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345" yWindow="-45" windowWidth="13440" windowHeight="11640" tabRatio="648" activeTab="6"/>
  </bookViews>
  <sheets>
    <sheet name="Attachment 8.19 Cover page" sheetId="7944" r:id="rId1"/>
    <sheet name="Intro" sheetId="7941" r:id="rId2"/>
    <sheet name="Input" sheetId="1" r:id="rId3"/>
    <sheet name="WACC" sheetId="2" r:id="rId4"/>
    <sheet name="Assets" sheetId="18" r:id="rId5"/>
    <sheet name="Analysis" sheetId="24" r:id="rId6"/>
    <sheet name="X factor" sheetId="7943" r:id="rId7"/>
    <sheet name="Chart 1-revenues" sheetId="26" r:id="rId8"/>
    <sheet name="Chart 2-Price path" sheetId="7939" r:id="rId9"/>
    <sheet name="Chart 3-Building blocks" sheetId="7936" r:id="rId10"/>
  </sheets>
  <externalReferences>
    <externalReference r:id="rId11"/>
  </externalReferences>
  <definedNames>
    <definedName name="A10remlife">Input!$L$16</definedName>
    <definedName name="A10stdlife">Input!$M$16</definedName>
    <definedName name="A10taxremlife">Input!$O$16</definedName>
    <definedName name="A10taxstdlife">Input!$P$16</definedName>
    <definedName name="A10taxvalue">Input!$N$16</definedName>
    <definedName name="A10value">Input!$J$16</definedName>
    <definedName name="A10wipvalue">Input!$K$16</definedName>
    <definedName name="A11remlife">Input!$L$17</definedName>
    <definedName name="A11stdlife">Input!$M$17</definedName>
    <definedName name="A11taxremlife">Input!$O$17</definedName>
    <definedName name="A11taxstdlife">Input!$P$17</definedName>
    <definedName name="A11taxvalue">Input!$N$17</definedName>
    <definedName name="A11value">Input!$J$17</definedName>
    <definedName name="A11wipvalue">Input!$K$17</definedName>
    <definedName name="A12remlife">Input!$L$18</definedName>
    <definedName name="A12stdlife">Input!$M$18</definedName>
    <definedName name="A12taxremlife">Input!$O$18</definedName>
    <definedName name="A12taxstdlife">Input!$P$18</definedName>
    <definedName name="A12taxvalue">Input!$N$18</definedName>
    <definedName name="A12value">Input!$J$18</definedName>
    <definedName name="A12wipvalue">Input!$K$18</definedName>
    <definedName name="A13remlife">Input!$L$19</definedName>
    <definedName name="A13stdlife">Input!$M$19</definedName>
    <definedName name="A13taxremlife">Input!$O$19</definedName>
    <definedName name="A13taxstdlife">Input!$P$19</definedName>
    <definedName name="A13taxvalue">Input!$N$19</definedName>
    <definedName name="A13value">Input!$J$19</definedName>
    <definedName name="A13wipvalue">Input!$K$19</definedName>
    <definedName name="A14remlife">Input!$L$20</definedName>
    <definedName name="A14stdlife">Input!$M$20</definedName>
    <definedName name="A14taxremlife">Input!$O$20</definedName>
    <definedName name="A14taxstdlife">Input!$P$20</definedName>
    <definedName name="A14taxvalue">Input!$N$20</definedName>
    <definedName name="A14value">Input!$J$20</definedName>
    <definedName name="A14wipvalue">Input!$K$20</definedName>
    <definedName name="A15remlife">Input!$L$21</definedName>
    <definedName name="A15stdlife">Input!$M$21</definedName>
    <definedName name="A15taxremlife">Input!$O$21</definedName>
    <definedName name="A15taxstdlife">Input!$P$21</definedName>
    <definedName name="A15taxvalue">Input!$N$21</definedName>
    <definedName name="A15value">Input!$J$21</definedName>
    <definedName name="A15wipvalue">Input!$K$21</definedName>
    <definedName name="A16remlife">Input!$L$22</definedName>
    <definedName name="A16stdlife">Input!$M$22</definedName>
    <definedName name="A16taxremlife">Input!$O$22</definedName>
    <definedName name="A16taxstdlife">Input!$P$22</definedName>
    <definedName name="A16taxvalue">Input!$N$22</definedName>
    <definedName name="A16value">Input!$J$22</definedName>
    <definedName name="A16wipvalue">Input!$K$22</definedName>
    <definedName name="A17remlife">Input!$L$23</definedName>
    <definedName name="A17stdlife">Input!$M$23</definedName>
    <definedName name="A17taxremlife">Input!$O$23</definedName>
    <definedName name="A17taxstdlife">Input!$P$23</definedName>
    <definedName name="A17taxvalue">Input!$N$23</definedName>
    <definedName name="A17value">Input!$J$23</definedName>
    <definedName name="A17wipvalue">Input!$K$23</definedName>
    <definedName name="A18remlife">Input!$L$24</definedName>
    <definedName name="A18stdlife">Input!$M$24</definedName>
    <definedName name="A18taxremlife">Input!$O$24</definedName>
    <definedName name="A18taxstdlife">Input!$P$24</definedName>
    <definedName name="A18taxvalue">Input!$N$24</definedName>
    <definedName name="A18value">Input!$J$24</definedName>
    <definedName name="A18wipvalue">Input!$K$24</definedName>
    <definedName name="A19remlife">Input!$L$25</definedName>
    <definedName name="A19stdlife">Input!$M$25</definedName>
    <definedName name="A19taxremlife">Input!$O$25</definedName>
    <definedName name="A19taxstdlife">Input!$P$25</definedName>
    <definedName name="A19taxvalue">Input!$N$25</definedName>
    <definedName name="A19value">Input!$J$25</definedName>
    <definedName name="A19wipvalue">Input!$K$25</definedName>
    <definedName name="A1remlife">Input!$L$7</definedName>
    <definedName name="A1stdlife">Input!$M$7</definedName>
    <definedName name="A1taxremlife">Input!$O$7</definedName>
    <definedName name="A1taxstdlife">Input!$P$7</definedName>
    <definedName name="A1taxvalue">Input!$N$7</definedName>
    <definedName name="A1value">Input!$J$7</definedName>
    <definedName name="A1wipvalue">Input!$K$7</definedName>
    <definedName name="A20remlife">Input!$L$26</definedName>
    <definedName name="A20stdlife">Input!$M$26</definedName>
    <definedName name="A20taxremlife">Input!$O$26</definedName>
    <definedName name="A20taxstdlife">Input!$P$26</definedName>
    <definedName name="A20taxvalue">Input!$N$26</definedName>
    <definedName name="A20value">Input!$J$26</definedName>
    <definedName name="A20wipvalue">Input!$K$26</definedName>
    <definedName name="A21remlife">Input!$L$27</definedName>
    <definedName name="A21stdlife">Input!$M$27</definedName>
    <definedName name="A21taxremlife">Input!$O$27</definedName>
    <definedName name="A21taxstdlife">Input!$P$27</definedName>
    <definedName name="A21taxvalue">Input!$N$27</definedName>
    <definedName name="A21value">Input!$J$27</definedName>
    <definedName name="A21wipvalue">Input!$K$27</definedName>
    <definedName name="A22remlife">Input!$L$28</definedName>
    <definedName name="A22stdlife">Input!$M$28</definedName>
    <definedName name="A22taxremlife">Input!$O$28</definedName>
    <definedName name="A22taxstdlife">Input!$P$28</definedName>
    <definedName name="A22taxvalue">Input!$N$28</definedName>
    <definedName name="A22value">Input!$J$28</definedName>
    <definedName name="A22wipvalue">Input!$K$28</definedName>
    <definedName name="A23remlife">Input!$L$29</definedName>
    <definedName name="A23stdlife">Input!$M$29</definedName>
    <definedName name="A23taxremlife">Input!$O$29</definedName>
    <definedName name="A23taxstdlife">Input!$P$29</definedName>
    <definedName name="A23taxvalue">Input!$N$29</definedName>
    <definedName name="A23value">Input!$J$29</definedName>
    <definedName name="A23wipvalue">Input!$K$29</definedName>
    <definedName name="A24remlife">Input!$L$30</definedName>
    <definedName name="A24stdlife">Input!$M$30</definedName>
    <definedName name="A24taxremlife">Input!$O$30</definedName>
    <definedName name="A24taxstdlife">Input!$P$30</definedName>
    <definedName name="A24taxvalue">Input!$N$30</definedName>
    <definedName name="A24value">Input!$J$30</definedName>
    <definedName name="A24wipvalue">Input!$K$30</definedName>
    <definedName name="A25remlife">Input!$L$31</definedName>
    <definedName name="A25stdlife">Input!$M$31</definedName>
    <definedName name="A25taxremlife">Input!$O$31</definedName>
    <definedName name="A25taxstdlife">Input!$P$31</definedName>
    <definedName name="A25taxvalue">Input!$N$31</definedName>
    <definedName name="A25value">Input!$J$31</definedName>
    <definedName name="A25wipvalue">Input!$K$31</definedName>
    <definedName name="A26remlife">Input!$L$32</definedName>
    <definedName name="A26stdlife">Input!$M$32</definedName>
    <definedName name="A26taxremlife">Input!$O$32</definedName>
    <definedName name="A26taxstdlife">Input!$P$32</definedName>
    <definedName name="A26taxvalue">Input!$N$32</definedName>
    <definedName name="A26value">Input!$J$32</definedName>
    <definedName name="A26wipvalue">Input!$K$32</definedName>
    <definedName name="A27remlife">Input!$L$33</definedName>
    <definedName name="A27stdlife">Input!$M$33</definedName>
    <definedName name="A27taxremlife">Input!$O$33</definedName>
    <definedName name="A27taxstdlife">Input!$P$33</definedName>
    <definedName name="A27taxvalue">Input!$N$33</definedName>
    <definedName name="A27value">Input!$J$33</definedName>
    <definedName name="A27wipvalue">Input!$K$33</definedName>
    <definedName name="A28remlife">Input!$L$34</definedName>
    <definedName name="A28stdlife">Input!$M$34</definedName>
    <definedName name="A28taxremlife">Input!$O$34</definedName>
    <definedName name="A28taxstdlife">Input!$P$34</definedName>
    <definedName name="A28taxvalue">Input!$N$34</definedName>
    <definedName name="A28value">Input!$J$34</definedName>
    <definedName name="A28wipvalue">Input!$K$34</definedName>
    <definedName name="A29remlife">Input!$L$35</definedName>
    <definedName name="A29stdlife">Input!$M$35</definedName>
    <definedName name="A29taxremlife">Input!$O$35</definedName>
    <definedName name="A29taxstdlife">Input!$P$35</definedName>
    <definedName name="A29taxvalue">Input!$N$35</definedName>
    <definedName name="A29value">Input!$J$35</definedName>
    <definedName name="A29wipvalue">Input!$K$35</definedName>
    <definedName name="A2remlife">Input!$L$8</definedName>
    <definedName name="A2stdlife">Input!$M$8</definedName>
    <definedName name="A2taxremlife">Input!$O$8</definedName>
    <definedName name="A2taxstdlife">Input!$P$8</definedName>
    <definedName name="A2taxvalue">Input!$N$8</definedName>
    <definedName name="A2value">Input!$J$8</definedName>
    <definedName name="A2wipvalue">Input!$K$8</definedName>
    <definedName name="A30remlife">Input!$L$36</definedName>
    <definedName name="A30stdlife">Input!$M$36</definedName>
    <definedName name="A30taxremlife">Input!$O$36</definedName>
    <definedName name="A30taxstdlife">Input!$P$36</definedName>
    <definedName name="A30taxvalue">Input!$N$36</definedName>
    <definedName name="A30value">Input!$J$36</definedName>
    <definedName name="A30wipvalue">Input!$K$36</definedName>
    <definedName name="A3remlife">Input!$L$9</definedName>
    <definedName name="A3stdlife">Input!$M$9</definedName>
    <definedName name="A3taxremlife">Input!$O$9</definedName>
    <definedName name="A3taxstdlife">Input!$P$9</definedName>
    <definedName name="A3taxvalue">Input!$N$9</definedName>
    <definedName name="A3value">Input!$J$9</definedName>
    <definedName name="A3wipvalue">Input!$K$9</definedName>
    <definedName name="A4remlife">Input!$L$10</definedName>
    <definedName name="A4stdlife">Input!$M$10</definedName>
    <definedName name="A4taxremlife">Input!$O$10</definedName>
    <definedName name="A4taxstdlife">Input!$P$10</definedName>
    <definedName name="A4taxvalue">Input!$N$10</definedName>
    <definedName name="A4value">Input!$J$10</definedName>
    <definedName name="A4wipvalue">Input!$K$10</definedName>
    <definedName name="A5remlife">Input!$L$11</definedName>
    <definedName name="A5stdlife">Input!$M$11</definedName>
    <definedName name="A5taxremlife">Input!$O$11</definedName>
    <definedName name="A5taxstdlife">Input!$P$11</definedName>
    <definedName name="A5taxvalue">Input!$N$11</definedName>
    <definedName name="A5value">Input!$J$11</definedName>
    <definedName name="A5wipvalue">Input!$K$11</definedName>
    <definedName name="A6remlife">Input!$L$12</definedName>
    <definedName name="A6stdlife">Input!$M$12</definedName>
    <definedName name="A6taxremlife">Input!$O$12</definedName>
    <definedName name="A6taxstdlife">Input!$P$12</definedName>
    <definedName name="A6taxvalue">Input!$N$12</definedName>
    <definedName name="A6value">Input!$J$12</definedName>
    <definedName name="A6wipvalue">Input!$K$12</definedName>
    <definedName name="A7remlife">Input!$L$13</definedName>
    <definedName name="A7stdlife">Input!$M$13</definedName>
    <definedName name="A7taxremlife">Input!$O$13</definedName>
    <definedName name="A7taxstdlife">Input!$P$13</definedName>
    <definedName name="A7taxvalue">Input!$N$13</definedName>
    <definedName name="A7value">Input!$J$13</definedName>
    <definedName name="A7wipvalue">Input!$K$13</definedName>
    <definedName name="A8remlife">Input!$L$14</definedName>
    <definedName name="A8stdlife">Input!$M$14</definedName>
    <definedName name="A8taxremlife">Input!$O$14</definedName>
    <definedName name="A8taxstdlife">Input!$P$14</definedName>
    <definedName name="A8taxvalue">Input!$N$14</definedName>
    <definedName name="A8value">Input!$J$14</definedName>
    <definedName name="A8wipvalue">Input!$K$14</definedName>
    <definedName name="A9remlife">Input!$L$15</definedName>
    <definedName name="A9stdlife">Input!$M$15</definedName>
    <definedName name="A9taxremlife">Input!$O$15</definedName>
    <definedName name="A9taxstdlife">Input!$P$15</definedName>
    <definedName name="A9taxvalue">Input!$N$15</definedName>
    <definedName name="A9value">Input!$J$15</definedName>
    <definedName name="A9wipvalue">Input!$K$15</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Be">Input!$G$192</definedName>
    <definedName name="CalculatedEffectiveTaxRateForEquity">WACC!$G$15</definedName>
    <definedName name="Dr">Input!$G$193</definedName>
    <definedName name="Drp">Input!$G$188</definedName>
    <definedName name="Drpc">[1]Input!$G$269</definedName>
    <definedName name="DRPcost">#REF!</definedName>
    <definedName name="Drpt">[1]Input!$G$270</definedName>
    <definedName name="DRPTU">#REF!</definedName>
    <definedName name="Dv">Input!$G$191</definedName>
    <definedName name="EffectiveTaxRateForEquity">WACC!$F$15</definedName>
    <definedName name="f">Input!$G$187</definedName>
    <definedName name="g">Input!$G$190</definedName>
    <definedName name="Mrp">Input!$G$189</definedName>
    <definedName name="NPV_Difference_PriceCap">'X factor'!#REF!</definedName>
    <definedName name="NPV_Difference_RevenueCap">'X factor'!$D$28</definedName>
    <definedName name="NPV_Difference_RevenueYield">'X factor'!#REF!</definedName>
    <definedName name="P_0">'X factor'!#REF!</definedName>
    <definedName name="P_0_RevenueCap">'X factor'!$E$32</definedName>
    <definedName name="P_0_RevenueYield">'X factor'!#REF!</definedName>
    <definedName name="Payout_ratio">#REF!</definedName>
    <definedName name="Pr">[1]Input!$G$267</definedName>
    <definedName name="RAB">Input!$J$37</definedName>
    <definedName name="Rf">Input!$G$186</definedName>
    <definedName name="rrf">Input!$G$187</definedName>
    <definedName name="rvanilla">WACC!$F$28</definedName>
    <definedName name="Seo">[1]Input!$G$268</definedName>
    <definedName name="SEOcost">#REF!</definedName>
    <definedName name="Td">Analysis!$D$70</definedName>
    <definedName name="Te">Analysis!$D$60</definedName>
    <definedName name="vanilla">WACC!$F$27</definedName>
    <definedName name="x_1">'X factor'!#REF!</definedName>
    <definedName name="X_2">'X factor'!#REF!</definedName>
    <definedName name="X_3">'X factor'!#REF!</definedName>
    <definedName name="X_4">'X factor'!#REF!</definedName>
  </definedNames>
  <calcPr calcId="145621"/>
</workbook>
</file>

<file path=xl/calcChain.xml><?xml version="1.0" encoding="utf-8"?>
<calcChain xmlns="http://schemas.openxmlformats.org/spreadsheetml/2006/main">
  <c r="I22" i="24" l="1"/>
  <c r="G22" i="24"/>
  <c r="I71" i="1" l="1"/>
  <c r="F7" i="2" l="1"/>
  <c r="F20" i="2"/>
  <c r="F13" i="2"/>
  <c r="F25" i="2"/>
  <c r="D17" i="24"/>
  <c r="F19" i="2"/>
  <c r="F18" i="2"/>
  <c r="D11" i="24"/>
  <c r="F466" i="18"/>
  <c r="F474" i="18"/>
  <c r="G10" i="24"/>
  <c r="G11" i="24"/>
  <c r="G17" i="24" s="1"/>
  <c r="K37" i="1"/>
  <c r="J37" i="1"/>
  <c r="F9" i="18"/>
  <c r="P181" i="1"/>
  <c r="P182" i="1" s="1"/>
  <c r="P22" i="24" s="1"/>
  <c r="O181" i="1"/>
  <c r="N181" i="1"/>
  <c r="M181" i="1"/>
  <c r="M182" i="1" s="1"/>
  <c r="M22" i="24" s="1"/>
  <c r="L181" i="1"/>
  <c r="L182" i="1" s="1"/>
  <c r="L22" i="24" s="1"/>
  <c r="K147" i="1"/>
  <c r="J163" i="1"/>
  <c r="K162" i="1"/>
  <c r="G158" i="1"/>
  <c r="K156" i="1"/>
  <c r="I154" i="1"/>
  <c r="J153" i="1"/>
  <c r="K152" i="1"/>
  <c r="H151" i="1"/>
  <c r="K148" i="1"/>
  <c r="K71" i="1"/>
  <c r="Q70" i="1"/>
  <c r="D22" i="7943"/>
  <c r="D47" i="7943"/>
  <c r="H163" i="1"/>
  <c r="I159" i="1"/>
  <c r="G156" i="1"/>
  <c r="G152" i="1"/>
  <c r="F10" i="2"/>
  <c r="Q177" i="1"/>
  <c r="I155" i="1"/>
  <c r="J151" i="1"/>
  <c r="G148" i="1"/>
  <c r="J146" i="1"/>
  <c r="F32" i="7943"/>
  <c r="G32" i="7943"/>
  <c r="E162" i="1"/>
  <c r="E125" i="1"/>
  <c r="E122" i="1"/>
  <c r="C54" i="18"/>
  <c r="E84" i="1"/>
  <c r="E83" i="1"/>
  <c r="C140" i="18"/>
  <c r="B128" i="18"/>
  <c r="E78" i="1"/>
  <c r="E42" i="1"/>
  <c r="C88" i="18"/>
  <c r="B76" i="18"/>
  <c r="G40" i="1"/>
  <c r="H40" i="1"/>
  <c r="D44" i="7943"/>
  <c r="E44" i="7943"/>
  <c r="D50" i="7943"/>
  <c r="B52" i="7943"/>
  <c r="B53" i="7943"/>
  <c r="D42" i="24"/>
  <c r="Q51" i="24"/>
  <c r="R51" i="24"/>
  <c r="S51" i="24"/>
  <c r="T51" i="24"/>
  <c r="U51" i="24"/>
  <c r="V51" i="24"/>
  <c r="W51" i="24"/>
  <c r="X51" i="24"/>
  <c r="Y51" i="24"/>
  <c r="Z51" i="24"/>
  <c r="AA51" i="24"/>
  <c r="AB51" i="24"/>
  <c r="AC51" i="24"/>
  <c r="AD51" i="24"/>
  <c r="AE51" i="24"/>
  <c r="AF51" i="24"/>
  <c r="AG51" i="24"/>
  <c r="AH51" i="24"/>
  <c r="AI51" i="24"/>
  <c r="AJ51" i="24"/>
  <c r="AK51" i="24"/>
  <c r="AL51" i="24"/>
  <c r="AM51" i="24"/>
  <c r="AN51" i="24"/>
  <c r="AO51" i="24"/>
  <c r="AP51" i="24"/>
  <c r="AQ51" i="24"/>
  <c r="AR51" i="24"/>
  <c r="AS51" i="24"/>
  <c r="AT51" i="24"/>
  <c r="AU51" i="24"/>
  <c r="AV51" i="24"/>
  <c r="AW51" i="24"/>
  <c r="AX51" i="24"/>
  <c r="AY51" i="24"/>
  <c r="AZ51" i="24"/>
  <c r="BA51" i="24"/>
  <c r="BB51" i="24"/>
  <c r="BC51" i="24"/>
  <c r="BD51" i="24"/>
  <c r="BE51" i="24"/>
  <c r="BF51" i="24"/>
  <c r="BG51" i="24"/>
  <c r="BH51" i="24"/>
  <c r="BI51" i="24"/>
  <c r="Q55" i="24"/>
  <c r="Q83" i="24"/>
  <c r="R55" i="24"/>
  <c r="R83" i="24"/>
  <c r="S55" i="24"/>
  <c r="S83" i="24"/>
  <c r="T55" i="24"/>
  <c r="T83" i="24"/>
  <c r="U55" i="24"/>
  <c r="U83" i="24"/>
  <c r="V55" i="24"/>
  <c r="V83" i="24"/>
  <c r="W55" i="24"/>
  <c r="W83" i="24"/>
  <c r="X55" i="24"/>
  <c r="X83" i="24"/>
  <c r="Y55" i="24"/>
  <c r="Y83" i="24"/>
  <c r="Z55" i="24"/>
  <c r="Z83" i="24"/>
  <c r="AA55" i="24"/>
  <c r="AA83" i="24"/>
  <c r="AB55" i="24"/>
  <c r="AB83" i="24"/>
  <c r="AC55" i="24"/>
  <c r="AC83" i="24"/>
  <c r="AD55" i="24"/>
  <c r="AD83" i="24"/>
  <c r="AE55" i="24"/>
  <c r="AE83" i="24"/>
  <c r="AF55" i="24"/>
  <c r="AF83" i="24"/>
  <c r="AG55" i="24"/>
  <c r="AG83" i="24"/>
  <c r="AH55" i="24"/>
  <c r="AH83" i="24"/>
  <c r="AI55" i="24"/>
  <c r="AI83" i="24"/>
  <c r="AJ55" i="24"/>
  <c r="AJ83" i="24"/>
  <c r="AK55" i="24"/>
  <c r="AK83" i="24"/>
  <c r="AL55" i="24"/>
  <c r="AL83" i="24"/>
  <c r="AM55" i="24"/>
  <c r="AM83" i="24"/>
  <c r="AN55" i="24"/>
  <c r="AN83" i="24"/>
  <c r="AO55" i="24"/>
  <c r="AO83" i="24"/>
  <c r="AP55" i="24"/>
  <c r="AP83" i="24"/>
  <c r="AQ55" i="24"/>
  <c r="AQ83" i="24"/>
  <c r="AR55" i="24"/>
  <c r="AR83" i="24"/>
  <c r="AS55" i="24"/>
  <c r="AS83" i="24"/>
  <c r="AT55" i="24"/>
  <c r="AT83" i="24"/>
  <c r="AU55" i="24"/>
  <c r="AU83" i="24"/>
  <c r="AV55" i="24"/>
  <c r="AV83" i="24"/>
  <c r="AW55" i="24"/>
  <c r="AW83" i="24"/>
  <c r="AX55" i="24"/>
  <c r="AX83" i="24"/>
  <c r="AY55" i="24"/>
  <c r="AY83" i="24"/>
  <c r="AZ55" i="24"/>
  <c r="AZ83" i="24"/>
  <c r="BA55" i="24"/>
  <c r="BA83" i="24"/>
  <c r="BB55" i="24"/>
  <c r="BB83" i="24"/>
  <c r="BC55" i="24"/>
  <c r="BC83" i="24"/>
  <c r="BD55" i="24"/>
  <c r="BD83" i="24"/>
  <c r="BE55" i="24"/>
  <c r="BE83" i="24"/>
  <c r="BF55" i="24"/>
  <c r="BF83" i="24"/>
  <c r="BG55" i="24"/>
  <c r="BG83" i="24"/>
  <c r="BH55" i="24"/>
  <c r="BH83" i="24"/>
  <c r="BI55" i="24"/>
  <c r="BI83" i="24"/>
  <c r="F56" i="24"/>
  <c r="F96" i="24"/>
  <c r="F97" i="24"/>
  <c r="F99" i="24"/>
  <c r="F100" i="24"/>
  <c r="G3" i="18"/>
  <c r="G89" i="18"/>
  <c r="G101" i="18"/>
  <c r="C31" i="18"/>
  <c r="C32" i="18"/>
  <c r="C33" i="18"/>
  <c r="C34" i="18"/>
  <c r="C35" i="18"/>
  <c r="C36" i="18"/>
  <c r="C37" i="18"/>
  <c r="C38" i="18"/>
  <c r="C39" i="18"/>
  <c r="C40" i="18"/>
  <c r="C62" i="18"/>
  <c r="C63" i="18"/>
  <c r="C64" i="18"/>
  <c r="C65" i="18"/>
  <c r="C66" i="18"/>
  <c r="C67" i="18"/>
  <c r="C68" i="18"/>
  <c r="C69" i="18"/>
  <c r="C70" i="18"/>
  <c r="C71" i="18"/>
  <c r="C348" i="18"/>
  <c r="B336" i="18"/>
  <c r="C361" i="18"/>
  <c r="B349" i="18"/>
  <c r="C374" i="18"/>
  <c r="B362" i="18"/>
  <c r="C387" i="18"/>
  <c r="B375" i="18"/>
  <c r="C400" i="18"/>
  <c r="B388" i="18"/>
  <c r="C413" i="18"/>
  <c r="B401" i="18"/>
  <c r="C426" i="18"/>
  <c r="B414" i="18"/>
  <c r="C439" i="18"/>
  <c r="B427" i="18"/>
  <c r="C452" i="18"/>
  <c r="B440" i="18"/>
  <c r="C465" i="18"/>
  <c r="B453" i="18"/>
  <c r="F475" i="18"/>
  <c r="C752" i="18"/>
  <c r="B740" i="18"/>
  <c r="G753" i="18"/>
  <c r="G765" i="18"/>
  <c r="C765" i="18"/>
  <c r="B753" i="18"/>
  <c r="G766" i="18"/>
  <c r="G778" i="18"/>
  <c r="C778" i="18"/>
  <c r="B766" i="18"/>
  <c r="G779" i="18"/>
  <c r="G791" i="18"/>
  <c r="C791" i="18"/>
  <c r="B779" i="18"/>
  <c r="G792" i="18"/>
  <c r="C804" i="18"/>
  <c r="B792" i="18"/>
  <c r="G805" i="18"/>
  <c r="C817" i="18"/>
  <c r="B805" i="18"/>
  <c r="G818" i="18"/>
  <c r="C830" i="18"/>
  <c r="B818" i="18"/>
  <c r="G831" i="18"/>
  <c r="C843" i="18"/>
  <c r="B831" i="18"/>
  <c r="G844" i="18"/>
  <c r="G856" i="18"/>
  <c r="C856" i="18"/>
  <c r="B844" i="18"/>
  <c r="G857" i="18"/>
  <c r="C869" i="18"/>
  <c r="B857" i="18"/>
  <c r="E5" i="1"/>
  <c r="E39" i="1"/>
  <c r="E61" i="1"/>
  <c r="E62" i="1"/>
  <c r="E63" i="1"/>
  <c r="E64" i="1"/>
  <c r="E65" i="1"/>
  <c r="E66" i="1"/>
  <c r="E67" i="1"/>
  <c r="E68" i="1"/>
  <c r="E69" i="1"/>
  <c r="E70" i="1"/>
  <c r="L71" i="1"/>
  <c r="M71" i="1"/>
  <c r="N71" i="1"/>
  <c r="O71" i="1"/>
  <c r="P71" i="1"/>
  <c r="E73" i="1"/>
  <c r="E95" i="1"/>
  <c r="E96" i="1"/>
  <c r="E97" i="1"/>
  <c r="E98" i="1"/>
  <c r="E99" i="1"/>
  <c r="E100" i="1"/>
  <c r="E101" i="1"/>
  <c r="E102" i="1"/>
  <c r="E103" i="1"/>
  <c r="E104" i="1"/>
  <c r="L105" i="1"/>
  <c r="M105" i="1"/>
  <c r="N105" i="1"/>
  <c r="O105" i="1"/>
  <c r="P105" i="1"/>
  <c r="E107" i="1"/>
  <c r="E129" i="1"/>
  <c r="E130" i="1"/>
  <c r="E131" i="1"/>
  <c r="E132" i="1"/>
  <c r="E133" i="1"/>
  <c r="E134" i="1"/>
  <c r="E135" i="1"/>
  <c r="E136" i="1"/>
  <c r="E137" i="1"/>
  <c r="E138" i="1"/>
  <c r="L139" i="1"/>
  <c r="M139" i="1"/>
  <c r="N139" i="1"/>
  <c r="O139" i="1"/>
  <c r="P139" i="1"/>
  <c r="E141" i="1"/>
  <c r="L143" i="1"/>
  <c r="M143" i="1"/>
  <c r="N143" i="1"/>
  <c r="O143" i="1"/>
  <c r="P143" i="1"/>
  <c r="L144" i="1"/>
  <c r="M144" i="1"/>
  <c r="N144" i="1"/>
  <c r="O144" i="1"/>
  <c r="P144" i="1"/>
  <c r="L145" i="1"/>
  <c r="M145" i="1"/>
  <c r="N145" i="1"/>
  <c r="O145" i="1"/>
  <c r="P145" i="1"/>
  <c r="L146" i="1"/>
  <c r="M146" i="1"/>
  <c r="N146" i="1"/>
  <c r="O146" i="1"/>
  <c r="P146" i="1"/>
  <c r="L147" i="1"/>
  <c r="M147" i="1"/>
  <c r="N147" i="1"/>
  <c r="O147" i="1"/>
  <c r="P147" i="1"/>
  <c r="L148" i="1"/>
  <c r="M148" i="1"/>
  <c r="N148" i="1"/>
  <c r="O148" i="1"/>
  <c r="P148" i="1"/>
  <c r="L149" i="1"/>
  <c r="M149" i="1"/>
  <c r="N149" i="1"/>
  <c r="O149" i="1"/>
  <c r="P149" i="1"/>
  <c r="L150" i="1"/>
  <c r="M150" i="1"/>
  <c r="N150" i="1"/>
  <c r="O150" i="1"/>
  <c r="P150" i="1"/>
  <c r="L151" i="1"/>
  <c r="M151" i="1"/>
  <c r="N151" i="1"/>
  <c r="O151" i="1"/>
  <c r="P151" i="1"/>
  <c r="L152" i="1"/>
  <c r="M152" i="1"/>
  <c r="N152" i="1"/>
  <c r="O152" i="1"/>
  <c r="P152" i="1"/>
  <c r="L153" i="1"/>
  <c r="M153" i="1"/>
  <c r="N153" i="1"/>
  <c r="O153" i="1"/>
  <c r="P153" i="1"/>
  <c r="L154" i="1"/>
  <c r="M154" i="1"/>
  <c r="N154" i="1"/>
  <c r="O154" i="1"/>
  <c r="P154" i="1"/>
  <c r="L155" i="1"/>
  <c r="M155" i="1"/>
  <c r="N155" i="1"/>
  <c r="O155" i="1"/>
  <c r="P155" i="1"/>
  <c r="L156" i="1"/>
  <c r="M156" i="1"/>
  <c r="N156" i="1"/>
  <c r="O156" i="1"/>
  <c r="P156" i="1"/>
  <c r="L157" i="1"/>
  <c r="M157" i="1"/>
  <c r="N157" i="1"/>
  <c r="O157" i="1"/>
  <c r="P157" i="1"/>
  <c r="L158" i="1"/>
  <c r="M158" i="1"/>
  <c r="N158" i="1"/>
  <c r="O158" i="1"/>
  <c r="P158" i="1"/>
  <c r="L159" i="1"/>
  <c r="M159" i="1"/>
  <c r="N159" i="1"/>
  <c r="O159" i="1"/>
  <c r="P159" i="1"/>
  <c r="L160" i="1"/>
  <c r="M160" i="1"/>
  <c r="N160" i="1"/>
  <c r="O160" i="1"/>
  <c r="P160" i="1"/>
  <c r="L161" i="1"/>
  <c r="M161" i="1"/>
  <c r="N161" i="1"/>
  <c r="O161" i="1"/>
  <c r="P161" i="1"/>
  <c r="L162" i="1"/>
  <c r="M162" i="1"/>
  <c r="N162" i="1"/>
  <c r="O162" i="1"/>
  <c r="P162" i="1"/>
  <c r="E163" i="1"/>
  <c r="L163" i="1"/>
  <c r="M163" i="1"/>
  <c r="N163" i="1"/>
  <c r="O163" i="1"/>
  <c r="P163" i="1"/>
  <c r="E164" i="1"/>
  <c r="G164" i="1"/>
  <c r="H164" i="1"/>
  <c r="I164" i="1"/>
  <c r="J164" i="1"/>
  <c r="K164" i="1"/>
  <c r="L164" i="1"/>
  <c r="M164" i="1"/>
  <c r="N164" i="1"/>
  <c r="O164" i="1"/>
  <c r="P164" i="1"/>
  <c r="E165" i="1"/>
  <c r="G165" i="1"/>
  <c r="H165" i="1"/>
  <c r="I165" i="1"/>
  <c r="J165" i="1"/>
  <c r="K165" i="1"/>
  <c r="L165" i="1"/>
  <c r="M165" i="1"/>
  <c r="N165" i="1"/>
  <c r="O165" i="1"/>
  <c r="P165" i="1"/>
  <c r="E166" i="1"/>
  <c r="G166" i="1"/>
  <c r="H166" i="1"/>
  <c r="I166" i="1"/>
  <c r="J166" i="1"/>
  <c r="K166" i="1"/>
  <c r="L166" i="1"/>
  <c r="M166" i="1"/>
  <c r="N166" i="1"/>
  <c r="O166" i="1"/>
  <c r="P166" i="1"/>
  <c r="E167" i="1"/>
  <c r="G167" i="1"/>
  <c r="H167" i="1"/>
  <c r="I167" i="1"/>
  <c r="J167" i="1"/>
  <c r="K167" i="1"/>
  <c r="L167" i="1"/>
  <c r="M167" i="1"/>
  <c r="N167" i="1"/>
  <c r="O167" i="1"/>
  <c r="P167" i="1"/>
  <c r="E168" i="1"/>
  <c r="G168" i="1"/>
  <c r="H168" i="1"/>
  <c r="I168" i="1"/>
  <c r="J168" i="1"/>
  <c r="K168" i="1"/>
  <c r="L168" i="1"/>
  <c r="M168" i="1"/>
  <c r="N168" i="1"/>
  <c r="O168" i="1"/>
  <c r="P168" i="1"/>
  <c r="E169" i="1"/>
  <c r="G169" i="1"/>
  <c r="H169" i="1"/>
  <c r="I169" i="1"/>
  <c r="J169" i="1"/>
  <c r="K169" i="1"/>
  <c r="L169" i="1"/>
  <c r="M169" i="1"/>
  <c r="N169" i="1"/>
  <c r="O169" i="1"/>
  <c r="P169" i="1"/>
  <c r="E170" i="1"/>
  <c r="G170" i="1"/>
  <c r="H170" i="1"/>
  <c r="I170" i="1"/>
  <c r="J170" i="1"/>
  <c r="K170" i="1"/>
  <c r="L170" i="1"/>
  <c r="M170" i="1"/>
  <c r="N170" i="1"/>
  <c r="O170" i="1"/>
  <c r="P170" i="1"/>
  <c r="E171" i="1"/>
  <c r="G171" i="1"/>
  <c r="H171" i="1"/>
  <c r="I171" i="1"/>
  <c r="J171" i="1"/>
  <c r="K171" i="1"/>
  <c r="L171" i="1"/>
  <c r="M171" i="1"/>
  <c r="N171" i="1"/>
  <c r="O171" i="1"/>
  <c r="P171" i="1"/>
  <c r="E172" i="1"/>
  <c r="G172" i="1"/>
  <c r="H172" i="1"/>
  <c r="I172" i="1"/>
  <c r="J172" i="1"/>
  <c r="K172" i="1"/>
  <c r="L172" i="1"/>
  <c r="M172" i="1"/>
  <c r="N172" i="1"/>
  <c r="O172" i="1"/>
  <c r="P172" i="1"/>
  <c r="E175" i="1"/>
  <c r="N182" i="1"/>
  <c r="O182" i="1"/>
  <c r="E195" i="1"/>
  <c r="D25" i="24"/>
  <c r="D43" i="24"/>
  <c r="C44" i="18"/>
  <c r="E150" i="1"/>
  <c r="C635" i="18"/>
  <c r="B623" i="18"/>
  <c r="C26" i="18"/>
  <c r="E120" i="1"/>
  <c r="C22" i="18"/>
  <c r="C127" i="18"/>
  <c r="B115" i="18"/>
  <c r="C14" i="18"/>
  <c r="E86" i="1"/>
  <c r="C57" i="18"/>
  <c r="E116" i="1"/>
  <c r="E158" i="1"/>
  <c r="C29" i="18"/>
  <c r="E59" i="1"/>
  <c r="C726" i="18"/>
  <c r="B714" i="18"/>
  <c r="C283" i="18"/>
  <c r="B271" i="18"/>
  <c r="E52" i="1"/>
  <c r="C218" i="18"/>
  <c r="B206" i="18"/>
  <c r="C335" i="18"/>
  <c r="B323" i="18"/>
  <c r="C739" i="18"/>
  <c r="B727" i="18"/>
  <c r="C61" i="18"/>
  <c r="C30" i="18"/>
  <c r="E90" i="1"/>
  <c r="E124" i="1"/>
  <c r="E154" i="1"/>
  <c r="C231" i="18"/>
  <c r="B219" i="18"/>
  <c r="C53" i="18"/>
  <c r="C166" i="18"/>
  <c r="B154" i="18"/>
  <c r="C17" i="18"/>
  <c r="C48" i="18"/>
  <c r="C114" i="18"/>
  <c r="B102" i="18"/>
  <c r="C322" i="18"/>
  <c r="B310" i="18"/>
  <c r="C60" i="18"/>
  <c r="C270" i="18"/>
  <c r="B258" i="18"/>
  <c r="C674" i="18"/>
  <c r="B662" i="18"/>
  <c r="C25" i="18"/>
  <c r="C56" i="18"/>
  <c r="C570" i="18"/>
  <c r="B558" i="18"/>
  <c r="C52" i="18"/>
  <c r="C21" i="18"/>
  <c r="C622" i="18"/>
  <c r="B610" i="18"/>
  <c r="E76" i="1"/>
  <c r="C45" i="18"/>
  <c r="C531" i="18"/>
  <c r="B519" i="18"/>
  <c r="E82" i="1"/>
  <c r="E56" i="1"/>
  <c r="C687" i="18"/>
  <c r="B675" i="18"/>
  <c r="C583" i="18"/>
  <c r="B571" i="18"/>
  <c r="C179" i="18"/>
  <c r="B167" i="18"/>
  <c r="E48" i="1"/>
  <c r="H3" i="18"/>
  <c r="H857" i="18"/>
  <c r="G349" i="18"/>
  <c r="G362" i="18"/>
  <c r="G374" i="18"/>
  <c r="G375" i="18"/>
  <c r="G388" i="18"/>
  <c r="G401" i="18"/>
  <c r="G413" i="18"/>
  <c r="G414" i="18"/>
  <c r="G427" i="18"/>
  <c r="G440" i="18"/>
  <c r="G453" i="18"/>
  <c r="E128" i="1"/>
  <c r="C49" i="18"/>
  <c r="C18" i="18"/>
  <c r="I3" i="18"/>
  <c r="I336" i="18"/>
  <c r="H766" i="18"/>
  <c r="G636" i="18"/>
  <c r="H636" i="18"/>
  <c r="E111" i="1"/>
  <c r="E145" i="1"/>
  <c r="E77" i="1"/>
  <c r="E43" i="1"/>
  <c r="E47" i="1"/>
  <c r="E115" i="1"/>
  <c r="E81" i="1"/>
  <c r="E149" i="1"/>
  <c r="E89" i="1"/>
  <c r="E123" i="1"/>
  <c r="E55" i="1"/>
  <c r="E157" i="1"/>
  <c r="E93" i="1"/>
  <c r="E127" i="1"/>
  <c r="E161" i="1"/>
  <c r="C11" i="18"/>
  <c r="C492" i="18"/>
  <c r="B480" i="18"/>
  <c r="C42" i="18"/>
  <c r="C46" i="18"/>
  <c r="C15" i="18"/>
  <c r="C544" i="18"/>
  <c r="B532" i="18"/>
  <c r="C596" i="18"/>
  <c r="B584" i="18"/>
  <c r="E49" i="1"/>
  <c r="E151" i="1"/>
  <c r="E117" i="1"/>
  <c r="C192" i="18"/>
  <c r="B180" i="18"/>
  <c r="C50" i="18"/>
  <c r="C19" i="18"/>
  <c r="E121" i="1"/>
  <c r="E155" i="1"/>
  <c r="E87" i="1"/>
  <c r="C648" i="18"/>
  <c r="B636" i="18"/>
  <c r="C23" i="18"/>
  <c r="E53" i="1"/>
  <c r="C244" i="18"/>
  <c r="B232" i="18"/>
  <c r="C296" i="18"/>
  <c r="B284" i="18"/>
  <c r="E159" i="1"/>
  <c r="C700" i="18"/>
  <c r="B688" i="18"/>
  <c r="C27" i="18"/>
  <c r="E57" i="1"/>
  <c r="C58" i="18"/>
  <c r="E109" i="1"/>
  <c r="E91" i="1"/>
  <c r="G74" i="1"/>
  <c r="G108" i="1"/>
  <c r="C43" i="18"/>
  <c r="E110" i="1"/>
  <c r="E144" i="1"/>
  <c r="C12" i="18"/>
  <c r="C101" i="18"/>
  <c r="B89" i="18"/>
  <c r="C505" i="18"/>
  <c r="B493" i="18"/>
  <c r="E80" i="1"/>
  <c r="E148" i="1"/>
  <c r="C153" i="18"/>
  <c r="B141" i="18"/>
  <c r="C16" i="18"/>
  <c r="C557" i="18"/>
  <c r="B545" i="18"/>
  <c r="C47" i="18"/>
  <c r="E46" i="1"/>
  <c r="E114" i="1"/>
  <c r="C609" i="18"/>
  <c r="B597" i="18"/>
  <c r="E50" i="1"/>
  <c r="C51" i="18"/>
  <c r="E152" i="1"/>
  <c r="C205" i="18"/>
  <c r="B193" i="18"/>
  <c r="E88" i="1"/>
  <c r="C55" i="18"/>
  <c r="C257" i="18"/>
  <c r="B245" i="18"/>
  <c r="E54" i="1"/>
  <c r="E156" i="1"/>
  <c r="C24" i="18"/>
  <c r="C28" i="18"/>
  <c r="C713" i="18"/>
  <c r="B701" i="18"/>
  <c r="E58" i="1"/>
  <c r="E92" i="1"/>
  <c r="E126" i="1"/>
  <c r="E160" i="1"/>
  <c r="C59" i="18"/>
  <c r="C309" i="18"/>
  <c r="B297" i="18"/>
  <c r="C661" i="18"/>
  <c r="B649" i="18"/>
  <c r="C20" i="18"/>
  <c r="G176" i="1"/>
  <c r="G142" i="1"/>
  <c r="C518" i="18"/>
  <c r="B506" i="18"/>
  <c r="C13" i="18"/>
  <c r="E118" i="1"/>
  <c r="E112" i="1"/>
  <c r="E146" i="1"/>
  <c r="E44" i="1"/>
  <c r="F5" i="24"/>
  <c r="D4" i="7943"/>
  <c r="D46" i="7943"/>
  <c r="G493" i="18"/>
  <c r="G141" i="18"/>
  <c r="G180" i="18"/>
  <c r="H180" i="18"/>
  <c r="I180" i="18"/>
  <c r="G506" i="18"/>
  <c r="G518" i="18"/>
  <c r="G610" i="18"/>
  <c r="G622" i="18"/>
  <c r="G584" i="18"/>
  <c r="G596" i="18"/>
  <c r="E113" i="1"/>
  <c r="E79" i="1"/>
  <c r="E119" i="1"/>
  <c r="E85" i="1"/>
  <c r="E51" i="1"/>
  <c r="E45" i="1"/>
  <c r="E147" i="1"/>
  <c r="E153" i="1"/>
  <c r="E75" i="1"/>
  <c r="E143" i="1"/>
  <c r="E41" i="1"/>
  <c r="E94" i="1"/>
  <c r="E60" i="1"/>
  <c r="H362" i="18"/>
  <c r="H401" i="18"/>
  <c r="I401" i="18"/>
  <c r="H375" i="18"/>
  <c r="I146" i="1"/>
  <c r="H427" i="18"/>
  <c r="G439" i="18"/>
  <c r="G804" i="18"/>
  <c r="H349" i="18"/>
  <c r="H779" i="18"/>
  <c r="I779" i="18"/>
  <c r="K146" i="1"/>
  <c r="H144" i="1"/>
  <c r="J154" i="1"/>
  <c r="G144" i="1"/>
  <c r="J145" i="1"/>
  <c r="H147" i="1"/>
  <c r="H155" i="1"/>
  <c r="K155" i="1"/>
  <c r="D6" i="18"/>
  <c r="BC6" i="18"/>
  <c r="K144" i="1"/>
  <c r="S274" i="18"/>
  <c r="AO680" i="18"/>
  <c r="AQ677" i="18"/>
  <c r="AY679" i="18"/>
  <c r="BD679" i="18"/>
  <c r="AS680" i="18"/>
  <c r="AR686" i="18"/>
  <c r="BG685" i="18"/>
  <c r="J679" i="18"/>
  <c r="BE678" i="18"/>
  <c r="AZ686" i="18"/>
  <c r="BD681" i="18"/>
  <c r="BC685" i="18"/>
  <c r="AU681" i="18"/>
  <c r="BB680" i="18"/>
  <c r="BE680" i="18"/>
  <c r="AE685" i="18"/>
  <c r="AP686" i="18"/>
  <c r="AK681" i="18"/>
  <c r="V677" i="18"/>
  <c r="J677" i="18"/>
  <c r="Q679" i="18"/>
  <c r="R678" i="18"/>
  <c r="N677" i="18"/>
  <c r="AX681" i="18"/>
  <c r="AW680" i="18"/>
  <c r="M677" i="18"/>
  <c r="Z682" i="18"/>
  <c r="O681" i="18"/>
  <c r="T679" i="18"/>
  <c r="AS683" i="18"/>
  <c r="T677" i="18"/>
  <c r="L680" i="18"/>
  <c r="X677" i="18"/>
  <c r="Z686" i="18"/>
  <c r="AC680" i="18"/>
  <c r="AU685" i="18"/>
  <c r="BH680" i="18"/>
  <c r="AC686" i="18"/>
  <c r="BB679" i="18"/>
  <c r="AB680" i="18"/>
  <c r="S683" i="18"/>
  <c r="AJ684" i="18"/>
  <c r="U678" i="18"/>
  <c r="AH680" i="18"/>
  <c r="AZ685" i="18"/>
  <c r="L677" i="18"/>
  <c r="AA678" i="18"/>
  <c r="BD683" i="18"/>
  <c r="AO682" i="18"/>
  <c r="BH682" i="18"/>
  <c r="AC681" i="18"/>
  <c r="W685" i="18"/>
  <c r="BF680" i="18"/>
  <c r="K678" i="18"/>
  <c r="AY680" i="18"/>
  <c r="V680" i="18"/>
  <c r="X679" i="18"/>
  <c r="AJ681" i="18"/>
  <c r="BC679" i="18"/>
  <c r="AC684" i="18"/>
  <c r="AW685" i="18"/>
  <c r="AY684" i="18"/>
  <c r="AR677" i="18"/>
  <c r="AZ682" i="18"/>
  <c r="S685" i="18"/>
  <c r="AY681" i="18"/>
  <c r="BE679" i="18"/>
  <c r="BF681" i="18"/>
  <c r="AX684" i="18"/>
  <c r="Q683" i="18"/>
  <c r="AL681" i="18"/>
  <c r="AJ682" i="18"/>
  <c r="AM682" i="18"/>
  <c r="BB681" i="18"/>
  <c r="AX685" i="18"/>
  <c r="AD679" i="18"/>
  <c r="R685" i="18"/>
  <c r="BI677" i="18"/>
  <c r="V686" i="18"/>
  <c r="BI678" i="18"/>
  <c r="Y681" i="18"/>
  <c r="AE678" i="18"/>
  <c r="AY685" i="18"/>
  <c r="Y686" i="18"/>
  <c r="BI682" i="18"/>
  <c r="N681" i="18"/>
  <c r="T686" i="18"/>
  <c r="AH682" i="18"/>
  <c r="AG685" i="18"/>
  <c r="Y682" i="18"/>
  <c r="N680" i="18"/>
  <c r="AA684" i="18"/>
  <c r="BF677" i="18"/>
  <c r="P684" i="18"/>
  <c r="AO684" i="18"/>
  <c r="O677" i="18"/>
  <c r="AQ683" i="18"/>
  <c r="W683" i="18"/>
  <c r="Q678" i="18"/>
  <c r="BF682" i="18"/>
  <c r="AZ684" i="18"/>
  <c r="AW678" i="18"/>
  <c r="AZ679" i="18"/>
  <c r="AK686" i="18"/>
  <c r="AQ679" i="18"/>
  <c r="X684" i="18"/>
  <c r="AB686" i="18"/>
  <c r="K679" i="18"/>
  <c r="AA682" i="18"/>
  <c r="P681" i="18"/>
  <c r="AW681" i="18"/>
  <c r="X686" i="18"/>
  <c r="BI679" i="18"/>
  <c r="AT679" i="18"/>
  <c r="W686" i="18"/>
  <c r="BH686" i="18"/>
  <c r="AS686" i="18"/>
  <c r="AR683" i="18"/>
  <c r="AH683" i="18"/>
  <c r="T683" i="18"/>
  <c r="AD677" i="18"/>
  <c r="Y678" i="18"/>
  <c r="AG682" i="18"/>
  <c r="AI683" i="18"/>
  <c r="AP680" i="18"/>
  <c r="X682" i="18"/>
  <c r="BC686" i="18"/>
  <c r="AI686" i="18"/>
  <c r="AO686" i="18"/>
  <c r="AW677" i="18"/>
  <c r="AE683" i="18"/>
  <c r="AY683" i="18"/>
  <c r="T681" i="18"/>
  <c r="AC683" i="18"/>
  <c r="AO685" i="18"/>
  <c r="AB681" i="18"/>
  <c r="AI682" i="18"/>
  <c r="AV682" i="18"/>
  <c r="AR682" i="18"/>
  <c r="R684" i="18"/>
  <c r="BG679" i="18"/>
  <c r="AG677" i="18"/>
  <c r="AL680" i="18"/>
  <c r="J678" i="18"/>
  <c r="AQ680" i="18"/>
  <c r="BA679" i="18"/>
  <c r="V683" i="18"/>
  <c r="BB678" i="18"/>
  <c r="Y684" i="18"/>
  <c r="AU680" i="18"/>
  <c r="AT686" i="18"/>
  <c r="AO677" i="18"/>
  <c r="AS682" i="18"/>
  <c r="BB685" i="18"/>
  <c r="AG680" i="18"/>
  <c r="AW683" i="18"/>
  <c r="BI681" i="18"/>
  <c r="R683" i="18"/>
  <c r="AW682" i="18"/>
  <c r="AD684" i="18"/>
  <c r="AL677" i="18"/>
  <c r="AZ677" i="18"/>
  <c r="X683" i="18"/>
  <c r="S682" i="18"/>
  <c r="AK677" i="18"/>
  <c r="AS679" i="18"/>
  <c r="W679" i="18"/>
  <c r="AF677" i="18"/>
  <c r="M679" i="18"/>
  <c r="AG679" i="18"/>
  <c r="U677" i="18"/>
  <c r="AP677" i="18"/>
  <c r="AC682" i="18"/>
  <c r="BA683" i="18"/>
  <c r="AW679" i="18"/>
  <c r="AN679" i="18"/>
  <c r="H677" i="18"/>
  <c r="M681" i="18"/>
  <c r="BH684" i="18"/>
  <c r="AU686" i="18"/>
  <c r="V682" i="18"/>
  <c r="AJ683" i="18"/>
  <c r="R677" i="18"/>
  <c r="AT684" i="18"/>
  <c r="Q684" i="18"/>
  <c r="BC682" i="18"/>
  <c r="P678" i="18"/>
  <c r="AZ683" i="18"/>
  <c r="AU677" i="18"/>
  <c r="Q682" i="18"/>
  <c r="AI681" i="18"/>
  <c r="AU683" i="18"/>
  <c r="Z681" i="18"/>
  <c r="S686" i="18"/>
  <c r="AE679" i="18"/>
  <c r="BF686" i="18"/>
  <c r="P677" i="18"/>
  <c r="AW686" i="18"/>
  <c r="AA681" i="18"/>
  <c r="BI684" i="18"/>
  <c r="AN677" i="18"/>
  <c r="BG677" i="18"/>
  <c r="AZ680" i="18"/>
  <c r="AX680" i="18"/>
  <c r="AU679" i="18"/>
  <c r="BG686" i="18"/>
  <c r="AV684" i="18"/>
  <c r="BE681" i="18"/>
  <c r="O682" i="18"/>
  <c r="X681" i="18"/>
  <c r="BF685" i="18"/>
  <c r="Z685" i="18"/>
  <c r="BA681" i="18"/>
  <c r="BH683" i="18"/>
  <c r="BC680" i="18"/>
  <c r="AI679" i="18"/>
  <c r="I677" i="18"/>
  <c r="AY677" i="18"/>
  <c r="W677" i="18"/>
  <c r="U679" i="18"/>
  <c r="U681" i="18"/>
  <c r="S684" i="18"/>
  <c r="P682" i="18"/>
  <c r="S681" i="18"/>
  <c r="AP684" i="18"/>
  <c r="AB684" i="18"/>
  <c r="X678" i="18"/>
  <c r="BE682" i="18"/>
  <c r="BE677" i="18"/>
  <c r="BI685" i="18"/>
  <c r="AT678" i="18"/>
  <c r="AN684" i="18"/>
  <c r="Q681" i="18"/>
  <c r="AQ686" i="18"/>
  <c r="AN685" i="18"/>
  <c r="R686" i="18"/>
  <c r="AF684" i="18"/>
  <c r="Z680" i="18"/>
  <c r="BB677" i="18"/>
  <c r="AA686" i="18"/>
  <c r="AJ685" i="18"/>
  <c r="AI680" i="18"/>
  <c r="BH681" i="18"/>
  <c r="AE680" i="18"/>
  <c r="Z677" i="18"/>
  <c r="T684" i="18"/>
  <c r="T682" i="18"/>
  <c r="L681" i="18"/>
  <c r="AB683" i="18"/>
  <c r="AS685" i="18"/>
  <c r="BI686" i="18"/>
  <c r="R680" i="18"/>
  <c r="AC685" i="18"/>
  <c r="BC677" i="18"/>
  <c r="AN682" i="18"/>
  <c r="AF682" i="18"/>
  <c r="BD684" i="18"/>
  <c r="BH678" i="18"/>
  <c r="BG684" i="18"/>
  <c r="U680" i="18"/>
  <c r="AM683" i="18"/>
  <c r="BI683" i="18"/>
  <c r="AG681" i="18"/>
  <c r="BA680" i="18"/>
  <c r="N683" i="18"/>
  <c r="AG686" i="18"/>
  <c r="BG678" i="18"/>
  <c r="AV685" i="18"/>
  <c r="AP682" i="18"/>
  <c r="BD680" i="18"/>
  <c r="BA684" i="18"/>
  <c r="BF683" i="18"/>
  <c r="BD686" i="18"/>
  <c r="AX679" i="18"/>
  <c r="AQ678" i="18"/>
  <c r="S679" i="18"/>
  <c r="Y685" i="18"/>
  <c r="AU678" i="18"/>
  <c r="AA685" i="18"/>
  <c r="AL678" i="18"/>
  <c r="AP678" i="18"/>
  <c r="AL684" i="18"/>
  <c r="AS681" i="18"/>
  <c r="AM680" i="18"/>
  <c r="Y679" i="18"/>
  <c r="AG683" i="18"/>
  <c r="AR685" i="18"/>
  <c r="L678" i="18"/>
  <c r="AH681" i="18"/>
  <c r="BH679" i="18"/>
  <c r="AU684" i="18"/>
  <c r="P679" i="18"/>
  <c r="S680" i="18"/>
  <c r="K677" i="18"/>
  <c r="AP679" i="18"/>
  <c r="AJ686" i="18"/>
  <c r="BF678" i="18"/>
  <c r="AF683" i="18"/>
  <c r="AS684" i="18"/>
  <c r="BD682" i="18"/>
  <c r="AN683" i="18"/>
  <c r="BD678" i="18"/>
  <c r="U686" i="18"/>
  <c r="AM678" i="18"/>
  <c r="AZ678" i="18"/>
  <c r="AP685" i="18"/>
  <c r="I678" i="18"/>
  <c r="BG682" i="18"/>
  <c r="AV681" i="18"/>
  <c r="V681" i="18"/>
  <c r="AR684" i="18"/>
  <c r="AF685" i="18"/>
  <c r="AH677" i="18"/>
  <c r="AT680" i="18"/>
  <c r="BH685" i="18"/>
  <c r="BB684" i="18"/>
  <c r="T685" i="18"/>
  <c r="AD678" i="18"/>
  <c r="S678" i="18"/>
  <c r="AI684" i="18"/>
  <c r="BE684" i="18"/>
  <c r="S677" i="18"/>
  <c r="AO678" i="18"/>
  <c r="AX683" i="18"/>
  <c r="AV679" i="18"/>
  <c r="AB685" i="18"/>
  <c r="AY678" i="18"/>
  <c r="V678" i="18"/>
  <c r="BF684" i="18"/>
  <c r="V684" i="18"/>
  <c r="W681" i="18"/>
  <c r="Z679" i="18"/>
  <c r="BA678" i="18"/>
  <c r="AR679" i="18"/>
  <c r="AF678" i="18"/>
  <c r="BF679" i="18"/>
  <c r="T680" i="18"/>
  <c r="O684" i="18"/>
  <c r="AE682" i="18"/>
  <c r="BD685" i="18"/>
  <c r="AP681" i="18"/>
  <c r="AV683" i="18"/>
  <c r="AK679" i="18"/>
  <c r="AT683" i="18"/>
  <c r="AH678" i="18"/>
  <c r="AY682" i="18"/>
  <c r="N682" i="18"/>
  <c r="AZ681" i="18"/>
  <c r="Z683" i="18"/>
  <c r="BD677" i="18"/>
  <c r="AJ679" i="18"/>
  <c r="U684" i="18"/>
  <c r="Q680" i="18"/>
  <c r="O680" i="18"/>
  <c r="AC677" i="18"/>
  <c r="M682" i="18"/>
  <c r="AK683" i="18"/>
  <c r="AX682" i="18"/>
  <c r="AT685" i="18"/>
  <c r="BA682" i="18"/>
  <c r="AY686" i="18"/>
  <c r="O683" i="18"/>
  <c r="AL679" i="18"/>
  <c r="BB683" i="18"/>
  <c r="AX677" i="18"/>
  <c r="AO683" i="18"/>
  <c r="V685" i="18"/>
  <c r="Q686" i="18"/>
  <c r="BC683" i="18"/>
  <c r="AW684" i="18"/>
  <c r="BE686" i="18"/>
  <c r="AA679" i="18"/>
  <c r="V679" i="18"/>
  <c r="AC678" i="18"/>
  <c r="AR678" i="18"/>
  <c r="AS677" i="18"/>
  <c r="U682" i="18"/>
  <c r="AM686" i="18"/>
  <c r="X680" i="18"/>
  <c r="AA680" i="18"/>
  <c r="AD686" i="18"/>
  <c r="AF681" i="18"/>
  <c r="BG683" i="18"/>
  <c r="Q677" i="18"/>
  <c r="AL685" i="18"/>
  <c r="M680" i="18"/>
  <c r="AV680" i="18"/>
  <c r="AT677" i="18"/>
  <c r="Q685" i="18"/>
  <c r="W684" i="18"/>
  <c r="O679" i="18"/>
  <c r="AI685" i="18"/>
  <c r="BB686" i="18"/>
  <c r="N678" i="18"/>
  <c r="L679" i="18"/>
  <c r="AG684" i="18"/>
  <c r="AE686" i="18"/>
  <c r="BI680" i="18"/>
  <c r="U683" i="18"/>
  <c r="AM684" i="18"/>
  <c r="AO681" i="18"/>
  <c r="AN680" i="18"/>
  <c r="AK684" i="18"/>
  <c r="AP683" i="18"/>
  <c r="AB677" i="18"/>
  <c r="AL683" i="18"/>
  <c r="M678" i="18"/>
  <c r="R681" i="18"/>
  <c r="Z678" i="18"/>
  <c r="AD682" i="18"/>
  <c r="N679" i="18"/>
  <c r="W682" i="18"/>
  <c r="AQ682" i="18"/>
  <c r="AV678" i="18"/>
  <c r="AI678" i="18"/>
  <c r="AQ685" i="18"/>
  <c r="AT681" i="18"/>
  <c r="BC678" i="18"/>
  <c r="AA677" i="18"/>
  <c r="AM681" i="18"/>
  <c r="Y683" i="18"/>
  <c r="P683" i="18"/>
  <c r="AN686" i="18"/>
  <c r="AS678" i="18"/>
  <c r="AE677" i="18"/>
  <c r="AB682" i="18"/>
  <c r="BH677" i="18"/>
  <c r="AF680" i="18"/>
  <c r="X685" i="18"/>
  <c r="BC684" i="18"/>
  <c r="AG678" i="18"/>
  <c r="AX678" i="18"/>
  <c r="AB679" i="18"/>
  <c r="AN678" i="18"/>
  <c r="K680" i="18"/>
  <c r="W678" i="18"/>
  <c r="AO679" i="18"/>
  <c r="P680" i="18"/>
  <c r="AF686" i="18"/>
  <c r="BG680" i="18"/>
  <c r="BA685" i="18"/>
  <c r="AK685" i="18"/>
  <c r="AJ678" i="18"/>
  <c r="BE685" i="18"/>
  <c r="AF679" i="18"/>
  <c r="AN681" i="18"/>
  <c r="U685" i="18"/>
  <c r="AT682" i="18"/>
  <c r="Y677" i="18"/>
  <c r="AK682" i="18"/>
  <c r="W680" i="18"/>
  <c r="T678" i="18"/>
  <c r="Z684" i="18"/>
  <c r="AM679" i="18"/>
  <c r="AH685" i="18"/>
  <c r="AQ681" i="18"/>
  <c r="AE681" i="18"/>
  <c r="AX686" i="18"/>
  <c r="AQ684" i="18"/>
  <c r="AD683" i="18"/>
  <c r="AV686" i="18"/>
  <c r="AJ680" i="18"/>
  <c r="AB678" i="18"/>
  <c r="AA683" i="18"/>
  <c r="AK678" i="18"/>
  <c r="AE684" i="18"/>
  <c r="BC681" i="18"/>
  <c r="AK680" i="18"/>
  <c r="AH686" i="18"/>
  <c r="AH679" i="18"/>
  <c r="AC679" i="18"/>
  <c r="O678" i="18"/>
  <c r="R682" i="18"/>
  <c r="AU682" i="18"/>
  <c r="BE683" i="18"/>
  <c r="AJ677" i="18"/>
  <c r="AD680" i="18"/>
  <c r="AD681" i="18"/>
  <c r="AD685" i="18"/>
  <c r="AM685" i="18"/>
  <c r="R679" i="18"/>
  <c r="BA686" i="18"/>
  <c r="AI677" i="18"/>
  <c r="AR680" i="18"/>
  <c r="Y680" i="18"/>
  <c r="BG681" i="18"/>
  <c r="AL682" i="18"/>
  <c r="AR681" i="18"/>
  <c r="AM677" i="18"/>
  <c r="P685" i="18"/>
  <c r="BB682" i="18"/>
  <c r="AL686" i="18"/>
  <c r="AH684" i="18"/>
  <c r="BA677" i="18"/>
  <c r="AV677" i="18"/>
  <c r="H159" i="1"/>
  <c r="O173" i="1"/>
  <c r="I675" i="18"/>
  <c r="I163" i="1"/>
  <c r="BB273" i="18"/>
  <c r="BC278" i="18"/>
  <c r="AC273" i="18"/>
  <c r="H143" i="1"/>
  <c r="D48" i="7943"/>
  <c r="D53" i="7943"/>
  <c r="F44" i="7943"/>
  <c r="G648" i="18"/>
  <c r="G452" i="18"/>
  <c r="H440" i="18"/>
  <c r="H388" i="18"/>
  <c r="G400" i="18"/>
  <c r="M173" i="1"/>
  <c r="P173" i="1"/>
  <c r="G843" i="18"/>
  <c r="H805" i="18"/>
  <c r="G817" i="18"/>
  <c r="N173" i="1"/>
  <c r="L173" i="1"/>
  <c r="G869" i="18"/>
  <c r="H271" i="18"/>
  <c r="I271" i="18"/>
  <c r="G271" i="18"/>
  <c r="G283" i="18"/>
  <c r="AM6" i="18"/>
  <c r="G192" i="18"/>
  <c r="H844" i="18"/>
  <c r="I805" i="18"/>
  <c r="H753" i="18"/>
  <c r="I753" i="18"/>
  <c r="H142" i="1"/>
  <c r="H74" i="1"/>
  <c r="H108" i="1"/>
  <c r="I440" i="18"/>
  <c r="I388" i="18"/>
  <c r="I844" i="18"/>
  <c r="H584" i="18"/>
  <c r="I584" i="18"/>
  <c r="G149" i="1"/>
  <c r="G161" i="1"/>
  <c r="J161" i="1"/>
  <c r="J157" i="1"/>
  <c r="J160" i="1"/>
  <c r="K160" i="1"/>
  <c r="G160" i="1"/>
  <c r="H160" i="1"/>
  <c r="I162" i="1"/>
  <c r="I150" i="1"/>
  <c r="I158" i="1"/>
  <c r="H105" i="1"/>
  <c r="J105" i="1"/>
  <c r="J149" i="1"/>
  <c r="G128" i="18"/>
  <c r="H128" i="18"/>
  <c r="I128" i="18"/>
  <c r="Q282" i="18"/>
  <c r="AK281" i="18"/>
  <c r="AJ281" i="18"/>
  <c r="AE281" i="18"/>
  <c r="H610" i="18"/>
  <c r="G102" i="18"/>
  <c r="G597" i="18"/>
  <c r="AA280" i="18"/>
  <c r="AO275" i="18"/>
  <c r="AW280" i="18"/>
  <c r="AE273" i="18"/>
  <c r="H102" i="18"/>
  <c r="I102" i="18"/>
  <c r="AF282" i="18"/>
  <c r="AA281" i="18"/>
  <c r="AH276" i="18"/>
  <c r="AQ279" i="18"/>
  <c r="K276" i="18"/>
  <c r="G114" i="18"/>
  <c r="G609" i="18"/>
  <c r="I662" i="18"/>
  <c r="H167" i="18"/>
  <c r="G167" i="18"/>
  <c r="G179" i="18"/>
  <c r="G154" i="18"/>
  <c r="G166" i="18"/>
  <c r="I154" i="18"/>
  <c r="H154" i="18"/>
  <c r="G297" i="18"/>
  <c r="G309" i="18"/>
  <c r="G571" i="18"/>
  <c r="G583" i="18"/>
  <c r="I571" i="18"/>
  <c r="H571" i="18"/>
  <c r="I258" i="18"/>
  <c r="G662" i="18"/>
  <c r="G674" i="18"/>
  <c r="H284" i="18"/>
  <c r="I284" i="18"/>
  <c r="G284" i="18"/>
  <c r="G701" i="18"/>
  <c r="H701" i="18"/>
  <c r="I701" i="18"/>
  <c r="I297" i="18"/>
  <c r="H688" i="18"/>
  <c r="G688" i="18"/>
  <c r="I310" i="18"/>
  <c r="G310" i="18"/>
  <c r="G322" i="18"/>
  <c r="H310" i="18"/>
  <c r="G700" i="18"/>
  <c r="G296" i="18"/>
  <c r="G713" i="18"/>
  <c r="I688" i="18"/>
  <c r="H4" i="18"/>
  <c r="H5" i="24"/>
  <c r="F4" i="7943"/>
  <c r="I40" i="1"/>
  <c r="H176" i="1"/>
  <c r="I766" i="18"/>
  <c r="J3" i="18"/>
  <c r="J102" i="18"/>
  <c r="G532" i="18"/>
  <c r="G4" i="18"/>
  <c r="G5" i="24"/>
  <c r="E4" i="7943"/>
  <c r="H792" i="18"/>
  <c r="G649" i="18"/>
  <c r="G661" i="18"/>
  <c r="D52" i="7943"/>
  <c r="J584" i="18"/>
  <c r="J701" i="18"/>
  <c r="G467" i="18"/>
  <c r="F55" i="24"/>
  <c r="G740" i="18"/>
  <c r="J727" i="18"/>
  <c r="I727" i="18"/>
  <c r="G727" i="18"/>
  <c r="G739" i="18"/>
  <c r="H297" i="18"/>
  <c r="H662" i="18"/>
  <c r="H258" i="18"/>
  <c r="J128" i="18"/>
  <c r="G140" i="18"/>
  <c r="H336" i="18"/>
  <c r="AE275" i="18"/>
  <c r="BH273" i="18"/>
  <c r="R280" i="18"/>
  <c r="AY280" i="18"/>
  <c r="AZ276" i="18"/>
  <c r="S281" i="18"/>
  <c r="BB279" i="18"/>
  <c r="BE278" i="18"/>
  <c r="BE276" i="18"/>
  <c r="J336" i="18"/>
  <c r="BI276" i="18"/>
  <c r="S280" i="18"/>
  <c r="W282" i="18"/>
  <c r="AY274" i="18"/>
  <c r="G623" i="18"/>
  <c r="G635" i="18"/>
  <c r="N37" i="1"/>
  <c r="F870" i="18"/>
  <c r="I636" i="18"/>
  <c r="J636" i="18"/>
  <c r="X6" i="18"/>
  <c r="AI6" i="18"/>
  <c r="V277" i="18"/>
  <c r="L274" i="18"/>
  <c r="M277" i="18"/>
  <c r="G336" i="18"/>
  <c r="G348" i="18"/>
  <c r="H89" i="18"/>
  <c r="G232" i="18"/>
  <c r="G206" i="18"/>
  <c r="G519" i="18"/>
  <c r="H519" i="18"/>
  <c r="H740" i="18"/>
  <c r="J297" i="18"/>
  <c r="J662" i="18"/>
  <c r="G258" i="18"/>
  <c r="H597" i="18"/>
  <c r="J180" i="18"/>
  <c r="BH279" i="18"/>
  <c r="U276" i="18"/>
  <c r="AP278" i="18"/>
  <c r="J323" i="18"/>
  <c r="BG274" i="18"/>
  <c r="AL273" i="18"/>
  <c r="T279" i="18"/>
  <c r="H649" i="18"/>
  <c r="I649" i="18"/>
  <c r="AW275" i="18"/>
  <c r="BB274" i="18"/>
  <c r="S282" i="18"/>
  <c r="AQ281" i="18"/>
  <c r="AR6" i="18"/>
  <c r="AW273" i="18"/>
  <c r="R279" i="18"/>
  <c r="G115" i="18"/>
  <c r="G127" i="18"/>
  <c r="G245" i="18"/>
  <c r="G193" i="18"/>
  <c r="H506" i="18"/>
  <c r="I740" i="18"/>
  <c r="H727" i="18"/>
  <c r="J258" i="18"/>
  <c r="I167" i="18"/>
  <c r="AI276" i="18"/>
  <c r="AR277" i="18"/>
  <c r="AB274" i="18"/>
  <c r="U279" i="18"/>
  <c r="AL275" i="18"/>
  <c r="AE277" i="18"/>
  <c r="BA281" i="18"/>
  <c r="AJ278" i="18"/>
  <c r="AM280" i="18"/>
  <c r="BG282" i="18"/>
  <c r="P281" i="18"/>
  <c r="AR275" i="18"/>
  <c r="Z277" i="18"/>
  <c r="BD274" i="18"/>
  <c r="G714" i="18"/>
  <c r="G726" i="18"/>
  <c r="I714" i="18"/>
  <c r="F9" i="2"/>
  <c r="F8" i="2"/>
  <c r="C8" i="7943"/>
  <c r="E25" i="7943"/>
  <c r="AR278" i="18"/>
  <c r="AB276" i="18"/>
  <c r="AL282" i="18"/>
  <c r="BH276" i="18"/>
  <c r="AC278" i="18"/>
  <c r="I687" i="18"/>
  <c r="AH6" i="18"/>
  <c r="I6" i="18"/>
  <c r="AN6" i="18"/>
  <c r="AZ6" i="18"/>
  <c r="Q6" i="18"/>
  <c r="AA6" i="18"/>
  <c r="BA6" i="18"/>
  <c r="AY6" i="18"/>
  <c r="AS6" i="18"/>
  <c r="BI6" i="18"/>
  <c r="N6" i="18"/>
  <c r="AG6" i="18"/>
  <c r="AT6" i="18"/>
  <c r="AP6" i="18"/>
  <c r="BE6" i="18"/>
  <c r="AV6" i="18"/>
  <c r="W6" i="18"/>
  <c r="O6" i="18"/>
  <c r="M6" i="18"/>
  <c r="AD6" i="18"/>
  <c r="P6" i="18"/>
  <c r="AQ6" i="18"/>
  <c r="BF6" i="18"/>
  <c r="Y6" i="18"/>
  <c r="U6" i="18"/>
  <c r="AE6" i="18"/>
  <c r="R6" i="18"/>
  <c r="AB6" i="18"/>
  <c r="J6" i="18"/>
  <c r="AF6" i="18"/>
  <c r="Z6" i="18"/>
  <c r="BH6" i="18"/>
  <c r="G6" i="18"/>
  <c r="G7" i="18"/>
  <c r="AU6" i="18"/>
  <c r="AJ6" i="18"/>
  <c r="AC6" i="18"/>
  <c r="I323" i="18"/>
  <c r="G323" i="18"/>
  <c r="G335" i="18"/>
  <c r="H323" i="18"/>
  <c r="H245" i="18"/>
  <c r="G257" i="18"/>
  <c r="G219" i="18"/>
  <c r="G231" i="18"/>
  <c r="H193" i="18"/>
  <c r="G205" i="18"/>
  <c r="G545" i="18"/>
  <c r="G557" i="18"/>
  <c r="G480" i="18"/>
  <c r="G492" i="18"/>
  <c r="AV278" i="18"/>
  <c r="BF276" i="18"/>
  <c r="AA276" i="18"/>
  <c r="AN277" i="18"/>
  <c r="AH281" i="18"/>
  <c r="BG277" i="18"/>
  <c r="O274" i="18"/>
  <c r="AG275" i="18"/>
  <c r="AV273" i="18"/>
  <c r="AD282" i="18"/>
  <c r="Y277" i="18"/>
  <c r="X273" i="18"/>
  <c r="BG278" i="18"/>
  <c r="AQ278" i="18"/>
  <c r="AY275" i="18"/>
  <c r="K273" i="18"/>
  <c r="T277" i="18"/>
  <c r="BI282" i="18"/>
  <c r="O277" i="18"/>
  <c r="BD277" i="18"/>
  <c r="AT281" i="18"/>
  <c r="AS276" i="18"/>
  <c r="H273" i="18"/>
  <c r="H283" i="18" s="1"/>
  <c r="L6" i="18"/>
  <c r="AX6" i="18"/>
  <c r="V6" i="18"/>
  <c r="AK6" i="18"/>
  <c r="BE282" i="18"/>
  <c r="AU276" i="18"/>
  <c r="BE274" i="18"/>
  <c r="AA273" i="18"/>
  <c r="AH274" i="18"/>
  <c r="AS281" i="18"/>
  <c r="AT275" i="18"/>
  <c r="AG277" i="18"/>
  <c r="AY277" i="18"/>
  <c r="N275" i="18"/>
  <c r="AF273" i="18"/>
  <c r="J274" i="18"/>
  <c r="P278" i="18"/>
  <c r="AL280" i="18"/>
  <c r="AM278" i="18"/>
  <c r="BH278" i="18"/>
  <c r="BC276" i="18"/>
  <c r="BC274" i="18"/>
  <c r="AU273" i="18"/>
  <c r="AQ274" i="18"/>
  <c r="T276" i="18"/>
  <c r="S275" i="18"/>
  <c r="AM279" i="18"/>
  <c r="BA279" i="18"/>
  <c r="AP279" i="18"/>
  <c r="BB275" i="18"/>
  <c r="V278" i="18"/>
  <c r="AH273" i="18"/>
  <c r="AM281" i="18"/>
  <c r="M274" i="18"/>
  <c r="AI273" i="18"/>
  <c r="BG275" i="18"/>
  <c r="BA277" i="18"/>
  <c r="AL278" i="18"/>
  <c r="P274" i="18"/>
  <c r="X275" i="18"/>
  <c r="O278" i="18"/>
  <c r="AK279" i="18"/>
  <c r="AF274" i="18"/>
  <c r="Y281" i="18"/>
  <c r="AT278" i="18"/>
  <c r="BE275" i="18"/>
  <c r="AB278" i="18"/>
  <c r="AE274" i="18"/>
  <c r="BI274" i="18"/>
  <c r="AN279" i="18"/>
  <c r="BA280" i="18"/>
  <c r="BF282" i="18"/>
  <c r="AU274" i="18"/>
  <c r="AR282" i="18"/>
  <c r="AH278" i="18"/>
  <c r="AU275" i="18"/>
  <c r="W276" i="18"/>
  <c r="U280" i="18"/>
  <c r="AU279" i="18"/>
  <c r="AS274" i="18"/>
  <c r="AA277" i="18"/>
  <c r="AX275" i="18"/>
  <c r="AS279" i="18"/>
  <c r="AI280" i="18"/>
  <c r="AY281" i="18"/>
  <c r="AQ276" i="18"/>
  <c r="AW277" i="18"/>
  <c r="AX276" i="18"/>
  <c r="W275" i="18"/>
  <c r="AK273" i="18"/>
  <c r="AR281" i="18"/>
  <c r="BB281" i="18"/>
  <c r="AW279" i="18"/>
  <c r="AR273" i="18"/>
  <c r="P280" i="18"/>
  <c r="AP280" i="18"/>
  <c r="M278" i="18"/>
  <c r="AX273" i="18"/>
  <c r="AG282" i="18"/>
  <c r="L277" i="18"/>
  <c r="AO279" i="18"/>
  <c r="S273" i="18"/>
  <c r="AN275" i="18"/>
  <c r="BI279" i="18"/>
  <c r="AU280" i="18"/>
  <c r="V275" i="18"/>
  <c r="AL276" i="18"/>
  <c r="L276" i="18"/>
  <c r="AO278" i="18"/>
  <c r="AX277" i="18"/>
  <c r="AX281" i="18"/>
  <c r="BB280" i="18"/>
  <c r="AY282" i="18"/>
  <c r="AZ280" i="18"/>
  <c r="AG274" i="18"/>
  <c r="AQ273" i="18"/>
  <c r="AT273" i="18"/>
  <c r="AS273" i="18"/>
  <c r="AC281" i="18"/>
  <c r="BD276" i="18"/>
  <c r="BG280" i="18"/>
  <c r="AJ282" i="18"/>
  <c r="AD279" i="18"/>
  <c r="BG279" i="18"/>
  <c r="AN280" i="18"/>
  <c r="P273" i="18"/>
  <c r="AZ281" i="18"/>
  <c r="Q279" i="18"/>
  <c r="AV275" i="18"/>
  <c r="Y278" i="18"/>
  <c r="BH277" i="18"/>
  <c r="BC273" i="18"/>
  <c r="T275" i="18"/>
  <c r="AM273" i="18"/>
  <c r="AB282" i="18"/>
  <c r="BF279" i="18"/>
  <c r="AU282" i="18"/>
  <c r="R282" i="18"/>
  <c r="X277" i="18"/>
  <c r="AB277" i="18"/>
  <c r="Q277" i="18"/>
  <c r="AS278" i="18"/>
  <c r="AJ275" i="18"/>
  <c r="AI281" i="18"/>
  <c r="AS275" i="18"/>
  <c r="BC277" i="18"/>
  <c r="N274" i="18"/>
  <c r="AM282" i="18"/>
  <c r="BA273" i="18"/>
  <c r="BH282" i="18"/>
  <c r="AI282" i="18"/>
  <c r="U278" i="18"/>
  <c r="X281" i="18"/>
  <c r="AR274" i="18"/>
  <c r="U275" i="18"/>
  <c r="AF276" i="18"/>
  <c r="V279" i="18"/>
  <c r="V281" i="18"/>
  <c r="AP276" i="18"/>
  <c r="N276" i="18"/>
  <c r="AF279" i="18"/>
  <c r="AD274" i="18"/>
  <c r="AW281" i="18"/>
  <c r="AQ282" i="18"/>
  <c r="AL279" i="18"/>
  <c r="AU278" i="18"/>
  <c r="Q273" i="18"/>
  <c r="U281" i="18"/>
  <c r="AS277" i="18"/>
  <c r="AE278" i="18"/>
  <c r="Y275" i="18"/>
  <c r="W274" i="18"/>
  <c r="X279" i="18"/>
  <c r="P275" i="18"/>
  <c r="BF273" i="18"/>
  <c r="AX280" i="18"/>
  <c r="AS280" i="18"/>
  <c r="BF274" i="18"/>
  <c r="R276" i="18"/>
  <c r="AT280" i="18"/>
  <c r="BD280" i="18"/>
  <c r="AL281" i="18"/>
  <c r="AE280" i="18"/>
  <c r="BF280" i="18"/>
  <c r="S278" i="18"/>
  <c r="K274" i="18"/>
  <c r="AF281" i="18"/>
  <c r="AK282" i="18"/>
  <c r="AM276" i="18"/>
  <c r="AU277" i="18"/>
  <c r="M276" i="18"/>
  <c r="BH274" i="18"/>
  <c r="AP273" i="18"/>
  <c r="AD275" i="18"/>
  <c r="AB281" i="18"/>
  <c r="S277" i="18"/>
  <c r="BI273" i="18"/>
  <c r="AI275" i="18"/>
  <c r="AN276" i="18"/>
  <c r="AC280" i="18"/>
  <c r="AW276" i="18"/>
  <c r="Z280" i="18"/>
  <c r="X276" i="18"/>
  <c r="T274" i="18"/>
  <c r="X274" i="18"/>
  <c r="Y279" i="18"/>
  <c r="AJ279" i="18"/>
  <c r="AI278" i="18"/>
  <c r="U274" i="18"/>
  <c r="AO281" i="18"/>
  <c r="BG281" i="18"/>
  <c r="AN282" i="18"/>
  <c r="AV281" i="18"/>
  <c r="Z275" i="18"/>
  <c r="AX279" i="18"/>
  <c r="Z281" i="18"/>
  <c r="AV280" i="18"/>
  <c r="AO282" i="18"/>
  <c r="Z282" i="18"/>
  <c r="U277" i="18"/>
  <c r="BE279" i="18"/>
  <c r="AO273" i="18"/>
  <c r="J273" i="18"/>
  <c r="N273" i="18"/>
  <c r="U282" i="18"/>
  <c r="AZ275" i="18"/>
  <c r="AP274" i="18"/>
  <c r="Z279" i="18"/>
  <c r="W278" i="18"/>
  <c r="V280" i="18"/>
  <c r="AH275" i="18"/>
  <c r="BD282" i="18"/>
  <c r="AV279" i="18"/>
  <c r="M275" i="18"/>
  <c r="AV282" i="18"/>
  <c r="AZ277" i="18"/>
  <c r="AL274" i="18"/>
  <c r="AW282" i="18"/>
  <c r="BA276" i="18"/>
  <c r="Y273" i="18"/>
  <c r="S279" i="18"/>
  <c r="Y274" i="18"/>
  <c r="Y276" i="18"/>
  <c r="Q281" i="18"/>
  <c r="AK274" i="18"/>
  <c r="AC274" i="18"/>
  <c r="O273" i="18"/>
  <c r="V276" i="18"/>
  <c r="AT277" i="18"/>
  <c r="Y282" i="18"/>
  <c r="BI278" i="18"/>
  <c r="BI275" i="18"/>
  <c r="L275" i="18"/>
  <c r="BD281" i="18"/>
  <c r="AV277" i="18"/>
  <c r="AQ280" i="18"/>
  <c r="BF275" i="18"/>
  <c r="T282" i="18"/>
  <c r="AK275" i="18"/>
  <c r="BB276" i="18"/>
  <c r="T278" i="18"/>
  <c r="BF277" i="18"/>
  <c r="AP282" i="18"/>
  <c r="AH279" i="18"/>
  <c r="T280" i="18"/>
  <c r="BA274" i="18"/>
  <c r="AP277" i="18"/>
  <c r="Q276" i="18"/>
  <c r="BI277" i="18"/>
  <c r="AC282" i="18"/>
  <c r="Q274" i="18"/>
  <c r="AG281" i="18"/>
  <c r="N277" i="18"/>
  <c r="AN274" i="18"/>
  <c r="Q278" i="18"/>
  <c r="AE276" i="18"/>
  <c r="AG278" i="18"/>
  <c r="AC277" i="18"/>
  <c r="BI281" i="18"/>
  <c r="AK278" i="18"/>
  <c r="AV274" i="18"/>
  <c r="BB277" i="18"/>
  <c r="AB275" i="18"/>
  <c r="AO280" i="18"/>
  <c r="AF275" i="18"/>
  <c r="W277" i="18"/>
  <c r="AX282" i="18"/>
  <c r="P277" i="18"/>
  <c r="AH277" i="18"/>
  <c r="P279" i="18"/>
  <c r="BE277" i="18"/>
  <c r="U273" i="18"/>
  <c r="AN281" i="18"/>
  <c r="AB273" i="18"/>
  <c r="AA278" i="18"/>
  <c r="BH275" i="18"/>
  <c r="AF277" i="18"/>
  <c r="BC282" i="18"/>
  <c r="Y280" i="18"/>
  <c r="I273" i="18"/>
  <c r="M273" i="18"/>
  <c r="AA282" i="18"/>
  <c r="L273" i="18"/>
  <c r="W279" i="18"/>
  <c r="AY279" i="18"/>
  <c r="AG279" i="18"/>
  <c r="BB282" i="18"/>
  <c r="AT274" i="18"/>
  <c r="AT282" i="18"/>
  <c r="AE282" i="18"/>
  <c r="AH280" i="18"/>
  <c r="R277" i="18"/>
  <c r="BC275" i="18"/>
  <c r="BE280" i="18"/>
  <c r="AK280" i="18"/>
  <c r="AT279" i="18"/>
  <c r="AM274" i="18"/>
  <c r="AD280" i="18"/>
  <c r="BD278" i="18"/>
  <c r="N278" i="18"/>
  <c r="AN273" i="18"/>
  <c r="AT276" i="18"/>
  <c r="AF278" i="18"/>
  <c r="AK277" i="18"/>
  <c r="AX274" i="18"/>
  <c r="AQ277" i="18"/>
  <c r="T273" i="18"/>
  <c r="S276" i="18"/>
  <c r="R273" i="18"/>
  <c r="AR276" i="18"/>
  <c r="AO274" i="18"/>
  <c r="K275" i="18"/>
  <c r="AG273" i="18"/>
  <c r="AM277" i="18"/>
  <c r="AD277" i="18"/>
  <c r="O280" i="18"/>
  <c r="AY276" i="18"/>
  <c r="N279" i="18"/>
  <c r="R281" i="18"/>
  <c r="AD281" i="18"/>
  <c r="BG273" i="18"/>
  <c r="I274" i="18"/>
  <c r="AP281" i="18"/>
  <c r="BD279" i="18"/>
  <c r="T281" i="18"/>
  <c r="BF278" i="18"/>
  <c r="AC279" i="18"/>
  <c r="V274" i="18"/>
  <c r="O276" i="18"/>
  <c r="BD275" i="18"/>
  <c r="R275" i="18"/>
  <c r="BE273" i="18"/>
  <c r="BB278" i="18"/>
  <c r="BI280" i="18"/>
  <c r="W273" i="18"/>
  <c r="AJ276" i="18"/>
  <c r="V282" i="18"/>
  <c r="J275" i="18"/>
  <c r="AU281" i="18"/>
  <c r="R278" i="18"/>
  <c r="AJ274" i="18"/>
  <c r="AV276" i="18"/>
  <c r="AO276" i="18"/>
  <c r="W280" i="18"/>
  <c r="AR280" i="18"/>
  <c r="Z274" i="18"/>
  <c r="AX278" i="18"/>
  <c r="X278" i="18"/>
  <c r="AI277" i="18"/>
  <c r="AH282" i="18"/>
  <c r="O275" i="18"/>
  <c r="BC280" i="18"/>
  <c r="BD273" i="18"/>
  <c r="AL277" i="18"/>
  <c r="AE279" i="18"/>
  <c r="AA279" i="18"/>
  <c r="AB279" i="18"/>
  <c r="AI274" i="18"/>
  <c r="AY278" i="18"/>
  <c r="BA275" i="18"/>
  <c r="O279" i="18"/>
  <c r="AW274" i="18"/>
  <c r="Z278" i="18"/>
  <c r="V273" i="18"/>
  <c r="AZ278" i="18"/>
  <c r="AN278" i="18"/>
  <c r="AZ274" i="18"/>
  <c r="AJ280" i="18"/>
  <c r="AM275" i="18"/>
  <c r="Z276" i="18"/>
  <c r="BE281" i="18"/>
  <c r="BA278" i="18"/>
  <c r="AB280" i="18"/>
  <c r="BG276" i="18"/>
  <c r="BH280" i="18"/>
  <c r="R274" i="18"/>
  <c r="AA274" i="18"/>
  <c r="AW278" i="18"/>
  <c r="AG276" i="18"/>
  <c r="AS282" i="18"/>
  <c r="H558" i="18"/>
  <c r="I558" i="18"/>
  <c r="J558" i="18"/>
  <c r="H675" i="18"/>
  <c r="H687" i="18"/>
  <c r="G675" i="18"/>
  <c r="G687" i="18"/>
  <c r="G76" i="18"/>
  <c r="J714" i="18"/>
  <c r="H714" i="18"/>
  <c r="G558" i="18"/>
  <c r="X282" i="18"/>
  <c r="AZ279" i="18"/>
  <c r="P276" i="18"/>
  <c r="AD278" i="18"/>
  <c r="W281" i="18"/>
  <c r="AD276" i="18"/>
  <c r="BC281" i="18"/>
  <c r="AO277" i="18"/>
  <c r="BH281" i="18"/>
  <c r="Z273" i="18"/>
  <c r="AY273" i="18"/>
  <c r="AF280" i="18"/>
  <c r="AK276" i="18"/>
  <c r="AZ282" i="18"/>
  <c r="AJ277" i="18"/>
  <c r="AJ273" i="18"/>
  <c r="AD273" i="18"/>
  <c r="Q275" i="18"/>
  <c r="BF281" i="18"/>
  <c r="BC279" i="18"/>
  <c r="AC275" i="18"/>
  <c r="AA275" i="18"/>
  <c r="AC276" i="18"/>
  <c r="AP275" i="18"/>
  <c r="BA282" i="18"/>
  <c r="AO6" i="18"/>
  <c r="AL6" i="18"/>
  <c r="AZ273" i="18"/>
  <c r="AQ275" i="18"/>
  <c r="AG280" i="18"/>
  <c r="AI279" i="18"/>
  <c r="AR279" i="18"/>
  <c r="Q280" i="18"/>
  <c r="X280" i="18"/>
  <c r="G71" i="1"/>
  <c r="K143" i="1"/>
  <c r="J144" i="1"/>
  <c r="I145" i="1"/>
  <c r="H146" i="1"/>
  <c r="G147" i="1"/>
  <c r="J148" i="1"/>
  <c r="I149" i="1"/>
  <c r="H150" i="1"/>
  <c r="G151" i="1"/>
  <c r="K151" i="1"/>
  <c r="J152" i="1"/>
  <c r="I153" i="1"/>
  <c r="H154" i="1"/>
  <c r="G155" i="1"/>
  <c r="J156" i="1"/>
  <c r="I157" i="1"/>
  <c r="H158" i="1"/>
  <c r="G159" i="1"/>
  <c r="K159" i="1"/>
  <c r="I161" i="1"/>
  <c r="H162" i="1"/>
  <c r="G163" i="1"/>
  <c r="K163" i="1"/>
  <c r="J143" i="1"/>
  <c r="I105" i="1"/>
  <c r="H145" i="1"/>
  <c r="G146" i="1"/>
  <c r="K105" i="1"/>
  <c r="J147" i="1"/>
  <c r="I148" i="1"/>
  <c r="H149" i="1"/>
  <c r="G150" i="1"/>
  <c r="K150" i="1"/>
  <c r="I152" i="1"/>
  <c r="H153" i="1"/>
  <c r="G154" i="1"/>
  <c r="K154" i="1"/>
  <c r="J155" i="1"/>
  <c r="I156" i="1"/>
  <c r="H157" i="1"/>
  <c r="K158" i="1"/>
  <c r="J159" i="1"/>
  <c r="I160" i="1"/>
  <c r="H161" i="1"/>
  <c r="G162" i="1"/>
  <c r="I139" i="1"/>
  <c r="H139" i="1"/>
  <c r="G139" i="1"/>
  <c r="K139" i="1"/>
  <c r="J139" i="1"/>
  <c r="I147" i="1"/>
  <c r="H148" i="1"/>
  <c r="K149" i="1"/>
  <c r="J150" i="1"/>
  <c r="I151" i="1"/>
  <c r="H152" i="1"/>
  <c r="G153" i="1"/>
  <c r="K153" i="1"/>
  <c r="H156" i="1"/>
  <c r="G157" i="1"/>
  <c r="K157" i="1"/>
  <c r="J158" i="1"/>
  <c r="K161" i="1"/>
  <c r="J162" i="1"/>
  <c r="G105" i="1"/>
  <c r="I143" i="1"/>
  <c r="I144" i="1"/>
  <c r="G145" i="1"/>
  <c r="H508" i="18"/>
  <c r="I508" i="18"/>
  <c r="F11" i="2"/>
  <c r="G181" i="1"/>
  <c r="G182" i="1" s="1"/>
  <c r="H71" i="1"/>
  <c r="J71" i="1"/>
  <c r="G143" i="1"/>
  <c r="K145" i="1"/>
  <c r="T6" i="18"/>
  <c r="F101" i="24"/>
  <c r="F72" i="24"/>
  <c r="D12" i="24"/>
  <c r="S6" i="18"/>
  <c r="I792" i="18"/>
  <c r="I245" i="18"/>
  <c r="J245" i="18"/>
  <c r="J779" i="18"/>
  <c r="J690" i="18"/>
  <c r="H495" i="18"/>
  <c r="I703" i="18"/>
  <c r="I573" i="18"/>
  <c r="H859" i="18"/>
  <c r="H625" i="18"/>
  <c r="H560" i="18"/>
  <c r="J703" i="18"/>
  <c r="H651" i="18"/>
  <c r="H661" i="18"/>
  <c r="H781" i="18"/>
  <c r="H791" i="18"/>
  <c r="H690" i="18"/>
  <c r="F25" i="7943"/>
  <c r="E40" i="7943"/>
  <c r="E48" i="7943"/>
  <c r="J664" i="18"/>
  <c r="I857" i="18"/>
  <c r="J857" i="18"/>
  <c r="BG6" i="18"/>
  <c r="G475" i="18"/>
  <c r="I362" i="18"/>
  <c r="H141" i="18"/>
  <c r="G153" i="18"/>
  <c r="H453" i="18"/>
  <c r="G465" i="18"/>
  <c r="G361" i="18"/>
  <c r="I349" i="18"/>
  <c r="H831" i="18"/>
  <c r="I610" i="18"/>
  <c r="J792" i="18"/>
  <c r="I427" i="18"/>
  <c r="G426" i="18"/>
  <c r="H414" i="18"/>
  <c r="J388" i="18"/>
  <c r="H493" i="18"/>
  <c r="G505" i="18"/>
  <c r="E46" i="7943"/>
  <c r="E39" i="7943"/>
  <c r="E43" i="7943"/>
  <c r="G387" i="18"/>
  <c r="I375" i="18"/>
  <c r="J375" i="18"/>
  <c r="I818" i="18"/>
  <c r="H818" i="18"/>
  <c r="G830" i="18"/>
  <c r="J844" i="18"/>
  <c r="I89" i="18"/>
  <c r="J89" i="18"/>
  <c r="I506" i="18"/>
  <c r="J506" i="18"/>
  <c r="BD6" i="18"/>
  <c r="BB6" i="18"/>
  <c r="K6" i="18"/>
  <c r="AW6" i="18"/>
  <c r="H6" i="18"/>
  <c r="H32" i="7943"/>
  <c r="G25" i="7943"/>
  <c r="G44" i="7943"/>
  <c r="H173" i="1"/>
  <c r="I173" i="1"/>
  <c r="H638" i="18"/>
  <c r="H532" i="18"/>
  <c r="G544" i="18"/>
  <c r="I532" i="18"/>
  <c r="J532" i="18"/>
  <c r="F39" i="7943"/>
  <c r="F43" i="7943"/>
  <c r="F46" i="7943"/>
  <c r="Q106" i="1"/>
  <c r="J271" i="18"/>
  <c r="J283" i="18"/>
  <c r="K3" i="18"/>
  <c r="K180" i="18"/>
  <c r="J766" i="18"/>
  <c r="J440" i="18"/>
  <c r="J675" i="18"/>
  <c r="J687" i="18"/>
  <c r="J753" i="18"/>
  <c r="K753" i="18"/>
  <c r="J310" i="18"/>
  <c r="J154" i="18"/>
  <c r="J740" i="18"/>
  <c r="J571" i="18"/>
  <c r="J167" i="18"/>
  <c r="J284" i="18"/>
  <c r="J401" i="18"/>
  <c r="I176" i="1"/>
  <c r="I74" i="1"/>
  <c r="I108" i="1"/>
  <c r="J40" i="1"/>
  <c r="I4" i="18"/>
  <c r="I5" i="24"/>
  <c r="G4" i="7943"/>
  <c r="I142" i="1"/>
  <c r="J805" i="18"/>
  <c r="J688" i="18"/>
  <c r="K688" i="18"/>
  <c r="Q140" i="1"/>
  <c r="J173" i="1"/>
  <c r="K173" i="1"/>
  <c r="G173" i="1"/>
  <c r="J649" i="18"/>
  <c r="H219" i="18"/>
  <c r="I219" i="18"/>
  <c r="I193" i="18"/>
  <c r="J193" i="18"/>
  <c r="I519" i="18"/>
  <c r="J519" i="18"/>
  <c r="G570" i="18"/>
  <c r="G270" i="18"/>
  <c r="I781" i="18"/>
  <c r="J781" i="18"/>
  <c r="G7" i="24"/>
  <c r="G8" i="24"/>
  <c r="I690" i="18"/>
  <c r="K716" i="18"/>
  <c r="H729" i="18"/>
  <c r="H739" i="18" s="1"/>
  <c r="H833" i="18"/>
  <c r="I833" i="18"/>
  <c r="H794" i="18"/>
  <c r="H820" i="18"/>
  <c r="I820" i="18"/>
  <c r="J820" i="18"/>
  <c r="K742" i="18"/>
  <c r="H521" i="18"/>
  <c r="H531" i="18"/>
  <c r="H76" i="18"/>
  <c r="I283" i="18"/>
  <c r="H623" i="18"/>
  <c r="H115" i="18"/>
  <c r="I115" i="18"/>
  <c r="I597" i="18"/>
  <c r="J597" i="18"/>
  <c r="G244" i="18"/>
  <c r="H232" i="18"/>
  <c r="I232" i="18"/>
  <c r="G752" i="18"/>
  <c r="H534" i="18"/>
  <c r="H586" i="18"/>
  <c r="I586" i="18"/>
  <c r="H7" i="18"/>
  <c r="K703" i="18"/>
  <c r="H846" i="18"/>
  <c r="J729" i="18"/>
  <c r="I625" i="18"/>
  <c r="J742" i="18"/>
  <c r="H612" i="18"/>
  <c r="H622" i="18"/>
  <c r="I729" i="18"/>
  <c r="H703" i="18"/>
  <c r="H713" i="18" s="1"/>
  <c r="H479" i="18" s="1"/>
  <c r="H807" i="18"/>
  <c r="I664" i="18"/>
  <c r="H716" i="18"/>
  <c r="H664" i="18"/>
  <c r="H674" i="18"/>
  <c r="I716" i="18"/>
  <c r="F12" i="2"/>
  <c r="H545" i="18"/>
  <c r="I545" i="18"/>
  <c r="J545" i="18"/>
  <c r="G218" i="18"/>
  <c r="H206" i="18"/>
  <c r="G88" i="18"/>
  <c r="G531" i="18"/>
  <c r="J219" i="18"/>
  <c r="K219" i="18"/>
  <c r="H599" i="18"/>
  <c r="I599" i="18"/>
  <c r="I560" i="18"/>
  <c r="J716" i="18"/>
  <c r="I742" i="18"/>
  <c r="K690" i="18"/>
  <c r="H547" i="18"/>
  <c r="H557" i="18"/>
  <c r="K560" i="18"/>
  <c r="J560" i="18"/>
  <c r="J573" i="18"/>
  <c r="H482" i="18"/>
  <c r="H573" i="18"/>
  <c r="H583" i="18"/>
  <c r="H768" i="18"/>
  <c r="I768" i="18"/>
  <c r="H742" i="18"/>
  <c r="H752" i="18"/>
  <c r="H755" i="18"/>
  <c r="H765" i="18"/>
  <c r="K729" i="18"/>
  <c r="H480" i="18"/>
  <c r="H492" i="18"/>
  <c r="K128" i="18"/>
  <c r="H726" i="18"/>
  <c r="H570" i="18"/>
  <c r="D18" i="24"/>
  <c r="Q72" i="1"/>
  <c r="G12" i="24"/>
  <c r="G471" i="18"/>
  <c r="G49" i="24"/>
  <c r="I521" i="18"/>
  <c r="J521" i="18"/>
  <c r="K820" i="18"/>
  <c r="F27" i="2"/>
  <c r="F73" i="24"/>
  <c r="F75" i="24"/>
  <c r="F74" i="24"/>
  <c r="F76" i="24"/>
  <c r="F77" i="24"/>
  <c r="F31" i="2"/>
  <c r="E107" i="24"/>
  <c r="F26" i="2"/>
  <c r="F28" i="2"/>
  <c r="J833" i="18"/>
  <c r="K833" i="18"/>
  <c r="I846" i="18"/>
  <c r="J846" i="18"/>
  <c r="H804" i="18"/>
  <c r="F48" i="7943"/>
  <c r="F40" i="7943"/>
  <c r="H856" i="18"/>
  <c r="I651" i="18"/>
  <c r="I807" i="18"/>
  <c r="J807" i="18"/>
  <c r="H817" i="18"/>
  <c r="I495" i="18"/>
  <c r="J495" i="18"/>
  <c r="K495" i="18"/>
  <c r="H700" i="18"/>
  <c r="H609" i="18"/>
  <c r="J599" i="18"/>
  <c r="K599" i="18"/>
  <c r="I547" i="18"/>
  <c r="J625" i="18"/>
  <c r="I859" i="18"/>
  <c r="H869" i="18"/>
  <c r="H518" i="18"/>
  <c r="J508" i="18"/>
  <c r="I794" i="18"/>
  <c r="I482" i="18"/>
  <c r="K245" i="18"/>
  <c r="I493" i="18"/>
  <c r="J493" i="18"/>
  <c r="K493" i="18"/>
  <c r="H505" i="18"/>
  <c r="I831" i="18"/>
  <c r="H843" i="18"/>
  <c r="I141" i="18"/>
  <c r="J610" i="18"/>
  <c r="I496" i="18"/>
  <c r="J496" i="18"/>
  <c r="I639" i="18"/>
  <c r="K743" i="18"/>
  <c r="I7" i="18"/>
  <c r="I847" i="18"/>
  <c r="J847" i="18"/>
  <c r="I769" i="18"/>
  <c r="I483" i="18"/>
  <c r="I574" i="18"/>
  <c r="I717" i="18"/>
  <c r="J704" i="18"/>
  <c r="K665" i="18"/>
  <c r="I756" i="18"/>
  <c r="I535" i="18"/>
  <c r="I782" i="18"/>
  <c r="J782" i="18"/>
  <c r="I600" i="18"/>
  <c r="J600" i="18"/>
  <c r="I626" i="18"/>
  <c r="I509" i="18"/>
  <c r="J509" i="18"/>
  <c r="K509" i="18"/>
  <c r="K691" i="18"/>
  <c r="I691" i="18"/>
  <c r="K717" i="18"/>
  <c r="I730" i="18"/>
  <c r="I652" i="18"/>
  <c r="I795" i="18"/>
  <c r="I804" i="18"/>
  <c r="I821" i="18"/>
  <c r="I613" i="18"/>
  <c r="J613" i="18"/>
  <c r="K613" i="18"/>
  <c r="J691" i="18"/>
  <c r="I808" i="18"/>
  <c r="I817" i="18"/>
  <c r="J483" i="18"/>
  <c r="J574" i="18"/>
  <c r="J717" i="18"/>
  <c r="I548" i="18"/>
  <c r="J548" i="18"/>
  <c r="K561" i="18"/>
  <c r="I860" i="18"/>
  <c r="I869" i="18"/>
  <c r="K574" i="18"/>
  <c r="K730" i="18"/>
  <c r="K704" i="18"/>
  <c r="J665" i="18"/>
  <c r="J561" i="18"/>
  <c r="J743" i="18"/>
  <c r="I743" i="18"/>
  <c r="J730" i="18"/>
  <c r="I665" i="18"/>
  <c r="I704" i="18"/>
  <c r="J535" i="18"/>
  <c r="K535" i="18"/>
  <c r="I834" i="18"/>
  <c r="I561" i="18"/>
  <c r="K89" i="18"/>
  <c r="K781" i="18"/>
  <c r="I453" i="18"/>
  <c r="J362" i="18"/>
  <c r="I830" i="18"/>
  <c r="G479" i="18"/>
  <c r="G34" i="24"/>
  <c r="J831" i="18"/>
  <c r="G75" i="18"/>
  <c r="G472" i="18"/>
  <c r="G473" i="18"/>
  <c r="H830" i="18"/>
  <c r="J427" i="18"/>
  <c r="J349" i="18"/>
  <c r="K506" i="18"/>
  <c r="K857" i="18"/>
  <c r="J818" i="18"/>
  <c r="K375" i="18"/>
  <c r="I414" i="18"/>
  <c r="K792" i="18"/>
  <c r="I32" i="7943"/>
  <c r="I44" i="7943"/>
  <c r="H44" i="7943"/>
  <c r="G48" i="7943"/>
  <c r="G40" i="7943"/>
  <c r="H25" i="7943"/>
  <c r="H648" i="18"/>
  <c r="J586" i="18"/>
  <c r="K586" i="18"/>
  <c r="H596" i="18"/>
  <c r="Q174" i="1"/>
  <c r="H544" i="18"/>
  <c r="I638" i="18"/>
  <c r="J638" i="18"/>
  <c r="I534" i="18"/>
  <c r="L375" i="18"/>
  <c r="L509" i="18"/>
  <c r="H778" i="18"/>
  <c r="L833" i="18"/>
  <c r="K649" i="18"/>
  <c r="G39" i="7943"/>
  <c r="G43" i="7943"/>
  <c r="G46" i="7943"/>
  <c r="K636" i="18"/>
  <c r="L688" i="18"/>
  <c r="J74" i="1"/>
  <c r="J108" i="1"/>
  <c r="K40" i="1"/>
  <c r="J142" i="1"/>
  <c r="J176" i="1"/>
  <c r="J4" i="18"/>
  <c r="J5" i="24"/>
  <c r="H4" i="7943"/>
  <c r="L753" i="18"/>
  <c r="L3" i="18"/>
  <c r="K805" i="18"/>
  <c r="K323" i="18"/>
  <c r="K154" i="18"/>
  <c r="K271" i="18"/>
  <c r="K283" i="18"/>
  <c r="K571" i="18"/>
  <c r="K284" i="18"/>
  <c r="K310" i="18"/>
  <c r="K740" i="18"/>
  <c r="K662" i="18"/>
  <c r="K701" i="18"/>
  <c r="L701" i="18"/>
  <c r="K727" i="18"/>
  <c r="K532" i="18"/>
  <c r="L532" i="18"/>
  <c r="K664" i="18"/>
  <c r="K440" i="18"/>
  <c r="K388" i="18"/>
  <c r="K766" i="18"/>
  <c r="K401" i="18"/>
  <c r="L401" i="18"/>
  <c r="K844" i="18"/>
  <c r="K258" i="18"/>
  <c r="K167" i="18"/>
  <c r="K336" i="18"/>
  <c r="K558" i="18"/>
  <c r="K675" i="18"/>
  <c r="K687" i="18"/>
  <c r="K714" i="18"/>
  <c r="K779" i="18"/>
  <c r="K573" i="18"/>
  <c r="K584" i="18"/>
  <c r="K297" i="18"/>
  <c r="K102" i="18"/>
  <c r="I206" i="18"/>
  <c r="K519" i="18"/>
  <c r="L519" i="18"/>
  <c r="J206" i="18"/>
  <c r="K206" i="18"/>
  <c r="J232" i="18"/>
  <c r="K232" i="18"/>
  <c r="J115" i="18"/>
  <c r="K115" i="18"/>
  <c r="I76" i="18"/>
  <c r="H7" i="24"/>
  <c r="I7" i="24"/>
  <c r="J7" i="24"/>
  <c r="K7" i="24"/>
  <c r="L7" i="24"/>
  <c r="M7" i="24"/>
  <c r="N7" i="24"/>
  <c r="O7" i="24"/>
  <c r="P7" i="24"/>
  <c r="Q7" i="24"/>
  <c r="R7" i="24"/>
  <c r="S7" i="24"/>
  <c r="T7" i="24"/>
  <c r="U7" i="24"/>
  <c r="V7" i="24"/>
  <c r="W7" i="24"/>
  <c r="X7" i="24"/>
  <c r="Y7" i="24"/>
  <c r="Z7" i="24"/>
  <c r="AA7" i="24"/>
  <c r="AB7" i="24"/>
  <c r="AC7" i="24"/>
  <c r="AD7" i="24"/>
  <c r="AE7" i="24"/>
  <c r="AF7" i="24"/>
  <c r="AG7" i="24"/>
  <c r="AH7" i="24"/>
  <c r="AI7" i="24"/>
  <c r="AJ7" i="24"/>
  <c r="AK7" i="24"/>
  <c r="AL7" i="24"/>
  <c r="AM7" i="24"/>
  <c r="AN7" i="24"/>
  <c r="AO7" i="24"/>
  <c r="AP7" i="24"/>
  <c r="AQ7" i="24"/>
  <c r="AR7" i="24"/>
  <c r="AS7" i="24"/>
  <c r="AT7" i="24"/>
  <c r="AU7" i="24"/>
  <c r="AV7" i="24"/>
  <c r="AW7" i="24"/>
  <c r="AX7" i="24"/>
  <c r="AY7" i="24"/>
  <c r="AZ7" i="24"/>
  <c r="BA7" i="24"/>
  <c r="BB7" i="24"/>
  <c r="BC7" i="24"/>
  <c r="BD7" i="24"/>
  <c r="BE7" i="24"/>
  <c r="BF7" i="24"/>
  <c r="BG7" i="24"/>
  <c r="BH7" i="24"/>
  <c r="BI7" i="24"/>
  <c r="I778" i="18"/>
  <c r="J768" i="18"/>
  <c r="I755" i="18"/>
  <c r="K597" i="18"/>
  <c r="I480" i="18"/>
  <c r="H635" i="18"/>
  <c r="I623" i="18"/>
  <c r="J623" i="18"/>
  <c r="L128" i="18"/>
  <c r="K193" i="18"/>
  <c r="I522" i="18"/>
  <c r="I587" i="18"/>
  <c r="I765" i="18"/>
  <c r="I752" i="18"/>
  <c r="I612" i="18"/>
  <c r="G92" i="24"/>
  <c r="K545" i="18"/>
  <c r="G870" i="18"/>
  <c r="F57" i="24"/>
  <c r="G18" i="24"/>
  <c r="J769" i="18"/>
  <c r="K769" i="18"/>
  <c r="K496" i="18"/>
  <c r="L496" i="18"/>
  <c r="I518" i="18"/>
  <c r="K847" i="18"/>
  <c r="L847" i="18"/>
  <c r="I791" i="18"/>
  <c r="I856" i="18"/>
  <c r="I34" i="18"/>
  <c r="I65" i="18"/>
  <c r="I31" i="18"/>
  <c r="I39" i="18"/>
  <c r="I70" i="18"/>
  <c r="I35" i="18"/>
  <c r="G22" i="18"/>
  <c r="G53" i="18"/>
  <c r="L407" i="18"/>
  <c r="J38" i="18"/>
  <c r="P40" i="18"/>
  <c r="H91" i="18"/>
  <c r="H101" i="18"/>
  <c r="P39" i="18"/>
  <c r="J339" i="18"/>
  <c r="K146" i="18"/>
  <c r="O31" i="18"/>
  <c r="J36" i="18"/>
  <c r="H208" i="18"/>
  <c r="H218" i="18"/>
  <c r="N40" i="18"/>
  <c r="M28" i="18"/>
  <c r="I28" i="18"/>
  <c r="I59" i="18" s="1"/>
  <c r="L327" i="18"/>
  <c r="I299" i="18"/>
  <c r="L286" i="18"/>
  <c r="I19" i="18"/>
  <c r="P14" i="18"/>
  <c r="P31" i="18"/>
  <c r="K39" i="18"/>
  <c r="L14" i="18"/>
  <c r="O29" i="18"/>
  <c r="N11" i="18"/>
  <c r="L29" i="18"/>
  <c r="N32" i="18"/>
  <c r="J20" i="18"/>
  <c r="N13" i="18"/>
  <c r="K107" i="18"/>
  <c r="L107" i="18"/>
  <c r="K419" i="18"/>
  <c r="L419" i="18"/>
  <c r="J32" i="18"/>
  <c r="I456" i="18"/>
  <c r="J456" i="18"/>
  <c r="K224" i="18"/>
  <c r="L224" i="18"/>
  <c r="H195" i="18"/>
  <c r="H205" i="18"/>
  <c r="L315" i="18"/>
  <c r="I325" i="18"/>
  <c r="J171" i="18"/>
  <c r="K315" i="18"/>
  <c r="J170" i="18"/>
  <c r="K312" i="18"/>
  <c r="K300" i="18"/>
  <c r="L261" i="18"/>
  <c r="O22" i="18"/>
  <c r="G31" i="18"/>
  <c r="G62" i="18"/>
  <c r="H286" i="18"/>
  <c r="H296" i="18" s="1"/>
  <c r="J40" i="18"/>
  <c r="L342" i="18"/>
  <c r="J353" i="18"/>
  <c r="K353" i="18"/>
  <c r="H390" i="18"/>
  <c r="H400" i="18"/>
  <c r="O21" i="18"/>
  <c r="J15" i="18"/>
  <c r="J106" i="18"/>
  <c r="N20" i="18"/>
  <c r="M23" i="18"/>
  <c r="G33" i="18"/>
  <c r="G64" i="18"/>
  <c r="M40" i="18"/>
  <c r="J236" i="18"/>
  <c r="K11" i="18"/>
  <c r="H39" i="18"/>
  <c r="H70" i="18"/>
  <c r="O37" i="18"/>
  <c r="L326" i="18"/>
  <c r="G25" i="18"/>
  <c r="G56" i="18" s="1"/>
  <c r="L170" i="18"/>
  <c r="G18" i="18"/>
  <c r="G49" i="18" s="1"/>
  <c r="L262" i="18"/>
  <c r="K328" i="18"/>
  <c r="H28" i="18"/>
  <c r="H59" i="18" s="1"/>
  <c r="L289" i="18"/>
  <c r="J23" i="18"/>
  <c r="H13" i="18"/>
  <c r="H44" i="18"/>
  <c r="J287" i="18"/>
  <c r="L15" i="18"/>
  <c r="L238" i="18"/>
  <c r="P26" i="18"/>
  <c r="N26" i="18"/>
  <c r="I391" i="18"/>
  <c r="J391" i="18"/>
  <c r="K23" i="18"/>
  <c r="K250" i="18"/>
  <c r="L250" i="18"/>
  <c r="M34" i="18"/>
  <c r="G14" i="18"/>
  <c r="G45" i="18"/>
  <c r="L147" i="18"/>
  <c r="L33" i="18"/>
  <c r="P18" i="18"/>
  <c r="I79" i="18"/>
  <c r="G32" i="18"/>
  <c r="G63" i="18"/>
  <c r="I196" i="18"/>
  <c r="I12" i="18"/>
  <c r="I43" i="18"/>
  <c r="H35" i="18"/>
  <c r="H66" i="18"/>
  <c r="P19" i="18"/>
  <c r="K260" i="18"/>
  <c r="L325" i="18"/>
  <c r="K25" i="18"/>
  <c r="K29" i="18"/>
  <c r="L312" i="18"/>
  <c r="H25" i="18"/>
  <c r="H56" i="18" s="1"/>
  <c r="J25" i="18"/>
  <c r="O12" i="18"/>
  <c r="I443" i="18"/>
  <c r="J443" i="18"/>
  <c r="K443" i="18"/>
  <c r="K94" i="18"/>
  <c r="L94" i="18"/>
  <c r="I33" i="18"/>
  <c r="H16" i="18"/>
  <c r="H47" i="18"/>
  <c r="N27" i="18"/>
  <c r="J431" i="18"/>
  <c r="K431" i="18"/>
  <c r="H24" i="18"/>
  <c r="H55" i="18"/>
  <c r="P13" i="18"/>
  <c r="J93" i="18"/>
  <c r="K93" i="18"/>
  <c r="L31" i="18"/>
  <c r="K40" i="18"/>
  <c r="O32" i="18"/>
  <c r="J119" i="18"/>
  <c r="P17" i="18"/>
  <c r="K406" i="18"/>
  <c r="L406" i="18"/>
  <c r="J299" i="18"/>
  <c r="I170" i="18"/>
  <c r="I25" i="18"/>
  <c r="K289" i="18"/>
  <c r="N17" i="18"/>
  <c r="K133" i="18"/>
  <c r="N37" i="18"/>
  <c r="G34" i="18"/>
  <c r="G65" i="18"/>
  <c r="K237" i="18"/>
  <c r="L237" i="18"/>
  <c r="G16" i="18"/>
  <c r="G47" i="18"/>
  <c r="P22" i="18"/>
  <c r="O27" i="18"/>
  <c r="J14" i="18"/>
  <c r="G12" i="18"/>
  <c r="G43" i="18"/>
  <c r="L26" i="18"/>
  <c r="K106" i="18"/>
  <c r="N21" i="18"/>
  <c r="I209" i="18"/>
  <c r="G21" i="18"/>
  <c r="G52" i="18"/>
  <c r="I222" i="18"/>
  <c r="J222" i="18"/>
  <c r="K12" i="18"/>
  <c r="P24" i="18"/>
  <c r="G28" i="18"/>
  <c r="G59" i="18"/>
  <c r="L169" i="18"/>
  <c r="J314" i="18"/>
  <c r="I313" i="18"/>
  <c r="J326" i="18"/>
  <c r="K198" i="18"/>
  <c r="H455" i="18"/>
  <c r="H465" i="18"/>
  <c r="M15" i="18"/>
  <c r="H40" i="18"/>
  <c r="H71" i="18"/>
  <c r="I37" i="18"/>
  <c r="P36" i="18"/>
  <c r="J37" i="18"/>
  <c r="I131" i="18"/>
  <c r="J131" i="18"/>
  <c r="K131" i="18"/>
  <c r="L131" i="18"/>
  <c r="O24" i="18"/>
  <c r="K393" i="18"/>
  <c r="L393" i="18"/>
  <c r="P21" i="18"/>
  <c r="H104" i="18"/>
  <c r="H114" i="18"/>
  <c r="M18" i="18"/>
  <c r="J35" i="18"/>
  <c r="I13" i="18"/>
  <c r="L39" i="18"/>
  <c r="H21" i="18"/>
  <c r="H52" i="18"/>
  <c r="K22" i="18"/>
  <c r="N33" i="18"/>
  <c r="O14" i="18"/>
  <c r="L186" i="18"/>
  <c r="N34" i="18"/>
  <c r="P12" i="18"/>
  <c r="I169" i="18"/>
  <c r="K299" i="18"/>
  <c r="K327" i="18"/>
  <c r="H325" i="18"/>
  <c r="H335" i="18"/>
  <c r="I326" i="18"/>
  <c r="I261" i="18"/>
  <c r="L303" i="18"/>
  <c r="M33" i="18"/>
  <c r="K185" i="18"/>
  <c r="L185" i="18"/>
  <c r="J132" i="18"/>
  <c r="K132" i="18"/>
  <c r="L132" i="18"/>
  <c r="K15" i="18"/>
  <c r="J13" i="18"/>
  <c r="H38" i="18"/>
  <c r="H69" i="18"/>
  <c r="K354" i="18"/>
  <c r="L354" i="18"/>
  <c r="L38" i="18"/>
  <c r="O23" i="18"/>
  <c r="O36" i="18"/>
  <c r="P23" i="18"/>
  <c r="K120" i="18"/>
  <c r="M21" i="18"/>
  <c r="O18" i="18"/>
  <c r="N12" i="18"/>
  <c r="K34" i="18"/>
  <c r="H27" i="18"/>
  <c r="H58" i="18"/>
  <c r="H260" i="18"/>
  <c r="H270" i="18"/>
  <c r="L264" i="18"/>
  <c r="J18" i="18"/>
  <c r="K169" i="18"/>
  <c r="K172" i="18"/>
  <c r="L260" i="18"/>
  <c r="H18" i="18"/>
  <c r="H49" i="18" s="1"/>
  <c r="I18" i="18"/>
  <c r="I49" i="18" s="1"/>
  <c r="K17" i="18"/>
  <c r="K30" i="18"/>
  <c r="J28" i="18"/>
  <c r="K32" i="18"/>
  <c r="L25" i="18"/>
  <c r="I40" i="18"/>
  <c r="I71" i="18"/>
  <c r="I20" i="18"/>
  <c r="M17" i="18"/>
  <c r="I15" i="18"/>
  <c r="L34" i="18"/>
  <c r="M11" i="18"/>
  <c r="L17" i="18"/>
  <c r="L368" i="18"/>
  <c r="L146" i="18"/>
  <c r="G20" i="18"/>
  <c r="G51" i="18"/>
  <c r="L35" i="18"/>
  <c r="M20" i="18"/>
  <c r="J197" i="18"/>
  <c r="K197" i="18"/>
  <c r="M35" i="18"/>
  <c r="H29" i="18"/>
  <c r="H60" i="18" s="1"/>
  <c r="G29" i="18"/>
  <c r="G60" i="18" s="1"/>
  <c r="K262" i="18"/>
  <c r="H312" i="18"/>
  <c r="H322" i="18"/>
  <c r="H30" i="18"/>
  <c r="H61" i="18"/>
  <c r="J379" i="18"/>
  <c r="J33" i="18"/>
  <c r="M29" i="18"/>
  <c r="P25" i="18"/>
  <c r="K432" i="18"/>
  <c r="I30" i="18"/>
  <c r="L316" i="18"/>
  <c r="K263" i="18"/>
  <c r="L13" i="18"/>
  <c r="N35" i="18"/>
  <c r="J11" i="18"/>
  <c r="P29" i="18"/>
  <c r="J327" i="18"/>
  <c r="K36" i="18"/>
  <c r="G40" i="18"/>
  <c r="G71" i="18"/>
  <c r="M13" i="18"/>
  <c r="J12" i="18"/>
  <c r="O25" i="18"/>
  <c r="K302" i="18"/>
  <c r="H11" i="18"/>
  <c r="J184" i="18"/>
  <c r="K184" i="18"/>
  <c r="L40" i="18"/>
  <c r="M22" i="18"/>
  <c r="K38" i="18"/>
  <c r="L32" i="18"/>
  <c r="K288" i="18"/>
  <c r="O17" i="18"/>
  <c r="P33" i="18"/>
  <c r="I92" i="18"/>
  <c r="J92" i="18"/>
  <c r="L21" i="18"/>
  <c r="O35" i="18"/>
  <c r="I32" i="18"/>
  <c r="O11" i="18"/>
  <c r="O30" i="18"/>
  <c r="J29" i="18"/>
  <c r="J313" i="18"/>
  <c r="J301" i="18"/>
  <c r="I29" i="18"/>
  <c r="H299" i="18"/>
  <c r="H309" i="18" s="1"/>
  <c r="I300" i="18"/>
  <c r="K379" i="18"/>
  <c r="L379" i="18"/>
  <c r="J24" i="18"/>
  <c r="L212" i="18"/>
  <c r="H23" i="18"/>
  <c r="H54" i="18"/>
  <c r="I144" i="18"/>
  <c r="J144" i="18"/>
  <c r="J79" i="18"/>
  <c r="K79" i="18"/>
  <c r="L79" i="18"/>
  <c r="H169" i="18"/>
  <c r="H179" i="18" s="1"/>
  <c r="J249" i="18"/>
  <c r="K249" i="18"/>
  <c r="L23" i="18"/>
  <c r="G35" i="18"/>
  <c r="G66" i="18"/>
  <c r="J366" i="18"/>
  <c r="K366" i="18"/>
  <c r="K301" i="18"/>
  <c r="G26" i="18"/>
  <c r="G57" i="18"/>
  <c r="I26" i="18"/>
  <c r="I57" i="18"/>
  <c r="I260" i="18"/>
  <c r="I270" i="18"/>
  <c r="K313" i="18"/>
  <c r="H364" i="18"/>
  <c r="H374" i="18"/>
  <c r="N36" i="18"/>
  <c r="H351" i="18"/>
  <c r="H361" i="18"/>
  <c r="L82" i="18"/>
  <c r="M19" i="18"/>
  <c r="L381" i="18"/>
  <c r="L19" i="18"/>
  <c r="I36" i="18"/>
  <c r="I67" i="18"/>
  <c r="N15" i="18"/>
  <c r="P37" i="18"/>
  <c r="K445" i="18"/>
  <c r="L445" i="18"/>
  <c r="H15" i="18"/>
  <c r="H46" i="18"/>
  <c r="I248" i="18"/>
  <c r="J248" i="18"/>
  <c r="J196" i="18"/>
  <c r="K196" i="18"/>
  <c r="H34" i="18"/>
  <c r="H65" i="18"/>
  <c r="I417" i="18"/>
  <c r="J417" i="18"/>
  <c r="K119" i="18"/>
  <c r="L119" i="18"/>
  <c r="H403" i="18"/>
  <c r="H413" i="18"/>
  <c r="N23" i="18"/>
  <c r="L12" i="18"/>
  <c r="K326" i="18"/>
  <c r="I312" i="18"/>
  <c r="L172" i="18"/>
  <c r="K26" i="18"/>
  <c r="J260" i="18"/>
  <c r="L301" i="18"/>
  <c r="L313" i="18"/>
  <c r="L328" i="18"/>
  <c r="J261" i="18"/>
  <c r="L263" i="18"/>
  <c r="L198" i="18"/>
  <c r="L459" i="18"/>
  <c r="H37" i="18"/>
  <c r="H68" i="18"/>
  <c r="M24" i="18"/>
  <c r="O38" i="18"/>
  <c r="I11" i="18"/>
  <c r="P20" i="18"/>
  <c r="H117" i="18"/>
  <c r="H127" i="18"/>
  <c r="L314" i="18"/>
  <c r="M38" i="18"/>
  <c r="I286" i="18"/>
  <c r="K211" i="18"/>
  <c r="L211" i="18"/>
  <c r="G38" i="18"/>
  <c r="G69" i="18"/>
  <c r="H377" i="18"/>
  <c r="H387" i="18"/>
  <c r="K314" i="18"/>
  <c r="N30" i="18"/>
  <c r="J457" i="18"/>
  <c r="J405" i="18"/>
  <c r="L225" i="18"/>
  <c r="H416" i="18"/>
  <c r="H426" i="18"/>
  <c r="K19" i="18"/>
  <c r="K458" i="18"/>
  <c r="L458" i="18"/>
  <c r="L16" i="18"/>
  <c r="I365" i="18"/>
  <c r="K380" i="18"/>
  <c r="L380" i="18"/>
  <c r="H33" i="18"/>
  <c r="H64" i="18"/>
  <c r="M16" i="18"/>
  <c r="L20" i="18"/>
  <c r="O26" i="18"/>
  <c r="P32" i="18"/>
  <c r="H12" i="18"/>
  <c r="H43" i="18"/>
  <c r="M30" i="18"/>
  <c r="L24" i="18"/>
  <c r="L433" i="18"/>
  <c r="N38" i="18"/>
  <c r="J19" i="18"/>
  <c r="N22" i="18"/>
  <c r="H429" i="18"/>
  <c r="H439" i="18"/>
  <c r="I24" i="18"/>
  <c r="I55" i="18"/>
  <c r="O34" i="18"/>
  <c r="L120" i="18"/>
  <c r="J262" i="18"/>
  <c r="L171" i="18"/>
  <c r="H26" i="18"/>
  <c r="H57" i="18" s="1"/>
  <c r="J312" i="18"/>
  <c r="J209" i="18"/>
  <c r="K209" i="18"/>
  <c r="L36" i="18"/>
  <c r="I16" i="18"/>
  <c r="I47" i="18"/>
  <c r="L28" i="18"/>
  <c r="L134" i="18"/>
  <c r="K33" i="18"/>
  <c r="K37" i="18"/>
  <c r="L299" i="18"/>
  <c r="G30" i="18"/>
  <c r="G61" i="18"/>
  <c r="J444" i="18"/>
  <c r="K444" i="18"/>
  <c r="H247" i="18"/>
  <c r="H257" i="18"/>
  <c r="O33" i="18"/>
  <c r="N31" i="18"/>
  <c r="H36" i="18"/>
  <c r="H67" i="18"/>
  <c r="O19" i="18"/>
  <c r="K31" i="18"/>
  <c r="P16" i="18"/>
  <c r="L173" i="18"/>
  <c r="L300" i="18"/>
  <c r="I14" i="18"/>
  <c r="I45" i="18"/>
  <c r="L37" i="18"/>
  <c r="H32" i="18"/>
  <c r="H63" i="18"/>
  <c r="J22" i="18"/>
  <c r="O20" i="18"/>
  <c r="I352" i="18"/>
  <c r="J352" i="18"/>
  <c r="N39" i="18"/>
  <c r="K341" i="18"/>
  <c r="M32" i="18"/>
  <c r="O13" i="18"/>
  <c r="M25" i="18"/>
  <c r="H442" i="18"/>
  <c r="H452" i="18"/>
  <c r="P38" i="18"/>
  <c r="H221" i="18"/>
  <c r="H231" i="18"/>
  <c r="N16" i="18"/>
  <c r="J21" i="18"/>
  <c r="P30" i="18"/>
  <c r="L18" i="18"/>
  <c r="L432" i="18"/>
  <c r="K13" i="18"/>
  <c r="H143" i="18"/>
  <c r="H153" i="18"/>
  <c r="O15" i="18"/>
  <c r="K367" i="18"/>
  <c r="L367" i="18"/>
  <c r="J325" i="18"/>
  <c r="K170" i="18"/>
  <c r="J169" i="18"/>
  <c r="K325" i="18"/>
  <c r="K171" i="18"/>
  <c r="J26" i="18"/>
  <c r="K18" i="18"/>
  <c r="J300" i="18"/>
  <c r="I390" i="18"/>
  <c r="I364" i="18"/>
  <c r="I374" i="18"/>
  <c r="K405" i="18"/>
  <c r="L405" i="18"/>
  <c r="G24" i="18"/>
  <c r="G55" i="18"/>
  <c r="G11" i="18"/>
  <c r="L340" i="18"/>
  <c r="G39" i="18"/>
  <c r="G70" i="18"/>
  <c r="K157" i="18"/>
  <c r="L341" i="18"/>
  <c r="N14" i="18"/>
  <c r="K156" i="18"/>
  <c r="J16" i="18"/>
  <c r="N28" i="18"/>
  <c r="J80" i="18"/>
  <c r="K80" i="18"/>
  <c r="L80" i="18"/>
  <c r="K28" i="18"/>
  <c r="K338" i="18"/>
  <c r="K14" i="18"/>
  <c r="N29" i="18"/>
  <c r="J27" i="18"/>
  <c r="I23" i="18"/>
  <c r="I54" i="18"/>
  <c r="I235" i="18"/>
  <c r="J235" i="18"/>
  <c r="N25" i="18"/>
  <c r="H156" i="18"/>
  <c r="H166" i="18"/>
  <c r="H17" i="18"/>
  <c r="H48" i="18"/>
  <c r="M12" i="18"/>
  <c r="J288" i="18"/>
  <c r="L420" i="18"/>
  <c r="L394" i="18"/>
  <c r="G36" i="18"/>
  <c r="G67" i="18"/>
  <c r="L22" i="18"/>
  <c r="L446" i="18"/>
  <c r="I183" i="18"/>
  <c r="J183" i="18"/>
  <c r="K183" i="18"/>
  <c r="J223" i="18"/>
  <c r="K223" i="18"/>
  <c r="L184" i="18"/>
  <c r="G15" i="18"/>
  <c r="G46" i="18"/>
  <c r="G23" i="18"/>
  <c r="G54" i="18"/>
  <c r="I38" i="18"/>
  <c r="I69" i="18"/>
  <c r="P15" i="18"/>
  <c r="P28" i="18"/>
  <c r="K81" i="18"/>
  <c r="L81" i="18"/>
  <c r="K340" i="18"/>
  <c r="L355" i="18"/>
  <c r="J158" i="18"/>
  <c r="L329" i="18"/>
  <c r="L287" i="18"/>
  <c r="L11" i="18"/>
  <c r="L160" i="18"/>
  <c r="N19" i="18"/>
  <c r="J340" i="18"/>
  <c r="M31" i="18"/>
  <c r="K35" i="18"/>
  <c r="J31" i="18"/>
  <c r="P35" i="18"/>
  <c r="I404" i="18"/>
  <c r="J404" i="18"/>
  <c r="K404" i="18"/>
  <c r="J392" i="18"/>
  <c r="K392" i="18"/>
  <c r="L392" i="18"/>
  <c r="I156" i="18"/>
  <c r="K286" i="18"/>
  <c r="J34" i="18"/>
  <c r="K287" i="18"/>
  <c r="O28" i="18"/>
  <c r="K261" i="18"/>
  <c r="N18" i="18"/>
  <c r="K27" i="18"/>
  <c r="K417" i="18"/>
  <c r="L417" i="18"/>
  <c r="L251" i="18"/>
  <c r="I21" i="18"/>
  <c r="I52" i="18"/>
  <c r="H234" i="18"/>
  <c r="M36" i="18"/>
  <c r="P34" i="18"/>
  <c r="H78" i="18"/>
  <c r="H88" i="18"/>
  <c r="I157" i="18"/>
  <c r="J17" i="18"/>
  <c r="J286" i="18"/>
  <c r="K339" i="18"/>
  <c r="L338" i="18"/>
  <c r="L290" i="18"/>
  <c r="K21" i="18"/>
  <c r="H31" i="18"/>
  <c r="H62" i="18"/>
  <c r="M37" i="18"/>
  <c r="L30" i="18"/>
  <c r="G17" i="18"/>
  <c r="G48" i="18"/>
  <c r="H20" i="18"/>
  <c r="H51" i="18"/>
  <c r="H338" i="18"/>
  <c r="H348" i="18"/>
  <c r="N24" i="18"/>
  <c r="O16" i="18"/>
  <c r="J156" i="18"/>
  <c r="L108" i="18"/>
  <c r="I430" i="18"/>
  <c r="J430" i="18"/>
  <c r="K430" i="18"/>
  <c r="L430" i="18"/>
  <c r="J338" i="18"/>
  <c r="J30" i="18"/>
  <c r="K456" i="18"/>
  <c r="L456" i="18"/>
  <c r="H19" i="18"/>
  <c r="H50" i="18"/>
  <c r="K20" i="18"/>
  <c r="K24" i="18"/>
  <c r="H14" i="18"/>
  <c r="H45" i="18"/>
  <c r="G19" i="18"/>
  <c r="G50" i="18"/>
  <c r="K16" i="18"/>
  <c r="J418" i="18"/>
  <c r="K418" i="18"/>
  <c r="J157" i="18"/>
  <c r="L95" i="18"/>
  <c r="H22" i="18"/>
  <c r="H53" i="18"/>
  <c r="L27" i="18"/>
  <c r="I378" i="18"/>
  <c r="J378" i="18"/>
  <c r="I339" i="18"/>
  <c r="G37" i="18"/>
  <c r="G68" i="18"/>
  <c r="I105" i="18"/>
  <c r="L121" i="18"/>
  <c r="M27" i="18"/>
  <c r="L159" i="18"/>
  <c r="J39" i="18"/>
  <c r="L157" i="18"/>
  <c r="O39" i="18"/>
  <c r="I17" i="18"/>
  <c r="I48" i="18" s="1"/>
  <c r="L339" i="18"/>
  <c r="I287" i="18"/>
  <c r="I338" i="18"/>
  <c r="K158" i="18"/>
  <c r="L302" i="18"/>
  <c r="G27" i="18"/>
  <c r="G58" i="18" s="1"/>
  <c r="L288" i="18"/>
  <c r="M26" i="18"/>
  <c r="L156" i="18"/>
  <c r="K159" i="18"/>
  <c r="M14" i="18"/>
  <c r="M39" i="18"/>
  <c r="L158" i="18"/>
  <c r="P27" i="18"/>
  <c r="I27" i="18"/>
  <c r="I58" i="18" s="1"/>
  <c r="G13" i="18"/>
  <c r="G44" i="18"/>
  <c r="O40" i="18"/>
  <c r="P11" i="18"/>
  <c r="J145" i="18"/>
  <c r="K145" i="18"/>
  <c r="L145" i="18"/>
  <c r="L199" i="18"/>
  <c r="I22" i="18"/>
  <c r="I53" i="18"/>
  <c r="I118" i="18"/>
  <c r="J118" i="18"/>
  <c r="H130" i="18"/>
  <c r="J210" i="18"/>
  <c r="K210" i="18"/>
  <c r="L210" i="18"/>
  <c r="H182" i="18"/>
  <c r="L599" i="18"/>
  <c r="K508" i="18"/>
  <c r="J547" i="18"/>
  <c r="K547" i="18"/>
  <c r="L547" i="18"/>
  <c r="F32" i="2"/>
  <c r="F34" i="2"/>
  <c r="F33" i="2"/>
  <c r="G87" i="24"/>
  <c r="D15" i="24"/>
  <c r="H186" i="1"/>
  <c r="C7" i="7943"/>
  <c r="J482" i="18"/>
  <c r="K482" i="18"/>
  <c r="L482" i="18"/>
  <c r="J859" i="18"/>
  <c r="K859" i="18"/>
  <c r="L859" i="18"/>
  <c r="K807" i="18"/>
  <c r="L807" i="18"/>
  <c r="K846" i="18"/>
  <c r="L846" i="18"/>
  <c r="K768" i="18"/>
  <c r="L768" i="18"/>
  <c r="J795" i="18"/>
  <c r="K795" i="18"/>
  <c r="L245" i="18"/>
  <c r="J794" i="18"/>
  <c r="K794" i="18"/>
  <c r="K625" i="18"/>
  <c r="L625" i="18"/>
  <c r="L495" i="18"/>
  <c r="J651" i="18"/>
  <c r="G112" i="24"/>
  <c r="E14" i="7943"/>
  <c r="H8" i="24"/>
  <c r="G30" i="24"/>
  <c r="E50" i="7943"/>
  <c r="E53" i="7943"/>
  <c r="L792" i="18"/>
  <c r="L857" i="18"/>
  <c r="K427" i="18"/>
  <c r="L535" i="18"/>
  <c r="K548" i="18"/>
  <c r="K818" i="18"/>
  <c r="G84" i="24"/>
  <c r="G20" i="24"/>
  <c r="K600" i="18"/>
  <c r="L600" i="18"/>
  <c r="L818" i="18"/>
  <c r="K831" i="18"/>
  <c r="L613" i="18"/>
  <c r="K782" i="18"/>
  <c r="L782" i="18"/>
  <c r="K521" i="18"/>
  <c r="J414" i="18"/>
  <c r="K349" i="18"/>
  <c r="I570" i="18"/>
  <c r="K483" i="18"/>
  <c r="L483" i="18"/>
  <c r="I635" i="18"/>
  <c r="K744" i="18"/>
  <c r="J783" i="18"/>
  <c r="J791" i="18"/>
  <c r="J822" i="18"/>
  <c r="K822" i="18"/>
  <c r="J640" i="18"/>
  <c r="K640" i="18"/>
  <c r="L640" i="18"/>
  <c r="J744" i="18"/>
  <c r="J752" i="18"/>
  <c r="J536" i="18"/>
  <c r="J809" i="18"/>
  <c r="J510" i="18"/>
  <c r="K510" i="18"/>
  <c r="L510" i="18"/>
  <c r="L744" i="18"/>
  <c r="J601" i="18"/>
  <c r="K601" i="18"/>
  <c r="L601" i="18"/>
  <c r="K718" i="18"/>
  <c r="J705" i="18"/>
  <c r="J713" i="18" s="1"/>
  <c r="K731" i="18"/>
  <c r="L718" i="18"/>
  <c r="J718" i="18"/>
  <c r="J726" i="18" s="1"/>
  <c r="L575" i="18"/>
  <c r="K562" i="18"/>
  <c r="J835" i="18"/>
  <c r="K835" i="18"/>
  <c r="J588" i="18"/>
  <c r="J796" i="18"/>
  <c r="J770" i="18"/>
  <c r="K770" i="18"/>
  <c r="J861" i="18"/>
  <c r="K861" i="18"/>
  <c r="L861" i="18"/>
  <c r="J848" i="18"/>
  <c r="J856" i="18"/>
  <c r="J497" i="18"/>
  <c r="K497" i="18"/>
  <c r="L497" i="18"/>
  <c r="K705" i="18"/>
  <c r="K666" i="18"/>
  <c r="L705" i="18"/>
  <c r="L562" i="18"/>
  <c r="J757" i="18"/>
  <c r="K757" i="18"/>
  <c r="J523" i="18"/>
  <c r="K523" i="18"/>
  <c r="L523" i="18"/>
  <c r="J549" i="18"/>
  <c r="K549" i="18"/>
  <c r="J692" i="18"/>
  <c r="L731" i="18"/>
  <c r="J666" i="18"/>
  <c r="L666" i="18"/>
  <c r="J575" i="18"/>
  <c r="J583" i="18" s="1"/>
  <c r="K575" i="18"/>
  <c r="J562" i="18"/>
  <c r="J570" i="18"/>
  <c r="I42" i="18"/>
  <c r="J484" i="18"/>
  <c r="K484" i="18"/>
  <c r="L484" i="18"/>
  <c r="J7" i="18"/>
  <c r="J653" i="18"/>
  <c r="K809" i="18"/>
  <c r="L809" i="18"/>
  <c r="L692" i="18"/>
  <c r="K692" i="18"/>
  <c r="J731" i="18"/>
  <c r="J739" i="18"/>
  <c r="I61" i="18"/>
  <c r="I60" i="18"/>
  <c r="J627" i="18"/>
  <c r="K627" i="18"/>
  <c r="I68" i="18"/>
  <c r="I51" i="18"/>
  <c r="I50" i="18"/>
  <c r="I56" i="18"/>
  <c r="I62" i="18"/>
  <c r="J614" i="18"/>
  <c r="I66" i="18"/>
  <c r="I64" i="18"/>
  <c r="I44" i="18"/>
  <c r="I63" i="18"/>
  <c r="I46" i="18"/>
  <c r="I674" i="18"/>
  <c r="I661" i="18"/>
  <c r="I739" i="18"/>
  <c r="I726" i="18"/>
  <c r="J834" i="18"/>
  <c r="J700" i="18"/>
  <c r="J808" i="18"/>
  <c r="K610" i="18"/>
  <c r="J453" i="18"/>
  <c r="I700" i="18"/>
  <c r="I609" i="18"/>
  <c r="I583" i="18"/>
  <c r="L769" i="18"/>
  <c r="J652" i="18"/>
  <c r="K652" i="18"/>
  <c r="J821" i="18"/>
  <c r="J141" i="18"/>
  <c r="K141" i="18"/>
  <c r="I622" i="18"/>
  <c r="K362" i="18"/>
  <c r="I713" i="18"/>
  <c r="I557" i="18"/>
  <c r="I843" i="18"/>
  <c r="J860" i="18"/>
  <c r="K860" i="18"/>
  <c r="J639" i="18"/>
  <c r="J626" i="18"/>
  <c r="J756" i="18"/>
  <c r="L493" i="18"/>
  <c r="I505" i="18"/>
  <c r="H40" i="7943"/>
  <c r="H48" i="7943"/>
  <c r="I25" i="7943"/>
  <c r="I544" i="18"/>
  <c r="J534" i="18"/>
  <c r="K534" i="18"/>
  <c r="I648" i="18"/>
  <c r="K638" i="18"/>
  <c r="L638" i="18"/>
  <c r="L586" i="18"/>
  <c r="J348" i="18"/>
  <c r="I104" i="18"/>
  <c r="J104" i="18"/>
  <c r="K335" i="18"/>
  <c r="L444" i="18"/>
  <c r="I416" i="18"/>
  <c r="I351" i="18"/>
  <c r="J351" i="18"/>
  <c r="K351" i="18"/>
  <c r="L351" i="18"/>
  <c r="J505" i="18"/>
  <c r="M599" i="18"/>
  <c r="M251" i="18"/>
  <c r="M81" i="18"/>
  <c r="M535" i="18"/>
  <c r="M199" i="18"/>
  <c r="M95" i="18"/>
  <c r="M432" i="18"/>
  <c r="M433" i="18"/>
  <c r="M459" i="18"/>
  <c r="M82" i="18"/>
  <c r="M185" i="18"/>
  <c r="M446" i="18"/>
  <c r="M420" i="18"/>
  <c r="M134" i="18"/>
  <c r="M458" i="18"/>
  <c r="M237" i="18"/>
  <c r="M407" i="18"/>
  <c r="M3" i="18"/>
  <c r="L258" i="18"/>
  <c r="L336" i="18"/>
  <c r="L271" i="18"/>
  <c r="L283" i="18"/>
  <c r="L558" i="18"/>
  <c r="L571" i="18"/>
  <c r="L284" i="18"/>
  <c r="L154" i="18"/>
  <c r="L310" i="18"/>
  <c r="L662" i="18"/>
  <c r="L740" i="18"/>
  <c r="L167" i="18"/>
  <c r="L323" i="18"/>
  <c r="L675" i="18"/>
  <c r="L687" i="18"/>
  <c r="L102" i="18"/>
  <c r="M102" i="18"/>
  <c r="L664" i="18"/>
  <c r="L729" i="18"/>
  <c r="L742" i="18"/>
  <c r="L779" i="18"/>
  <c r="L727" i="18"/>
  <c r="L714" i="18"/>
  <c r="L805" i="18"/>
  <c r="L584" i="18"/>
  <c r="M584" i="18"/>
  <c r="L297" i="18"/>
  <c r="M297" i="18"/>
  <c r="L636" i="18"/>
  <c r="L560" i="18"/>
  <c r="L690" i="18"/>
  <c r="L219" i="18"/>
  <c r="L717" i="18"/>
  <c r="L573" i="18"/>
  <c r="L716" i="18"/>
  <c r="L180" i="18"/>
  <c r="L703" i="18"/>
  <c r="M703" i="18"/>
  <c r="L388" i="18"/>
  <c r="L691" i="18"/>
  <c r="L730" i="18"/>
  <c r="L561" i="18"/>
  <c r="L743" i="18"/>
  <c r="L665" i="18"/>
  <c r="L440" i="18"/>
  <c r="L844" i="18"/>
  <c r="L574" i="18"/>
  <c r="L704" i="18"/>
  <c r="M704" i="18" s="1"/>
  <c r="L766" i="18"/>
  <c r="H46" i="7943"/>
  <c r="H39" i="7943"/>
  <c r="H43" i="7943"/>
  <c r="L820" i="18"/>
  <c r="M820" i="18"/>
  <c r="L649" i="18"/>
  <c r="M649" i="18"/>
  <c r="L781" i="18"/>
  <c r="L506" i="18"/>
  <c r="M147" i="18"/>
  <c r="K74" i="1"/>
  <c r="K108" i="1"/>
  <c r="K4" i="18"/>
  <c r="K5" i="24"/>
  <c r="I4" i="7943"/>
  <c r="K176" i="1"/>
  <c r="K142" i="1"/>
  <c r="L40" i="1"/>
  <c r="L89" i="18"/>
  <c r="M89" i="18"/>
  <c r="L206" i="18"/>
  <c r="M206" i="18"/>
  <c r="L106" i="18"/>
  <c r="M106" i="18"/>
  <c r="M519" i="18"/>
  <c r="L545" i="18"/>
  <c r="J522" i="18"/>
  <c r="I531" i="18"/>
  <c r="J480" i="18"/>
  <c r="J587" i="18"/>
  <c r="K587" i="18"/>
  <c r="L597" i="18"/>
  <c r="J755" i="18"/>
  <c r="K755" i="18"/>
  <c r="L755" i="18"/>
  <c r="M755" i="18"/>
  <c r="L223" i="18"/>
  <c r="I492" i="18"/>
  <c r="I596" i="18"/>
  <c r="I479" i="18"/>
  <c r="J596" i="18"/>
  <c r="L418" i="18"/>
  <c r="M418" i="18"/>
  <c r="K92" i="18"/>
  <c r="J335" i="18"/>
  <c r="J322" i="18"/>
  <c r="M146" i="18"/>
  <c r="L193" i="18"/>
  <c r="M193" i="18"/>
  <c r="J76" i="18"/>
  <c r="L115" i="18"/>
  <c r="M115" i="18"/>
  <c r="I400" i="18"/>
  <c r="I208" i="18"/>
  <c r="I218" i="18"/>
  <c r="I195" i="18"/>
  <c r="I205" i="18"/>
  <c r="I91" i="18"/>
  <c r="K623" i="18"/>
  <c r="M128" i="18"/>
  <c r="J612" i="18"/>
  <c r="L232" i="18"/>
  <c r="L404" i="18"/>
  <c r="M404" i="18"/>
  <c r="I429" i="18"/>
  <c r="M232" i="18"/>
  <c r="M406" i="18"/>
  <c r="M379" i="18"/>
  <c r="J361" i="18"/>
  <c r="L431" i="18"/>
  <c r="L353" i="18"/>
  <c r="M353" i="18"/>
  <c r="M405" i="18"/>
  <c r="G56" i="24"/>
  <c r="G35" i="24"/>
  <c r="G98" i="24"/>
  <c r="K235" i="18"/>
  <c r="L235" i="18"/>
  <c r="M235" i="18"/>
  <c r="J296" i="18"/>
  <c r="K391" i="18"/>
  <c r="L391" i="18"/>
  <c r="L197" i="18"/>
  <c r="M197" i="18"/>
  <c r="L93" i="18"/>
  <c r="M93" i="18"/>
  <c r="J179" i="18"/>
  <c r="I322" i="18"/>
  <c r="J778" i="18"/>
  <c r="K588" i="18"/>
  <c r="L588" i="18"/>
  <c r="I426" i="18"/>
  <c r="M132" i="18"/>
  <c r="I403" i="18"/>
  <c r="K236" i="18"/>
  <c r="L236" i="18"/>
  <c r="F60" i="24"/>
  <c r="F70" i="24"/>
  <c r="F102" i="24"/>
  <c r="F104" i="24"/>
  <c r="K848" i="18"/>
  <c r="M145" i="18"/>
  <c r="M417" i="18"/>
  <c r="I348" i="18"/>
  <c r="M107" i="18"/>
  <c r="I117" i="18"/>
  <c r="M847" i="18"/>
  <c r="M510" i="18"/>
  <c r="M547" i="18"/>
  <c r="I101" i="18"/>
  <c r="M119" i="18"/>
  <c r="J674" i="18"/>
  <c r="K378" i="18"/>
  <c r="L378" i="18"/>
  <c r="L508" i="18"/>
  <c r="M508" i="18"/>
  <c r="K222" i="18"/>
  <c r="J365" i="18"/>
  <c r="K457" i="18"/>
  <c r="L366" i="18"/>
  <c r="M366" i="18"/>
  <c r="K144" i="18"/>
  <c r="L144" i="18"/>
  <c r="M144" i="18"/>
  <c r="L443" i="18"/>
  <c r="M443" i="18"/>
  <c r="L133" i="18"/>
  <c r="M431" i="18"/>
  <c r="M393" i="18"/>
  <c r="I179" i="18"/>
  <c r="K536" i="18"/>
  <c r="L536" i="18"/>
  <c r="M536" i="18"/>
  <c r="J105" i="18"/>
  <c r="K105" i="18"/>
  <c r="P10" i="18"/>
  <c r="K783" i="18"/>
  <c r="L783" i="18"/>
  <c r="J804" i="18"/>
  <c r="I78" i="18"/>
  <c r="K118" i="18"/>
  <c r="L118" i="18"/>
  <c r="M118" i="18"/>
  <c r="L166" i="18"/>
  <c r="M131" i="18"/>
  <c r="J91" i="18"/>
  <c r="M80" i="18"/>
  <c r="M210" i="18"/>
  <c r="M211" i="18"/>
  <c r="I182" i="18"/>
  <c r="H192" i="18"/>
  <c r="M367" i="18"/>
  <c r="K248" i="18"/>
  <c r="L248" i="18"/>
  <c r="M354" i="18"/>
  <c r="M613" i="18"/>
  <c r="J166" i="18"/>
  <c r="I130" i="18"/>
  <c r="H140" i="18"/>
  <c r="K352" i="18"/>
  <c r="L196" i="18"/>
  <c r="L209" i="18"/>
  <c r="M250" i="18"/>
  <c r="K796" i="18"/>
  <c r="L796" i="18"/>
  <c r="O10" i="18"/>
  <c r="I114" i="18"/>
  <c r="I166" i="18"/>
  <c r="L10" i="18"/>
  <c r="J416" i="18"/>
  <c r="J426" i="18"/>
  <c r="I127" i="18"/>
  <c r="L309" i="18"/>
  <c r="I361" i="18"/>
  <c r="J403" i="18"/>
  <c r="I247" i="18"/>
  <c r="J247" i="18"/>
  <c r="J257" i="18"/>
  <c r="L249" i="18"/>
  <c r="I455" i="18"/>
  <c r="N10" i="18"/>
  <c r="H42" i="18"/>
  <c r="H10" i="18"/>
  <c r="K348" i="18"/>
  <c r="J364" i="18"/>
  <c r="J390" i="18"/>
  <c r="J429" i="18"/>
  <c r="I442" i="18"/>
  <c r="L270" i="18"/>
  <c r="J309" i="18"/>
  <c r="K270" i="18"/>
  <c r="K10" i="18"/>
  <c r="I335" i="18"/>
  <c r="I309" i="18"/>
  <c r="I234" i="18"/>
  <c r="H244" i="18"/>
  <c r="L348" i="18"/>
  <c r="K296" i="18"/>
  <c r="I221" i="18"/>
  <c r="J221" i="18"/>
  <c r="J231" i="18"/>
  <c r="I143" i="18"/>
  <c r="I296" i="18"/>
  <c r="I10" i="18"/>
  <c r="K429" i="18"/>
  <c r="J270" i="18"/>
  <c r="J208" i="18"/>
  <c r="I377" i="18"/>
  <c r="J377" i="18"/>
  <c r="J387" i="18"/>
  <c r="J10" i="18"/>
  <c r="L179" i="18"/>
  <c r="L322" i="18"/>
  <c r="L335" i="18"/>
  <c r="K322" i="18"/>
  <c r="G42" i="18"/>
  <c r="G10" i="18"/>
  <c r="G466" i="18" s="1"/>
  <c r="L296" i="18"/>
  <c r="M10" i="18"/>
  <c r="K166" i="18"/>
  <c r="I439" i="18"/>
  <c r="I413" i="18"/>
  <c r="J117" i="18"/>
  <c r="J127" i="18"/>
  <c r="M299" i="18"/>
  <c r="K179" i="18"/>
  <c r="K309" i="18"/>
  <c r="M846" i="18"/>
  <c r="L549" i="18"/>
  <c r="M549" i="18"/>
  <c r="M523" i="18"/>
  <c r="M482" i="18"/>
  <c r="L757" i="18"/>
  <c r="L794" i="18"/>
  <c r="M794" i="18"/>
  <c r="M392" i="18"/>
  <c r="M861" i="18"/>
  <c r="M625" i="18"/>
  <c r="M859" i="18"/>
  <c r="M768" i="18"/>
  <c r="M807" i="18"/>
  <c r="M245" i="18"/>
  <c r="K651" i="18"/>
  <c r="L822" i="18"/>
  <c r="M822" i="18"/>
  <c r="M757" i="18"/>
  <c r="L770" i="18"/>
  <c r="M770" i="18"/>
  <c r="M601" i="18"/>
  <c r="J635" i="18"/>
  <c r="K626" i="18"/>
  <c r="L626" i="18"/>
  <c r="L362" i="18"/>
  <c r="J557" i="18"/>
  <c r="J518" i="18"/>
  <c r="K439" i="18"/>
  <c r="L427" i="18"/>
  <c r="M493" i="18"/>
  <c r="L627" i="18"/>
  <c r="M627" i="18"/>
  <c r="M783" i="18"/>
  <c r="M484" i="18"/>
  <c r="L835" i="18"/>
  <c r="J492" i="18"/>
  <c r="M782" i="18"/>
  <c r="K834" i="18"/>
  <c r="M818" i="18"/>
  <c r="M857" i="18"/>
  <c r="L141" i="18"/>
  <c r="J661" i="18"/>
  <c r="L652" i="18"/>
  <c r="M652" i="18"/>
  <c r="K453" i="18"/>
  <c r="J622" i="18"/>
  <c r="K614" i="18"/>
  <c r="J531" i="18"/>
  <c r="M600" i="18"/>
  <c r="E12" i="7943"/>
  <c r="G113" i="24"/>
  <c r="L610" i="18"/>
  <c r="M610" i="18"/>
  <c r="M809" i="18"/>
  <c r="M588" i="18"/>
  <c r="K821" i="18"/>
  <c r="L548" i="18"/>
  <c r="M427" i="18"/>
  <c r="J765" i="18"/>
  <c r="K756" i="18"/>
  <c r="L860" i="18"/>
  <c r="M860" i="18"/>
  <c r="J869" i="18"/>
  <c r="M769" i="18"/>
  <c r="J817" i="18"/>
  <c r="K808" i="18"/>
  <c r="L795" i="18"/>
  <c r="M795" i="18"/>
  <c r="J57" i="18"/>
  <c r="J50" i="18"/>
  <c r="J48" i="18"/>
  <c r="J62" i="18"/>
  <c r="J61" i="18"/>
  <c r="K784" i="18"/>
  <c r="K791" i="18"/>
  <c r="K537" i="18"/>
  <c r="L537" i="18"/>
  <c r="M537" i="18"/>
  <c r="K628" i="18"/>
  <c r="L628" i="18"/>
  <c r="K511" i="18"/>
  <c r="L511" i="18"/>
  <c r="M511" i="18"/>
  <c r="K836" i="18"/>
  <c r="K589" i="18"/>
  <c r="L589" i="18"/>
  <c r="M589" i="18"/>
  <c r="M745" i="18"/>
  <c r="K849" i="18"/>
  <c r="K856" i="18"/>
  <c r="L693" i="18"/>
  <c r="K823" i="18"/>
  <c r="L823" i="18"/>
  <c r="J59" i="18"/>
  <c r="J44" i="18"/>
  <c r="J49" i="18"/>
  <c r="J68" i="18"/>
  <c r="K758" i="18"/>
  <c r="L758" i="18"/>
  <c r="M758" i="18"/>
  <c r="K615" i="18"/>
  <c r="L615" i="18"/>
  <c r="M615" i="18"/>
  <c r="K485" i="18"/>
  <c r="K7" i="18"/>
  <c r="K641" i="18"/>
  <c r="J43" i="18"/>
  <c r="J54" i="18"/>
  <c r="J71" i="18"/>
  <c r="J46" i="18"/>
  <c r="J56" i="18"/>
  <c r="K550" i="18"/>
  <c r="L550" i="18"/>
  <c r="K745" i="18"/>
  <c r="K752" i="18"/>
  <c r="L745" i="18"/>
  <c r="K498" i="18"/>
  <c r="K654" i="18"/>
  <c r="K771" i="18"/>
  <c r="K778" i="18"/>
  <c r="J52" i="18"/>
  <c r="J45" i="18"/>
  <c r="J66" i="18"/>
  <c r="J53" i="18"/>
  <c r="J69" i="18"/>
  <c r="J65" i="18"/>
  <c r="J51" i="18"/>
  <c r="J55" i="18"/>
  <c r="J58" i="18"/>
  <c r="K524" i="18"/>
  <c r="L524" i="18"/>
  <c r="M524" i="18"/>
  <c r="K602" i="18"/>
  <c r="K609" i="18"/>
  <c r="K862" i="18"/>
  <c r="K869" i="18"/>
  <c r="K693" i="18"/>
  <c r="K810" i="18"/>
  <c r="L719" i="18"/>
  <c r="K576" i="18"/>
  <c r="M576" i="18"/>
  <c r="K732" i="18"/>
  <c r="J47" i="18"/>
  <c r="K797" i="18"/>
  <c r="K804" i="18"/>
  <c r="K719" i="18"/>
  <c r="K726" i="18" s="1"/>
  <c r="K479" i="18" s="1"/>
  <c r="K34" i="24" s="1"/>
  <c r="M719" i="18"/>
  <c r="M706" i="18"/>
  <c r="L732" i="18"/>
  <c r="L706" i="18"/>
  <c r="M563" i="18"/>
  <c r="J70" i="18"/>
  <c r="J42" i="18"/>
  <c r="M693" i="18"/>
  <c r="L576" i="18"/>
  <c r="L563" i="18"/>
  <c r="K706" i="18"/>
  <c r="M732" i="18"/>
  <c r="L667" i="18"/>
  <c r="K563" i="18"/>
  <c r="J67" i="18"/>
  <c r="J63" i="18"/>
  <c r="L771" i="18"/>
  <c r="M667" i="18"/>
  <c r="K667" i="18"/>
  <c r="J64" i="18"/>
  <c r="J60" i="18"/>
  <c r="L654" i="18"/>
  <c r="M654" i="18"/>
  <c r="L810" i="18"/>
  <c r="M810" i="18"/>
  <c r="H30" i="24"/>
  <c r="H112" i="24"/>
  <c r="F14" i="7943"/>
  <c r="I8" i="24"/>
  <c r="F50" i="7943"/>
  <c r="F53" i="7943"/>
  <c r="K653" i="18"/>
  <c r="J843" i="18"/>
  <c r="J609" i="18"/>
  <c r="J830" i="18"/>
  <c r="K414" i="18"/>
  <c r="K639" i="18"/>
  <c r="L639" i="18"/>
  <c r="M483" i="18"/>
  <c r="K361" i="18"/>
  <c r="L349" i="18"/>
  <c r="L831" i="18"/>
  <c r="L848" i="18"/>
  <c r="L521" i="18"/>
  <c r="J648" i="18"/>
  <c r="I40" i="7943"/>
  <c r="D40" i="7943"/>
  <c r="I48" i="7943"/>
  <c r="D26" i="7943"/>
  <c r="M586" i="18"/>
  <c r="M223" i="18"/>
  <c r="J544" i="18"/>
  <c r="M638" i="18"/>
  <c r="L534" i="18"/>
  <c r="L183" i="18"/>
  <c r="K104" i="18"/>
  <c r="L104" i="18"/>
  <c r="I34" i="24"/>
  <c r="I39" i="7943"/>
  <c r="I43" i="7943"/>
  <c r="I46" i="7943"/>
  <c r="N3" i="18"/>
  <c r="N586" i="18"/>
  <c r="M675" i="18"/>
  <c r="M687" i="18"/>
  <c r="M154" i="18"/>
  <c r="M571" i="18"/>
  <c r="M258" i="18"/>
  <c r="M284" i="18"/>
  <c r="M727" i="18"/>
  <c r="M271" i="18"/>
  <c r="M283" i="18"/>
  <c r="M558" i="18"/>
  <c r="M662" i="18"/>
  <c r="M310" i="18"/>
  <c r="M167" i="18"/>
  <c r="M740" i="18"/>
  <c r="M688" i="18"/>
  <c r="M753" i="18"/>
  <c r="M336" i="18"/>
  <c r="M714" i="18"/>
  <c r="M323" i="18"/>
  <c r="M779" i="18"/>
  <c r="M729" i="18"/>
  <c r="M573" i="18"/>
  <c r="M743" i="18"/>
  <c r="M730" i="18"/>
  <c r="M716" i="18"/>
  <c r="M560" i="18"/>
  <c r="M701" i="18"/>
  <c r="M742" i="18"/>
  <c r="M664" i="18"/>
  <c r="M532" i="18"/>
  <c r="M690" i="18"/>
  <c r="M636" i="18"/>
  <c r="M665" i="18"/>
  <c r="M717" i="18"/>
  <c r="M691" i="18"/>
  <c r="M574" i="18"/>
  <c r="M561" i="18"/>
  <c r="M388" i="18"/>
  <c r="N388" i="18"/>
  <c r="M401" i="18"/>
  <c r="M805" i="18"/>
  <c r="M180" i="18"/>
  <c r="M833" i="18"/>
  <c r="N833" i="18"/>
  <c r="M460" i="18"/>
  <c r="N460" i="18"/>
  <c r="M326" i="18"/>
  <c r="M300" i="18"/>
  <c r="M315" i="18"/>
  <c r="M109" i="18"/>
  <c r="M169" i="18"/>
  <c r="M356" i="18"/>
  <c r="N356" i="18"/>
  <c r="M83" i="18"/>
  <c r="N83" i="18"/>
  <c r="M174" i="18"/>
  <c r="M338" i="18"/>
  <c r="M341" i="18"/>
  <c r="M122" i="18"/>
  <c r="M447" i="18"/>
  <c r="M173" i="18"/>
  <c r="M260" i="18"/>
  <c r="M313" i="18"/>
  <c r="M263" i="18"/>
  <c r="M161" i="18"/>
  <c r="M301" i="18"/>
  <c r="M226" i="18"/>
  <c r="N226" i="18"/>
  <c r="M302" i="18"/>
  <c r="M314" i="18"/>
  <c r="M291" i="18"/>
  <c r="M187" i="18"/>
  <c r="N187" i="18"/>
  <c r="M96" i="18"/>
  <c r="N96" i="18"/>
  <c r="M330" i="18"/>
  <c r="M148" i="18"/>
  <c r="N148" i="18"/>
  <c r="M290" i="18"/>
  <c r="M328" i="18"/>
  <c r="M316" i="18"/>
  <c r="M200" i="18"/>
  <c r="M343" i="18"/>
  <c r="M325" i="18"/>
  <c r="M369" i="18"/>
  <c r="M434" i="18"/>
  <c r="N434" i="18"/>
  <c r="M171" i="18"/>
  <c r="M382" i="18"/>
  <c r="M262" i="18"/>
  <c r="M238" i="18"/>
  <c r="N238" i="18"/>
  <c r="M213" i="18"/>
  <c r="N213" i="18"/>
  <c r="M252" i="18"/>
  <c r="N252" i="18"/>
  <c r="M172" i="18"/>
  <c r="M395" i="18"/>
  <c r="N395" i="18"/>
  <c r="M421" i="18"/>
  <c r="M381" i="18"/>
  <c r="N381" i="18"/>
  <c r="M158" i="18"/>
  <c r="M304" i="18"/>
  <c r="M288" i="18"/>
  <c r="M287" i="18"/>
  <c r="M239" i="18"/>
  <c r="M312" i="18"/>
  <c r="M329" i="18"/>
  <c r="M408" i="18"/>
  <c r="M327" i="18"/>
  <c r="M170" i="18"/>
  <c r="M368" i="18"/>
  <c r="N368" i="18"/>
  <c r="M186" i="18"/>
  <c r="M264" i="18"/>
  <c r="M303" i="18"/>
  <c r="M94" i="18"/>
  <c r="N94" i="18"/>
  <c r="M159" i="18"/>
  <c r="M135" i="18"/>
  <c r="N135" i="18"/>
  <c r="M289" i="18"/>
  <c r="M339" i="18"/>
  <c r="M157" i="18"/>
  <c r="M340" i="18"/>
  <c r="M224" i="18"/>
  <c r="N224" i="18"/>
  <c r="M844" i="18"/>
  <c r="M506" i="18"/>
  <c r="N506" i="18"/>
  <c r="M375" i="18"/>
  <c r="M666" i="18"/>
  <c r="M265" i="18"/>
  <c r="M160" i="18"/>
  <c r="M156" i="18"/>
  <c r="M317" i="18"/>
  <c r="M342" i="18"/>
  <c r="M261" i="18"/>
  <c r="M270" i="18" s="1"/>
  <c r="M75" i="18" s="1"/>
  <c r="M472" i="18" s="1"/>
  <c r="M286" i="18"/>
  <c r="M380" i="18"/>
  <c r="N380" i="18"/>
  <c r="M184" i="18"/>
  <c r="N184" i="18"/>
  <c r="M108" i="18"/>
  <c r="M219" i="18"/>
  <c r="N219" i="18"/>
  <c r="M766" i="18"/>
  <c r="M440" i="18"/>
  <c r="M496" i="18"/>
  <c r="M792" i="18"/>
  <c r="M692" i="18"/>
  <c r="M731" i="18"/>
  <c r="M744" i="18"/>
  <c r="M718" i="18"/>
  <c r="M562" i="18"/>
  <c r="M781" i="18"/>
  <c r="M575" i="18"/>
  <c r="M705" i="18"/>
  <c r="M509" i="18"/>
  <c r="N509" i="18"/>
  <c r="M419" i="18"/>
  <c r="M198" i="18"/>
  <c r="M120" i="18"/>
  <c r="M351" i="18"/>
  <c r="M394" i="18"/>
  <c r="M355" i="18"/>
  <c r="N355" i="18"/>
  <c r="M212" i="18"/>
  <c r="N212" i="18"/>
  <c r="M445" i="18"/>
  <c r="M225" i="18"/>
  <c r="M79" i="18"/>
  <c r="M456" i="18"/>
  <c r="M121" i="18"/>
  <c r="M495" i="18"/>
  <c r="M497" i="18"/>
  <c r="M444" i="18"/>
  <c r="M430" i="18"/>
  <c r="N430" i="18"/>
  <c r="M640" i="18"/>
  <c r="N640" i="18"/>
  <c r="N223" i="18"/>
  <c r="N758" i="18"/>
  <c r="N860" i="18"/>
  <c r="N610" i="18"/>
  <c r="N484" i="18"/>
  <c r="N493" i="18"/>
  <c r="N757" i="18"/>
  <c r="N625" i="18"/>
  <c r="N861" i="18"/>
  <c r="N613" i="18"/>
  <c r="N210" i="18"/>
  <c r="N106" i="18"/>
  <c r="N119" i="18"/>
  <c r="N847" i="18"/>
  <c r="N132" i="18"/>
  <c r="N405" i="18"/>
  <c r="N406" i="18"/>
  <c r="N206" i="18"/>
  <c r="L4" i="18"/>
  <c r="L5" i="24"/>
  <c r="L74" i="1"/>
  <c r="L108" i="1"/>
  <c r="L142" i="1"/>
  <c r="M40" i="1"/>
  <c r="L176" i="1"/>
  <c r="N649" i="18"/>
  <c r="N237" i="18"/>
  <c r="N134" i="18"/>
  <c r="N446" i="18"/>
  <c r="N199" i="18"/>
  <c r="N81" i="18"/>
  <c r="N251" i="18"/>
  <c r="N115" i="18"/>
  <c r="M597" i="18"/>
  <c r="N597" i="18"/>
  <c r="K247" i="18"/>
  <c r="K257" i="18"/>
  <c r="N232" i="18"/>
  <c r="K612" i="18"/>
  <c r="K76" i="18"/>
  <c r="J195" i="18"/>
  <c r="N404" i="18"/>
  <c r="K522" i="18"/>
  <c r="N128" i="18"/>
  <c r="L92" i="18"/>
  <c r="M92" i="18"/>
  <c r="N92" i="18"/>
  <c r="L612" i="18"/>
  <c r="N193" i="18"/>
  <c r="L623" i="18"/>
  <c r="M623" i="18"/>
  <c r="K480" i="18"/>
  <c r="L849" i="18"/>
  <c r="M849" i="18"/>
  <c r="K843" i="18"/>
  <c r="N755" i="18"/>
  <c r="L587" i="18"/>
  <c r="M587" i="18"/>
  <c r="M545" i="18"/>
  <c r="N366" i="18"/>
  <c r="N353" i="18"/>
  <c r="K416" i="18"/>
  <c r="L416" i="18"/>
  <c r="N235" i="18"/>
  <c r="F61" i="24"/>
  <c r="F64" i="24"/>
  <c r="M236" i="18"/>
  <c r="N589" i="18"/>
  <c r="N508" i="18"/>
  <c r="I88" i="18"/>
  <c r="J114" i="18"/>
  <c r="L105" i="18"/>
  <c r="M105" i="18"/>
  <c r="L862" i="18"/>
  <c r="M862" i="18"/>
  <c r="J78" i="18"/>
  <c r="J101" i="18"/>
  <c r="N393" i="18"/>
  <c r="K518" i="18"/>
  <c r="K622" i="18"/>
  <c r="M823" i="18"/>
  <c r="L836" i="18"/>
  <c r="M836" i="18"/>
  <c r="K91" i="18"/>
  <c r="K101" i="18"/>
  <c r="M133" i="18"/>
  <c r="N133" i="18"/>
  <c r="K365" i="18"/>
  <c r="L365" i="18"/>
  <c r="M365" i="18"/>
  <c r="L222" i="18"/>
  <c r="M222" i="18"/>
  <c r="N131" i="18"/>
  <c r="L457" i="18"/>
  <c r="I387" i="18"/>
  <c r="K377" i="18"/>
  <c r="J143" i="18"/>
  <c r="K143" i="18"/>
  <c r="K153" i="18"/>
  <c r="I153" i="18"/>
  <c r="L429" i="18"/>
  <c r="M429" i="18"/>
  <c r="J439" i="18"/>
  <c r="N443" i="18"/>
  <c r="M249" i="18"/>
  <c r="N249" i="18"/>
  <c r="M309" i="18"/>
  <c r="N299" i="18"/>
  <c r="K117" i="18"/>
  <c r="I244" i="18"/>
  <c r="J234" i="18"/>
  <c r="K234" i="18"/>
  <c r="K244" i="18"/>
  <c r="K390" i="18"/>
  <c r="J400" i="18"/>
  <c r="J413" i="18"/>
  <c r="K403" i="18"/>
  <c r="L403" i="18"/>
  <c r="M416" i="18"/>
  <c r="N144" i="18"/>
  <c r="I140" i="18"/>
  <c r="J130" i="18"/>
  <c r="N810" i="18"/>
  <c r="M196" i="18"/>
  <c r="M248" i="18"/>
  <c r="N248" i="18"/>
  <c r="N367" i="18"/>
  <c r="I231" i="18"/>
  <c r="K221" i="18"/>
  <c r="N354" i="18"/>
  <c r="L247" i="18"/>
  <c r="M247" i="18"/>
  <c r="M391" i="18"/>
  <c r="K208" i="18"/>
  <c r="L208" i="18"/>
  <c r="L218" i="18"/>
  <c r="J218" i="18"/>
  <c r="I452" i="18"/>
  <c r="J442" i="18"/>
  <c r="K364" i="18"/>
  <c r="J374" i="18"/>
  <c r="J455" i="18"/>
  <c r="I465" i="18"/>
  <c r="I257" i="18"/>
  <c r="I192" i="18"/>
  <c r="J182" i="18"/>
  <c r="N416" i="18"/>
  <c r="N250" i="18"/>
  <c r="M209" i="18"/>
  <c r="L352" i="18"/>
  <c r="N392" i="18"/>
  <c r="N794" i="18"/>
  <c r="N549" i="18"/>
  <c r="N807" i="18"/>
  <c r="L651" i="18"/>
  <c r="N846" i="18"/>
  <c r="M639" i="18"/>
  <c r="N245" i="18"/>
  <c r="M378" i="18"/>
  <c r="N482" i="18"/>
  <c r="L784" i="18"/>
  <c r="N654" i="18"/>
  <c r="N615" i="18"/>
  <c r="M628" i="18"/>
  <c r="N628" i="18"/>
  <c r="N652" i="18"/>
  <c r="M626" i="18"/>
  <c r="N849" i="18"/>
  <c r="N511" i="18"/>
  <c r="K426" i="18"/>
  <c r="K674" i="18"/>
  <c r="K713" i="18"/>
  <c r="M521" i="18"/>
  <c r="N524" i="18"/>
  <c r="L602" i="18"/>
  <c r="M602" i="18"/>
  <c r="L485" i="18"/>
  <c r="L756" i="18"/>
  <c r="L453" i="18"/>
  <c r="N782" i="18"/>
  <c r="N639" i="18"/>
  <c r="N588" i="18"/>
  <c r="K570" i="18"/>
  <c r="K739" i="18"/>
  <c r="K505" i="18"/>
  <c r="K557" i="18"/>
  <c r="M771" i="18"/>
  <c r="L498" i="18"/>
  <c r="L808" i="18"/>
  <c r="N769" i="18"/>
  <c r="M756" i="18"/>
  <c r="N427" i="18"/>
  <c r="M831" i="18"/>
  <c r="N831" i="18"/>
  <c r="M548" i="18"/>
  <c r="N809" i="18"/>
  <c r="L821" i="18"/>
  <c r="M362" i="18"/>
  <c r="M848" i="18"/>
  <c r="N848" i="18"/>
  <c r="G50" i="7943"/>
  <c r="G53" i="7943"/>
  <c r="I112" i="24"/>
  <c r="G14" i="7943"/>
  <c r="J8" i="24"/>
  <c r="I30" i="24"/>
  <c r="K700" i="18"/>
  <c r="K531" i="18"/>
  <c r="L641" i="18"/>
  <c r="K596" i="18"/>
  <c r="N857" i="18"/>
  <c r="J41" i="18"/>
  <c r="K648" i="18"/>
  <c r="K544" i="18"/>
  <c r="N770" i="18"/>
  <c r="M835" i="18"/>
  <c r="K583" i="18"/>
  <c r="L837" i="18"/>
  <c r="L538" i="18"/>
  <c r="L7" i="18"/>
  <c r="L642" i="18"/>
  <c r="L499" i="18"/>
  <c r="M499" i="18"/>
  <c r="L746" i="18"/>
  <c r="L752" i="18"/>
  <c r="L850" i="18"/>
  <c r="L856" i="18"/>
  <c r="M746" i="18"/>
  <c r="M837" i="18"/>
  <c r="K70" i="18"/>
  <c r="K50" i="18"/>
  <c r="K68" i="18"/>
  <c r="K56" i="18"/>
  <c r="K71" i="18"/>
  <c r="K60" i="18"/>
  <c r="K54" i="18"/>
  <c r="N694" i="18"/>
  <c r="N746" i="18"/>
  <c r="L811" i="18"/>
  <c r="L772" i="18"/>
  <c r="L778" i="18"/>
  <c r="M642" i="18"/>
  <c r="N642" i="18"/>
  <c r="L551" i="18"/>
  <c r="M551" i="18"/>
  <c r="N551" i="18"/>
  <c r="L785" i="18"/>
  <c r="L791" i="18"/>
  <c r="M538" i="18"/>
  <c r="N538" i="18"/>
  <c r="N668" i="18"/>
  <c r="L577" i="18"/>
  <c r="L583" i="18" s="1"/>
  <c r="L720" i="18"/>
  <c r="N720" i="18"/>
  <c r="M668" i="18"/>
  <c r="M733" i="18"/>
  <c r="N733" i="18"/>
  <c r="K57" i="18"/>
  <c r="K62" i="18"/>
  <c r="K46" i="18"/>
  <c r="K43" i="18"/>
  <c r="K69" i="18"/>
  <c r="K61" i="18"/>
  <c r="K47" i="18"/>
  <c r="M694" i="18"/>
  <c r="L798" i="18"/>
  <c r="M798" i="18"/>
  <c r="L759" i="18"/>
  <c r="M759" i="18"/>
  <c r="L512" i="18"/>
  <c r="L518" i="18"/>
  <c r="N577" i="18"/>
  <c r="L668" i="18"/>
  <c r="M707" i="18"/>
  <c r="M564" i="18"/>
  <c r="K58" i="18"/>
  <c r="K65" i="18"/>
  <c r="K49" i="18"/>
  <c r="K53" i="18"/>
  <c r="K63" i="18"/>
  <c r="K44" i="18"/>
  <c r="K45" i="18"/>
  <c r="L486" i="18"/>
  <c r="L694" i="18"/>
  <c r="L616" i="18"/>
  <c r="L824" i="18"/>
  <c r="M824" i="18"/>
  <c r="L525" i="18"/>
  <c r="M525" i="18"/>
  <c r="L590" i="18"/>
  <c r="L863" i="18"/>
  <c r="L629" i="18"/>
  <c r="M629" i="18"/>
  <c r="M577" i="18"/>
  <c r="M720" i="18"/>
  <c r="L707" i="18"/>
  <c r="L713" i="18" s="1"/>
  <c r="N564" i="18"/>
  <c r="N707" i="18"/>
  <c r="L733" i="18"/>
  <c r="L739" i="18"/>
  <c r="L564" i="18"/>
  <c r="L570" i="18" s="1"/>
  <c r="K52" i="18"/>
  <c r="K67" i="18"/>
  <c r="K42" i="18"/>
  <c r="K48" i="18"/>
  <c r="K66" i="18"/>
  <c r="K64" i="18"/>
  <c r="K59" i="18"/>
  <c r="M486" i="18"/>
  <c r="N837" i="18"/>
  <c r="M772" i="18"/>
  <c r="N772" i="18"/>
  <c r="M785" i="18"/>
  <c r="N785" i="18"/>
  <c r="L655" i="18"/>
  <c r="L603" i="18"/>
  <c r="K55" i="18"/>
  <c r="K51" i="18"/>
  <c r="M655" i="18"/>
  <c r="N655" i="18"/>
  <c r="N548" i="18"/>
  <c r="M796" i="18"/>
  <c r="N796" i="18"/>
  <c r="N600" i="18"/>
  <c r="L614" i="18"/>
  <c r="M614" i="18"/>
  <c r="M453" i="18"/>
  <c r="N536" i="18"/>
  <c r="M349" i="18"/>
  <c r="L797" i="18"/>
  <c r="M550" i="18"/>
  <c r="N795" i="18"/>
  <c r="K817" i="18"/>
  <c r="K765" i="18"/>
  <c r="K661" i="18"/>
  <c r="K830" i="18"/>
  <c r="M141" i="18"/>
  <c r="K635" i="18"/>
  <c r="L414" i="18"/>
  <c r="L834" i="18"/>
  <c r="L653" i="18"/>
  <c r="N783" i="18"/>
  <c r="N587" i="18"/>
  <c r="M183" i="18"/>
  <c r="M534" i="18"/>
  <c r="N638" i="18"/>
  <c r="N534" i="18"/>
  <c r="K114" i="18"/>
  <c r="M104" i="18"/>
  <c r="N104" i="18"/>
  <c r="M114" i="18"/>
  <c r="M335" i="18"/>
  <c r="M348" i="18"/>
  <c r="N688" i="18"/>
  <c r="M179" i="18"/>
  <c r="M296" i="18"/>
  <c r="N89" i="18"/>
  <c r="N146" i="18"/>
  <c r="N417" i="18"/>
  <c r="N80" i="18"/>
  <c r="N523" i="18"/>
  <c r="N768" i="18"/>
  <c r="N601" i="18"/>
  <c r="M4" i="18"/>
  <c r="M5" i="24"/>
  <c r="N40" i="1"/>
  <c r="M176" i="1"/>
  <c r="M74" i="1"/>
  <c r="M108" i="1"/>
  <c r="M142" i="1"/>
  <c r="N310" i="18"/>
  <c r="M322" i="18"/>
  <c r="M166" i="18"/>
  <c r="O3" i="18"/>
  <c r="O837" i="18"/>
  <c r="N323" i="18"/>
  <c r="N271" i="18"/>
  <c r="N283" i="18"/>
  <c r="N167" i="18"/>
  <c r="N571" i="18"/>
  <c r="N154" i="18"/>
  <c r="N258" i="18"/>
  <c r="N336" i="18"/>
  <c r="N714" i="18"/>
  <c r="N675" i="18"/>
  <c r="N687" i="18"/>
  <c r="N742" i="18"/>
  <c r="N779" i="18"/>
  <c r="N284" i="18"/>
  <c r="N727" i="18"/>
  <c r="N740" i="18"/>
  <c r="N558" i="18"/>
  <c r="N690" i="18"/>
  <c r="N664" i="18"/>
  <c r="N573" i="18"/>
  <c r="N729" i="18"/>
  <c r="N662" i="18"/>
  <c r="N560" i="18"/>
  <c r="N636" i="18"/>
  <c r="O636" i="18"/>
  <c r="N717" i="18"/>
  <c r="N102" i="18"/>
  <c r="N701" i="18"/>
  <c r="N716" i="18"/>
  <c r="N691" i="18"/>
  <c r="N743" i="18"/>
  <c r="N665" i="18"/>
  <c r="N561" i="18"/>
  <c r="N574" i="18"/>
  <c r="N730" i="18"/>
  <c r="N753" i="18"/>
  <c r="N180" i="18"/>
  <c r="N297" i="18"/>
  <c r="O297" i="18"/>
  <c r="N312" i="18"/>
  <c r="N201" i="18"/>
  <c r="O201" i="18"/>
  <c r="N370" i="18"/>
  <c r="N291" i="18"/>
  <c r="N422" i="18"/>
  <c r="O422" i="18"/>
  <c r="N292" i="18"/>
  <c r="N260" i="18"/>
  <c r="N270" i="18" s="1"/>
  <c r="N314" i="18"/>
  <c r="N584" i="18"/>
  <c r="O584" i="18"/>
  <c r="N532" i="18"/>
  <c r="N448" i="18"/>
  <c r="O448" i="18"/>
  <c r="N253" i="18"/>
  <c r="N172" i="18"/>
  <c r="N214" i="18"/>
  <c r="N461" i="18"/>
  <c r="O461" i="18"/>
  <c r="N171" i="18"/>
  <c r="N325" i="18"/>
  <c r="N136" i="18"/>
  <c r="O136" i="18"/>
  <c r="N342" i="18"/>
  <c r="N227" i="18"/>
  <c r="O227" i="18"/>
  <c r="N301" i="18"/>
  <c r="N84" i="18"/>
  <c r="O84" i="18"/>
  <c r="N265" i="18"/>
  <c r="N315" i="18"/>
  <c r="N344" i="18"/>
  <c r="N343" i="18"/>
  <c r="N240" i="18"/>
  <c r="O240" i="18"/>
  <c r="N328" i="18"/>
  <c r="N123" i="18"/>
  <c r="O123" i="18"/>
  <c r="N330" i="18"/>
  <c r="N169" i="18"/>
  <c r="N261" i="18"/>
  <c r="N149" i="18"/>
  <c r="O149" i="18"/>
  <c r="N263" i="18"/>
  <c r="N329" i="18"/>
  <c r="N447" i="18"/>
  <c r="N317" i="18"/>
  <c r="N173" i="18"/>
  <c r="N186" i="18"/>
  <c r="O186" i="18"/>
  <c r="N262" i="18"/>
  <c r="N290" i="18"/>
  <c r="N435" i="18"/>
  <c r="N408" i="18"/>
  <c r="O408" i="18"/>
  <c r="N341" i="18"/>
  <c r="N188" i="18"/>
  <c r="N287" i="18"/>
  <c r="N156" i="18"/>
  <c r="N110" i="18"/>
  <c r="N266" i="18"/>
  <c r="N160" i="18"/>
  <c r="N326" i="18"/>
  <c r="N327" i="18"/>
  <c r="N286" i="18"/>
  <c r="N302" i="18"/>
  <c r="N303" i="18"/>
  <c r="N383" i="18"/>
  <c r="O383" i="18"/>
  <c r="N316" i="18"/>
  <c r="N382" i="18"/>
  <c r="N97" i="18"/>
  <c r="O97" i="18"/>
  <c r="N357" i="18"/>
  <c r="O357" i="18"/>
  <c r="N200" i="18"/>
  <c r="N239" i="18"/>
  <c r="N264" i="18"/>
  <c r="N313" i="18"/>
  <c r="N331" i="18"/>
  <c r="N170" i="18"/>
  <c r="N304" i="18"/>
  <c r="N225" i="18"/>
  <c r="O225" i="18"/>
  <c r="N158" i="18"/>
  <c r="N288" i="18"/>
  <c r="N157" i="18"/>
  <c r="N175" i="18"/>
  <c r="N159" i="18"/>
  <c r="N305" i="18"/>
  <c r="N289" i="18"/>
  <c r="N339" i="18"/>
  <c r="N409" i="18"/>
  <c r="O409" i="18"/>
  <c r="N162" i="18"/>
  <c r="N420" i="18"/>
  <c r="O420" i="18"/>
  <c r="N844" i="18"/>
  <c r="N805" i="18"/>
  <c r="N401" i="18"/>
  <c r="O401" i="18"/>
  <c r="N575" i="18"/>
  <c r="N744" i="18"/>
  <c r="N718" i="18"/>
  <c r="N731" i="18"/>
  <c r="N161" i="18"/>
  <c r="N318" i="18"/>
  <c r="N174" i="18"/>
  <c r="N396" i="18"/>
  <c r="O396" i="18"/>
  <c r="N340" i="18"/>
  <c r="N338" i="18"/>
  <c r="N82" i="18"/>
  <c r="O82" i="18"/>
  <c r="N394" i="18"/>
  <c r="N766" i="18"/>
  <c r="N820" i="18"/>
  <c r="O820" i="18"/>
  <c r="N562" i="18"/>
  <c r="N703" i="18"/>
  <c r="N692" i="18"/>
  <c r="N666" i="18"/>
  <c r="N108" i="18"/>
  <c r="N444" i="18"/>
  <c r="O444" i="18"/>
  <c r="N418" i="18"/>
  <c r="O418" i="18"/>
  <c r="N599" i="18"/>
  <c r="O599" i="18"/>
  <c r="N407" i="18"/>
  <c r="O407" i="18"/>
  <c r="N445" i="18"/>
  <c r="N122" i="18"/>
  <c r="O122" i="18"/>
  <c r="N107" i="18"/>
  <c r="O107" i="18"/>
  <c r="N95" i="18"/>
  <c r="N197" i="18"/>
  <c r="O197" i="18"/>
  <c r="N432" i="18"/>
  <c r="N185" i="18"/>
  <c r="O185" i="18"/>
  <c r="N433" i="18"/>
  <c r="O433" i="18"/>
  <c r="N421" i="18"/>
  <c r="O421" i="18"/>
  <c r="N120" i="18"/>
  <c r="N459" i="18"/>
  <c r="N547" i="18"/>
  <c r="O547" i="18"/>
  <c r="N497" i="18"/>
  <c r="O497" i="18"/>
  <c r="N456" i="18"/>
  <c r="O456" i="18"/>
  <c r="N818" i="18"/>
  <c r="N563" i="18"/>
  <c r="N667" i="18"/>
  <c r="N732" i="18"/>
  <c r="N706" i="18"/>
  <c r="N705" i="18"/>
  <c r="N496" i="18"/>
  <c r="N627" i="18"/>
  <c r="N118" i="18"/>
  <c r="N495" i="18"/>
  <c r="N458" i="18"/>
  <c r="N79" i="18"/>
  <c r="N109" i="18"/>
  <c r="O109" i="18"/>
  <c r="N121" i="18"/>
  <c r="N147" i="18"/>
  <c r="N198" i="18"/>
  <c r="N145" i="18"/>
  <c r="O145" i="18"/>
  <c r="N431" i="18"/>
  <c r="N419" i="18"/>
  <c r="N93" i="18"/>
  <c r="N369" i="18"/>
  <c r="N300" i="18"/>
  <c r="O300" i="18" s="1"/>
  <c r="N351" i="18"/>
  <c r="N440" i="18"/>
  <c r="N375" i="18"/>
  <c r="N781" i="18"/>
  <c r="N792" i="18"/>
  <c r="N535" i="18"/>
  <c r="N693" i="18"/>
  <c r="N719" i="18"/>
  <c r="N576" i="18"/>
  <c r="N745" i="18"/>
  <c r="N519" i="18"/>
  <c r="N379" i="18"/>
  <c r="O379" i="18"/>
  <c r="N510" i="18"/>
  <c r="N211" i="18"/>
  <c r="O211" i="18"/>
  <c r="N859" i="18"/>
  <c r="N822" i="18"/>
  <c r="N483" i="18"/>
  <c r="N537" i="18"/>
  <c r="O537" i="18"/>
  <c r="M612" i="18"/>
  <c r="N612" i="18"/>
  <c r="O612" i="18"/>
  <c r="N247" i="18"/>
  <c r="M257" i="18"/>
  <c r="L557" i="18"/>
  <c r="L869" i="18"/>
  <c r="L76" i="18"/>
  <c r="M76" i="18"/>
  <c r="J205" i="18"/>
  <c r="K195" i="18"/>
  <c r="L195" i="18"/>
  <c r="L205" i="18"/>
  <c r="N623" i="18"/>
  <c r="O623" i="18"/>
  <c r="O92" i="18"/>
  <c r="O232" i="18"/>
  <c r="N545" i="18"/>
  <c r="O755" i="18"/>
  <c r="L480" i="18"/>
  <c r="M480" i="18"/>
  <c r="K492" i="18"/>
  <c r="L522" i="18"/>
  <c r="M522" i="18"/>
  <c r="M863" i="18"/>
  <c r="F62" i="24"/>
  <c r="F66" i="24" s="1"/>
  <c r="F65" i="24"/>
  <c r="N236" i="18"/>
  <c r="N365" i="18"/>
  <c r="N862" i="18"/>
  <c r="O862" i="18"/>
  <c r="M457" i="18"/>
  <c r="L114" i="18"/>
  <c r="N105" i="18"/>
  <c r="L234" i="18"/>
  <c r="M234" i="18"/>
  <c r="M244" i="18"/>
  <c r="L91" i="18"/>
  <c r="N823" i="18"/>
  <c r="J88" i="18"/>
  <c r="N499" i="18"/>
  <c r="M850" i="18"/>
  <c r="N850" i="18"/>
  <c r="O850" i="18"/>
  <c r="L439" i="18"/>
  <c r="K442" i="18"/>
  <c r="K452" i="18"/>
  <c r="O144" i="18"/>
  <c r="O823" i="18"/>
  <c r="O365" i="18"/>
  <c r="N222" i="18"/>
  <c r="O222" i="18"/>
  <c r="N836" i="18"/>
  <c r="O836" i="18"/>
  <c r="M91" i="18"/>
  <c r="M101" i="18"/>
  <c r="K78" i="18"/>
  <c r="L78" i="18"/>
  <c r="M439" i="18"/>
  <c r="O249" i="18"/>
  <c r="J465" i="18"/>
  <c r="L364" i="18"/>
  <c r="K374" i="18"/>
  <c r="O367" i="18"/>
  <c r="J140" i="18"/>
  <c r="K413" i="18"/>
  <c r="O248" i="18"/>
  <c r="M403" i="18"/>
  <c r="N403" i="18"/>
  <c r="L413" i="18"/>
  <c r="K400" i="18"/>
  <c r="K127" i="18"/>
  <c r="J153" i="18"/>
  <c r="L377" i="18"/>
  <c r="M377" i="18"/>
  <c r="K387" i="18"/>
  <c r="I75" i="18"/>
  <c r="I472" i="18" s="1"/>
  <c r="L361" i="18"/>
  <c r="M352" i="18"/>
  <c r="J192" i="18"/>
  <c r="K182" i="18"/>
  <c r="J452" i="18"/>
  <c r="K231" i="18"/>
  <c r="N196" i="18"/>
  <c r="O785" i="18"/>
  <c r="K455" i="18"/>
  <c r="L455" i="18"/>
  <c r="L465" i="18"/>
  <c r="L221" i="18"/>
  <c r="M221" i="18"/>
  <c r="N391" i="18"/>
  <c r="L117" i="18"/>
  <c r="N209" i="18"/>
  <c r="K218" i="18"/>
  <c r="L257" i="18"/>
  <c r="O354" i="18"/>
  <c r="J244" i="18"/>
  <c r="O299" i="18"/>
  <c r="N824" i="18"/>
  <c r="O824" i="18"/>
  <c r="M208" i="18"/>
  <c r="O250" i="18"/>
  <c r="K130" i="18"/>
  <c r="L390" i="18"/>
  <c r="O416" i="18"/>
  <c r="N429" i="18"/>
  <c r="O429" i="18"/>
  <c r="L143" i="18"/>
  <c r="M603" i="18"/>
  <c r="N603" i="18"/>
  <c r="O603" i="18"/>
  <c r="O846" i="18"/>
  <c r="O794" i="18"/>
  <c r="M651" i="18"/>
  <c r="N651" i="18"/>
  <c r="N378" i="18"/>
  <c r="O549" i="18"/>
  <c r="M512" i="18"/>
  <c r="N512" i="18"/>
  <c r="M784" i="18"/>
  <c r="N784" i="18"/>
  <c r="O784" i="18"/>
  <c r="O392" i="18"/>
  <c r="N798" i="18"/>
  <c r="O798" i="18"/>
  <c r="O849" i="18"/>
  <c r="O482" i="18"/>
  <c r="O245" i="18"/>
  <c r="O642" i="18"/>
  <c r="O538" i="18"/>
  <c r="N525" i="18"/>
  <c r="O525" i="18"/>
  <c r="M361" i="18"/>
  <c r="J51" i="24"/>
  <c r="J55" i="24"/>
  <c r="L817" i="18"/>
  <c r="L505" i="18"/>
  <c r="M498" i="18"/>
  <c r="N498" i="18"/>
  <c r="N453" i="18"/>
  <c r="L765" i="18"/>
  <c r="N756" i="18"/>
  <c r="M485" i="18"/>
  <c r="N485" i="18"/>
  <c r="O485" i="18"/>
  <c r="L492" i="18"/>
  <c r="L609" i="18"/>
  <c r="N602" i="18"/>
  <c r="N183" i="18"/>
  <c r="O536" i="18"/>
  <c r="N614" i="18"/>
  <c r="O796" i="18"/>
  <c r="N759" i="18"/>
  <c r="O759" i="18"/>
  <c r="N486" i="18"/>
  <c r="O848" i="18"/>
  <c r="O770" i="18"/>
  <c r="M808" i="18"/>
  <c r="O628" i="18"/>
  <c r="O524" i="18"/>
  <c r="O654" i="18"/>
  <c r="N550" i="18"/>
  <c r="N669" i="18"/>
  <c r="M695" i="18"/>
  <c r="M700" i="18"/>
  <c r="N721" i="18"/>
  <c r="M656" i="18"/>
  <c r="M838" i="18"/>
  <c r="N838" i="18"/>
  <c r="O838" i="18"/>
  <c r="M864" i="18"/>
  <c r="M869" i="18"/>
  <c r="M825" i="18"/>
  <c r="M500" i="18"/>
  <c r="O721" i="18"/>
  <c r="M669" i="18"/>
  <c r="M674" i="18"/>
  <c r="N708" i="18"/>
  <c r="M630" i="18"/>
  <c r="M721" i="18"/>
  <c r="M726" i="18"/>
  <c r="O669" i="18"/>
  <c r="O578" i="18"/>
  <c r="O747" i="18"/>
  <c r="M747" i="18"/>
  <c r="M752" i="18"/>
  <c r="M526" i="18"/>
  <c r="N526" i="18"/>
  <c r="M851" i="18"/>
  <c r="M578" i="18"/>
  <c r="M583" i="18"/>
  <c r="N695" i="18"/>
  <c r="N656" i="18"/>
  <c r="N565" i="18"/>
  <c r="M513" i="18"/>
  <c r="N513" i="18"/>
  <c r="O513" i="18"/>
  <c r="O695" i="18"/>
  <c r="M773" i="18"/>
  <c r="M778" i="18"/>
  <c r="O734" i="18"/>
  <c r="N734" i="18"/>
  <c r="N747" i="18"/>
  <c r="N630" i="18"/>
  <c r="L63" i="18"/>
  <c r="L42" i="18"/>
  <c r="L67" i="18"/>
  <c r="L44" i="18"/>
  <c r="L65" i="18"/>
  <c r="L55" i="18"/>
  <c r="L61" i="18"/>
  <c r="L54" i="18"/>
  <c r="M487" i="18"/>
  <c r="N487" i="18"/>
  <c r="O487" i="18"/>
  <c r="M591" i="18"/>
  <c r="N591" i="18"/>
  <c r="M565" i="18"/>
  <c r="M570" i="18"/>
  <c r="N825" i="18"/>
  <c r="O825" i="18"/>
  <c r="O708" i="18"/>
  <c r="M734" i="18"/>
  <c r="M739" i="18"/>
  <c r="L45" i="18"/>
  <c r="L60" i="18"/>
  <c r="L48" i="18"/>
  <c r="L51" i="18"/>
  <c r="L52" i="18"/>
  <c r="L70" i="18"/>
  <c r="L56" i="18"/>
  <c r="M643" i="18"/>
  <c r="N643" i="18"/>
  <c r="M617" i="18"/>
  <c r="N617" i="18"/>
  <c r="O617" i="18"/>
  <c r="O565" i="18"/>
  <c r="M799" i="18"/>
  <c r="N799" i="18"/>
  <c r="N578" i="18"/>
  <c r="N851" i="18"/>
  <c r="L71" i="18"/>
  <c r="L46" i="18"/>
  <c r="L47" i="18"/>
  <c r="L57" i="18"/>
  <c r="L49" i="18"/>
  <c r="L50" i="18"/>
  <c r="L68" i="18"/>
  <c r="M786" i="18"/>
  <c r="M708" i="18"/>
  <c r="M812" i="18"/>
  <c r="N812" i="18"/>
  <c r="M760" i="18"/>
  <c r="N760" i="18"/>
  <c r="M539" i="18"/>
  <c r="N539" i="18"/>
  <c r="M552" i="18"/>
  <c r="M7" i="18"/>
  <c r="M604" i="18"/>
  <c r="N500" i="18"/>
  <c r="O500" i="18"/>
  <c r="L66" i="18"/>
  <c r="L62" i="18"/>
  <c r="L69" i="18"/>
  <c r="L64" i="18"/>
  <c r="L43" i="18"/>
  <c r="L59" i="18"/>
  <c r="L58" i="18"/>
  <c r="L53" i="18"/>
  <c r="M811" i="18"/>
  <c r="M834" i="18"/>
  <c r="N349" i="18"/>
  <c r="N835" i="18"/>
  <c r="O795" i="18"/>
  <c r="O783" i="18"/>
  <c r="M821" i="18"/>
  <c r="N821" i="18"/>
  <c r="O453" i="18"/>
  <c r="N771" i="18"/>
  <c r="O771" i="18"/>
  <c r="L544" i="18"/>
  <c r="M653" i="18"/>
  <c r="N653" i="18"/>
  <c r="O769" i="18"/>
  <c r="O600" i="18"/>
  <c r="M641" i="18"/>
  <c r="N641" i="18"/>
  <c r="H50" i="7943"/>
  <c r="H53" i="7943"/>
  <c r="J30" i="24"/>
  <c r="K8" i="24"/>
  <c r="J112" i="24"/>
  <c r="H14" i="7943"/>
  <c r="N362" i="18"/>
  <c r="M557" i="18"/>
  <c r="O831" i="18"/>
  <c r="O655" i="18"/>
  <c r="O772" i="18"/>
  <c r="O551" i="18"/>
  <c r="N629" i="18"/>
  <c r="N863" i="18"/>
  <c r="M616" i="18"/>
  <c r="L843" i="18"/>
  <c r="L830" i="18"/>
  <c r="L674" i="18"/>
  <c r="L661" i="18"/>
  <c r="N626" i="18"/>
  <c r="O626" i="18"/>
  <c r="L635" i="18"/>
  <c r="L426" i="18"/>
  <c r="M414" i="18"/>
  <c r="M426" i="18"/>
  <c r="L804" i="18"/>
  <c r="M797" i="18"/>
  <c r="L596" i="18"/>
  <c r="O857" i="18"/>
  <c r="N521" i="18"/>
  <c r="K41" i="18"/>
  <c r="M590" i="18"/>
  <c r="L700" i="18"/>
  <c r="L726" i="18"/>
  <c r="L622" i="18"/>
  <c r="N141" i="18"/>
  <c r="M765" i="18"/>
  <c r="O362" i="18"/>
  <c r="O511" i="18"/>
  <c r="L648" i="18"/>
  <c r="O534" i="18"/>
  <c r="O638" i="18"/>
  <c r="O183" i="18"/>
  <c r="N377" i="18"/>
  <c r="M387" i="18"/>
  <c r="O377" i="18"/>
  <c r="L88" i="18"/>
  <c r="N348" i="18"/>
  <c r="N166" i="18"/>
  <c r="N179" i="18"/>
  <c r="N335" i="18"/>
  <c r="O779" i="18"/>
  <c r="O224" i="18"/>
  <c r="O355" i="18"/>
  <c r="O206" i="18"/>
  <c r="N142" i="1"/>
  <c r="N4" i="18"/>
  <c r="N5" i="24"/>
  <c r="N74" i="1"/>
  <c r="N108" i="1"/>
  <c r="N176" i="1"/>
  <c r="O40" i="1"/>
  <c r="O134" i="18"/>
  <c r="O597" i="18"/>
  <c r="O353" i="18"/>
  <c r="O589" i="18"/>
  <c r="O615" i="18"/>
  <c r="O782" i="18"/>
  <c r="O588" i="18"/>
  <c r="O587" i="18"/>
  <c r="O368" i="18"/>
  <c r="O493" i="18"/>
  <c r="O613" i="18"/>
  <c r="O446" i="18"/>
  <c r="O404" i="18"/>
  <c r="O508" i="18"/>
  <c r="P513" i="18"/>
  <c r="M544" i="18"/>
  <c r="P769" i="18"/>
  <c r="P795" i="18"/>
  <c r="M843" i="18"/>
  <c r="P796" i="18"/>
  <c r="P248" i="18"/>
  <c r="P249" i="18"/>
  <c r="P497" i="18"/>
  <c r="P185" i="18"/>
  <c r="P97" i="18"/>
  <c r="P422" i="18"/>
  <c r="N296" i="18"/>
  <c r="P3" i="18"/>
  <c r="O271" i="18"/>
  <c r="O283" i="18"/>
  <c r="O154" i="18"/>
  <c r="O727" i="18"/>
  <c r="O258" i="18"/>
  <c r="O571" i="18"/>
  <c r="O310" i="18"/>
  <c r="O284" i="18"/>
  <c r="O336" i="18"/>
  <c r="O714" i="18"/>
  <c r="O323" i="18"/>
  <c r="O558" i="18"/>
  <c r="O167" i="18"/>
  <c r="O740" i="18"/>
  <c r="O675" i="18"/>
  <c r="O687" i="18"/>
  <c r="O664" i="18"/>
  <c r="O716" i="18"/>
  <c r="O729" i="18"/>
  <c r="O690" i="18"/>
  <c r="O573" i="18"/>
  <c r="O688" i="18"/>
  <c r="P688" i="18"/>
  <c r="O102" i="18"/>
  <c r="O730" i="18"/>
  <c r="O560" i="18"/>
  <c r="O742" i="18"/>
  <c r="O574" i="18"/>
  <c r="O743" i="18"/>
  <c r="O717" i="18"/>
  <c r="O665" i="18"/>
  <c r="O691" i="18"/>
  <c r="O561" i="18"/>
  <c r="O662" i="18"/>
  <c r="P662" i="18"/>
  <c r="O833" i="18"/>
  <c r="O286" i="18"/>
  <c r="O124" i="18"/>
  <c r="O314" i="18"/>
  <c r="O329" i="18"/>
  <c r="O345" i="18"/>
  <c r="O371" i="18"/>
  <c r="P371" i="18"/>
  <c r="O302" i="18"/>
  <c r="O343" i="18"/>
  <c r="O358" i="18"/>
  <c r="P358" i="18"/>
  <c r="O169" i="18"/>
  <c r="O260" i="18"/>
  <c r="O303" i="18"/>
  <c r="O701" i="18"/>
  <c r="O175" i="18"/>
  <c r="O265" i="18"/>
  <c r="O160" i="18"/>
  <c r="O340" i="18"/>
  <c r="O423" i="18"/>
  <c r="O327" i="18"/>
  <c r="O449" i="18"/>
  <c r="O328" i="18"/>
  <c r="O163" i="18"/>
  <c r="O341" i="18"/>
  <c r="O312" i="18"/>
  <c r="O263" i="18"/>
  <c r="O305" i="18"/>
  <c r="O215" i="18"/>
  <c r="P215" i="18"/>
  <c r="O462" i="18"/>
  <c r="O173" i="18"/>
  <c r="O85" i="18"/>
  <c r="O331" i="18"/>
  <c r="O228" i="18"/>
  <c r="O202" i="18"/>
  <c r="P202" i="18"/>
  <c r="O316" i="18"/>
  <c r="O338" i="18"/>
  <c r="O264" i="18"/>
  <c r="O170" i="18"/>
  <c r="O137" i="18"/>
  <c r="P137" i="18"/>
  <c r="O150" i="18"/>
  <c r="P150" i="18"/>
  <c r="O171" i="18"/>
  <c r="O98" i="18"/>
  <c r="P98" i="18"/>
  <c r="O436" i="18"/>
  <c r="P436" i="18"/>
  <c r="O344" i="18"/>
  <c r="O172" i="18"/>
  <c r="O241" i="18"/>
  <c r="P241" i="18"/>
  <c r="O330" i="18"/>
  <c r="O239" i="18"/>
  <c r="P239" i="18"/>
  <c r="O189" i="18"/>
  <c r="P189" i="18"/>
  <c r="O200" i="18"/>
  <c r="O313" i="18"/>
  <c r="O254" i="18"/>
  <c r="O290" i="18"/>
  <c r="O266" i="18"/>
  <c r="O384" i="18"/>
  <c r="P384" i="18"/>
  <c r="O317" i="18"/>
  <c r="O156" i="18"/>
  <c r="O96" i="18"/>
  <c r="P96" i="18"/>
  <c r="O306" i="18"/>
  <c r="O267" i="18"/>
  <c r="O261" i="18"/>
  <c r="O157" i="18"/>
  <c r="O289" i="18"/>
  <c r="O319" i="18"/>
  <c r="O262" i="18"/>
  <c r="O288" i="18"/>
  <c r="O293" i="18"/>
  <c r="O339" i="18"/>
  <c r="O253" i="18"/>
  <c r="P253" i="18"/>
  <c r="O410" i="18"/>
  <c r="P410" i="18"/>
  <c r="O111" i="18"/>
  <c r="O370" i="18"/>
  <c r="P370" i="18"/>
  <c r="O325" i="18"/>
  <c r="O326" i="18"/>
  <c r="O332" i="18"/>
  <c r="O315" i="18"/>
  <c r="O83" i="18"/>
  <c r="O159" i="18"/>
  <c r="O318" i="18"/>
  <c r="O342" i="18"/>
  <c r="O176" i="18"/>
  <c r="O304" i="18"/>
  <c r="O287" i="18"/>
  <c r="O237" i="18"/>
  <c r="P237" i="18"/>
  <c r="O805" i="18"/>
  <c r="O731" i="18"/>
  <c r="O718" i="18"/>
  <c r="O292" i="18"/>
  <c r="O161" i="18"/>
  <c r="O174" i="18"/>
  <c r="O291" i="18"/>
  <c r="O162" i="18"/>
  <c r="O397" i="18"/>
  <c r="P397" i="18"/>
  <c r="O158" i="18"/>
  <c r="O110" i="18"/>
  <c r="P110" i="18"/>
  <c r="O188" i="18"/>
  <c r="P188" i="18"/>
  <c r="O388" i="18"/>
  <c r="O180" i="18"/>
  <c r="O649" i="18"/>
  <c r="O753" i="18"/>
  <c r="P753" i="18"/>
  <c r="O744" i="18"/>
  <c r="O562" i="18"/>
  <c r="O575" i="18"/>
  <c r="O89" i="18"/>
  <c r="O666" i="18"/>
  <c r="O692" i="18"/>
  <c r="O238" i="18"/>
  <c r="P238" i="18"/>
  <c r="O394" i="18"/>
  <c r="P394" i="18"/>
  <c r="O119" i="18"/>
  <c r="P119" i="18"/>
  <c r="O458" i="18"/>
  <c r="O214" i="18"/>
  <c r="O382" i="18"/>
  <c r="O187" i="18"/>
  <c r="P187" i="18"/>
  <c r="O95" i="18"/>
  <c r="O356" i="18"/>
  <c r="O213" i="18"/>
  <c r="O94" i="18"/>
  <c r="O79" i="18"/>
  <c r="O252" i="18"/>
  <c r="O430" i="18"/>
  <c r="O121" i="18"/>
  <c r="O818" i="18"/>
  <c r="O745" i="18"/>
  <c r="O844" i="18"/>
  <c r="O703" i="18"/>
  <c r="P703" i="18"/>
  <c r="O434" i="18"/>
  <c r="O532" i="18"/>
  <c r="O148" i="18"/>
  <c r="O460" i="18"/>
  <c r="P460" i="18"/>
  <c r="O301" i="18"/>
  <c r="P301" i="18" s="1"/>
  <c r="O435" i="18"/>
  <c r="O146" i="18"/>
  <c r="P146" i="18"/>
  <c r="O212" i="18"/>
  <c r="O108" i="18"/>
  <c r="P108" i="18"/>
  <c r="O447" i="18"/>
  <c r="P447" i="18"/>
  <c r="O81" i="18"/>
  <c r="O135" i="18"/>
  <c r="O381" i="18"/>
  <c r="P381" i="18"/>
  <c r="O380" i="18"/>
  <c r="P380" i="18"/>
  <c r="O417" i="18"/>
  <c r="P417" i="18"/>
  <c r="O199" i="18"/>
  <c r="O132" i="18"/>
  <c r="O431" i="18"/>
  <c r="O510" i="18"/>
  <c r="P510" i="18"/>
  <c r="O640" i="18"/>
  <c r="P640" i="18"/>
  <c r="O509" i="18"/>
  <c r="O693" i="18"/>
  <c r="O667" i="18"/>
  <c r="O563" i="18"/>
  <c r="O732" i="18"/>
  <c r="O576" i="18"/>
  <c r="O766" i="18"/>
  <c r="O184" i="18"/>
  <c r="O495" i="18"/>
  <c r="O719" i="18"/>
  <c r="O519" i="18"/>
  <c r="O847" i="18"/>
  <c r="P847" i="18"/>
  <c r="O106" i="18"/>
  <c r="O445" i="18"/>
  <c r="O80" i="18"/>
  <c r="P80" i="18"/>
  <c r="O210" i="18"/>
  <c r="P210" i="18"/>
  <c r="O120" i="18"/>
  <c r="O459" i="18"/>
  <c r="O351" i="18"/>
  <c r="O369" i="18"/>
  <c r="O443" i="18"/>
  <c r="O366" i="18"/>
  <c r="O523" i="18"/>
  <c r="P523" i="18"/>
  <c r="O768" i="18"/>
  <c r="O859" i="18"/>
  <c r="P859" i="18"/>
  <c r="O104" i="18"/>
  <c r="O535" i="18"/>
  <c r="O758" i="18"/>
  <c r="O427" i="18"/>
  <c r="O705" i="18"/>
  <c r="O757" i="18"/>
  <c r="O483" i="18"/>
  <c r="O792" i="18"/>
  <c r="O496" i="18"/>
  <c r="O707" i="18"/>
  <c r="O733" i="18"/>
  <c r="O746" i="18"/>
  <c r="O147" i="18"/>
  <c r="P147" i="18"/>
  <c r="O419" i="18"/>
  <c r="O93" i="18"/>
  <c r="P93" i="18"/>
  <c r="O432" i="18"/>
  <c r="O198" i="18"/>
  <c r="O807" i="18"/>
  <c r="O810" i="18"/>
  <c r="O860" i="18"/>
  <c r="O706" i="18"/>
  <c r="O861" i="18"/>
  <c r="O822" i="18"/>
  <c r="O610" i="18"/>
  <c r="O375" i="18"/>
  <c r="O440" i="18"/>
  <c r="O484" i="18"/>
  <c r="O577" i="18"/>
  <c r="O564" i="18"/>
  <c r="O694" i="18"/>
  <c r="O720" i="18"/>
  <c r="O118" i="18"/>
  <c r="O627" i="18"/>
  <c r="O223" i="18"/>
  <c r="O668" i="18"/>
  <c r="O781" i="18"/>
  <c r="O586" i="18"/>
  <c r="N322" i="18"/>
  <c r="O395" i="18"/>
  <c r="O506" i="18"/>
  <c r="O405" i="18"/>
  <c r="P405" i="18"/>
  <c r="O251" i="18"/>
  <c r="O247" i="18"/>
  <c r="O257" i="18"/>
  <c r="O128" i="18"/>
  <c r="O235" i="18"/>
  <c r="P235" i="18"/>
  <c r="O393" i="18"/>
  <c r="O652" i="18"/>
  <c r="P652" i="18"/>
  <c r="O639" i="18"/>
  <c r="O548" i="18"/>
  <c r="O601" i="18"/>
  <c r="O226" i="18"/>
  <c r="O219" i="18"/>
  <c r="O625" i="18"/>
  <c r="O406" i="18"/>
  <c r="P406" i="18"/>
  <c r="O115" i="18"/>
  <c r="O193" i="18"/>
  <c r="P193" i="18"/>
  <c r="O131" i="18"/>
  <c r="O809" i="18"/>
  <c r="O133" i="18"/>
  <c r="O653" i="18"/>
  <c r="P653" i="18"/>
  <c r="N480" i="18"/>
  <c r="O480" i="18"/>
  <c r="P480" i="18"/>
  <c r="O656" i="18"/>
  <c r="P656" i="18"/>
  <c r="P232" i="18"/>
  <c r="L531" i="18"/>
  <c r="M661" i="18"/>
  <c r="N257" i="18"/>
  <c r="L244" i="18"/>
  <c r="P247" i="18"/>
  <c r="P92" i="18"/>
  <c r="N76" i="18"/>
  <c r="M195" i="18"/>
  <c r="M205" i="18"/>
  <c r="K205" i="18"/>
  <c r="N522" i="18"/>
  <c r="O522" i="18"/>
  <c r="P522" i="18"/>
  <c r="M609" i="18"/>
  <c r="O545" i="18"/>
  <c r="P823" i="18"/>
  <c r="O236" i="18"/>
  <c r="P236" i="18"/>
  <c r="L442" i="18"/>
  <c r="L452" i="18"/>
  <c r="O630" i="18"/>
  <c r="P630" i="18"/>
  <c r="N91" i="18"/>
  <c r="O91" i="18"/>
  <c r="K88" i="18"/>
  <c r="M78" i="18"/>
  <c r="M88" i="18"/>
  <c r="M635" i="18"/>
  <c r="O512" i="18"/>
  <c r="P512" i="18"/>
  <c r="M455" i="18"/>
  <c r="M465" i="18"/>
  <c r="P836" i="18"/>
  <c r="N457" i="18"/>
  <c r="P850" i="18"/>
  <c r="P365" i="18"/>
  <c r="P222" i="18"/>
  <c r="O499" i="18"/>
  <c r="P499" i="18"/>
  <c r="L101" i="18"/>
  <c r="N114" i="18"/>
  <c r="O105" i="18"/>
  <c r="N773" i="18"/>
  <c r="M791" i="18"/>
  <c r="M518" i="18"/>
  <c r="K140" i="18"/>
  <c r="L130" i="18"/>
  <c r="M130" i="18"/>
  <c r="M140" i="18"/>
  <c r="L231" i="18"/>
  <c r="O196" i="18"/>
  <c r="P196" i="18"/>
  <c r="P377" i="18"/>
  <c r="L387" i="18"/>
  <c r="P250" i="18"/>
  <c r="M143" i="18"/>
  <c r="N143" i="18"/>
  <c r="P429" i="18"/>
  <c r="N234" i="18"/>
  <c r="O234" i="18"/>
  <c r="M390" i="18"/>
  <c r="L400" i="18"/>
  <c r="K465" i="18"/>
  <c r="K192" i="18"/>
  <c r="L182" i="18"/>
  <c r="N352" i="18"/>
  <c r="M413" i="18"/>
  <c r="M364" i="18"/>
  <c r="L374" i="18"/>
  <c r="N439" i="18"/>
  <c r="N221" i="18"/>
  <c r="O221" i="18"/>
  <c r="P221" i="18"/>
  <c r="M231" i="18"/>
  <c r="P299" i="18"/>
  <c r="O391" i="18"/>
  <c r="O209" i="18"/>
  <c r="P209" i="18"/>
  <c r="J75" i="18"/>
  <c r="J472" i="18" s="1"/>
  <c r="L153" i="18"/>
  <c r="M218" i="18"/>
  <c r="L127" i="18"/>
  <c r="O403" i="18"/>
  <c r="N413" i="18"/>
  <c r="N208" i="18"/>
  <c r="M117" i="18"/>
  <c r="O651" i="18"/>
  <c r="P651" i="18"/>
  <c r="O641" i="18"/>
  <c r="P641" i="18"/>
  <c r="P392" i="18"/>
  <c r="P549" i="18"/>
  <c r="P794" i="18"/>
  <c r="N387" i="18"/>
  <c r="P846" i="18"/>
  <c r="P784" i="18"/>
  <c r="O378" i="18"/>
  <c r="P245" i="18"/>
  <c r="O851" i="18"/>
  <c r="P851" i="18"/>
  <c r="P482" i="18"/>
  <c r="P487" i="18"/>
  <c r="O760" i="18"/>
  <c r="P760" i="18"/>
  <c r="O812" i="18"/>
  <c r="P812" i="18"/>
  <c r="P825" i="18"/>
  <c r="O799" i="18"/>
  <c r="P799" i="18"/>
  <c r="P838" i="18"/>
  <c r="O526" i="18"/>
  <c r="P485" i="18"/>
  <c r="O521" i="18"/>
  <c r="P524" i="18"/>
  <c r="P628" i="18"/>
  <c r="O486" i="18"/>
  <c r="P831" i="18"/>
  <c r="P362" i="18"/>
  <c r="O591" i="18"/>
  <c r="P591" i="18"/>
  <c r="N864" i="18"/>
  <c r="P771" i="18"/>
  <c r="P759" i="18"/>
  <c r="M531" i="18"/>
  <c r="P525" i="18"/>
  <c r="P511" i="18"/>
  <c r="K55" i="24"/>
  <c r="K51" i="24"/>
  <c r="P626" i="18"/>
  <c r="N616" i="18"/>
  <c r="O863" i="18"/>
  <c r="P863" i="18"/>
  <c r="K112" i="24"/>
  <c r="I14" i="7943"/>
  <c r="K30" i="24"/>
  <c r="I50" i="7943"/>
  <c r="I53" i="7943"/>
  <c r="L8" i="24"/>
  <c r="M648" i="18"/>
  <c r="N361" i="18"/>
  <c r="O349" i="18"/>
  <c r="N631" i="18"/>
  <c r="N635" i="18"/>
  <c r="O709" i="18"/>
  <c r="N592" i="18"/>
  <c r="O592" i="18"/>
  <c r="N722" i="18"/>
  <c r="N726" i="18"/>
  <c r="P748" i="18"/>
  <c r="N514" i="18"/>
  <c r="N518" i="18"/>
  <c r="N761" i="18"/>
  <c r="O761" i="18"/>
  <c r="P761" i="18"/>
  <c r="N774" i="18"/>
  <c r="N618" i="18"/>
  <c r="P709" i="18"/>
  <c r="P722" i="18"/>
  <c r="N696" i="18"/>
  <c r="N700" i="18"/>
  <c r="N813" i="18"/>
  <c r="O813" i="18"/>
  <c r="P813" i="18"/>
  <c r="P735" i="18"/>
  <c r="O748" i="18"/>
  <c r="N865" i="18"/>
  <c r="O865" i="18"/>
  <c r="M66" i="18"/>
  <c r="M61" i="18"/>
  <c r="M49" i="18"/>
  <c r="M60" i="18"/>
  <c r="M71" i="18"/>
  <c r="M44" i="18"/>
  <c r="M57" i="18"/>
  <c r="M65" i="18"/>
  <c r="N527" i="18"/>
  <c r="N531" i="18"/>
  <c r="N488" i="18"/>
  <c r="O488" i="18"/>
  <c r="O670" i="18"/>
  <c r="N553" i="18"/>
  <c r="O553" i="18"/>
  <c r="P553" i="18"/>
  <c r="O566" i="18"/>
  <c r="O579" i="18"/>
  <c r="N566" i="18"/>
  <c r="N570" i="18"/>
  <c r="M43" i="18"/>
  <c r="M54" i="18"/>
  <c r="M52" i="18"/>
  <c r="M68" i="18"/>
  <c r="M53" i="18"/>
  <c r="M69" i="18"/>
  <c r="M59" i="18"/>
  <c r="N579" i="18"/>
  <c r="N583" i="18"/>
  <c r="O735" i="18"/>
  <c r="O722" i="18"/>
  <c r="P670" i="18"/>
  <c r="N501" i="18"/>
  <c r="P696" i="18"/>
  <c r="N800" i="18"/>
  <c r="O800" i="18"/>
  <c r="N670" i="18"/>
  <c r="N674" i="18"/>
  <c r="N657" i="18"/>
  <c r="O657" i="18"/>
  <c r="P657" i="18"/>
  <c r="M70" i="18"/>
  <c r="M47" i="18"/>
  <c r="M48" i="18"/>
  <c r="M58" i="18"/>
  <c r="M63" i="18"/>
  <c r="M45" i="18"/>
  <c r="M50" i="18"/>
  <c r="O501" i="18"/>
  <c r="P501" i="18"/>
  <c r="N826" i="18"/>
  <c r="N735" i="18"/>
  <c r="N739" i="18"/>
  <c r="P566" i="18"/>
  <c r="P579" i="18"/>
  <c r="N787" i="18"/>
  <c r="O787" i="18"/>
  <c r="O696" i="18"/>
  <c r="N839" i="18"/>
  <c r="N540" i="18"/>
  <c r="N544" i="18"/>
  <c r="N605" i="18"/>
  <c r="N7" i="18"/>
  <c r="N748" i="18"/>
  <c r="N752" i="18"/>
  <c r="N709" i="18"/>
  <c r="N852" i="18"/>
  <c r="N856" i="18"/>
  <c r="N644" i="18"/>
  <c r="N648" i="18"/>
  <c r="O618" i="18"/>
  <c r="M56" i="18"/>
  <c r="M64" i="18"/>
  <c r="M51" i="18"/>
  <c r="M67" i="18"/>
  <c r="M42" i="18"/>
  <c r="M55" i="18"/>
  <c r="M46" i="18"/>
  <c r="M62" i="18"/>
  <c r="M817" i="18"/>
  <c r="N808" i="18"/>
  <c r="O614" i="18"/>
  <c r="O602" i="18"/>
  <c r="P453" i="18"/>
  <c r="N786" i="18"/>
  <c r="O786" i="18"/>
  <c r="O643" i="18"/>
  <c r="M856" i="18"/>
  <c r="O835" i="18"/>
  <c r="P551" i="18"/>
  <c r="N505" i="18"/>
  <c r="O498" i="18"/>
  <c r="P498" i="18"/>
  <c r="M804" i="18"/>
  <c r="O629" i="18"/>
  <c r="P798" i="18"/>
  <c r="N834" i="18"/>
  <c r="N590" i="18"/>
  <c r="M596" i="18"/>
  <c r="P600" i="18"/>
  <c r="P654" i="18"/>
  <c r="M492" i="18"/>
  <c r="M505" i="18"/>
  <c r="J83" i="24"/>
  <c r="J101" i="24"/>
  <c r="O141" i="18"/>
  <c r="N797" i="18"/>
  <c r="P141" i="18"/>
  <c r="M622" i="18"/>
  <c r="O539" i="18"/>
  <c r="N604" i="18"/>
  <c r="O604" i="18"/>
  <c r="P500" i="18"/>
  <c r="O550" i="18"/>
  <c r="N414" i="18"/>
  <c r="P629" i="18"/>
  <c r="P824" i="18"/>
  <c r="P655" i="18"/>
  <c r="O821" i="18"/>
  <c r="M830" i="18"/>
  <c r="N765" i="18"/>
  <c r="O756" i="18"/>
  <c r="N552" i="18"/>
  <c r="L41" i="18"/>
  <c r="N492" i="18"/>
  <c r="P536" i="18"/>
  <c r="N811" i="18"/>
  <c r="P538" i="18"/>
  <c r="O590" i="18"/>
  <c r="P638" i="18"/>
  <c r="P183" i="18"/>
  <c r="P534" i="18"/>
  <c r="O101" i="18"/>
  <c r="O244" i="18"/>
  <c r="N101" i="18"/>
  <c r="O439" i="18"/>
  <c r="O179" i="18"/>
  <c r="O335" i="18"/>
  <c r="O348" i="18"/>
  <c r="P310" i="18"/>
  <c r="O322" i="18"/>
  <c r="O270" i="18"/>
  <c r="O166" i="18"/>
  <c r="Q3" i="18"/>
  <c r="Q798" i="18"/>
  <c r="P154" i="18"/>
  <c r="P727" i="18"/>
  <c r="P740" i="18"/>
  <c r="P271" i="18"/>
  <c r="P283" i="18"/>
  <c r="P571" i="18"/>
  <c r="P258" i="18"/>
  <c r="P167" i="18"/>
  <c r="P284" i="18"/>
  <c r="P714" i="18"/>
  <c r="P323" i="18"/>
  <c r="P675" i="18"/>
  <c r="P687" i="18"/>
  <c r="P716" i="18"/>
  <c r="P336" i="18"/>
  <c r="P558" i="18"/>
  <c r="P664" i="18"/>
  <c r="P690" i="18"/>
  <c r="P573" i="18"/>
  <c r="P729" i="18"/>
  <c r="P730" i="18"/>
  <c r="P742" i="18"/>
  <c r="P560" i="18"/>
  <c r="P691" i="18"/>
  <c r="P743" i="18"/>
  <c r="P574" i="18"/>
  <c r="P665" i="18"/>
  <c r="P717" i="18"/>
  <c r="P561" i="18"/>
  <c r="P779" i="18"/>
  <c r="P342" i="18"/>
  <c r="P463" i="18"/>
  <c r="P332" i="18"/>
  <c r="P341" i="18"/>
  <c r="P151" i="18"/>
  <c r="P170" i="18"/>
  <c r="P216" i="18"/>
  <c r="P398" i="18"/>
  <c r="Q398" i="18"/>
  <c r="P327" i="18"/>
  <c r="P317" i="18"/>
  <c r="P339" i="18"/>
  <c r="P286" i="18"/>
  <c r="P411" i="18"/>
  <c r="Q411" i="18"/>
  <c r="P305" i="18"/>
  <c r="P330" i="18"/>
  <c r="P385" i="18"/>
  <c r="Q385" i="18"/>
  <c r="P203" i="18"/>
  <c r="Q203" i="18"/>
  <c r="P450" i="18"/>
  <c r="Q450" i="18"/>
  <c r="P262" i="18"/>
  <c r="P263" i="18"/>
  <c r="P424" i="18"/>
  <c r="Q424" i="18"/>
  <c r="P229" i="18"/>
  <c r="Q229" i="18"/>
  <c r="P312" i="18"/>
  <c r="P99" i="18"/>
  <c r="P372" i="18"/>
  <c r="Q372" i="18"/>
  <c r="P316" i="18"/>
  <c r="P325" i="18"/>
  <c r="P242" i="18"/>
  <c r="Q242" i="18"/>
  <c r="P423" i="18"/>
  <c r="P331" i="18"/>
  <c r="P171" i="18"/>
  <c r="P315" i="18"/>
  <c r="P261" i="18"/>
  <c r="P86" i="18"/>
  <c r="Q86" i="18"/>
  <c r="P344" i="18"/>
  <c r="P346" i="18"/>
  <c r="P345" i="18"/>
  <c r="P329" i="18"/>
  <c r="P333" i="18"/>
  <c r="P264" i="18"/>
  <c r="P160" i="18"/>
  <c r="P303" i="18"/>
  <c r="P289" i="18"/>
  <c r="P359" i="18"/>
  <c r="Q359" i="18"/>
  <c r="P306" i="18"/>
  <c r="P313" i="18"/>
  <c r="P112" i="18"/>
  <c r="Q112" i="18"/>
  <c r="P340" i="18"/>
  <c r="P85" i="18"/>
  <c r="Q85" i="18"/>
  <c r="P172" i="18"/>
  <c r="P343" i="18"/>
  <c r="P437" i="18"/>
  <c r="Q437" i="18"/>
  <c r="P320" i="18"/>
  <c r="P292" i="18"/>
  <c r="P319" i="18"/>
  <c r="P268" i="18"/>
  <c r="P368" i="18"/>
  <c r="P201" i="18"/>
  <c r="Q201" i="18"/>
  <c r="P293" i="18"/>
  <c r="P157" i="18"/>
  <c r="P265" i="18"/>
  <c r="P173" i="18"/>
  <c r="P124" i="18"/>
  <c r="Q124" i="18"/>
  <c r="P314" i="18"/>
  <c r="P255" i="18"/>
  <c r="P169" i="18"/>
  <c r="P176" i="18"/>
  <c r="P326" i="18"/>
  <c r="P462" i="18"/>
  <c r="Q462" i="18"/>
  <c r="P260" i="18"/>
  <c r="P200" i="18"/>
  <c r="Q200" i="18"/>
  <c r="P449" i="18"/>
  <c r="Q449" i="18"/>
  <c r="P161" i="18"/>
  <c r="P294" i="18"/>
  <c r="P287" i="18"/>
  <c r="P162" i="18"/>
  <c r="P158" i="18"/>
  <c r="P164" i="18"/>
  <c r="P291" i="18"/>
  <c r="P138" i="18"/>
  <c r="P175" i="18"/>
  <c r="P163" i="18"/>
  <c r="P83" i="18"/>
  <c r="Q83" i="18"/>
  <c r="P318" i="18"/>
  <c r="P190" i="18"/>
  <c r="Q190" i="18"/>
  <c r="P156" i="18"/>
  <c r="P266" i="18"/>
  <c r="P328" i="18"/>
  <c r="P159" i="18"/>
  <c r="P357" i="18"/>
  <c r="Q357" i="18"/>
  <c r="P395" i="18"/>
  <c r="P388" i="18"/>
  <c r="P833" i="18"/>
  <c r="P562" i="18"/>
  <c r="P731" i="18"/>
  <c r="P304" i="18"/>
  <c r="P177" i="18"/>
  <c r="P240" i="18"/>
  <c r="Q240" i="18"/>
  <c r="P307" i="18"/>
  <c r="P338" i="18"/>
  <c r="P288" i="18"/>
  <c r="P174" i="18"/>
  <c r="P267" i="18"/>
  <c r="P254" i="18"/>
  <c r="P290" i="18"/>
  <c r="P102" i="18"/>
  <c r="Q102" i="18"/>
  <c r="P636" i="18"/>
  <c r="P649" i="18"/>
  <c r="P805" i="18"/>
  <c r="P692" i="18"/>
  <c r="P744" i="18"/>
  <c r="P718" i="18"/>
  <c r="P666" i="18"/>
  <c r="P575" i="18"/>
  <c r="P180" i="18"/>
  <c r="P89" i="18"/>
  <c r="P297" i="18"/>
  <c r="Q297" i="18"/>
  <c r="P302" i="18"/>
  <c r="Q302" i="18" s="1"/>
  <c r="P228" i="18"/>
  <c r="Q228" i="18"/>
  <c r="P212" i="18"/>
  <c r="Q212" i="18"/>
  <c r="P224" i="18"/>
  <c r="Q224" i="18"/>
  <c r="P383" i="18"/>
  <c r="Q383" i="18"/>
  <c r="P226" i="18"/>
  <c r="Q226" i="18"/>
  <c r="P136" i="18"/>
  <c r="P434" i="18"/>
  <c r="P409" i="18"/>
  <c r="Q409" i="18"/>
  <c r="P225" i="18"/>
  <c r="Q225" i="18"/>
  <c r="P396" i="18"/>
  <c r="Q396" i="18"/>
  <c r="P382" i="18"/>
  <c r="Q382" i="18"/>
  <c r="P123" i="18"/>
  <c r="P135" i="18"/>
  <c r="P407" i="18"/>
  <c r="P81" i="18"/>
  <c r="P355" i="18"/>
  <c r="P219" i="18"/>
  <c r="Q219" i="18"/>
  <c r="P446" i="18"/>
  <c r="P401" i="18"/>
  <c r="P745" i="18"/>
  <c r="P667" i="18"/>
  <c r="P719" i="18"/>
  <c r="P701" i="18"/>
  <c r="P461" i="18"/>
  <c r="Q461" i="18"/>
  <c r="P444" i="18"/>
  <c r="Q444" i="18"/>
  <c r="P227" i="18"/>
  <c r="Q227" i="18"/>
  <c r="P82" i="18"/>
  <c r="P148" i="18"/>
  <c r="P448" i="18"/>
  <c r="Q448" i="18"/>
  <c r="P408" i="18"/>
  <c r="P149" i="18"/>
  <c r="P251" i="18"/>
  <c r="Q251" i="18"/>
  <c r="P111" i="18"/>
  <c r="P186" i="18"/>
  <c r="P420" i="18"/>
  <c r="P820" i="18"/>
  <c r="P693" i="18"/>
  <c r="P576" i="18"/>
  <c r="P732" i="18"/>
  <c r="P506" i="18"/>
  <c r="Q506" i="18"/>
  <c r="P563" i="18"/>
  <c r="P206" i="18"/>
  <c r="P458" i="18"/>
  <c r="Q458" i="18"/>
  <c r="P107" i="18"/>
  <c r="P122" i="18"/>
  <c r="P197" i="18"/>
  <c r="P356" i="18"/>
  <c r="Q356" i="18"/>
  <c r="P211" i="18"/>
  <c r="P132" i="18"/>
  <c r="P431" i="18"/>
  <c r="P95" i="18"/>
  <c r="P601" i="18"/>
  <c r="P810" i="18"/>
  <c r="Q810" i="18"/>
  <c r="P818" i="18"/>
  <c r="P418" i="18"/>
  <c r="P694" i="18"/>
  <c r="P720" i="18"/>
  <c r="P577" i="18"/>
  <c r="P564" i="18"/>
  <c r="P537" i="18"/>
  <c r="Q537" i="18"/>
  <c r="P532" i="18"/>
  <c r="P435" i="18"/>
  <c r="P433" i="18"/>
  <c r="P214" i="18"/>
  <c r="Q214" i="18"/>
  <c r="P109" i="18"/>
  <c r="Q109" i="18"/>
  <c r="P106" i="18"/>
  <c r="Q106" i="18"/>
  <c r="P79" i="18"/>
  <c r="Q79" i="18"/>
  <c r="P145" i="18"/>
  <c r="Q145" i="18"/>
  <c r="P213" i="18"/>
  <c r="P252" i="18"/>
  <c r="P94" i="18"/>
  <c r="P459" i="18"/>
  <c r="Q459" i="18"/>
  <c r="P199" i="18"/>
  <c r="P547" i="18"/>
  <c r="P625" i="18"/>
  <c r="Q625" i="18"/>
  <c r="P768" i="18"/>
  <c r="Q768" i="18"/>
  <c r="P430" i="18"/>
  <c r="Q430" i="18"/>
  <c r="P121" i="18"/>
  <c r="P509" i="18"/>
  <c r="Q509" i="18"/>
  <c r="P766" i="18"/>
  <c r="P589" i="18"/>
  <c r="P613" i="18"/>
  <c r="P535" i="18"/>
  <c r="Q535" i="18"/>
  <c r="P746" i="18"/>
  <c r="P668" i="18"/>
  <c r="P440" i="18"/>
  <c r="P495" i="18"/>
  <c r="P733" i="18"/>
  <c r="P844" i="18"/>
  <c r="P184" i="18"/>
  <c r="Q184" i="18"/>
  <c r="P519" i="18"/>
  <c r="P128" i="18"/>
  <c r="Q128" i="18"/>
  <c r="P115" i="18"/>
  <c r="P404" i="18"/>
  <c r="P366" i="18"/>
  <c r="Q366" i="18"/>
  <c r="P120" i="18"/>
  <c r="P443" i="18"/>
  <c r="P615" i="18"/>
  <c r="Q615" i="18"/>
  <c r="P782" i="18"/>
  <c r="P565" i="18"/>
  <c r="P734" i="18"/>
  <c r="P375" i="18"/>
  <c r="P427" i="18"/>
  <c r="P809" i="18"/>
  <c r="Q809" i="18"/>
  <c r="P861" i="18"/>
  <c r="P758" i="18"/>
  <c r="P548" i="18"/>
  <c r="P770" i="18"/>
  <c r="P483" i="18"/>
  <c r="P822" i="18"/>
  <c r="P496" i="18"/>
  <c r="P860" i="18"/>
  <c r="P118" i="18"/>
  <c r="P669" i="18"/>
  <c r="P721" i="18"/>
  <c r="P610" i="18"/>
  <c r="P705" i="18"/>
  <c r="P772" i="18"/>
  <c r="P627" i="18"/>
  <c r="Q627" i="18"/>
  <c r="P587" i="18"/>
  <c r="Q587" i="18"/>
  <c r="P586" i="18"/>
  <c r="P807" i="18"/>
  <c r="P597" i="18"/>
  <c r="P755" i="18"/>
  <c r="P612" i="18"/>
  <c r="Q612" i="18"/>
  <c r="P133" i="18"/>
  <c r="Q133" i="18"/>
  <c r="P393" i="18"/>
  <c r="Q393" i="18"/>
  <c r="P351" i="18"/>
  <c r="Q351" i="18"/>
  <c r="P445" i="18"/>
  <c r="Q445" i="18"/>
  <c r="P131" i="18"/>
  <c r="Q131" i="18"/>
  <c r="P508" i="18"/>
  <c r="P369" i="18"/>
  <c r="P432" i="18"/>
  <c r="Q432" i="18"/>
  <c r="P198" i="18"/>
  <c r="P419" i="18"/>
  <c r="P104" i="18"/>
  <c r="Q104" i="18"/>
  <c r="P706" i="18"/>
  <c r="Q706" i="18"/>
  <c r="P757" i="18"/>
  <c r="P781" i="18"/>
  <c r="P695" i="18"/>
  <c r="P747" i="18"/>
  <c r="P708" i="18"/>
  <c r="P578" i="18"/>
  <c r="P792" i="18"/>
  <c r="P639" i="18"/>
  <c r="P707" i="18"/>
  <c r="P484" i="18"/>
  <c r="P223" i="18"/>
  <c r="P584" i="18"/>
  <c r="P599" i="18"/>
  <c r="Q599" i="18"/>
  <c r="P421" i="18"/>
  <c r="P623" i="18"/>
  <c r="P367" i="18"/>
  <c r="Q367" i="18"/>
  <c r="P785" i="18"/>
  <c r="Q785" i="18"/>
  <c r="P783" i="18"/>
  <c r="Q783" i="18"/>
  <c r="P493" i="18"/>
  <c r="O4" i="18"/>
  <c r="O5" i="24"/>
  <c r="O142" i="1"/>
  <c r="P40" i="1"/>
  <c r="O74" i="1"/>
  <c r="O108" i="1"/>
  <c r="O176" i="1"/>
  <c r="P456" i="18"/>
  <c r="P144" i="18"/>
  <c r="P416" i="18"/>
  <c r="P603" i="18"/>
  <c r="P642" i="18"/>
  <c r="P617" i="18"/>
  <c r="P837" i="18"/>
  <c r="Q837" i="18"/>
  <c r="Q638" i="18"/>
  <c r="Q654" i="18"/>
  <c r="Q771" i="18"/>
  <c r="Q760" i="18"/>
  <c r="Q851" i="18"/>
  <c r="Q846" i="18"/>
  <c r="Q794" i="18"/>
  <c r="Q549" i="18"/>
  <c r="Q392" i="18"/>
  <c r="Q299" i="18"/>
  <c r="Q823" i="18"/>
  <c r="Q235" i="18"/>
  <c r="Q417" i="18"/>
  <c r="Q108" i="18"/>
  <c r="Q370" i="18"/>
  <c r="Q150" i="18"/>
  <c r="Q215" i="18"/>
  <c r="Q662" i="18"/>
  <c r="O296" i="18"/>
  <c r="Q185" i="18"/>
  <c r="Q249" i="18"/>
  <c r="P588" i="18"/>
  <c r="P353" i="18"/>
  <c r="P134" i="18"/>
  <c r="P84" i="18"/>
  <c r="P379" i="18"/>
  <c r="P354" i="18"/>
  <c r="Q354" i="18"/>
  <c r="P849" i="18"/>
  <c r="P848" i="18"/>
  <c r="P857" i="18"/>
  <c r="P862" i="18"/>
  <c r="Q862" i="18"/>
  <c r="Q653" i="18"/>
  <c r="Q247" i="18"/>
  <c r="O76" i="18"/>
  <c r="N661" i="18"/>
  <c r="N622" i="18"/>
  <c r="Q92" i="18"/>
  <c r="N195" i="18"/>
  <c r="N205" i="18"/>
  <c r="P545" i="18"/>
  <c r="M442" i="18"/>
  <c r="N442" i="18"/>
  <c r="N452" i="18"/>
  <c r="Q499" i="18"/>
  <c r="N78" i="18"/>
  <c r="N88" i="18"/>
  <c r="O540" i="18"/>
  <c r="P786" i="18"/>
  <c r="Q786" i="18"/>
  <c r="O616" i="18"/>
  <c r="O773" i="18"/>
  <c r="P773" i="18"/>
  <c r="O457" i="18"/>
  <c r="P457" i="18"/>
  <c r="O644" i="18"/>
  <c r="N778" i="18"/>
  <c r="M452" i="18"/>
  <c r="Q222" i="18"/>
  <c r="O114" i="18"/>
  <c r="P105" i="18"/>
  <c r="N455" i="18"/>
  <c r="P91" i="18"/>
  <c r="Q209" i="18"/>
  <c r="P800" i="18"/>
  <c r="O143" i="18"/>
  <c r="P143" i="18"/>
  <c r="Q143" i="18"/>
  <c r="N153" i="18"/>
  <c r="O352" i="18"/>
  <c r="O361" i="18"/>
  <c r="L140" i="18"/>
  <c r="O514" i="18"/>
  <c r="P514" i="18"/>
  <c r="Q514" i="18"/>
  <c r="Q221" i="18"/>
  <c r="N117" i="18"/>
  <c r="O117" i="18"/>
  <c r="M127" i="18"/>
  <c r="N218" i="18"/>
  <c r="P391" i="18"/>
  <c r="N364" i="18"/>
  <c r="M374" i="18"/>
  <c r="O208" i="18"/>
  <c r="P208" i="18"/>
  <c r="P218" i="18"/>
  <c r="O413" i="18"/>
  <c r="P403" i="18"/>
  <c r="M153" i="18"/>
  <c r="P644" i="18"/>
  <c r="Q644" i="18"/>
  <c r="K75" i="18"/>
  <c r="K472" i="18" s="1"/>
  <c r="Q250" i="18"/>
  <c r="Q125" i="18"/>
  <c r="P125" i="18"/>
  <c r="O231" i="18"/>
  <c r="N231" i="18"/>
  <c r="M182" i="18"/>
  <c r="L192" i="18"/>
  <c r="N390" i="18"/>
  <c r="M400" i="18"/>
  <c r="P234" i="18"/>
  <c r="N244" i="18"/>
  <c r="N130" i="18"/>
  <c r="Q641" i="18"/>
  <c r="P488" i="18"/>
  <c r="P604" i="18"/>
  <c r="Q501" i="18"/>
  <c r="Q651" i="18"/>
  <c r="P257" i="18"/>
  <c r="P378" i="18"/>
  <c r="Q378" i="18"/>
  <c r="O387" i="18"/>
  <c r="Q813" i="18"/>
  <c r="Q784" i="18"/>
  <c r="O774" i="18"/>
  <c r="Q482" i="18"/>
  <c r="Q863" i="18"/>
  <c r="Q657" i="18"/>
  <c r="Q536" i="18"/>
  <c r="L55" i="24"/>
  <c r="L51" i="24"/>
  <c r="P550" i="18"/>
  <c r="N843" i="18"/>
  <c r="N791" i="18"/>
  <c r="O710" i="18"/>
  <c r="Q723" i="18"/>
  <c r="P697" i="18"/>
  <c r="O580" i="18"/>
  <c r="O583" i="18"/>
  <c r="O775" i="18"/>
  <c r="O778" i="18"/>
  <c r="O736" i="18"/>
  <c r="O739" i="18"/>
  <c r="Q671" i="18"/>
  <c r="O749" i="18"/>
  <c r="O752" i="18"/>
  <c r="O866" i="18"/>
  <c r="P866" i="18"/>
  <c r="Q866" i="18"/>
  <c r="Q736" i="18"/>
  <c r="O515" i="18"/>
  <c r="O518" i="18"/>
  <c r="N47" i="18"/>
  <c r="N42" i="18"/>
  <c r="N54" i="18"/>
  <c r="N48" i="18"/>
  <c r="N71" i="18"/>
  <c r="N69" i="18"/>
  <c r="N62" i="18"/>
  <c r="N55" i="18"/>
  <c r="P580" i="18"/>
  <c r="O814" i="18"/>
  <c r="P814" i="18"/>
  <c r="O840" i="18"/>
  <c r="O827" i="18"/>
  <c r="O645" i="18"/>
  <c r="O648" i="18"/>
  <c r="O619" i="18"/>
  <c r="O622" i="18"/>
  <c r="O489" i="18"/>
  <c r="P489" i="18"/>
  <c r="Q489" i="18"/>
  <c r="O554" i="18"/>
  <c r="P554" i="18"/>
  <c r="Q554" i="18"/>
  <c r="O723" i="18"/>
  <c r="O726" i="18"/>
  <c r="O658" i="18"/>
  <c r="P658" i="18"/>
  <c r="Q658" i="18"/>
  <c r="O593" i="18"/>
  <c r="P593" i="18"/>
  <c r="Q593" i="18"/>
  <c r="P840" i="18"/>
  <c r="P736" i="18"/>
  <c r="N56" i="18"/>
  <c r="N61" i="18"/>
  <c r="N63" i="18"/>
  <c r="N64" i="18"/>
  <c r="N45" i="18"/>
  <c r="N65" i="18"/>
  <c r="N46" i="18"/>
  <c r="Q697" i="18"/>
  <c r="Q567" i="18"/>
  <c r="O567" i="18"/>
  <c r="O570" i="18"/>
  <c r="P567" i="18"/>
  <c r="Q710" i="18"/>
  <c r="O528" i="18"/>
  <c r="O788" i="18"/>
  <c r="O791" i="18"/>
  <c r="O671" i="18"/>
  <c r="O674" i="18"/>
  <c r="P723" i="18"/>
  <c r="O632" i="18"/>
  <c r="O697" i="18"/>
  <c r="O700" i="18"/>
  <c r="N50" i="18"/>
  <c r="N49" i="18"/>
  <c r="N67" i="18"/>
  <c r="N66" i="18"/>
  <c r="N58" i="18"/>
  <c r="N43" i="18"/>
  <c r="N59" i="18"/>
  <c r="P749" i="18"/>
  <c r="Q749" i="18"/>
  <c r="N44" i="18"/>
  <c r="N68" i="18"/>
  <c r="P671" i="18"/>
  <c r="O606" i="18"/>
  <c r="P606" i="18"/>
  <c r="O502" i="18"/>
  <c r="O505" i="18"/>
  <c r="Q580" i="18"/>
  <c r="O762" i="18"/>
  <c r="P762" i="18"/>
  <c r="P710" i="18"/>
  <c r="N53" i="18"/>
  <c r="N57" i="18"/>
  <c r="P632" i="18"/>
  <c r="Q632" i="18"/>
  <c r="O541" i="18"/>
  <c r="O7" i="18"/>
  <c r="O801" i="18"/>
  <c r="N70" i="18"/>
  <c r="N51" i="18"/>
  <c r="O853" i="18"/>
  <c r="P853" i="18"/>
  <c r="N60" i="18"/>
  <c r="N52" i="18"/>
  <c r="P775" i="18"/>
  <c r="Q775" i="18"/>
  <c r="P486" i="18"/>
  <c r="Q538" i="18"/>
  <c r="P590" i="18"/>
  <c r="P756" i="18"/>
  <c r="M41" i="18"/>
  <c r="P865" i="18"/>
  <c r="Q865" i="18"/>
  <c r="O852" i="18"/>
  <c r="O605" i="18"/>
  <c r="P592" i="18"/>
  <c r="P618" i="18"/>
  <c r="Q618" i="18"/>
  <c r="P539" i="18"/>
  <c r="Q539" i="18"/>
  <c r="Q799" i="18"/>
  <c r="N426" i="18"/>
  <c r="O414" i="18"/>
  <c r="N804" i="18"/>
  <c r="Q626" i="18"/>
  <c r="P521" i="18"/>
  <c r="P821" i="18"/>
  <c r="O797" i="18"/>
  <c r="O834" i="18"/>
  <c r="Q551" i="18"/>
  <c r="O808" i="18"/>
  <c r="P808" i="18"/>
  <c r="Q761" i="18"/>
  <c r="Q553" i="18"/>
  <c r="O527" i="18"/>
  <c r="P527" i="18"/>
  <c r="P787" i="18"/>
  <c r="Q787" i="18"/>
  <c r="P774" i="18"/>
  <c r="O826" i="18"/>
  <c r="P826" i="18"/>
  <c r="O631" i="18"/>
  <c r="O839" i="18"/>
  <c r="P616" i="18"/>
  <c r="P835" i="18"/>
  <c r="N830" i="18"/>
  <c r="Q500" i="18"/>
  <c r="Q756" i="18"/>
  <c r="N596" i="18"/>
  <c r="P614" i="18"/>
  <c r="N817" i="18"/>
  <c r="P349" i="18"/>
  <c r="L30" i="24"/>
  <c r="L112" i="24"/>
  <c r="M8" i="24"/>
  <c r="K101" i="24"/>
  <c r="K83" i="24"/>
  <c r="O864" i="18"/>
  <c r="O869" i="18"/>
  <c r="N869" i="18"/>
  <c r="Q628" i="18"/>
  <c r="Q629" i="18"/>
  <c r="Q824" i="18"/>
  <c r="O811" i="18"/>
  <c r="O492" i="18"/>
  <c r="P643" i="18"/>
  <c r="P526" i="18"/>
  <c r="Q526" i="18"/>
  <c r="O552" i="18"/>
  <c r="N557" i="18"/>
  <c r="N609" i="18"/>
  <c r="Q498" i="18"/>
  <c r="P602" i="18"/>
  <c r="Q591" i="18"/>
  <c r="Q362" i="18"/>
  <c r="O596" i="18"/>
  <c r="O544" i="18"/>
  <c r="Q512" i="18"/>
  <c r="Q590" i="18"/>
  <c r="P852" i="18"/>
  <c r="Q852" i="18"/>
  <c r="Q604" i="18"/>
  <c r="Q825" i="18"/>
  <c r="Q183" i="18"/>
  <c r="Q534" i="18"/>
  <c r="Q522" i="18"/>
  <c r="O153" i="18"/>
  <c r="O442" i="18"/>
  <c r="P142" i="1"/>
  <c r="P74" i="1"/>
  <c r="P108" i="1"/>
  <c r="P4" i="18"/>
  <c r="P176" i="1"/>
  <c r="P439" i="18"/>
  <c r="P348" i="18"/>
  <c r="P179" i="18"/>
  <c r="P166" i="18"/>
  <c r="Q110" i="18"/>
  <c r="Q847" i="18"/>
  <c r="Q656" i="18"/>
  <c r="Q236" i="18"/>
  <c r="Q365" i="18"/>
  <c r="P231" i="18"/>
  <c r="Q487" i="18"/>
  <c r="Q838" i="18"/>
  <c r="Q759" i="18"/>
  <c r="R593" i="18"/>
  <c r="R554" i="18"/>
  <c r="R866" i="18"/>
  <c r="R501" i="18"/>
  <c r="R125" i="18"/>
  <c r="R247" i="18"/>
  <c r="R235" i="18"/>
  <c r="R846" i="18"/>
  <c r="R131" i="18"/>
  <c r="R133" i="18"/>
  <c r="R615" i="18"/>
  <c r="R357" i="18"/>
  <c r="R201" i="18"/>
  <c r="P335" i="18"/>
  <c r="Q284" i="18"/>
  <c r="P296" i="18"/>
  <c r="P270" i="18"/>
  <c r="R3" i="18"/>
  <c r="Q271" i="18"/>
  <c r="Q283" i="18"/>
  <c r="Q558" i="18"/>
  <c r="Q727" i="18"/>
  <c r="Q740" i="18"/>
  <c r="Q336" i="18"/>
  <c r="Q154" i="18"/>
  <c r="Q571" i="18"/>
  <c r="Q258" i="18"/>
  <c r="Q167" i="18"/>
  <c r="Q560" i="18"/>
  <c r="Q742" i="18"/>
  <c r="Q714" i="18"/>
  <c r="Q323" i="18"/>
  <c r="Q675" i="18"/>
  <c r="Q687" i="18"/>
  <c r="Q310" i="18"/>
  <c r="Q716" i="18"/>
  <c r="Q664" i="18"/>
  <c r="Q691" i="18"/>
  <c r="Q690" i="18"/>
  <c r="Q729" i="18"/>
  <c r="Q573" i="18"/>
  <c r="Q574" i="18"/>
  <c r="Q717" i="18"/>
  <c r="Q665" i="18"/>
  <c r="Q561" i="18"/>
  <c r="Q688" i="18"/>
  <c r="Q779" i="18"/>
  <c r="Q730" i="18"/>
  <c r="Q743" i="18"/>
  <c r="Q161" i="18"/>
  <c r="Q269" i="18"/>
  <c r="Q294" i="18"/>
  <c r="Q386" i="18"/>
  <c r="R386" i="18"/>
  <c r="Q341" i="18"/>
  <c r="Q334" i="18"/>
  <c r="Q263" i="18"/>
  <c r="Q308" i="18"/>
  <c r="Q286" i="18"/>
  <c r="Q172" i="18"/>
  <c r="Q267" i="18"/>
  <c r="Q100" i="18"/>
  <c r="Q464" i="18"/>
  <c r="Q191" i="18"/>
  <c r="R191" i="18"/>
  <c r="Q262" i="18"/>
  <c r="Q265" i="18"/>
  <c r="Q288" i="18"/>
  <c r="Q345" i="18"/>
  <c r="Q171" i="18"/>
  <c r="Q126" i="18"/>
  <c r="Q204" i="18"/>
  <c r="R204" i="18"/>
  <c r="Q339" i="18"/>
  <c r="Q373" i="18"/>
  <c r="R373" i="18"/>
  <c r="Q87" i="18"/>
  <c r="R87" i="18"/>
  <c r="Q152" i="18"/>
  <c r="Q331" i="18"/>
  <c r="Q313" i="18"/>
  <c r="Q174" i="18"/>
  <c r="Q173" i="18"/>
  <c r="Q463" i="18"/>
  <c r="R463" i="18"/>
  <c r="Q438" i="18"/>
  <c r="R438" i="18"/>
  <c r="Q451" i="18"/>
  <c r="R451" i="18"/>
  <c r="Q325" i="18"/>
  <c r="Q216" i="18"/>
  <c r="R216" i="18"/>
  <c r="Q327" i="18"/>
  <c r="Q412" i="18"/>
  <c r="R412" i="18"/>
  <c r="Q178" i="18"/>
  <c r="Q315" i="18"/>
  <c r="Q328" i="18"/>
  <c r="Q333" i="18"/>
  <c r="Q344" i="18"/>
  <c r="Q243" i="18"/>
  <c r="R243" i="18"/>
  <c r="Q425" i="18"/>
  <c r="Q264" i="18"/>
  <c r="Q329" i="18"/>
  <c r="Q256" i="18"/>
  <c r="Q295" i="18"/>
  <c r="Q113" i="18"/>
  <c r="R113" i="18"/>
  <c r="Q157" i="18"/>
  <c r="Q306" i="18"/>
  <c r="Q139" i="18"/>
  <c r="Q268" i="18"/>
  <c r="Q163" i="18"/>
  <c r="Q176" i="18"/>
  <c r="Q305" i="18"/>
  <c r="Q169" i="18"/>
  <c r="Q347" i="18"/>
  <c r="Q326" i="18"/>
  <c r="Q177" i="18"/>
  <c r="Q170" i="18"/>
  <c r="Q291" i="18"/>
  <c r="Q316" i="18"/>
  <c r="Q290" i="18"/>
  <c r="Q260" i="18"/>
  <c r="Q261" i="18"/>
  <c r="Q160" i="18"/>
  <c r="Q342" i="18"/>
  <c r="Q343" i="18"/>
  <c r="Q312" i="18"/>
  <c r="Q314" i="18"/>
  <c r="Q99" i="18"/>
  <c r="Q151" i="18"/>
  <c r="Q360" i="18"/>
  <c r="R360" i="18"/>
  <c r="Q340" i="18"/>
  <c r="Q330" i="18"/>
  <c r="Q371" i="18"/>
  <c r="R371" i="18"/>
  <c r="Q319" i="18"/>
  <c r="Q217" i="18"/>
  <c r="Q158" i="18"/>
  <c r="Q293" i="18"/>
  <c r="Q156" i="18"/>
  <c r="Q292" i="18"/>
  <c r="Q289" i="18"/>
  <c r="Q320" i="18"/>
  <c r="Q230" i="18"/>
  <c r="R230" i="18"/>
  <c r="Q165" i="18"/>
  <c r="Q162" i="18"/>
  <c r="Q266" i="18"/>
  <c r="Q318" i="18"/>
  <c r="Q321" i="18"/>
  <c r="Q254" i="18"/>
  <c r="R254" i="18"/>
  <c r="Q368" i="18"/>
  <c r="R368" i="18"/>
  <c r="Q731" i="18"/>
  <c r="Q332" i="18"/>
  <c r="Q338" i="18"/>
  <c r="Q346" i="18"/>
  <c r="Q287" i="18"/>
  <c r="Q307" i="18"/>
  <c r="Q399" i="18"/>
  <c r="R399" i="18"/>
  <c r="Q304" i="18"/>
  <c r="Q317" i="18"/>
  <c r="Q164" i="18"/>
  <c r="Q159" i="18"/>
  <c r="Q175" i="18"/>
  <c r="Q239" i="18"/>
  <c r="R239" i="18"/>
  <c r="Q138" i="18"/>
  <c r="Q388" i="18"/>
  <c r="Q805" i="18"/>
  <c r="Q666" i="18"/>
  <c r="Q575" i="18"/>
  <c r="Q562" i="18"/>
  <c r="Q744" i="18"/>
  <c r="Q718" i="18"/>
  <c r="Q692" i="18"/>
  <c r="Q649" i="18"/>
  <c r="Q237" i="18"/>
  <c r="R237" i="18"/>
  <c r="Q584" i="18"/>
  <c r="Q397" i="18"/>
  <c r="R397" i="18"/>
  <c r="Q134" i="18"/>
  <c r="R134" i="18"/>
  <c r="Q96" i="18"/>
  <c r="R96" i="18"/>
  <c r="Q241" i="18"/>
  <c r="Q82" i="18"/>
  <c r="Q447" i="18"/>
  <c r="R447" i="18"/>
  <c r="Q253" i="18"/>
  <c r="Q410" i="18"/>
  <c r="R410" i="18"/>
  <c r="Q395" i="18"/>
  <c r="R395" i="18"/>
  <c r="Q123" i="18"/>
  <c r="Q255" i="18"/>
  <c r="Q148" i="18"/>
  <c r="Q89" i="18"/>
  <c r="R89" i="18"/>
  <c r="Q745" i="18"/>
  <c r="Q667" i="18"/>
  <c r="Q563" i="18"/>
  <c r="Q576" i="18"/>
  <c r="Q180" i="18"/>
  <c r="Q436" i="18"/>
  <c r="Q384" i="18"/>
  <c r="R384" i="18"/>
  <c r="Q406" i="18"/>
  <c r="Q189" i="18"/>
  <c r="Q238" i="18"/>
  <c r="R238" i="18"/>
  <c r="Q84" i="18"/>
  <c r="R84" i="18"/>
  <c r="Q423" i="18"/>
  <c r="R423" i="18"/>
  <c r="Q358" i="18"/>
  <c r="R358" i="18"/>
  <c r="Q97" i="18"/>
  <c r="R97" i="18"/>
  <c r="Q146" i="18"/>
  <c r="R146" i="18"/>
  <c r="Q98" i="18"/>
  <c r="Q422" i="18"/>
  <c r="Q303" i="18"/>
  <c r="Q202" i="18"/>
  <c r="Q405" i="18"/>
  <c r="Q188" i="18"/>
  <c r="R188" i="18"/>
  <c r="Q636" i="18"/>
  <c r="Q753" i="18"/>
  <c r="Q693" i="18"/>
  <c r="Q719" i="18"/>
  <c r="Q833" i="18"/>
  <c r="R833" i="18"/>
  <c r="Q732" i="18"/>
  <c r="Q381" i="18"/>
  <c r="R381" i="18"/>
  <c r="Q701" i="18"/>
  <c r="Q119" i="18"/>
  <c r="Q434" i="18"/>
  <c r="Q122" i="18"/>
  <c r="Q136" i="18"/>
  <c r="R136" i="18"/>
  <c r="Q421" i="18"/>
  <c r="Q81" i="18"/>
  <c r="R81" i="18"/>
  <c r="Q380" i="18"/>
  <c r="R380" i="18"/>
  <c r="Q433" i="18"/>
  <c r="Q149" i="18"/>
  <c r="Q408" i="18"/>
  <c r="Q394" i="18"/>
  <c r="R394" i="18"/>
  <c r="Q446" i="18"/>
  <c r="Q510" i="18"/>
  <c r="Q766" i="18"/>
  <c r="Q401" i="18"/>
  <c r="Q601" i="18"/>
  <c r="Q746" i="18"/>
  <c r="Q733" i="18"/>
  <c r="Q577" i="18"/>
  <c r="Q640" i="18"/>
  <c r="Q460" i="18"/>
  <c r="Q379" i="18"/>
  <c r="Q111" i="18"/>
  <c r="Q135" i="18"/>
  <c r="R135" i="18"/>
  <c r="Q407" i="18"/>
  <c r="Q107" i="18"/>
  <c r="Q186" i="18"/>
  <c r="Q355" i="18"/>
  <c r="Q547" i="18"/>
  <c r="Q420" i="18"/>
  <c r="Q497" i="18"/>
  <c r="R497" i="18"/>
  <c r="Q820" i="18"/>
  <c r="Q456" i="18"/>
  <c r="Q613" i="18"/>
  <c r="Q694" i="18"/>
  <c r="Q720" i="18"/>
  <c r="Q564" i="18"/>
  <c r="Q668" i="18"/>
  <c r="Q493" i="18"/>
  <c r="Q703" i="18"/>
  <c r="Q532" i="18"/>
  <c r="R532" i="18"/>
  <c r="Q859" i="18"/>
  <c r="R859" i="18"/>
  <c r="Q597" i="18"/>
  <c r="Q193" i="18"/>
  <c r="Q523" i="18"/>
  <c r="R523" i="18"/>
  <c r="Q147" i="18"/>
  <c r="R147" i="18"/>
  <c r="Q210" i="18"/>
  <c r="R210" i="18"/>
  <c r="Q211" i="18"/>
  <c r="Q213" i="18"/>
  <c r="Q95" i="18"/>
  <c r="Q443" i="18"/>
  <c r="R443" i="18"/>
  <c r="Q121" i="18"/>
  <c r="Q807" i="18"/>
  <c r="Q844" i="18"/>
  <c r="Q589" i="18"/>
  <c r="Q747" i="18"/>
  <c r="Q734" i="18"/>
  <c r="Q565" i="18"/>
  <c r="Q695" i="18"/>
  <c r="Q440" i="18"/>
  <c r="Q792" i="18"/>
  <c r="Q495" i="18"/>
  <c r="R495" i="18"/>
  <c r="Q578" i="18"/>
  <c r="Q781" i="18"/>
  <c r="R781" i="18"/>
  <c r="Q758" i="18"/>
  <c r="Q782" i="18"/>
  <c r="R782" i="18"/>
  <c r="Q206" i="18"/>
  <c r="Q353" i="18"/>
  <c r="R353" i="18"/>
  <c r="Q435" i="18"/>
  <c r="Q80" i="18"/>
  <c r="Q94" i="18"/>
  <c r="Q431" i="18"/>
  <c r="Q132" i="18"/>
  <c r="Q252" i="18"/>
  <c r="Q199" i="18"/>
  <c r="R199" i="18"/>
  <c r="Q197" i="18"/>
  <c r="Q588" i="18"/>
  <c r="Q418" i="18"/>
  <c r="Q818" i="18"/>
  <c r="Q652" i="18"/>
  <c r="Q721" i="18"/>
  <c r="Q669" i="18"/>
  <c r="Q623" i="18"/>
  <c r="Q115" i="18"/>
  <c r="Q404" i="18"/>
  <c r="R404" i="18"/>
  <c r="Q480" i="18"/>
  <c r="Q508" i="18"/>
  <c r="R508" i="18"/>
  <c r="Q144" i="18"/>
  <c r="R144" i="18"/>
  <c r="Q120" i="18"/>
  <c r="Q248" i="18"/>
  <c r="Q198" i="18"/>
  <c r="R198" i="18"/>
  <c r="Q419" i="18"/>
  <c r="Q369" i="18"/>
  <c r="Q849" i="18"/>
  <c r="R849" i="18"/>
  <c r="Q603" i="18"/>
  <c r="Q857" i="18"/>
  <c r="Q513" i="18"/>
  <c r="Q548" i="18"/>
  <c r="Q617" i="18"/>
  <c r="Q770" i="18"/>
  <c r="Q484" i="18"/>
  <c r="Q427" i="18"/>
  <c r="Q709" i="18"/>
  <c r="Q705" i="18"/>
  <c r="R705" i="18" s="1"/>
  <c r="Q769" i="18"/>
  <c r="Q519" i="18"/>
  <c r="Q755" i="18"/>
  <c r="R755" i="18"/>
  <c r="Q416" i="18"/>
  <c r="R416" i="18"/>
  <c r="Q429" i="18"/>
  <c r="Q377" i="18"/>
  <c r="R377" i="18"/>
  <c r="Q796" i="18"/>
  <c r="R796" i="18"/>
  <c r="Q850" i="18"/>
  <c r="R850" i="18"/>
  <c r="Q642" i="18"/>
  <c r="Q630" i="18"/>
  <c r="R630" i="18"/>
  <c r="Q496" i="18"/>
  <c r="Q707" i="18"/>
  <c r="Q708" i="18"/>
  <c r="R708" i="18"/>
  <c r="Q772" i="18"/>
  <c r="Q696" i="18"/>
  <c r="Q670" i="18"/>
  <c r="Q722" i="18"/>
  <c r="Q735" i="18"/>
  <c r="Q579" i="18"/>
  <c r="Q748" i="18"/>
  <c r="Q566" i="18"/>
  <c r="Q822" i="18"/>
  <c r="R822" i="18"/>
  <c r="Q610" i="18"/>
  <c r="Q795" i="18"/>
  <c r="R795" i="18"/>
  <c r="Q831" i="18"/>
  <c r="Q375" i="18"/>
  <c r="Q483" i="18"/>
  <c r="Q861" i="18"/>
  <c r="Q639" i="18"/>
  <c r="Q141" i="18"/>
  <c r="Q485" i="18"/>
  <c r="Q586" i="18"/>
  <c r="R586" i="18"/>
  <c r="Q223" i="18"/>
  <c r="Q231" i="18"/>
  <c r="Q757" i="18"/>
  <c r="Q453" i="18"/>
  <c r="Q848" i="18"/>
  <c r="Q525" i="18"/>
  <c r="R525" i="18"/>
  <c r="Q860" i="18"/>
  <c r="Q511" i="18"/>
  <c r="Q118" i="18"/>
  <c r="P322" i="18"/>
  <c r="Q137" i="18"/>
  <c r="Q187" i="18"/>
  <c r="Q93" i="18"/>
  <c r="Q232" i="18"/>
  <c r="Q836" i="18"/>
  <c r="Q196" i="18"/>
  <c r="R196" i="18"/>
  <c r="Q245" i="18"/>
  <c r="Q257" i="18"/>
  <c r="Q812" i="18"/>
  <c r="Q524" i="18"/>
  <c r="Q655" i="18"/>
  <c r="Q600" i="18"/>
  <c r="O661" i="18"/>
  <c r="O195" i="18"/>
  <c r="O205" i="18"/>
  <c r="O765" i="18"/>
  <c r="Q545" i="18"/>
  <c r="P76" i="18"/>
  <c r="O78" i="18"/>
  <c r="P78" i="18"/>
  <c r="P88" i="18"/>
  <c r="R92" i="18"/>
  <c r="P801" i="18"/>
  <c r="Q801" i="18"/>
  <c r="R801" i="18"/>
  <c r="P864" i="18"/>
  <c r="Q864" i="18"/>
  <c r="Q457" i="18"/>
  <c r="R457" i="18"/>
  <c r="P540" i="18"/>
  <c r="Q540" i="18"/>
  <c r="P645" i="18"/>
  <c r="R786" i="18"/>
  <c r="Q773" i="18"/>
  <c r="R773" i="18"/>
  <c r="O455" i="18"/>
  <c r="N465" i="18"/>
  <c r="P515" i="18"/>
  <c r="Q515" i="18"/>
  <c r="P619" i="18"/>
  <c r="R143" i="18"/>
  <c r="L75" i="18"/>
  <c r="L472" i="18" s="1"/>
  <c r="P101" i="18"/>
  <c r="Q91" i="18"/>
  <c r="P153" i="18"/>
  <c r="R222" i="18"/>
  <c r="P114" i="18"/>
  <c r="Q105" i="18"/>
  <c r="O557" i="18"/>
  <c r="Q840" i="18"/>
  <c r="R840" i="18"/>
  <c r="Q814" i="18"/>
  <c r="R814" i="18"/>
  <c r="P244" i="18"/>
  <c r="Q234" i="18"/>
  <c r="Q391" i="18"/>
  <c r="R391" i="18"/>
  <c r="O127" i="18"/>
  <c r="P117" i="18"/>
  <c r="R250" i="18"/>
  <c r="Q403" i="18"/>
  <c r="P413" i="18"/>
  <c r="O218" i="18"/>
  <c r="O364" i="18"/>
  <c r="N140" i="18"/>
  <c r="O130" i="18"/>
  <c r="N400" i="18"/>
  <c r="O390" i="18"/>
  <c r="P390" i="18"/>
  <c r="M192" i="18"/>
  <c r="N182" i="18"/>
  <c r="N374" i="18"/>
  <c r="N127" i="18"/>
  <c r="O452" i="18"/>
  <c r="P352" i="18"/>
  <c r="Q208" i="18"/>
  <c r="R221" i="18"/>
  <c r="P552" i="18"/>
  <c r="Q552" i="18"/>
  <c r="R552" i="18"/>
  <c r="P827" i="18"/>
  <c r="Q827" i="18"/>
  <c r="P130" i="18"/>
  <c r="P140" i="18"/>
  <c r="Q800" i="18"/>
  <c r="R800" i="18"/>
  <c r="P442" i="18"/>
  <c r="P387" i="18"/>
  <c r="R651" i="18"/>
  <c r="P788" i="18"/>
  <c r="Q788" i="18"/>
  <c r="R784" i="18"/>
  <c r="Q488" i="18"/>
  <c r="R488" i="18"/>
  <c r="P528" i="18"/>
  <c r="Q528" i="18"/>
  <c r="R482" i="18"/>
  <c r="R378" i="18"/>
  <c r="O830" i="18"/>
  <c r="R787" i="18"/>
  <c r="R644" i="18"/>
  <c r="R515" i="18"/>
  <c r="Q853" i="18"/>
  <c r="R853" i="18"/>
  <c r="R632" i="18"/>
  <c r="Q762" i="18"/>
  <c r="R618" i="18"/>
  <c r="Q606" i="18"/>
  <c r="R606" i="18"/>
  <c r="R628" i="18"/>
  <c r="M112" i="24"/>
  <c r="M30" i="24"/>
  <c r="N8" i="24"/>
  <c r="Q774" i="18"/>
  <c r="R774" i="18"/>
  <c r="O426" i="18"/>
  <c r="P414" i="18"/>
  <c r="Q486" i="18"/>
  <c r="R486" i="18"/>
  <c r="L83" i="24"/>
  <c r="L101" i="24"/>
  <c r="R756" i="18"/>
  <c r="R629" i="18"/>
  <c r="R500" i="18"/>
  <c r="P631" i="18"/>
  <c r="Q631" i="18"/>
  <c r="R553" i="18"/>
  <c r="R498" i="18"/>
  <c r="Q614" i="18"/>
  <c r="R614" i="18"/>
  <c r="O804" i="18"/>
  <c r="P797" i="18"/>
  <c r="R852" i="18"/>
  <c r="O856" i="18"/>
  <c r="M55" i="24"/>
  <c r="M51" i="24"/>
  <c r="P646" i="18"/>
  <c r="P648" i="18"/>
  <c r="Q568" i="18"/>
  <c r="P750" i="18"/>
  <c r="P752" i="18"/>
  <c r="P802" i="18"/>
  <c r="Q802" i="18"/>
  <c r="R802" i="18"/>
  <c r="P620" i="18"/>
  <c r="P622" i="18"/>
  <c r="P555" i="18"/>
  <c r="Q555" i="18"/>
  <c r="P854" i="18"/>
  <c r="R750" i="18"/>
  <c r="P711" i="18"/>
  <c r="P607" i="18"/>
  <c r="Q607" i="18"/>
  <c r="P737" i="18"/>
  <c r="P739" i="18"/>
  <c r="O70" i="18"/>
  <c r="O53" i="18"/>
  <c r="O67" i="18"/>
  <c r="O69" i="18"/>
  <c r="O49" i="18"/>
  <c r="O44" i="18"/>
  <c r="O68" i="18"/>
  <c r="R672" i="18"/>
  <c r="R724" i="18"/>
  <c r="R581" i="18"/>
  <c r="R737" i="18"/>
  <c r="P659" i="18"/>
  <c r="P661" i="18"/>
  <c r="Q581" i="18"/>
  <c r="P581" i="18"/>
  <c r="P583" i="18"/>
  <c r="P594" i="18"/>
  <c r="P596" i="18"/>
  <c r="Q711" i="18"/>
  <c r="R711" i="18"/>
  <c r="P724" i="18"/>
  <c r="P726" i="18"/>
  <c r="P568" i="18"/>
  <c r="P570" i="18"/>
  <c r="O56" i="18"/>
  <c r="O62" i="18"/>
  <c r="O51" i="18"/>
  <c r="O42" i="18"/>
  <c r="O50" i="18"/>
  <c r="O59" i="18"/>
  <c r="O61" i="18"/>
  <c r="P698" i="18"/>
  <c r="P700" i="18"/>
  <c r="P815" i="18"/>
  <c r="Q815" i="18"/>
  <c r="Q737" i="18"/>
  <c r="P529" i="18"/>
  <c r="P531" i="18"/>
  <c r="Q724" i="18"/>
  <c r="P7" i="18"/>
  <c r="P776" i="18"/>
  <c r="Q776" i="18"/>
  <c r="R698" i="18"/>
  <c r="P633" i="18"/>
  <c r="Q633" i="18"/>
  <c r="P763" i="18"/>
  <c r="P765" i="18"/>
  <c r="O55" i="18"/>
  <c r="O48" i="18"/>
  <c r="O60" i="18"/>
  <c r="O43" i="18"/>
  <c r="O57" i="18"/>
  <c r="O65" i="18"/>
  <c r="O45" i="18"/>
  <c r="O46" i="18"/>
  <c r="P503" i="18"/>
  <c r="Q503" i="18"/>
  <c r="Q750" i="18"/>
  <c r="P841" i="18"/>
  <c r="Q841" i="18"/>
  <c r="Q698" i="18"/>
  <c r="P672" i="18"/>
  <c r="P674" i="18"/>
  <c r="P490" i="18"/>
  <c r="P492" i="18"/>
  <c r="P867" i="18"/>
  <c r="Q867" i="18"/>
  <c r="P789" i="18"/>
  <c r="Q789" i="18"/>
  <c r="P516" i="18"/>
  <c r="Q516" i="18"/>
  <c r="P828" i="18"/>
  <c r="P830" i="18"/>
  <c r="R568" i="18"/>
  <c r="Q672" i="18"/>
  <c r="P542" i="18"/>
  <c r="Q542" i="18"/>
  <c r="O52" i="18"/>
  <c r="O71" i="18"/>
  <c r="O64" i="18"/>
  <c r="O66" i="18"/>
  <c r="O54" i="18"/>
  <c r="O47" i="18"/>
  <c r="O58" i="18"/>
  <c r="O63" i="18"/>
  <c r="R825" i="18"/>
  <c r="Q643" i="18"/>
  <c r="R643" i="18"/>
  <c r="O635" i="18"/>
  <c r="P811" i="18"/>
  <c r="P817" i="18"/>
  <c r="Q645" i="18"/>
  <c r="P502" i="18"/>
  <c r="Q502" i="18"/>
  <c r="P541" i="18"/>
  <c r="Q826" i="18"/>
  <c r="Q527" i="18"/>
  <c r="R527" i="18"/>
  <c r="O531" i="18"/>
  <c r="O817" i="18"/>
  <c r="Q808" i="18"/>
  <c r="R808" i="18"/>
  <c r="O843" i="18"/>
  <c r="P834" i="18"/>
  <c r="R626" i="18"/>
  <c r="R865" i="18"/>
  <c r="Q550" i="18"/>
  <c r="R550" i="18"/>
  <c r="R534" i="18"/>
  <c r="R591" i="18"/>
  <c r="R512" i="18"/>
  <c r="R864" i="18"/>
  <c r="Q835" i="18"/>
  <c r="R835" i="18"/>
  <c r="Q619" i="18"/>
  <c r="R761" i="18"/>
  <c r="P605" i="18"/>
  <c r="P361" i="18"/>
  <c r="Q349" i="18"/>
  <c r="Q616" i="18"/>
  <c r="Q521" i="18"/>
  <c r="R521" i="18"/>
  <c r="R514" i="18"/>
  <c r="P856" i="18"/>
  <c r="Q602" i="18"/>
  <c r="R602" i="18"/>
  <c r="N41" i="18"/>
  <c r="Q592" i="18"/>
  <c r="Q821" i="18"/>
  <c r="P839" i="18"/>
  <c r="O609" i="18"/>
  <c r="R522" i="18"/>
  <c r="R183" i="18"/>
  <c r="Q387" i="18"/>
  <c r="Q153" i="18"/>
  <c r="R427" i="18"/>
  <c r="Q439" i="18"/>
  <c r="Q270" i="18"/>
  <c r="Q166" i="18"/>
  <c r="S3" i="18"/>
  <c r="S521" i="18"/>
  <c r="R271" i="18"/>
  <c r="R283" i="18"/>
  <c r="R571" i="18"/>
  <c r="R154" i="18"/>
  <c r="R727" i="18"/>
  <c r="R258" i="18"/>
  <c r="R336" i="18"/>
  <c r="R714" i="18"/>
  <c r="R323" i="18"/>
  <c r="R558" i="18"/>
  <c r="R560" i="18"/>
  <c r="R167" i="18"/>
  <c r="R740" i="18"/>
  <c r="R675" i="18"/>
  <c r="R687" i="18"/>
  <c r="R729" i="18"/>
  <c r="R573" i="18"/>
  <c r="R284" i="18"/>
  <c r="R742" i="18"/>
  <c r="R743" i="18"/>
  <c r="R716" i="18"/>
  <c r="R691" i="18"/>
  <c r="R574" i="18"/>
  <c r="R561" i="18"/>
  <c r="R730" i="18"/>
  <c r="R665" i="18"/>
  <c r="R717" i="18"/>
  <c r="R664" i="18"/>
  <c r="S664" i="18"/>
  <c r="R690" i="18"/>
  <c r="S690" i="18"/>
  <c r="R334" i="18"/>
  <c r="R317" i="18"/>
  <c r="R327" i="18"/>
  <c r="R173" i="18"/>
  <c r="R289" i="18"/>
  <c r="R346" i="18"/>
  <c r="R169" i="18"/>
  <c r="R344" i="18"/>
  <c r="R305" i="18"/>
  <c r="R308" i="18"/>
  <c r="R160" i="18"/>
  <c r="R341" i="18"/>
  <c r="R314" i="18"/>
  <c r="R294" i="18"/>
  <c r="R171" i="18"/>
  <c r="R331" i="18"/>
  <c r="R170" i="18"/>
  <c r="R315" i="18"/>
  <c r="R264" i="18"/>
  <c r="R287" i="18"/>
  <c r="R326" i="18"/>
  <c r="R260" i="18"/>
  <c r="R290" i="18"/>
  <c r="R464" i="18"/>
  <c r="R325" i="18"/>
  <c r="R343" i="18"/>
  <c r="R262" i="18"/>
  <c r="R330" i="18"/>
  <c r="R176" i="18"/>
  <c r="R316" i="18"/>
  <c r="R100" i="18"/>
  <c r="S100" i="18"/>
  <c r="R345" i="18"/>
  <c r="R342" i="18"/>
  <c r="R340" i="18"/>
  <c r="R291" i="18"/>
  <c r="R411" i="18"/>
  <c r="S411" i="18"/>
  <c r="R329" i="18"/>
  <c r="R159" i="18"/>
  <c r="R178" i="18"/>
  <c r="R157" i="18"/>
  <c r="R347" i="18"/>
  <c r="R269" i="18"/>
  <c r="R333" i="18"/>
  <c r="R152" i="18"/>
  <c r="R165" i="18"/>
  <c r="R172" i="18"/>
  <c r="R328" i="18"/>
  <c r="R313" i="18"/>
  <c r="R263" i="18"/>
  <c r="R295" i="18"/>
  <c r="R175" i="18"/>
  <c r="R320" i="18"/>
  <c r="R156" i="18"/>
  <c r="R162" i="18"/>
  <c r="R293" i="18"/>
  <c r="R174" i="18"/>
  <c r="R164" i="18"/>
  <c r="R319" i="18"/>
  <c r="R339" i="18"/>
  <c r="R161" i="18"/>
  <c r="R265" i="18"/>
  <c r="R318" i="18"/>
  <c r="R288" i="18"/>
  <c r="R261" i="18"/>
  <c r="R177" i="18"/>
  <c r="R292" i="18"/>
  <c r="R307" i="18"/>
  <c r="R424" i="18"/>
  <c r="S424" i="18"/>
  <c r="R240" i="18"/>
  <c r="R256" i="18"/>
  <c r="S256" i="18"/>
  <c r="R779" i="18"/>
  <c r="R731" i="18"/>
  <c r="R692" i="18"/>
  <c r="R666" i="18"/>
  <c r="R158" i="18"/>
  <c r="R163" i="18"/>
  <c r="R268" i="18"/>
  <c r="R306" i="18"/>
  <c r="R266" i="18"/>
  <c r="R286" i="18"/>
  <c r="R338" i="18"/>
  <c r="R332" i="18"/>
  <c r="R321" i="18"/>
  <c r="R267" i="18"/>
  <c r="R139" i="18"/>
  <c r="S139" i="18"/>
  <c r="R217" i="18"/>
  <c r="S217" i="18"/>
  <c r="R688" i="18"/>
  <c r="R575" i="18"/>
  <c r="R562" i="18"/>
  <c r="R744" i="18"/>
  <c r="R718" i="18"/>
  <c r="R584" i="18"/>
  <c r="R398" i="18"/>
  <c r="S398" i="18"/>
  <c r="R126" i="18"/>
  <c r="S126" i="18"/>
  <c r="R112" i="18"/>
  <c r="S112" i="18"/>
  <c r="R203" i="18"/>
  <c r="R437" i="18"/>
  <c r="S437" i="18"/>
  <c r="R370" i="18"/>
  <c r="R215" i="18"/>
  <c r="R383" i="18"/>
  <c r="R85" i="18"/>
  <c r="R312" i="18"/>
  <c r="R150" i="18"/>
  <c r="S150" i="18"/>
  <c r="R110" i="18"/>
  <c r="R444" i="18"/>
  <c r="R649" i="18"/>
  <c r="S649" i="18"/>
  <c r="R805" i="18"/>
  <c r="R693" i="18"/>
  <c r="R745" i="18"/>
  <c r="R732" i="18"/>
  <c r="R667" i="18"/>
  <c r="R359" i="18"/>
  <c r="R138" i="18"/>
  <c r="S138" i="18"/>
  <c r="R190" i="18"/>
  <c r="S190" i="18"/>
  <c r="R83" i="18"/>
  <c r="S83" i="18"/>
  <c r="R662" i="18"/>
  <c r="R436" i="18"/>
  <c r="S436" i="18"/>
  <c r="R385" i="18"/>
  <c r="R406" i="18"/>
  <c r="R137" i="18"/>
  <c r="S137" i="18"/>
  <c r="R229" i="18"/>
  <c r="R450" i="18"/>
  <c r="S450" i="18"/>
  <c r="R86" i="18"/>
  <c r="S86" i="18"/>
  <c r="R242" i="18"/>
  <c r="S242" i="18"/>
  <c r="R200" i="18"/>
  <c r="R241" i="18"/>
  <c r="R151" i="18"/>
  <c r="R99" i="18"/>
  <c r="R425" i="18"/>
  <c r="R108" i="18"/>
  <c r="R388" i="18"/>
  <c r="R563" i="18"/>
  <c r="R719" i="18"/>
  <c r="R576" i="18"/>
  <c r="R251" i="18"/>
  <c r="R460" i="18"/>
  <c r="R379" i="18"/>
  <c r="S379" i="18"/>
  <c r="R227" i="18"/>
  <c r="S227" i="18"/>
  <c r="R189" i="18"/>
  <c r="S189" i="18"/>
  <c r="R409" i="18"/>
  <c r="S409" i="18"/>
  <c r="R82" i="18"/>
  <c r="S82" i="18"/>
  <c r="R405" i="18"/>
  <c r="S405" i="18"/>
  <c r="R148" i="18"/>
  <c r="R98" i="18"/>
  <c r="S98" i="18"/>
  <c r="R421" i="18"/>
  <c r="S421" i="18"/>
  <c r="R382" i="18"/>
  <c r="S382" i="18"/>
  <c r="R219" i="18"/>
  <c r="R537" i="18"/>
  <c r="R510" i="18"/>
  <c r="S510" i="18"/>
  <c r="R506" i="18"/>
  <c r="R564" i="18"/>
  <c r="R720" i="18"/>
  <c r="R401" i="18"/>
  <c r="R753" i="18"/>
  <c r="R461" i="18"/>
  <c r="S461" i="18"/>
  <c r="R212" i="18"/>
  <c r="R119" i="18"/>
  <c r="S119" i="18"/>
  <c r="R448" i="18"/>
  <c r="S448" i="18"/>
  <c r="R224" i="18"/>
  <c r="S224" i="18"/>
  <c r="R123" i="18"/>
  <c r="S123" i="18"/>
  <c r="R253" i="18"/>
  <c r="R396" i="18"/>
  <c r="R303" i="18"/>
  <c r="S303" i="18" s="1"/>
  <c r="R255" i="18"/>
  <c r="R422" i="18"/>
  <c r="R202" i="18"/>
  <c r="R185" i="18"/>
  <c r="S185" i="18"/>
  <c r="R187" i="18"/>
  <c r="R636" i="18"/>
  <c r="R145" i="18"/>
  <c r="R180" i="18"/>
  <c r="S180" i="18"/>
  <c r="R417" i="18"/>
  <c r="R456" i="18"/>
  <c r="R746" i="18"/>
  <c r="R668" i="18"/>
  <c r="R577" i="18"/>
  <c r="R694" i="18"/>
  <c r="R733" i="18"/>
  <c r="R214" i="18"/>
  <c r="S214" i="18"/>
  <c r="R434" i="18"/>
  <c r="R122" i="18"/>
  <c r="R79" i="18"/>
  <c r="R106" i="18"/>
  <c r="R111" i="18"/>
  <c r="R186" i="18"/>
  <c r="R356" i="18"/>
  <c r="R547" i="18"/>
  <c r="R766" i="18"/>
  <c r="R420" i="18"/>
  <c r="R430" i="18"/>
  <c r="R837" i="18"/>
  <c r="R493" i="18"/>
  <c r="R640" i="18"/>
  <c r="R747" i="18"/>
  <c r="R721" i="18"/>
  <c r="R669" i="18"/>
  <c r="R601" i="18"/>
  <c r="R844" i="18"/>
  <c r="S844" i="18"/>
  <c r="R613" i="18"/>
  <c r="R810" i="18"/>
  <c r="R703" i="18"/>
  <c r="R734" i="18"/>
  <c r="R565" i="18"/>
  <c r="R695" i="18"/>
  <c r="R578" i="18"/>
  <c r="R589" i="18"/>
  <c r="R184" i="18"/>
  <c r="S184" i="18"/>
  <c r="R847" i="18"/>
  <c r="S847" i="18"/>
  <c r="R701" i="18"/>
  <c r="R458" i="18"/>
  <c r="S458" i="18"/>
  <c r="R109" i="18"/>
  <c r="S109" i="18"/>
  <c r="R80" i="18"/>
  <c r="S80" i="18"/>
  <c r="R107" i="18"/>
  <c r="S107" i="18"/>
  <c r="R407" i="18"/>
  <c r="R408" i="18"/>
  <c r="R459" i="18"/>
  <c r="R433" i="18"/>
  <c r="R149" i="18"/>
  <c r="R93" i="18"/>
  <c r="S93" i="18"/>
  <c r="R355" i="18"/>
  <c r="R446" i="18"/>
  <c r="S446" i="18"/>
  <c r="R509" i="18"/>
  <c r="S509" i="18"/>
  <c r="R820" i="18"/>
  <c r="S820" i="18"/>
  <c r="R623" i="18"/>
  <c r="S623" i="18"/>
  <c r="R206" i="18"/>
  <c r="S206" i="18"/>
  <c r="R435" i="18"/>
  <c r="S435" i="18"/>
  <c r="R862" i="18"/>
  <c r="R354" i="18"/>
  <c r="S354" i="18"/>
  <c r="R431" i="18"/>
  <c r="R252" i="18"/>
  <c r="R94" i="18"/>
  <c r="R132" i="18"/>
  <c r="R213" i="18"/>
  <c r="S213" i="18"/>
  <c r="R249" i="18"/>
  <c r="R588" i="18"/>
  <c r="S588" i="18"/>
  <c r="R656" i="18"/>
  <c r="S656" i="18"/>
  <c r="R706" i="18"/>
  <c r="S706" i="18"/>
  <c r="R440" i="18"/>
  <c r="R418" i="18"/>
  <c r="R785" i="18"/>
  <c r="R579" i="18"/>
  <c r="R696" i="18"/>
  <c r="R792" i="18"/>
  <c r="S792" i="18"/>
  <c r="R818" i="18"/>
  <c r="S818" i="18"/>
  <c r="R642" i="18"/>
  <c r="R193" i="18"/>
  <c r="R612" i="18"/>
  <c r="R366" i="18"/>
  <c r="R128" i="18"/>
  <c r="R445" i="18"/>
  <c r="S445" i="18"/>
  <c r="R393" i="18"/>
  <c r="R197" i="18"/>
  <c r="S197" i="18"/>
  <c r="R432" i="18"/>
  <c r="R95" i="18"/>
  <c r="S95" i="18"/>
  <c r="R211" i="18"/>
  <c r="R104" i="18"/>
  <c r="S104" i="18"/>
  <c r="R807" i="18"/>
  <c r="R121" i="18"/>
  <c r="R783" i="18"/>
  <c r="S783" i="18"/>
  <c r="R758" i="18"/>
  <c r="S758" i="18"/>
  <c r="R735" i="18"/>
  <c r="R748" i="18"/>
  <c r="R566" i="18"/>
  <c r="R670" i="18"/>
  <c r="R722" i="18"/>
  <c r="R652" i="18"/>
  <c r="R707" i="18"/>
  <c r="R823" i="18"/>
  <c r="S823" i="18"/>
  <c r="R513" i="18"/>
  <c r="S513" i="18"/>
  <c r="R627" i="18"/>
  <c r="R587" i="18"/>
  <c r="S587" i="18"/>
  <c r="R519" i="18"/>
  <c r="R115" i="18"/>
  <c r="R480" i="18"/>
  <c r="R709" i="18"/>
  <c r="R836" i="18"/>
  <c r="S836" i="18"/>
  <c r="R369" i="18"/>
  <c r="R299" i="18"/>
  <c r="R120" i="18"/>
  <c r="R248" i="18"/>
  <c r="R794" i="18"/>
  <c r="S794" i="18"/>
  <c r="R759" i="18"/>
  <c r="R736" i="18"/>
  <c r="R723" i="18"/>
  <c r="R580" i="18"/>
  <c r="R857" i="18"/>
  <c r="R639" i="18"/>
  <c r="R485" i="18"/>
  <c r="S485" i="18"/>
  <c r="R798" i="18"/>
  <c r="R617" i="18"/>
  <c r="R603" i="18"/>
  <c r="R600" i="18"/>
  <c r="S600" i="18"/>
  <c r="R487" i="18"/>
  <c r="R771" i="18"/>
  <c r="R524" i="18"/>
  <c r="R496" i="18"/>
  <c r="R118" i="18"/>
  <c r="R223" i="18"/>
  <c r="R304" i="18"/>
  <c r="S304" i="18"/>
  <c r="R232" i="18"/>
  <c r="S232" i="18"/>
  <c r="R236" i="18"/>
  <c r="R365" i="18"/>
  <c r="S365" i="18"/>
  <c r="R392" i="18"/>
  <c r="R419" i="18"/>
  <c r="R429" i="18"/>
  <c r="R245" i="18"/>
  <c r="R549" i="18"/>
  <c r="S549" i="18"/>
  <c r="R671" i="18"/>
  <c r="R749" i="18"/>
  <c r="R697" i="18"/>
  <c r="R710" i="18"/>
  <c r="R567" i="18"/>
  <c r="R548" i="18"/>
  <c r="S548" i="18"/>
  <c r="R655" i="18"/>
  <c r="R141" i="18"/>
  <c r="R511" i="18"/>
  <c r="R851" i="18"/>
  <c r="R838" i="18"/>
  <c r="R760" i="18"/>
  <c r="R483" i="18"/>
  <c r="S483" i="18"/>
  <c r="R654" i="18"/>
  <c r="R453" i="18"/>
  <c r="R861" i="18"/>
  <c r="R860" i="18"/>
  <c r="S860" i="18"/>
  <c r="R610" i="18"/>
  <c r="R757" i="18"/>
  <c r="R551" i="18"/>
  <c r="R484" i="18"/>
  <c r="R769" i="18"/>
  <c r="S769" i="18"/>
  <c r="R848" i="18"/>
  <c r="R831" i="18"/>
  <c r="R799" i="18"/>
  <c r="R375" i="18"/>
  <c r="R772" i="18"/>
  <c r="R812" i="18"/>
  <c r="R770" i="18"/>
  <c r="R449" i="18"/>
  <c r="R102" i="18"/>
  <c r="R768" i="18"/>
  <c r="R809" i="18"/>
  <c r="R351" i="18"/>
  <c r="S351" i="18"/>
  <c r="R599" i="18"/>
  <c r="R653" i="18"/>
  <c r="R499" i="18"/>
  <c r="S499" i="18"/>
  <c r="R641" i="18"/>
  <c r="R536" i="18"/>
  <c r="R489" i="18"/>
  <c r="R658" i="18"/>
  <c r="R604" i="18"/>
  <c r="R124" i="18"/>
  <c r="R297" i="18"/>
  <c r="R226" i="18"/>
  <c r="R625" i="18"/>
  <c r="S625" i="18"/>
  <c r="R367" i="18"/>
  <c r="Q4" i="18"/>
  <c r="P5" i="24"/>
  <c r="R209" i="18"/>
  <c r="S209" i="18"/>
  <c r="R813" i="18"/>
  <c r="R657" i="18"/>
  <c r="R538" i="18"/>
  <c r="R824" i="18"/>
  <c r="R590" i="18"/>
  <c r="S514" i="18"/>
  <c r="S835" i="18"/>
  <c r="S825" i="18"/>
  <c r="S498" i="18"/>
  <c r="S500" i="18"/>
  <c r="S629" i="18"/>
  <c r="R387" i="18"/>
  <c r="S784" i="18"/>
  <c r="S552" i="18"/>
  <c r="S250" i="18"/>
  <c r="S391" i="18"/>
  <c r="S773" i="18"/>
  <c r="S796" i="18"/>
  <c r="S199" i="18"/>
  <c r="S210" i="18"/>
  <c r="S523" i="18"/>
  <c r="S532" i="18"/>
  <c r="S497" i="18"/>
  <c r="S81" i="18"/>
  <c r="S381" i="18"/>
  <c r="S97" i="18"/>
  <c r="S96" i="18"/>
  <c r="S397" i="18"/>
  <c r="S243" i="18"/>
  <c r="S412" i="18"/>
  <c r="S191" i="18"/>
  <c r="S386" i="18"/>
  <c r="R310" i="18"/>
  <c r="R322" i="18"/>
  <c r="Q322" i="18"/>
  <c r="Q335" i="18"/>
  <c r="Q179" i="18"/>
  <c r="Q348" i="18"/>
  <c r="Q296" i="18"/>
  <c r="S133" i="18"/>
  <c r="S846" i="18"/>
  <c r="S235" i="18"/>
  <c r="S247" i="18"/>
  <c r="R372" i="18"/>
  <c r="R462" i="18"/>
  <c r="R228" i="18"/>
  <c r="S228" i="18"/>
  <c r="R225" i="18"/>
  <c r="R535" i="18"/>
  <c r="R597" i="18"/>
  <c r="S597" i="18"/>
  <c r="R638" i="18"/>
  <c r="R863" i="18"/>
  <c r="R775" i="18"/>
  <c r="R539" i="18"/>
  <c r="R526" i="18"/>
  <c r="R362" i="18"/>
  <c r="P195" i="18"/>
  <c r="P205" i="18"/>
  <c r="P557" i="18"/>
  <c r="R545" i="18"/>
  <c r="S545" i="18"/>
  <c r="P791" i="18"/>
  <c r="Q763" i="18"/>
  <c r="R763" i="18"/>
  <c r="S92" i="18"/>
  <c r="Q76" i="18"/>
  <c r="R76" i="18"/>
  <c r="Q195" i="18"/>
  <c r="O88" i="18"/>
  <c r="R788" i="18"/>
  <c r="Q78" i="18"/>
  <c r="Q88" i="18"/>
  <c r="Q620" i="18"/>
  <c r="R620" i="18"/>
  <c r="S620" i="18"/>
  <c r="Q646" i="18"/>
  <c r="R646" i="18"/>
  <c r="S646" i="18"/>
  <c r="S457" i="18"/>
  <c r="R540" i="18"/>
  <c r="Q594" i="18"/>
  <c r="R594" i="18"/>
  <c r="Q659" i="18"/>
  <c r="P518" i="18"/>
  <c r="S840" i="18"/>
  <c r="S222" i="18"/>
  <c r="Q114" i="18"/>
  <c r="R105" i="18"/>
  <c r="R91" i="18"/>
  <c r="S91" i="18"/>
  <c r="Q101" i="18"/>
  <c r="P455" i="18"/>
  <c r="O465" i="18"/>
  <c r="R257" i="18"/>
  <c r="R153" i="18"/>
  <c r="S814" i="18"/>
  <c r="R827" i="18"/>
  <c r="S827" i="18"/>
  <c r="S221" i="18"/>
  <c r="S125" i="18"/>
  <c r="O400" i="18"/>
  <c r="P452" i="18"/>
  <c r="Q442" i="18"/>
  <c r="Q452" i="18"/>
  <c r="Q352" i="18"/>
  <c r="Q361" i="18"/>
  <c r="N192" i="18"/>
  <c r="O182" i="18"/>
  <c r="Q390" i="18"/>
  <c r="P400" i="18"/>
  <c r="O140" i="18"/>
  <c r="Q130" i="18"/>
  <c r="Q413" i="18"/>
  <c r="P127" i="18"/>
  <c r="Q117" i="18"/>
  <c r="R117" i="18"/>
  <c r="Q828" i="18"/>
  <c r="R828" i="18"/>
  <c r="S828" i="18"/>
  <c r="Q218" i="18"/>
  <c r="R503" i="18"/>
  <c r="S503" i="18"/>
  <c r="O374" i="18"/>
  <c r="P364" i="18"/>
  <c r="Q364" i="18"/>
  <c r="R234" i="18"/>
  <c r="Q244" i="18"/>
  <c r="S800" i="18"/>
  <c r="R208" i="18"/>
  <c r="R403" i="18"/>
  <c r="S378" i="18"/>
  <c r="S651" i="18"/>
  <c r="S515" i="18"/>
  <c r="S644" i="18"/>
  <c r="S643" i="18"/>
  <c r="R776" i="18"/>
  <c r="S776" i="18"/>
  <c r="R815" i="18"/>
  <c r="S815" i="18"/>
  <c r="Q854" i="18"/>
  <c r="R528" i="18"/>
  <c r="R789" i="18"/>
  <c r="R555" i="18"/>
  <c r="R516" i="18"/>
  <c r="R867" i="18"/>
  <c r="R841" i="18"/>
  <c r="S841" i="18"/>
  <c r="S602" i="18"/>
  <c r="R633" i="18"/>
  <c r="S633" i="18"/>
  <c r="R607" i="18"/>
  <c r="S607" i="18"/>
  <c r="N55" i="24"/>
  <c r="N51" i="24"/>
  <c r="S534" i="18"/>
  <c r="P544" i="18"/>
  <c r="Q541" i="18"/>
  <c r="Q790" i="18"/>
  <c r="Q791" i="18"/>
  <c r="Q608" i="18"/>
  <c r="R608" i="18"/>
  <c r="Q816" i="18"/>
  <c r="R816" i="18"/>
  <c r="Q582" i="18"/>
  <c r="Q583" i="18"/>
  <c r="Q751" i="18"/>
  <c r="Q752" i="18"/>
  <c r="Q647" i="18"/>
  <c r="Q648" i="18"/>
  <c r="Q842" i="18"/>
  <c r="R842" i="18"/>
  <c r="S842" i="18"/>
  <c r="Q803" i="18"/>
  <c r="R803" i="18"/>
  <c r="R673" i="18"/>
  <c r="R674" i="18"/>
  <c r="P66" i="18"/>
  <c r="P50" i="18"/>
  <c r="P68" i="18"/>
  <c r="P71" i="18"/>
  <c r="P55" i="18"/>
  <c r="P62" i="18"/>
  <c r="P56" i="18"/>
  <c r="P44" i="18"/>
  <c r="Q829" i="18"/>
  <c r="R829" i="18"/>
  <c r="Q7" i="18"/>
  <c r="R7" i="18"/>
  <c r="S7" i="18"/>
  <c r="T7" i="18"/>
  <c r="U7" i="18"/>
  <c r="V7" i="18"/>
  <c r="W7" i="18"/>
  <c r="X7" i="18"/>
  <c r="Y7" i="18"/>
  <c r="Z7" i="18"/>
  <c r="AA7" i="18"/>
  <c r="AB7" i="18"/>
  <c r="AC7" i="18"/>
  <c r="AD7" i="18"/>
  <c r="AE7" i="18"/>
  <c r="AF7" i="18"/>
  <c r="AG7" i="18"/>
  <c r="AH7" i="18"/>
  <c r="AI7" i="18"/>
  <c r="AJ7" i="18"/>
  <c r="AK7" i="18"/>
  <c r="AL7" i="18"/>
  <c r="AM7" i="18"/>
  <c r="AN7" i="18"/>
  <c r="AO7" i="18"/>
  <c r="AP7" i="18"/>
  <c r="AQ7" i="18"/>
  <c r="AR7" i="18"/>
  <c r="AS7" i="18"/>
  <c r="AT7" i="18"/>
  <c r="AU7" i="18"/>
  <c r="AV7" i="18"/>
  <c r="AW7" i="18"/>
  <c r="AX7" i="18"/>
  <c r="AY7" i="18"/>
  <c r="AZ7" i="18"/>
  <c r="BA7" i="18"/>
  <c r="BB7" i="18"/>
  <c r="BC7" i="18"/>
  <c r="BD7" i="18"/>
  <c r="BE7" i="18"/>
  <c r="BF7" i="18"/>
  <c r="BG7" i="18"/>
  <c r="BH7" i="18"/>
  <c r="BI7" i="18"/>
  <c r="S751" i="18"/>
  <c r="S738" i="18"/>
  <c r="Q738" i="18"/>
  <c r="Q739" i="18"/>
  <c r="R712" i="18"/>
  <c r="S582" i="18"/>
  <c r="Q543" i="18"/>
  <c r="Q673" i="18"/>
  <c r="Q674" i="18"/>
  <c r="Q634" i="18"/>
  <c r="R699" i="18"/>
  <c r="R700" i="18"/>
  <c r="S712" i="18"/>
  <c r="Q855" i="18"/>
  <c r="Q660" i="18"/>
  <c r="Q661" i="18"/>
  <c r="Q764" i="18"/>
  <c r="Q765" i="18"/>
  <c r="Q595" i="18"/>
  <c r="R595" i="18"/>
  <c r="Q712" i="18"/>
  <c r="R582" i="18"/>
  <c r="R583" i="18"/>
  <c r="P59" i="18"/>
  <c r="P49" i="18"/>
  <c r="P53" i="18"/>
  <c r="P45" i="18"/>
  <c r="P48" i="18"/>
  <c r="P51" i="18"/>
  <c r="P63" i="18"/>
  <c r="Q517" i="18"/>
  <c r="Q518" i="18"/>
  <c r="S699" i="18"/>
  <c r="Q491" i="18"/>
  <c r="R491" i="18"/>
  <c r="R751" i="18"/>
  <c r="R752" i="18"/>
  <c r="S725" i="18"/>
  <c r="Q699" i="18"/>
  <c r="Q700" i="18"/>
  <c r="R569" i="18"/>
  <c r="R570" i="18"/>
  <c r="S673" i="18"/>
  <c r="Q868" i="18"/>
  <c r="Q569" i="18"/>
  <c r="Q570" i="18"/>
  <c r="R738" i="18"/>
  <c r="R739" i="18"/>
  <c r="Q556" i="18"/>
  <c r="R556" i="18"/>
  <c r="Q621" i="18"/>
  <c r="Q622" i="18"/>
  <c r="P60" i="18"/>
  <c r="P69" i="18"/>
  <c r="P42" i="18"/>
  <c r="P64" i="18"/>
  <c r="P46" i="18"/>
  <c r="P54" i="18"/>
  <c r="P58" i="18"/>
  <c r="Q530" i="18"/>
  <c r="Q777" i="18"/>
  <c r="Q778" i="18"/>
  <c r="S569" i="18"/>
  <c r="R725" i="18"/>
  <c r="R726" i="18"/>
  <c r="Q504" i="18"/>
  <c r="R504" i="18"/>
  <c r="Q725" i="18"/>
  <c r="Q726" i="18"/>
  <c r="P65" i="18"/>
  <c r="P52" i="18"/>
  <c r="P43" i="18"/>
  <c r="P67" i="18"/>
  <c r="P61" i="18"/>
  <c r="P57" i="18"/>
  <c r="P70" i="18"/>
  <c r="P47" i="18"/>
  <c r="S614" i="18"/>
  <c r="S756" i="18"/>
  <c r="S628" i="18"/>
  <c r="S626" i="18"/>
  <c r="R616" i="18"/>
  <c r="S594" i="18"/>
  <c r="R542" i="18"/>
  <c r="S763" i="18"/>
  <c r="S802" i="18"/>
  <c r="R659" i="18"/>
  <c r="S659" i="18"/>
  <c r="Q797" i="18"/>
  <c r="P778" i="18"/>
  <c r="P869" i="18"/>
  <c r="Q605" i="18"/>
  <c r="R645" i="18"/>
  <c r="S645" i="18"/>
  <c r="M101" i="24"/>
  <c r="M83" i="24"/>
  <c r="R592" i="18"/>
  <c r="Q635" i="18"/>
  <c r="S808" i="18"/>
  <c r="S864" i="18"/>
  <c r="Q490" i="18"/>
  <c r="S761" i="18"/>
  <c r="P635" i="18"/>
  <c r="Q839" i="18"/>
  <c r="R821" i="18"/>
  <c r="R349" i="18"/>
  <c r="R619" i="18"/>
  <c r="R502" i="18"/>
  <c r="P505" i="18"/>
  <c r="P804" i="18"/>
  <c r="P426" i="18"/>
  <c r="Q414" i="18"/>
  <c r="S527" i="18"/>
  <c r="R826" i="18"/>
  <c r="O41" i="18"/>
  <c r="Q529" i="18"/>
  <c r="S774" i="18"/>
  <c r="R762" i="18"/>
  <c r="S550" i="18"/>
  <c r="Q834" i="18"/>
  <c r="P843" i="18"/>
  <c r="Q811" i="18"/>
  <c r="N30" i="24"/>
  <c r="O8" i="24"/>
  <c r="N112" i="24"/>
  <c r="N22" i="24"/>
  <c r="P609" i="18"/>
  <c r="R839" i="18"/>
  <c r="R631" i="18"/>
  <c r="S788" i="18"/>
  <c r="S853" i="18"/>
  <c r="S522" i="18"/>
  <c r="S183" i="18"/>
  <c r="S219" i="18"/>
  <c r="R231" i="18"/>
  <c r="R179" i="18"/>
  <c r="R270" i="18"/>
  <c r="R166" i="18"/>
  <c r="S204" i="18"/>
  <c r="S399" i="18"/>
  <c r="S384" i="18"/>
  <c r="S146" i="18"/>
  <c r="S849" i="18"/>
  <c r="R439" i="18"/>
  <c r="S795" i="18"/>
  <c r="S143" i="18"/>
  <c r="S482" i="18"/>
  <c r="S618" i="18"/>
  <c r="S486" i="18"/>
  <c r="S852" i="18"/>
  <c r="T852" i="18"/>
  <c r="S512" i="18"/>
  <c r="T515" i="18"/>
  <c r="T828" i="18"/>
  <c r="T457" i="18"/>
  <c r="T846" i="18"/>
  <c r="T81" i="18"/>
  <c r="T391" i="18"/>
  <c r="R4" i="18"/>
  <c r="Q5" i="24"/>
  <c r="T549" i="18"/>
  <c r="T587" i="18"/>
  <c r="T98" i="18"/>
  <c r="T83" i="18"/>
  <c r="T398" i="18"/>
  <c r="S284" i="18"/>
  <c r="R296" i="18"/>
  <c r="R335" i="18"/>
  <c r="R348" i="18"/>
  <c r="T3" i="18"/>
  <c r="S271" i="18"/>
  <c r="S283" i="18"/>
  <c r="S336" i="18"/>
  <c r="S154" i="18"/>
  <c r="S727" i="18"/>
  <c r="S729" i="18"/>
  <c r="S730" i="18"/>
  <c r="S731" i="18"/>
  <c r="S732" i="18"/>
  <c r="S733" i="18"/>
  <c r="S734" i="18"/>
  <c r="S735" i="18"/>
  <c r="S736" i="18"/>
  <c r="S737" i="18"/>
  <c r="S739" i="18"/>
  <c r="S571" i="18"/>
  <c r="S573" i="18"/>
  <c r="S574" i="18"/>
  <c r="S575" i="18"/>
  <c r="S583" i="18" s="1"/>
  <c r="S576" i="18"/>
  <c r="S577" i="18"/>
  <c r="S578" i="18"/>
  <c r="S579" i="18"/>
  <c r="S580" i="18"/>
  <c r="S581" i="18"/>
  <c r="S740" i="18"/>
  <c r="S323" i="18"/>
  <c r="S675" i="18"/>
  <c r="S687" i="18"/>
  <c r="S560" i="18"/>
  <c r="S558" i="18"/>
  <c r="S561" i="18"/>
  <c r="S562" i="18"/>
  <c r="S563" i="18"/>
  <c r="S564" i="18"/>
  <c r="S565" i="18"/>
  <c r="S566" i="18"/>
  <c r="S567" i="18"/>
  <c r="S568" i="18"/>
  <c r="S570" i="18"/>
  <c r="S714" i="18"/>
  <c r="T714" i="18"/>
  <c r="S310" i="18"/>
  <c r="S742" i="18"/>
  <c r="S716" i="18"/>
  <c r="S258" i="18"/>
  <c r="S167" i="18"/>
  <c r="S717" i="18"/>
  <c r="S743" i="18"/>
  <c r="S691" i="18"/>
  <c r="T691" i="18"/>
  <c r="S308" i="18"/>
  <c r="S345" i="18"/>
  <c r="S291" i="18"/>
  <c r="S169" i="18"/>
  <c r="S287" i="18"/>
  <c r="S334" i="18"/>
  <c r="S325" i="18"/>
  <c r="S342" i="18"/>
  <c r="S161" i="18"/>
  <c r="S268" i="18"/>
  <c r="S339" i="18"/>
  <c r="S316" i="18"/>
  <c r="S331" i="18"/>
  <c r="S289" i="18"/>
  <c r="S333" i="18"/>
  <c r="S326" i="18"/>
  <c r="S321" i="18"/>
  <c r="S347" i="18"/>
  <c r="S172" i="18"/>
  <c r="S346" i="18"/>
  <c r="S265" i="18"/>
  <c r="S174" i="18"/>
  <c r="S264" i="18"/>
  <c r="S262" i="18"/>
  <c r="S343" i="18"/>
  <c r="S263" i="18"/>
  <c r="S332" i="18"/>
  <c r="S152" i="18"/>
  <c r="T152" i="18"/>
  <c r="S267" i="18"/>
  <c r="S156" i="18"/>
  <c r="S163" i="18"/>
  <c r="S176" i="18"/>
  <c r="S329" i="18"/>
  <c r="S290" i="18"/>
  <c r="S288" i="18"/>
  <c r="S344" i="18"/>
  <c r="S286" i="18"/>
  <c r="S328" i="18"/>
  <c r="S266" i="18"/>
  <c r="S315" i="18"/>
  <c r="S314" i="18"/>
  <c r="S171" i="18"/>
  <c r="S269" i="18"/>
  <c r="S330" i="18"/>
  <c r="S261" i="18"/>
  <c r="S173" i="18"/>
  <c r="S260" i="18"/>
  <c r="S327" i="18"/>
  <c r="S170" i="18"/>
  <c r="S177" i="18"/>
  <c r="S318" i="18"/>
  <c r="S320" i="18"/>
  <c r="S175" i="18"/>
  <c r="S162" i="18"/>
  <c r="S294" i="18"/>
  <c r="S306" i="18"/>
  <c r="S293" i="18"/>
  <c r="S317" i="18"/>
  <c r="S157" i="18"/>
  <c r="S319" i="18"/>
  <c r="S159" i="18"/>
  <c r="S295" i="18"/>
  <c r="S779" i="18"/>
  <c r="S666" i="18"/>
  <c r="S160" i="18"/>
  <c r="S158" i="18"/>
  <c r="S164" i="18"/>
  <c r="S307" i="18"/>
  <c r="S292" i="18"/>
  <c r="S178" i="18"/>
  <c r="S338" i="18"/>
  <c r="S165" i="18"/>
  <c r="S340" i="18"/>
  <c r="S341" i="18"/>
  <c r="S240" i="18"/>
  <c r="T240" i="18"/>
  <c r="S718" i="18"/>
  <c r="S744" i="18"/>
  <c r="S665" i="18"/>
  <c r="S692" i="18"/>
  <c r="S359" i="18"/>
  <c r="S201" i="18"/>
  <c r="T201" i="18"/>
  <c r="S368" i="18"/>
  <c r="S357" i="18"/>
  <c r="T357" i="18"/>
  <c r="S113" i="18"/>
  <c r="T113" i="18"/>
  <c r="S373" i="18"/>
  <c r="T373" i="18"/>
  <c r="S305" i="18"/>
  <c r="T305" i="18"/>
  <c r="S464" i="18"/>
  <c r="S239" i="18"/>
  <c r="T239" i="18"/>
  <c r="S238" i="18"/>
  <c r="T238" i="18"/>
  <c r="S449" i="18"/>
  <c r="T449" i="18"/>
  <c r="S438" i="18"/>
  <c r="S360" i="18"/>
  <c r="T360" i="18"/>
  <c r="S200" i="18"/>
  <c r="S372" i="18"/>
  <c r="S216" i="18"/>
  <c r="T216" i="18"/>
  <c r="S102" i="18"/>
  <c r="S110" i="18"/>
  <c r="S254" i="18"/>
  <c r="T254" i="18"/>
  <c r="S719" i="18"/>
  <c r="S237" i="18"/>
  <c r="T237" i="18"/>
  <c r="S462" i="18"/>
  <c r="T462" i="18"/>
  <c r="S463" i="18"/>
  <c r="S371" i="18"/>
  <c r="T371" i="18"/>
  <c r="S313" i="18"/>
  <c r="S124" i="18"/>
  <c r="S358" i="18"/>
  <c r="S451" i="18"/>
  <c r="S87" i="18"/>
  <c r="T87" i="18"/>
  <c r="S406" i="18"/>
  <c r="S688" i="18"/>
  <c r="S693" i="18"/>
  <c r="S694" i="18"/>
  <c r="S695" i="18"/>
  <c r="S696" i="18"/>
  <c r="S697" i="18"/>
  <c r="S698" i="18"/>
  <c r="S700" i="18"/>
  <c r="S297" i="18"/>
  <c r="S444" i="18"/>
  <c r="S745" i="18"/>
  <c r="S805" i="18"/>
  <c r="S388" i="18"/>
  <c r="S667" i="18"/>
  <c r="S584" i="18"/>
  <c r="S225" i="18"/>
  <c r="T225" i="18"/>
  <c r="S370" i="18"/>
  <c r="S212" i="18"/>
  <c r="T212" i="18"/>
  <c r="S460" i="18"/>
  <c r="S226" i="18"/>
  <c r="S215" i="18"/>
  <c r="T215" i="18"/>
  <c r="S151" i="18"/>
  <c r="S99" i="18"/>
  <c r="S395" i="18"/>
  <c r="T395" i="18"/>
  <c r="S312" i="18"/>
  <c r="T312" i="18"/>
  <c r="S89" i="18"/>
  <c r="T89" i="18"/>
  <c r="S599" i="18"/>
  <c r="S188" i="18"/>
  <c r="S746" i="18"/>
  <c r="S447" i="18"/>
  <c r="T447" i="18"/>
  <c r="S662" i="18"/>
  <c r="S668" i="18"/>
  <c r="S669" i="18"/>
  <c r="S670" i="18"/>
  <c r="S671" i="18"/>
  <c r="S672" i="18"/>
  <c r="S674" i="18"/>
  <c r="S203" i="18"/>
  <c r="S385" i="18"/>
  <c r="S229" i="18"/>
  <c r="T229" i="18"/>
  <c r="S251" i="18"/>
  <c r="S423" i="18"/>
  <c r="T423" i="18"/>
  <c r="S241" i="18"/>
  <c r="T241" i="18"/>
  <c r="S85" i="18"/>
  <c r="T85" i="18"/>
  <c r="S410" i="18"/>
  <c r="S425" i="18"/>
  <c r="S383" i="18"/>
  <c r="S108" i="18"/>
  <c r="S833" i="18"/>
  <c r="T833" i="18"/>
  <c r="S417" i="18"/>
  <c r="S720" i="18"/>
  <c r="S768" i="18"/>
  <c r="S396" i="18"/>
  <c r="S253" i="18"/>
  <c r="S202" i="18"/>
  <c r="S187" i="18"/>
  <c r="S353" i="18"/>
  <c r="T353" i="18"/>
  <c r="S537" i="18"/>
  <c r="S145" i="18"/>
  <c r="T145" i="18"/>
  <c r="S535" i="18"/>
  <c r="S493" i="18"/>
  <c r="S753" i="18"/>
  <c r="S601" i="18"/>
  <c r="S721" i="18"/>
  <c r="S747" i="18"/>
  <c r="S837" i="18"/>
  <c r="S456" i="18"/>
  <c r="S506" i="18"/>
  <c r="S136" i="18"/>
  <c r="T136" i="18"/>
  <c r="S380" i="18"/>
  <c r="S255" i="18"/>
  <c r="T255" i="18"/>
  <c r="S422" i="18"/>
  <c r="S148" i="18"/>
  <c r="S79" i="18"/>
  <c r="S547" i="18"/>
  <c r="T547" i="18"/>
  <c r="S394" i="18"/>
  <c r="S430" i="18"/>
  <c r="T430" i="18"/>
  <c r="S636" i="18"/>
  <c r="S766" i="18"/>
  <c r="S401" i="18"/>
  <c r="S701" i="18"/>
  <c r="S147" i="18"/>
  <c r="S106" i="18"/>
  <c r="T106" i="18"/>
  <c r="S122" i="18"/>
  <c r="S433" i="18"/>
  <c r="S367" i="18"/>
  <c r="S420" i="18"/>
  <c r="S613" i="18"/>
  <c r="S810" i="18"/>
  <c r="T810" i="18"/>
  <c r="S722" i="18"/>
  <c r="S781" i="18"/>
  <c r="S434" i="18"/>
  <c r="T434" i="18"/>
  <c r="S149" i="18"/>
  <c r="S443" i="18"/>
  <c r="T443" i="18"/>
  <c r="S356" i="18"/>
  <c r="S407" i="18"/>
  <c r="S459" i="18"/>
  <c r="S408" i="18"/>
  <c r="S366" i="18"/>
  <c r="S111" i="18"/>
  <c r="T111" i="18"/>
  <c r="S186" i="18"/>
  <c r="S144" i="18"/>
  <c r="S355" i="18"/>
  <c r="S640" i="18"/>
  <c r="S782" i="18"/>
  <c r="T782" i="18"/>
  <c r="S748" i="18"/>
  <c r="S862" i="18"/>
  <c r="S615" i="18"/>
  <c r="S495" i="18"/>
  <c r="S131" i="18"/>
  <c r="S589" i="18"/>
  <c r="S785" i="18"/>
  <c r="S809" i="18"/>
  <c r="S859" i="18"/>
  <c r="S440" i="18"/>
  <c r="S703" i="18"/>
  <c r="T703" i="18" s="1"/>
  <c r="S755" i="18"/>
  <c r="T755" i="18"/>
  <c r="S508" i="18"/>
  <c r="T508" i="18"/>
  <c r="S432" i="18"/>
  <c r="S850" i="18"/>
  <c r="T850" i="18"/>
  <c r="S211" i="18"/>
  <c r="S249" i="18"/>
  <c r="T249" i="18"/>
  <c r="S132" i="18"/>
  <c r="T132" i="18"/>
  <c r="S377" i="18"/>
  <c r="T377" i="18"/>
  <c r="S198" i="18"/>
  <c r="S121" i="18"/>
  <c r="S525" i="18"/>
  <c r="S807" i="18"/>
  <c r="T807" i="18"/>
  <c r="S392" i="18"/>
  <c r="S708" i="18"/>
  <c r="S418" i="18"/>
  <c r="T418" i="18"/>
  <c r="S642" i="18"/>
  <c r="S617" i="18"/>
  <c r="T617" i="18"/>
  <c r="S511" i="18"/>
  <c r="S627" i="18"/>
  <c r="S128" i="18"/>
  <c r="T128" i="18"/>
  <c r="S612" i="18"/>
  <c r="T612" i="18"/>
  <c r="S404" i="18"/>
  <c r="S193" i="18"/>
  <c r="S393" i="18"/>
  <c r="T393" i="18"/>
  <c r="S196" i="18"/>
  <c r="T196" i="18"/>
  <c r="S252" i="18"/>
  <c r="T252" i="18"/>
  <c r="S416" i="18"/>
  <c r="S431" i="18"/>
  <c r="S94" i="18"/>
  <c r="T94" i="18"/>
  <c r="S709" i="18"/>
  <c r="T709" i="18"/>
  <c r="S723" i="18"/>
  <c r="S749" i="18"/>
  <c r="S427" i="18"/>
  <c r="S759" i="18"/>
  <c r="S798" i="18"/>
  <c r="S760" i="18"/>
  <c r="S638" i="18"/>
  <c r="T638" i="18"/>
  <c r="S812" i="18"/>
  <c r="S586" i="18"/>
  <c r="T586" i="18"/>
  <c r="S630" i="18"/>
  <c r="S707" i="18"/>
  <c r="S652" i="18"/>
  <c r="S653" i="18"/>
  <c r="S519" i="18"/>
  <c r="S115" i="18"/>
  <c r="T115" i="18"/>
  <c r="S429" i="18"/>
  <c r="S299" i="18"/>
  <c r="S369" i="18"/>
  <c r="S248" i="18"/>
  <c r="T248" i="18"/>
  <c r="S710" i="18"/>
  <c r="T710" i="18"/>
  <c r="S536" i="18"/>
  <c r="T536" i="18"/>
  <c r="S866" i="18"/>
  <c r="S658" i="18"/>
  <c r="S375" i="18"/>
  <c r="S496" i="18"/>
  <c r="S526" i="18"/>
  <c r="T526" i="18"/>
  <c r="S772" i="18"/>
  <c r="T772" i="18"/>
  <c r="S524" i="18"/>
  <c r="T524" i="18"/>
  <c r="S757" i="18"/>
  <c r="T757" i="18"/>
  <c r="S838" i="18"/>
  <c r="T838" i="18"/>
  <c r="S750" i="18"/>
  <c r="S799" i="18"/>
  <c r="S480" i="18"/>
  <c r="T480" i="18"/>
  <c r="S236" i="18"/>
  <c r="S824" i="18"/>
  <c r="S501" i="18"/>
  <c r="T501" i="18"/>
  <c r="S120" i="18"/>
  <c r="S419" i="18"/>
  <c r="S641" i="18"/>
  <c r="T641" i="18"/>
  <c r="S489" i="18"/>
  <c r="T489" i="18"/>
  <c r="S539" i="18"/>
  <c r="T539" i="18"/>
  <c r="S245" i="18"/>
  <c r="S593" i="18"/>
  <c r="S362" i="18"/>
  <c r="S831" i="18"/>
  <c r="S857" i="18"/>
  <c r="T857" i="18"/>
  <c r="S604" i="18"/>
  <c r="T604" i="18"/>
  <c r="S851" i="18"/>
  <c r="S657" i="18"/>
  <c r="T657" i="18"/>
  <c r="S654" i="18"/>
  <c r="S770" i="18"/>
  <c r="T770" i="18"/>
  <c r="S484" i="18"/>
  <c r="T484" i="18"/>
  <c r="S453" i="18"/>
  <c r="S141" i="18"/>
  <c r="S711" i="18"/>
  <c r="S551" i="18"/>
  <c r="S590" i="18"/>
  <c r="T590" i="18"/>
  <c r="S655" i="18"/>
  <c r="T655" i="18"/>
  <c r="S863" i="18"/>
  <c r="S848" i="18"/>
  <c r="S610" i="18"/>
  <c r="T610" i="18"/>
  <c r="S603" i="18"/>
  <c r="T603" i="18"/>
  <c r="S813" i="18"/>
  <c r="T813" i="18"/>
  <c r="S861" i="18"/>
  <c r="S538" i="18"/>
  <c r="S775" i="18"/>
  <c r="S639" i="18"/>
  <c r="S118" i="18"/>
  <c r="S223" i="18"/>
  <c r="S724" i="18"/>
  <c r="S487" i="18"/>
  <c r="T487" i="18"/>
  <c r="S771" i="18"/>
  <c r="S554" i="18"/>
  <c r="S787" i="18"/>
  <c r="S230" i="18"/>
  <c r="S134" i="18"/>
  <c r="S84" i="18"/>
  <c r="S135" i="18"/>
  <c r="S822" i="18"/>
  <c r="S786" i="18"/>
  <c r="S488" i="18"/>
  <c r="S632" i="18"/>
  <c r="S606" i="18"/>
  <c r="S553" i="18"/>
  <c r="T553" i="18"/>
  <c r="S591" i="18"/>
  <c r="S865" i="18"/>
  <c r="S801" i="18"/>
  <c r="T801" i="18"/>
  <c r="T545" i="18"/>
  <c r="S76" i="18"/>
  <c r="R78" i="18"/>
  <c r="S78" i="18"/>
  <c r="Q205" i="18"/>
  <c r="R195" i="18"/>
  <c r="T221" i="18"/>
  <c r="Q557" i="18"/>
  <c r="Q856" i="18"/>
  <c r="Q830" i="18"/>
  <c r="Q609" i="18"/>
  <c r="R647" i="18"/>
  <c r="S647" i="18"/>
  <c r="Q596" i="18"/>
  <c r="S540" i="18"/>
  <c r="T91" i="18"/>
  <c r="P465" i="18"/>
  <c r="Q455" i="18"/>
  <c r="R114" i="18"/>
  <c r="S105" i="18"/>
  <c r="R101" i="18"/>
  <c r="R790" i="18"/>
  <c r="R791" i="18"/>
  <c r="R442" i="18"/>
  <c r="R413" i="18"/>
  <c r="S403" i="18"/>
  <c r="P374" i="18"/>
  <c r="Q400" i="18"/>
  <c r="R390" i="18"/>
  <c r="S390" i="18"/>
  <c r="R364" i="18"/>
  <c r="Q374" i="18"/>
  <c r="R127" i="18"/>
  <c r="S117" i="18"/>
  <c r="T117" i="18"/>
  <c r="P182" i="18"/>
  <c r="Q182" i="18"/>
  <c r="O192" i="18"/>
  <c r="R352" i="18"/>
  <c r="R605" i="18"/>
  <c r="R609" i="18"/>
  <c r="R218" i="18"/>
  <c r="S234" i="18"/>
  <c r="R244" i="18"/>
  <c r="Q127" i="18"/>
  <c r="R130" i="18"/>
  <c r="S130" i="18"/>
  <c r="Q140" i="18"/>
  <c r="S803" i="18"/>
  <c r="T803" i="18"/>
  <c r="S208" i="18"/>
  <c r="T776" i="18"/>
  <c r="R855" i="18"/>
  <c r="S829" i="18"/>
  <c r="R854" i="18"/>
  <c r="S528" i="18"/>
  <c r="T528" i="18"/>
  <c r="T594" i="18"/>
  <c r="R543" i="18"/>
  <c r="S543" i="18"/>
  <c r="T543" i="18"/>
  <c r="T815" i="18"/>
  <c r="T644" i="18"/>
  <c r="T651" i="18"/>
  <c r="T841" i="18"/>
  <c r="T647" i="18"/>
  <c r="R634" i="18"/>
  <c r="S634" i="18"/>
  <c r="S504" i="18"/>
  <c r="T504" i="18"/>
  <c r="R557" i="18"/>
  <c r="S491" i="18"/>
  <c r="T491" i="18"/>
  <c r="S595" i="18"/>
  <c r="T829" i="18"/>
  <c r="N111" i="24"/>
  <c r="N97" i="24"/>
  <c r="N33" i="24"/>
  <c r="T774" i="18"/>
  <c r="O51" i="24"/>
  <c r="O55" i="24"/>
  <c r="S821" i="18"/>
  <c r="R830" i="18"/>
  <c r="R797" i="18"/>
  <c r="R804" i="18"/>
  <c r="Q804" i="18"/>
  <c r="S616" i="18"/>
  <c r="S605" i="18"/>
  <c r="S592" i="18"/>
  <c r="S556" i="18"/>
  <c r="T556" i="18"/>
  <c r="Q505" i="18"/>
  <c r="T788" i="18"/>
  <c r="S867" i="18"/>
  <c r="T867" i="18"/>
  <c r="S631" i="18"/>
  <c r="S762" i="18"/>
  <c r="T762" i="18"/>
  <c r="Q426" i="18"/>
  <c r="R414" i="18"/>
  <c r="T808" i="18"/>
  <c r="R490" i="18"/>
  <c r="R492" i="18"/>
  <c r="T864" i="18"/>
  <c r="Q817" i="18"/>
  <c r="S790" i="18"/>
  <c r="R621" i="18"/>
  <c r="S621" i="18"/>
  <c r="R530" i="18"/>
  <c r="T842" i="18"/>
  <c r="R764" i="18"/>
  <c r="R765" i="18"/>
  <c r="Q544" i="18"/>
  <c r="R541" i="18"/>
  <c r="R648" i="18"/>
  <c r="T607" i="18"/>
  <c r="S619" i="18"/>
  <c r="Q869" i="18"/>
  <c r="R505" i="18"/>
  <c r="P8" i="24"/>
  <c r="O30" i="24"/>
  <c r="O112" i="24"/>
  <c r="O22" i="24"/>
  <c r="R361" i="18"/>
  <c r="S349" i="18"/>
  <c r="S542" i="18"/>
  <c r="T756" i="18"/>
  <c r="N101" i="24"/>
  <c r="N83" i="24"/>
  <c r="S502" i="18"/>
  <c r="T502" i="18"/>
  <c r="R596" i="18"/>
  <c r="Q492" i="18"/>
  <c r="T527" i="18"/>
  <c r="S816" i="18"/>
  <c r="R777" i="18"/>
  <c r="S608" i="18"/>
  <c r="R868" i="18"/>
  <c r="T802" i="18"/>
  <c r="S516" i="18"/>
  <c r="T516" i="18"/>
  <c r="S789" i="18"/>
  <c r="T789" i="18"/>
  <c r="R834" i="18"/>
  <c r="Q843" i="18"/>
  <c r="T550" i="18"/>
  <c r="R529" i="18"/>
  <c r="Q531" i="18"/>
  <c r="T659" i="18"/>
  <c r="T626" i="18"/>
  <c r="T614" i="18"/>
  <c r="T534" i="18"/>
  <c r="T853" i="18"/>
  <c r="S648" i="18"/>
  <c r="S839" i="18"/>
  <c r="S826" i="18"/>
  <c r="T645" i="18"/>
  <c r="R811" i="18"/>
  <c r="T628" i="18"/>
  <c r="P41" i="18"/>
  <c r="S855" i="18"/>
  <c r="R517" i="18"/>
  <c r="R660" i="18"/>
  <c r="S555" i="18"/>
  <c r="T522" i="18"/>
  <c r="T183" i="18"/>
  <c r="S752" i="18"/>
  <c r="S153" i="18"/>
  <c r="S257" i="18"/>
  <c r="S387" i="18"/>
  <c r="S439" i="18"/>
  <c r="S140" i="18"/>
  <c r="S413" i="18"/>
  <c r="S101" i="18"/>
  <c r="U607" i="18"/>
  <c r="U788" i="18"/>
  <c r="U815" i="18"/>
  <c r="U776" i="18"/>
  <c r="T403" i="18"/>
  <c r="U221" i="18"/>
  <c r="U553" i="18"/>
  <c r="U770" i="18"/>
  <c r="U480" i="18"/>
  <c r="U248" i="18"/>
  <c r="U252" i="18"/>
  <c r="U755" i="18"/>
  <c r="T701" i="18"/>
  <c r="U833" i="18"/>
  <c r="U215" i="18"/>
  <c r="U357" i="18"/>
  <c r="T167" i="18"/>
  <c r="S179" i="18"/>
  <c r="S322" i="18"/>
  <c r="S348" i="18"/>
  <c r="T271" i="18"/>
  <c r="T283" i="18"/>
  <c r="U3" i="18"/>
  <c r="T154" i="18"/>
  <c r="T558" i="18"/>
  <c r="T675" i="18"/>
  <c r="T687" i="18"/>
  <c r="T742" i="18"/>
  <c r="T740" i="18"/>
  <c r="T336" i="18"/>
  <c r="T727" i="18"/>
  <c r="T323" i="18"/>
  <c r="T716" i="18"/>
  <c r="T729" i="18"/>
  <c r="T573" i="18"/>
  <c r="T560" i="18"/>
  <c r="T571" i="18"/>
  <c r="U571" i="18"/>
  <c r="T561" i="18"/>
  <c r="T743" i="18"/>
  <c r="T574" i="18"/>
  <c r="T717" i="18"/>
  <c r="T730" i="18"/>
  <c r="T258" i="18"/>
  <c r="T315" i="18"/>
  <c r="T264" i="18"/>
  <c r="T345" i="18"/>
  <c r="T321" i="18"/>
  <c r="T262" i="18"/>
  <c r="T334" i="18"/>
  <c r="T263" i="18"/>
  <c r="T294" i="18"/>
  <c r="T331" i="18"/>
  <c r="T316" i="18"/>
  <c r="T341" i="18"/>
  <c r="T284" i="18"/>
  <c r="T343" i="18"/>
  <c r="T346" i="18"/>
  <c r="T175" i="18"/>
  <c r="T325" i="18"/>
  <c r="T295" i="18"/>
  <c r="T170" i="18"/>
  <c r="T266" i="18"/>
  <c r="T342" i="18"/>
  <c r="T339" i="18"/>
  <c r="T291" i="18"/>
  <c r="T172" i="18"/>
  <c r="T173" i="18"/>
  <c r="T330" i="18"/>
  <c r="T260" i="18"/>
  <c r="T327" i="18"/>
  <c r="T177" i="18"/>
  <c r="T171" i="18"/>
  <c r="T293" i="18"/>
  <c r="T156" i="18"/>
  <c r="T162" i="18"/>
  <c r="T318" i="18"/>
  <c r="T329" i="18"/>
  <c r="T289" i="18"/>
  <c r="T328" i="18"/>
  <c r="T163" i="18"/>
  <c r="T169" i="18"/>
  <c r="T261" i="18"/>
  <c r="T332" i="18"/>
  <c r="T347" i="18"/>
  <c r="T178" i="18"/>
  <c r="T333" i="18"/>
  <c r="T288" i="18"/>
  <c r="T161" i="18"/>
  <c r="T174" i="18"/>
  <c r="T158" i="18"/>
  <c r="T287" i="18"/>
  <c r="T317" i="18"/>
  <c r="T292" i="18"/>
  <c r="T160" i="18"/>
  <c r="T344" i="18"/>
  <c r="T157" i="18"/>
  <c r="T338" i="18"/>
  <c r="T159" i="18"/>
  <c r="T424" i="18"/>
  <c r="U424" i="18"/>
  <c r="T744" i="18"/>
  <c r="T307" i="18"/>
  <c r="T286" i="18"/>
  <c r="T268" i="18"/>
  <c r="T164" i="18"/>
  <c r="T320" i="18"/>
  <c r="T290" i="18"/>
  <c r="T269" i="18"/>
  <c r="T308" i="18"/>
  <c r="T319" i="18"/>
  <c r="T165" i="18"/>
  <c r="T326" i="18"/>
  <c r="T267" i="18"/>
  <c r="T176" i="18"/>
  <c r="T340" i="18"/>
  <c r="T265" i="18"/>
  <c r="T690" i="18"/>
  <c r="U690" i="18"/>
  <c r="T310" i="18"/>
  <c r="T562" i="18"/>
  <c r="T718" i="18"/>
  <c r="T731" i="18"/>
  <c r="T664" i="18"/>
  <c r="T575" i="18"/>
  <c r="T666" i="18"/>
  <c r="T314" i="18"/>
  <c r="T411" i="18"/>
  <c r="U411" i="18"/>
  <c r="T412" i="18"/>
  <c r="T304" i="18"/>
  <c r="T191" i="18"/>
  <c r="T137" i="18"/>
  <c r="U137" i="18"/>
  <c r="T437" i="18"/>
  <c r="U437" i="18"/>
  <c r="T256" i="18"/>
  <c r="T190" i="18"/>
  <c r="U190" i="18"/>
  <c r="T368" i="18"/>
  <c r="T745" i="18"/>
  <c r="T406" i="18"/>
  <c r="T779" i="18"/>
  <c r="T96" i="18"/>
  <c r="T306" i="18"/>
  <c r="U306" i="18"/>
  <c r="T399" i="18"/>
  <c r="U399" i="18"/>
  <c r="T100" i="18"/>
  <c r="U100" i="18"/>
  <c r="T204" i="18"/>
  <c r="T217" i="18"/>
  <c r="U217" i="18"/>
  <c r="T230" i="18"/>
  <c r="T243" i="18"/>
  <c r="T139" i="18"/>
  <c r="T665" i="18"/>
  <c r="T692" i="18"/>
  <c r="T693" i="18"/>
  <c r="T576" i="18"/>
  <c r="T667" i="18"/>
  <c r="T719" i="18"/>
  <c r="T563" i="18"/>
  <c r="T688" i="18"/>
  <c r="T297" i="18"/>
  <c r="T805" i="18"/>
  <c r="T732" i="18"/>
  <c r="T463" i="18"/>
  <c r="U463" i="18"/>
  <c r="T112" i="18"/>
  <c r="U112" i="18"/>
  <c r="T228" i="18"/>
  <c r="T126" i="18"/>
  <c r="T150" i="18"/>
  <c r="T97" i="18"/>
  <c r="T313" i="18"/>
  <c r="T450" i="18"/>
  <c r="T200" i="18"/>
  <c r="U200" i="18"/>
  <c r="T358" i="18"/>
  <c r="T451" i="18"/>
  <c r="T372" i="18"/>
  <c r="T124" i="18"/>
  <c r="U124" i="18"/>
  <c r="T84" i="18"/>
  <c r="T110" i="18"/>
  <c r="T384" i="18"/>
  <c r="T102" i="18"/>
  <c r="T444" i="18"/>
  <c r="U444" i="18"/>
  <c r="T720" i="18"/>
  <c r="T694" i="18"/>
  <c r="T733" i="18"/>
  <c r="T251" i="18"/>
  <c r="U251" i="18"/>
  <c r="T397" i="18"/>
  <c r="T134" i="18"/>
  <c r="T86" i="18"/>
  <c r="U86" i="18"/>
  <c r="T242" i="18"/>
  <c r="U242" i="18"/>
  <c r="T464" i="18"/>
  <c r="T370" i="18"/>
  <c r="U370" i="18"/>
  <c r="T226" i="18"/>
  <c r="T438" i="18"/>
  <c r="T649" i="18"/>
  <c r="T388" i="18"/>
  <c r="T379" i="18"/>
  <c r="T746" i="18"/>
  <c r="T668" i="18"/>
  <c r="T564" i="18"/>
  <c r="T577" i="18"/>
  <c r="T583" i="18" s="1"/>
  <c r="T146" i="18"/>
  <c r="U146" i="18"/>
  <c r="T227" i="18"/>
  <c r="U227" i="18"/>
  <c r="T662" i="18"/>
  <c r="T584" i="18"/>
  <c r="T189" i="18"/>
  <c r="T385" i="18"/>
  <c r="T409" i="18"/>
  <c r="U409" i="18"/>
  <c r="T235" i="18"/>
  <c r="U235" i="18"/>
  <c r="T135" i="18"/>
  <c r="T382" i="18"/>
  <c r="T396" i="18"/>
  <c r="T410" i="18"/>
  <c r="U410" i="18"/>
  <c r="T383" i="18"/>
  <c r="T405" i="18"/>
  <c r="T202" i="18"/>
  <c r="T625" i="18"/>
  <c r="U625" i="18"/>
  <c r="T497" i="18"/>
  <c r="U497" i="18"/>
  <c r="T394" i="18"/>
  <c r="T766" i="18"/>
  <c r="T734" i="18"/>
  <c r="T578" i="18"/>
  <c r="T695" i="18"/>
  <c r="T747" i="18"/>
  <c r="T721" i="18"/>
  <c r="T417" i="18"/>
  <c r="T753" i="18"/>
  <c r="T381" i="18"/>
  <c r="U381" i="18"/>
  <c r="T224" i="18"/>
  <c r="U224" i="18"/>
  <c r="T203" i="18"/>
  <c r="T448" i="18"/>
  <c r="U448" i="18"/>
  <c r="T151" i="18"/>
  <c r="U151" i="18"/>
  <c r="T460" i="18"/>
  <c r="T425" i="18"/>
  <c r="T99" i="18"/>
  <c r="T123" i="18"/>
  <c r="T421" i="18"/>
  <c r="T180" i="18"/>
  <c r="U180" i="18"/>
  <c r="T188" i="18"/>
  <c r="T108" i="18"/>
  <c r="U108" i="18"/>
  <c r="T599" i="18"/>
  <c r="T768" i="18"/>
  <c r="T510" i="18"/>
  <c r="T669" i="18"/>
  <c r="T565" i="18"/>
  <c r="T458" i="18"/>
  <c r="T493" i="18"/>
  <c r="U493" i="18"/>
  <c r="T380" i="18"/>
  <c r="U380" i="18"/>
  <c r="T187" i="18"/>
  <c r="U187" i="18"/>
  <c r="T253" i="18"/>
  <c r="T79" i="18"/>
  <c r="T147" i="18"/>
  <c r="T351" i="18"/>
  <c r="U351" i="18"/>
  <c r="T636" i="18"/>
  <c r="T639" i="18"/>
  <c r="T640" i="18"/>
  <c r="T642" i="18"/>
  <c r="T643" i="18"/>
  <c r="T646" i="18"/>
  <c r="T648" i="18"/>
  <c r="T537" i="18"/>
  <c r="T446" i="18"/>
  <c r="U446" i="18"/>
  <c r="T579" i="18"/>
  <c r="T670" i="18"/>
  <c r="T735" i="18"/>
  <c r="T601" i="18"/>
  <c r="T506" i="18"/>
  <c r="T184" i="18"/>
  <c r="U184" i="18"/>
  <c r="T597" i="18"/>
  <c r="T532" i="18"/>
  <c r="T109" i="18"/>
  <c r="U109" i="18"/>
  <c r="T107" i="18"/>
  <c r="U107" i="18"/>
  <c r="T80" i="18"/>
  <c r="U80" i="18"/>
  <c r="T148" i="18"/>
  <c r="U148" i="18"/>
  <c r="T422" i="18"/>
  <c r="T199" i="18"/>
  <c r="U199" i="18"/>
  <c r="T93" i="18"/>
  <c r="T509" i="18"/>
  <c r="U509" i="18"/>
  <c r="T844" i="18"/>
  <c r="T566" i="18"/>
  <c r="T748" i="18"/>
  <c r="T696" i="18"/>
  <c r="T722" i="18"/>
  <c r="T847" i="18"/>
  <c r="U847" i="18"/>
  <c r="T820" i="18"/>
  <c r="T837" i="18"/>
  <c r="T401" i="18"/>
  <c r="U401" i="18"/>
  <c r="T456" i="18"/>
  <c r="T535" i="18"/>
  <c r="U535" i="18"/>
  <c r="T435" i="18"/>
  <c r="U435" i="18"/>
  <c r="T144" i="18"/>
  <c r="T407" i="18"/>
  <c r="T408" i="18"/>
  <c r="U408" i="18"/>
  <c r="T213" i="18"/>
  <c r="T366" i="18"/>
  <c r="T849" i="18"/>
  <c r="U849" i="18"/>
  <c r="T420" i="18"/>
  <c r="T104" i="18"/>
  <c r="T822" i="18"/>
  <c r="U822" i="18"/>
  <c r="T613" i="18"/>
  <c r="U613" i="18"/>
  <c r="T818" i="18"/>
  <c r="T795" i="18"/>
  <c r="U795" i="18"/>
  <c r="T749" i="18"/>
  <c r="T671" i="18"/>
  <c r="T736" i="18"/>
  <c r="T567" i="18"/>
  <c r="T809" i="18"/>
  <c r="T589" i="18"/>
  <c r="T836" i="18"/>
  <c r="T862" i="18"/>
  <c r="T623" i="18"/>
  <c r="T206" i="18"/>
  <c r="T122" i="18"/>
  <c r="U122" i="18"/>
  <c r="T445" i="18"/>
  <c r="T433" i="18"/>
  <c r="T367" i="18"/>
  <c r="U367" i="18"/>
  <c r="T356" i="18"/>
  <c r="U356" i="18"/>
  <c r="T211" i="18"/>
  <c r="U211" i="18"/>
  <c r="T95" i="18"/>
  <c r="T459" i="18"/>
  <c r="U459" i="18"/>
  <c r="T149" i="18"/>
  <c r="U149" i="18"/>
  <c r="T186" i="18"/>
  <c r="T355" i="18"/>
  <c r="U355" i="18"/>
  <c r="T656" i="18"/>
  <c r="U656" i="18"/>
  <c r="T588" i="18"/>
  <c r="U588" i="18"/>
  <c r="T792" i="18"/>
  <c r="T580" i="18"/>
  <c r="T723" i="18"/>
  <c r="T697" i="18"/>
  <c r="T440" i="18"/>
  <c r="T615" i="18"/>
  <c r="U615" i="18"/>
  <c r="T758" i="18"/>
  <c r="T859" i="18"/>
  <c r="U859" i="18"/>
  <c r="T525" i="18"/>
  <c r="U525" i="18"/>
  <c r="T785" i="18"/>
  <c r="T796" i="18"/>
  <c r="T513" i="18"/>
  <c r="T495" i="18"/>
  <c r="T131" i="18"/>
  <c r="T706" i="18"/>
  <c r="T781" i="18"/>
  <c r="T193" i="18"/>
  <c r="T432" i="18"/>
  <c r="U432" i="18"/>
  <c r="T431" i="18"/>
  <c r="U431" i="18"/>
  <c r="T198" i="18"/>
  <c r="T769" i="18"/>
  <c r="T427" i="18"/>
  <c r="T759" i="18"/>
  <c r="T708" i="18"/>
  <c r="T652" i="18"/>
  <c r="U652" i="18"/>
  <c r="T548" i="18"/>
  <c r="T824" i="18"/>
  <c r="U824" i="18"/>
  <c r="T653" i="18"/>
  <c r="T404" i="18"/>
  <c r="U404" i="18"/>
  <c r="T365" i="18"/>
  <c r="U365" i="18"/>
  <c r="T499" i="18"/>
  <c r="T247" i="18"/>
  <c r="T416" i="18"/>
  <c r="U416" i="18"/>
  <c r="T121" i="18"/>
  <c r="T392" i="18"/>
  <c r="T511" i="18"/>
  <c r="T568" i="18"/>
  <c r="T750" i="18"/>
  <c r="T672" i="18"/>
  <c r="T724" i="18"/>
  <c r="T737" i="18"/>
  <c r="T698" i="18"/>
  <c r="T760" i="18"/>
  <c r="T630" i="18"/>
  <c r="T812" i="18"/>
  <c r="T798" i="18"/>
  <c r="T707" i="18"/>
  <c r="U707" i="18" s="1"/>
  <c r="T485" i="18"/>
  <c r="T600" i="18"/>
  <c r="U600" i="18"/>
  <c r="T627" i="18"/>
  <c r="T581" i="18"/>
  <c r="T848" i="18"/>
  <c r="U848" i="18"/>
  <c r="T519" i="18"/>
  <c r="U519" i="18"/>
  <c r="T711" i="18"/>
  <c r="U711" i="18"/>
  <c r="T222" i="18"/>
  <c r="U222" i="18"/>
  <c r="T369" i="18"/>
  <c r="T299" i="18"/>
  <c r="T512" i="18"/>
  <c r="T488" i="18"/>
  <c r="U488" i="18"/>
  <c r="T784" i="18"/>
  <c r="T498" i="18"/>
  <c r="U498" i="18"/>
  <c r="T500" i="18"/>
  <c r="U500" i="18"/>
  <c r="T771" i="18"/>
  <c r="U771" i="18"/>
  <c r="T751" i="18"/>
  <c r="T673" i="18"/>
  <c r="T674" i="18"/>
  <c r="T712" i="18"/>
  <c r="T569" i="18"/>
  <c r="T570" i="18"/>
  <c r="T554" i="18"/>
  <c r="U554" i="18"/>
  <c r="T503" i="18"/>
  <c r="T453" i="18"/>
  <c r="T486" i="18"/>
  <c r="T787" i="18"/>
  <c r="T799" i="18"/>
  <c r="U799" i="18"/>
  <c r="T866" i="18"/>
  <c r="T632" i="18"/>
  <c r="T593" i="18"/>
  <c r="T236" i="18"/>
  <c r="T786" i="18"/>
  <c r="U786" i="18"/>
  <c r="T629" i="18"/>
  <c r="T419" i="18"/>
  <c r="T429" i="18"/>
  <c r="U429" i="18"/>
  <c r="T120" i="18"/>
  <c r="T245" i="18"/>
  <c r="T825" i="18"/>
  <c r="T482" i="18"/>
  <c r="U482" i="18"/>
  <c r="T620" i="18"/>
  <c r="U620" i="18"/>
  <c r="T618" i="18"/>
  <c r="U618" i="18"/>
  <c r="T863" i="18"/>
  <c r="T738" i="18"/>
  <c r="T739" i="18"/>
  <c r="T725" i="18"/>
  <c r="T726" i="18"/>
  <c r="T699" i="18"/>
  <c r="T700" i="18"/>
  <c r="T582" i="18"/>
  <c r="T654" i="18"/>
  <c r="U654" i="18"/>
  <c r="T831" i="18"/>
  <c r="T658" i="18"/>
  <c r="T775" i="18"/>
  <c r="U775" i="18"/>
  <c r="T552" i="18"/>
  <c r="T496" i="18"/>
  <c r="T514" i="18"/>
  <c r="T865" i="18"/>
  <c r="T538" i="18"/>
  <c r="T591" i="18"/>
  <c r="T141" i="18"/>
  <c r="T773" i="18"/>
  <c r="T375" i="18"/>
  <c r="T118" i="18"/>
  <c r="T223" i="18"/>
  <c r="T606" i="18"/>
  <c r="T861" i="18"/>
  <c r="U861" i="18"/>
  <c r="T362" i="18"/>
  <c r="U639" i="18"/>
  <c r="T851" i="18"/>
  <c r="U851" i="18"/>
  <c r="T521" i="18"/>
  <c r="U521" i="18"/>
  <c r="T840" i="18"/>
  <c r="U840" i="18"/>
  <c r="T551" i="18"/>
  <c r="S296" i="18"/>
  <c r="T138" i="18"/>
  <c r="T436" i="18"/>
  <c r="T783" i="18"/>
  <c r="U783" i="18"/>
  <c r="T794" i="18"/>
  <c r="U794" i="18"/>
  <c r="T209" i="18"/>
  <c r="T210" i="18"/>
  <c r="T386" i="18"/>
  <c r="T92" i="18"/>
  <c r="T125" i="18"/>
  <c r="T800" i="18"/>
  <c r="T602" i="18"/>
  <c r="T359" i="18"/>
  <c r="U359" i="18"/>
  <c r="T461" i="18"/>
  <c r="U461" i="18"/>
  <c r="T185" i="18"/>
  <c r="U185" i="18"/>
  <c r="T354" i="18"/>
  <c r="T823" i="18"/>
  <c r="T483" i="18"/>
  <c r="T835" i="18"/>
  <c r="U835" i="18"/>
  <c r="T523" i="18"/>
  <c r="U523" i="18"/>
  <c r="T814" i="18"/>
  <c r="T378" i="18"/>
  <c r="U378" i="18"/>
  <c r="S726" i="18"/>
  <c r="T763" i="18"/>
  <c r="U647" i="18"/>
  <c r="U803" i="18"/>
  <c r="T101" i="18"/>
  <c r="U487" i="18"/>
  <c r="U610" i="18"/>
  <c r="U590" i="18"/>
  <c r="U489" i="18"/>
  <c r="U524" i="18"/>
  <c r="U94" i="18"/>
  <c r="U807" i="18"/>
  <c r="U434" i="18"/>
  <c r="U810" i="18"/>
  <c r="U547" i="18"/>
  <c r="U85" i="18"/>
  <c r="U229" i="18"/>
  <c r="U360" i="18"/>
  <c r="S270" i="18"/>
  <c r="S335" i="18"/>
  <c r="S166" i="18"/>
  <c r="U98" i="18"/>
  <c r="U587" i="18"/>
  <c r="S4" i="18"/>
  <c r="R5" i="24"/>
  <c r="U391" i="18"/>
  <c r="U846" i="18"/>
  <c r="U828" i="18"/>
  <c r="T143" i="18"/>
  <c r="T82" i="18"/>
  <c r="U82" i="18"/>
  <c r="T219" i="18"/>
  <c r="S231" i="18"/>
  <c r="T119" i="18"/>
  <c r="T214" i="18"/>
  <c r="T197" i="18"/>
  <c r="T232" i="18"/>
  <c r="U232" i="18"/>
  <c r="T860" i="18"/>
  <c r="U860" i="18"/>
  <c r="T250" i="18"/>
  <c r="U250" i="18"/>
  <c r="T133" i="18"/>
  <c r="T827" i="18"/>
  <c r="U827" i="18"/>
  <c r="T633" i="18"/>
  <c r="T761" i="18"/>
  <c r="R88" i="18"/>
  <c r="R635" i="18"/>
  <c r="S195" i="18"/>
  <c r="R205" i="18"/>
  <c r="T76" i="18"/>
  <c r="S88" i="18"/>
  <c r="T78" i="18"/>
  <c r="U78" i="18"/>
  <c r="U117" i="18"/>
  <c r="T540" i="18"/>
  <c r="U540" i="18"/>
  <c r="S797" i="18"/>
  <c r="T797" i="18"/>
  <c r="R452" i="18"/>
  <c r="S442" i="18"/>
  <c r="Q465" i="18"/>
  <c r="R455" i="18"/>
  <c r="T105" i="18"/>
  <c r="S114" i="18"/>
  <c r="Q192" i="18"/>
  <c r="R182" i="18"/>
  <c r="R192" i="18"/>
  <c r="R140" i="18"/>
  <c r="T130" i="18"/>
  <c r="U130" i="18"/>
  <c r="R374" i="18"/>
  <c r="S364" i="18"/>
  <c r="S400" i="18"/>
  <c r="T390" i="18"/>
  <c r="T208" i="18"/>
  <c r="U208" i="18"/>
  <c r="S218" i="18"/>
  <c r="S127" i="18"/>
  <c r="R531" i="18"/>
  <c r="U403" i="18"/>
  <c r="T234" i="18"/>
  <c r="S244" i="18"/>
  <c r="S352" i="18"/>
  <c r="T352" i="18"/>
  <c r="U352" i="18"/>
  <c r="P192" i="18"/>
  <c r="R400" i="18"/>
  <c r="S635" i="18"/>
  <c r="T634" i="18"/>
  <c r="U634" i="18"/>
  <c r="S854" i="18"/>
  <c r="U528" i="18"/>
  <c r="U651" i="18"/>
  <c r="U644" i="18"/>
  <c r="R856" i="18"/>
  <c r="S622" i="18"/>
  <c r="T505" i="18"/>
  <c r="R518" i="18"/>
  <c r="U614" i="18"/>
  <c r="U626" i="18"/>
  <c r="P112" i="24"/>
  <c r="Q8" i="24"/>
  <c r="P30" i="24"/>
  <c r="R544" i="18"/>
  <c r="S541" i="18"/>
  <c r="U808" i="18"/>
  <c r="R661" i="18"/>
  <c r="S529" i="18"/>
  <c r="U502" i="18"/>
  <c r="S856" i="18"/>
  <c r="U645" i="18"/>
  <c r="U527" i="18"/>
  <c r="U762" i="18"/>
  <c r="T631" i="18"/>
  <c r="S660" i="18"/>
  <c r="S661" i="18"/>
  <c r="U504" i="18"/>
  <c r="U829" i="18"/>
  <c r="U543" i="18"/>
  <c r="U491" i="18"/>
  <c r="U556" i="18"/>
  <c r="S811" i="18"/>
  <c r="S817" i="18"/>
  <c r="R817" i="18"/>
  <c r="U756" i="18"/>
  <c r="T349" i="18"/>
  <c r="S791" i="18"/>
  <c r="T821" i="18"/>
  <c r="S830" i="18"/>
  <c r="S517" i="18"/>
  <c r="S518" i="18"/>
  <c r="U853" i="18"/>
  <c r="U867" i="18"/>
  <c r="T608" i="18"/>
  <c r="U608" i="18"/>
  <c r="S490" i="18"/>
  <c r="S492" i="18"/>
  <c r="T595" i="18"/>
  <c r="U550" i="18"/>
  <c r="S834" i="18"/>
  <c r="R843" i="18"/>
  <c r="U789" i="18"/>
  <c r="S777" i="18"/>
  <c r="R778" i="18"/>
  <c r="T816" i="18"/>
  <c r="S505" i="18"/>
  <c r="T619" i="18"/>
  <c r="S764" i="18"/>
  <c r="R426" i="18"/>
  <c r="S414" i="18"/>
  <c r="T616" i="18"/>
  <c r="U534" i="18"/>
  <c r="T555" i="18"/>
  <c r="U555" i="18"/>
  <c r="S609" i="18"/>
  <c r="T542" i="18"/>
  <c r="T790" i="18"/>
  <c r="U864" i="18"/>
  <c r="T855" i="18"/>
  <c r="T605" i="18"/>
  <c r="U659" i="18"/>
  <c r="P51" i="24"/>
  <c r="P55" i="24"/>
  <c r="U516" i="18"/>
  <c r="S868" i="18"/>
  <c r="T868" i="18"/>
  <c r="R869" i="18"/>
  <c r="O111" i="24"/>
  <c r="O33" i="24"/>
  <c r="O97" i="24"/>
  <c r="R622" i="18"/>
  <c r="T621" i="18"/>
  <c r="S596" i="18"/>
  <c r="T592" i="18"/>
  <c r="O83" i="24"/>
  <c r="O101" i="24"/>
  <c r="N104" i="24"/>
  <c r="S557" i="18"/>
  <c r="T517" i="18"/>
  <c r="T518" i="18"/>
  <c r="S530" i="18"/>
  <c r="T826" i="18"/>
  <c r="T839" i="18"/>
  <c r="U839" i="18"/>
  <c r="U522" i="18"/>
  <c r="U183" i="18"/>
  <c r="T752" i="18"/>
  <c r="T127" i="18"/>
  <c r="T231" i="18"/>
  <c r="S5" i="24"/>
  <c r="T4" i="18"/>
  <c r="T387" i="18"/>
  <c r="T153" i="18"/>
  <c r="T257" i="18"/>
  <c r="V429" i="18"/>
  <c r="V771" i="18"/>
  <c r="V404" i="18"/>
  <c r="T439" i="18"/>
  <c r="V432" i="18"/>
  <c r="V615" i="18"/>
  <c r="V795" i="18"/>
  <c r="V847" i="18"/>
  <c r="V107" i="18"/>
  <c r="V446" i="18"/>
  <c r="V224" i="18"/>
  <c r="V690" i="18"/>
  <c r="T335" i="18"/>
  <c r="T348" i="18"/>
  <c r="V3" i="18"/>
  <c r="U271" i="18"/>
  <c r="U283" i="18"/>
  <c r="U740" i="18"/>
  <c r="U154" i="18"/>
  <c r="U727" i="18"/>
  <c r="U716" i="18"/>
  <c r="U323" i="18"/>
  <c r="U336" i="18"/>
  <c r="U675" i="18"/>
  <c r="U687" i="18"/>
  <c r="U714" i="18"/>
  <c r="V714" i="18"/>
  <c r="U742" i="18"/>
  <c r="U573" i="18"/>
  <c r="U558" i="18"/>
  <c r="V558" i="18"/>
  <c r="U560" i="18"/>
  <c r="U561" i="18"/>
  <c r="U729" i="18"/>
  <c r="U730" i="18"/>
  <c r="U574" i="18"/>
  <c r="U717" i="18"/>
  <c r="U743" i="18"/>
  <c r="U167" i="18"/>
  <c r="U174" i="18"/>
  <c r="U319" i="18"/>
  <c r="U264" i="18"/>
  <c r="U163" i="18"/>
  <c r="U170" i="18"/>
  <c r="U171" i="18"/>
  <c r="U345" i="18"/>
  <c r="U328" i="18"/>
  <c r="U320" i="18"/>
  <c r="U341" i="18"/>
  <c r="U346" i="18"/>
  <c r="U262" i="18"/>
  <c r="U169" i="18"/>
  <c r="U173" i="18"/>
  <c r="U161" i="18"/>
  <c r="U287" i="18"/>
  <c r="U316" i="18"/>
  <c r="U160" i="18"/>
  <c r="U261" i="18"/>
  <c r="U308" i="18"/>
  <c r="U269" i="18"/>
  <c r="U333" i="18"/>
  <c r="U327" i="18"/>
  <c r="U347" i="18"/>
  <c r="U290" i="18"/>
  <c r="U293" i="18"/>
  <c r="U330" i="18"/>
  <c r="U329" i="18"/>
  <c r="U326" i="18"/>
  <c r="U288" i="18"/>
  <c r="U325" i="18"/>
  <c r="U266" i="18"/>
  <c r="U289" i="18"/>
  <c r="U265" i="18"/>
  <c r="U176" i="18"/>
  <c r="U158" i="18"/>
  <c r="U321" i="18"/>
  <c r="U267" i="18"/>
  <c r="U172" i="18"/>
  <c r="U334" i="18"/>
  <c r="U260" i="18"/>
  <c r="U318" i="18"/>
  <c r="U286" i="18"/>
  <c r="U317" i="18"/>
  <c r="U164" i="18"/>
  <c r="U162" i="18"/>
  <c r="U178" i="18"/>
  <c r="U339" i="18"/>
  <c r="U157" i="18"/>
  <c r="U344" i="18"/>
  <c r="U292" i="18"/>
  <c r="U332" i="18"/>
  <c r="U165" i="18"/>
  <c r="U731" i="18"/>
  <c r="U177" i="18"/>
  <c r="U263" i="18"/>
  <c r="U331" i="18"/>
  <c r="U159" i="18"/>
  <c r="U343" i="18"/>
  <c r="U291" i="18"/>
  <c r="U294" i="18"/>
  <c r="U340" i="18"/>
  <c r="U338" i="18"/>
  <c r="U342" i="18"/>
  <c r="U175" i="18"/>
  <c r="U156" i="18"/>
  <c r="U268" i="18"/>
  <c r="U295" i="18"/>
  <c r="U718" i="18"/>
  <c r="U744" i="18"/>
  <c r="U562" i="18"/>
  <c r="U575" i="18"/>
  <c r="U666" i="18"/>
  <c r="V666" i="18"/>
  <c r="U412" i="18"/>
  <c r="V412" i="18"/>
  <c r="U240" i="18"/>
  <c r="V240" i="18"/>
  <c r="U204" i="18"/>
  <c r="U152" i="18"/>
  <c r="U305" i="18"/>
  <c r="U304" i="18"/>
  <c r="U576" i="18"/>
  <c r="U688" i="18"/>
  <c r="U664" i="18"/>
  <c r="V664" i="18"/>
  <c r="U258" i="18"/>
  <c r="U386" i="18"/>
  <c r="V386" i="18"/>
  <c r="U307" i="18"/>
  <c r="V307" i="18"/>
  <c r="U462" i="18"/>
  <c r="V462" i="18"/>
  <c r="U201" i="18"/>
  <c r="V201" i="18"/>
  <c r="U113" i="18"/>
  <c r="V113" i="18"/>
  <c r="U83" i="18"/>
  <c r="U436" i="18"/>
  <c r="U745" i="18"/>
  <c r="U732" i="18"/>
  <c r="U563" i="18"/>
  <c r="U692" i="18"/>
  <c r="U719" i="18"/>
  <c r="U693" i="18"/>
  <c r="U371" i="18"/>
  <c r="V371" i="18"/>
  <c r="U216" i="18"/>
  <c r="U87" i="18"/>
  <c r="U230" i="18"/>
  <c r="V230" i="18"/>
  <c r="U226" i="18"/>
  <c r="U372" i="18"/>
  <c r="U139" i="18"/>
  <c r="V139" i="18"/>
  <c r="U254" i="18"/>
  <c r="U225" i="18"/>
  <c r="V225" i="18"/>
  <c r="U96" i="18"/>
  <c r="U368" i="18"/>
  <c r="U667" i="18"/>
  <c r="V667" i="18"/>
  <c r="U665" i="18"/>
  <c r="U805" i="18"/>
  <c r="V805" i="18"/>
  <c r="U668" i="18"/>
  <c r="U564" i="18"/>
  <c r="U694" i="18"/>
  <c r="U733" i="18"/>
  <c r="U577" i="18"/>
  <c r="U373" i="18"/>
  <c r="V373" i="18"/>
  <c r="U398" i="18"/>
  <c r="V398" i="18"/>
  <c r="U314" i="18"/>
  <c r="V314" i="18"/>
  <c r="U447" i="18"/>
  <c r="U191" i="18"/>
  <c r="V191" i="18"/>
  <c r="U464" i="18"/>
  <c r="V464" i="18"/>
  <c r="U239" i="18"/>
  <c r="V239" i="18"/>
  <c r="U243" i="18"/>
  <c r="U150" i="18"/>
  <c r="V150" i="18"/>
  <c r="U449" i="18"/>
  <c r="U397" i="18"/>
  <c r="U138" i="18"/>
  <c r="U256" i="18"/>
  <c r="V256" i="18"/>
  <c r="U219" i="18"/>
  <c r="U779" i="18"/>
  <c r="U297" i="18"/>
  <c r="U406" i="18"/>
  <c r="V406" i="18"/>
  <c r="U746" i="18"/>
  <c r="U720" i="18"/>
  <c r="U212" i="18"/>
  <c r="V212" i="18"/>
  <c r="U237" i="18"/>
  <c r="U228" i="18"/>
  <c r="U126" i="18"/>
  <c r="U97" i="18"/>
  <c r="V97" i="18"/>
  <c r="U312" i="18"/>
  <c r="U438" i="18"/>
  <c r="U84" i="18"/>
  <c r="U135" i="18"/>
  <c r="V135" i="18"/>
  <c r="U382" i="18"/>
  <c r="U451" i="18"/>
  <c r="U89" i="18"/>
  <c r="U102" i="18"/>
  <c r="U110" i="18"/>
  <c r="U384" i="18"/>
  <c r="U136" i="18"/>
  <c r="U766" i="18"/>
  <c r="V766" i="18"/>
  <c r="U721" i="18"/>
  <c r="U578" i="18"/>
  <c r="U747" i="18"/>
  <c r="U565" i="18"/>
  <c r="U669" i="18"/>
  <c r="U388" i="18"/>
  <c r="U649" i="18"/>
  <c r="U379" i="18"/>
  <c r="U417" i="18"/>
  <c r="U134" i="18"/>
  <c r="V134" i="18"/>
  <c r="U423" i="18"/>
  <c r="U313" i="18"/>
  <c r="U450" i="18"/>
  <c r="V450" i="18"/>
  <c r="U395" i="18"/>
  <c r="U358" i="18"/>
  <c r="U81" i="18"/>
  <c r="V81" i="18"/>
  <c r="U695" i="18"/>
  <c r="U734" i="18"/>
  <c r="U119" i="18"/>
  <c r="V119" i="18"/>
  <c r="U584" i="18"/>
  <c r="V584" i="18"/>
  <c r="U662" i="18"/>
  <c r="U203" i="18"/>
  <c r="U214" i="18"/>
  <c r="U460" i="18"/>
  <c r="U133" i="18"/>
  <c r="U405" i="18"/>
  <c r="V405" i="18"/>
  <c r="U99" i="18"/>
  <c r="U253" i="18"/>
  <c r="U202" i="18"/>
  <c r="V202" i="18"/>
  <c r="U145" i="18"/>
  <c r="U394" i="18"/>
  <c r="U696" i="18"/>
  <c r="U566" i="18"/>
  <c r="U670" i="18"/>
  <c r="U748" i="18"/>
  <c r="U753" i="18"/>
  <c r="U820" i="18"/>
  <c r="U385" i="18"/>
  <c r="V385" i="18"/>
  <c r="U189" i="18"/>
  <c r="U430" i="18"/>
  <c r="U123" i="18"/>
  <c r="V123" i="18"/>
  <c r="U383" i="18"/>
  <c r="V383" i="18"/>
  <c r="U255" i="18"/>
  <c r="U396" i="18"/>
  <c r="U421" i="18"/>
  <c r="U425" i="18"/>
  <c r="U188" i="18"/>
  <c r="U768" i="18"/>
  <c r="V768" i="18"/>
  <c r="U353" i="18"/>
  <c r="V353" i="18"/>
  <c r="U599" i="18"/>
  <c r="U579" i="18"/>
  <c r="U735" i="18"/>
  <c r="U722" i="18"/>
  <c r="U844" i="18"/>
  <c r="U510" i="18"/>
  <c r="U210" i="18"/>
  <c r="U315" i="18"/>
  <c r="V315" i="18" s="1"/>
  <c r="U597" i="18"/>
  <c r="V597" i="18"/>
  <c r="U623" i="18"/>
  <c r="V623" i="18"/>
  <c r="U443" i="18"/>
  <c r="U106" i="18"/>
  <c r="V106" i="18"/>
  <c r="U79" i="18"/>
  <c r="U147" i="18"/>
  <c r="U197" i="18"/>
  <c r="V197" i="18"/>
  <c r="U636" i="18"/>
  <c r="U638" i="18"/>
  <c r="U640" i="18"/>
  <c r="U641" i="18"/>
  <c r="U642" i="18"/>
  <c r="U643" i="18"/>
  <c r="U646" i="18"/>
  <c r="U648" i="18"/>
  <c r="U723" i="18"/>
  <c r="U567" i="18"/>
  <c r="U709" i="18"/>
  <c r="U601" i="18"/>
  <c r="U458" i="18"/>
  <c r="U701" i="18"/>
  <c r="U532" i="18"/>
  <c r="U354" i="18"/>
  <c r="V354" i="18"/>
  <c r="U422" i="18"/>
  <c r="V422" i="18"/>
  <c r="U111" i="18"/>
  <c r="U93" i="18"/>
  <c r="U537" i="18"/>
  <c r="U837" i="18"/>
  <c r="U736" i="18"/>
  <c r="U697" i="18"/>
  <c r="U671" i="18"/>
  <c r="U580" i="18"/>
  <c r="U749" i="18"/>
  <c r="U506" i="18"/>
  <c r="U456" i="18"/>
  <c r="V456" i="18"/>
  <c r="U823" i="18"/>
  <c r="U792" i="18"/>
  <c r="U128" i="18"/>
  <c r="V128" i="18"/>
  <c r="U206" i="18"/>
  <c r="V206" i="18"/>
  <c r="U393" i="18"/>
  <c r="U445" i="18"/>
  <c r="U377" i="18"/>
  <c r="U418" i="18"/>
  <c r="V418" i="18"/>
  <c r="U508" i="18"/>
  <c r="V508" i="18"/>
  <c r="U433" i="18"/>
  <c r="U549" i="18"/>
  <c r="V549" i="18"/>
  <c r="U95" i="18"/>
  <c r="U366" i="18"/>
  <c r="U617" i="18"/>
  <c r="V617" i="18"/>
  <c r="U104" i="18"/>
  <c r="U809" i="18"/>
  <c r="V809" i="18"/>
  <c r="U862" i="18"/>
  <c r="U785" i="18"/>
  <c r="V785" i="18"/>
  <c r="U581" i="18"/>
  <c r="U698" i="18"/>
  <c r="U568" i="18"/>
  <c r="U495" i="18"/>
  <c r="U612" i="18"/>
  <c r="U249" i="18"/>
  <c r="V249" i="18"/>
  <c r="U850" i="18"/>
  <c r="V850" i="18"/>
  <c r="U209" i="18"/>
  <c r="V209" i="18"/>
  <c r="U186" i="18"/>
  <c r="U407" i="18"/>
  <c r="U196" i="18"/>
  <c r="U213" i="18"/>
  <c r="U144" i="18"/>
  <c r="U420" i="18"/>
  <c r="U483" i="18"/>
  <c r="V483" i="18"/>
  <c r="U513" i="18"/>
  <c r="U724" i="18"/>
  <c r="U750" i="18"/>
  <c r="U737" i="18"/>
  <c r="U706" i="18"/>
  <c r="U818" i="18"/>
  <c r="U501" i="18"/>
  <c r="V501" i="18"/>
  <c r="U653" i="18"/>
  <c r="V653" i="18"/>
  <c r="U781" i="18"/>
  <c r="U836" i="18"/>
  <c r="U440" i="18"/>
  <c r="U796" i="18"/>
  <c r="V796" i="18"/>
  <c r="U759" i="18"/>
  <c r="U131" i="18"/>
  <c r="U672" i="18"/>
  <c r="U589" i="18"/>
  <c r="U758" i="18"/>
  <c r="U586" i="18"/>
  <c r="U193" i="18"/>
  <c r="U143" i="18"/>
  <c r="V143" i="18"/>
  <c r="U198" i="18"/>
  <c r="U710" i="18"/>
  <c r="V710" i="18"/>
  <c r="U392" i="18"/>
  <c r="U121" i="18"/>
  <c r="U857" i="18"/>
  <c r="U738" i="18"/>
  <c r="U739" i="18"/>
  <c r="U699" i="18"/>
  <c r="U569" i="18"/>
  <c r="U570" i="18"/>
  <c r="U673" i="18"/>
  <c r="U725" i="18"/>
  <c r="U726" i="18"/>
  <c r="U708" i="18"/>
  <c r="U427" i="18"/>
  <c r="U813" i="18"/>
  <c r="V813" i="18"/>
  <c r="U825" i="18"/>
  <c r="U552" i="18"/>
  <c r="U812" i="18"/>
  <c r="U630" i="18"/>
  <c r="U657" i="18"/>
  <c r="U499" i="18"/>
  <c r="U539" i="18"/>
  <c r="U801" i="18"/>
  <c r="V801" i="18"/>
  <c r="U247" i="18"/>
  <c r="U852" i="18"/>
  <c r="U484" i="18"/>
  <c r="U751" i="18"/>
  <c r="U582" i="18"/>
  <c r="U583" i="18"/>
  <c r="U838" i="18"/>
  <c r="U655" i="18"/>
  <c r="U548" i="18"/>
  <c r="U629" i="18"/>
  <c r="V629" i="18"/>
  <c r="U814" i="18"/>
  <c r="U798" i="18"/>
  <c r="V798" i="18"/>
  <c r="U769" i="18"/>
  <c r="U514" i="18"/>
  <c r="U512" i="18"/>
  <c r="V512" i="18"/>
  <c r="U604" i="18"/>
  <c r="U526" i="18"/>
  <c r="U760" i="18"/>
  <c r="U511" i="18"/>
  <c r="U536" i="18"/>
  <c r="U772" i="18"/>
  <c r="V772" i="18"/>
  <c r="U485" i="18"/>
  <c r="U627" i="18"/>
  <c r="U236" i="18"/>
  <c r="U457" i="18"/>
  <c r="V457" i="18"/>
  <c r="U91" i="18"/>
  <c r="U419" i="18"/>
  <c r="U125" i="18"/>
  <c r="U299" i="18"/>
  <c r="U712" i="18"/>
  <c r="V712" i="18"/>
  <c r="U773" i="18"/>
  <c r="U141" i="18"/>
  <c r="U503" i="18"/>
  <c r="U602" i="18"/>
  <c r="U863" i="18"/>
  <c r="U774" i="18"/>
  <c r="U787" i="18"/>
  <c r="U551" i="18"/>
  <c r="V551" i="18"/>
  <c r="U92" i="18"/>
  <c r="V92" i="18"/>
  <c r="U120" i="18"/>
  <c r="U369" i="18"/>
  <c r="U800" i="18"/>
  <c r="V800" i="18"/>
  <c r="U515" i="18"/>
  <c r="V515" i="18"/>
  <c r="U763" i="18"/>
  <c r="U245" i="18"/>
  <c r="U784" i="18"/>
  <c r="U538" i="18"/>
  <c r="V538" i="18"/>
  <c r="U632" i="18"/>
  <c r="V632" i="18"/>
  <c r="U865" i="18"/>
  <c r="V865" i="18"/>
  <c r="U486" i="18"/>
  <c r="U658" i="18"/>
  <c r="U633" i="18"/>
  <c r="U593" i="18"/>
  <c r="U375" i="18"/>
  <c r="U362" i="18"/>
  <c r="U591" i="18"/>
  <c r="U866" i="18"/>
  <c r="U118" i="18"/>
  <c r="U453" i="18"/>
  <c r="U606" i="18"/>
  <c r="U496" i="18"/>
  <c r="U505" i="18"/>
  <c r="U831" i="18"/>
  <c r="U761" i="18"/>
  <c r="V761" i="18"/>
  <c r="U223" i="18"/>
  <c r="U691" i="18"/>
  <c r="U238" i="18"/>
  <c r="V238" i="18"/>
  <c r="U241" i="18"/>
  <c r="U782" i="18"/>
  <c r="U132" i="18"/>
  <c r="V132" i="18"/>
  <c r="U115" i="18"/>
  <c r="U757" i="18"/>
  <c r="V757" i="18"/>
  <c r="U603" i="18"/>
  <c r="V603" i="18"/>
  <c r="U545" i="18"/>
  <c r="U557" i="18"/>
  <c r="T413" i="18"/>
  <c r="U594" i="18"/>
  <c r="U841" i="18"/>
  <c r="V841" i="18"/>
  <c r="U842" i="18"/>
  <c r="U802" i="18"/>
  <c r="V534" i="18"/>
  <c r="V789" i="18"/>
  <c r="V853" i="18"/>
  <c r="V504" i="18"/>
  <c r="V502" i="18"/>
  <c r="V540" i="18"/>
  <c r="V860" i="18"/>
  <c r="V846" i="18"/>
  <c r="V587" i="18"/>
  <c r="V85" i="18"/>
  <c r="V807" i="18"/>
  <c r="V489" i="18"/>
  <c r="V610" i="18"/>
  <c r="V835" i="18"/>
  <c r="V185" i="18"/>
  <c r="V794" i="18"/>
  <c r="V554" i="18"/>
  <c r="V500" i="18"/>
  <c r="V431" i="18"/>
  <c r="V355" i="18"/>
  <c r="V187" i="18"/>
  <c r="V381" i="18"/>
  <c r="V86" i="18"/>
  <c r="V124" i="18"/>
  <c r="U310" i="18"/>
  <c r="T322" i="18"/>
  <c r="U284" i="18"/>
  <c r="T296" i="18"/>
  <c r="T270" i="18"/>
  <c r="T166" i="18"/>
  <c r="T179" i="18"/>
  <c r="V480" i="18"/>
  <c r="V770" i="18"/>
  <c r="V125" i="18"/>
  <c r="V815" i="18"/>
  <c r="U628" i="18"/>
  <c r="V628" i="18"/>
  <c r="S205" i="18"/>
  <c r="T195" i="18"/>
  <c r="S804" i="18"/>
  <c r="U76" i="18"/>
  <c r="T88" i="18"/>
  <c r="U105" i="18"/>
  <c r="T114" i="18"/>
  <c r="S455" i="18"/>
  <c r="R465" i="18"/>
  <c r="S452" i="18"/>
  <c r="T442" i="18"/>
  <c r="V130" i="18"/>
  <c r="V208" i="18"/>
  <c r="U234" i="18"/>
  <c r="T244" i="18"/>
  <c r="V403" i="18"/>
  <c r="T400" i="18"/>
  <c r="U390" i="18"/>
  <c r="T364" i="18"/>
  <c r="S374" i="18"/>
  <c r="T218" i="18"/>
  <c r="T140" i="18"/>
  <c r="S361" i="18"/>
  <c r="S182" i="18"/>
  <c r="T490" i="18"/>
  <c r="T811" i="18"/>
  <c r="U811" i="18"/>
  <c r="V811" i="18"/>
  <c r="V528" i="18"/>
  <c r="V651" i="18"/>
  <c r="T854" i="18"/>
  <c r="T856" i="18"/>
  <c r="T869" i="18"/>
  <c r="U868" i="18"/>
  <c r="U869" i="18"/>
  <c r="T596" i="18"/>
  <c r="N103" i="24"/>
  <c r="O104" i="24"/>
  <c r="T609" i="18"/>
  <c r="V756" i="18"/>
  <c r="V626" i="18"/>
  <c r="T557" i="18"/>
  <c r="T530" i="18"/>
  <c r="U530" i="18"/>
  <c r="V530" i="18"/>
  <c r="U826" i="18"/>
  <c r="V826" i="18"/>
  <c r="V556" i="18"/>
  <c r="U595" i="18"/>
  <c r="T541" i="18"/>
  <c r="U541" i="18"/>
  <c r="U621" i="18"/>
  <c r="U616" i="18"/>
  <c r="T834" i="18"/>
  <c r="S843" i="18"/>
  <c r="V491" i="18"/>
  <c r="U592" i="18"/>
  <c r="V592" i="18"/>
  <c r="S869" i="18"/>
  <c r="U790" i="18"/>
  <c r="V790" i="18"/>
  <c r="U605" i="18"/>
  <c r="U609" i="18"/>
  <c r="S426" i="18"/>
  <c r="T414" i="18"/>
  <c r="S765" i="18"/>
  <c r="T764" i="18"/>
  <c r="U764" i="18"/>
  <c r="V764" i="18"/>
  <c r="S778" i="18"/>
  <c r="T777" i="18"/>
  <c r="V867" i="18"/>
  <c r="T361" i="18"/>
  <c r="U349" i="18"/>
  <c r="V543" i="18"/>
  <c r="U631" i="18"/>
  <c r="V808" i="18"/>
  <c r="S544" i="18"/>
  <c r="V555" i="18"/>
  <c r="V634" i="18"/>
  <c r="T622" i="18"/>
  <c r="U517" i="18"/>
  <c r="U518" i="18"/>
  <c r="T660" i="18"/>
  <c r="T661" i="18"/>
  <c r="P83" i="24"/>
  <c r="P101" i="24"/>
  <c r="V659" i="18"/>
  <c r="V864" i="18"/>
  <c r="U542" i="18"/>
  <c r="U619" i="18"/>
  <c r="V619" i="18"/>
  <c r="V550" i="18"/>
  <c r="U821" i="18"/>
  <c r="T830" i="18"/>
  <c r="V527" i="18"/>
  <c r="T529" i="18"/>
  <c r="S531" i="18"/>
  <c r="T804" i="18"/>
  <c r="U797" i="18"/>
  <c r="R8" i="24"/>
  <c r="Q22" i="24"/>
  <c r="Q33" i="24"/>
  <c r="V614" i="18"/>
  <c r="T791" i="18"/>
  <c r="U855" i="18"/>
  <c r="V608" i="18"/>
  <c r="V516" i="18"/>
  <c r="T635" i="18"/>
  <c r="U816" i="18"/>
  <c r="V183" i="18"/>
  <c r="V522" i="18"/>
  <c r="U413" i="18"/>
  <c r="U153" i="18"/>
  <c r="U439" i="18"/>
  <c r="U140" i="18"/>
  <c r="U218" i="18"/>
  <c r="U296" i="18"/>
  <c r="U322" i="18"/>
  <c r="U635" i="18"/>
  <c r="U387" i="18"/>
  <c r="U257" i="18"/>
  <c r="W92" i="18"/>
  <c r="U752" i="18"/>
  <c r="U674" i="18"/>
  <c r="U700" i="18"/>
  <c r="W653" i="18"/>
  <c r="W249" i="18"/>
  <c r="W809" i="18"/>
  <c r="W418" i="18"/>
  <c r="W197" i="18"/>
  <c r="W768" i="18"/>
  <c r="W81" i="18"/>
  <c r="V89" i="18"/>
  <c r="U101" i="18"/>
  <c r="W113" i="18"/>
  <c r="U179" i="18"/>
  <c r="U335" i="18"/>
  <c r="W3" i="18"/>
  <c r="V271" i="18"/>
  <c r="V283" i="18"/>
  <c r="V336" i="18"/>
  <c r="V154" i="18"/>
  <c r="V740" i="18"/>
  <c r="V727" i="18"/>
  <c r="V675" i="18"/>
  <c r="V687" i="18"/>
  <c r="V573" i="18"/>
  <c r="V742" i="18"/>
  <c r="V729" i="18"/>
  <c r="V560" i="18"/>
  <c r="V716" i="18"/>
  <c r="V323" i="18"/>
  <c r="V730" i="18"/>
  <c r="V717" i="18"/>
  <c r="V743" i="18"/>
  <c r="V574" i="18"/>
  <c r="V561" i="18"/>
  <c r="V571" i="18"/>
  <c r="V327" i="18"/>
  <c r="V332" i="18"/>
  <c r="V325" i="18"/>
  <c r="V263" i="18"/>
  <c r="V334" i="18"/>
  <c r="V160" i="18"/>
  <c r="V333" i="18"/>
  <c r="V169" i="18"/>
  <c r="V260" i="18"/>
  <c r="V172" i="18"/>
  <c r="V339" i="18"/>
  <c r="V317" i="18"/>
  <c r="V167" i="18"/>
  <c r="V345" i="18"/>
  <c r="V346" i="18"/>
  <c r="V330" i="18"/>
  <c r="V343" i="18"/>
  <c r="V171" i="18"/>
  <c r="V341" i="18"/>
  <c r="V170" i="18"/>
  <c r="V290" i="18"/>
  <c r="V174" i="18"/>
  <c r="V347" i="18"/>
  <c r="V173" i="18"/>
  <c r="V262" i="18"/>
  <c r="V261" i="18"/>
  <c r="V291" i="18"/>
  <c r="V294" i="18"/>
  <c r="V164" i="18"/>
  <c r="V320" i="18"/>
  <c r="V265" i="18"/>
  <c r="V288" i="18"/>
  <c r="V292" i="18"/>
  <c r="V287" i="18"/>
  <c r="V329" i="18"/>
  <c r="V268" i="18"/>
  <c r="V264" i="18"/>
  <c r="V289" i="18"/>
  <c r="V331" i="18"/>
  <c r="V326" i="18"/>
  <c r="V340" i="18"/>
  <c r="V328" i="18"/>
  <c r="V286" i="18"/>
  <c r="V156" i="18"/>
  <c r="V177" i="18"/>
  <c r="V318" i="18"/>
  <c r="V159" i="18"/>
  <c r="V321" i="18"/>
  <c r="V344" i="18"/>
  <c r="V319" i="18"/>
  <c r="V267" i="18"/>
  <c r="V175" i="18"/>
  <c r="V157" i="18"/>
  <c r="V162" i="18"/>
  <c r="V158" i="18"/>
  <c r="V338" i="18"/>
  <c r="V562" i="18"/>
  <c r="V161" i="18"/>
  <c r="V295" i="18"/>
  <c r="V293" i="18"/>
  <c r="V163" i="18"/>
  <c r="V176" i="18"/>
  <c r="V266" i="18"/>
  <c r="V342" i="18"/>
  <c r="V178" i="18"/>
  <c r="V269" i="18"/>
  <c r="V165" i="18"/>
  <c r="V731" i="18"/>
  <c r="V718" i="18"/>
  <c r="V744" i="18"/>
  <c r="V575" i="18"/>
  <c r="V691" i="18"/>
  <c r="V306" i="18"/>
  <c r="W306" i="18"/>
  <c r="V284" i="18"/>
  <c r="V424" i="18"/>
  <c r="V310" i="18"/>
  <c r="V576" i="18"/>
  <c r="V719" i="18"/>
  <c r="V308" i="18"/>
  <c r="V100" i="18"/>
  <c r="V316" i="18"/>
  <c r="V411" i="18"/>
  <c r="W411" i="18"/>
  <c r="V357" i="18"/>
  <c r="W357" i="18"/>
  <c r="V745" i="18"/>
  <c r="V563" i="18"/>
  <c r="V732" i="18"/>
  <c r="V447" i="18"/>
  <c r="W447" i="18"/>
  <c r="V137" i="18"/>
  <c r="V152" i="18"/>
  <c r="V436" i="18"/>
  <c r="V190" i="18"/>
  <c r="V305" i="18"/>
  <c r="V83" i="18"/>
  <c r="V688" i="18"/>
  <c r="V720" i="18"/>
  <c r="V746" i="18"/>
  <c r="V577" i="18"/>
  <c r="V733" i="18"/>
  <c r="V564" i="18"/>
  <c r="V217" i="18"/>
  <c r="V399" i="18"/>
  <c r="W399" i="18"/>
  <c r="V359" i="18"/>
  <c r="W359" i="18"/>
  <c r="V360" i="18"/>
  <c r="V204" i="18"/>
  <c r="W204" i="18"/>
  <c r="V304" i="18"/>
  <c r="V397" i="18"/>
  <c r="V692" i="18"/>
  <c r="W692" i="18"/>
  <c r="V96" i="18"/>
  <c r="V693" i="18"/>
  <c r="W693" i="18" s="1"/>
  <c r="V82" i="18"/>
  <c r="V779" i="18"/>
  <c r="V370" i="18"/>
  <c r="W370" i="18"/>
  <c r="V98" i="18"/>
  <c r="V372" i="18"/>
  <c r="W372" i="18"/>
  <c r="V200" i="18"/>
  <c r="W200" i="18"/>
  <c r="V449" i="18"/>
  <c r="V226" i="18"/>
  <c r="V358" i="18"/>
  <c r="V138" i="18"/>
  <c r="V409" i="18"/>
  <c r="V297" i="18"/>
  <c r="V695" i="18"/>
  <c r="V578" i="18"/>
  <c r="V669" i="18"/>
  <c r="V694" i="18"/>
  <c r="V235" i="18"/>
  <c r="V833" i="18"/>
  <c r="V146" i="18"/>
  <c r="V721" i="18"/>
  <c r="V565" i="18"/>
  <c r="V747" i="18"/>
  <c r="V665" i="18"/>
  <c r="V112" i="18"/>
  <c r="W112" i="18"/>
  <c r="V463" i="18"/>
  <c r="W463" i="18"/>
  <c r="V461" i="18"/>
  <c r="V229" i="18"/>
  <c r="W229" i="18"/>
  <c r="V215" i="18"/>
  <c r="W215" i="18"/>
  <c r="V216" i="18"/>
  <c r="V87" i="18"/>
  <c r="V227" i="18"/>
  <c r="V241" i="18"/>
  <c r="V382" i="18"/>
  <c r="V243" i="18"/>
  <c r="V102" i="18"/>
  <c r="V254" i="18"/>
  <c r="V444" i="18"/>
  <c r="V734" i="18"/>
  <c r="V368" i="18"/>
  <c r="V668" i="18"/>
  <c r="V251" i="18"/>
  <c r="W251" i="18"/>
  <c r="V237" i="18"/>
  <c r="V228" i="18"/>
  <c r="V151" i="18"/>
  <c r="W151" i="18"/>
  <c r="V108" i="18"/>
  <c r="V313" i="18"/>
  <c r="V410" i="18"/>
  <c r="W410" i="18"/>
  <c r="V84" i="18"/>
  <c r="V497" i="18"/>
  <c r="W497" i="18"/>
  <c r="V384" i="18"/>
  <c r="V110" i="18"/>
  <c r="V735" i="18"/>
  <c r="V748" i="18"/>
  <c r="V180" i="18"/>
  <c r="W180" i="18"/>
  <c r="V126" i="18"/>
  <c r="V448" i="18"/>
  <c r="V423" i="18"/>
  <c r="V438" i="18"/>
  <c r="V395" i="18"/>
  <c r="V451" i="18"/>
  <c r="V312" i="18"/>
  <c r="V625" i="18"/>
  <c r="V396" i="18"/>
  <c r="V136" i="18"/>
  <c r="V430" i="18"/>
  <c r="V696" i="18"/>
  <c r="V722" i="18"/>
  <c r="V566" i="18"/>
  <c r="V579" i="18"/>
  <c r="V670" i="18"/>
  <c r="V523" i="18"/>
  <c r="W523" i="18"/>
  <c r="V417" i="18"/>
  <c r="W417" i="18"/>
  <c r="V388" i="18"/>
  <c r="V782" i="18"/>
  <c r="W782" i="18"/>
  <c r="V649" i="18"/>
  <c r="V379" i="18"/>
  <c r="V753" i="18"/>
  <c r="V493" i="18"/>
  <c r="V547" i="18"/>
  <c r="V109" i="18"/>
  <c r="W109" i="18"/>
  <c r="V435" i="18"/>
  <c r="W435" i="18"/>
  <c r="V199" i="18"/>
  <c r="W199" i="18"/>
  <c r="V253" i="18"/>
  <c r="V255" i="18"/>
  <c r="V421" i="18"/>
  <c r="V93" i="18"/>
  <c r="V401" i="18"/>
  <c r="V394" i="18"/>
  <c r="V145" i="18"/>
  <c r="V599" i="18"/>
  <c r="V567" i="18"/>
  <c r="V580" i="18"/>
  <c r="V822" i="18"/>
  <c r="V810" i="18"/>
  <c r="V510" i="18"/>
  <c r="V662" i="18"/>
  <c r="V189" i="18"/>
  <c r="V203" i="18"/>
  <c r="V460" i="18"/>
  <c r="W460" i="18"/>
  <c r="V434" i="18"/>
  <c r="W434" i="18"/>
  <c r="V133" i="18"/>
  <c r="V99" i="18"/>
  <c r="W99" i="18"/>
  <c r="V80" i="18"/>
  <c r="W80" i="18"/>
  <c r="V214" i="18"/>
  <c r="V425" i="18"/>
  <c r="V351" i="18"/>
  <c r="V509" i="18"/>
  <c r="W509" i="18"/>
  <c r="V188" i="18"/>
  <c r="W188" i="18"/>
  <c r="V535" i="18"/>
  <c r="V749" i="18"/>
  <c r="V736" i="18"/>
  <c r="V723" i="18"/>
  <c r="V697" i="18"/>
  <c r="V671" i="18"/>
  <c r="V820" i="18"/>
  <c r="V844" i="18"/>
  <c r="V210" i="18"/>
  <c r="V458" i="18"/>
  <c r="V532" i="18"/>
  <c r="V443" i="18"/>
  <c r="V149" i="18"/>
  <c r="W149" i="18"/>
  <c r="V849" i="18"/>
  <c r="W849" i="18"/>
  <c r="V94" i="18"/>
  <c r="V588" i="18"/>
  <c r="W588" i="18"/>
  <c r="V459" i="18"/>
  <c r="W459" i="18"/>
  <c r="V147" i="18"/>
  <c r="V252" i="18"/>
  <c r="W252" i="18"/>
  <c r="V111" i="18"/>
  <c r="V79" i="18"/>
  <c r="V656" i="18"/>
  <c r="W656" i="18"/>
  <c r="V537" i="18"/>
  <c r="W537" i="18"/>
  <c r="V709" i="18"/>
  <c r="V581" i="18"/>
  <c r="V672" i="18"/>
  <c r="V698" i="18"/>
  <c r="V724" i="18"/>
  <c r="V737" i="18"/>
  <c r="V506" i="18"/>
  <c r="V122" i="18"/>
  <c r="V408" i="18"/>
  <c r="V377" i="18"/>
  <c r="W377" i="18"/>
  <c r="V755" i="18"/>
  <c r="W755" i="18"/>
  <c r="V356" i="18"/>
  <c r="V367" i="18"/>
  <c r="W367" i="18"/>
  <c r="V636" i="18"/>
  <c r="V525" i="18"/>
  <c r="W525" i="18"/>
  <c r="V837" i="18"/>
  <c r="V750" i="18"/>
  <c r="V601" i="18"/>
  <c r="V568" i="18"/>
  <c r="V823" i="18"/>
  <c r="V792" i="18"/>
  <c r="V445" i="18"/>
  <c r="W445" i="18"/>
  <c r="V393" i="18"/>
  <c r="V213" i="18"/>
  <c r="V824" i="18"/>
  <c r="W824" i="18"/>
  <c r="V104" i="18"/>
  <c r="V711" i="18"/>
  <c r="V590" i="18"/>
  <c r="W590" i="18"/>
  <c r="V725" i="18"/>
  <c r="V726" i="18"/>
  <c r="V673" i="18"/>
  <c r="V674" i="18"/>
  <c r="V738" i="18"/>
  <c r="V739" i="18"/>
  <c r="V751" i="18"/>
  <c r="V862" i="18"/>
  <c r="V553" i="18"/>
  <c r="V640" i="18"/>
  <c r="V600" i="18"/>
  <c r="V758" i="18"/>
  <c r="W758" i="18"/>
  <c r="V706" i="18"/>
  <c r="V612" i="18"/>
  <c r="V365" i="18"/>
  <c r="W365" i="18"/>
  <c r="V196" i="18"/>
  <c r="V433" i="18"/>
  <c r="V95" i="18"/>
  <c r="V144" i="18"/>
  <c r="W144" i="18"/>
  <c r="V407" i="18"/>
  <c r="V186" i="18"/>
  <c r="V366" i="18"/>
  <c r="W366" i="18"/>
  <c r="V248" i="18"/>
  <c r="W248" i="18"/>
  <c r="V420" i="18"/>
  <c r="V848" i="18"/>
  <c r="V818" i="18"/>
  <c r="V589" i="18"/>
  <c r="V699" i="18"/>
  <c r="V569" i="18"/>
  <c r="V582" i="18"/>
  <c r="V657" i="18"/>
  <c r="V759" i="18"/>
  <c r="W759" i="18"/>
  <c r="V652" i="18"/>
  <c r="V513" i="18"/>
  <c r="V836" i="18"/>
  <c r="W836" i="18"/>
  <c r="V641" i="18"/>
  <c r="V781" i="18"/>
  <c r="V487" i="18"/>
  <c r="V440" i="18"/>
  <c r="V524" i="18"/>
  <c r="V638" i="18"/>
  <c r="V495" i="18"/>
  <c r="V586" i="18"/>
  <c r="V852" i="18"/>
  <c r="V539" i="18"/>
  <c r="W539" i="18"/>
  <c r="V131" i="18"/>
  <c r="V519" i="18"/>
  <c r="V786" i="18"/>
  <c r="W786" i="18"/>
  <c r="V499" i="18"/>
  <c r="V221" i="18"/>
  <c r="V851" i="18"/>
  <c r="W851" i="18"/>
  <c r="V247" i="18"/>
  <c r="V392" i="18"/>
  <c r="V827" i="18"/>
  <c r="V838" i="18"/>
  <c r="V604" i="18"/>
  <c r="W604" i="18"/>
  <c r="V840" i="18"/>
  <c r="W840" i="18"/>
  <c r="V654" i="18"/>
  <c r="V812" i="18"/>
  <c r="V857" i="18"/>
  <c r="V760" i="18"/>
  <c r="V769" i="18"/>
  <c r="V773" i="18"/>
  <c r="W773" i="18"/>
  <c r="V548" i="18"/>
  <c r="V498" i="18"/>
  <c r="V193" i="18"/>
  <c r="V482" i="18"/>
  <c r="V222" i="18"/>
  <c r="V488" i="18"/>
  <c r="V198" i="18"/>
  <c r="V775" i="18"/>
  <c r="V620" i="18"/>
  <c r="V120" i="18"/>
  <c r="W120" i="18"/>
  <c r="V121" i="18"/>
  <c r="V828" i="18"/>
  <c r="V642" i="18"/>
  <c r="W642" i="18"/>
  <c r="V814" i="18"/>
  <c r="V536" i="18"/>
  <c r="W536" i="18"/>
  <c r="V511" i="18"/>
  <c r="V763" i="18"/>
  <c r="W763" i="18"/>
  <c r="V485" i="18"/>
  <c r="V708" i="18"/>
  <c r="V526" i="18"/>
  <c r="V639" i="18"/>
  <c r="V655" i="18"/>
  <c r="V825" i="18"/>
  <c r="V646" i="18"/>
  <c r="W646" i="18"/>
  <c r="V630" i="18"/>
  <c r="V484" i="18"/>
  <c r="W484" i="18"/>
  <c r="V514" i="18"/>
  <c r="V427" i="18"/>
  <c r="V552" i="18"/>
  <c r="V618" i="18"/>
  <c r="V627" i="18"/>
  <c r="V545" i="18"/>
  <c r="W545" i="18"/>
  <c r="V91" i="18"/>
  <c r="W91" i="18"/>
  <c r="V117" i="18"/>
  <c r="W117" i="18"/>
  <c r="V784" i="18"/>
  <c r="V658" i="18"/>
  <c r="W658" i="18"/>
  <c r="V486" i="18"/>
  <c r="W486" i="18"/>
  <c r="V602" i="18"/>
  <c r="V503" i="18"/>
  <c r="V633" i="18"/>
  <c r="V591" i="18"/>
  <c r="V593" i="18"/>
  <c r="V362" i="18"/>
  <c r="V643" i="18"/>
  <c r="V496" i="18"/>
  <c r="V453" i="18"/>
  <c r="V866" i="18"/>
  <c r="V223" i="18"/>
  <c r="V236" i="18"/>
  <c r="W236" i="18"/>
  <c r="V419" i="18"/>
  <c r="V369" i="18"/>
  <c r="V299" i="18"/>
  <c r="V776" i="18"/>
  <c r="W776" i="18"/>
  <c r="V78" i="18"/>
  <c r="W78" i="18"/>
  <c r="V594" i="18"/>
  <c r="W594" i="18"/>
  <c r="V245" i="18"/>
  <c r="V802" i="18"/>
  <c r="V774" i="18"/>
  <c r="W774" i="18"/>
  <c r="V375" i="18"/>
  <c r="V787" i="18"/>
  <c r="W787" i="18"/>
  <c r="V607" i="18"/>
  <c r="V606" i="18"/>
  <c r="V645" i="18"/>
  <c r="V647" i="18"/>
  <c r="V831" i="18"/>
  <c r="V863" i="18"/>
  <c r="W863" i="18"/>
  <c r="V141" i="18"/>
  <c r="V788" i="18"/>
  <c r="V842" i="18"/>
  <c r="V118" i="18"/>
  <c r="V437" i="18"/>
  <c r="V242" i="18"/>
  <c r="V380" i="18"/>
  <c r="W380" i="18"/>
  <c r="V184" i="18"/>
  <c r="V148" i="18"/>
  <c r="W148" i="18"/>
  <c r="V613" i="18"/>
  <c r="V211" i="18"/>
  <c r="V859" i="18"/>
  <c r="W859" i="18"/>
  <c r="V416" i="18"/>
  <c r="W416" i="18"/>
  <c r="V799" i="18"/>
  <c r="V521" i="18"/>
  <c r="V378" i="18"/>
  <c r="T5" i="24"/>
  <c r="U4" i="18"/>
  <c r="V391" i="18"/>
  <c r="W391" i="18"/>
  <c r="V250" i="18"/>
  <c r="W250" i="18"/>
  <c r="V644" i="18"/>
  <c r="V829" i="18"/>
  <c r="W628" i="18"/>
  <c r="W480" i="18"/>
  <c r="W610" i="18"/>
  <c r="W807" i="18"/>
  <c r="W587" i="18"/>
  <c r="W860" i="18"/>
  <c r="V115" i="18"/>
  <c r="U127" i="18"/>
  <c r="W712" i="18"/>
  <c r="W798" i="18"/>
  <c r="W710" i="18"/>
  <c r="W143" i="18"/>
  <c r="W850" i="18"/>
  <c r="W549" i="18"/>
  <c r="W128" i="18"/>
  <c r="W456" i="18"/>
  <c r="V701" i="18"/>
  <c r="W623" i="18"/>
  <c r="W202" i="18"/>
  <c r="W135" i="18"/>
  <c r="W97" i="18"/>
  <c r="V219" i="18"/>
  <c r="U231" i="18"/>
  <c r="W225" i="18"/>
  <c r="V258" i="18"/>
  <c r="U270" i="18"/>
  <c r="U348" i="18"/>
  <c r="U166" i="18"/>
  <c r="W446" i="18"/>
  <c r="W847" i="18"/>
  <c r="W795" i="18"/>
  <c r="W404" i="18"/>
  <c r="W771" i="18"/>
  <c r="W429" i="18"/>
  <c r="V861" i="18"/>
  <c r="W861" i="18"/>
  <c r="V783" i="18"/>
  <c r="W783" i="18"/>
  <c r="V803" i="18"/>
  <c r="V232" i="18"/>
  <c r="W232" i="18"/>
  <c r="V352" i="18"/>
  <c r="W352" i="18"/>
  <c r="V762" i="18"/>
  <c r="W762" i="18"/>
  <c r="V839" i="18"/>
  <c r="U791" i="18"/>
  <c r="V76" i="18"/>
  <c r="U88" i="18"/>
  <c r="T817" i="18"/>
  <c r="U195" i="18"/>
  <c r="T205" i="18"/>
  <c r="V605" i="18"/>
  <c r="W605" i="18"/>
  <c r="S465" i="18"/>
  <c r="T455" i="18"/>
  <c r="U114" i="18"/>
  <c r="V105" i="18"/>
  <c r="T452" i="18"/>
  <c r="U442" i="18"/>
  <c r="U622" i="18"/>
  <c r="U364" i="18"/>
  <c r="T374" i="18"/>
  <c r="S192" i="18"/>
  <c r="W403" i="18"/>
  <c r="V621" i="18"/>
  <c r="T182" i="18"/>
  <c r="U400" i="18"/>
  <c r="V390" i="18"/>
  <c r="U244" i="18"/>
  <c r="V234" i="18"/>
  <c r="W130" i="18"/>
  <c r="V609" i="18"/>
  <c r="U854" i="18"/>
  <c r="V854" i="18"/>
  <c r="V868" i="18"/>
  <c r="W868" i="18"/>
  <c r="T492" i="18"/>
  <c r="U490" i="18"/>
  <c r="W528" i="18"/>
  <c r="W651" i="18"/>
  <c r="W764" i="18"/>
  <c r="W808" i="18"/>
  <c r="W608" i="18"/>
  <c r="V541" i="18"/>
  <c r="W541" i="18"/>
  <c r="U544" i="18"/>
  <c r="W530" i="18"/>
  <c r="U777" i="18"/>
  <c r="U765" i="18"/>
  <c r="W550" i="18"/>
  <c r="V557" i="18"/>
  <c r="W614" i="18"/>
  <c r="R22" i="24"/>
  <c r="R33" i="24"/>
  <c r="S8" i="24"/>
  <c r="V631" i="18"/>
  <c r="W631" i="18"/>
  <c r="T778" i="18"/>
  <c r="T765" i="18"/>
  <c r="U596" i="18"/>
  <c r="W592" i="18"/>
  <c r="W756" i="18"/>
  <c r="V765" i="18"/>
  <c r="W527" i="18"/>
  <c r="W619" i="18"/>
  <c r="U817" i="18"/>
  <c r="V816" i="18"/>
  <c r="V517" i="18"/>
  <c r="V518" i="18"/>
  <c r="U361" i="18"/>
  <c r="V349" i="18"/>
  <c r="U834" i="18"/>
  <c r="T843" i="18"/>
  <c r="T544" i="18"/>
  <c r="V595" i="18"/>
  <c r="W626" i="18"/>
  <c r="U660" i="18"/>
  <c r="V660" i="18"/>
  <c r="V661" i="18"/>
  <c r="V616" i="18"/>
  <c r="W616" i="18"/>
  <c r="V855" i="18"/>
  <c r="V791" i="18"/>
  <c r="W516" i="18"/>
  <c r="V797" i="18"/>
  <c r="U804" i="18"/>
  <c r="U529" i="18"/>
  <c r="T531" i="18"/>
  <c r="V821" i="18"/>
  <c r="U830" i="18"/>
  <c r="T426" i="18"/>
  <c r="U414" i="18"/>
  <c r="W491" i="18"/>
  <c r="W621" i="18"/>
  <c r="W556" i="18"/>
  <c r="V542" i="18"/>
  <c r="W790" i="18"/>
  <c r="U856" i="18"/>
  <c r="W634" i="18"/>
  <c r="W522" i="18"/>
  <c r="W183" i="18"/>
  <c r="V231" i="18"/>
  <c r="V413" i="18"/>
  <c r="V140" i="18"/>
  <c r="V270" i="18"/>
  <c r="V218" i="18"/>
  <c r="V127" i="18"/>
  <c r="V439" i="18"/>
  <c r="V583" i="18"/>
  <c r="V700" i="18"/>
  <c r="V153" i="18"/>
  <c r="V387" i="18"/>
  <c r="V570" i="18"/>
  <c r="V752" i="18"/>
  <c r="W636" i="18"/>
  <c r="V648" i="18"/>
  <c r="W310" i="18"/>
  <c r="V296" i="18"/>
  <c r="W323" i="18"/>
  <c r="V335" i="18"/>
  <c r="W336" i="18"/>
  <c r="V348" i="18"/>
  <c r="X3" i="18"/>
  <c r="X592" i="18"/>
  <c r="W675" i="18"/>
  <c r="W687" i="18"/>
  <c r="W271" i="18"/>
  <c r="W283" i="18"/>
  <c r="W729" i="18"/>
  <c r="W560" i="18"/>
  <c r="W154" i="18"/>
  <c r="W740" i="18"/>
  <c r="W727" i="18"/>
  <c r="W716" i="18"/>
  <c r="W742" i="18"/>
  <c r="W714" i="18"/>
  <c r="W574" i="18"/>
  <c r="W717" i="18"/>
  <c r="W743" i="18"/>
  <c r="W730" i="18"/>
  <c r="W561" i="18"/>
  <c r="W573" i="18"/>
  <c r="X573" i="18"/>
  <c r="W571" i="18"/>
  <c r="W328" i="18"/>
  <c r="W171" i="18"/>
  <c r="W330" i="18"/>
  <c r="W329" i="18"/>
  <c r="W327" i="18"/>
  <c r="W291" i="18"/>
  <c r="W175" i="18"/>
  <c r="W558" i="18"/>
  <c r="W261" i="18"/>
  <c r="W343" i="18"/>
  <c r="W176" i="18"/>
  <c r="W321" i="18"/>
  <c r="W333" i="18"/>
  <c r="W260" i="18"/>
  <c r="W262" i="18"/>
  <c r="W172" i="18"/>
  <c r="W345" i="18"/>
  <c r="W264" i="18"/>
  <c r="W290" i="18"/>
  <c r="W347" i="18"/>
  <c r="W170" i="18"/>
  <c r="W173" i="18"/>
  <c r="W163" i="18"/>
  <c r="W340" i="18"/>
  <c r="W334" i="18"/>
  <c r="W160" i="18"/>
  <c r="W263" i="18"/>
  <c r="W320" i="18"/>
  <c r="W266" i="18"/>
  <c r="W156" i="18"/>
  <c r="W164" i="18"/>
  <c r="W178" i="18"/>
  <c r="W158" i="18"/>
  <c r="W287" i="18"/>
  <c r="W294" i="18"/>
  <c r="W265" i="18"/>
  <c r="W288" i="18"/>
  <c r="W346" i="18"/>
  <c r="W344" i="18"/>
  <c r="W332" i="18"/>
  <c r="W326" i="18"/>
  <c r="W293" i="18"/>
  <c r="W177" i="18"/>
  <c r="W318" i="18"/>
  <c r="W269" i="18"/>
  <c r="W339" i="18"/>
  <c r="W331" i="18"/>
  <c r="W295" i="18"/>
  <c r="W165" i="18"/>
  <c r="W319" i="18"/>
  <c r="W342" i="18"/>
  <c r="W161" i="18"/>
  <c r="W268" i="18"/>
  <c r="W162" i="18"/>
  <c r="W292" i="18"/>
  <c r="W718" i="18"/>
  <c r="W341" i="18"/>
  <c r="W267" i="18"/>
  <c r="W289" i="18"/>
  <c r="W157" i="18"/>
  <c r="W159" i="18"/>
  <c r="W174" i="18"/>
  <c r="W286" i="18"/>
  <c r="W296" i="18" s="1"/>
  <c r="W575" i="18"/>
  <c r="W731" i="18"/>
  <c r="W744" i="18"/>
  <c r="W562" i="18"/>
  <c r="W167" i="18"/>
  <c r="W307" i="18"/>
  <c r="X307" i="18"/>
  <c r="W691" i="18"/>
  <c r="X691" i="18" s="1"/>
  <c r="W745" i="18"/>
  <c r="W719" i="18"/>
  <c r="W317" i="18"/>
  <c r="W169" i="18"/>
  <c r="W308" i="18"/>
  <c r="X308" i="18"/>
  <c r="W338" i="18"/>
  <c r="W316" i="18"/>
  <c r="W325" i="18"/>
  <c r="W100" i="18"/>
  <c r="W690" i="18"/>
  <c r="X690" i="18" s="1"/>
  <c r="W666" i="18"/>
  <c r="X666" i="18" s="1"/>
  <c r="W576" i="18"/>
  <c r="W563" i="18"/>
  <c r="W732" i="18"/>
  <c r="W201" i="18"/>
  <c r="X201" i="18"/>
  <c r="W436" i="18"/>
  <c r="X436" i="18"/>
  <c r="W190" i="18"/>
  <c r="W240" i="18"/>
  <c r="W564" i="18"/>
  <c r="W577" i="18"/>
  <c r="W720" i="18"/>
  <c r="W746" i="18"/>
  <c r="W258" i="18"/>
  <c r="W284" i="18"/>
  <c r="W386" i="18"/>
  <c r="X386" i="18"/>
  <c r="W412" i="18"/>
  <c r="W462" i="18"/>
  <c r="X462" i="18"/>
  <c r="W424" i="18"/>
  <c r="X424" i="18"/>
  <c r="W150" i="18"/>
  <c r="W437" i="18"/>
  <c r="X437" i="18"/>
  <c r="W217" i="18"/>
  <c r="W305" i="18"/>
  <c r="X305" i="18"/>
  <c r="W733" i="18"/>
  <c r="W664" i="18"/>
  <c r="X664" i="18" s="1"/>
  <c r="W373" i="18"/>
  <c r="W398" i="18"/>
  <c r="X398" i="18"/>
  <c r="W191" i="18"/>
  <c r="X191" i="18"/>
  <c r="W371" i="18"/>
  <c r="X371" i="18"/>
  <c r="W137" i="18"/>
  <c r="W464" i="18"/>
  <c r="X464" i="18"/>
  <c r="W360" i="18"/>
  <c r="W152" i="18"/>
  <c r="W124" i="18"/>
  <c r="X124" i="18"/>
  <c r="W85" i="18"/>
  <c r="X85" i="18"/>
  <c r="W139" i="18"/>
  <c r="W397" i="18"/>
  <c r="W304" i="18"/>
  <c r="W667" i="18"/>
  <c r="W721" i="18"/>
  <c r="W578" i="18"/>
  <c r="W565" i="18"/>
  <c r="W734" i="18"/>
  <c r="W406" i="18"/>
  <c r="X406" i="18"/>
  <c r="W805" i="18"/>
  <c r="X805" i="18"/>
  <c r="W219" i="18"/>
  <c r="W96" i="18"/>
  <c r="W779" i="18"/>
  <c r="W235" i="18"/>
  <c r="W82" i="18"/>
  <c r="X82" i="18"/>
  <c r="W224" i="18"/>
  <c r="W314" i="18"/>
  <c r="W86" i="18"/>
  <c r="X86" i="18"/>
  <c r="W230" i="18"/>
  <c r="X230" i="18"/>
  <c r="W242" i="18"/>
  <c r="W185" i="18"/>
  <c r="X185" i="18"/>
  <c r="W256" i="18"/>
  <c r="W83" i="18"/>
  <c r="W688" i="18"/>
  <c r="W747" i="18"/>
  <c r="W368" i="18"/>
  <c r="W212" i="18"/>
  <c r="X212" i="18"/>
  <c r="W695" i="18"/>
  <c r="X695" i="18"/>
  <c r="W119" i="18"/>
  <c r="W461" i="18"/>
  <c r="X461" i="18"/>
  <c r="W134" i="18"/>
  <c r="X134" i="18"/>
  <c r="W448" i="18"/>
  <c r="X448" i="18"/>
  <c r="W382" i="18"/>
  <c r="W358" i="18"/>
  <c r="W216" i="18"/>
  <c r="W87" i="18"/>
  <c r="W98" i="18"/>
  <c r="W89" i="18"/>
  <c r="X89" i="18"/>
  <c r="W254" i="18"/>
  <c r="W766" i="18"/>
  <c r="W696" i="18"/>
  <c r="W566" i="18"/>
  <c r="W735" i="18"/>
  <c r="W579" i="18"/>
  <c r="W381" i="18"/>
  <c r="X381" i="18"/>
  <c r="W669" i="18"/>
  <c r="W450" i="18"/>
  <c r="X450" i="18"/>
  <c r="W243" i="18"/>
  <c r="X243" i="18"/>
  <c r="W409" i="18"/>
  <c r="X409" i="18"/>
  <c r="W241" i="18"/>
  <c r="W226" i="18"/>
  <c r="W227" i="18"/>
  <c r="W449" i="18"/>
  <c r="X449" i="18"/>
  <c r="W438" i="18"/>
  <c r="W138" i="18"/>
  <c r="X138" i="18"/>
  <c r="W102" i="18"/>
  <c r="W670" i="18"/>
  <c r="W722" i="18"/>
  <c r="W748" i="18"/>
  <c r="W297" i="18"/>
  <c r="W665" i="18"/>
  <c r="W833" i="18"/>
  <c r="W444" i="18"/>
  <c r="W237" i="18"/>
  <c r="W668" i="18"/>
  <c r="X668" i="18" s="1"/>
  <c r="W694" i="18"/>
  <c r="W146" i="18"/>
  <c r="W228" i="18"/>
  <c r="X228" i="18"/>
  <c r="W313" i="18"/>
  <c r="X313" i="18" s="1"/>
  <c r="W423" i="18"/>
  <c r="X423" i="18"/>
  <c r="W108" i="18"/>
  <c r="W451" i="18"/>
  <c r="W405" i="18"/>
  <c r="X405" i="18"/>
  <c r="W187" i="18"/>
  <c r="X187" i="18"/>
  <c r="W123" i="18"/>
  <c r="W395" i="18"/>
  <c r="X395" i="18"/>
  <c r="W383" i="18"/>
  <c r="W107" i="18"/>
  <c r="W354" i="18"/>
  <c r="W430" i="18"/>
  <c r="W384" i="18"/>
  <c r="W136" i="18"/>
  <c r="W671" i="18"/>
  <c r="W736" i="18"/>
  <c r="W697" i="18"/>
  <c r="W379" i="18"/>
  <c r="X379" i="18"/>
  <c r="W753" i="18"/>
  <c r="W584" i="18"/>
  <c r="W126" i="18"/>
  <c r="W625" i="18"/>
  <c r="X625" i="18"/>
  <c r="W396" i="18"/>
  <c r="W84" i="18"/>
  <c r="X84" i="18"/>
  <c r="W312" i="18"/>
  <c r="W388" i="18"/>
  <c r="W110" i="18"/>
  <c r="W353" i="18"/>
  <c r="X353" i="18"/>
  <c r="W580" i="18"/>
  <c r="W567" i="18"/>
  <c r="W749" i="18"/>
  <c r="W723" i="18"/>
  <c r="W535" i="18"/>
  <c r="W649" i="18"/>
  <c r="X649" i="18"/>
  <c r="W401" i="18"/>
  <c r="W184" i="18"/>
  <c r="X184" i="18"/>
  <c r="W810" i="18"/>
  <c r="X810" i="18"/>
  <c r="W820" i="18"/>
  <c r="X820" i="18"/>
  <c r="W547" i="18"/>
  <c r="W662" i="18"/>
  <c r="W189" i="18"/>
  <c r="X189" i="18"/>
  <c r="W122" i="18"/>
  <c r="X122" i="18"/>
  <c r="W214" i="18"/>
  <c r="W133" i="18"/>
  <c r="W106" i="18"/>
  <c r="X106" i="18"/>
  <c r="W93" i="18"/>
  <c r="X93" i="18"/>
  <c r="W255" i="18"/>
  <c r="W253" i="18"/>
  <c r="W351" i="18"/>
  <c r="W421" i="18"/>
  <c r="W394" i="18"/>
  <c r="W145" i="18"/>
  <c r="W599" i="18"/>
  <c r="W615" i="18"/>
  <c r="X615" i="18"/>
  <c r="W672" i="18"/>
  <c r="W581" i="18"/>
  <c r="W822" i="18"/>
  <c r="X822" i="18"/>
  <c r="W709" i="18"/>
  <c r="X709" i="18"/>
  <c r="W532" i="18"/>
  <c r="X532" i="18"/>
  <c r="W203" i="18"/>
  <c r="X203" i="18"/>
  <c r="W408" i="18"/>
  <c r="X408" i="18"/>
  <c r="W425" i="18"/>
  <c r="W211" i="18"/>
  <c r="W613" i="18"/>
  <c r="W844" i="18"/>
  <c r="W737" i="18"/>
  <c r="W568" i="18"/>
  <c r="W724" i="18"/>
  <c r="W750" i="18"/>
  <c r="W698" i="18"/>
  <c r="W510" i="18"/>
  <c r="X510" i="18"/>
  <c r="W210" i="18"/>
  <c r="W115" i="18"/>
  <c r="W443" i="18"/>
  <c r="X443" i="18"/>
  <c r="W111" i="18"/>
  <c r="X111" i="18"/>
  <c r="W431" i="18"/>
  <c r="W506" i="18"/>
  <c r="W792" i="18"/>
  <c r="W673" i="18"/>
  <c r="W582" i="18"/>
  <c r="W583" i="18"/>
  <c r="W751" i="18"/>
  <c r="W738" i="18"/>
  <c r="W739" i="18"/>
  <c r="W483" i="18"/>
  <c r="X483" i="18"/>
  <c r="W489" i="18"/>
  <c r="X489" i="18"/>
  <c r="W458" i="18"/>
  <c r="W206" i="18"/>
  <c r="W94" i="18"/>
  <c r="X94" i="18"/>
  <c r="W508" i="18"/>
  <c r="W79" i="18"/>
  <c r="X79" i="18"/>
  <c r="W147" i="18"/>
  <c r="W356" i="18"/>
  <c r="X356" i="18"/>
  <c r="W432" i="18"/>
  <c r="W601" i="18"/>
  <c r="W725" i="18"/>
  <c r="W726" i="18"/>
  <c r="W569" i="18"/>
  <c r="W699" i="18"/>
  <c r="W823" i="18"/>
  <c r="X823" i="18"/>
  <c r="W837" i="18"/>
  <c r="W501" i="18"/>
  <c r="W612" i="18"/>
  <c r="W433" i="18"/>
  <c r="W420" i="18"/>
  <c r="W775" i="18"/>
  <c r="W799" i="18"/>
  <c r="X799" i="18"/>
  <c r="W640" i="18"/>
  <c r="X640" i="18"/>
  <c r="W657" i="18"/>
  <c r="W706" i="18"/>
  <c r="W620" i="18"/>
  <c r="W495" i="18"/>
  <c r="W131" i="18"/>
  <c r="W638" i="18"/>
  <c r="W801" i="18"/>
  <c r="X801" i="18"/>
  <c r="W393" i="18"/>
  <c r="X393" i="18"/>
  <c r="W407" i="18"/>
  <c r="W196" i="18"/>
  <c r="W629" i="18"/>
  <c r="X629" i="18"/>
  <c r="W213" i="18"/>
  <c r="X213" i="18"/>
  <c r="W186" i="18"/>
  <c r="X186" i="18"/>
  <c r="W95" i="18"/>
  <c r="W378" i="18"/>
  <c r="X378" i="18"/>
  <c r="W553" i="18"/>
  <c r="X553" i="18"/>
  <c r="W104" i="18"/>
  <c r="W482" i="18"/>
  <c r="X482" i="18"/>
  <c r="W488" i="18"/>
  <c r="X488" i="18"/>
  <c r="W554" i="18"/>
  <c r="X554" i="18"/>
  <c r="W512" i="18"/>
  <c r="X512" i="18"/>
  <c r="W813" i="18"/>
  <c r="W781" i="18"/>
  <c r="W498" i="18"/>
  <c r="W513" i="18"/>
  <c r="X513" i="18"/>
  <c r="W818" i="18"/>
  <c r="W848" i="18"/>
  <c r="W641" i="18"/>
  <c r="W711" i="18"/>
  <c r="W524" i="18"/>
  <c r="W852" i="18"/>
  <c r="W589" i="18"/>
  <c r="W500" i="18"/>
  <c r="W440" i="18"/>
  <c r="W487" i="18"/>
  <c r="W600" i="18"/>
  <c r="W652" i="18"/>
  <c r="X652" i="18"/>
  <c r="W862" i="18"/>
  <c r="X862" i="18"/>
  <c r="W521" i="18"/>
  <c r="X521" i="18"/>
  <c r="W800" i="18"/>
  <c r="W828" i="18"/>
  <c r="X828" i="18"/>
  <c r="W586" i="18"/>
  <c r="W193" i="18"/>
  <c r="W457" i="18"/>
  <c r="X457" i="18"/>
  <c r="W221" i="18"/>
  <c r="W247" i="18"/>
  <c r="X247" i="18"/>
  <c r="W392" i="18"/>
  <c r="W121" i="18"/>
  <c r="W825" i="18"/>
  <c r="X825" i="18"/>
  <c r="W514" i="18"/>
  <c r="W708" i="18"/>
  <c r="W865" i="18"/>
  <c r="W841" i="18"/>
  <c r="W655" i="18"/>
  <c r="X655" i="18"/>
  <c r="W526" i="18"/>
  <c r="X526" i="18"/>
  <c r="W838" i="18"/>
  <c r="W654" i="18"/>
  <c r="W427" i="18"/>
  <c r="W439" i="18"/>
  <c r="W812" i="18"/>
  <c r="X812" i="18"/>
  <c r="W627" i="18"/>
  <c r="W519" i="18"/>
  <c r="X519" i="18"/>
  <c r="W499" i="18"/>
  <c r="W222" i="18"/>
  <c r="W198" i="18"/>
  <c r="W125" i="18"/>
  <c r="W803" i="18"/>
  <c r="W551" i="18"/>
  <c r="X551" i="18"/>
  <c r="W548" i="18"/>
  <c r="W630" i="18"/>
  <c r="X630" i="18"/>
  <c r="W639" i="18"/>
  <c r="X639" i="18"/>
  <c r="W857" i="18"/>
  <c r="W814" i="18"/>
  <c r="X814" i="18"/>
  <c r="W827" i="18"/>
  <c r="X827" i="18"/>
  <c r="W485" i="18"/>
  <c r="W552" i="18"/>
  <c r="X552" i="18"/>
  <c r="W769" i="18"/>
  <c r="W760" i="18"/>
  <c r="X760" i="18"/>
  <c r="W511" i="18"/>
  <c r="W761" i="18"/>
  <c r="X761" i="18"/>
  <c r="W632" i="18"/>
  <c r="W618" i="18"/>
  <c r="W419" i="18"/>
  <c r="X419" i="18"/>
  <c r="W362" i="18"/>
  <c r="W788" i="18"/>
  <c r="X788" i="18"/>
  <c r="W453" i="18"/>
  <c r="W375" i="18"/>
  <c r="W593" i="18"/>
  <c r="X593" i="18"/>
  <c r="W540" i="18"/>
  <c r="X540" i="18"/>
  <c r="W369" i="18"/>
  <c r="W299" i="18"/>
  <c r="W644" i="18"/>
  <c r="W829" i="18"/>
  <c r="X829" i="18"/>
  <c r="W502" i="18"/>
  <c r="X502" i="18"/>
  <c r="W842" i="18"/>
  <c r="W141" i="18"/>
  <c r="W503" i="18"/>
  <c r="W853" i="18"/>
  <c r="X853" i="18"/>
  <c r="W789" i="18"/>
  <c r="W534" i="18"/>
  <c r="W591" i="18"/>
  <c r="X591" i="18"/>
  <c r="W802" i="18"/>
  <c r="W839" i="18"/>
  <c r="X839" i="18"/>
  <c r="W496" i="18"/>
  <c r="W643" i="18"/>
  <c r="W607" i="18"/>
  <c r="W223" i="18"/>
  <c r="W245" i="18"/>
  <c r="W784" i="18"/>
  <c r="W785" i="18"/>
  <c r="W791" i="18"/>
  <c r="W647" i="18"/>
  <c r="X647" i="18"/>
  <c r="W602" i="18"/>
  <c r="W606" i="18"/>
  <c r="W645" i="18"/>
  <c r="W831" i="18"/>
  <c r="W633" i="18"/>
  <c r="W866" i="18"/>
  <c r="X866" i="18"/>
  <c r="W118" i="18"/>
  <c r="W239" i="18"/>
  <c r="V101" i="18"/>
  <c r="W385" i="18"/>
  <c r="W597" i="18"/>
  <c r="X597" i="18"/>
  <c r="W422" i="18"/>
  <c r="W617" i="18"/>
  <c r="W622" i="18"/>
  <c r="W209" i="18"/>
  <c r="X209" i="18"/>
  <c r="W796" i="18"/>
  <c r="X796" i="18"/>
  <c r="W772" i="18"/>
  <c r="W515" i="18"/>
  <c r="W538" i="18"/>
  <c r="X538" i="18"/>
  <c r="W238" i="18"/>
  <c r="W757" i="18"/>
  <c r="X757" i="18"/>
  <c r="W504" i="18"/>
  <c r="W835" i="18"/>
  <c r="X835" i="18"/>
  <c r="W355" i="18"/>
  <c r="W815" i="18"/>
  <c r="W811" i="18"/>
  <c r="X811" i="18"/>
  <c r="W867" i="18"/>
  <c r="W555" i="18"/>
  <c r="X232" i="18"/>
  <c r="X783" i="18"/>
  <c r="X429" i="18"/>
  <c r="X404" i="18"/>
  <c r="X847" i="18"/>
  <c r="X225" i="18"/>
  <c r="W701" i="18"/>
  <c r="X701" i="18"/>
  <c r="X128" i="18"/>
  <c r="X710" i="18"/>
  <c r="X587" i="18"/>
  <c r="X610" i="18"/>
  <c r="X250" i="18"/>
  <c r="U5" i="24"/>
  <c r="V4" i="18"/>
  <c r="X859" i="18"/>
  <c r="V257" i="18"/>
  <c r="X658" i="18"/>
  <c r="X545" i="18"/>
  <c r="X120" i="18"/>
  <c r="X539" i="18"/>
  <c r="X759" i="18"/>
  <c r="X366" i="18"/>
  <c r="X758" i="18"/>
  <c r="X367" i="18"/>
  <c r="X755" i="18"/>
  <c r="X99" i="18"/>
  <c r="X109" i="18"/>
  <c r="W493" i="18"/>
  <c r="W505" i="18"/>
  <c r="V505" i="18"/>
  <c r="X782" i="18"/>
  <c r="X417" i="18"/>
  <c r="X463" i="18"/>
  <c r="X692" i="18"/>
  <c r="X399" i="18"/>
  <c r="V179" i="18"/>
  <c r="V166" i="18"/>
  <c r="X768" i="18"/>
  <c r="X418" i="18"/>
  <c r="X809" i="18"/>
  <c r="W132" i="18"/>
  <c r="W140" i="18"/>
  <c r="W603" i="18"/>
  <c r="W846" i="18"/>
  <c r="X846" i="18"/>
  <c r="W794" i="18"/>
  <c r="X794" i="18"/>
  <c r="W770" i="18"/>
  <c r="W208" i="18"/>
  <c r="W826" i="18"/>
  <c r="W543" i="18"/>
  <c r="W659" i="18"/>
  <c r="W864" i="18"/>
  <c r="X864" i="18"/>
  <c r="W76" i="18"/>
  <c r="V88" i="18"/>
  <c r="V195" i="18"/>
  <c r="U205" i="18"/>
  <c r="V869" i="18"/>
  <c r="U452" i="18"/>
  <c r="V442" i="18"/>
  <c r="T465" i="18"/>
  <c r="U455" i="18"/>
  <c r="X868" i="18"/>
  <c r="W105" i="18"/>
  <c r="V114" i="18"/>
  <c r="X403" i="18"/>
  <c r="V364" i="18"/>
  <c r="U374" i="18"/>
  <c r="V244" i="18"/>
  <c r="W234" i="18"/>
  <c r="W244" i="18"/>
  <c r="U182" i="18"/>
  <c r="T192" i="18"/>
  <c r="V400" i="18"/>
  <c r="W390" i="18"/>
  <c r="U492" i="18"/>
  <c r="V490" i="18"/>
  <c r="X651" i="18"/>
  <c r="W854" i="18"/>
  <c r="X528" i="18"/>
  <c r="X621" i="18"/>
  <c r="U426" i="18"/>
  <c r="V414" i="18"/>
  <c r="W797" i="18"/>
  <c r="V804" i="18"/>
  <c r="X556" i="18"/>
  <c r="X634" i="18"/>
  <c r="V622" i="18"/>
  <c r="V544" i="18"/>
  <c r="V834" i="18"/>
  <c r="U843" i="18"/>
  <c r="V361" i="18"/>
  <c r="W349" i="18"/>
  <c r="X756" i="18"/>
  <c r="U778" i="18"/>
  <c r="V777" i="18"/>
  <c r="W821" i="18"/>
  <c r="V830" i="18"/>
  <c r="X790" i="18"/>
  <c r="U531" i="18"/>
  <c r="X516" i="18"/>
  <c r="W855" i="18"/>
  <c r="V856" i="18"/>
  <c r="U661" i="18"/>
  <c r="W660" i="18"/>
  <c r="W517" i="18"/>
  <c r="T8" i="24"/>
  <c r="S22" i="24"/>
  <c r="S33" i="24"/>
  <c r="X550" i="18"/>
  <c r="W557" i="18"/>
  <c r="V635" i="18"/>
  <c r="W595" i="18"/>
  <c r="W816" i="18"/>
  <c r="V529" i="18"/>
  <c r="X619" i="18"/>
  <c r="V817" i="18"/>
  <c r="V596" i="18"/>
  <c r="X491" i="18"/>
  <c r="X626" i="18"/>
  <c r="W635" i="18"/>
  <c r="X527" i="18"/>
  <c r="X614" i="18"/>
  <c r="X808" i="18"/>
  <c r="W542" i="18"/>
  <c r="W609" i="18"/>
  <c r="X608" i="18"/>
  <c r="X183" i="18"/>
  <c r="X522" i="18"/>
  <c r="W387" i="18"/>
  <c r="W413" i="18"/>
  <c r="V5" i="24"/>
  <c r="W4" i="18"/>
  <c r="W817" i="18"/>
  <c r="W765" i="18"/>
  <c r="W218" i="18"/>
  <c r="W257" i="18"/>
  <c r="W153" i="18"/>
  <c r="W869" i="18"/>
  <c r="W570" i="18"/>
  <c r="W752" i="18"/>
  <c r="X115" i="18"/>
  <c r="W127" i="18"/>
  <c r="W231" i="18"/>
  <c r="W270" i="18"/>
  <c r="W179" i="18"/>
  <c r="X558" i="18"/>
  <c r="X571" i="18"/>
  <c r="X154" i="18"/>
  <c r="W166" i="18"/>
  <c r="X112" i="18"/>
  <c r="X497" i="18"/>
  <c r="X849" i="18"/>
  <c r="X590" i="18"/>
  <c r="X365" i="18"/>
  <c r="X642" i="18"/>
  <c r="W101" i="18"/>
  <c r="X416" i="18"/>
  <c r="X860" i="18"/>
  <c r="X143" i="18"/>
  <c r="X456" i="18"/>
  <c r="X795" i="18"/>
  <c r="X861" i="18"/>
  <c r="X130" i="18"/>
  <c r="X541" i="18"/>
  <c r="X616" i="18"/>
  <c r="W674" i="18"/>
  <c r="W700" i="18"/>
  <c r="Y3" i="18"/>
  <c r="X271" i="18"/>
  <c r="X283" i="18"/>
  <c r="X740" i="18"/>
  <c r="X716" i="18"/>
  <c r="X727" i="18"/>
  <c r="X675" i="18"/>
  <c r="X687" i="18"/>
  <c r="X560" i="18"/>
  <c r="X742" i="18"/>
  <c r="X729" i="18"/>
  <c r="X336" i="18"/>
  <c r="X730" i="18"/>
  <c r="X743" i="18"/>
  <c r="X717" i="18"/>
  <c r="X561" i="18"/>
  <c r="X268" i="18"/>
  <c r="X329" i="18"/>
  <c r="X340" i="18"/>
  <c r="X346" i="18"/>
  <c r="X173" i="18"/>
  <c r="X262" i="18"/>
  <c r="X323" i="18"/>
  <c r="Y323" i="18"/>
  <c r="X330" i="18"/>
  <c r="X261" i="18"/>
  <c r="X160" i="18"/>
  <c r="X177" i="18"/>
  <c r="X161" i="18"/>
  <c r="X343" i="18"/>
  <c r="X288" i="18"/>
  <c r="X345" i="18"/>
  <c r="X287" i="18"/>
  <c r="X260" i="18"/>
  <c r="X263" i="18"/>
  <c r="X176" i="18"/>
  <c r="X172" i="18"/>
  <c r="X344" i="18"/>
  <c r="X163" i="18"/>
  <c r="X165" i="18"/>
  <c r="X162" i="18"/>
  <c r="X291" i="18"/>
  <c r="X289" i="18"/>
  <c r="X295" i="18"/>
  <c r="X286" i="18"/>
  <c r="X327" i="18"/>
  <c r="X264" i="18"/>
  <c r="X333" i="18"/>
  <c r="X171" i="18"/>
  <c r="X320" i="18"/>
  <c r="X331" i="18"/>
  <c r="X290" i="18"/>
  <c r="X293" i="18"/>
  <c r="X156" i="18"/>
  <c r="X267" i="18"/>
  <c r="X157" i="18"/>
  <c r="X328" i="18"/>
  <c r="X321" i="18"/>
  <c r="X319" i="18"/>
  <c r="X266" i="18"/>
  <c r="X178" i="18"/>
  <c r="X159" i="18"/>
  <c r="X347" i="18"/>
  <c r="X334" i="18"/>
  <c r="X714" i="18"/>
  <c r="X562" i="18"/>
  <c r="X744" i="18"/>
  <c r="X174" i="18"/>
  <c r="X342" i="18"/>
  <c r="X294" i="18"/>
  <c r="X158" i="18"/>
  <c r="X332" i="18"/>
  <c r="X175" i="18"/>
  <c r="X164" i="18"/>
  <c r="X341" i="18"/>
  <c r="X269" i="18"/>
  <c r="X265" i="18"/>
  <c r="X292" i="18"/>
  <c r="X574" i="18"/>
  <c r="Y574" i="18" s="1"/>
  <c r="X718" i="18"/>
  <c r="X731" i="18"/>
  <c r="X575" i="18"/>
  <c r="X318" i="18"/>
  <c r="X170" i="18"/>
  <c r="X411" i="18"/>
  <c r="X563" i="18"/>
  <c r="X339" i="18"/>
  <c r="X326" i="18"/>
  <c r="X317" i="18"/>
  <c r="Y317" i="18"/>
  <c r="X169" i="18"/>
  <c r="Y169" i="18"/>
  <c r="X325" i="18"/>
  <c r="X306" i="18"/>
  <c r="Y306" i="18"/>
  <c r="X357" i="18"/>
  <c r="X745" i="18"/>
  <c r="X719" i="18"/>
  <c r="X576" i="18"/>
  <c r="X732" i="18"/>
  <c r="X338" i="18"/>
  <c r="X720" i="18"/>
  <c r="X564" i="18"/>
  <c r="X258" i="18"/>
  <c r="X167" i="18"/>
  <c r="X100" i="18"/>
  <c r="X316" i="18"/>
  <c r="X113" i="18"/>
  <c r="Y113" i="18"/>
  <c r="X310" i="18"/>
  <c r="X733" i="18"/>
  <c r="X746" i="18"/>
  <c r="X577" i="18"/>
  <c r="X238" i="18"/>
  <c r="X447" i="18"/>
  <c r="Y447" i="18"/>
  <c r="X150" i="18"/>
  <c r="Y150" i="18"/>
  <c r="X204" i="18"/>
  <c r="Y204" i="18"/>
  <c r="X240" i="18"/>
  <c r="X693" i="18"/>
  <c r="Y693" i="18" s="1"/>
  <c r="X734" i="18"/>
  <c r="X667" i="18"/>
  <c r="Y667" i="18"/>
  <c r="X779" i="18"/>
  <c r="X578" i="18"/>
  <c r="X747" i="18"/>
  <c r="X721" i="18"/>
  <c r="X368" i="18"/>
  <c r="Y368" i="18"/>
  <c r="X217" i="18"/>
  <c r="X284" i="18"/>
  <c r="X412" i="18"/>
  <c r="Y412" i="18"/>
  <c r="X359" i="18"/>
  <c r="Y359" i="18"/>
  <c r="X239" i="18"/>
  <c r="X152" i="18"/>
  <c r="X190" i="18"/>
  <c r="X256" i="18"/>
  <c r="Y256" i="18"/>
  <c r="X397" i="18"/>
  <c r="X139" i="18"/>
  <c r="X565" i="18"/>
  <c r="X688" i="18"/>
  <c r="X373" i="18"/>
  <c r="X370" i="18"/>
  <c r="X215" i="18"/>
  <c r="Y215" i="18"/>
  <c r="X229" i="18"/>
  <c r="X137" i="18"/>
  <c r="X97" i="18"/>
  <c r="X360" i="18"/>
  <c r="X242" i="18"/>
  <c r="X81" i="18"/>
  <c r="Y81" i="18"/>
  <c r="X304" i="18"/>
  <c r="Y304" i="18"/>
  <c r="X83" i="18"/>
  <c r="X180" i="18"/>
  <c r="Y180" i="18"/>
  <c r="X579" i="18"/>
  <c r="X722" i="18"/>
  <c r="X735" i="18"/>
  <c r="X566" i="18"/>
  <c r="X119" i="18"/>
  <c r="X251" i="18"/>
  <c r="X314" i="18"/>
  <c r="X135" i="18"/>
  <c r="X200" i="18"/>
  <c r="Y200" i="18"/>
  <c r="X372" i="18"/>
  <c r="X235" i="18"/>
  <c r="X669" i="18"/>
  <c r="X219" i="18"/>
  <c r="X96" i="18"/>
  <c r="X748" i="18"/>
  <c r="X224" i="18"/>
  <c r="Y224" i="18"/>
  <c r="X493" i="18"/>
  <c r="X584" i="18"/>
  <c r="Y584" i="18"/>
  <c r="X696" i="18"/>
  <c r="Y696" i="18"/>
  <c r="X460" i="18"/>
  <c r="X202" i="18"/>
  <c r="Y202" i="18"/>
  <c r="X396" i="18"/>
  <c r="X358" i="18"/>
  <c r="Y358" i="18"/>
  <c r="X216" i="18"/>
  <c r="Y216" i="18"/>
  <c r="X670" i="18"/>
  <c r="X102" i="18"/>
  <c r="X254" i="18"/>
  <c r="Y254" i="18"/>
  <c r="X697" i="18"/>
  <c r="X749" i="18"/>
  <c r="X723" i="18"/>
  <c r="X567" i="18"/>
  <c r="X736" i="18"/>
  <c r="X580" i="18"/>
  <c r="X671" i="18"/>
  <c r="X766" i="18"/>
  <c r="X385" i="18"/>
  <c r="X151" i="18"/>
  <c r="X148" i="18"/>
  <c r="Y148" i="18"/>
  <c r="X380" i="18"/>
  <c r="Y380" i="18"/>
  <c r="X226" i="18"/>
  <c r="X438" i="18"/>
  <c r="X227" i="18"/>
  <c r="X98" i="18"/>
  <c r="Y98" i="18"/>
  <c r="X241" i="18"/>
  <c r="X382" i="18"/>
  <c r="Y382" i="18"/>
  <c r="X87" i="18"/>
  <c r="X833" i="18"/>
  <c r="Y833" i="18"/>
  <c r="X297" i="18"/>
  <c r="X694" i="18"/>
  <c r="X237" i="18"/>
  <c r="X146" i="18"/>
  <c r="X444" i="18"/>
  <c r="Y444" i="18"/>
  <c r="X665" i="18"/>
  <c r="X126" i="18"/>
  <c r="X435" i="18"/>
  <c r="X535" i="18"/>
  <c r="Y535" i="18"/>
  <c r="X108" i="18"/>
  <c r="Y108" i="18"/>
  <c r="X451" i="18"/>
  <c r="X199" i="18"/>
  <c r="Y199" i="18"/>
  <c r="X132" i="18"/>
  <c r="Y132" i="18"/>
  <c r="X422" i="18"/>
  <c r="X312" i="18"/>
  <c r="Y312" i="18"/>
  <c r="X123" i="18"/>
  <c r="Y123" i="18"/>
  <c r="X253" i="18"/>
  <c r="Y253" i="18"/>
  <c r="X136" i="18"/>
  <c r="X110" i="18"/>
  <c r="X568" i="18"/>
  <c r="X581" i="18"/>
  <c r="X401" i="18"/>
  <c r="X623" i="18"/>
  <c r="X509" i="18"/>
  <c r="Y509" i="18"/>
  <c r="X80" i="18"/>
  <c r="Y80" i="18"/>
  <c r="X434" i="18"/>
  <c r="Y434" i="18"/>
  <c r="X197" i="18"/>
  <c r="X107" i="18"/>
  <c r="Y107" i="18"/>
  <c r="X383" i="18"/>
  <c r="X354" i="18"/>
  <c r="Y354" i="18"/>
  <c r="X188" i="18"/>
  <c r="Y188" i="18"/>
  <c r="X430" i="18"/>
  <c r="X355" i="18"/>
  <c r="X384" i="18"/>
  <c r="X388" i="18"/>
  <c r="X753" i="18"/>
  <c r="X737" i="18"/>
  <c r="X698" i="18"/>
  <c r="X672" i="18"/>
  <c r="X724" i="18"/>
  <c r="X750" i="18"/>
  <c r="X588" i="18"/>
  <c r="Y588" i="18"/>
  <c r="X547" i="18"/>
  <c r="X480" i="18"/>
  <c r="Y480" i="18"/>
  <c r="X249" i="18"/>
  <c r="Y249" i="18"/>
  <c r="X214" i="18"/>
  <c r="Y214" i="18"/>
  <c r="X391" i="18"/>
  <c r="Y391" i="18"/>
  <c r="X656" i="18"/>
  <c r="X211" i="18"/>
  <c r="Y211" i="18"/>
  <c r="X252" i="18"/>
  <c r="Y252" i="18"/>
  <c r="X255" i="18"/>
  <c r="X425" i="18"/>
  <c r="X537" i="18"/>
  <c r="Y537" i="18"/>
  <c r="X613" i="18"/>
  <c r="X394" i="18"/>
  <c r="X599" i="18"/>
  <c r="X600" i="18"/>
  <c r="X601" i="18"/>
  <c r="X602" i="18"/>
  <c r="X603" i="18"/>
  <c r="X604" i="18"/>
  <c r="X605" i="18"/>
  <c r="X606" i="18"/>
  <c r="X607" i="18"/>
  <c r="X609" i="18"/>
  <c r="X582" i="18"/>
  <c r="X583" i="18"/>
  <c r="X751" i="18"/>
  <c r="X738" i="18"/>
  <c r="X739" i="18"/>
  <c r="X844" i="18"/>
  <c r="X653" i="18"/>
  <c r="Y653" i="18"/>
  <c r="X850" i="18"/>
  <c r="Y850" i="18"/>
  <c r="X617" i="18"/>
  <c r="X785" i="18"/>
  <c r="Y785" i="18"/>
  <c r="X149" i="18"/>
  <c r="Y149" i="18"/>
  <c r="X662" i="18"/>
  <c r="X133" i="18"/>
  <c r="X459" i="18"/>
  <c r="Y459" i="18"/>
  <c r="X421" i="18"/>
  <c r="Y421" i="18"/>
  <c r="X770" i="18"/>
  <c r="Y770" i="18"/>
  <c r="X351" i="18"/>
  <c r="X145" i="18"/>
  <c r="X525" i="18"/>
  <c r="Y525" i="18"/>
  <c r="X725" i="18"/>
  <c r="X726" i="18"/>
  <c r="X699" i="18"/>
  <c r="X569" i="18"/>
  <c r="X570" i="18"/>
  <c r="X673" i="18"/>
  <c r="Y603" i="18"/>
  <c r="X210" i="18"/>
  <c r="X144" i="18"/>
  <c r="Y144" i="18"/>
  <c r="X508" i="18"/>
  <c r="X445" i="18"/>
  <c r="X824" i="18"/>
  <c r="Y824" i="18"/>
  <c r="X837" i="18"/>
  <c r="Y837" i="18"/>
  <c r="X501" i="18"/>
  <c r="Y501" i="18"/>
  <c r="X792" i="18"/>
  <c r="X775" i="18"/>
  <c r="X851" i="18"/>
  <c r="X458" i="18"/>
  <c r="Y458" i="18"/>
  <c r="X206" i="18"/>
  <c r="X431" i="18"/>
  <c r="X432" i="18"/>
  <c r="Y432" i="18"/>
  <c r="X147" i="18"/>
  <c r="X506" i="18"/>
  <c r="X772" i="18"/>
  <c r="Y772" i="18"/>
  <c r="X92" i="18"/>
  <c r="Y92" i="18"/>
  <c r="X786" i="18"/>
  <c r="Y786" i="18"/>
  <c r="X196" i="18"/>
  <c r="X407" i="18"/>
  <c r="X104" i="18"/>
  <c r="X484" i="18"/>
  <c r="X524" i="18"/>
  <c r="X515" i="18"/>
  <c r="X712" i="18"/>
  <c r="X500" i="18"/>
  <c r="Y500" i="18"/>
  <c r="X620" i="18"/>
  <c r="Y620" i="18"/>
  <c r="X848" i="18"/>
  <c r="X487" i="18"/>
  <c r="X612" i="18"/>
  <c r="X193" i="18"/>
  <c r="Y193" i="18"/>
  <c r="X433" i="18"/>
  <c r="X95" i="18"/>
  <c r="X420" i="18"/>
  <c r="X763" i="18"/>
  <c r="Y763" i="18"/>
  <c r="X852" i="18"/>
  <c r="Y852" i="18"/>
  <c r="X711" i="18"/>
  <c r="X781" i="18"/>
  <c r="X800" i="18"/>
  <c r="Y800" i="18"/>
  <c r="X815" i="18"/>
  <c r="X813" i="18"/>
  <c r="Y813" i="18"/>
  <c r="X440" i="18"/>
  <c r="X589" i="18"/>
  <c r="Y589" i="18"/>
  <c r="X773" i="18"/>
  <c r="Y773" i="18"/>
  <c r="X840" i="18"/>
  <c r="X657" i="18"/>
  <c r="X498" i="18"/>
  <c r="Y498" i="18"/>
  <c r="X646" i="18"/>
  <c r="X131" i="18"/>
  <c r="X706" i="18"/>
  <c r="X641" i="18"/>
  <c r="Y641" i="18"/>
  <c r="X818" i="18"/>
  <c r="X586" i="18"/>
  <c r="X495" i="18"/>
  <c r="X638" i="18"/>
  <c r="X222" i="18"/>
  <c r="Y222" i="18"/>
  <c r="X91" i="18"/>
  <c r="X117" i="18"/>
  <c r="Y117" i="18"/>
  <c r="X198" i="18"/>
  <c r="Y198" i="18"/>
  <c r="X803" i="18"/>
  <c r="X857" i="18"/>
  <c r="X504" i="18"/>
  <c r="X486" i="18"/>
  <c r="Y486" i="18"/>
  <c r="X654" i="18"/>
  <c r="X236" i="18"/>
  <c r="X499" i="18"/>
  <c r="X125" i="18"/>
  <c r="X863" i="18"/>
  <c r="Y863" i="18"/>
  <c r="X594" i="18"/>
  <c r="Y594" i="18"/>
  <c r="X121" i="18"/>
  <c r="X392" i="18"/>
  <c r="X427" i="18"/>
  <c r="X439" i="18"/>
  <c r="X514" i="18"/>
  <c r="X632" i="18"/>
  <c r="X511" i="18"/>
  <c r="X548" i="18"/>
  <c r="X787" i="18"/>
  <c r="Y787" i="18"/>
  <c r="X865" i="18"/>
  <c r="Y865" i="18"/>
  <c r="X842" i="18"/>
  <c r="X762" i="18"/>
  <c r="Y762" i="18"/>
  <c r="X627" i="18"/>
  <c r="X221" i="18"/>
  <c r="X485" i="18"/>
  <c r="Y485" i="18"/>
  <c r="X78" i="18"/>
  <c r="X618" i="18"/>
  <c r="Y618" i="18"/>
  <c r="X774" i="18"/>
  <c r="X769" i="18"/>
  <c r="X841" i="18"/>
  <c r="Y841" i="18"/>
  <c r="X838" i="18"/>
  <c r="Y838" i="18"/>
  <c r="X708" i="18"/>
  <c r="X831" i="18"/>
  <c r="Y607" i="18"/>
  <c r="X496" i="18"/>
  <c r="X643" i="18"/>
  <c r="X223" i="18"/>
  <c r="X826" i="18"/>
  <c r="X299" i="18"/>
  <c r="Y299" i="18" s="1"/>
  <c r="X369" i="18"/>
  <c r="X208" i="18"/>
  <c r="Y208" i="18"/>
  <c r="X644" i="18"/>
  <c r="X784" i="18"/>
  <c r="Y784" i="18"/>
  <c r="Y606" i="18"/>
  <c r="X555" i="18"/>
  <c r="X543" i="18"/>
  <c r="X802" i="18"/>
  <c r="Y802" i="18"/>
  <c r="X375" i="18"/>
  <c r="X503" i="18"/>
  <c r="Y503" i="18"/>
  <c r="X141" i="18"/>
  <c r="X534" i="18"/>
  <c r="X645" i="18"/>
  <c r="Y645" i="18"/>
  <c r="X633" i="18"/>
  <c r="X453" i="18"/>
  <c r="X362" i="18"/>
  <c r="X118" i="18"/>
  <c r="X245" i="18"/>
  <c r="X659" i="18"/>
  <c r="Y659" i="18"/>
  <c r="X867" i="18"/>
  <c r="X789" i="18"/>
  <c r="W348" i="18"/>
  <c r="W335" i="18"/>
  <c r="X410" i="18"/>
  <c r="X523" i="18"/>
  <c r="X377" i="18"/>
  <c r="Y377" i="18"/>
  <c r="X636" i="18"/>
  <c r="X648" i="18"/>
  <c r="W648" i="18"/>
  <c r="X248" i="18"/>
  <c r="Y248" i="18"/>
  <c r="X836" i="18"/>
  <c r="Y836" i="18"/>
  <c r="X536" i="18"/>
  <c r="Y536" i="18"/>
  <c r="X776" i="18"/>
  <c r="X628" i="18"/>
  <c r="Y628" i="18"/>
  <c r="X807" i="18"/>
  <c r="Y807" i="18"/>
  <c r="X798" i="18"/>
  <c r="Y798" i="18"/>
  <c r="X549" i="18"/>
  <c r="Y549" i="18"/>
  <c r="X446" i="18"/>
  <c r="Y446" i="18"/>
  <c r="X771" i="18"/>
  <c r="Y771" i="18"/>
  <c r="X352" i="18"/>
  <c r="Y352" i="18"/>
  <c r="X764" i="18"/>
  <c r="X631" i="18"/>
  <c r="Y631" i="18"/>
  <c r="X530" i="18"/>
  <c r="Y605" i="18"/>
  <c r="X816" i="18"/>
  <c r="V205" i="18"/>
  <c r="W195" i="18"/>
  <c r="X76" i="18"/>
  <c r="W88" i="18"/>
  <c r="X234" i="18"/>
  <c r="W442" i="18"/>
  <c r="V452" i="18"/>
  <c r="Y403" i="18"/>
  <c r="W114" i="18"/>
  <c r="X105" i="18"/>
  <c r="U465" i="18"/>
  <c r="V455" i="18"/>
  <c r="W400" i="18"/>
  <c r="X390" i="18"/>
  <c r="V182" i="18"/>
  <c r="U192" i="18"/>
  <c r="W364" i="18"/>
  <c r="V374" i="18"/>
  <c r="X854" i="18"/>
  <c r="Y854" i="18"/>
  <c r="Y651" i="18"/>
  <c r="V492" i="18"/>
  <c r="W490" i="18"/>
  <c r="X490" i="18"/>
  <c r="X542" i="18"/>
  <c r="X544" i="18"/>
  <c r="W544" i="18"/>
  <c r="Y626" i="18"/>
  <c r="X635" i="18"/>
  <c r="Y816" i="18"/>
  <c r="W596" i="18"/>
  <c r="X517" i="18"/>
  <c r="X518" i="18"/>
  <c r="Y516" i="18"/>
  <c r="X791" i="18"/>
  <c r="W361" i="18"/>
  <c r="X349" i="18"/>
  <c r="X622" i="18"/>
  <c r="Y614" i="18"/>
  <c r="T22" i="24"/>
  <c r="T33" i="24"/>
  <c r="U8" i="24"/>
  <c r="W661" i="18"/>
  <c r="W777" i="18"/>
  <c r="X777" i="18"/>
  <c r="X778" i="18"/>
  <c r="V778" i="18"/>
  <c r="Y756" i="18"/>
  <c r="X765" i="18"/>
  <c r="W834" i="18"/>
  <c r="V843" i="18"/>
  <c r="X797" i="18"/>
  <c r="W804" i="18"/>
  <c r="X595" i="18"/>
  <c r="X596" i="18"/>
  <c r="W518" i="18"/>
  <c r="Y790" i="18"/>
  <c r="Y608" i="18"/>
  <c r="W529" i="18"/>
  <c r="W531" i="18"/>
  <c r="V531" i="18"/>
  <c r="W856" i="18"/>
  <c r="X855" i="18"/>
  <c r="X821" i="18"/>
  <c r="W830" i="18"/>
  <c r="V426" i="18"/>
  <c r="W414" i="18"/>
  <c r="X817" i="18"/>
  <c r="Y808" i="18"/>
  <c r="Y550" i="18"/>
  <c r="X557" i="18"/>
  <c r="X660" i="18"/>
  <c r="Y183" i="18"/>
  <c r="Y522" i="18"/>
  <c r="X153" i="18"/>
  <c r="X387" i="18"/>
  <c r="X101" i="18"/>
  <c r="X413" i="18"/>
  <c r="X179" i="18"/>
  <c r="X140" i="18"/>
  <c r="X700" i="18"/>
  <c r="X752" i="18"/>
  <c r="X869" i="18"/>
  <c r="Y493" i="18"/>
  <c r="X505" i="18"/>
  <c r="Y219" i="18"/>
  <c r="X231" i="18"/>
  <c r="Y284" i="18"/>
  <c r="X296" i="18"/>
  <c r="Z3" i="18"/>
  <c r="Z790" i="18"/>
  <c r="Y727" i="18"/>
  <c r="Y716" i="18"/>
  <c r="Y740" i="18"/>
  <c r="Y675" i="18"/>
  <c r="Y687" i="18"/>
  <c r="Y271" i="18"/>
  <c r="Y283" i="18"/>
  <c r="Y154" i="18"/>
  <c r="Y742" i="18"/>
  <c r="Y729" i="18"/>
  <c r="Y560" i="18"/>
  <c r="Y336" i="18"/>
  <c r="Y730" i="18"/>
  <c r="Y561" i="18"/>
  <c r="Y743" i="18"/>
  <c r="Y717" i="18"/>
  <c r="Y173" i="18"/>
  <c r="Y269" i="18"/>
  <c r="Y329" i="18"/>
  <c r="Y344" i="18"/>
  <c r="Y267" i="18"/>
  <c r="Y331" i="18"/>
  <c r="Y287" i="18"/>
  <c r="Y334" i="18"/>
  <c r="Y174" i="18"/>
  <c r="Y343" i="18"/>
  <c r="Y176" i="18"/>
  <c r="Y346" i="18"/>
  <c r="Y347" i="18"/>
  <c r="Y160" i="18"/>
  <c r="Y328" i="18"/>
  <c r="Y321" i="18"/>
  <c r="Y263" i="18"/>
  <c r="Y165" i="18"/>
  <c r="Y175" i="18"/>
  <c r="Y164" i="18"/>
  <c r="Y266" i="18"/>
  <c r="Y158" i="18"/>
  <c r="Y178" i="18"/>
  <c r="Y330" i="18"/>
  <c r="Y333" i="18"/>
  <c r="Y262" i="18"/>
  <c r="Y264" i="18"/>
  <c r="Y163" i="18"/>
  <c r="Y172" i="18"/>
  <c r="Y345" i="18"/>
  <c r="Y289" i="18"/>
  <c r="Y288" i="18"/>
  <c r="Y290" i="18"/>
  <c r="Y286" i="18"/>
  <c r="Y293" i="18"/>
  <c r="Y292" i="18"/>
  <c r="Y342" i="18"/>
  <c r="Y162" i="18"/>
  <c r="Y291" i="18"/>
  <c r="Y341" i="18"/>
  <c r="Y159" i="18"/>
  <c r="Y265" i="18"/>
  <c r="Y744" i="18"/>
  <c r="Y731" i="18"/>
  <c r="Y332" i="18"/>
  <c r="Y261" i="18"/>
  <c r="Y156" i="18"/>
  <c r="Y268" i="18"/>
  <c r="Y161" i="18"/>
  <c r="Y295" i="18"/>
  <c r="Y294" i="18"/>
  <c r="Y177" i="18"/>
  <c r="Y320" i="18"/>
  <c r="Y157" i="18"/>
  <c r="Y714" i="18"/>
  <c r="Z714" i="18"/>
  <c r="Y718" i="18"/>
  <c r="Y562" i="18"/>
  <c r="Y319" i="18"/>
  <c r="Z319" i="18"/>
  <c r="Y571" i="18"/>
  <c r="Y339" i="18"/>
  <c r="Y318" i="18"/>
  <c r="Y171" i="18"/>
  <c r="Y326" i="18"/>
  <c r="Y575" i="18"/>
  <c r="Y745" i="18"/>
  <c r="Y576" i="18"/>
  <c r="Y563" i="18"/>
  <c r="Y340" i="18"/>
  <c r="Z340" i="18"/>
  <c r="Y327" i="18"/>
  <c r="Y260" i="18"/>
  <c r="Y357" i="18"/>
  <c r="Y719" i="18"/>
  <c r="Y732" i="18"/>
  <c r="Y308" i="18"/>
  <c r="Y307" i="18"/>
  <c r="Y577" i="18"/>
  <c r="Y564" i="18"/>
  <c r="Y733" i="18"/>
  <c r="Y325" i="18"/>
  <c r="Y335" i="18"/>
  <c r="Y170" i="18"/>
  <c r="Y690" i="18"/>
  <c r="Y100" i="18"/>
  <c r="Y411" i="18"/>
  <c r="Z411" i="18"/>
  <c r="Y666" i="18"/>
  <c r="Y462" i="18"/>
  <c r="Y746" i="18"/>
  <c r="Y720" i="18"/>
  <c r="Y258" i="18"/>
  <c r="Y436" i="18"/>
  <c r="Y310" i="18"/>
  <c r="Y225" i="18"/>
  <c r="Y734" i="18"/>
  <c r="Y240" i="18"/>
  <c r="Y578" i="18"/>
  <c r="Y721" i="18"/>
  <c r="Y747" i="18"/>
  <c r="Y238" i="18"/>
  <c r="Y167" i="18"/>
  <c r="Y424" i="18"/>
  <c r="Z424" i="18"/>
  <c r="Y338" i="18"/>
  <c r="Y201" i="18"/>
  <c r="Y316" i="18"/>
  <c r="Y437" i="18"/>
  <c r="Z437" i="18"/>
  <c r="Y305" i="18"/>
  <c r="Y217" i="18"/>
  <c r="Y692" i="18"/>
  <c r="Y565" i="18"/>
  <c r="Y464" i="18"/>
  <c r="Z464" i="18"/>
  <c r="Y124" i="18"/>
  <c r="Z124" i="18"/>
  <c r="Y239" i="18"/>
  <c r="Z239" i="18"/>
  <c r="Y112" i="18"/>
  <c r="Z112" i="18"/>
  <c r="Y397" i="18"/>
  <c r="Y139" i="18"/>
  <c r="Y579" i="18"/>
  <c r="Y398" i="18"/>
  <c r="Z398" i="18"/>
  <c r="Y373" i="18"/>
  <c r="Y370" i="18"/>
  <c r="Y185" i="18"/>
  <c r="Y152" i="18"/>
  <c r="Z152" i="18"/>
  <c r="Y85" i="18"/>
  <c r="Y190" i="18"/>
  <c r="Y805" i="18"/>
  <c r="Y688" i="18"/>
  <c r="Y722" i="18"/>
  <c r="Y735" i="18"/>
  <c r="Y748" i="18"/>
  <c r="Y566" i="18"/>
  <c r="Y779" i="18"/>
  <c r="Y82" i="18"/>
  <c r="Z82" i="18"/>
  <c r="Y314" i="18"/>
  <c r="Y461" i="18"/>
  <c r="Z461" i="18"/>
  <c r="Y229" i="18"/>
  <c r="Z229" i="18"/>
  <c r="Y410" i="18"/>
  <c r="Y97" i="18"/>
  <c r="Y449" i="18"/>
  <c r="Y360" i="18"/>
  <c r="Z360" i="18"/>
  <c r="Y396" i="18"/>
  <c r="Z396" i="18"/>
  <c r="Y567" i="18"/>
  <c r="Y736" i="18"/>
  <c r="Y580" i="18"/>
  <c r="Y723" i="18"/>
  <c r="Y523" i="18"/>
  <c r="Y119" i="18"/>
  <c r="Z119" i="18"/>
  <c r="Y232" i="18"/>
  <c r="Z232" i="18"/>
  <c r="Y385" i="18"/>
  <c r="Z385" i="18"/>
  <c r="Y135" i="18"/>
  <c r="Z135" i="18"/>
  <c r="Y243" i="18"/>
  <c r="Y450" i="18"/>
  <c r="Y137" i="18"/>
  <c r="Z137" i="18"/>
  <c r="Y372" i="18"/>
  <c r="Z372" i="18"/>
  <c r="Y242" i="18"/>
  <c r="Y89" i="18"/>
  <c r="Z89" i="18"/>
  <c r="Y83" i="18"/>
  <c r="Y749" i="18"/>
  <c r="Y669" i="18"/>
  <c r="Z669" i="18"/>
  <c r="Y670" i="18"/>
  <c r="Y847" i="18"/>
  <c r="Z847" i="18"/>
  <c r="Y235" i="18"/>
  <c r="Z235" i="18"/>
  <c r="Y96" i="18"/>
  <c r="Z96" i="18"/>
  <c r="Y251" i="18"/>
  <c r="Z251" i="18"/>
  <c r="Y623" i="18"/>
  <c r="Y460" i="18"/>
  <c r="Y226" i="18"/>
  <c r="Y227" i="18"/>
  <c r="Y671" i="18"/>
  <c r="Z671" i="18"/>
  <c r="Y84" i="18"/>
  <c r="Z84" i="18"/>
  <c r="Y102" i="18"/>
  <c r="Y353" i="18"/>
  <c r="Z353" i="18"/>
  <c r="Y766" i="18"/>
  <c r="Y737" i="18"/>
  <c r="Y698" i="18"/>
  <c r="Y237" i="18"/>
  <c r="Z237" i="18"/>
  <c r="Y187" i="18"/>
  <c r="Y597" i="18"/>
  <c r="Z597" i="18"/>
  <c r="Y151" i="18"/>
  <c r="Z151" i="18"/>
  <c r="Y228" i="18"/>
  <c r="Z228" i="18"/>
  <c r="Y99" i="18"/>
  <c r="Y241" i="18"/>
  <c r="Y438" i="18"/>
  <c r="Y87" i="18"/>
  <c r="Z87" i="18"/>
  <c r="Y697" i="18"/>
  <c r="Z697" i="18"/>
  <c r="Y665" i="18"/>
  <c r="Y810" i="18"/>
  <c r="Y672" i="18"/>
  <c r="Y724" i="18"/>
  <c r="Y568" i="18"/>
  <c r="Y694" i="18"/>
  <c r="Z694" i="18" s="1"/>
  <c r="Y146" i="18"/>
  <c r="Y581" i="18"/>
  <c r="Y750" i="18"/>
  <c r="Y297" i="18"/>
  <c r="Z297" i="18"/>
  <c r="Y189" i="18"/>
  <c r="Y435" i="18"/>
  <c r="Z435" i="18"/>
  <c r="Y106" i="18"/>
  <c r="Z106" i="18"/>
  <c r="Y197" i="18"/>
  <c r="Y451" i="18"/>
  <c r="Y422" i="18"/>
  <c r="Z422" i="18"/>
  <c r="Y383" i="18"/>
  <c r="Z383" i="18"/>
  <c r="Y388" i="18"/>
  <c r="Y384" i="18"/>
  <c r="Y430" i="18"/>
  <c r="Y582" i="18"/>
  <c r="Y699" i="18"/>
  <c r="Y401" i="18"/>
  <c r="Y532" i="18"/>
  <c r="Y126" i="18"/>
  <c r="Y418" i="18"/>
  <c r="Z418" i="18"/>
  <c r="Y250" i="18"/>
  <c r="Z250" i="18"/>
  <c r="Y93" i="18"/>
  <c r="Z93" i="18"/>
  <c r="Y367" i="18"/>
  <c r="Z367" i="18"/>
  <c r="Y136" i="18"/>
  <c r="Z136" i="18"/>
  <c r="Y636" i="18"/>
  <c r="Y110" i="18"/>
  <c r="Y355" i="18"/>
  <c r="Y751" i="18"/>
  <c r="Y752" i="18"/>
  <c r="Y725" i="18"/>
  <c r="Y726" i="18"/>
  <c r="Y738" i="18"/>
  <c r="Y739" i="18"/>
  <c r="Y673" i="18"/>
  <c r="Y569" i="18"/>
  <c r="Y547" i="18"/>
  <c r="Y753" i="18"/>
  <c r="Y365" i="18"/>
  <c r="Y94" i="18"/>
  <c r="Z94" i="18"/>
  <c r="Y133" i="18"/>
  <c r="Y143" i="18"/>
  <c r="Z143" i="18"/>
  <c r="Y356" i="18"/>
  <c r="Z356" i="18"/>
  <c r="Y366" i="18"/>
  <c r="Z366" i="18"/>
  <c r="Y656" i="18"/>
  <c r="Z656" i="18"/>
  <c r="Y431" i="18"/>
  <c r="Y145" i="18"/>
  <c r="Z145" i="18"/>
  <c r="Y599" i="18"/>
  <c r="Y844" i="18"/>
  <c r="Y662" i="18"/>
  <c r="Y206" i="18"/>
  <c r="Y425" i="18"/>
  <c r="Y351" i="18"/>
  <c r="Z351" i="18"/>
  <c r="Y255" i="18"/>
  <c r="Y394" i="18"/>
  <c r="Y613" i="18"/>
  <c r="Y759" i="18"/>
  <c r="Z759" i="18"/>
  <c r="Y617" i="18"/>
  <c r="Z617" i="18"/>
  <c r="Y483" i="18"/>
  <c r="Y710" i="18"/>
  <c r="Y210" i="18"/>
  <c r="Y120" i="18"/>
  <c r="Z120" i="18"/>
  <c r="Y508" i="18"/>
  <c r="Z508" i="18"/>
  <c r="Y147" i="18"/>
  <c r="Y488" i="18"/>
  <c r="Z488" i="18"/>
  <c r="Y640" i="18"/>
  <c r="Z640" i="18"/>
  <c r="Y792" i="18"/>
  <c r="Y851" i="18"/>
  <c r="Z851" i="18"/>
  <c r="Y554" i="18"/>
  <c r="Y799" i="18"/>
  <c r="Z799" i="18"/>
  <c r="Y445" i="18"/>
  <c r="Y538" i="18"/>
  <c r="Y407" i="18"/>
  <c r="Z407" i="18"/>
  <c r="Y213" i="18"/>
  <c r="Z213" i="18"/>
  <c r="Y482" i="18"/>
  <c r="Y604" i="18"/>
  <c r="Z604" i="18"/>
  <c r="Y506" i="18"/>
  <c r="Y601" i="18"/>
  <c r="Y652" i="18"/>
  <c r="Y828" i="18"/>
  <c r="Y775" i="18"/>
  <c r="Y706" i="18"/>
  <c r="Y848" i="18"/>
  <c r="Y711" i="18"/>
  <c r="Y840" i="18"/>
  <c r="Z840" i="18"/>
  <c r="Y638" i="18"/>
  <c r="Y131" i="18"/>
  <c r="Y612" i="18"/>
  <c r="Y515" i="18"/>
  <c r="Z515" i="18"/>
  <c r="Y499" i="18"/>
  <c r="Z499" i="18"/>
  <c r="Y639" i="18"/>
  <c r="Z639" i="18"/>
  <c r="Y433" i="18"/>
  <c r="Y420" i="18"/>
  <c r="Z420" i="18"/>
  <c r="Y104" i="18"/>
  <c r="Y814" i="18"/>
  <c r="Z814" i="18"/>
  <c r="Y712" i="18"/>
  <c r="Z712" i="18"/>
  <c r="Y484" i="18"/>
  <c r="Y781" i="18"/>
  <c r="Y776" i="18"/>
  <c r="Z776" i="18"/>
  <c r="Y487" i="18"/>
  <c r="Z487" i="18"/>
  <c r="Y440" i="18"/>
  <c r="Y658" i="18"/>
  <c r="Y657" i="18"/>
  <c r="Y495" i="18"/>
  <c r="Y586" i="18"/>
  <c r="Y196" i="18"/>
  <c r="Y95" i="18"/>
  <c r="Y815" i="18"/>
  <c r="Y646" i="18"/>
  <c r="Z646" i="18"/>
  <c r="Y818" i="18"/>
  <c r="Y655" i="18"/>
  <c r="Z655" i="18"/>
  <c r="Y600" i="18"/>
  <c r="Y524" i="18"/>
  <c r="Z524" i="18"/>
  <c r="Y91" i="18"/>
  <c r="Y221" i="18"/>
  <c r="Y125" i="18"/>
  <c r="Y788" i="18"/>
  <c r="Z788" i="18"/>
  <c r="Y121" i="18"/>
  <c r="Z121" i="18"/>
  <c r="Y708" i="18"/>
  <c r="Z708" i="18"/>
  <c r="Y829" i="18"/>
  <c r="Z829" i="18"/>
  <c r="Y826" i="18"/>
  <c r="Z826" i="18"/>
  <c r="Y548" i="18"/>
  <c r="Y774" i="18"/>
  <c r="Z774" i="18"/>
  <c r="Y839" i="18"/>
  <c r="Z839" i="18"/>
  <c r="Y236" i="18"/>
  <c r="Z236" i="18"/>
  <c r="Y419" i="18"/>
  <c r="Z419" i="18"/>
  <c r="Y842" i="18"/>
  <c r="Y864" i="18"/>
  <c r="Z864" i="18"/>
  <c r="Y803" i="18"/>
  <c r="Y392" i="18"/>
  <c r="Y769" i="18"/>
  <c r="Y857" i="18"/>
  <c r="Y647" i="18"/>
  <c r="Z647" i="18"/>
  <c r="Y427" i="18"/>
  <c r="Y543" i="18"/>
  <c r="Z543" i="18"/>
  <c r="Y511" i="18"/>
  <c r="Y502" i="18"/>
  <c r="Y627" i="18"/>
  <c r="Y78" i="18"/>
  <c r="Y632" i="18"/>
  <c r="Z632" i="18"/>
  <c r="Y654" i="18"/>
  <c r="Y593" i="18"/>
  <c r="Y504" i="18"/>
  <c r="Y514" i="18"/>
  <c r="Z514" i="18"/>
  <c r="Y496" i="18"/>
  <c r="Y141" i="18"/>
  <c r="Y153" i="18"/>
  <c r="Y118" i="18"/>
  <c r="Y369" i="18"/>
  <c r="Y130" i="18"/>
  <c r="Y644" i="18"/>
  <c r="Y375" i="18"/>
  <c r="Y867" i="18"/>
  <c r="Y764" i="18"/>
  <c r="Y602" i="18"/>
  <c r="Y534" i="18"/>
  <c r="Y453" i="18"/>
  <c r="Y643" i="18"/>
  <c r="Y633" i="18"/>
  <c r="Y831" i="18"/>
  <c r="Y530" i="18"/>
  <c r="Z530" i="18"/>
  <c r="Y223" i="18"/>
  <c r="Y245" i="18"/>
  <c r="Y362" i="18"/>
  <c r="Y592" i="18"/>
  <c r="Y789" i="18"/>
  <c r="Y555" i="18"/>
  <c r="Z555" i="18"/>
  <c r="Y664" i="18"/>
  <c r="Y86" i="18"/>
  <c r="Y695" i="18"/>
  <c r="Z695" i="18"/>
  <c r="Y381" i="18"/>
  <c r="Y423" i="18"/>
  <c r="Y379" i="18"/>
  <c r="Z379" i="18"/>
  <c r="Y649" i="18"/>
  <c r="Z649" i="18"/>
  <c r="Y820" i="18"/>
  <c r="Z820" i="18"/>
  <c r="Y122" i="18"/>
  <c r="Z122" i="18"/>
  <c r="Y408" i="18"/>
  <c r="Z408" i="18"/>
  <c r="Y443" i="18"/>
  <c r="Y393" i="18"/>
  <c r="Z393" i="18"/>
  <c r="Y862" i="18"/>
  <c r="Z862" i="18"/>
  <c r="Y247" i="18"/>
  <c r="Y757" i="18"/>
  <c r="Z757" i="18"/>
  <c r="Y545" i="18"/>
  <c r="Z545" i="18"/>
  <c r="Y782" i="18"/>
  <c r="Z782" i="18"/>
  <c r="Y616" i="18"/>
  <c r="Z616" i="18"/>
  <c r="Y795" i="18"/>
  <c r="Z795" i="18"/>
  <c r="Y590" i="18"/>
  <c r="Z590" i="18"/>
  <c r="Y497" i="18"/>
  <c r="X166" i="18"/>
  <c r="Y558" i="18"/>
  <c r="Z558" i="18"/>
  <c r="Y691" i="18"/>
  <c r="Y386" i="18"/>
  <c r="Y406" i="18"/>
  <c r="Z406" i="18"/>
  <c r="Y230" i="18"/>
  <c r="Y134" i="18"/>
  <c r="Y409" i="18"/>
  <c r="Y615" i="18"/>
  <c r="Y203" i="18"/>
  <c r="Y115" i="18"/>
  <c r="X127" i="18"/>
  <c r="Y801" i="18"/>
  <c r="Y186" i="18"/>
  <c r="Y512" i="18"/>
  <c r="Z512" i="18"/>
  <c r="Y521" i="18"/>
  <c r="Y812" i="18"/>
  <c r="Z812" i="18"/>
  <c r="Y551" i="18"/>
  <c r="Z551" i="18"/>
  <c r="Y552" i="18"/>
  <c r="Z552" i="18"/>
  <c r="Y761" i="18"/>
  <c r="Z761" i="18"/>
  <c r="Y853" i="18"/>
  <c r="Z853" i="18"/>
  <c r="Y866" i="18"/>
  <c r="Z866" i="18"/>
  <c r="Y811" i="18"/>
  <c r="Z811" i="18"/>
  <c r="Y404" i="18"/>
  <c r="Z404" i="18"/>
  <c r="Y859" i="18"/>
  <c r="Z859" i="18"/>
  <c r="Y755" i="18"/>
  <c r="Z755" i="18"/>
  <c r="Y417" i="18"/>
  <c r="Z417" i="18"/>
  <c r="Y809" i="18"/>
  <c r="Z809" i="18"/>
  <c r="Y619" i="18"/>
  <c r="Z619" i="18"/>
  <c r="Y527" i="18"/>
  <c r="Z527" i="18"/>
  <c r="Y540" i="18"/>
  <c r="Z540" i="18"/>
  <c r="Y835" i="18"/>
  <c r="Z835" i="18"/>
  <c r="Y701" i="18"/>
  <c r="X4" i="18"/>
  <c r="W5" i="24"/>
  <c r="Y463" i="18"/>
  <c r="Y846" i="18"/>
  <c r="Z846" i="18"/>
  <c r="Y556" i="18"/>
  <c r="Z516" i="18"/>
  <c r="Z605" i="18"/>
  <c r="Z631" i="18"/>
  <c r="Z352" i="18"/>
  <c r="Z446" i="18"/>
  <c r="Z798" i="18"/>
  <c r="Z628" i="18"/>
  <c r="Z536" i="18"/>
  <c r="Z836" i="18"/>
  <c r="Z377" i="18"/>
  <c r="X257" i="18"/>
  <c r="Z802" i="18"/>
  <c r="Z784" i="18"/>
  <c r="Z762" i="18"/>
  <c r="Z865" i="18"/>
  <c r="Z863" i="18"/>
  <c r="Z117" i="18"/>
  <c r="Z620" i="18"/>
  <c r="Z432" i="18"/>
  <c r="X218" i="18"/>
  <c r="Z525" i="18"/>
  <c r="Z421" i="18"/>
  <c r="Z211" i="18"/>
  <c r="Z188" i="18"/>
  <c r="Z132" i="18"/>
  <c r="Z148" i="18"/>
  <c r="Z584" i="18"/>
  <c r="Z224" i="18"/>
  <c r="Z81" i="18"/>
  <c r="Z215" i="18"/>
  <c r="Z412" i="18"/>
  <c r="Z667" i="18"/>
  <c r="Z204" i="18"/>
  <c r="X270" i="18"/>
  <c r="X335" i="18"/>
  <c r="X348" i="18"/>
  <c r="Y573" i="18"/>
  <c r="Y371" i="18"/>
  <c r="Y448" i="18"/>
  <c r="Z448" i="18"/>
  <c r="Y395" i="18"/>
  <c r="Y625" i="18"/>
  <c r="Y184" i="18"/>
  <c r="Z184" i="18"/>
  <c r="Y822" i="18"/>
  <c r="Z822" i="18"/>
  <c r="Y510" i="18"/>
  <c r="Z510" i="18"/>
  <c r="Y489" i="18"/>
  <c r="Y553" i="18"/>
  <c r="Y457" i="18"/>
  <c r="Z457" i="18"/>
  <c r="Y591" i="18"/>
  <c r="Z591" i="18"/>
  <c r="Y128" i="18"/>
  <c r="Y539" i="18"/>
  <c r="Z539" i="18"/>
  <c r="Y634" i="18"/>
  <c r="Z634" i="18"/>
  <c r="Y541" i="18"/>
  <c r="Z541" i="18"/>
  <c r="Y861" i="18"/>
  <c r="Z861" i="18"/>
  <c r="Y456" i="18"/>
  <c r="Z456" i="18"/>
  <c r="Y860" i="18"/>
  <c r="Z860" i="18"/>
  <c r="Y416" i="18"/>
  <c r="Z416" i="18"/>
  <c r="Y642" i="18"/>
  <c r="Z642" i="18"/>
  <c r="Y849" i="18"/>
  <c r="Z849" i="18"/>
  <c r="Y191" i="18"/>
  <c r="Y212" i="18"/>
  <c r="Y138" i="18"/>
  <c r="Y405" i="18"/>
  <c r="Z405" i="18"/>
  <c r="Y709" i="18"/>
  <c r="Y111" i="18"/>
  <c r="Z111" i="18"/>
  <c r="Y79" i="18"/>
  <c r="Z79" i="18"/>
  <c r="Y823" i="18"/>
  <c r="Z823" i="18"/>
  <c r="Y629" i="18"/>
  <c r="Z629" i="18"/>
  <c r="Y378" i="18"/>
  <c r="Z378" i="18"/>
  <c r="Y513" i="18"/>
  <c r="Z513" i="18"/>
  <c r="Y825" i="18"/>
  <c r="Z825" i="18"/>
  <c r="Y526" i="18"/>
  <c r="Z526" i="18"/>
  <c r="Y519" i="18"/>
  <c r="Z519" i="18"/>
  <c r="Y630" i="18"/>
  <c r="Z630" i="18"/>
  <c r="Y827" i="18"/>
  <c r="Y760" i="18"/>
  <c r="Z760" i="18"/>
  <c r="Y796" i="18"/>
  <c r="Y783" i="18"/>
  <c r="Z783" i="18"/>
  <c r="Y610" i="18"/>
  <c r="Z610" i="18"/>
  <c r="Y758" i="18"/>
  <c r="Z758" i="18"/>
  <c r="Y109" i="18"/>
  <c r="Z109" i="18"/>
  <c r="Y768" i="18"/>
  <c r="Z768" i="18"/>
  <c r="Y794" i="18"/>
  <c r="Z794" i="18"/>
  <c r="Y621" i="18"/>
  <c r="Y491" i="18"/>
  <c r="Y209" i="18"/>
  <c r="Z209" i="18"/>
  <c r="Y429" i="18"/>
  <c r="Z429" i="18"/>
  <c r="Y587" i="18"/>
  <c r="Z587" i="18"/>
  <c r="Y399" i="18"/>
  <c r="Y868" i="18"/>
  <c r="Z868" i="18"/>
  <c r="Y528" i="18"/>
  <c r="Z528" i="18"/>
  <c r="X195" i="18"/>
  <c r="W205" i="18"/>
  <c r="Y76" i="18"/>
  <c r="X88" i="18"/>
  <c r="Y609" i="18"/>
  <c r="Y234" i="18"/>
  <c r="X244" i="18"/>
  <c r="Y490" i="18"/>
  <c r="Y492" i="18"/>
  <c r="X492" i="18"/>
  <c r="Z816" i="18"/>
  <c r="X114" i="18"/>
  <c r="Y105" i="18"/>
  <c r="X442" i="18"/>
  <c r="W452" i="18"/>
  <c r="V465" i="18"/>
  <c r="W455" i="18"/>
  <c r="Y791" i="18"/>
  <c r="W182" i="18"/>
  <c r="V192" i="18"/>
  <c r="X364" i="18"/>
  <c r="W374" i="18"/>
  <c r="X400" i="18"/>
  <c r="Y390" i="18"/>
  <c r="Z854" i="18"/>
  <c r="Z490" i="18"/>
  <c r="W492" i="18"/>
  <c r="Z651" i="18"/>
  <c r="Y517" i="18"/>
  <c r="Z517" i="18"/>
  <c r="X856" i="18"/>
  <c r="Y855" i="18"/>
  <c r="Y856" i="18"/>
  <c r="Z550" i="18"/>
  <c r="Y557" i="18"/>
  <c r="Y817" i="18"/>
  <c r="Z808" i="18"/>
  <c r="Y821" i="18"/>
  <c r="X830" i="18"/>
  <c r="Y797" i="18"/>
  <c r="X804" i="18"/>
  <c r="U22" i="24"/>
  <c r="U33" i="24"/>
  <c r="V8" i="24"/>
  <c r="Z626" i="18"/>
  <c r="Y635" i="18"/>
  <c r="Y777" i="18"/>
  <c r="Z756" i="18"/>
  <c r="Y765" i="18"/>
  <c r="Y622" i="18"/>
  <c r="Z614" i="18"/>
  <c r="X361" i="18"/>
  <c r="Y349" i="18"/>
  <c r="X529" i="18"/>
  <c r="Y595" i="18"/>
  <c r="W426" i="18"/>
  <c r="X414" i="18"/>
  <c r="X661" i="18"/>
  <c r="Y660" i="18"/>
  <c r="X834" i="18"/>
  <c r="W843" i="18"/>
  <c r="W778" i="18"/>
  <c r="Y542" i="18"/>
  <c r="Z522" i="18"/>
  <c r="Z183" i="18"/>
  <c r="Y179" i="18"/>
  <c r="Y101" i="18"/>
  <c r="Y348" i="18"/>
  <c r="X5" i="24"/>
  <c r="Y4" i="18"/>
  <c r="Y387" i="18"/>
  <c r="Y218" i="18"/>
  <c r="Y570" i="18"/>
  <c r="Z258" i="18"/>
  <c r="Y270" i="18"/>
  <c r="Z306" i="18"/>
  <c r="Z304" i="18"/>
  <c r="Z254" i="18"/>
  <c r="Z199" i="18"/>
  <c r="Z434" i="18"/>
  <c r="Z480" i="18"/>
  <c r="Z653" i="18"/>
  <c r="Z770" i="18"/>
  <c r="Z144" i="18"/>
  <c r="Z772" i="18"/>
  <c r="Z500" i="18"/>
  <c r="Z498" i="18"/>
  <c r="Z198" i="18"/>
  <c r="Z486" i="18"/>
  <c r="Z618" i="18"/>
  <c r="Z606" i="18"/>
  <c r="Z248" i="18"/>
  <c r="Z549" i="18"/>
  <c r="Y140" i="18"/>
  <c r="Z701" i="18"/>
  <c r="Z115" i="18"/>
  <c r="Y127" i="18"/>
  <c r="Y257" i="18"/>
  <c r="Y439" i="18"/>
  <c r="Y869" i="18"/>
  <c r="Z636" i="18"/>
  <c r="Y648" i="18"/>
  <c r="Y413" i="18"/>
  <c r="Y583" i="18"/>
  <c r="Z154" i="18"/>
  <c r="Y166" i="18"/>
  <c r="AA3" i="18"/>
  <c r="AA490" i="18"/>
  <c r="Z727" i="18"/>
  <c r="Z740" i="18"/>
  <c r="Z271" i="18"/>
  <c r="Z283" i="18"/>
  <c r="Z675" i="18"/>
  <c r="Z687" i="18"/>
  <c r="Z742" i="18"/>
  <c r="Z729" i="18"/>
  <c r="Z717" i="18"/>
  <c r="Z560" i="18"/>
  <c r="Z716" i="18"/>
  <c r="Z743" i="18"/>
  <c r="Z730" i="18"/>
  <c r="Z561" i="18"/>
  <c r="Z334" i="18"/>
  <c r="Z289" i="18"/>
  <c r="Z345" i="18"/>
  <c r="Z269" i="18"/>
  <c r="Z173" i="18"/>
  <c r="Z292" i="18"/>
  <c r="Z161" i="18"/>
  <c r="Z293" i="18"/>
  <c r="Z294" i="18"/>
  <c r="Z343" i="18"/>
  <c r="Z262" i="18"/>
  <c r="Z287" i="18"/>
  <c r="Z342" i="18"/>
  <c r="Z332" i="18"/>
  <c r="Z347" i="18"/>
  <c r="Z331" i="18"/>
  <c r="Z174" i="18"/>
  <c r="Z160" i="18"/>
  <c r="Z177" i="18"/>
  <c r="Z165" i="18"/>
  <c r="Z156" i="18"/>
  <c r="Z288" i="18"/>
  <c r="Z158" i="18"/>
  <c r="Z163" i="18"/>
  <c r="Z176" i="18"/>
  <c r="Z291" i="18"/>
  <c r="Z344" i="18"/>
  <c r="Z329" i="18"/>
  <c r="Z346" i="18"/>
  <c r="Z333" i="18"/>
  <c r="Z264" i="18"/>
  <c r="Z330" i="18"/>
  <c r="Z162" i="18"/>
  <c r="Z295" i="18"/>
  <c r="Z175" i="18"/>
  <c r="Z263" i="18"/>
  <c r="Z178" i="18"/>
  <c r="Z266" i="18"/>
  <c r="Z290" i="18"/>
  <c r="Z286" i="18"/>
  <c r="Z268" i="18"/>
  <c r="Z267" i="18"/>
  <c r="Z157" i="18"/>
  <c r="Z321" i="18"/>
  <c r="Z164" i="18"/>
  <c r="Z159" i="18"/>
  <c r="Z265" i="18"/>
  <c r="Z744" i="18"/>
  <c r="Z336" i="18"/>
  <c r="Z718" i="18"/>
  <c r="Z323" i="18"/>
  <c r="Z562" i="18"/>
  <c r="Z731" i="18"/>
  <c r="Z261" i="18"/>
  <c r="AA261" i="18" s="1"/>
  <c r="Z339" i="18"/>
  <c r="Z171" i="18"/>
  <c r="Z574" i="18"/>
  <c r="Z719" i="18"/>
  <c r="Z357" i="18"/>
  <c r="Z172" i="18"/>
  <c r="AA172" i="18" s="1"/>
  <c r="Z573" i="18"/>
  <c r="Z320" i="18"/>
  <c r="Z326" i="18"/>
  <c r="AA326" i="18" s="1"/>
  <c r="Z328" i="18"/>
  <c r="Z341" i="18"/>
  <c r="Z318" i="18"/>
  <c r="AA318" i="18"/>
  <c r="Z745" i="18"/>
  <c r="Z732" i="18"/>
  <c r="Z563" i="18"/>
  <c r="Z169" i="18"/>
  <c r="Z327" i="18"/>
  <c r="Z317" i="18"/>
  <c r="Z691" i="18"/>
  <c r="Z733" i="18"/>
  <c r="Z571" i="18"/>
  <c r="Z386" i="18"/>
  <c r="AA386" i="18"/>
  <c r="Z325" i="18"/>
  <c r="AA325" i="18"/>
  <c r="Z260" i="18"/>
  <c r="AA260" i="18"/>
  <c r="Z576" i="18"/>
  <c r="Z746" i="18"/>
  <c r="Z720" i="18"/>
  <c r="Z564" i="18"/>
  <c r="Z577" i="18"/>
  <c r="Z575" i="18"/>
  <c r="Z583" i="18" s="1"/>
  <c r="Z308" i="18"/>
  <c r="Z307" i="18"/>
  <c r="Z113" i="18"/>
  <c r="AA113" i="18"/>
  <c r="Z100" i="18"/>
  <c r="Z690" i="18"/>
  <c r="Z230" i="18"/>
  <c r="AA230" i="18"/>
  <c r="Z565" i="18"/>
  <c r="Z666" i="18"/>
  <c r="AA666" i="18" s="1"/>
  <c r="Z462" i="18"/>
  <c r="Z734" i="18"/>
  <c r="Z170" i="18"/>
  <c r="AA170" i="18" s="1"/>
  <c r="Z201" i="18"/>
  <c r="AA201" i="18"/>
  <c r="Z664" i="18"/>
  <c r="AA664" i="18"/>
  <c r="Z399" i="18"/>
  <c r="Z578" i="18"/>
  <c r="Z747" i="18"/>
  <c r="Z721" i="18"/>
  <c r="Z225" i="18"/>
  <c r="AA225" i="18"/>
  <c r="Z167" i="18"/>
  <c r="Z191" i="18"/>
  <c r="AA191" i="18"/>
  <c r="Z447" i="18"/>
  <c r="AA447" i="18"/>
  <c r="Z86" i="18"/>
  <c r="AA86" i="18"/>
  <c r="Z359" i="18"/>
  <c r="Z85" i="18"/>
  <c r="AA85" i="18"/>
  <c r="Z256" i="18"/>
  <c r="AA256" i="18"/>
  <c r="Z436" i="18"/>
  <c r="Z217" i="18"/>
  <c r="Z310" i="18"/>
  <c r="Z368" i="18"/>
  <c r="Z692" i="18"/>
  <c r="Z579" i="18"/>
  <c r="Z566" i="18"/>
  <c r="Z284" i="18"/>
  <c r="Z338" i="18"/>
  <c r="AA338" i="18"/>
  <c r="Z371" i="18"/>
  <c r="AA371" i="18"/>
  <c r="Z150" i="18"/>
  <c r="AA150" i="18"/>
  <c r="Z316" i="18"/>
  <c r="Z185" i="18"/>
  <c r="Z305" i="18"/>
  <c r="AA305" i="18"/>
  <c r="Z463" i="18"/>
  <c r="Z748" i="18"/>
  <c r="Z735" i="18"/>
  <c r="Z722" i="18"/>
  <c r="Z240" i="18"/>
  <c r="Z238" i="18"/>
  <c r="AA238" i="18"/>
  <c r="Z212" i="18"/>
  <c r="Z370" i="18"/>
  <c r="Z200" i="18"/>
  <c r="Z410" i="18"/>
  <c r="AA410" i="18"/>
  <c r="Z381" i="18"/>
  <c r="Z138" i="18"/>
  <c r="Z749" i="18"/>
  <c r="Z736" i="18"/>
  <c r="Z567" i="18"/>
  <c r="Z723" i="18"/>
  <c r="Z779" i="18"/>
  <c r="Z833" i="18"/>
  <c r="AA833" i="18"/>
  <c r="Z134" i="18"/>
  <c r="Z373" i="18"/>
  <c r="AA373" i="18"/>
  <c r="Z243" i="18"/>
  <c r="AA243" i="18"/>
  <c r="Z397" i="18"/>
  <c r="Z409" i="18"/>
  <c r="Z497" i="18"/>
  <c r="AA497" i="18"/>
  <c r="Z139" i="18"/>
  <c r="Z190" i="18"/>
  <c r="Z580" i="18"/>
  <c r="Z805" i="18"/>
  <c r="Z688" i="18"/>
  <c r="Z314" i="18"/>
  <c r="Z423" i="18"/>
  <c r="Z216" i="18"/>
  <c r="AA216" i="18"/>
  <c r="Z449" i="18"/>
  <c r="Z380" i="18"/>
  <c r="Z202" i="18"/>
  <c r="AA202" i="18"/>
  <c r="Z523" i="18"/>
  <c r="AA523" i="18"/>
  <c r="Z625" i="18"/>
  <c r="Z568" i="18"/>
  <c r="Z737" i="18"/>
  <c r="Z750" i="18"/>
  <c r="Z581" i="18"/>
  <c r="Z450" i="18"/>
  <c r="Z382" i="18"/>
  <c r="Z242" i="18"/>
  <c r="Z358" i="18"/>
  <c r="AA358" i="18"/>
  <c r="Z97" i="18"/>
  <c r="Z444" i="18"/>
  <c r="AA444" i="18"/>
  <c r="Z187" i="18"/>
  <c r="AA187" i="18"/>
  <c r="Z395" i="18"/>
  <c r="Z83" i="18"/>
  <c r="Z535" i="18"/>
  <c r="AA535" i="18"/>
  <c r="Z724" i="18"/>
  <c r="Z696" i="18"/>
  <c r="AA696" i="18"/>
  <c r="Z670" i="18"/>
  <c r="AA670" i="18"/>
  <c r="Z615" i="18"/>
  <c r="Z509" i="18"/>
  <c r="AA509" i="18"/>
  <c r="Z623" i="18"/>
  <c r="AA623" i="18"/>
  <c r="Z189" i="18"/>
  <c r="Z354" i="18"/>
  <c r="AA354" i="18"/>
  <c r="Z460" i="18"/>
  <c r="Z99" i="18"/>
  <c r="Z312" i="18"/>
  <c r="Z253" i="18"/>
  <c r="AA253" i="18"/>
  <c r="Z226" i="18"/>
  <c r="AA226" i="18"/>
  <c r="Z227" i="18"/>
  <c r="Z149" i="18"/>
  <c r="Z698" i="18"/>
  <c r="Z672" i="18"/>
  <c r="AA672" i="18"/>
  <c r="Z751" i="18"/>
  <c r="Z752" i="18"/>
  <c r="Z665" i="18"/>
  <c r="Z810" i="18"/>
  <c r="AA810" i="18"/>
  <c r="Z128" i="18"/>
  <c r="Z203" i="18"/>
  <c r="AA203" i="18"/>
  <c r="Z108" i="18"/>
  <c r="AA108" i="18"/>
  <c r="Z80" i="18"/>
  <c r="AA80" i="18"/>
  <c r="Z438" i="18"/>
  <c r="Z241" i="18"/>
  <c r="Z102" i="18"/>
  <c r="Z699" i="18"/>
  <c r="Z725" i="18"/>
  <c r="Z726" i="18"/>
  <c r="Z569" i="18"/>
  <c r="Z570" i="18"/>
  <c r="Z673" i="18"/>
  <c r="Z582" i="18"/>
  <c r="Z738" i="18"/>
  <c r="Z739" i="18"/>
  <c r="Z709" i="18"/>
  <c r="AA709" i="18"/>
  <c r="Z588" i="18"/>
  <c r="AA588" i="18"/>
  <c r="Z796" i="18"/>
  <c r="AA796" i="18"/>
  <c r="Z766" i="18"/>
  <c r="Z146" i="18"/>
  <c r="Z532" i="18"/>
  <c r="AA532" i="18"/>
  <c r="Z391" i="18"/>
  <c r="Z249" i="18"/>
  <c r="AA249" i="18"/>
  <c r="Z537" i="18"/>
  <c r="Z443" i="18"/>
  <c r="Z197" i="18"/>
  <c r="Z252" i="18"/>
  <c r="Z355" i="18"/>
  <c r="AA355" i="18"/>
  <c r="Z430" i="18"/>
  <c r="AA430" i="18"/>
  <c r="Z785" i="18"/>
  <c r="AA785" i="18"/>
  <c r="Z850" i="18"/>
  <c r="AA850" i="18"/>
  <c r="Z126" i="18"/>
  <c r="Z365" i="18"/>
  <c r="Z451" i="18"/>
  <c r="AA451" i="18"/>
  <c r="Z214" i="18"/>
  <c r="Z384" i="18"/>
  <c r="Z388" i="18"/>
  <c r="Z110" i="18"/>
  <c r="Z394" i="18"/>
  <c r="Z824" i="18"/>
  <c r="AA824" i="18"/>
  <c r="Z753" i="18"/>
  <c r="Z547" i="18"/>
  <c r="Z401" i="18"/>
  <c r="Z489" i="18"/>
  <c r="Z458" i="18"/>
  <c r="AA458" i="18"/>
  <c r="Z186" i="18"/>
  <c r="AA186" i="18"/>
  <c r="Z133" i="18"/>
  <c r="Z255" i="18"/>
  <c r="Z431" i="18"/>
  <c r="AA431" i="18"/>
  <c r="Z425" i="18"/>
  <c r="Z613" i="18"/>
  <c r="Z710" i="18"/>
  <c r="Z210" i="18"/>
  <c r="Z662" i="18"/>
  <c r="Z206" i="18"/>
  <c r="Z599" i="18"/>
  <c r="Z483" i="18"/>
  <c r="Z844" i="18"/>
  <c r="Z801" i="18"/>
  <c r="Z521" i="18"/>
  <c r="AA521" i="18"/>
  <c r="Z501" i="18"/>
  <c r="AA501" i="18"/>
  <c r="Z553" i="18"/>
  <c r="AA553" i="18"/>
  <c r="Z589" i="18"/>
  <c r="AA589" i="18"/>
  <c r="Z828" i="18"/>
  <c r="AA828" i="18"/>
  <c r="Z92" i="18"/>
  <c r="AA92" i="18"/>
  <c r="Z800" i="18"/>
  <c r="AA800" i="18"/>
  <c r="Z445" i="18"/>
  <c r="AA445" i="18"/>
  <c r="Z247" i="18"/>
  <c r="AA247" i="18"/>
  <c r="Z147" i="18"/>
  <c r="Z813" i="18"/>
  <c r="AA813" i="18"/>
  <c r="Z482" i="18"/>
  <c r="Z827" i="18"/>
  <c r="AA827" i="18"/>
  <c r="Z792" i="18"/>
  <c r="Z601" i="18"/>
  <c r="Z554" i="18"/>
  <c r="AA554" i="18"/>
  <c r="Z652" i="18"/>
  <c r="Z506" i="18"/>
  <c r="Z511" i="18"/>
  <c r="Z518" i="18"/>
  <c r="Z775" i="18"/>
  <c r="AA775" i="18"/>
  <c r="Z763" i="18"/>
  <c r="Z852" i="18"/>
  <c r="AA852" i="18"/>
  <c r="Z193" i="18"/>
  <c r="Z538" i="18"/>
  <c r="AA538" i="18"/>
  <c r="Z612" i="18"/>
  <c r="Z433" i="18"/>
  <c r="AA433" i="18"/>
  <c r="Z196" i="18"/>
  <c r="Z711" i="18"/>
  <c r="Z222" i="18"/>
  <c r="Z594" i="18"/>
  <c r="Z95" i="18"/>
  <c r="Z485" i="18"/>
  <c r="AA485" i="18"/>
  <c r="Z104" i="18"/>
  <c r="Z841" i="18"/>
  <c r="Z658" i="18"/>
  <c r="Z706" i="18"/>
  <c r="Z440" i="18"/>
  <c r="Z600" i="18"/>
  <c r="Z848" i="18"/>
  <c r="Z781" i="18"/>
  <c r="Z842" i="18"/>
  <c r="Z586" i="18"/>
  <c r="Z484" i="18"/>
  <c r="Z815" i="18"/>
  <c r="Z818" i="18"/>
  <c r="Z657" i="18"/>
  <c r="AA657" i="18"/>
  <c r="Z495" i="18"/>
  <c r="Z131" i="18"/>
  <c r="Z638" i="18"/>
  <c r="Z803" i="18"/>
  <c r="Z427" i="18"/>
  <c r="Z221" i="18"/>
  <c r="Z392" i="18"/>
  <c r="Z644" i="18"/>
  <c r="Z78" i="18"/>
  <c r="AA78" i="18"/>
  <c r="Z548" i="18"/>
  <c r="Z769" i="18"/>
  <c r="Z607" i="18"/>
  <c r="AA607" i="18"/>
  <c r="Z659" i="18"/>
  <c r="AA659" i="18"/>
  <c r="Z91" i="18"/>
  <c r="Z125" i="18"/>
  <c r="Z208" i="18"/>
  <c r="Z654" i="18"/>
  <c r="Z502" i="18"/>
  <c r="AA502" i="18"/>
  <c r="Z857" i="18"/>
  <c r="Z593" i="18"/>
  <c r="AA593" i="18"/>
  <c r="Z503" i="18"/>
  <c r="Z504" i="18"/>
  <c r="AA504" i="18"/>
  <c r="Z627" i="18"/>
  <c r="Z369" i="18"/>
  <c r="AA369" i="18"/>
  <c r="Z403" i="18"/>
  <c r="Z621" i="18"/>
  <c r="AA621" i="18"/>
  <c r="Z592" i="18"/>
  <c r="Z534" i="18"/>
  <c r="Z764" i="18"/>
  <c r="Z375" i="18"/>
  <c r="Z789" i="18"/>
  <c r="Z496" i="18"/>
  <c r="Z118" i="18"/>
  <c r="Z453" i="18"/>
  <c r="Z362" i="18"/>
  <c r="Z602" i="18"/>
  <c r="Z556" i="18"/>
  <c r="AA556" i="18"/>
  <c r="Z130" i="18"/>
  <c r="Z245" i="18"/>
  <c r="Z491" i="18"/>
  <c r="Z831" i="18"/>
  <c r="Z633" i="18"/>
  <c r="AA633" i="18"/>
  <c r="Z141" i="18"/>
  <c r="Z867" i="18"/>
  <c r="AA867" i="18"/>
  <c r="Z643" i="18"/>
  <c r="Z223" i="18"/>
  <c r="Y296" i="18"/>
  <c r="Z180" i="18"/>
  <c r="AA180" i="18"/>
  <c r="Z219" i="18"/>
  <c r="Y231" i="18"/>
  <c r="Z493" i="18"/>
  <c r="Z505" i="18"/>
  <c r="Y505" i="18"/>
  <c r="Z98" i="18"/>
  <c r="AA98" i="18"/>
  <c r="Z123" i="18"/>
  <c r="AA123" i="18"/>
  <c r="Z107" i="18"/>
  <c r="Z459" i="18"/>
  <c r="Z603" i="18"/>
  <c r="AA603" i="18"/>
  <c r="Z837" i="18"/>
  <c r="AA837" i="18"/>
  <c r="Z786" i="18"/>
  <c r="AA786" i="18"/>
  <c r="Z773" i="18"/>
  <c r="AA773" i="18"/>
  <c r="Z641" i="18"/>
  <c r="Z787" i="18"/>
  <c r="Z838" i="18"/>
  <c r="AA838" i="18"/>
  <c r="Z645" i="18"/>
  <c r="AA645" i="18"/>
  <c r="Z807" i="18"/>
  <c r="AA807" i="18"/>
  <c r="Z771" i="18"/>
  <c r="AA771" i="18"/>
  <c r="Z608" i="18"/>
  <c r="AA608" i="18"/>
  <c r="Z76" i="18"/>
  <c r="Y88" i="18"/>
  <c r="X205" i="18"/>
  <c r="Y195" i="18"/>
  <c r="Z234" i="18"/>
  <c r="Y244" i="18"/>
  <c r="Z492" i="18"/>
  <c r="Z105" i="18"/>
  <c r="Y114" i="18"/>
  <c r="W465" i="18"/>
  <c r="X455" i="18"/>
  <c r="X452" i="18"/>
  <c r="Y442" i="18"/>
  <c r="Y364" i="18"/>
  <c r="X374" i="18"/>
  <c r="Y518" i="18"/>
  <c r="Z855" i="18"/>
  <c r="Z856" i="18"/>
  <c r="Y400" i="18"/>
  <c r="Z390" i="18"/>
  <c r="W192" i="18"/>
  <c r="X182" i="18"/>
  <c r="AA651" i="18"/>
  <c r="AA517" i="18"/>
  <c r="Y834" i="18"/>
  <c r="X843" i="18"/>
  <c r="X426" i="18"/>
  <c r="Y414" i="18"/>
  <c r="Z622" i="18"/>
  <c r="AA614" i="18"/>
  <c r="Z797" i="18"/>
  <c r="Y804" i="18"/>
  <c r="Z821" i="18"/>
  <c r="Y830" i="18"/>
  <c r="AA855" i="18"/>
  <c r="Y361" i="18"/>
  <c r="Z349" i="18"/>
  <c r="Z777" i="18"/>
  <c r="Y778" i="18"/>
  <c r="AA626" i="18"/>
  <c r="Z635" i="18"/>
  <c r="AA550" i="18"/>
  <c r="Z557" i="18"/>
  <c r="Z542" i="18"/>
  <c r="Y544" i="18"/>
  <c r="Z595" i="18"/>
  <c r="Y596" i="18"/>
  <c r="V22" i="24"/>
  <c r="V33" i="24"/>
  <c r="W8" i="24"/>
  <c r="Y661" i="18"/>
  <c r="Z660" i="18"/>
  <c r="X531" i="18"/>
  <c r="Y529" i="18"/>
  <c r="AA756" i="18"/>
  <c r="Z765" i="18"/>
  <c r="AA808" i="18"/>
  <c r="Z817" i="18"/>
  <c r="AA183" i="18"/>
  <c r="AA522" i="18"/>
  <c r="Z231" i="18"/>
  <c r="Z153" i="18"/>
  <c r="Z257" i="18"/>
  <c r="Z439" i="18"/>
  <c r="Z387" i="18"/>
  <c r="Z296" i="18"/>
  <c r="Z869" i="18"/>
  <c r="AA206" i="18"/>
  <c r="Z218" i="18"/>
  <c r="Z413" i="18"/>
  <c r="AA128" i="18"/>
  <c r="Z140" i="18"/>
  <c r="Z179" i="18"/>
  <c r="AA323" i="18"/>
  <c r="Z335" i="18"/>
  <c r="Z348" i="18"/>
  <c r="AA319" i="18"/>
  <c r="AA152" i="18"/>
  <c r="AA135" i="18"/>
  <c r="AA89" i="18"/>
  <c r="AA383" i="18"/>
  <c r="AA120" i="18"/>
  <c r="AA851" i="18"/>
  <c r="AA712" i="18"/>
  <c r="AA121" i="18"/>
  <c r="AA839" i="18"/>
  <c r="AA632" i="18"/>
  <c r="AA530" i="18"/>
  <c r="AA555" i="18"/>
  <c r="AA820" i="18"/>
  <c r="AA616" i="18"/>
  <c r="AA512" i="18"/>
  <c r="AA552" i="18"/>
  <c r="AA859" i="18"/>
  <c r="AA619" i="18"/>
  <c r="AA846" i="18"/>
  <c r="AA631" i="18"/>
  <c r="AA836" i="18"/>
  <c r="AA863" i="18"/>
  <c r="AA448" i="18"/>
  <c r="AA457" i="18"/>
  <c r="AA634" i="18"/>
  <c r="AA860" i="18"/>
  <c r="AA79" i="18"/>
  <c r="AA526" i="18"/>
  <c r="AA760" i="18"/>
  <c r="AA758" i="18"/>
  <c r="AA587" i="18"/>
  <c r="AA854" i="18"/>
  <c r="AA549" i="18"/>
  <c r="AA606" i="18"/>
  <c r="AA486" i="18"/>
  <c r="AA498" i="18"/>
  <c r="AA772" i="18"/>
  <c r="AA480" i="18"/>
  <c r="AA304" i="18"/>
  <c r="AA239" i="18"/>
  <c r="AA847" i="18"/>
  <c r="AA84" i="18"/>
  <c r="AA237" i="18"/>
  <c r="AA435" i="18"/>
  <c r="AA418" i="18"/>
  <c r="AA136" i="18"/>
  <c r="AA639" i="18"/>
  <c r="AA776" i="18"/>
  <c r="AA708" i="18"/>
  <c r="AA774" i="18"/>
  <c r="AA647" i="18"/>
  <c r="AA695" i="18"/>
  <c r="AA862" i="18"/>
  <c r="AA782" i="18"/>
  <c r="AA590" i="18"/>
  <c r="AA761" i="18"/>
  <c r="AA404" i="18"/>
  <c r="AA809" i="18"/>
  <c r="AA835" i="18"/>
  <c r="AA352" i="18"/>
  <c r="AA536" i="18"/>
  <c r="AA802" i="18"/>
  <c r="AA224" i="18"/>
  <c r="AA184" i="18"/>
  <c r="AA591" i="18"/>
  <c r="AA456" i="18"/>
  <c r="AA849" i="18"/>
  <c r="AA378" i="18"/>
  <c r="AA519" i="18"/>
  <c r="AA794" i="18"/>
  <c r="Z101" i="18"/>
  <c r="AA599" i="18"/>
  <c r="Z609" i="18"/>
  <c r="Z791" i="18"/>
  <c r="AB3" i="18"/>
  <c r="AB608" i="18"/>
  <c r="AA271" i="18"/>
  <c r="AA283" i="18"/>
  <c r="AA740" i="18"/>
  <c r="AA727" i="18"/>
  <c r="AA675" i="18"/>
  <c r="AA687" i="18"/>
  <c r="AA729" i="18"/>
  <c r="AA742" i="18"/>
  <c r="AA154" i="18"/>
  <c r="AA717" i="18"/>
  <c r="AA730" i="18"/>
  <c r="AA560" i="18"/>
  <c r="AA716" i="18"/>
  <c r="AA561" i="18"/>
  <c r="AA743" i="18"/>
  <c r="AA266" i="18"/>
  <c r="AA287" i="18"/>
  <c r="AA160" i="18"/>
  <c r="AA292" i="18"/>
  <c r="AA347" i="18"/>
  <c r="AA332" i="18"/>
  <c r="AA263" i="18"/>
  <c r="AA268" i="18"/>
  <c r="AA267" i="18"/>
  <c r="AA333" i="18"/>
  <c r="AA176" i="18"/>
  <c r="AA165" i="18"/>
  <c r="AA346" i="18"/>
  <c r="AA286" i="18"/>
  <c r="AA175" i="18"/>
  <c r="AA162" i="18"/>
  <c r="AA291" i="18"/>
  <c r="AA158" i="18"/>
  <c r="AA293" i="18"/>
  <c r="AA264" i="18"/>
  <c r="AA345" i="18"/>
  <c r="AA334" i="18"/>
  <c r="AA343" i="18"/>
  <c r="AA330" i="18"/>
  <c r="AA344" i="18"/>
  <c r="AA178" i="18"/>
  <c r="AA157" i="18"/>
  <c r="AA289" i="18"/>
  <c r="AA290" i="18"/>
  <c r="AA161" i="18"/>
  <c r="AA163" i="18"/>
  <c r="AA156" i="18"/>
  <c r="AA177" i="18"/>
  <c r="AA731" i="18"/>
  <c r="AA331" i="18"/>
  <c r="AA164" i="18"/>
  <c r="AA295" i="18"/>
  <c r="AA269" i="18"/>
  <c r="AA288" i="18"/>
  <c r="AA159" i="18"/>
  <c r="AA174" i="18"/>
  <c r="AA265" i="18"/>
  <c r="AA294" i="18"/>
  <c r="AA718" i="18"/>
  <c r="AA744" i="18"/>
  <c r="AA562" i="18"/>
  <c r="AA321" i="18"/>
  <c r="AB321" i="18"/>
  <c r="AA342" i="18"/>
  <c r="AB342" i="18"/>
  <c r="AA329" i="18"/>
  <c r="AB329" i="18" s="1"/>
  <c r="AA173" i="18"/>
  <c r="AB173" i="18"/>
  <c r="AA732" i="18"/>
  <c r="AA336" i="18"/>
  <c r="AA573" i="18"/>
  <c r="AA262" i="18"/>
  <c r="AA320" i="18"/>
  <c r="AB320" i="18"/>
  <c r="AA171" i="18"/>
  <c r="AA714" i="18"/>
  <c r="AA339" i="18"/>
  <c r="AA745" i="18"/>
  <c r="AA563" i="18"/>
  <c r="AA719" i="18"/>
  <c r="AA341" i="18"/>
  <c r="AA328" i="18"/>
  <c r="AA317" i="18"/>
  <c r="AB317" i="18"/>
  <c r="AA357" i="18"/>
  <c r="AA576" i="18"/>
  <c r="AB576" i="18"/>
  <c r="AA720" i="18"/>
  <c r="AA733" i="18"/>
  <c r="AA340" i="18"/>
  <c r="AA564" i="18"/>
  <c r="AA746" i="18"/>
  <c r="AA574" i="18"/>
  <c r="AA577" i="18"/>
  <c r="AA575" i="18"/>
  <c r="AB575" i="18"/>
  <c r="AA578" i="18"/>
  <c r="AA734" i="18"/>
  <c r="AA565" i="18"/>
  <c r="AA411" i="18"/>
  <c r="AA747" i="18"/>
  <c r="AA721" i="18"/>
  <c r="AA571" i="18"/>
  <c r="AB571" i="18"/>
  <c r="AA169" i="18"/>
  <c r="AA327" i="18"/>
  <c r="AA691" i="18"/>
  <c r="AA399" i="18"/>
  <c r="AB399" i="18"/>
  <c r="AA464" i="18"/>
  <c r="AB464" i="18"/>
  <c r="AA307" i="18"/>
  <c r="AB307" i="18"/>
  <c r="AA359" i="18"/>
  <c r="AA462" i="18"/>
  <c r="AB462" i="18"/>
  <c r="AA748" i="18"/>
  <c r="AA735" i="18"/>
  <c r="AA566" i="18"/>
  <c r="AA258" i="18"/>
  <c r="AA398" i="18"/>
  <c r="AB398" i="18"/>
  <c r="AA424" i="18"/>
  <c r="AB424" i="18"/>
  <c r="AA308" i="18"/>
  <c r="AB308" i="18"/>
  <c r="AA204" i="18"/>
  <c r="AB204" i="18"/>
  <c r="AA412" i="18"/>
  <c r="AB412" i="18"/>
  <c r="AA437" i="18"/>
  <c r="AA690" i="18"/>
  <c r="AA100" i="18"/>
  <c r="AA406" i="18"/>
  <c r="AA579" i="18"/>
  <c r="AA722" i="18"/>
  <c r="AA463" i="18"/>
  <c r="AB463" i="18"/>
  <c r="AA667" i="18"/>
  <c r="AB667" i="18"/>
  <c r="AA368" i="18"/>
  <c r="AB368" i="18"/>
  <c r="AA219" i="18"/>
  <c r="AA284" i="18"/>
  <c r="AA296" i="18"/>
  <c r="AA185" i="18"/>
  <c r="AB185" i="18"/>
  <c r="AA316" i="18"/>
  <c r="AA310" i="18"/>
  <c r="AA436" i="18"/>
  <c r="AA580" i="18"/>
  <c r="AA567" i="18"/>
  <c r="AA736" i="18"/>
  <c r="AA723" i="18"/>
  <c r="AA692" i="18"/>
  <c r="AB692" i="18"/>
  <c r="AA493" i="18"/>
  <c r="AA167" i="18"/>
  <c r="AA124" i="18"/>
  <c r="AB124" i="18"/>
  <c r="AA446" i="18"/>
  <c r="AB446" i="18"/>
  <c r="AA461" i="18"/>
  <c r="AA217" i="18"/>
  <c r="AA240" i="18"/>
  <c r="AA749" i="18"/>
  <c r="AA82" i="18"/>
  <c r="AB82" i="18"/>
  <c r="AA212" i="18"/>
  <c r="AB212" i="18"/>
  <c r="AA137" i="18"/>
  <c r="AB137" i="18"/>
  <c r="AA360" i="18"/>
  <c r="AA397" i="18"/>
  <c r="AA409" i="18"/>
  <c r="AA119" i="18"/>
  <c r="AB119" i="18"/>
  <c r="AA669" i="18"/>
  <c r="AB669" i="18"/>
  <c r="AA724" i="18"/>
  <c r="AA568" i="18"/>
  <c r="AA235" i="18"/>
  <c r="AA134" i="18"/>
  <c r="AB134" i="18"/>
  <c r="AA370" i="18"/>
  <c r="AB370" i="18"/>
  <c r="AA229" i="18"/>
  <c r="AB229" i="18"/>
  <c r="AA148" i="18"/>
  <c r="AA396" i="18"/>
  <c r="AA381" i="18"/>
  <c r="AA382" i="18"/>
  <c r="AB382" i="18"/>
  <c r="AA109" i="18"/>
  <c r="AA200" i="18"/>
  <c r="AB200" i="18"/>
  <c r="AA190" i="18"/>
  <c r="AA139" i="18"/>
  <c r="AA138" i="18"/>
  <c r="AA405" i="18"/>
  <c r="AB405" i="18"/>
  <c r="AA737" i="18"/>
  <c r="AA581" i="18"/>
  <c r="AA805" i="18"/>
  <c r="AA779" i="18"/>
  <c r="AA750" i="18"/>
  <c r="AA688" i="18"/>
  <c r="AA671" i="18"/>
  <c r="AB671" i="18"/>
  <c r="AA228" i="18"/>
  <c r="AA151" i="18"/>
  <c r="AA199" i="18"/>
  <c r="AB199" i="18"/>
  <c r="AA434" i="18"/>
  <c r="AA423" i="18"/>
  <c r="AA97" i="18"/>
  <c r="AB97" i="18"/>
  <c r="AA242" i="18"/>
  <c r="AA408" i="18"/>
  <c r="AA421" i="18"/>
  <c r="AB421" i="18"/>
  <c r="AA107" i="18"/>
  <c r="AB107" i="18"/>
  <c r="AA625" i="18"/>
  <c r="AB625" i="18"/>
  <c r="AA83" i="18"/>
  <c r="AA738" i="18"/>
  <c r="AA739" i="18"/>
  <c r="AA725" i="18"/>
  <c r="AA582" i="18"/>
  <c r="AA697" i="18"/>
  <c r="AB697" i="18"/>
  <c r="AA132" i="18"/>
  <c r="AB132" i="18"/>
  <c r="AA314" i="18"/>
  <c r="AB314" i="18"/>
  <c r="AA209" i="18"/>
  <c r="AB209" i="18"/>
  <c r="AA122" i="18"/>
  <c r="AA450" i="18"/>
  <c r="AA395" i="18"/>
  <c r="AA380" i="18"/>
  <c r="AB380" i="18"/>
  <c r="AA87" i="18"/>
  <c r="AA449" i="18"/>
  <c r="AA188" i="18"/>
  <c r="AB188" i="18"/>
  <c r="AA770" i="18"/>
  <c r="AB770" i="18"/>
  <c r="AA751" i="18"/>
  <c r="AA569" i="18"/>
  <c r="AA525" i="18"/>
  <c r="AB525" i="18"/>
  <c r="AA698" i="18"/>
  <c r="AA615" i="18"/>
  <c r="AB615" i="18"/>
  <c r="AA391" i="18"/>
  <c r="AB391" i="18"/>
  <c r="AA189" i="18"/>
  <c r="AA460" i="18"/>
  <c r="AA149" i="18"/>
  <c r="AA459" i="18"/>
  <c r="AA241" i="18"/>
  <c r="AA248" i="18"/>
  <c r="AB248" i="18"/>
  <c r="AA312" i="18"/>
  <c r="AA422" i="18"/>
  <c r="AA438" i="18"/>
  <c r="AB438" i="18"/>
  <c r="AA227" i="18"/>
  <c r="AA99" i="18"/>
  <c r="AA366" i="18"/>
  <c r="AB366" i="18"/>
  <c r="AA629" i="18"/>
  <c r="AB629" i="18"/>
  <c r="AA102" i="18"/>
  <c r="AA367" i="18"/>
  <c r="AB367" i="18"/>
  <c r="AA653" i="18"/>
  <c r="AB653" i="18"/>
  <c r="AA636" i="18"/>
  <c r="AA673" i="18"/>
  <c r="AB673" i="18"/>
  <c r="AA106" i="18"/>
  <c r="AB106" i="18"/>
  <c r="AA211" i="18"/>
  <c r="AB211" i="18"/>
  <c r="AA111" i="18"/>
  <c r="AB111" i="18"/>
  <c r="AA143" i="18"/>
  <c r="AA351" i="18"/>
  <c r="AA432" i="18"/>
  <c r="AB432" i="18"/>
  <c r="AA537" i="18"/>
  <c r="AA766" i="18"/>
  <c r="AA665" i="18"/>
  <c r="AA699" i="18"/>
  <c r="AA146" i="18"/>
  <c r="AA489" i="18"/>
  <c r="AA126" i="18"/>
  <c r="AB126" i="18"/>
  <c r="AA443" i="18"/>
  <c r="AB443" i="18"/>
  <c r="AA356" i="18"/>
  <c r="AB356" i="18"/>
  <c r="AA214" i="18"/>
  <c r="AB214" i="18"/>
  <c r="AA252" i="18"/>
  <c r="AA656" i="18"/>
  <c r="AB656" i="18"/>
  <c r="AA145" i="18"/>
  <c r="AB145" i="18"/>
  <c r="AA384" i="18"/>
  <c r="AA365" i="18"/>
  <c r="AB365" i="18"/>
  <c r="AA94" i="18"/>
  <c r="AB94" i="18"/>
  <c r="AA197" i="18"/>
  <c r="AB197" i="18"/>
  <c r="AA110" i="18"/>
  <c r="AA394" i="18"/>
  <c r="AB394" i="18"/>
  <c r="AA388" i="18"/>
  <c r="AA753" i="18"/>
  <c r="AA401" i="18"/>
  <c r="AA547" i="18"/>
  <c r="AA425" i="18"/>
  <c r="AA604" i="18"/>
  <c r="AB604" i="18"/>
  <c r="AA613" i="18"/>
  <c r="AA801" i="18"/>
  <c r="AA710" i="18"/>
  <c r="AB710" i="18"/>
  <c r="AA545" i="18"/>
  <c r="AB545" i="18"/>
  <c r="AA662" i="18"/>
  <c r="AA508" i="18"/>
  <c r="AB508" i="18"/>
  <c r="AA255" i="18"/>
  <c r="AA407" i="18"/>
  <c r="AB407" i="18"/>
  <c r="AA488" i="18"/>
  <c r="AB488" i="18"/>
  <c r="AA641" i="18"/>
  <c r="AB641" i="18"/>
  <c r="AA620" i="18"/>
  <c r="AA210" i="18"/>
  <c r="AA133" i="18"/>
  <c r="AA213" i="18"/>
  <c r="AB213" i="18"/>
  <c r="AA844" i="18"/>
  <c r="AA483" i="18"/>
  <c r="AA515" i="18"/>
  <c r="AB515" i="18"/>
  <c r="AA811" i="18"/>
  <c r="AB811" i="18"/>
  <c r="AA117" i="18"/>
  <c r="AB117" i="18"/>
  <c r="AA147" i="18"/>
  <c r="AB147" i="18"/>
  <c r="AA198" i="18"/>
  <c r="AA524" i="18"/>
  <c r="AB524" i="18"/>
  <c r="AA193" i="18"/>
  <c r="AB193" i="18"/>
  <c r="AA499" i="18"/>
  <c r="AB499" i="18"/>
  <c r="AA594" i="18"/>
  <c r="AB594" i="18"/>
  <c r="AA814" i="18"/>
  <c r="AA655" i="18"/>
  <c r="AB655" i="18"/>
  <c r="AA841" i="18"/>
  <c r="AB841" i="18"/>
  <c r="AA652" i="18"/>
  <c r="AB652" i="18"/>
  <c r="AA482" i="18"/>
  <c r="AA763" i="18"/>
  <c r="AB763" i="18"/>
  <c r="AA787" i="18"/>
  <c r="AB787" i="18"/>
  <c r="AA506" i="18"/>
  <c r="AA510" i="18"/>
  <c r="AA511" i="18"/>
  <c r="AA513" i="18"/>
  <c r="AA514" i="18"/>
  <c r="AA516" i="18"/>
  <c r="AA518" i="18"/>
  <c r="AA601" i="18"/>
  <c r="AA792" i="18"/>
  <c r="AA840" i="18"/>
  <c r="AB840" i="18"/>
  <c r="AA484" i="18"/>
  <c r="AB484" i="18"/>
  <c r="AA495" i="18"/>
  <c r="AA419" i="18"/>
  <c r="AB419" i="18"/>
  <c r="AA95" i="18"/>
  <c r="AA196" i="18"/>
  <c r="AA104" i="18"/>
  <c r="AA541" i="18"/>
  <c r="AB541" i="18"/>
  <c r="AA815" i="18"/>
  <c r="AB815" i="18"/>
  <c r="AA848" i="18"/>
  <c r="AA600" i="18"/>
  <c r="AA842" i="18"/>
  <c r="AB842" i="18"/>
  <c r="AA818" i="18"/>
  <c r="AA711" i="18"/>
  <c r="AB711" i="18"/>
  <c r="AA706" i="18"/>
  <c r="AA658" i="18"/>
  <c r="AB658" i="18"/>
  <c r="AA638" i="18"/>
  <c r="AA131" i="18"/>
  <c r="AA612" i="18"/>
  <c r="AA222" i="18"/>
  <c r="AA784" i="18"/>
  <c r="AB784" i="18"/>
  <c r="AA788" i="18"/>
  <c r="AB788" i="18"/>
  <c r="AA543" i="18"/>
  <c r="AA781" i="18"/>
  <c r="AA440" i="18"/>
  <c r="AA586" i="18"/>
  <c r="AA868" i="18"/>
  <c r="AB868" i="18"/>
  <c r="AA91" i="18"/>
  <c r="AA125" i="18"/>
  <c r="AA528" i="18"/>
  <c r="AA392" i="18"/>
  <c r="AA857" i="18"/>
  <c r="AA654" i="18"/>
  <c r="AA548" i="18"/>
  <c r="AA427" i="18"/>
  <c r="AA769" i="18"/>
  <c r="AA503" i="18"/>
  <c r="AB503" i="18"/>
  <c r="AA208" i="18"/>
  <c r="AA221" i="18"/>
  <c r="AA803" i="18"/>
  <c r="AB803" i="18"/>
  <c r="AA644" i="18"/>
  <c r="AA627" i="18"/>
  <c r="AA130" i="18"/>
  <c r="AA245" i="18"/>
  <c r="AA602" i="18"/>
  <c r="AA453" i="18"/>
  <c r="AA592" i="18"/>
  <c r="AA118" i="18"/>
  <c r="AA403" i="18"/>
  <c r="AA496" i="18"/>
  <c r="AA491" i="18"/>
  <c r="AA789" i="18"/>
  <c r="AA375" i="18"/>
  <c r="AA643" i="18"/>
  <c r="AA764" i="18"/>
  <c r="AA534" i="18"/>
  <c r="AA362" i="18"/>
  <c r="AA141" i="18"/>
  <c r="AA831" i="18"/>
  <c r="AA223" i="18"/>
  <c r="Z166" i="18"/>
  <c r="AA112" i="18"/>
  <c r="AA232" i="18"/>
  <c r="AB232" i="18"/>
  <c r="AA372" i="18"/>
  <c r="AA251" i="18"/>
  <c r="AB251" i="18"/>
  <c r="AA250" i="18"/>
  <c r="AB250" i="18"/>
  <c r="Z648" i="18"/>
  <c r="AA617" i="18"/>
  <c r="AB617" i="18"/>
  <c r="AA640" i="18"/>
  <c r="AB640" i="18"/>
  <c r="AA799" i="18"/>
  <c r="AB799" i="18"/>
  <c r="AA487" i="18"/>
  <c r="AB487" i="18"/>
  <c r="AA829" i="18"/>
  <c r="AB829" i="18"/>
  <c r="AA864" i="18"/>
  <c r="AB864" i="18"/>
  <c r="AA379" i="18"/>
  <c r="AB379" i="18"/>
  <c r="AA393" i="18"/>
  <c r="AB393" i="18"/>
  <c r="AA558" i="18"/>
  <c r="AA115" i="18"/>
  <c r="Z127" i="18"/>
  <c r="AA812" i="18"/>
  <c r="AB812" i="18"/>
  <c r="AA853" i="18"/>
  <c r="AB853" i="18"/>
  <c r="AA417" i="18"/>
  <c r="AB417" i="18"/>
  <c r="AA540" i="18"/>
  <c r="AB540" i="18"/>
  <c r="AA701" i="18"/>
  <c r="AB516" i="18"/>
  <c r="AA628" i="18"/>
  <c r="AB628" i="18"/>
  <c r="AA762" i="18"/>
  <c r="AB762" i="18"/>
  <c r="AA584" i="18"/>
  <c r="AB584" i="18"/>
  <c r="AA215" i="18"/>
  <c r="AB215" i="18"/>
  <c r="AA822" i="18"/>
  <c r="AB822" i="18"/>
  <c r="AA861" i="18"/>
  <c r="AA642" i="18"/>
  <c r="AB642" i="18"/>
  <c r="AB513" i="18"/>
  <c r="AA630" i="18"/>
  <c r="AB630" i="18"/>
  <c r="AA783" i="18"/>
  <c r="AB783" i="18"/>
  <c r="AA768" i="18"/>
  <c r="AB768" i="18"/>
  <c r="AA816" i="18"/>
  <c r="AB816" i="18"/>
  <c r="AA618" i="18"/>
  <c r="AB618" i="18"/>
  <c r="AA500" i="18"/>
  <c r="AB500" i="18"/>
  <c r="AA144" i="18"/>
  <c r="AB144" i="18"/>
  <c r="AA254" i="18"/>
  <c r="AB254" i="18"/>
  <c r="AA306" i="18"/>
  <c r="Z270" i="18"/>
  <c r="AA385" i="18"/>
  <c r="AA96" i="18"/>
  <c r="AB96" i="18"/>
  <c r="AA353" i="18"/>
  <c r="AA597" i="18"/>
  <c r="AA297" i="18"/>
  <c r="AA93" i="18"/>
  <c r="AA759" i="18"/>
  <c r="AB759" i="18"/>
  <c r="AA420" i="18"/>
  <c r="AB420" i="18"/>
  <c r="AA646" i="18"/>
  <c r="AB646" i="18"/>
  <c r="AA826" i="18"/>
  <c r="AB826" i="18"/>
  <c r="AA236" i="18"/>
  <c r="AB236" i="18"/>
  <c r="AA649" i="18"/>
  <c r="AB649" i="18"/>
  <c r="AA757" i="18"/>
  <c r="AB757" i="18"/>
  <c r="AA795" i="18"/>
  <c r="AB795" i="18"/>
  <c r="AA551" i="18"/>
  <c r="AA866" i="18"/>
  <c r="AB866" i="18"/>
  <c r="AA755" i="18"/>
  <c r="AB755" i="18"/>
  <c r="AA527" i="18"/>
  <c r="AB527" i="18"/>
  <c r="Y5" i="24"/>
  <c r="Z4" i="18"/>
  <c r="AA605" i="18"/>
  <c r="AB605" i="18"/>
  <c r="AA798" i="18"/>
  <c r="AB798" i="18"/>
  <c r="AA377" i="18"/>
  <c r="AB377" i="18"/>
  <c r="AA865" i="18"/>
  <c r="AA81" i="18"/>
  <c r="AB510" i="18"/>
  <c r="AA539" i="18"/>
  <c r="AB539" i="18"/>
  <c r="AA416" i="18"/>
  <c r="AB416" i="18"/>
  <c r="AA823" i="18"/>
  <c r="AB823" i="18"/>
  <c r="AA825" i="18"/>
  <c r="AB825" i="18"/>
  <c r="AA610" i="18"/>
  <c r="AB610" i="18"/>
  <c r="AA429" i="18"/>
  <c r="AB429" i="18"/>
  <c r="AA790" i="18"/>
  <c r="AB790" i="18"/>
  <c r="AA76" i="18"/>
  <c r="Z88" i="18"/>
  <c r="Y205" i="18"/>
  <c r="Z195" i="18"/>
  <c r="AA234" i="18"/>
  <c r="Z244" i="18"/>
  <c r="Y452" i="18"/>
  <c r="Z442" i="18"/>
  <c r="X465" i="18"/>
  <c r="Y455" i="18"/>
  <c r="AA105" i="18"/>
  <c r="Z114" i="18"/>
  <c r="AA390" i="18"/>
  <c r="Z400" i="18"/>
  <c r="Z364" i="18"/>
  <c r="Y374" i="18"/>
  <c r="X192" i="18"/>
  <c r="Y182" i="18"/>
  <c r="AB651" i="18"/>
  <c r="Z529" i="18"/>
  <c r="Y531" i="18"/>
  <c r="X8" i="24"/>
  <c r="W22" i="24"/>
  <c r="W33" i="24"/>
  <c r="Z778" i="18"/>
  <c r="AA777" i="18"/>
  <c r="AA622" i="18"/>
  <c r="AB614" i="18"/>
  <c r="Y426" i="18"/>
  <c r="Z414" i="18"/>
  <c r="AB855" i="18"/>
  <c r="AA856" i="18"/>
  <c r="AB808" i="18"/>
  <c r="AA817" i="18"/>
  <c r="AA542" i="18"/>
  <c r="Z544" i="18"/>
  <c r="Z361" i="18"/>
  <c r="AA349" i="18"/>
  <c r="AA821" i="18"/>
  <c r="Z830" i="18"/>
  <c r="AA660" i="18"/>
  <c r="Z661" i="18"/>
  <c r="AB626" i="18"/>
  <c r="AA635" i="18"/>
  <c r="AB756" i="18"/>
  <c r="AA765" i="18"/>
  <c r="AA595" i="18"/>
  <c r="Z596" i="18"/>
  <c r="AB550" i="18"/>
  <c r="AA797" i="18"/>
  <c r="Z804" i="18"/>
  <c r="Z834" i="18"/>
  <c r="Y843" i="18"/>
  <c r="AB522" i="18"/>
  <c r="AB183" i="18"/>
  <c r="AA752" i="18"/>
  <c r="AA583" i="18"/>
  <c r="AA557" i="18"/>
  <c r="AA726" i="18"/>
  <c r="AB297" i="18"/>
  <c r="AA387" i="18"/>
  <c r="AA413" i="18"/>
  <c r="AA570" i="18"/>
  <c r="AB493" i="18"/>
  <c r="AA505" i="18"/>
  <c r="AA348" i="18"/>
  <c r="AA166" i="18"/>
  <c r="AB191" i="18"/>
  <c r="AB150" i="18"/>
  <c r="AB833" i="18"/>
  <c r="AB535" i="18"/>
  <c r="AB796" i="18"/>
  <c r="AB451" i="18"/>
  <c r="AB521" i="18"/>
  <c r="AB92" i="18"/>
  <c r="AB556" i="18"/>
  <c r="AB773" i="18"/>
  <c r="AB771" i="18"/>
  <c r="AB794" i="18"/>
  <c r="AB378" i="18"/>
  <c r="AB456" i="18"/>
  <c r="AB184" i="18"/>
  <c r="AB802" i="18"/>
  <c r="AB352" i="18"/>
  <c r="AB809" i="18"/>
  <c r="AB761" i="18"/>
  <c r="AB782" i="18"/>
  <c r="AB774" i="18"/>
  <c r="AB776" i="18"/>
  <c r="AB480" i="18"/>
  <c r="AA492" i="18"/>
  <c r="AB498" i="18"/>
  <c r="AB606" i="18"/>
  <c r="AB758" i="18"/>
  <c r="AB526" i="18"/>
  <c r="AB860" i="18"/>
  <c r="AB457" i="18"/>
  <c r="AB836" i="18"/>
  <c r="AC836" i="18"/>
  <c r="AB846" i="18"/>
  <c r="AB859" i="18"/>
  <c r="AC859" i="18"/>
  <c r="AB820" i="18"/>
  <c r="AB530" i="18"/>
  <c r="AC530" i="18"/>
  <c r="AB839" i="18"/>
  <c r="AB120" i="18"/>
  <c r="AB89" i="18"/>
  <c r="AA101" i="18"/>
  <c r="AB152" i="18"/>
  <c r="AB305" i="18"/>
  <c r="AB226" i="18"/>
  <c r="AC226" i="18"/>
  <c r="AB203" i="18"/>
  <c r="AB850" i="18"/>
  <c r="AC850" i="18"/>
  <c r="AB458" i="18"/>
  <c r="AB206" i="18"/>
  <c r="AA218" i="18"/>
  <c r="AB828" i="18"/>
  <c r="AC828" i="18"/>
  <c r="AB827" i="18"/>
  <c r="AB538" i="18"/>
  <c r="AB485" i="18"/>
  <c r="AB504" i="18"/>
  <c r="AC504" i="18"/>
  <c r="AB867" i="18"/>
  <c r="AB123" i="18"/>
  <c r="AC123" i="18"/>
  <c r="AB603" i="18"/>
  <c r="AB838" i="18"/>
  <c r="AC838" i="18"/>
  <c r="AC823" i="18"/>
  <c r="AC605" i="18"/>
  <c r="AC646" i="18"/>
  <c r="AC825" i="18"/>
  <c r="AC510" i="18"/>
  <c r="AA4" i="18"/>
  <c r="Z5" i="24"/>
  <c r="AC527" i="18"/>
  <c r="AC795" i="18"/>
  <c r="AC826" i="18"/>
  <c r="AB597" i="18"/>
  <c r="AA609" i="18"/>
  <c r="AC96" i="18"/>
  <c r="AC500" i="18"/>
  <c r="AC783" i="18"/>
  <c r="AC516" i="18"/>
  <c r="AB701" i="18"/>
  <c r="AB115" i="18"/>
  <c r="AA127" i="18"/>
  <c r="AC393" i="18"/>
  <c r="AC250" i="18"/>
  <c r="AA153" i="18"/>
  <c r="AA257" i="18"/>
  <c r="AC503" i="18"/>
  <c r="AA439" i="18"/>
  <c r="AA869" i="18"/>
  <c r="AC658" i="18"/>
  <c r="AC842" i="18"/>
  <c r="AC484" i="18"/>
  <c r="AC655" i="18"/>
  <c r="AC117" i="18"/>
  <c r="AC508" i="18"/>
  <c r="AC394" i="18"/>
  <c r="AC365" i="18"/>
  <c r="AC111" i="18"/>
  <c r="AB636" i="18"/>
  <c r="AA648" i="18"/>
  <c r="AC629" i="18"/>
  <c r="AC188" i="18"/>
  <c r="AC421" i="18"/>
  <c r="AA791" i="18"/>
  <c r="AC212" i="18"/>
  <c r="AA231" i="18"/>
  <c r="AB258" i="18"/>
  <c r="AC307" i="18"/>
  <c r="AC3" i="18"/>
  <c r="AB675" i="18"/>
  <c r="AB687" i="18"/>
  <c r="AB271" i="18"/>
  <c r="AB283" i="18"/>
  <c r="AB727" i="18"/>
  <c r="AB740" i="18"/>
  <c r="AB560" i="18"/>
  <c r="AB742" i="18"/>
  <c r="AB717" i="18"/>
  <c r="AB729" i="18"/>
  <c r="AB730" i="18"/>
  <c r="AB743" i="18"/>
  <c r="AB561" i="18"/>
  <c r="AB286" i="18"/>
  <c r="AB334" i="18"/>
  <c r="AB268" i="18"/>
  <c r="AB716" i="18"/>
  <c r="AC716" i="18"/>
  <c r="AB344" i="18"/>
  <c r="AB264" i="18"/>
  <c r="AB269" i="18"/>
  <c r="AB288" i="18"/>
  <c r="AB289" i="18"/>
  <c r="AB332" i="18"/>
  <c r="AB161" i="18"/>
  <c r="AB333" i="18"/>
  <c r="AB290" i="18"/>
  <c r="AB267" i="18"/>
  <c r="AB266" i="18"/>
  <c r="AB345" i="18"/>
  <c r="AB175" i="18"/>
  <c r="AB347" i="18"/>
  <c r="AB294" i="18"/>
  <c r="AB159" i="18"/>
  <c r="AB158" i="18"/>
  <c r="AB177" i="18"/>
  <c r="AB291" i="18"/>
  <c r="AB160" i="18"/>
  <c r="AB346" i="18"/>
  <c r="AB176" i="18"/>
  <c r="AB295" i="18"/>
  <c r="AB178" i="18"/>
  <c r="AB293" i="18"/>
  <c r="AB154" i="18"/>
  <c r="AB265" i="18"/>
  <c r="AB331" i="18"/>
  <c r="AB162" i="18"/>
  <c r="AB287" i="18"/>
  <c r="AB292" i="18"/>
  <c r="AB165" i="18"/>
  <c r="AB163" i="18"/>
  <c r="AB164" i="18"/>
  <c r="AB156" i="18"/>
  <c r="AB157" i="18"/>
  <c r="AB718" i="18"/>
  <c r="AB731" i="18"/>
  <c r="AB562" i="18"/>
  <c r="AB744" i="18"/>
  <c r="AB330" i="18"/>
  <c r="AC330" i="18"/>
  <c r="AB174" i="18"/>
  <c r="AC174" i="18"/>
  <c r="AB263" i="18"/>
  <c r="AB262" i="18"/>
  <c r="AB745" i="18"/>
  <c r="AB573" i="18"/>
  <c r="AB558" i="18"/>
  <c r="AB343" i="18"/>
  <c r="AB319" i="18"/>
  <c r="AB714" i="18"/>
  <c r="AB719" i="18"/>
  <c r="AB732" i="18"/>
  <c r="AB323" i="18"/>
  <c r="AB563" i="18"/>
  <c r="AB171" i="18"/>
  <c r="AC171" i="18" s="1"/>
  <c r="AB339" i="18"/>
  <c r="AB306" i="18"/>
  <c r="AC306" i="18"/>
  <c r="AB336" i="18"/>
  <c r="AB564" i="18"/>
  <c r="AB318" i="18"/>
  <c r="AC318" i="18"/>
  <c r="AB386" i="18"/>
  <c r="AB746" i="18"/>
  <c r="AB733" i="18"/>
  <c r="AB720" i="18"/>
  <c r="AB328" i="18"/>
  <c r="AB325" i="18"/>
  <c r="AB260" i="18"/>
  <c r="AB341" i="18"/>
  <c r="AB565" i="18"/>
  <c r="AB747" i="18"/>
  <c r="AB721" i="18"/>
  <c r="AB734" i="18"/>
  <c r="AB357" i="18"/>
  <c r="AB340" i="18"/>
  <c r="AC340" i="18"/>
  <c r="AB577" i="18"/>
  <c r="AB574" i="18"/>
  <c r="AB113" i="18"/>
  <c r="AB201" i="18"/>
  <c r="AB225" i="18"/>
  <c r="AC225" i="18"/>
  <c r="AB722" i="18"/>
  <c r="AB735" i="18"/>
  <c r="AB406" i="18"/>
  <c r="AB327" i="18"/>
  <c r="AB169" i="18"/>
  <c r="AC169" i="18"/>
  <c r="AB695" i="18"/>
  <c r="AC695" i="18"/>
  <c r="AB579" i="18"/>
  <c r="AB748" i="18"/>
  <c r="AB566" i="18"/>
  <c r="AB230" i="18"/>
  <c r="AB691" i="18"/>
  <c r="AB411" i="18"/>
  <c r="AB578" i="18"/>
  <c r="AB447" i="18"/>
  <c r="AC447" i="18"/>
  <c r="AB338" i="18"/>
  <c r="AB371" i="18"/>
  <c r="AC371" i="18"/>
  <c r="AB86" i="18"/>
  <c r="AC86" i="18"/>
  <c r="AB359" i="18"/>
  <c r="AC359" i="18"/>
  <c r="AB112" i="18"/>
  <c r="AB100" i="18"/>
  <c r="AB437" i="18"/>
  <c r="AB690" i="18"/>
  <c r="AB736" i="18"/>
  <c r="AB580" i="18"/>
  <c r="AB567" i="18"/>
  <c r="AB723" i="18"/>
  <c r="AB284" i="18"/>
  <c r="AB448" i="18"/>
  <c r="AC448" i="18"/>
  <c r="AB85" i="18"/>
  <c r="AB239" i="18"/>
  <c r="AB81" i="18"/>
  <c r="AB749" i="18"/>
  <c r="AB238" i="18"/>
  <c r="AC238" i="18"/>
  <c r="AB219" i="18"/>
  <c r="AB167" i="18"/>
  <c r="AB385" i="18"/>
  <c r="AC385" i="18"/>
  <c r="AB461" i="18"/>
  <c r="AC461" i="18"/>
  <c r="AB217" i="18"/>
  <c r="AB568" i="18"/>
  <c r="AB581" i="18"/>
  <c r="AB373" i="18"/>
  <c r="AB372" i="18"/>
  <c r="AB98" i="18"/>
  <c r="AC98" i="18"/>
  <c r="AB410" i="18"/>
  <c r="AC410" i="18"/>
  <c r="AB316" i="18"/>
  <c r="AB436" i="18"/>
  <c r="AB310" i="18"/>
  <c r="AB497" i="18"/>
  <c r="AC497" i="18"/>
  <c r="AB750" i="18"/>
  <c r="AB737" i="18"/>
  <c r="AB724" i="18"/>
  <c r="AB240" i="18"/>
  <c r="AB109" i="18"/>
  <c r="AB148" i="18"/>
  <c r="AB396" i="18"/>
  <c r="AC396" i="18"/>
  <c r="AB381" i="18"/>
  <c r="AB139" i="18"/>
  <c r="AB190" i="18"/>
  <c r="AB696" i="18"/>
  <c r="AB805" i="18"/>
  <c r="AB725" i="18"/>
  <c r="AB738" i="18"/>
  <c r="AB739" i="18"/>
  <c r="AB582" i="18"/>
  <c r="AB228" i="18"/>
  <c r="AC228" i="18"/>
  <c r="AB358" i="18"/>
  <c r="AC358" i="18"/>
  <c r="AB216" i="18"/>
  <c r="AB187" i="18"/>
  <c r="AC187" i="18"/>
  <c r="AB122" i="18"/>
  <c r="AB360" i="18"/>
  <c r="AB353" i="18"/>
  <c r="AC353" i="18"/>
  <c r="AB138" i="18"/>
  <c r="AC138" i="18"/>
  <c r="AB397" i="18"/>
  <c r="AB409" i="18"/>
  <c r="AB84" i="18"/>
  <c r="AB235" i="18"/>
  <c r="AB779" i="18"/>
  <c r="AB751" i="18"/>
  <c r="AB569" i="18"/>
  <c r="AB570" i="18"/>
  <c r="AB670" i="18"/>
  <c r="AB509" i="18"/>
  <c r="AB688" i="18"/>
  <c r="AB623" i="18"/>
  <c r="AC623" i="18"/>
  <c r="AB80" i="18"/>
  <c r="AC80" i="18"/>
  <c r="AB435" i="18"/>
  <c r="AC435" i="18"/>
  <c r="AB434" i="18"/>
  <c r="AC434" i="18"/>
  <c r="AB423" i="18"/>
  <c r="AB449" i="18"/>
  <c r="AB395" i="18"/>
  <c r="AB242" i="18"/>
  <c r="AB87" i="18"/>
  <c r="AC87" i="18"/>
  <c r="AB588" i="18"/>
  <c r="AC588" i="18"/>
  <c r="AB698" i="18"/>
  <c r="AB151" i="18"/>
  <c r="AB108" i="18"/>
  <c r="AC108" i="18"/>
  <c r="AB450" i="18"/>
  <c r="AB253" i="18"/>
  <c r="AC253" i="18"/>
  <c r="AB408" i="18"/>
  <c r="AB249" i="18"/>
  <c r="AB149" i="18"/>
  <c r="AC149" i="18"/>
  <c r="AB93" i="18"/>
  <c r="AC93" i="18"/>
  <c r="AB83" i="18"/>
  <c r="AC83" i="18"/>
  <c r="AB136" i="18"/>
  <c r="AC136" i="18"/>
  <c r="AB810" i="18"/>
  <c r="AB861" i="18"/>
  <c r="AC861" i="18"/>
  <c r="AB512" i="18"/>
  <c r="AC512" i="18"/>
  <c r="AB189" i="18"/>
  <c r="AC189" i="18"/>
  <c r="AB460" i="18"/>
  <c r="AC460" i="18"/>
  <c r="AB143" i="18"/>
  <c r="AC143" i="18"/>
  <c r="AB312" i="18"/>
  <c r="AB351" i="18"/>
  <c r="AC351" i="18"/>
  <c r="AB430" i="18"/>
  <c r="AC430" i="18"/>
  <c r="AB459" i="18"/>
  <c r="AB422" i="18"/>
  <c r="AC422" i="18"/>
  <c r="AB102" i="18"/>
  <c r="AB665" i="18"/>
  <c r="AB489" i="18"/>
  <c r="AC489" i="18"/>
  <c r="AB355" i="18"/>
  <c r="AC355" i="18"/>
  <c r="AB227" i="18"/>
  <c r="AB241" i="18"/>
  <c r="AC241" i="18"/>
  <c r="AB99" i="18"/>
  <c r="AB537" i="18"/>
  <c r="AB766" i="18"/>
  <c r="AB146" i="18"/>
  <c r="AB699" i="18"/>
  <c r="AB551" i="18"/>
  <c r="AC551" i="18"/>
  <c r="AB186" i="18"/>
  <c r="AC186" i="18"/>
  <c r="AB388" i="18"/>
  <c r="AB384" i="18"/>
  <c r="AB599" i="18"/>
  <c r="AB753" i="18"/>
  <c r="AB401" i="18"/>
  <c r="AB800" i="18"/>
  <c r="AC800" i="18"/>
  <c r="AB547" i="18"/>
  <c r="AB548" i="18"/>
  <c r="AB549" i="18"/>
  <c r="AB552" i="18"/>
  <c r="AB553" i="18"/>
  <c r="AB554" i="18"/>
  <c r="AB555" i="18"/>
  <c r="AB557" i="18"/>
  <c r="AB431" i="18"/>
  <c r="AC431" i="18"/>
  <c r="AB252" i="18"/>
  <c r="AB110" i="18"/>
  <c r="AB247" i="18"/>
  <c r="AB133" i="18"/>
  <c r="AB425" i="18"/>
  <c r="AB445" i="18"/>
  <c r="AC445" i="18"/>
  <c r="AB662" i="18"/>
  <c r="AB589" i="18"/>
  <c r="AC589" i="18"/>
  <c r="AB255" i="18"/>
  <c r="AB613" i="18"/>
  <c r="AB620" i="18"/>
  <c r="AC620" i="18"/>
  <c r="AB483" i="18"/>
  <c r="AB844" i="18"/>
  <c r="AB847" i="18"/>
  <c r="AB848" i="18"/>
  <c r="AB849" i="18"/>
  <c r="AB851" i="18"/>
  <c r="AB852" i="18"/>
  <c r="AB854" i="18"/>
  <c r="AB856" i="18"/>
  <c r="AB712" i="18"/>
  <c r="AC712" i="18"/>
  <c r="AC852" i="18"/>
  <c r="AB210" i="18"/>
  <c r="AB865" i="18"/>
  <c r="AC865" i="18"/>
  <c r="AB801" i="18"/>
  <c r="AB506" i="18"/>
  <c r="AB601" i="18"/>
  <c r="AC601" i="18"/>
  <c r="AB814" i="18"/>
  <c r="AC814" i="18"/>
  <c r="AB198" i="18"/>
  <c r="AC198" i="18"/>
  <c r="AB482" i="18"/>
  <c r="AB514" i="18"/>
  <c r="AC514" i="18"/>
  <c r="AB792" i="18"/>
  <c r="AB647" i="18"/>
  <c r="AC647" i="18"/>
  <c r="AB659" i="18"/>
  <c r="AC659" i="18"/>
  <c r="AB222" i="18"/>
  <c r="AB95" i="18"/>
  <c r="AB196" i="18"/>
  <c r="AC196" i="18"/>
  <c r="AB78" i="18"/>
  <c r="AB440" i="18"/>
  <c r="AB600" i="18"/>
  <c r="AB543" i="18"/>
  <c r="AB638" i="18"/>
  <c r="AB586" i="18"/>
  <c r="AB612" i="18"/>
  <c r="AB104" i="18"/>
  <c r="AB781" i="18"/>
  <c r="AB706" i="18"/>
  <c r="AB818" i="18"/>
  <c r="AB495" i="18"/>
  <c r="AB131" i="18"/>
  <c r="AB369" i="18"/>
  <c r="AB221" i="18"/>
  <c r="AB528" i="18"/>
  <c r="AB427" i="18"/>
  <c r="AB511" i="18"/>
  <c r="AB627" i="18"/>
  <c r="AB91" i="18"/>
  <c r="AC91" i="18"/>
  <c r="AB621" i="18"/>
  <c r="AC621" i="18"/>
  <c r="AB208" i="18"/>
  <c r="AB125" i="18"/>
  <c r="AB644" i="18"/>
  <c r="AC644" i="18"/>
  <c r="AB392" i="18"/>
  <c r="AB769" i="18"/>
  <c r="AB654" i="18"/>
  <c r="AB857" i="18"/>
  <c r="AB862" i="18"/>
  <c r="AB863" i="18"/>
  <c r="AB869" i="18"/>
  <c r="AB130" i="18"/>
  <c r="AC130" i="18"/>
  <c r="AC854" i="18"/>
  <c r="AB602" i="18"/>
  <c r="AB496" i="18"/>
  <c r="AB375" i="18"/>
  <c r="AB223" i="18"/>
  <c r="AB403" i="18"/>
  <c r="AB245" i="18"/>
  <c r="AB534" i="18"/>
  <c r="AB453" i="18"/>
  <c r="AB491" i="18"/>
  <c r="AB592" i="18"/>
  <c r="AB362" i="18"/>
  <c r="AB789" i="18"/>
  <c r="AB141" i="18"/>
  <c r="AB118" i="18"/>
  <c r="AB643" i="18"/>
  <c r="AB831" i="18"/>
  <c r="AB764" i="18"/>
  <c r="AC764" i="18"/>
  <c r="AB523" i="18"/>
  <c r="AC523" i="18"/>
  <c r="AB444" i="18"/>
  <c r="AC444" i="18"/>
  <c r="AB354" i="18"/>
  <c r="AC354" i="18"/>
  <c r="AB709" i="18"/>
  <c r="AB785" i="18"/>
  <c r="AC785" i="18"/>
  <c r="AB824" i="18"/>
  <c r="AC824" i="18"/>
  <c r="AC553" i="18"/>
  <c r="AB607" i="18"/>
  <c r="AC607" i="18"/>
  <c r="AB502" i="18"/>
  <c r="AC502" i="18"/>
  <c r="AB837" i="18"/>
  <c r="AC837" i="18"/>
  <c r="AB645" i="18"/>
  <c r="AC645" i="18"/>
  <c r="AB517" i="18"/>
  <c r="AC517" i="18"/>
  <c r="AB519" i="18"/>
  <c r="AC519" i="18"/>
  <c r="AC849" i="18"/>
  <c r="AB591" i="18"/>
  <c r="AC591" i="18"/>
  <c r="AB224" i="18"/>
  <c r="AC224" i="18"/>
  <c r="AB536" i="18"/>
  <c r="AC536" i="18"/>
  <c r="AB835" i="18"/>
  <c r="AC835" i="18"/>
  <c r="AB404" i="18"/>
  <c r="AC404" i="18"/>
  <c r="AB590" i="18"/>
  <c r="AC590" i="18"/>
  <c r="AC862" i="18"/>
  <c r="AB708" i="18"/>
  <c r="AC708" i="18"/>
  <c r="AB639" i="18"/>
  <c r="AC639" i="18"/>
  <c r="AB418" i="18"/>
  <c r="AC418" i="18"/>
  <c r="AB237" i="18"/>
  <c r="AC237" i="18"/>
  <c r="AC847" i="18"/>
  <c r="AB304" i="18"/>
  <c r="AC304" i="18"/>
  <c r="AB772" i="18"/>
  <c r="AC772" i="18"/>
  <c r="AB486" i="18"/>
  <c r="AC486" i="18"/>
  <c r="AC549" i="18"/>
  <c r="AB587" i="18"/>
  <c r="AC587" i="18"/>
  <c r="AB760" i="18"/>
  <c r="AC760" i="18"/>
  <c r="AB79" i="18"/>
  <c r="AC79" i="18"/>
  <c r="AB634" i="18"/>
  <c r="AC634" i="18"/>
  <c r="AC863" i="18"/>
  <c r="AB631" i="18"/>
  <c r="AC631" i="18"/>
  <c r="AB619" i="18"/>
  <c r="AC619" i="18"/>
  <c r="AC552" i="18"/>
  <c r="AB616" i="18"/>
  <c r="AC555" i="18"/>
  <c r="AB632" i="18"/>
  <c r="AC632" i="18"/>
  <c r="AB121" i="18"/>
  <c r="AC121" i="18"/>
  <c r="AC851" i="18"/>
  <c r="AB383" i="18"/>
  <c r="AB135" i="18"/>
  <c r="AB664" i="18"/>
  <c r="AB256" i="18"/>
  <c r="AC256" i="18"/>
  <c r="AB243" i="18"/>
  <c r="AB202" i="18"/>
  <c r="AC202" i="18"/>
  <c r="AB672" i="18"/>
  <c r="AB128" i="18"/>
  <c r="AA140" i="18"/>
  <c r="AB532" i="18"/>
  <c r="AB501" i="18"/>
  <c r="AC501" i="18"/>
  <c r="AB813" i="18"/>
  <c r="AC813" i="18"/>
  <c r="AB775" i="18"/>
  <c r="AC775" i="18"/>
  <c r="AB433" i="18"/>
  <c r="AC433" i="18"/>
  <c r="AB657" i="18"/>
  <c r="AC657" i="18"/>
  <c r="AB593" i="18"/>
  <c r="AC593" i="18"/>
  <c r="AB633" i="18"/>
  <c r="AC633" i="18"/>
  <c r="AB180" i="18"/>
  <c r="AB786" i="18"/>
  <c r="AC786" i="18"/>
  <c r="AB807" i="18"/>
  <c r="AC807" i="18"/>
  <c r="AB490" i="18"/>
  <c r="AC490" i="18"/>
  <c r="AB76" i="18"/>
  <c r="AA88" i="18"/>
  <c r="AA195" i="18"/>
  <c r="Z205" i="18"/>
  <c r="AB234" i="18"/>
  <c r="AA244" i="18"/>
  <c r="Z455" i="18"/>
  <c r="Y465" i="18"/>
  <c r="AB105" i="18"/>
  <c r="AA114" i="18"/>
  <c r="Z452" i="18"/>
  <c r="AA442" i="18"/>
  <c r="Y192" i="18"/>
  <c r="Z182" i="18"/>
  <c r="AA364" i="18"/>
  <c r="Z374" i="18"/>
  <c r="AB390" i="18"/>
  <c r="AA400" i="18"/>
  <c r="AC651" i="18"/>
  <c r="AB595" i="18"/>
  <c r="AA596" i="18"/>
  <c r="AC808" i="18"/>
  <c r="AB817" i="18"/>
  <c r="Z426" i="18"/>
  <c r="AA414" i="18"/>
  <c r="AB777" i="18"/>
  <c r="AA778" i="18"/>
  <c r="AB797" i="18"/>
  <c r="AA804" i="18"/>
  <c r="AA361" i="18"/>
  <c r="AB349" i="18"/>
  <c r="AA834" i="18"/>
  <c r="Z843" i="18"/>
  <c r="AC550" i="18"/>
  <c r="AC756" i="18"/>
  <c r="AC855" i="18"/>
  <c r="AA529" i="18"/>
  <c r="Z531" i="18"/>
  <c r="Y8" i="24"/>
  <c r="X22" i="24"/>
  <c r="X33" i="24"/>
  <c r="AC626" i="18"/>
  <c r="AB635" i="18"/>
  <c r="AA661" i="18"/>
  <c r="AB660" i="18"/>
  <c r="AB821" i="18"/>
  <c r="AA830" i="18"/>
  <c r="AB542" i="18"/>
  <c r="AA544" i="18"/>
  <c r="AC614" i="18"/>
  <c r="AC183" i="18"/>
  <c r="AC522" i="18"/>
  <c r="AB257" i="18"/>
  <c r="AB413" i="18"/>
  <c r="AB518" i="18"/>
  <c r="AB791" i="18"/>
  <c r="AB622" i="18"/>
  <c r="AB765" i="18"/>
  <c r="AC128" i="18"/>
  <c r="AB140" i="18"/>
  <c r="AB153" i="18"/>
  <c r="AB387" i="18"/>
  <c r="AB439" i="18"/>
  <c r="AB752" i="18"/>
  <c r="AB583" i="18"/>
  <c r="AB726" i="18"/>
  <c r="AC219" i="18"/>
  <c r="AB231" i="18"/>
  <c r="AB296" i="18"/>
  <c r="AB348" i="18"/>
  <c r="AD3" i="18"/>
  <c r="AC271" i="18"/>
  <c r="AC283" i="18"/>
  <c r="AC740" i="18"/>
  <c r="AC727" i="18"/>
  <c r="AC675" i="18"/>
  <c r="AC687" i="18"/>
  <c r="AC742" i="18"/>
  <c r="AC561" i="18"/>
  <c r="AC729" i="18"/>
  <c r="AC560" i="18"/>
  <c r="AC743" i="18"/>
  <c r="AC730" i="18"/>
  <c r="AC332" i="18"/>
  <c r="AC286" i="18"/>
  <c r="AC345" i="18"/>
  <c r="AC346" i="18"/>
  <c r="AC347" i="18"/>
  <c r="AC176" i="18"/>
  <c r="AC294" i="18"/>
  <c r="AC160" i="18"/>
  <c r="AC290" i="18"/>
  <c r="AC267" i="18"/>
  <c r="AC288" i="18"/>
  <c r="AC177" i="18"/>
  <c r="AC161" i="18"/>
  <c r="AC266" i="18"/>
  <c r="AC333" i="18"/>
  <c r="AC334" i="18"/>
  <c r="AC158" i="18"/>
  <c r="AC295" i="18"/>
  <c r="AC163" i="18"/>
  <c r="AC165" i="18"/>
  <c r="AC293" i="18"/>
  <c r="AC292" i="18"/>
  <c r="AC265" i="18"/>
  <c r="AC164" i="18"/>
  <c r="AC157" i="18"/>
  <c r="AC287" i="18"/>
  <c r="AC291" i="18"/>
  <c r="AC269" i="18"/>
  <c r="AC289" i="18"/>
  <c r="AC178" i="18"/>
  <c r="AC159" i="18"/>
  <c r="AC156" i="18"/>
  <c r="AC162" i="18"/>
  <c r="AC268" i="18"/>
  <c r="AC744" i="18"/>
  <c r="AC562" i="18"/>
  <c r="AC731" i="18"/>
  <c r="AC717" i="18"/>
  <c r="AC718" i="18"/>
  <c r="AC175" i="18"/>
  <c r="AD175" i="18"/>
  <c r="AC344" i="18"/>
  <c r="AC343" i="18"/>
  <c r="AD343" i="18"/>
  <c r="AC331" i="18"/>
  <c r="AC342" i="18"/>
  <c r="AD342" i="18"/>
  <c r="AC154" i="18"/>
  <c r="AC745" i="18"/>
  <c r="AC563" i="18"/>
  <c r="AC732" i="18"/>
  <c r="AC558" i="18"/>
  <c r="AC264" i="18"/>
  <c r="AC321" i="18"/>
  <c r="AC320" i="18"/>
  <c r="AD320" i="18"/>
  <c r="AC719" i="18"/>
  <c r="AC319" i="18"/>
  <c r="AC336" i="18"/>
  <c r="AC573" i="18"/>
  <c r="AD573" i="18" s="1"/>
  <c r="AC746" i="18"/>
  <c r="AC263" i="18"/>
  <c r="AD263" i="18"/>
  <c r="AC262" i="18"/>
  <c r="AC714" i="18"/>
  <c r="AC323" i="18"/>
  <c r="AC720" i="18"/>
  <c r="AC564" i="18"/>
  <c r="AC733" i="18"/>
  <c r="AC721" i="18"/>
  <c r="AC734" i="18"/>
  <c r="AC576" i="18"/>
  <c r="AC386" i="18"/>
  <c r="AD386" i="18"/>
  <c r="AC317" i="18"/>
  <c r="AC339" i="18"/>
  <c r="AC747" i="18"/>
  <c r="AC565" i="18"/>
  <c r="AC571" i="18"/>
  <c r="AC577" i="18"/>
  <c r="AD577" i="18"/>
  <c r="AC325" i="18"/>
  <c r="AC328" i="18"/>
  <c r="AC341" i="18"/>
  <c r="AC260" i="18"/>
  <c r="AC113" i="18"/>
  <c r="AC566" i="18"/>
  <c r="AC748" i="18"/>
  <c r="AC575" i="18"/>
  <c r="AD575" i="18" s="1"/>
  <c r="AC424" i="18"/>
  <c r="AC204" i="18"/>
  <c r="AD204" i="18"/>
  <c r="AC735" i="18"/>
  <c r="AC722" i="18"/>
  <c r="AC574" i="18"/>
  <c r="AC578" i="18"/>
  <c r="AC664" i="18"/>
  <c r="AC399" i="18"/>
  <c r="AC357" i="18"/>
  <c r="AC308" i="18"/>
  <c r="AC412" i="18"/>
  <c r="AC85" i="18"/>
  <c r="AC150" i="18"/>
  <c r="AC579" i="18"/>
  <c r="AC201" i="18"/>
  <c r="AC462" i="18"/>
  <c r="AC215" i="18"/>
  <c r="AC580" i="18"/>
  <c r="AC736" i="18"/>
  <c r="AC749" i="18"/>
  <c r="AC691" i="18"/>
  <c r="AD691" i="18" s="1"/>
  <c r="AC230" i="18"/>
  <c r="AC667" i="18"/>
  <c r="AD667" i="18"/>
  <c r="AC406" i="18"/>
  <c r="AC258" i="18"/>
  <c r="AC152" i="18"/>
  <c r="AC327" i="18"/>
  <c r="AD327" i="18" s="1"/>
  <c r="AC305" i="18"/>
  <c r="AC567" i="18"/>
  <c r="AC723" i="18"/>
  <c r="AC398" i="18"/>
  <c r="AD398" i="18"/>
  <c r="AC411" i="18"/>
  <c r="AC180" i="18"/>
  <c r="AD180" i="18"/>
  <c r="AC284" i="18"/>
  <c r="AC135" i="18"/>
  <c r="AD135" i="18"/>
  <c r="AC112" i="18"/>
  <c r="AC124" i="18"/>
  <c r="AC373" i="18"/>
  <c r="AD373" i="18"/>
  <c r="AC239" i="18"/>
  <c r="AC100" i="18"/>
  <c r="AC437" i="18"/>
  <c r="AC568" i="18"/>
  <c r="AC737" i="18"/>
  <c r="AC750" i="18"/>
  <c r="AC338" i="18"/>
  <c r="AC185" i="18"/>
  <c r="AD185" i="18"/>
  <c r="AC251" i="18"/>
  <c r="AC690" i="18"/>
  <c r="AC81" i="18"/>
  <c r="AC243" i="18"/>
  <c r="AC581" i="18"/>
  <c r="AC724" i="18"/>
  <c r="AC692" i="18"/>
  <c r="AC229" i="18"/>
  <c r="AD229" i="18"/>
  <c r="AC382" i="18"/>
  <c r="AC316" i="18"/>
  <c r="AD316" i="18"/>
  <c r="AC751" i="18"/>
  <c r="AC582" i="18"/>
  <c r="AC167" i="18"/>
  <c r="AC370" i="18"/>
  <c r="AD370" i="18"/>
  <c r="AC132" i="18"/>
  <c r="AC372" i="18"/>
  <c r="AC200" i="18"/>
  <c r="AC671" i="18"/>
  <c r="AC405" i="18"/>
  <c r="AC310" i="18"/>
  <c r="AC436" i="18"/>
  <c r="AC217" i="18"/>
  <c r="AD217" i="18"/>
  <c r="AC569" i="18"/>
  <c r="AC725" i="18"/>
  <c r="AC726" i="18"/>
  <c r="AC738" i="18"/>
  <c r="AC535" i="18"/>
  <c r="AD535" i="18"/>
  <c r="AC240" i="18"/>
  <c r="AC669" i="18"/>
  <c r="AC199" i="18"/>
  <c r="AC391" i="18"/>
  <c r="AD391" i="18"/>
  <c r="AC381" i="18"/>
  <c r="AC216" i="18"/>
  <c r="AC109" i="18"/>
  <c r="AC360" i="18"/>
  <c r="AD360" i="18"/>
  <c r="AC122" i="18"/>
  <c r="AC408" i="18"/>
  <c r="AD408" i="18"/>
  <c r="AC625" i="18"/>
  <c r="AC409" i="18"/>
  <c r="AD409" i="18"/>
  <c r="AC397" i="18"/>
  <c r="AC139" i="18"/>
  <c r="AC84" i="18"/>
  <c r="AC190" i="18"/>
  <c r="AC709" i="18"/>
  <c r="AC209" i="18"/>
  <c r="AD209" i="18"/>
  <c r="AC480" i="18"/>
  <c r="AC203" i="18"/>
  <c r="AD203" i="18"/>
  <c r="AC148" i="18"/>
  <c r="AC383" i="18"/>
  <c r="AD383" i="18"/>
  <c r="AC235" i="18"/>
  <c r="AC697" i="18"/>
  <c r="AD697" i="18"/>
  <c r="AC615" i="18"/>
  <c r="AC696" i="18"/>
  <c r="AC688" i="18"/>
  <c r="AC670" i="18"/>
  <c r="AD670" i="18"/>
  <c r="AC672" i="18"/>
  <c r="AC698" i="18"/>
  <c r="AC805" i="18"/>
  <c r="AC779" i="18"/>
  <c r="AC525" i="18"/>
  <c r="AC509" i="18"/>
  <c r="AC532" i="18"/>
  <c r="AC151" i="18"/>
  <c r="AC451" i="18"/>
  <c r="AC450" i="18"/>
  <c r="AC249" i="18"/>
  <c r="AC799" i="18"/>
  <c r="AD799" i="18"/>
  <c r="AC367" i="18"/>
  <c r="AC673" i="18"/>
  <c r="AD673" i="18"/>
  <c r="AC513" i="18"/>
  <c r="AC458" i="18"/>
  <c r="AC211" i="18"/>
  <c r="AC423" i="18"/>
  <c r="AD423" i="18"/>
  <c r="AC242" i="18"/>
  <c r="AC449" i="18"/>
  <c r="AC642" i="18"/>
  <c r="AC395" i="18"/>
  <c r="AC810" i="18"/>
  <c r="AC636" i="18"/>
  <c r="AC640" i="18"/>
  <c r="AD640" i="18"/>
  <c r="AC356" i="18"/>
  <c r="AC214" i="18"/>
  <c r="AD214" i="18"/>
  <c r="AC812" i="18"/>
  <c r="AC352" i="18"/>
  <c r="AC459" i="18"/>
  <c r="AC537" i="18"/>
  <c r="AC498" i="18"/>
  <c r="AC126" i="18"/>
  <c r="AD126" i="18"/>
  <c r="AC94" i="18"/>
  <c r="AC120" i="18"/>
  <c r="AD120" i="18"/>
  <c r="AC99" i="18"/>
  <c r="AC227" i="18"/>
  <c r="AC102" i="18"/>
  <c r="AC766" i="18"/>
  <c r="AC699" i="18"/>
  <c r="AC312" i="18"/>
  <c r="AD312" i="18" s="1"/>
  <c r="AC665" i="18"/>
  <c r="AC146" i="18"/>
  <c r="AC540" i="18"/>
  <c r="AD540" i="18"/>
  <c r="AC407" i="18"/>
  <c r="AC247" i="18"/>
  <c r="AC538" i="18"/>
  <c r="AC604" i="18"/>
  <c r="AD604" i="18"/>
  <c r="AC213" i="18"/>
  <c r="AC252" i="18"/>
  <c r="AD252" i="18"/>
  <c r="AC599" i="18"/>
  <c r="AC92" i="18"/>
  <c r="AC710" i="18"/>
  <c r="AC753" i="18"/>
  <c r="AC547" i="18"/>
  <c r="AC110" i="18"/>
  <c r="AC384" i="18"/>
  <c r="AC388" i="18"/>
  <c r="AC401" i="18"/>
  <c r="AC515" i="18"/>
  <c r="AD515" i="18"/>
  <c r="AC616" i="18"/>
  <c r="AC210" i="18"/>
  <c r="AC193" i="18"/>
  <c r="AC499" i="18"/>
  <c r="AD499" i="18"/>
  <c r="AC133" i="18"/>
  <c r="AC255" i="18"/>
  <c r="AD255" i="18"/>
  <c r="AC425" i="18"/>
  <c r="AC613" i="18"/>
  <c r="AC829" i="18"/>
  <c r="AC844" i="18"/>
  <c r="AC801" i="18"/>
  <c r="AC652" i="18"/>
  <c r="AD652" i="18"/>
  <c r="AC662" i="18"/>
  <c r="AC483" i="18"/>
  <c r="AC554" i="18"/>
  <c r="AC419" i="18"/>
  <c r="AC506" i="18"/>
  <c r="AC511" i="18"/>
  <c r="AC518" i="18"/>
  <c r="AC792" i="18"/>
  <c r="AC482" i="18"/>
  <c r="AC612" i="18"/>
  <c r="AC78" i="18"/>
  <c r="AC867" i="18"/>
  <c r="AC95" i="18"/>
  <c r="AC104" i="18"/>
  <c r="AC586" i="18"/>
  <c r="AC222" i="18"/>
  <c r="AC818" i="18"/>
  <c r="AC600" i="18"/>
  <c r="AC543" i="18"/>
  <c r="AD543" i="18"/>
  <c r="AC848" i="18"/>
  <c r="AC706" i="18"/>
  <c r="AC440" i="18"/>
  <c r="AC781" i="18"/>
  <c r="AC131" i="18"/>
  <c r="AC495" i="18"/>
  <c r="AC638" i="18"/>
  <c r="AC125" i="18"/>
  <c r="AC392" i="18"/>
  <c r="AC654" i="18"/>
  <c r="AC857" i="18"/>
  <c r="AC548" i="18"/>
  <c r="AC208" i="18"/>
  <c r="AD208" i="18"/>
  <c r="AC369" i="18"/>
  <c r="AC221" i="18"/>
  <c r="AC528" i="18"/>
  <c r="AC769" i="18"/>
  <c r="AC427" i="18"/>
  <c r="AC627" i="18"/>
  <c r="AC496" i="18"/>
  <c r="AC375" i="18"/>
  <c r="AC831" i="18"/>
  <c r="AC643" i="18"/>
  <c r="AC534" i="18"/>
  <c r="AC592" i="18"/>
  <c r="AC453" i="18"/>
  <c r="AC118" i="18"/>
  <c r="AC245" i="18"/>
  <c r="AC141" i="18"/>
  <c r="AC789" i="18"/>
  <c r="AC491" i="18"/>
  <c r="AC362" i="18"/>
  <c r="AC223" i="18"/>
  <c r="AC403" i="18"/>
  <c r="AC602" i="18"/>
  <c r="AC446" i="18"/>
  <c r="AC134" i="18"/>
  <c r="AC314" i="18"/>
  <c r="AC438" i="18"/>
  <c r="AC106" i="18"/>
  <c r="AD106" i="18"/>
  <c r="AC145" i="18"/>
  <c r="AC197" i="18"/>
  <c r="AD197" i="18"/>
  <c r="AC545" i="18"/>
  <c r="AC556" i="18"/>
  <c r="AC557" i="18"/>
  <c r="AC641" i="18"/>
  <c r="AD641" i="18"/>
  <c r="AC594" i="18"/>
  <c r="AC763" i="18"/>
  <c r="AD763" i="18"/>
  <c r="AC541" i="18"/>
  <c r="AC711" i="18"/>
  <c r="AD711" i="18"/>
  <c r="AC788" i="18"/>
  <c r="AC803" i="18"/>
  <c r="AC617" i="18"/>
  <c r="AC417" i="18"/>
  <c r="AD417" i="18"/>
  <c r="AC701" i="18"/>
  <c r="AC762" i="18"/>
  <c r="AC816" i="18"/>
  <c r="AC254" i="18"/>
  <c r="AC420" i="18"/>
  <c r="AD420" i="18"/>
  <c r="AC649" i="18"/>
  <c r="AC866" i="18"/>
  <c r="AD866" i="18"/>
  <c r="AC798" i="18"/>
  <c r="AC416" i="18"/>
  <c r="AD416" i="18"/>
  <c r="AC429" i="18"/>
  <c r="AC757" i="18"/>
  <c r="AD757" i="18"/>
  <c r="AC539" i="18"/>
  <c r="AC790" i="18"/>
  <c r="AD790" i="18"/>
  <c r="AC603" i="18"/>
  <c r="AC485" i="18"/>
  <c r="AD485" i="18"/>
  <c r="AC827" i="18"/>
  <c r="AC89" i="18"/>
  <c r="AB101" i="18"/>
  <c r="AC839" i="18"/>
  <c r="AD839" i="18"/>
  <c r="AC820" i="18"/>
  <c r="AC846" i="18"/>
  <c r="AD846" i="18"/>
  <c r="AC860" i="18"/>
  <c r="AD860" i="18"/>
  <c r="AC758" i="18"/>
  <c r="AB492" i="18"/>
  <c r="AC774" i="18"/>
  <c r="AC761" i="18"/>
  <c r="AD761" i="18"/>
  <c r="AC184" i="18"/>
  <c r="AC378" i="18"/>
  <c r="AD378" i="18"/>
  <c r="AC771" i="18"/>
  <c r="AD556" i="18"/>
  <c r="AC521" i="18"/>
  <c r="AC463" i="18"/>
  <c r="AD463" i="18"/>
  <c r="AC82" i="18"/>
  <c r="AC119" i="18"/>
  <c r="AC107" i="18"/>
  <c r="AC770" i="18"/>
  <c r="AD770" i="18"/>
  <c r="AC248" i="18"/>
  <c r="AC653" i="18"/>
  <c r="AD653" i="18"/>
  <c r="AC443" i="18"/>
  <c r="AC811" i="18"/>
  <c r="AD811" i="18"/>
  <c r="AC524" i="18"/>
  <c r="AC787" i="18"/>
  <c r="AD787" i="18"/>
  <c r="AC815" i="18"/>
  <c r="AC868" i="18"/>
  <c r="AD868" i="18"/>
  <c r="AC232" i="18"/>
  <c r="AC864" i="18"/>
  <c r="AD864" i="18"/>
  <c r="AC853" i="18"/>
  <c r="AC584" i="18"/>
  <c r="AD584" i="18"/>
  <c r="AC630" i="18"/>
  <c r="AC618" i="18"/>
  <c r="AD618" i="18"/>
  <c r="AC759" i="18"/>
  <c r="AC755" i="18"/>
  <c r="AD755" i="18"/>
  <c r="AC610" i="18"/>
  <c r="AD228" i="18"/>
  <c r="AD461" i="18"/>
  <c r="AD174" i="18"/>
  <c r="AB166" i="18"/>
  <c r="AD716" i="18"/>
  <c r="AD212" i="18"/>
  <c r="AB648" i="18"/>
  <c r="AD365" i="18"/>
  <c r="AD484" i="18"/>
  <c r="AD658" i="18"/>
  <c r="AD250" i="18"/>
  <c r="AC115" i="18"/>
  <c r="AB127" i="18"/>
  <c r="AD516" i="18"/>
  <c r="AD500" i="18"/>
  <c r="AC597" i="18"/>
  <c r="AB609" i="18"/>
  <c r="AD826" i="18"/>
  <c r="AD795" i="18"/>
  <c r="AD527" i="18"/>
  <c r="AB4" i="18"/>
  <c r="AA5" i="24"/>
  <c r="AD510" i="18"/>
  <c r="AD825" i="18"/>
  <c r="AD646" i="18"/>
  <c r="AD605" i="18"/>
  <c r="AD823" i="18"/>
  <c r="AD838" i="18"/>
  <c r="AD123" i="18"/>
  <c r="AD504" i="18"/>
  <c r="AD828" i="18"/>
  <c r="AC206" i="18"/>
  <c r="AB218" i="18"/>
  <c r="AD850" i="18"/>
  <c r="AD226" i="18"/>
  <c r="AD530" i="18"/>
  <c r="AD859" i="18"/>
  <c r="AD836" i="18"/>
  <c r="AC457" i="18"/>
  <c r="AD457" i="18"/>
  <c r="AC526" i="18"/>
  <c r="AD526" i="18"/>
  <c r="AC606" i="18"/>
  <c r="AD606" i="18"/>
  <c r="AC776" i="18"/>
  <c r="AD776" i="18"/>
  <c r="AC782" i="18"/>
  <c r="AD782" i="18"/>
  <c r="AC809" i="18"/>
  <c r="AD809" i="18"/>
  <c r="AC802" i="18"/>
  <c r="AD802" i="18"/>
  <c r="AC456" i="18"/>
  <c r="AD456" i="18"/>
  <c r="AC794" i="18"/>
  <c r="AD794" i="18"/>
  <c r="AC773" i="18"/>
  <c r="AD773" i="18"/>
  <c r="AC796" i="18"/>
  <c r="AD796" i="18"/>
  <c r="AC833" i="18"/>
  <c r="AD833" i="18"/>
  <c r="AC191" i="18"/>
  <c r="AC173" i="18"/>
  <c r="AC464" i="18"/>
  <c r="AC368" i="18"/>
  <c r="AD368" i="18"/>
  <c r="AC493" i="18"/>
  <c r="AB505" i="18"/>
  <c r="AC137" i="18"/>
  <c r="AD137" i="18"/>
  <c r="AC97" i="18"/>
  <c r="AC380" i="18"/>
  <c r="AD380" i="18"/>
  <c r="AC366" i="18"/>
  <c r="AD366" i="18"/>
  <c r="AC432" i="18"/>
  <c r="AD432" i="18"/>
  <c r="AC656" i="18"/>
  <c r="AD656" i="18"/>
  <c r="AC488" i="18"/>
  <c r="AD488" i="18"/>
  <c r="AC147" i="18"/>
  <c r="AD147" i="18"/>
  <c r="AC841" i="18"/>
  <c r="AD841" i="18"/>
  <c r="AC840" i="18"/>
  <c r="AD840" i="18"/>
  <c r="AC784" i="18"/>
  <c r="AD784" i="18"/>
  <c r="AC487" i="18"/>
  <c r="AD487" i="18"/>
  <c r="AC379" i="18"/>
  <c r="AD379" i="18"/>
  <c r="AC628" i="18"/>
  <c r="AD628" i="18"/>
  <c r="AC822" i="18"/>
  <c r="AD822" i="18"/>
  <c r="AC768" i="18"/>
  <c r="AD768" i="18"/>
  <c r="AC144" i="18"/>
  <c r="AC297" i="18"/>
  <c r="AC236" i="18"/>
  <c r="AD236" i="18"/>
  <c r="AC377" i="18"/>
  <c r="AD377" i="18"/>
  <c r="AC608" i="18"/>
  <c r="AD608" i="18"/>
  <c r="AB195" i="18"/>
  <c r="AA205" i="18"/>
  <c r="AC76" i="18"/>
  <c r="AB88" i="18"/>
  <c r="AB244" i="18"/>
  <c r="AC234" i="18"/>
  <c r="AA455" i="18"/>
  <c r="Z465" i="18"/>
  <c r="AA452" i="18"/>
  <c r="AB442" i="18"/>
  <c r="AC105" i="18"/>
  <c r="AB114" i="18"/>
  <c r="AB364" i="18"/>
  <c r="AA374" i="18"/>
  <c r="AC390" i="18"/>
  <c r="AB400" i="18"/>
  <c r="Z192" i="18"/>
  <c r="AA182" i="18"/>
  <c r="AD651" i="18"/>
  <c r="AD614" i="18"/>
  <c r="AC622" i="18"/>
  <c r="AC542" i="18"/>
  <c r="AB544" i="18"/>
  <c r="AD626" i="18"/>
  <c r="AB834" i="18"/>
  <c r="AA843" i="18"/>
  <c r="AA426" i="18"/>
  <c r="AB414" i="18"/>
  <c r="AC777" i="18"/>
  <c r="AB778" i="18"/>
  <c r="AC821" i="18"/>
  <c r="AB830" i="18"/>
  <c r="Y22" i="24"/>
  <c r="Y33" i="24"/>
  <c r="Z8" i="24"/>
  <c r="AB529" i="18"/>
  <c r="AA531" i="18"/>
  <c r="AD855" i="18"/>
  <c r="AC856" i="18"/>
  <c r="AD756" i="18"/>
  <c r="AC765" i="18"/>
  <c r="AD550" i="18"/>
  <c r="AC797" i="18"/>
  <c r="AB804" i="18"/>
  <c r="AC660" i="18"/>
  <c r="AB661" i="18"/>
  <c r="AB361" i="18"/>
  <c r="AC349" i="18"/>
  <c r="AD808" i="18"/>
  <c r="AC595" i="18"/>
  <c r="AB596" i="18"/>
  <c r="AD522" i="18"/>
  <c r="AD183" i="18"/>
  <c r="AC218" i="18"/>
  <c r="AC257" i="18"/>
  <c r="AC439" i="18"/>
  <c r="AD115" i="18"/>
  <c r="AC127" i="18"/>
  <c r="AD89" i="18"/>
  <c r="AC101" i="18"/>
  <c r="AC869" i="18"/>
  <c r="AC791" i="18"/>
  <c r="AC817" i="18"/>
  <c r="AC635" i="18"/>
  <c r="AD493" i="18"/>
  <c r="AC505" i="18"/>
  <c r="AC4" i="18"/>
  <c r="AB5" i="24"/>
  <c r="AD96" i="18"/>
  <c r="AD783" i="18"/>
  <c r="AD393" i="18"/>
  <c r="AD503" i="18"/>
  <c r="AD842" i="18"/>
  <c r="AD394" i="18"/>
  <c r="AD111" i="18"/>
  <c r="AD629" i="18"/>
  <c r="AD447" i="18"/>
  <c r="AD610" i="18"/>
  <c r="AD612" i="18"/>
  <c r="AD613" i="18"/>
  <c r="AD615" i="18"/>
  <c r="AD616" i="18"/>
  <c r="AD617" i="18"/>
  <c r="AD619" i="18"/>
  <c r="AD620" i="18"/>
  <c r="AD621" i="18"/>
  <c r="AD622" i="18"/>
  <c r="AD759" i="18"/>
  <c r="AD630" i="18"/>
  <c r="AD853" i="18"/>
  <c r="AD232" i="18"/>
  <c r="AD815" i="18"/>
  <c r="AD524" i="18"/>
  <c r="AD107" i="18"/>
  <c r="AD82" i="18"/>
  <c r="AD771" i="18"/>
  <c r="AD184" i="18"/>
  <c r="AD774" i="18"/>
  <c r="AD758" i="18"/>
  <c r="AD820" i="18"/>
  <c r="AD827" i="18"/>
  <c r="AD603" i="18"/>
  <c r="AD539" i="18"/>
  <c r="AD429" i="18"/>
  <c r="AD798" i="18"/>
  <c r="AD649" i="18"/>
  <c r="AD254" i="18"/>
  <c r="AD762" i="18"/>
  <c r="AD541" i="18"/>
  <c r="AD545" i="18"/>
  <c r="AD547" i="18"/>
  <c r="AD548" i="18"/>
  <c r="AD549" i="18"/>
  <c r="AD551" i="18"/>
  <c r="AD552" i="18"/>
  <c r="AD553" i="18"/>
  <c r="AD554" i="18"/>
  <c r="AD555" i="18"/>
  <c r="AD557" i="18"/>
  <c r="AD438" i="18"/>
  <c r="AC153" i="18"/>
  <c r="AC387" i="18"/>
  <c r="AD528" i="18"/>
  <c r="AD867" i="18"/>
  <c r="AD419" i="18"/>
  <c r="AD801" i="18"/>
  <c r="AD829" i="18"/>
  <c r="AD193" i="18"/>
  <c r="AC413" i="18"/>
  <c r="AD710" i="18"/>
  <c r="AD213" i="18"/>
  <c r="AD538" i="18"/>
  <c r="AD407" i="18"/>
  <c r="AD99" i="18"/>
  <c r="AD94" i="18"/>
  <c r="AD812" i="18"/>
  <c r="AD356" i="18"/>
  <c r="AD636" i="18"/>
  <c r="AC648" i="18"/>
  <c r="AD395" i="18"/>
  <c r="AD449" i="18"/>
  <c r="AD211" i="18"/>
  <c r="AD513" i="18"/>
  <c r="AD532" i="18"/>
  <c r="AD525" i="18"/>
  <c r="AD235" i="18"/>
  <c r="AD148" i="18"/>
  <c r="AD480" i="18"/>
  <c r="AC492" i="18"/>
  <c r="AD709" i="18"/>
  <c r="AD397" i="18"/>
  <c r="AD625" i="18"/>
  <c r="AD122" i="18"/>
  <c r="AD199" i="18"/>
  <c r="AD240" i="18"/>
  <c r="AC739" i="18"/>
  <c r="AC570" i="18"/>
  <c r="AD405" i="18"/>
  <c r="AD200" i="18"/>
  <c r="AC752" i="18"/>
  <c r="AD81" i="18"/>
  <c r="AD251" i="18"/>
  <c r="AD239" i="18"/>
  <c r="AC296" i="18"/>
  <c r="AD411" i="18"/>
  <c r="AD305" i="18"/>
  <c r="AD152" i="18"/>
  <c r="AD406" i="18"/>
  <c r="AD230" i="18"/>
  <c r="AD308" i="18"/>
  <c r="AD357" i="18"/>
  <c r="AD424" i="18"/>
  <c r="AD341" i="18"/>
  <c r="AD571" i="18"/>
  <c r="AC583" i="18"/>
  <c r="AD317" i="18"/>
  <c r="AD576" i="18"/>
  <c r="AD323" i="18"/>
  <c r="AC348" i="18"/>
  <c r="AC166" i="18"/>
  <c r="AD344" i="18"/>
  <c r="AD86" i="18"/>
  <c r="AD219" i="18"/>
  <c r="AC231" i="18"/>
  <c r="AD410" i="18"/>
  <c r="AD588" i="18"/>
  <c r="AD189" i="18"/>
  <c r="AD489" i="18"/>
  <c r="AD800" i="18"/>
  <c r="AD445" i="18"/>
  <c r="AD601" i="18"/>
  <c r="AD647" i="18"/>
  <c r="AD824" i="18"/>
  <c r="AD502" i="18"/>
  <c r="AD519" i="18"/>
  <c r="AD536" i="18"/>
  <c r="AD639" i="18"/>
  <c r="AD486" i="18"/>
  <c r="AD79" i="18"/>
  <c r="AE79" i="18"/>
  <c r="AD851" i="18"/>
  <c r="AE851" i="18"/>
  <c r="AD813" i="18"/>
  <c r="AD786" i="18"/>
  <c r="AE786" i="18"/>
  <c r="AD623" i="18"/>
  <c r="AD87" i="18"/>
  <c r="AD430" i="18"/>
  <c r="AD241" i="18"/>
  <c r="AE241" i="18"/>
  <c r="AD814" i="18"/>
  <c r="AE814" i="18"/>
  <c r="AD644" i="18"/>
  <c r="AD523" i="18"/>
  <c r="AD785" i="18"/>
  <c r="AD607" i="18"/>
  <c r="AE607" i="18"/>
  <c r="AD849" i="18"/>
  <c r="AD835" i="18"/>
  <c r="AE835" i="18"/>
  <c r="AD708" i="18"/>
  <c r="AD847" i="18"/>
  <c r="AE847" i="18"/>
  <c r="AD634" i="18"/>
  <c r="AE634" i="18"/>
  <c r="AD501" i="18"/>
  <c r="AE501" i="18"/>
  <c r="AD657" i="18"/>
  <c r="AE236" i="18"/>
  <c r="AD297" i="18"/>
  <c r="AE840" i="18"/>
  <c r="AE368" i="18"/>
  <c r="AE809" i="18"/>
  <c r="AE530" i="18"/>
  <c r="AE825" i="18"/>
  <c r="AD597" i="18"/>
  <c r="AC609" i="18"/>
  <c r="AE516" i="18"/>
  <c r="AE365" i="18"/>
  <c r="AE228" i="18"/>
  <c r="AE864" i="18"/>
  <c r="AE653" i="18"/>
  <c r="AE378" i="18"/>
  <c r="AE485" i="18"/>
  <c r="AE866" i="18"/>
  <c r="AE763" i="18"/>
  <c r="AE383" i="18"/>
  <c r="AE360" i="18"/>
  <c r="AE316" i="18"/>
  <c r="AE135" i="18"/>
  <c r="AE398" i="18"/>
  <c r="AD258" i="18"/>
  <c r="AE577" i="18"/>
  <c r="AE3" i="18"/>
  <c r="AD271" i="18"/>
  <c r="AD283" i="18"/>
  <c r="AD740" i="18"/>
  <c r="AD727" i="18"/>
  <c r="AD675" i="18"/>
  <c r="AD687" i="18"/>
  <c r="AD560" i="18"/>
  <c r="AD730" i="18"/>
  <c r="AD742" i="18"/>
  <c r="AD729" i="18"/>
  <c r="AD561" i="18"/>
  <c r="AD743" i="18"/>
  <c r="AD334" i="18"/>
  <c r="AD160" i="18"/>
  <c r="AD161" i="18"/>
  <c r="AD163" i="18"/>
  <c r="AD287" i="18"/>
  <c r="AD294" i="18"/>
  <c r="AD333" i="18"/>
  <c r="AD347" i="18"/>
  <c r="AD165" i="18"/>
  <c r="AD290" i="18"/>
  <c r="AD158" i="18"/>
  <c r="AD177" i="18"/>
  <c r="AD267" i="18"/>
  <c r="AD293" i="18"/>
  <c r="AD289" i="18"/>
  <c r="AD291" i="18"/>
  <c r="AD156" i="18"/>
  <c r="AD346" i="18"/>
  <c r="AD162" i="18"/>
  <c r="AD159" i="18"/>
  <c r="AD295" i="18"/>
  <c r="AD286" i="18"/>
  <c r="AD288" i="18"/>
  <c r="AD266" i="18"/>
  <c r="AD178" i="18"/>
  <c r="AD269" i="18"/>
  <c r="AD292" i="18"/>
  <c r="AD157" i="18"/>
  <c r="AD268" i="18"/>
  <c r="AD164" i="18"/>
  <c r="AD562" i="18"/>
  <c r="AD731" i="18"/>
  <c r="AD744" i="18"/>
  <c r="AD332" i="18"/>
  <c r="AD321" i="18"/>
  <c r="AE321" i="18"/>
  <c r="AD264" i="18"/>
  <c r="AD154" i="18"/>
  <c r="AD719" i="18"/>
  <c r="AD563" i="18"/>
  <c r="AD718" i="18"/>
  <c r="AD558" i="18"/>
  <c r="AE558" i="18"/>
  <c r="AD176" i="18"/>
  <c r="AD265" i="18"/>
  <c r="AE265" i="18"/>
  <c r="AD330" i="18"/>
  <c r="AE330" i="18"/>
  <c r="AD345" i="18"/>
  <c r="AD745" i="18"/>
  <c r="AD732" i="18"/>
  <c r="AD717" i="18"/>
  <c r="AD173" i="18"/>
  <c r="AE173" i="18" s="1"/>
  <c r="AD746" i="18"/>
  <c r="AD733" i="18"/>
  <c r="AD331" i="18"/>
  <c r="AE331" i="18"/>
  <c r="AD336" i="18"/>
  <c r="AD720" i="18"/>
  <c r="AD564" i="18"/>
  <c r="AD570" i="18" s="1"/>
  <c r="AD306" i="18"/>
  <c r="AD318" i="18"/>
  <c r="AD319" i="18"/>
  <c r="AD747" i="18"/>
  <c r="AD734" i="18"/>
  <c r="AD721" i="18"/>
  <c r="AD262" i="18"/>
  <c r="AD714" i="18"/>
  <c r="AD565" i="18"/>
  <c r="AD340" i="18"/>
  <c r="AE340" i="18"/>
  <c r="AD748" i="18"/>
  <c r="AD339" i="18"/>
  <c r="AD722" i="18"/>
  <c r="AD735" i="18"/>
  <c r="AD566" i="18"/>
  <c r="AD464" i="18"/>
  <c r="AE464" i="18"/>
  <c r="AD169" i="18"/>
  <c r="AD412" i="18"/>
  <c r="AD325" i="18"/>
  <c r="AD328" i="18"/>
  <c r="AE328" i="18"/>
  <c r="AD256" i="18"/>
  <c r="AD359" i="18"/>
  <c r="AD579" i="18"/>
  <c r="AE579" i="18"/>
  <c r="AD462" i="18"/>
  <c r="AE462" i="18"/>
  <c r="AD736" i="18"/>
  <c r="AD567" i="18"/>
  <c r="AD723" i="18"/>
  <c r="AD578" i="18"/>
  <c r="AD113" i="18"/>
  <c r="AE113" i="18"/>
  <c r="AD448" i="18"/>
  <c r="AD260" i="18"/>
  <c r="AD307" i="18"/>
  <c r="AD304" i="18"/>
  <c r="AE304" i="18"/>
  <c r="AD225" i="18"/>
  <c r="AE225" i="18"/>
  <c r="AD191" i="18"/>
  <c r="AE191" i="18"/>
  <c r="AD749" i="18"/>
  <c r="AD399" i="18"/>
  <c r="AE399" i="18"/>
  <c r="AD695" i="18"/>
  <c r="AE695" i="18"/>
  <c r="AD574" i="18"/>
  <c r="AD664" i="18"/>
  <c r="AD701" i="18"/>
  <c r="AD371" i="18"/>
  <c r="AE371" i="18"/>
  <c r="AD338" i="18"/>
  <c r="AD85" i="18"/>
  <c r="AE85" i="18"/>
  <c r="AD201" i="18"/>
  <c r="AD581" i="18"/>
  <c r="AD750" i="18"/>
  <c r="AD238" i="18"/>
  <c r="AD150" i="18"/>
  <c r="AD215" i="18"/>
  <c r="AD446" i="18"/>
  <c r="AD737" i="18"/>
  <c r="AD568" i="18"/>
  <c r="AD580" i="18"/>
  <c r="AE580" i="18"/>
  <c r="AD724" i="18"/>
  <c r="AD100" i="18"/>
  <c r="AD243" i="18"/>
  <c r="AE243" i="18"/>
  <c r="AD690" i="18"/>
  <c r="AD437" i="18"/>
  <c r="AD725" i="18"/>
  <c r="AD726" i="18"/>
  <c r="AD671" i="18"/>
  <c r="AD98" i="18"/>
  <c r="AE98" i="18"/>
  <c r="AD284" i="18"/>
  <c r="AD444" i="18"/>
  <c r="AE444" i="18"/>
  <c r="AD112" i="18"/>
  <c r="AD124" i="18"/>
  <c r="AE124" i="18"/>
  <c r="AD497" i="18"/>
  <c r="AD119" i="18"/>
  <c r="AD751" i="18"/>
  <c r="AD582" i="18"/>
  <c r="AD738" i="18"/>
  <c r="AD739" i="18"/>
  <c r="AD569" i="18"/>
  <c r="AD134" i="18"/>
  <c r="AE134" i="18"/>
  <c r="AD692" i="18"/>
  <c r="AD128" i="18"/>
  <c r="AD372" i="18"/>
  <c r="AE372" i="18"/>
  <c r="AD382" i="18"/>
  <c r="AD358" i="18"/>
  <c r="AD353" i="18"/>
  <c r="AE353" i="18"/>
  <c r="AD310" i="18"/>
  <c r="AD436" i="18"/>
  <c r="AD138" i="18"/>
  <c r="AD167" i="18"/>
  <c r="AD314" i="18"/>
  <c r="AD421" i="18"/>
  <c r="AE421" i="18"/>
  <c r="AD97" i="18"/>
  <c r="AE97" i="18"/>
  <c r="AD396" i="18"/>
  <c r="AE396" i="18"/>
  <c r="AD132" i="18"/>
  <c r="AD188" i="18"/>
  <c r="AD669" i="18"/>
  <c r="AD837" i="18"/>
  <c r="AE837" i="18"/>
  <c r="AD862" i="18"/>
  <c r="AE862" i="18"/>
  <c r="AD451" i="18"/>
  <c r="AE451" i="18"/>
  <c r="AD108" i="18"/>
  <c r="AD381" i="18"/>
  <c r="AD216" i="18"/>
  <c r="AD136" i="18"/>
  <c r="AE136" i="18"/>
  <c r="AD190" i="18"/>
  <c r="AE190" i="18"/>
  <c r="AD83" i="18"/>
  <c r="AD698" i="18"/>
  <c r="AD688" i="18"/>
  <c r="AD672" i="18"/>
  <c r="AE672" i="18"/>
  <c r="AD512" i="18"/>
  <c r="AE512" i="18"/>
  <c r="AD805" i="18"/>
  <c r="AD248" i="18"/>
  <c r="AD144" i="18"/>
  <c r="AE144" i="18"/>
  <c r="AD434" i="18"/>
  <c r="AE434" i="18"/>
  <c r="AD93" i="18"/>
  <c r="AE93" i="18"/>
  <c r="AD109" i="18"/>
  <c r="AD149" i="18"/>
  <c r="AD249" i="18"/>
  <c r="AE249" i="18"/>
  <c r="AD139" i="18"/>
  <c r="AD84" i="18"/>
  <c r="AD779" i="18"/>
  <c r="AD696" i="18"/>
  <c r="AD509" i="18"/>
  <c r="AD810" i="18"/>
  <c r="AE810" i="18"/>
  <c r="AD498" i="18"/>
  <c r="AE498" i="18"/>
  <c r="AD521" i="18"/>
  <c r="AD458" i="18"/>
  <c r="AD151" i="18"/>
  <c r="AD206" i="18"/>
  <c r="AD443" i="18"/>
  <c r="AD460" i="18"/>
  <c r="AE460" i="18"/>
  <c r="AD186" i="18"/>
  <c r="AE186" i="18"/>
  <c r="AD242" i="18"/>
  <c r="AD642" i="18"/>
  <c r="AE642" i="18"/>
  <c r="AD422" i="18"/>
  <c r="AE422" i="18"/>
  <c r="AD450" i="18"/>
  <c r="AD143" i="18"/>
  <c r="AE143" i="18"/>
  <c r="AD145" i="18"/>
  <c r="AE145" i="18"/>
  <c r="AD367" i="18"/>
  <c r="AE367" i="18"/>
  <c r="AD247" i="18"/>
  <c r="AE551" i="18"/>
  <c r="AD537" i="18"/>
  <c r="AD589" i="18"/>
  <c r="AE589" i="18"/>
  <c r="AD865" i="18"/>
  <c r="AE865" i="18"/>
  <c r="AD699" i="18"/>
  <c r="AE699" i="18"/>
  <c r="AD352" i="18"/>
  <c r="AE352" i="18"/>
  <c r="AD227" i="18"/>
  <c r="AD459" i="18"/>
  <c r="AD508" i="18"/>
  <c r="AE508" i="18"/>
  <c r="AD102" i="18"/>
  <c r="AD766" i="18"/>
  <c r="AD665" i="18"/>
  <c r="AD146" i="18"/>
  <c r="AD433" i="18"/>
  <c r="AD712" i="18"/>
  <c r="AE712" i="18"/>
  <c r="AD594" i="18"/>
  <c r="AE594" i="18"/>
  <c r="AD388" i="18"/>
  <c r="AD110" i="18"/>
  <c r="AD599" i="18"/>
  <c r="AE599" i="18"/>
  <c r="AD384" i="18"/>
  <c r="AD753" i="18"/>
  <c r="AD117" i="18"/>
  <c r="AD92" i="18"/>
  <c r="AD401" i="18"/>
  <c r="AD655" i="18"/>
  <c r="AD662" i="18"/>
  <c r="AD425" i="18"/>
  <c r="AE425" i="18"/>
  <c r="AE555" i="18"/>
  <c r="AD514" i="18"/>
  <c r="AE514" i="18"/>
  <c r="AD483" i="18"/>
  <c r="AD133" i="18"/>
  <c r="AE133" i="18"/>
  <c r="AD788" i="18"/>
  <c r="AE788" i="18"/>
  <c r="AE613" i="18"/>
  <c r="AD844" i="18"/>
  <c r="AD210" i="18"/>
  <c r="AD222" i="18"/>
  <c r="AE222" i="18"/>
  <c r="AD196" i="18"/>
  <c r="AD482" i="18"/>
  <c r="AE482" i="18"/>
  <c r="AD803" i="18"/>
  <c r="AD792" i="18"/>
  <c r="AD506" i="18"/>
  <c r="AD781" i="18"/>
  <c r="AD848" i="18"/>
  <c r="AD706" i="18"/>
  <c r="AD638" i="18"/>
  <c r="AD131" i="18"/>
  <c r="AD78" i="18"/>
  <c r="AD91" i="18"/>
  <c r="AE91" i="18"/>
  <c r="AD816" i="18"/>
  <c r="AE816" i="18"/>
  <c r="AD95" i="18"/>
  <c r="AD104" i="18"/>
  <c r="AD440" i="18"/>
  <c r="AD600" i="18"/>
  <c r="AD818" i="18"/>
  <c r="AD586" i="18"/>
  <c r="AD495" i="18"/>
  <c r="AD125" i="18"/>
  <c r="AD369" i="18"/>
  <c r="AE369" i="18"/>
  <c r="AD392" i="18"/>
  <c r="AD511" i="18"/>
  <c r="AD769" i="18"/>
  <c r="AD857" i="18"/>
  <c r="AD861" i="18"/>
  <c r="AD863" i="18"/>
  <c r="AD869" i="18"/>
  <c r="AD221" i="18"/>
  <c r="AD130" i="18"/>
  <c r="AE130" i="18"/>
  <c r="AD427" i="18"/>
  <c r="AD654" i="18"/>
  <c r="AD627" i="18"/>
  <c r="AD362" i="18"/>
  <c r="AD602" i="18"/>
  <c r="AD789" i="18"/>
  <c r="AD831" i="18"/>
  <c r="AD496" i="18"/>
  <c r="AD643" i="18"/>
  <c r="AD141" i="18"/>
  <c r="AD118" i="18"/>
  <c r="AD403" i="18"/>
  <c r="AD245" i="18"/>
  <c r="AD453" i="18"/>
  <c r="AD592" i="18"/>
  <c r="AD534" i="18"/>
  <c r="AD491" i="18"/>
  <c r="AD375" i="18"/>
  <c r="AD223" i="18"/>
  <c r="AD385" i="18"/>
  <c r="AE385" i="18"/>
  <c r="AD187" i="18"/>
  <c r="AD80" i="18"/>
  <c r="AE861" i="18"/>
  <c r="AD351" i="18"/>
  <c r="AE351" i="18"/>
  <c r="AD431" i="18"/>
  <c r="AE431" i="18"/>
  <c r="AD852" i="18"/>
  <c r="AE852" i="18"/>
  <c r="AD198" i="18"/>
  <c r="AD764" i="18"/>
  <c r="AE764" i="18"/>
  <c r="AE553" i="18"/>
  <c r="AD645" i="18"/>
  <c r="AE645" i="18"/>
  <c r="AD591" i="18"/>
  <c r="AE591" i="18"/>
  <c r="AD404" i="18"/>
  <c r="AE404" i="18"/>
  <c r="AD237" i="18"/>
  <c r="AE237" i="18"/>
  <c r="AD587" i="18"/>
  <c r="AE587" i="18"/>
  <c r="AE863" i="18"/>
  <c r="AD632" i="18"/>
  <c r="AE632" i="18"/>
  <c r="AD202" i="18"/>
  <c r="AC140" i="18"/>
  <c r="AD593" i="18"/>
  <c r="AE593" i="18"/>
  <c r="AD490" i="18"/>
  <c r="AE490" i="18"/>
  <c r="AD435" i="18"/>
  <c r="AD253" i="18"/>
  <c r="AE253" i="18"/>
  <c r="AD355" i="18"/>
  <c r="AE355" i="18"/>
  <c r="AD659" i="18"/>
  <c r="AE659" i="18"/>
  <c r="AD854" i="18"/>
  <c r="AE854" i="18"/>
  <c r="AD354" i="18"/>
  <c r="AE354" i="18"/>
  <c r="AD517" i="18"/>
  <c r="AE517" i="18"/>
  <c r="AD224" i="18"/>
  <c r="AE224" i="18"/>
  <c r="AD590" i="18"/>
  <c r="AD418" i="18"/>
  <c r="AE418" i="18"/>
  <c r="AD772" i="18"/>
  <c r="AE772" i="18"/>
  <c r="AD760" i="18"/>
  <c r="AE760" i="18"/>
  <c r="AD631" i="18"/>
  <c r="AE631" i="18"/>
  <c r="AD121" i="18"/>
  <c r="AE121" i="18"/>
  <c r="AD775" i="18"/>
  <c r="AE775" i="18"/>
  <c r="AD633" i="18"/>
  <c r="AE633" i="18"/>
  <c r="AD807" i="18"/>
  <c r="AE807" i="18"/>
  <c r="AC195" i="18"/>
  <c r="AB205" i="18"/>
  <c r="AD76" i="18"/>
  <c r="AC88" i="18"/>
  <c r="AC244" i="18"/>
  <c r="AD234" i="18"/>
  <c r="AB452" i="18"/>
  <c r="AC442" i="18"/>
  <c r="AA465" i="18"/>
  <c r="AB455" i="18"/>
  <c r="AD105" i="18"/>
  <c r="AC114" i="18"/>
  <c r="AD390" i="18"/>
  <c r="AC400" i="18"/>
  <c r="AC364" i="18"/>
  <c r="AB374" i="18"/>
  <c r="AB182" i="18"/>
  <c r="AA192" i="18"/>
  <c r="AE651" i="18"/>
  <c r="AD595" i="18"/>
  <c r="AC596" i="18"/>
  <c r="AE808" i="18"/>
  <c r="AD817" i="18"/>
  <c r="AE626" i="18"/>
  <c r="AE614" i="18"/>
  <c r="AE855" i="18"/>
  <c r="AC529" i="18"/>
  <c r="AB531" i="18"/>
  <c r="AD660" i="18"/>
  <c r="AC661" i="18"/>
  <c r="AD797" i="18"/>
  <c r="AC804" i="18"/>
  <c r="AE550" i="18"/>
  <c r="Z22" i="24"/>
  <c r="Z33" i="24"/>
  <c r="AA8" i="24"/>
  <c r="AD777" i="18"/>
  <c r="AC778" i="18"/>
  <c r="AC834" i="18"/>
  <c r="AB843" i="18"/>
  <c r="AD542" i="18"/>
  <c r="AC544" i="18"/>
  <c r="AC361" i="18"/>
  <c r="AD349" i="18"/>
  <c r="AE756" i="18"/>
  <c r="AD765" i="18"/>
  <c r="AD821" i="18"/>
  <c r="AC830" i="18"/>
  <c r="AB426" i="18"/>
  <c r="AC414" i="18"/>
  <c r="AE522" i="18"/>
  <c r="AE183" i="18"/>
  <c r="AD752" i="18"/>
  <c r="AD153" i="18"/>
  <c r="AD166" i="18"/>
  <c r="AD296" i="18"/>
  <c r="AD856" i="18"/>
  <c r="AD635" i="18"/>
  <c r="AD257" i="18"/>
  <c r="AD439" i="18"/>
  <c r="AD140" i="18"/>
  <c r="AD348" i="18"/>
  <c r="AF3" i="18"/>
  <c r="AF775" i="18"/>
  <c r="AE675" i="18"/>
  <c r="AE687" i="18"/>
  <c r="AE271" i="18"/>
  <c r="AE283" i="18"/>
  <c r="AE740" i="18"/>
  <c r="AE727" i="18"/>
  <c r="AE560" i="18"/>
  <c r="AE742" i="18"/>
  <c r="AE729" i="18"/>
  <c r="AE743" i="18"/>
  <c r="AE561" i="18"/>
  <c r="AE730" i="18"/>
  <c r="AE347" i="18"/>
  <c r="AE268" i="18"/>
  <c r="AE295" i="18"/>
  <c r="AE288" i="18"/>
  <c r="AE164" i="18"/>
  <c r="AE294" i="18"/>
  <c r="AE293" i="18"/>
  <c r="AE161" i="18"/>
  <c r="AE292" i="18"/>
  <c r="AE291" i="18"/>
  <c r="AE178" i="18"/>
  <c r="AE158" i="18"/>
  <c r="AE289" i="18"/>
  <c r="AE156" i="18"/>
  <c r="AE269" i="18"/>
  <c r="AE165" i="18"/>
  <c r="AE163" i="18"/>
  <c r="AE290" i="18"/>
  <c r="AE162" i="18"/>
  <c r="AE267" i="18"/>
  <c r="AE287" i="18"/>
  <c r="AE160" i="18"/>
  <c r="AE286" i="18"/>
  <c r="AE157" i="18"/>
  <c r="AE159" i="18"/>
  <c r="AE334" i="18"/>
  <c r="AE562" i="18"/>
  <c r="AE744" i="18"/>
  <c r="AE731" i="18"/>
  <c r="AE333" i="18"/>
  <c r="AE346" i="18"/>
  <c r="AE332" i="18"/>
  <c r="AE266" i="18"/>
  <c r="AF266" i="18"/>
  <c r="AE345" i="18"/>
  <c r="AE344" i="18"/>
  <c r="AF344" i="18"/>
  <c r="AE174" i="18"/>
  <c r="AF174" i="18"/>
  <c r="AE732" i="18"/>
  <c r="AE177" i="18"/>
  <c r="AF177" i="18"/>
  <c r="AE176" i="18"/>
  <c r="AF176" i="18"/>
  <c r="AE175" i="18"/>
  <c r="AF175" i="18"/>
  <c r="AE745" i="18"/>
  <c r="AE563" i="18"/>
  <c r="AE570" i="18" s="1"/>
  <c r="AE342" i="18"/>
  <c r="AF342" i="18"/>
  <c r="AE264" i="18"/>
  <c r="AF264" i="18"/>
  <c r="AE320" i="18"/>
  <c r="AE154" i="18"/>
  <c r="AE719" i="18"/>
  <c r="AE343" i="18"/>
  <c r="AE718" i="18"/>
  <c r="AF718" i="18" s="1"/>
  <c r="AE746" i="18"/>
  <c r="AE717" i="18"/>
  <c r="AE720" i="18"/>
  <c r="AE733" i="18"/>
  <c r="AE564" i="18"/>
  <c r="AE263" i="18"/>
  <c r="AE306" i="18"/>
  <c r="AE721" i="18"/>
  <c r="AE747" i="18"/>
  <c r="AE734" i="18"/>
  <c r="AE565" i="18"/>
  <c r="AE323" i="18"/>
  <c r="AE336" i="18"/>
  <c r="AE262" i="18"/>
  <c r="AE318" i="18"/>
  <c r="AE317" i="18"/>
  <c r="AE748" i="18"/>
  <c r="AE735" i="18"/>
  <c r="AE386" i="18"/>
  <c r="AE714" i="18"/>
  <c r="AE319" i="18"/>
  <c r="AE566" i="18"/>
  <c r="AE722" i="18"/>
  <c r="AE576" i="18"/>
  <c r="AE204" i="18"/>
  <c r="AF204" i="18"/>
  <c r="AE341" i="18"/>
  <c r="AE412" i="18"/>
  <c r="AE749" i="18"/>
  <c r="AE736" i="18"/>
  <c r="AE339" i="18"/>
  <c r="AF339" i="18"/>
  <c r="AE723" i="18"/>
  <c r="AE567" i="18"/>
  <c r="AE493" i="18"/>
  <c r="AE578" i="18"/>
  <c r="AE258" i="18"/>
  <c r="AE325" i="18"/>
  <c r="AE448" i="18"/>
  <c r="AE254" i="18"/>
  <c r="AE305" i="18"/>
  <c r="AE256" i="18"/>
  <c r="AE574" i="18"/>
  <c r="AE724" i="18"/>
  <c r="AE750" i="18"/>
  <c r="AE664" i="18"/>
  <c r="AE308" i="18"/>
  <c r="AF308" i="18"/>
  <c r="AE169" i="18"/>
  <c r="AF169" i="18" s="1"/>
  <c r="AE260" i="18"/>
  <c r="AF260" i="18" s="1"/>
  <c r="AE307" i="18"/>
  <c r="AF307" i="18"/>
  <c r="AE359" i="18"/>
  <c r="AF359" i="18"/>
  <c r="AE691" i="18"/>
  <c r="AF691" i="18" s="1"/>
  <c r="AE568" i="18"/>
  <c r="AE737" i="18"/>
  <c r="AE667" i="18"/>
  <c r="AE238" i="18"/>
  <c r="AF238" i="18"/>
  <c r="AE410" i="18"/>
  <c r="AF410" i="18"/>
  <c r="AE150" i="18"/>
  <c r="AF150" i="18"/>
  <c r="AE755" i="18"/>
  <c r="AF755" i="18"/>
  <c r="AE202" i="18"/>
  <c r="AF202" i="18"/>
  <c r="AE581" i="18"/>
  <c r="AF581" i="18"/>
  <c r="AE446" i="18"/>
  <c r="AF446" i="18"/>
  <c r="AE215" i="18"/>
  <c r="AE725" i="18"/>
  <c r="AE119" i="18"/>
  <c r="AF119" i="18"/>
  <c r="AE239" i="18"/>
  <c r="AF239" i="18"/>
  <c r="AE338" i="18"/>
  <c r="AE123" i="18"/>
  <c r="AF123" i="18"/>
  <c r="AE373" i="18"/>
  <c r="AE201" i="18"/>
  <c r="AE582" i="18"/>
  <c r="AE569" i="18"/>
  <c r="AE738" i="18"/>
  <c r="AE751" i="18"/>
  <c r="AE752" i="18"/>
  <c r="AE523" i="18"/>
  <c r="AF523" i="18"/>
  <c r="AE284" i="18"/>
  <c r="AE296" i="18"/>
  <c r="AE480" i="18"/>
  <c r="AE250" i="18"/>
  <c r="AE107" i="18"/>
  <c r="AF107" i="18"/>
  <c r="AE200" i="18"/>
  <c r="AF200" i="18"/>
  <c r="AE437" i="18"/>
  <c r="AF437" i="18"/>
  <c r="AE80" i="18"/>
  <c r="AF80" i="18"/>
  <c r="AE229" i="18"/>
  <c r="AF229" i="18"/>
  <c r="AE112" i="18"/>
  <c r="AE187" i="18"/>
  <c r="AF187" i="18"/>
  <c r="AE217" i="18"/>
  <c r="AE690" i="18"/>
  <c r="AE497" i="18"/>
  <c r="AF497" i="18"/>
  <c r="AE100" i="18"/>
  <c r="AE535" i="18"/>
  <c r="AF535" i="18"/>
  <c r="AE692" i="18"/>
  <c r="AE671" i="18"/>
  <c r="AE590" i="18"/>
  <c r="AF590" i="18"/>
  <c r="AE128" i="18"/>
  <c r="AE209" i="18"/>
  <c r="AF209" i="18"/>
  <c r="AE435" i="18"/>
  <c r="AF435" i="18"/>
  <c r="AE438" i="18"/>
  <c r="AF438" i="18"/>
  <c r="AE382" i="18"/>
  <c r="AF382" i="18"/>
  <c r="AE149" i="18"/>
  <c r="AE138" i="18"/>
  <c r="AE669" i="18"/>
  <c r="AF669" i="18"/>
  <c r="AE235" i="18"/>
  <c r="AE615" i="18"/>
  <c r="AF615" i="18"/>
  <c r="AE310" i="18"/>
  <c r="AE532" i="18"/>
  <c r="AF532" i="18"/>
  <c r="AE167" i="18"/>
  <c r="AE87" i="18"/>
  <c r="AF87" i="18"/>
  <c r="AE203" i="18"/>
  <c r="AF203" i="18"/>
  <c r="AE314" i="18"/>
  <c r="AE759" i="18"/>
  <c r="AF759" i="18"/>
  <c r="AE408" i="18"/>
  <c r="AF408" i="18"/>
  <c r="AE111" i="18"/>
  <c r="AF111" i="18"/>
  <c r="AE132" i="18"/>
  <c r="AE148" i="18"/>
  <c r="AE358" i="18"/>
  <c r="AF358" i="18"/>
  <c r="AE188" i="18"/>
  <c r="AF188" i="18"/>
  <c r="AE623" i="18"/>
  <c r="AE436" i="18"/>
  <c r="AE670" i="18"/>
  <c r="AF670" i="18"/>
  <c r="AE525" i="18"/>
  <c r="AF525" i="18"/>
  <c r="AE697" i="18"/>
  <c r="AE106" i="18"/>
  <c r="AE126" i="18"/>
  <c r="AE108" i="18"/>
  <c r="AF108" i="18"/>
  <c r="AE779" i="18"/>
  <c r="AE698" i="18"/>
  <c r="AE151" i="18"/>
  <c r="AE248" i="18"/>
  <c r="AF248" i="18"/>
  <c r="AE109" i="18"/>
  <c r="AE449" i="18"/>
  <c r="AF449" i="18"/>
  <c r="AE139" i="18"/>
  <c r="AF139" i="18"/>
  <c r="AE83" i="18"/>
  <c r="AF83" i="18"/>
  <c r="AE761" i="18"/>
  <c r="AF761" i="18"/>
  <c r="AE805" i="18"/>
  <c r="AE696" i="18"/>
  <c r="AF696" i="18"/>
  <c r="AE688" i="18"/>
  <c r="AE509" i="18"/>
  <c r="AE423" i="18"/>
  <c r="AF423" i="18"/>
  <c r="AE216" i="18"/>
  <c r="AE381" i="18"/>
  <c r="AE84" i="18"/>
  <c r="AF84" i="18"/>
  <c r="AE673" i="18"/>
  <c r="AF673" i="18"/>
  <c r="AE489" i="18"/>
  <c r="AF489" i="18"/>
  <c r="AE458" i="18"/>
  <c r="AE312" i="18"/>
  <c r="AF312" i="18"/>
  <c r="AE94" i="18"/>
  <c r="AE450" i="18"/>
  <c r="AF450" i="18"/>
  <c r="AE445" i="18"/>
  <c r="AF445" i="18"/>
  <c r="AE247" i="18"/>
  <c r="AE443" i="18"/>
  <c r="AF443" i="18"/>
  <c r="AE242" i="18"/>
  <c r="AF242" i="18"/>
  <c r="AE521" i="18"/>
  <c r="AE227" i="18"/>
  <c r="AF227" i="18"/>
  <c r="AE540" i="18"/>
  <c r="AF540" i="18"/>
  <c r="AE459" i="18"/>
  <c r="AF459" i="18"/>
  <c r="AE102" i="18"/>
  <c r="AE524" i="18"/>
  <c r="AF524" i="18"/>
  <c r="AE665" i="18"/>
  <c r="AE766" i="18"/>
  <c r="AE146" i="18"/>
  <c r="AE433" i="18"/>
  <c r="AF433" i="18"/>
  <c r="AE537" i="18"/>
  <c r="AE193" i="18"/>
  <c r="AE384" i="18"/>
  <c r="AF384" i="18"/>
  <c r="AE110" i="18"/>
  <c r="AF110" i="18"/>
  <c r="AE388" i="18"/>
  <c r="AE616" i="18"/>
  <c r="AF616" i="18"/>
  <c r="AE401" i="18"/>
  <c r="AE753" i="18"/>
  <c r="AE655" i="18"/>
  <c r="AE547" i="18"/>
  <c r="AE117" i="18"/>
  <c r="AE868" i="18"/>
  <c r="AF868" i="18"/>
  <c r="AE499" i="18"/>
  <c r="AE198" i="18"/>
  <c r="AF198" i="18"/>
  <c r="AE652" i="18"/>
  <c r="AF652" i="18"/>
  <c r="AE92" i="18"/>
  <c r="AE844" i="18"/>
  <c r="AE483" i="18"/>
  <c r="AE662" i="18"/>
  <c r="AE210" i="18"/>
  <c r="AE196" i="18"/>
  <c r="AE803" i="18"/>
  <c r="AE506" i="18"/>
  <c r="AE792" i="18"/>
  <c r="AE612" i="18"/>
  <c r="AF612" i="18"/>
  <c r="AE78" i="18"/>
  <c r="AE95" i="18"/>
  <c r="AE528" i="18"/>
  <c r="AF528" i="18"/>
  <c r="AE208" i="18"/>
  <c r="AE104" i="18"/>
  <c r="AE706" i="18"/>
  <c r="AE848" i="18"/>
  <c r="AE586" i="18"/>
  <c r="AE818" i="18"/>
  <c r="AE600" i="18"/>
  <c r="AE781" i="18"/>
  <c r="AE440" i="18"/>
  <c r="AE131" i="18"/>
  <c r="AE638" i="18"/>
  <c r="AE495" i="18"/>
  <c r="AE125" i="18"/>
  <c r="AE392" i="18"/>
  <c r="AE548" i="18"/>
  <c r="AE769" i="18"/>
  <c r="AE857" i="18"/>
  <c r="AE511" i="18"/>
  <c r="AE654" i="18"/>
  <c r="AE427" i="18"/>
  <c r="AE627" i="18"/>
  <c r="AE221" i="18"/>
  <c r="AE403" i="18"/>
  <c r="AE245" i="18"/>
  <c r="AE491" i="18"/>
  <c r="AE534" i="18"/>
  <c r="AE789" i="18"/>
  <c r="AE141" i="18"/>
  <c r="AE643" i="18"/>
  <c r="AE362" i="18"/>
  <c r="AE453" i="18"/>
  <c r="AE375" i="18"/>
  <c r="AE592" i="18"/>
  <c r="AE118" i="18"/>
  <c r="AE496" i="18"/>
  <c r="AE831" i="18"/>
  <c r="AE602" i="18"/>
  <c r="AE223" i="18"/>
  <c r="AE327" i="18"/>
  <c r="AF327" i="18"/>
  <c r="AE180" i="18"/>
  <c r="AF180" i="18"/>
  <c r="AE185" i="18"/>
  <c r="AF185" i="18"/>
  <c r="AE370" i="18"/>
  <c r="AF370" i="18"/>
  <c r="AE391" i="18"/>
  <c r="AE409" i="18"/>
  <c r="AF409" i="18"/>
  <c r="AE214" i="18"/>
  <c r="AF214" i="18"/>
  <c r="AE252" i="18"/>
  <c r="AE197" i="18"/>
  <c r="AF197" i="18"/>
  <c r="AE417" i="18"/>
  <c r="AF417" i="18"/>
  <c r="AE757" i="18"/>
  <c r="AF757" i="18"/>
  <c r="AE846" i="18"/>
  <c r="AF846" i="18"/>
  <c r="AE463" i="18"/>
  <c r="AF463" i="18"/>
  <c r="AE787" i="18"/>
  <c r="AF787" i="18"/>
  <c r="AE618" i="18"/>
  <c r="AF618" i="18"/>
  <c r="AE716" i="18"/>
  <c r="AF716" i="18"/>
  <c r="AE658" i="18"/>
  <c r="AF658" i="18"/>
  <c r="AE527" i="18"/>
  <c r="AF527" i="18"/>
  <c r="AE838" i="18"/>
  <c r="AF838" i="18"/>
  <c r="AE526" i="18"/>
  <c r="AF526" i="18"/>
  <c r="AE773" i="18"/>
  <c r="AF773" i="18"/>
  <c r="AE656" i="18"/>
  <c r="AF656" i="18"/>
  <c r="AE628" i="18"/>
  <c r="AE297" i="18"/>
  <c r="AF297" i="18"/>
  <c r="AE657" i="18"/>
  <c r="AF657" i="18"/>
  <c r="AE552" i="18"/>
  <c r="AF552" i="18"/>
  <c r="AE549" i="18"/>
  <c r="AF549" i="18"/>
  <c r="AE708" i="18"/>
  <c r="AF708" i="18"/>
  <c r="AE849" i="18"/>
  <c r="AF849" i="18"/>
  <c r="AE785" i="18"/>
  <c r="AE644" i="18"/>
  <c r="AF644" i="18"/>
  <c r="AE620" i="18"/>
  <c r="AF620" i="18"/>
  <c r="AE430" i="18"/>
  <c r="AE813" i="18"/>
  <c r="AF813" i="18"/>
  <c r="AE619" i="18"/>
  <c r="AF619" i="18"/>
  <c r="AE486" i="18"/>
  <c r="AF486" i="18"/>
  <c r="AE536" i="18"/>
  <c r="AF536" i="18"/>
  <c r="AE502" i="18"/>
  <c r="AF502" i="18"/>
  <c r="AE621" i="18"/>
  <c r="AF621" i="18"/>
  <c r="AE601" i="18"/>
  <c r="AF601" i="18"/>
  <c r="AE800" i="18"/>
  <c r="AF800" i="18"/>
  <c r="AE189" i="18"/>
  <c r="AF189" i="18"/>
  <c r="AE219" i="18"/>
  <c r="AD231" i="18"/>
  <c r="AE86" i="18"/>
  <c r="AE571" i="18"/>
  <c r="AE424" i="18"/>
  <c r="AF424" i="18"/>
  <c r="AE406" i="18"/>
  <c r="AF406" i="18"/>
  <c r="AE251" i="18"/>
  <c r="AF251" i="18"/>
  <c r="AE240" i="18"/>
  <c r="AE122" i="18"/>
  <c r="AE397" i="18"/>
  <c r="AF397" i="18"/>
  <c r="AE513" i="18"/>
  <c r="AF513" i="18"/>
  <c r="AE356" i="18"/>
  <c r="AE407" i="18"/>
  <c r="AF407" i="18"/>
  <c r="AE213" i="18"/>
  <c r="AF213" i="18"/>
  <c r="AE801" i="18"/>
  <c r="AF801" i="18"/>
  <c r="AE554" i="18"/>
  <c r="AF554" i="18"/>
  <c r="AE545" i="18"/>
  <c r="AF545" i="18"/>
  <c r="AE617" i="18"/>
  <c r="AF617" i="18"/>
  <c r="AE762" i="18"/>
  <c r="AF762" i="18"/>
  <c r="AE649" i="18"/>
  <c r="AF649" i="18"/>
  <c r="AE429" i="18"/>
  <c r="AF429" i="18"/>
  <c r="AE603" i="18"/>
  <c r="AF603" i="18"/>
  <c r="AE820" i="18"/>
  <c r="AF820" i="18"/>
  <c r="AE758" i="18"/>
  <c r="AF758" i="18"/>
  <c r="AE184" i="18"/>
  <c r="AF184" i="18"/>
  <c r="AE82" i="18"/>
  <c r="AF82" i="18"/>
  <c r="AE232" i="18"/>
  <c r="AF232" i="18"/>
  <c r="AE630" i="18"/>
  <c r="AF630" i="18"/>
  <c r="AE610" i="18"/>
  <c r="AF610" i="18"/>
  <c r="AE842" i="18"/>
  <c r="AF842" i="18"/>
  <c r="AE393" i="18"/>
  <c r="AF393" i="18"/>
  <c r="AE96" i="18"/>
  <c r="AF96" i="18"/>
  <c r="AE510" i="18"/>
  <c r="AF510" i="18"/>
  <c r="AE823" i="18"/>
  <c r="AF823" i="18"/>
  <c r="AE226" i="18"/>
  <c r="AE457" i="18"/>
  <c r="AF457" i="18"/>
  <c r="AE782" i="18"/>
  <c r="AF782" i="18"/>
  <c r="AE794" i="18"/>
  <c r="AF794" i="18"/>
  <c r="AE137" i="18"/>
  <c r="AF137" i="18"/>
  <c r="AE432" i="18"/>
  <c r="AF432" i="18"/>
  <c r="AE841" i="18"/>
  <c r="AF841" i="18"/>
  <c r="AE379" i="18"/>
  <c r="AF379" i="18"/>
  <c r="AE377" i="18"/>
  <c r="AF377" i="18"/>
  <c r="AE799" i="18"/>
  <c r="AF799" i="18"/>
  <c r="AE640" i="18"/>
  <c r="AF640" i="18"/>
  <c r="AE604" i="18"/>
  <c r="AF604" i="18"/>
  <c r="AE255" i="18"/>
  <c r="AF255" i="18"/>
  <c r="AE711" i="18"/>
  <c r="AF711" i="18"/>
  <c r="AE416" i="18"/>
  <c r="AF416" i="18"/>
  <c r="AE839" i="18"/>
  <c r="AF839" i="18"/>
  <c r="AE556" i="18"/>
  <c r="AF556" i="18"/>
  <c r="AE811" i="18"/>
  <c r="AF811" i="18"/>
  <c r="AE461" i="18"/>
  <c r="AE484" i="18"/>
  <c r="AF484" i="18"/>
  <c r="AE115" i="18"/>
  <c r="AD127" i="18"/>
  <c r="AE826" i="18"/>
  <c r="AF826" i="18"/>
  <c r="AE504" i="18"/>
  <c r="AF504" i="18"/>
  <c r="AE836" i="18"/>
  <c r="AF836" i="18"/>
  <c r="AE456" i="18"/>
  <c r="AF456" i="18"/>
  <c r="AE366" i="18"/>
  <c r="AF366" i="18"/>
  <c r="AE487" i="18"/>
  <c r="AF487" i="18"/>
  <c r="AE608" i="18"/>
  <c r="AF608" i="18"/>
  <c r="AF631" i="18"/>
  <c r="AF354" i="18"/>
  <c r="AF632" i="18"/>
  <c r="AF587" i="18"/>
  <c r="AF645" i="18"/>
  <c r="AF764" i="18"/>
  <c r="AF852" i="18"/>
  <c r="AF385" i="18"/>
  <c r="AD387" i="18"/>
  <c r="AF130" i="18"/>
  <c r="AF816" i="18"/>
  <c r="AD518" i="18"/>
  <c r="AF613" i="18"/>
  <c r="AF133" i="18"/>
  <c r="AF555" i="18"/>
  <c r="AD413" i="18"/>
  <c r="AF508" i="18"/>
  <c r="AF589" i="18"/>
  <c r="AF551" i="18"/>
  <c r="AF367" i="18"/>
  <c r="AF143" i="18"/>
  <c r="AF460" i="18"/>
  <c r="AE206" i="18"/>
  <c r="AD218" i="18"/>
  <c r="AD791" i="18"/>
  <c r="AF144" i="18"/>
  <c r="AF190" i="18"/>
  <c r="AF862" i="18"/>
  <c r="AF372" i="18"/>
  <c r="AE701" i="18"/>
  <c r="AF225" i="18"/>
  <c r="AF340" i="18"/>
  <c r="AF321" i="18"/>
  <c r="AF316" i="18"/>
  <c r="AF360" i="18"/>
  <c r="AF383" i="18"/>
  <c r="AF763" i="18"/>
  <c r="AF866" i="18"/>
  <c r="AF485" i="18"/>
  <c r="AF378" i="18"/>
  <c r="AF653" i="18"/>
  <c r="AF864" i="18"/>
  <c r="AF228" i="18"/>
  <c r="AF365" i="18"/>
  <c r="AF516" i="18"/>
  <c r="AE597" i="18"/>
  <c r="AD609" i="18"/>
  <c r="AF825" i="18"/>
  <c r="AF530" i="18"/>
  <c r="AF809" i="18"/>
  <c r="AF368" i="18"/>
  <c r="AF840" i="18"/>
  <c r="AF236" i="18"/>
  <c r="AF501" i="18"/>
  <c r="AF634" i="18"/>
  <c r="AF847" i="18"/>
  <c r="AF835" i="18"/>
  <c r="AF607" i="18"/>
  <c r="AF814" i="18"/>
  <c r="AF241" i="18"/>
  <c r="AF786" i="18"/>
  <c r="AF851" i="18"/>
  <c r="AF79" i="18"/>
  <c r="AE639" i="18"/>
  <c r="AF639" i="18"/>
  <c r="AE519" i="18"/>
  <c r="AF519" i="18"/>
  <c r="AE824" i="18"/>
  <c r="AF824" i="18"/>
  <c r="AE647" i="18"/>
  <c r="AF647" i="18"/>
  <c r="AE588" i="18"/>
  <c r="AF588" i="18"/>
  <c r="AE357" i="18"/>
  <c r="AF357" i="18"/>
  <c r="AE230" i="18"/>
  <c r="AF230" i="18"/>
  <c r="AE152" i="18"/>
  <c r="AE411" i="18"/>
  <c r="AF411" i="18"/>
  <c r="AE81" i="18"/>
  <c r="AF81" i="18"/>
  <c r="AE405" i="18"/>
  <c r="AF405" i="18"/>
  <c r="AE199" i="18"/>
  <c r="AE625" i="18"/>
  <c r="AE709" i="18"/>
  <c r="AF709" i="18"/>
  <c r="AD492" i="18"/>
  <c r="AE211" i="18"/>
  <c r="AF211" i="18"/>
  <c r="AE395" i="18"/>
  <c r="AF395" i="18"/>
  <c r="AE636" i="18"/>
  <c r="AD648" i="18"/>
  <c r="AE812" i="18"/>
  <c r="AF812" i="18"/>
  <c r="AE99" i="18"/>
  <c r="AF99" i="18"/>
  <c r="AE538" i="18"/>
  <c r="AF538" i="18"/>
  <c r="AE710" i="18"/>
  <c r="AF710" i="18"/>
  <c r="AE829" i="18"/>
  <c r="AE419" i="18"/>
  <c r="AF419" i="18"/>
  <c r="AE867" i="18"/>
  <c r="AF867" i="18"/>
  <c r="AE541" i="18"/>
  <c r="AF541" i="18"/>
  <c r="AE798" i="18"/>
  <c r="AF798" i="18"/>
  <c r="AE539" i="18"/>
  <c r="AF539" i="18"/>
  <c r="AE827" i="18"/>
  <c r="AF827" i="18"/>
  <c r="AE774" i="18"/>
  <c r="AF774" i="18"/>
  <c r="AE771" i="18"/>
  <c r="AF771" i="18"/>
  <c r="AE815" i="18"/>
  <c r="AF815" i="18"/>
  <c r="AE853" i="18"/>
  <c r="AE850" i="18"/>
  <c r="AE856" i="18"/>
  <c r="AE447" i="18"/>
  <c r="AE629" i="18"/>
  <c r="AE394" i="18"/>
  <c r="AF394" i="18"/>
  <c r="AE503" i="18"/>
  <c r="AF503" i="18"/>
  <c r="AE783" i="18"/>
  <c r="AF783" i="18"/>
  <c r="AE795" i="18"/>
  <c r="AF795" i="18"/>
  <c r="AC5" i="24"/>
  <c r="AD4" i="18"/>
  <c r="AE646" i="18"/>
  <c r="AF646" i="18"/>
  <c r="AE828" i="18"/>
  <c r="AF828" i="18"/>
  <c r="AE859" i="18"/>
  <c r="AF859" i="18"/>
  <c r="AE606" i="18"/>
  <c r="AF606" i="18"/>
  <c r="AE802" i="18"/>
  <c r="AF802" i="18"/>
  <c r="AE796" i="18"/>
  <c r="AF796" i="18"/>
  <c r="AD505" i="18"/>
  <c r="AE380" i="18"/>
  <c r="AF380" i="18"/>
  <c r="AE488" i="18"/>
  <c r="AF488" i="18"/>
  <c r="AE784" i="18"/>
  <c r="AF784" i="18"/>
  <c r="AE822" i="18"/>
  <c r="AF822" i="18"/>
  <c r="AE120" i="18"/>
  <c r="AF120" i="18"/>
  <c r="AE515" i="18"/>
  <c r="AF515" i="18"/>
  <c r="AE543" i="18"/>
  <c r="AF543" i="18"/>
  <c r="AE641" i="18"/>
  <c r="AF641" i="18"/>
  <c r="AE420" i="18"/>
  <c r="AE790" i="18"/>
  <c r="AF790" i="18"/>
  <c r="AE89" i="18"/>
  <c r="AD101" i="18"/>
  <c r="AE860" i="18"/>
  <c r="AF860" i="18"/>
  <c r="AE770" i="18"/>
  <c r="AF770" i="18"/>
  <c r="AE584" i="18"/>
  <c r="AF584" i="18"/>
  <c r="AE212" i="18"/>
  <c r="AF212" i="18"/>
  <c r="AE500" i="18"/>
  <c r="AF500" i="18"/>
  <c r="AE605" i="18"/>
  <c r="AF605" i="18"/>
  <c r="AF850" i="18"/>
  <c r="AE776" i="18"/>
  <c r="AF776" i="18"/>
  <c r="AE833" i="18"/>
  <c r="AF833" i="18"/>
  <c r="AE147" i="18"/>
  <c r="AF147" i="18"/>
  <c r="AE768" i="18"/>
  <c r="AF768" i="18"/>
  <c r="AD195" i="18"/>
  <c r="AC205" i="18"/>
  <c r="AE76" i="18"/>
  <c r="AD88" i="18"/>
  <c r="AE234" i="18"/>
  <c r="AD244" i="18"/>
  <c r="AC452" i="18"/>
  <c r="AD442" i="18"/>
  <c r="AE105" i="18"/>
  <c r="AD114" i="18"/>
  <c r="AB465" i="18"/>
  <c r="AC455" i="18"/>
  <c r="AD364" i="18"/>
  <c r="AC374" i="18"/>
  <c r="AC182" i="18"/>
  <c r="AB192" i="18"/>
  <c r="AE390" i="18"/>
  <c r="AD400" i="18"/>
  <c r="AF651" i="18"/>
  <c r="AC426" i="18"/>
  <c r="AD414" i="18"/>
  <c r="AD834" i="18"/>
  <c r="AC843" i="18"/>
  <c r="AE660" i="18"/>
  <c r="AD661" i="18"/>
  <c r="AD529" i="18"/>
  <c r="AC531" i="18"/>
  <c r="AE821" i="18"/>
  <c r="AD830" i="18"/>
  <c r="AF756" i="18"/>
  <c r="AE765" i="18"/>
  <c r="AF550" i="18"/>
  <c r="AD361" i="18"/>
  <c r="AE349" i="18"/>
  <c r="AE542" i="18"/>
  <c r="AD544" i="18"/>
  <c r="AE777" i="18"/>
  <c r="AD778" i="18"/>
  <c r="AE797" i="18"/>
  <c r="AD804" i="18"/>
  <c r="AF855" i="18"/>
  <c r="AF808" i="18"/>
  <c r="AE817" i="18"/>
  <c r="AE595" i="18"/>
  <c r="AD596" i="18"/>
  <c r="AB8" i="24"/>
  <c r="AA22" i="24"/>
  <c r="AA33" i="24"/>
  <c r="AE622" i="18"/>
  <c r="AF614" i="18"/>
  <c r="AF626" i="18"/>
  <c r="AE635" i="18"/>
  <c r="AF522" i="18"/>
  <c r="AF183" i="18"/>
  <c r="AD5" i="24"/>
  <c r="AE4" i="18"/>
  <c r="AF89" i="18"/>
  <c r="AE101" i="18"/>
  <c r="AF636" i="18"/>
  <c r="AE648" i="18"/>
  <c r="AF115" i="18"/>
  <c r="AE127" i="18"/>
  <c r="AE387" i="18"/>
  <c r="AE153" i="18"/>
  <c r="AE257" i="18"/>
  <c r="AE439" i="18"/>
  <c r="AE518" i="18"/>
  <c r="AE791" i="18"/>
  <c r="AF128" i="18"/>
  <c r="AE140" i="18"/>
  <c r="AE492" i="18"/>
  <c r="AE739" i="18"/>
  <c r="AE726" i="18"/>
  <c r="AE166" i="18"/>
  <c r="AF330" i="18"/>
  <c r="AF464" i="18"/>
  <c r="AF113" i="18"/>
  <c r="AF399" i="18"/>
  <c r="AF444" i="18"/>
  <c r="AF134" i="18"/>
  <c r="AF837" i="18"/>
  <c r="AF136" i="18"/>
  <c r="AF512" i="18"/>
  <c r="AF186" i="18"/>
  <c r="AF145" i="18"/>
  <c r="AF352" i="18"/>
  <c r="AF425" i="18"/>
  <c r="AF788" i="18"/>
  <c r="AF861" i="18"/>
  <c r="AF553" i="18"/>
  <c r="AF237" i="18"/>
  <c r="AF593" i="18"/>
  <c r="AF854" i="18"/>
  <c r="AF224" i="18"/>
  <c r="AF760" i="18"/>
  <c r="AF633" i="18"/>
  <c r="AE557" i="18"/>
  <c r="AF490" i="18"/>
  <c r="AF517" i="18"/>
  <c r="AF597" i="18"/>
  <c r="AE609" i="18"/>
  <c r="AF219" i="18"/>
  <c r="AE231" i="18"/>
  <c r="AE869" i="18"/>
  <c r="AE218" i="18"/>
  <c r="AE413" i="18"/>
  <c r="AF493" i="18"/>
  <c r="AE505" i="18"/>
  <c r="AE348" i="18"/>
  <c r="AG3" i="18"/>
  <c r="AF675" i="18"/>
  <c r="AF687" i="18"/>
  <c r="AF271" i="18"/>
  <c r="AF283" i="18"/>
  <c r="AF727" i="18"/>
  <c r="AF740" i="18"/>
  <c r="AF742" i="18"/>
  <c r="AF560" i="18"/>
  <c r="AF729" i="18"/>
  <c r="AF730" i="18"/>
  <c r="AF561" i="18"/>
  <c r="AF743" i="18"/>
  <c r="AF292" i="18"/>
  <c r="AF290" i="18"/>
  <c r="AF288" i="18"/>
  <c r="AF163" i="18"/>
  <c r="AF165" i="18"/>
  <c r="AF159" i="18"/>
  <c r="AF293" i="18"/>
  <c r="AF289" i="18"/>
  <c r="AF160" i="18"/>
  <c r="AF158" i="18"/>
  <c r="AF286" i="18"/>
  <c r="AF164" i="18"/>
  <c r="AF162" i="18"/>
  <c r="AF291" i="18"/>
  <c r="AF157" i="18"/>
  <c r="AF294" i="18"/>
  <c r="AF295" i="18"/>
  <c r="AF269" i="18"/>
  <c r="AF287" i="18"/>
  <c r="AF161" i="18"/>
  <c r="AF268" i="18"/>
  <c r="AF156" i="18"/>
  <c r="AF166" i="18" s="1"/>
  <c r="AF744" i="18"/>
  <c r="AF562" i="18"/>
  <c r="AF731" i="18"/>
  <c r="AF346" i="18"/>
  <c r="AF178" i="18"/>
  <c r="AF332" i="18"/>
  <c r="AG332" i="18"/>
  <c r="AF745" i="18"/>
  <c r="AF732" i="18"/>
  <c r="AF267" i="18"/>
  <c r="AG267" i="18"/>
  <c r="AF334" i="18"/>
  <c r="AF265" i="18"/>
  <c r="AF333" i="18"/>
  <c r="AF347" i="18"/>
  <c r="AF563" i="18"/>
  <c r="AF558" i="18"/>
  <c r="AG558" i="18"/>
  <c r="AF345" i="18"/>
  <c r="AF719" i="18"/>
  <c r="AG719" i="18" s="1"/>
  <c r="AF746" i="18"/>
  <c r="AF733" i="18"/>
  <c r="AF564" i="18"/>
  <c r="AF720" i="18"/>
  <c r="AF331" i="18"/>
  <c r="AG331" i="18"/>
  <c r="AF154" i="18"/>
  <c r="AF343" i="18"/>
  <c r="AG343" i="18"/>
  <c r="AF565" i="18"/>
  <c r="AF717" i="18"/>
  <c r="AF726" i="18" s="1"/>
  <c r="AF747" i="18"/>
  <c r="AF721" i="18"/>
  <c r="AF734" i="18"/>
  <c r="AF320" i="18"/>
  <c r="AG320" i="18"/>
  <c r="AF263" i="18"/>
  <c r="AG263" i="18"/>
  <c r="AF306" i="18"/>
  <c r="AG306" i="18"/>
  <c r="AF566" i="18"/>
  <c r="AF722" i="18"/>
  <c r="AF735" i="18"/>
  <c r="AF336" i="18"/>
  <c r="AF323" i="18"/>
  <c r="AF748" i="18"/>
  <c r="AF571" i="18"/>
  <c r="AF577" i="18"/>
  <c r="AF262" i="18"/>
  <c r="AF317" i="18"/>
  <c r="AF386" i="18"/>
  <c r="AG386" i="18"/>
  <c r="AF736" i="18"/>
  <c r="AF567" i="18"/>
  <c r="AF723" i="18"/>
  <c r="AF576" i="18"/>
  <c r="AF714" i="18"/>
  <c r="AF319" i="18"/>
  <c r="AF318" i="18"/>
  <c r="AF749" i="18"/>
  <c r="AF258" i="18"/>
  <c r="AF341" i="18"/>
  <c r="AF568" i="18"/>
  <c r="AF447" i="18"/>
  <c r="AG447" i="18"/>
  <c r="AF579" i="18"/>
  <c r="AG579" i="18"/>
  <c r="AF412" i="18"/>
  <c r="AF86" i="18"/>
  <c r="AG86" i="18"/>
  <c r="AF398" i="18"/>
  <c r="AG398" i="18"/>
  <c r="AF304" i="18"/>
  <c r="AG304" i="18"/>
  <c r="AF152" i="18"/>
  <c r="AF328" i="18"/>
  <c r="AG328" i="18"/>
  <c r="AF135" i="18"/>
  <c r="AG135" i="18"/>
  <c r="AF695" i="18"/>
  <c r="AG695" i="18"/>
  <c r="AF724" i="18"/>
  <c r="AF737" i="18"/>
  <c r="AF750" i="18"/>
  <c r="AF578" i="18"/>
  <c r="AF371" i="18"/>
  <c r="AG371" i="18"/>
  <c r="AF98" i="18"/>
  <c r="AG98" i="18"/>
  <c r="AF85" i="18"/>
  <c r="AF256" i="18"/>
  <c r="AF580" i="18"/>
  <c r="AF725" i="18"/>
  <c r="AF664" i="18"/>
  <c r="AF701" i="18"/>
  <c r="AF325" i="18"/>
  <c r="AF448" i="18"/>
  <c r="AF305" i="18"/>
  <c r="AF254" i="18"/>
  <c r="AG254" i="18"/>
  <c r="AF461" i="18"/>
  <c r="AG461" i="18"/>
  <c r="AF738" i="18"/>
  <c r="AF739" i="18"/>
  <c r="AF751" i="18"/>
  <c r="AF569" i="18"/>
  <c r="AF570" i="18"/>
  <c r="AF667" i="18"/>
  <c r="AF574" i="18"/>
  <c r="AF373" i="18"/>
  <c r="AF629" i="18"/>
  <c r="AG629" i="18"/>
  <c r="AF338" i="18"/>
  <c r="AF582" i="18"/>
  <c r="AF250" i="18"/>
  <c r="AF226" i="18"/>
  <c r="AF124" i="18"/>
  <c r="AG124" i="18"/>
  <c r="AF201" i="18"/>
  <c r="AF240" i="18"/>
  <c r="AG240" i="18"/>
  <c r="AF215" i="18"/>
  <c r="AF785" i="18"/>
  <c r="AG785" i="18"/>
  <c r="AF391" i="18"/>
  <c r="AG391" i="18"/>
  <c r="AF97" i="18"/>
  <c r="AG97" i="18"/>
  <c r="AF353" i="18"/>
  <c r="AG353" i="18"/>
  <c r="AF690" i="18"/>
  <c r="AF430" i="18"/>
  <c r="AG430" i="18"/>
  <c r="AF692" i="18"/>
  <c r="AG692" i="18" s="1"/>
  <c r="AF628" i="18"/>
  <c r="AG628" i="18"/>
  <c r="AF253" i="18"/>
  <c r="AG253" i="18"/>
  <c r="AF480" i="18"/>
  <c r="AF284" i="18"/>
  <c r="AF296" i="18"/>
  <c r="AF199" i="18"/>
  <c r="AG199" i="18"/>
  <c r="AF122" i="18"/>
  <c r="AG122" i="18"/>
  <c r="AF396" i="18"/>
  <c r="AF112" i="18"/>
  <c r="AF625" i="18"/>
  <c r="AG625" i="18"/>
  <c r="AF100" i="18"/>
  <c r="AF217" i="18"/>
  <c r="AF671" i="18"/>
  <c r="AG671" i="18"/>
  <c r="AF93" i="18"/>
  <c r="AG93" i="18"/>
  <c r="AF206" i="18"/>
  <c r="AF314" i="18"/>
  <c r="AG314" i="18" s="1"/>
  <c r="AF149" i="18"/>
  <c r="AG149" i="18"/>
  <c r="AF422" i="18"/>
  <c r="AG422" i="18"/>
  <c r="AF351" i="18"/>
  <c r="AG351" i="18"/>
  <c r="AF148" i="18"/>
  <c r="AF138" i="18"/>
  <c r="AF167" i="18"/>
  <c r="AF132" i="18"/>
  <c r="AG132" i="18"/>
  <c r="AF235" i="18"/>
  <c r="AG235" i="18"/>
  <c r="AF436" i="18"/>
  <c r="AG436" i="18"/>
  <c r="AF623" i="18"/>
  <c r="AG623" i="18"/>
  <c r="AF310" i="18"/>
  <c r="AF672" i="18"/>
  <c r="AG672" i="18"/>
  <c r="AF249" i="18"/>
  <c r="AF697" i="18"/>
  <c r="AF106" i="18"/>
  <c r="AF126" i="18"/>
  <c r="AF151" i="18"/>
  <c r="AF356" i="18"/>
  <c r="AG356" i="18"/>
  <c r="AF698" i="18"/>
  <c r="AG698" i="18"/>
  <c r="AF498" i="18"/>
  <c r="AG498" i="18"/>
  <c r="AF458" i="18"/>
  <c r="AG458" i="18"/>
  <c r="AF109" i="18"/>
  <c r="AG109" i="18"/>
  <c r="AF216" i="18"/>
  <c r="AG216" i="18"/>
  <c r="AF381" i="18"/>
  <c r="AF810" i="18"/>
  <c r="AG810" i="18"/>
  <c r="AF853" i="18"/>
  <c r="AG853" i="18"/>
  <c r="AF779" i="18"/>
  <c r="AF805" i="18"/>
  <c r="AF509" i="18"/>
  <c r="AF420" i="18"/>
  <c r="AG420" i="18"/>
  <c r="AF688" i="18"/>
  <c r="AF521" i="18"/>
  <c r="AF252" i="18"/>
  <c r="AF94" i="18"/>
  <c r="AF712" i="18"/>
  <c r="AG712" i="18"/>
  <c r="AF247" i="18"/>
  <c r="AF699" i="18"/>
  <c r="AF599" i="18"/>
  <c r="AG599" i="18"/>
  <c r="AF537" i="18"/>
  <c r="AG537" i="18"/>
  <c r="AF829" i="18"/>
  <c r="AG829" i="18"/>
  <c r="AF102" i="18"/>
  <c r="AF766" i="18"/>
  <c r="AF665" i="18"/>
  <c r="AF146" i="18"/>
  <c r="AF193" i="18"/>
  <c r="AG193" i="18"/>
  <c r="AF499" i="18"/>
  <c r="AF753" i="18"/>
  <c r="AF92" i="18"/>
  <c r="AF388" i="18"/>
  <c r="AF117" i="18"/>
  <c r="AF655" i="18"/>
  <c r="AF547" i="18"/>
  <c r="AF401" i="18"/>
  <c r="AF222" i="18"/>
  <c r="AG222" i="18"/>
  <c r="AF482" i="18"/>
  <c r="AG482" i="18"/>
  <c r="AF483" i="18"/>
  <c r="AF662" i="18"/>
  <c r="AF844" i="18"/>
  <c r="AF210" i="18"/>
  <c r="AF792" i="18"/>
  <c r="AF506" i="18"/>
  <c r="AF196" i="18"/>
  <c r="AF803" i="18"/>
  <c r="AF91" i="18"/>
  <c r="AF78" i="18"/>
  <c r="AG78" i="18"/>
  <c r="AF208" i="18"/>
  <c r="AF600" i="18"/>
  <c r="AG600" i="18"/>
  <c r="AF848" i="18"/>
  <c r="AF706" i="18"/>
  <c r="AF586" i="18"/>
  <c r="AF95" i="18"/>
  <c r="AF104" i="18"/>
  <c r="AF440" i="18"/>
  <c r="AF781" i="18"/>
  <c r="AF818" i="18"/>
  <c r="AF638" i="18"/>
  <c r="AF495" i="18"/>
  <c r="AF131" i="18"/>
  <c r="AF221" i="18"/>
  <c r="AF392" i="18"/>
  <c r="AF511" i="18"/>
  <c r="AF769" i="18"/>
  <c r="AF125" i="18"/>
  <c r="AF857" i="18"/>
  <c r="AF548" i="18"/>
  <c r="AF427" i="18"/>
  <c r="AF654" i="18"/>
  <c r="AF627" i="18"/>
  <c r="AF403" i="18"/>
  <c r="AF643" i="18"/>
  <c r="AF453" i="18"/>
  <c r="AF592" i="18"/>
  <c r="AF375" i="18"/>
  <c r="AF387" i="18"/>
  <c r="AF141" i="18"/>
  <c r="AF831" i="18"/>
  <c r="AF602" i="18"/>
  <c r="AF491" i="18"/>
  <c r="AF245" i="18"/>
  <c r="AF789" i="18"/>
  <c r="AF496" i="18"/>
  <c r="AF534" i="18"/>
  <c r="AF362" i="18"/>
  <c r="AF118" i="18"/>
  <c r="AF223" i="18"/>
  <c r="AF462" i="18"/>
  <c r="AG462" i="18"/>
  <c r="AF191" i="18"/>
  <c r="AG191" i="18"/>
  <c r="AF243" i="18"/>
  <c r="AF421" i="18"/>
  <c r="AF451" i="18"/>
  <c r="AG451" i="18"/>
  <c r="AF434" i="18"/>
  <c r="AG434" i="18"/>
  <c r="AF642" i="18"/>
  <c r="AF865" i="18"/>
  <c r="AG865" i="18"/>
  <c r="AF594" i="18"/>
  <c r="AG594" i="18"/>
  <c r="AF514" i="18"/>
  <c r="AG514" i="18"/>
  <c r="AF369" i="18"/>
  <c r="AF431" i="18"/>
  <c r="AG431" i="18"/>
  <c r="AF591" i="18"/>
  <c r="AG591" i="18"/>
  <c r="AF863" i="18"/>
  <c r="AG863" i="18"/>
  <c r="AF355" i="18"/>
  <c r="AG355" i="18"/>
  <c r="AF418" i="18"/>
  <c r="AG418" i="18"/>
  <c r="AF121" i="18"/>
  <c r="AG121" i="18"/>
  <c r="AF404" i="18"/>
  <c r="AG404" i="18"/>
  <c r="AF659" i="18"/>
  <c r="AG659" i="18"/>
  <c r="AF772" i="18"/>
  <c r="AG772" i="18"/>
  <c r="AF807" i="18"/>
  <c r="AG807" i="18"/>
  <c r="AE195" i="18"/>
  <c r="AD205" i="18"/>
  <c r="AF76" i="18"/>
  <c r="AE88" i="18"/>
  <c r="AF234" i="18"/>
  <c r="AE244" i="18"/>
  <c r="AE442" i="18"/>
  <c r="AD452" i="18"/>
  <c r="AD455" i="18"/>
  <c r="AC465" i="18"/>
  <c r="AE114" i="18"/>
  <c r="AF105" i="18"/>
  <c r="AC192" i="18"/>
  <c r="AD182" i="18"/>
  <c r="AE364" i="18"/>
  <c r="AD374" i="18"/>
  <c r="AF390" i="18"/>
  <c r="AE400" i="18"/>
  <c r="AG651" i="18"/>
  <c r="AG808" i="18"/>
  <c r="AF817" i="18"/>
  <c r="AG855" i="18"/>
  <c r="AF856" i="18"/>
  <c r="AF797" i="18"/>
  <c r="AE804" i="18"/>
  <c r="AF777" i="18"/>
  <c r="AE778" i="18"/>
  <c r="AC8" i="24"/>
  <c r="AB22" i="24"/>
  <c r="AB33" i="24"/>
  <c r="AE361" i="18"/>
  <c r="AF349" i="18"/>
  <c r="AG550" i="18"/>
  <c r="AF557" i="18"/>
  <c r="AF660" i="18"/>
  <c r="AE661" i="18"/>
  <c r="AF622" i="18"/>
  <c r="AG614" i="18"/>
  <c r="AF595" i="18"/>
  <c r="AE596" i="18"/>
  <c r="AF542" i="18"/>
  <c r="AE544" i="18"/>
  <c r="AD426" i="18"/>
  <c r="AE414" i="18"/>
  <c r="AG626" i="18"/>
  <c r="AF635" i="18"/>
  <c r="AG756" i="18"/>
  <c r="AF765" i="18"/>
  <c r="AF821" i="18"/>
  <c r="AE830" i="18"/>
  <c r="AE529" i="18"/>
  <c r="AD531" i="18"/>
  <c r="AE834" i="18"/>
  <c r="AD843" i="18"/>
  <c r="AG183" i="18"/>
  <c r="AG522" i="18"/>
  <c r="AF257" i="18"/>
  <c r="AF153" i="18"/>
  <c r="AF244" i="18"/>
  <c r="AF752" i="18"/>
  <c r="AF439" i="18"/>
  <c r="AF869" i="18"/>
  <c r="AF518" i="18"/>
  <c r="AH599" i="18"/>
  <c r="AH109" i="18"/>
  <c r="AH436" i="18"/>
  <c r="AH149" i="18"/>
  <c r="AF218" i="18"/>
  <c r="AH122" i="18"/>
  <c r="AH86" i="18"/>
  <c r="AG258" i="18"/>
  <c r="AH386" i="18"/>
  <c r="AG571" i="18"/>
  <c r="AH332" i="18"/>
  <c r="AH3" i="18"/>
  <c r="AG271" i="18"/>
  <c r="AG283" i="18"/>
  <c r="AG740" i="18"/>
  <c r="AG727" i="18"/>
  <c r="AG675" i="18"/>
  <c r="AG687" i="18"/>
  <c r="AG729" i="18"/>
  <c r="AG742" i="18"/>
  <c r="AG743" i="18"/>
  <c r="AG730" i="18"/>
  <c r="AG561" i="18"/>
  <c r="AG560" i="18"/>
  <c r="AH560" i="18"/>
  <c r="AG269" i="18"/>
  <c r="AG160" i="18"/>
  <c r="AG294" i="18"/>
  <c r="AG289" i="18"/>
  <c r="AG287" i="18"/>
  <c r="AG158" i="18"/>
  <c r="AG295" i="18"/>
  <c r="AG286" i="18"/>
  <c r="AG290" i="18"/>
  <c r="AG157" i="18"/>
  <c r="AG161" i="18"/>
  <c r="AG165" i="18"/>
  <c r="AG288" i="18"/>
  <c r="AG164" i="18"/>
  <c r="AG562" i="18"/>
  <c r="AG162" i="18"/>
  <c r="AG293" i="18"/>
  <c r="AG163" i="18"/>
  <c r="AG291" i="18"/>
  <c r="AG292" i="18"/>
  <c r="AG159" i="18"/>
  <c r="AG731" i="18"/>
  <c r="AG744" i="18"/>
  <c r="AG177" i="18"/>
  <c r="AG745" i="18"/>
  <c r="AG156" i="18"/>
  <c r="AH156" i="18" s="1"/>
  <c r="AG268" i="18"/>
  <c r="AH268" i="18"/>
  <c r="AG334" i="18"/>
  <c r="AG333" i="18"/>
  <c r="AG346" i="18"/>
  <c r="AG265" i="18"/>
  <c r="AG732" i="18"/>
  <c r="AG563" i="18"/>
  <c r="AG266" i="18"/>
  <c r="AG176" i="18"/>
  <c r="AG347" i="18"/>
  <c r="AG330" i="18"/>
  <c r="AG175" i="18"/>
  <c r="AH175" i="18"/>
  <c r="AG178" i="18"/>
  <c r="AG321" i="18"/>
  <c r="AH321" i="18"/>
  <c r="AG174" i="18"/>
  <c r="AH174" i="18"/>
  <c r="AG746" i="18"/>
  <c r="AG733" i="18"/>
  <c r="AG564" i="18"/>
  <c r="AG342" i="18"/>
  <c r="AG345" i="18"/>
  <c r="AG720" i="18"/>
  <c r="AG747" i="18"/>
  <c r="AG734" i="18"/>
  <c r="AG264" i="18"/>
  <c r="AG565" i="18"/>
  <c r="AG721" i="18"/>
  <c r="AH721" i="18"/>
  <c r="AG735" i="18"/>
  <c r="AG154" i="18"/>
  <c r="AG717" i="18"/>
  <c r="AG566" i="18"/>
  <c r="AG722" i="18"/>
  <c r="AG748" i="18"/>
  <c r="AG723" i="18"/>
  <c r="AG736" i="18"/>
  <c r="AG567" i="18"/>
  <c r="AG749" i="18"/>
  <c r="AG323" i="18"/>
  <c r="AG577" i="18"/>
  <c r="AG339" i="18"/>
  <c r="AH339" i="18"/>
  <c r="AG412" i="18"/>
  <c r="AH412" i="18"/>
  <c r="AG262" i="18"/>
  <c r="AG318" i="18"/>
  <c r="AG737" i="18"/>
  <c r="AG750" i="18"/>
  <c r="AG568" i="18"/>
  <c r="AG724" i="18"/>
  <c r="AG464" i="18"/>
  <c r="AH464" i="18"/>
  <c r="AG204" i="18"/>
  <c r="AH204" i="18"/>
  <c r="AG327" i="18"/>
  <c r="AG714" i="18"/>
  <c r="AG319" i="18"/>
  <c r="AG317" i="18"/>
  <c r="AG225" i="18"/>
  <c r="AH225" i="18"/>
  <c r="AG576" i="18"/>
  <c r="AG239" i="18"/>
  <c r="AH239" i="18"/>
  <c r="AG569" i="18"/>
  <c r="AG578" i="18"/>
  <c r="AH578" i="18"/>
  <c r="AG341" i="18"/>
  <c r="AG152" i="18"/>
  <c r="AG359" i="18"/>
  <c r="AH359" i="18"/>
  <c r="AG81" i="18"/>
  <c r="AG738" i="18"/>
  <c r="AG725" i="18"/>
  <c r="AG751" i="18"/>
  <c r="AG752" i="18"/>
  <c r="AG243" i="18"/>
  <c r="AH243" i="18"/>
  <c r="AG325" i="18"/>
  <c r="AG85" i="18"/>
  <c r="AG448" i="18"/>
  <c r="AH448" i="18"/>
  <c r="AG256" i="18"/>
  <c r="AH256" i="18"/>
  <c r="AG582" i="18"/>
  <c r="AG667" i="18"/>
  <c r="AG701" i="18"/>
  <c r="AG202" i="18"/>
  <c r="AG123" i="18"/>
  <c r="AH123" i="18"/>
  <c r="AG79" i="18"/>
  <c r="AH79" i="18"/>
  <c r="AG446" i="18"/>
  <c r="AH446" i="18"/>
  <c r="AG421" i="18"/>
  <c r="AH421" i="18"/>
  <c r="AG305" i="18"/>
  <c r="AG580" i="18"/>
  <c r="AG664" i="18"/>
  <c r="AG574" i="18"/>
  <c r="AG338" i="18"/>
  <c r="AG250" i="18"/>
  <c r="AH250" i="18"/>
  <c r="AG360" i="18"/>
  <c r="AH360" i="18"/>
  <c r="AG226" i="18"/>
  <c r="AH226" i="18"/>
  <c r="AG200" i="18"/>
  <c r="AH200" i="18"/>
  <c r="AG373" i="18"/>
  <c r="AH373" i="18"/>
  <c r="AG437" i="18"/>
  <c r="AH437" i="18"/>
  <c r="AG201" i="18"/>
  <c r="AH201" i="18"/>
  <c r="AG383" i="18"/>
  <c r="AH383" i="18"/>
  <c r="AG497" i="18"/>
  <c r="AH497" i="18"/>
  <c r="AG187" i="18"/>
  <c r="AH187" i="18"/>
  <c r="AG215" i="18"/>
  <c r="AH215" i="18"/>
  <c r="AG590" i="18"/>
  <c r="AH590" i="18"/>
  <c r="AG128" i="18"/>
  <c r="AG284" i="18"/>
  <c r="AG532" i="18"/>
  <c r="AH532" i="18"/>
  <c r="AG206" i="18"/>
  <c r="AG438" i="18"/>
  <c r="AH438" i="18"/>
  <c r="AG358" i="18"/>
  <c r="AH358" i="18"/>
  <c r="AG217" i="18"/>
  <c r="AH217" i="18"/>
  <c r="AG112" i="18"/>
  <c r="AG382" i="18"/>
  <c r="AH382" i="18"/>
  <c r="AG396" i="18"/>
  <c r="AH396" i="18"/>
  <c r="AG690" i="18"/>
  <c r="AG394" i="18"/>
  <c r="AG100" i="18"/>
  <c r="AG669" i="18"/>
  <c r="AH669" i="18"/>
  <c r="AG395" i="18"/>
  <c r="AH395" i="18"/>
  <c r="AG188" i="18"/>
  <c r="AH188" i="18"/>
  <c r="AG640" i="18"/>
  <c r="AH640" i="18"/>
  <c r="AG126" i="18"/>
  <c r="AH126" i="18"/>
  <c r="AG214" i="18"/>
  <c r="AG423" i="18"/>
  <c r="AH423" i="18"/>
  <c r="AG148" i="18"/>
  <c r="AH148" i="18"/>
  <c r="AG99" i="18"/>
  <c r="AH99" i="18"/>
  <c r="AG642" i="18"/>
  <c r="AH642" i="18"/>
  <c r="AG167" i="18"/>
  <c r="AG186" i="18"/>
  <c r="AH186" i="18"/>
  <c r="AG143" i="18"/>
  <c r="AH143" i="18"/>
  <c r="AG249" i="18"/>
  <c r="AG138" i="18"/>
  <c r="AH138" i="18"/>
  <c r="AG84" i="18"/>
  <c r="AH84" i="18"/>
  <c r="AG673" i="18"/>
  <c r="AG310" i="18"/>
  <c r="AG697" i="18"/>
  <c r="AH697" i="18"/>
  <c r="AG486" i="18"/>
  <c r="AH486" i="18"/>
  <c r="AG106" i="18"/>
  <c r="AG779" i="18"/>
  <c r="AG805" i="18"/>
  <c r="AG151" i="18"/>
  <c r="AG443" i="18"/>
  <c r="AH443" i="18"/>
  <c r="AG381" i="18"/>
  <c r="AH381" i="18"/>
  <c r="AG508" i="18"/>
  <c r="AG688" i="18"/>
  <c r="AG312" i="18"/>
  <c r="AH312" i="18" s="1"/>
  <c r="AG450" i="18"/>
  <c r="AH450" i="18"/>
  <c r="AG538" i="18"/>
  <c r="AH538" i="18"/>
  <c r="AG509" i="18"/>
  <c r="AG459" i="18"/>
  <c r="AH459" i="18"/>
  <c r="AG521" i="18"/>
  <c r="AH521" i="18"/>
  <c r="AG247" i="18"/>
  <c r="AG699" i="18"/>
  <c r="AH699" i="18"/>
  <c r="AG94" i="18"/>
  <c r="AH94" i="18"/>
  <c r="AG252" i="18"/>
  <c r="AH252" i="18"/>
  <c r="AG433" i="18"/>
  <c r="AH433" i="18"/>
  <c r="AG419" i="18"/>
  <c r="AH419" i="18"/>
  <c r="AG652" i="18"/>
  <c r="AG102" i="18"/>
  <c r="AG766" i="18"/>
  <c r="AG665" i="18"/>
  <c r="AG146" i="18"/>
  <c r="AG547" i="18"/>
  <c r="AG499" i="18"/>
  <c r="AH499" i="18"/>
  <c r="AG388" i="18"/>
  <c r="AG117" i="18"/>
  <c r="AG401" i="18"/>
  <c r="AG92" i="18"/>
  <c r="AG753" i="18"/>
  <c r="AG655" i="18"/>
  <c r="AG844" i="18"/>
  <c r="AG210" i="18"/>
  <c r="AG662" i="18"/>
  <c r="AG483" i="18"/>
  <c r="AG91" i="18"/>
  <c r="AG130" i="18"/>
  <c r="AH130" i="18"/>
  <c r="AG369" i="18"/>
  <c r="AH369" i="18"/>
  <c r="AG803" i="18"/>
  <c r="AH803" i="18"/>
  <c r="AG792" i="18"/>
  <c r="AG196" i="18"/>
  <c r="AG506" i="18"/>
  <c r="AG781" i="18"/>
  <c r="AG104" i="18"/>
  <c r="AG706" i="18"/>
  <c r="AG848" i="18"/>
  <c r="AG440" i="18"/>
  <c r="AG638" i="18"/>
  <c r="AG95" i="18"/>
  <c r="AG208" i="18"/>
  <c r="AG818" i="18"/>
  <c r="AG131" i="18"/>
  <c r="AG495" i="18"/>
  <c r="AG586" i="18"/>
  <c r="AG125" i="18"/>
  <c r="AG392" i="18"/>
  <c r="AG769" i="18"/>
  <c r="AG511" i="18"/>
  <c r="AG627" i="18"/>
  <c r="AG221" i="18"/>
  <c r="AG654" i="18"/>
  <c r="AG857" i="18"/>
  <c r="AG548" i="18"/>
  <c r="AG427" i="18"/>
  <c r="AG592" i="18"/>
  <c r="AG375" i="18"/>
  <c r="AG141" i="18"/>
  <c r="AG831" i="18"/>
  <c r="AG643" i="18"/>
  <c r="AG496" i="18"/>
  <c r="AG491" i="18"/>
  <c r="AG223" i="18"/>
  <c r="AG403" i="18"/>
  <c r="AG245" i="18"/>
  <c r="AG789" i="18"/>
  <c r="AG362" i="18"/>
  <c r="AG602" i="18"/>
  <c r="AG534" i="18"/>
  <c r="AG453" i="18"/>
  <c r="AG118" i="18"/>
  <c r="AG493" i="18"/>
  <c r="AF505" i="18"/>
  <c r="AG308" i="18"/>
  <c r="AG755" i="18"/>
  <c r="AH755" i="18"/>
  <c r="AG119" i="18"/>
  <c r="AH119" i="18"/>
  <c r="AG535" i="18"/>
  <c r="AH535" i="18"/>
  <c r="AG759" i="18"/>
  <c r="AH759" i="18"/>
  <c r="AG525" i="18"/>
  <c r="AH525" i="18"/>
  <c r="AG248" i="18"/>
  <c r="AH248" i="18"/>
  <c r="AG83" i="18"/>
  <c r="AH83" i="18"/>
  <c r="AG540" i="18"/>
  <c r="AH540" i="18"/>
  <c r="AG185" i="18"/>
  <c r="AH185" i="18"/>
  <c r="AG757" i="18"/>
  <c r="AH757" i="18"/>
  <c r="AG618" i="18"/>
  <c r="AH618" i="18"/>
  <c r="AG838" i="18"/>
  <c r="AH838" i="18"/>
  <c r="AG657" i="18"/>
  <c r="AH657" i="18"/>
  <c r="AG849" i="18"/>
  <c r="AH849" i="18"/>
  <c r="AG619" i="18"/>
  <c r="AH619" i="18"/>
  <c r="AG621" i="18"/>
  <c r="AH621" i="18"/>
  <c r="AG424" i="18"/>
  <c r="AH424" i="18"/>
  <c r="AG513" i="18"/>
  <c r="AH513" i="18"/>
  <c r="AG801" i="18"/>
  <c r="AH801" i="18"/>
  <c r="AG762" i="18"/>
  <c r="AH762" i="18"/>
  <c r="AG820" i="18"/>
  <c r="AH820" i="18"/>
  <c r="AG232" i="18"/>
  <c r="AH232" i="18"/>
  <c r="AG842" i="18"/>
  <c r="AH842" i="18"/>
  <c r="AG823" i="18"/>
  <c r="AH823" i="18"/>
  <c r="AG794" i="18"/>
  <c r="AH794" i="18"/>
  <c r="AG379" i="18"/>
  <c r="AH379" i="18"/>
  <c r="AG604" i="18"/>
  <c r="AH604" i="18"/>
  <c r="AG839" i="18"/>
  <c r="AH839" i="18"/>
  <c r="AG484" i="18"/>
  <c r="AH484" i="18"/>
  <c r="AG456" i="18"/>
  <c r="AH456" i="18"/>
  <c r="AG631" i="18"/>
  <c r="AH631" i="18"/>
  <c r="AG645" i="18"/>
  <c r="AH645" i="18"/>
  <c r="AG816" i="18"/>
  <c r="AH816" i="18"/>
  <c r="AG555" i="18"/>
  <c r="AH555" i="18"/>
  <c r="AG190" i="18"/>
  <c r="AG866" i="18"/>
  <c r="AH866" i="18"/>
  <c r="AG864" i="18"/>
  <c r="AH864" i="18"/>
  <c r="AG825" i="18"/>
  <c r="AH825" i="18"/>
  <c r="AG840" i="18"/>
  <c r="AH840" i="18"/>
  <c r="AG847" i="18"/>
  <c r="AH847" i="18"/>
  <c r="AG241" i="18"/>
  <c r="AG639" i="18"/>
  <c r="AH639" i="18"/>
  <c r="AG588" i="18"/>
  <c r="AH588" i="18"/>
  <c r="AG411" i="18"/>
  <c r="AH411" i="18"/>
  <c r="AG867" i="18"/>
  <c r="AH867" i="18"/>
  <c r="AG771" i="18"/>
  <c r="AH771" i="18"/>
  <c r="AG828" i="18"/>
  <c r="AH828" i="18"/>
  <c r="AG796" i="18"/>
  <c r="AH796" i="18"/>
  <c r="AG515" i="18"/>
  <c r="AH515" i="18"/>
  <c r="AG212" i="18"/>
  <c r="AH212" i="18"/>
  <c r="AG490" i="18"/>
  <c r="AH490" i="18"/>
  <c r="AG633" i="18"/>
  <c r="AH633" i="18"/>
  <c r="AG224" i="18"/>
  <c r="AH224" i="18"/>
  <c r="AG593" i="18"/>
  <c r="AH593" i="18"/>
  <c r="AG553" i="18"/>
  <c r="AH553" i="18"/>
  <c r="AG788" i="18"/>
  <c r="AH788" i="18"/>
  <c r="AG352" i="18"/>
  <c r="AH352" i="18"/>
  <c r="AG136" i="18"/>
  <c r="AH136" i="18"/>
  <c r="AG134" i="18"/>
  <c r="AH134" i="18"/>
  <c r="AG399" i="18"/>
  <c r="AH399" i="18"/>
  <c r="AG344" i="18"/>
  <c r="AH344" i="18"/>
  <c r="AG307" i="18"/>
  <c r="AH307" i="18"/>
  <c r="AG150" i="18"/>
  <c r="AG229" i="18"/>
  <c r="AG435" i="18"/>
  <c r="AH435" i="18"/>
  <c r="AG87" i="18"/>
  <c r="AG670" i="18"/>
  <c r="AH670" i="18"/>
  <c r="AG139" i="18"/>
  <c r="AH139" i="18"/>
  <c r="AG696" i="18"/>
  <c r="AH696" i="18"/>
  <c r="AG242" i="18"/>
  <c r="AH242" i="18"/>
  <c r="AG524" i="18"/>
  <c r="AH524" i="18"/>
  <c r="AG616" i="18"/>
  <c r="AH616" i="18"/>
  <c r="AG198" i="18"/>
  <c r="AH198" i="18"/>
  <c r="AG612" i="18"/>
  <c r="AG180" i="18"/>
  <c r="AH180" i="18"/>
  <c r="AG409" i="18"/>
  <c r="AG846" i="18"/>
  <c r="AH846" i="18"/>
  <c r="AG716" i="18"/>
  <c r="AG526" i="18"/>
  <c r="AH526" i="18"/>
  <c r="AG552" i="18"/>
  <c r="AH552" i="18"/>
  <c r="AG620" i="18"/>
  <c r="AH620" i="18"/>
  <c r="AG502" i="18"/>
  <c r="AH502" i="18"/>
  <c r="AG189" i="18"/>
  <c r="AH189" i="18"/>
  <c r="AG397" i="18"/>
  <c r="AH397" i="18"/>
  <c r="AG554" i="18"/>
  <c r="AH554" i="18"/>
  <c r="AG649" i="18"/>
  <c r="AH649" i="18"/>
  <c r="AG758" i="18"/>
  <c r="AH758" i="18"/>
  <c r="AG630" i="18"/>
  <c r="AH630" i="18"/>
  <c r="AG510" i="18"/>
  <c r="AH510" i="18"/>
  <c r="AG137" i="18"/>
  <c r="AH137" i="18"/>
  <c r="AG377" i="18"/>
  <c r="AH377" i="18"/>
  <c r="AG416" i="18"/>
  <c r="AH416" i="18"/>
  <c r="AG826" i="18"/>
  <c r="AH826" i="18"/>
  <c r="AG366" i="18"/>
  <c r="AH366" i="18"/>
  <c r="AG354" i="18"/>
  <c r="AH354" i="18"/>
  <c r="AG764" i="18"/>
  <c r="AH764" i="18"/>
  <c r="AG133" i="18"/>
  <c r="AH133" i="18"/>
  <c r="AG367" i="18"/>
  <c r="AH367" i="18"/>
  <c r="AG144" i="18"/>
  <c r="AH144" i="18"/>
  <c r="AG316" i="18"/>
  <c r="AH316" i="18"/>
  <c r="AI316" i="18" s="1"/>
  <c r="AG485" i="18"/>
  <c r="AH485" i="18"/>
  <c r="AG228" i="18"/>
  <c r="AH228" i="18"/>
  <c r="AG530" i="18"/>
  <c r="AH530" i="18"/>
  <c r="AG236" i="18"/>
  <c r="AH236" i="18"/>
  <c r="AG835" i="18"/>
  <c r="AH835" i="18"/>
  <c r="AG786" i="18"/>
  <c r="AH786" i="18"/>
  <c r="AG647" i="18"/>
  <c r="AH647" i="18"/>
  <c r="AG709" i="18"/>
  <c r="AH709" i="18"/>
  <c r="AG812" i="18"/>
  <c r="AH812" i="18"/>
  <c r="AG541" i="18"/>
  <c r="AH541" i="18"/>
  <c r="AG774" i="18"/>
  <c r="AH774" i="18"/>
  <c r="AG783" i="18"/>
  <c r="AH783" i="18"/>
  <c r="AG859" i="18"/>
  <c r="AH859" i="18"/>
  <c r="AG488" i="18"/>
  <c r="AH488" i="18"/>
  <c r="AG120" i="18"/>
  <c r="AH120" i="18"/>
  <c r="AG860" i="18"/>
  <c r="AH860" i="18"/>
  <c r="AG500" i="18"/>
  <c r="AH500" i="18"/>
  <c r="AG833" i="18"/>
  <c r="AH833" i="18"/>
  <c r="AG827" i="18"/>
  <c r="AH827" i="18"/>
  <c r="AF4" i="18"/>
  <c r="AE5" i="24"/>
  <c r="AG380" i="18"/>
  <c r="AH380" i="18"/>
  <c r="AG770" i="18"/>
  <c r="AH770" i="18"/>
  <c r="AG147" i="18"/>
  <c r="AH147" i="18"/>
  <c r="AH772" i="18"/>
  <c r="AH404" i="18"/>
  <c r="AH418" i="18"/>
  <c r="AH355" i="18"/>
  <c r="AH591" i="18"/>
  <c r="AH451" i="18"/>
  <c r="AH462" i="18"/>
  <c r="AF413" i="18"/>
  <c r="AH537" i="18"/>
  <c r="AH712" i="18"/>
  <c r="AF791" i="18"/>
  <c r="AH810" i="18"/>
  <c r="AH216" i="18"/>
  <c r="AH458" i="18"/>
  <c r="AH356" i="18"/>
  <c r="AH422" i="18"/>
  <c r="AH93" i="18"/>
  <c r="AH625" i="18"/>
  <c r="AH199" i="18"/>
  <c r="AG480" i="18"/>
  <c r="AF492" i="18"/>
  <c r="AH430" i="18"/>
  <c r="AH353" i="18"/>
  <c r="AH391" i="18"/>
  <c r="AH785" i="18"/>
  <c r="AH240" i="18"/>
  <c r="AH124" i="18"/>
  <c r="AH629" i="18"/>
  <c r="AH371" i="18"/>
  <c r="AH135" i="18"/>
  <c r="AH398" i="18"/>
  <c r="AG336" i="18"/>
  <c r="AF348" i="18"/>
  <c r="AG410" i="18"/>
  <c r="AH410" i="18"/>
  <c r="AG581" i="18"/>
  <c r="AG80" i="18"/>
  <c r="AG209" i="18"/>
  <c r="AH209" i="18"/>
  <c r="AG203" i="18"/>
  <c r="AH203" i="18"/>
  <c r="AG111" i="18"/>
  <c r="AG108" i="18"/>
  <c r="AH108" i="18"/>
  <c r="AG449" i="18"/>
  <c r="AH449" i="18"/>
  <c r="AG445" i="18"/>
  <c r="AG384" i="18"/>
  <c r="AH384" i="18"/>
  <c r="AG197" i="18"/>
  <c r="AH197" i="18"/>
  <c r="AG463" i="18"/>
  <c r="AH463" i="18"/>
  <c r="AG658" i="18"/>
  <c r="AH658" i="18"/>
  <c r="AG773" i="18"/>
  <c r="AH773" i="18"/>
  <c r="AG549" i="18"/>
  <c r="AH549" i="18"/>
  <c r="AG644" i="18"/>
  <c r="AH644" i="18"/>
  <c r="AG536" i="18"/>
  <c r="AH536" i="18"/>
  <c r="AG800" i="18"/>
  <c r="AH800" i="18"/>
  <c r="AG219" i="18"/>
  <c r="AF231" i="18"/>
  <c r="AG251" i="18"/>
  <c r="AH251" i="18"/>
  <c r="AG407" i="18"/>
  <c r="AH407" i="18"/>
  <c r="AG545" i="18"/>
  <c r="AH545" i="18"/>
  <c r="AG429" i="18"/>
  <c r="AH429" i="18"/>
  <c r="AG184" i="18"/>
  <c r="AH184" i="18"/>
  <c r="AG610" i="18"/>
  <c r="AH610" i="18"/>
  <c r="AG96" i="18"/>
  <c r="AH96" i="18"/>
  <c r="AG457" i="18"/>
  <c r="AH457" i="18"/>
  <c r="AG432" i="18"/>
  <c r="AH432" i="18"/>
  <c r="AG799" i="18"/>
  <c r="AH799" i="18"/>
  <c r="AG711" i="18"/>
  <c r="AH711" i="18"/>
  <c r="AG811" i="18"/>
  <c r="AH811" i="18"/>
  <c r="AG504" i="18"/>
  <c r="AH504" i="18"/>
  <c r="AG487" i="18"/>
  <c r="AH487" i="18"/>
  <c r="AG632" i="18"/>
  <c r="AH632" i="18"/>
  <c r="AG852" i="18"/>
  <c r="AH852" i="18"/>
  <c r="AG613" i="18"/>
  <c r="AG551" i="18"/>
  <c r="AH551" i="18"/>
  <c r="AG372" i="18"/>
  <c r="AH372" i="18"/>
  <c r="AG378" i="18"/>
  <c r="AH378" i="18"/>
  <c r="AG365" i="18"/>
  <c r="AH365" i="18"/>
  <c r="AG597" i="18"/>
  <c r="AF609" i="18"/>
  <c r="AG809" i="18"/>
  <c r="AH809" i="18"/>
  <c r="AG501" i="18"/>
  <c r="AH501" i="18"/>
  <c r="AG607" i="18"/>
  <c r="AH607" i="18"/>
  <c r="AG851" i="18"/>
  <c r="AH851" i="18"/>
  <c r="AG824" i="18"/>
  <c r="AH824" i="18"/>
  <c r="AG230" i="18"/>
  <c r="AH230" i="18"/>
  <c r="AG405" i="18"/>
  <c r="AH405" i="18"/>
  <c r="AG798" i="18"/>
  <c r="AH798" i="18"/>
  <c r="AG795" i="18"/>
  <c r="AH795" i="18"/>
  <c r="AG606" i="18"/>
  <c r="AH606" i="18"/>
  <c r="AG784" i="18"/>
  <c r="AH784" i="18"/>
  <c r="AG790" i="18"/>
  <c r="AH790" i="18"/>
  <c r="AG776" i="18"/>
  <c r="AH776" i="18"/>
  <c r="AG517" i="18"/>
  <c r="AH517" i="18"/>
  <c r="AG760" i="18"/>
  <c r="AH760" i="18"/>
  <c r="AG854" i="18"/>
  <c r="AH854" i="18"/>
  <c r="AG237" i="18"/>
  <c r="AH237" i="18"/>
  <c r="AG861" i="18"/>
  <c r="AG425" i="18"/>
  <c r="AH425" i="18"/>
  <c r="AG145" i="18"/>
  <c r="AH145" i="18"/>
  <c r="AG512" i="18"/>
  <c r="AH512" i="18"/>
  <c r="AG837" i="18"/>
  <c r="AH837" i="18"/>
  <c r="AG444" i="18"/>
  <c r="AH444" i="18"/>
  <c r="AG113" i="18"/>
  <c r="AH113" i="18"/>
  <c r="AG238" i="18"/>
  <c r="AG523" i="18"/>
  <c r="AH523" i="18"/>
  <c r="AG107" i="18"/>
  <c r="AH107" i="18"/>
  <c r="AF140" i="18"/>
  <c r="AG615" i="18"/>
  <c r="AH615" i="18"/>
  <c r="AG408" i="18"/>
  <c r="AG761" i="18"/>
  <c r="AH761" i="18"/>
  <c r="AG489" i="18"/>
  <c r="AG227" i="18"/>
  <c r="AH227" i="18"/>
  <c r="AG110" i="18"/>
  <c r="AH110" i="18"/>
  <c r="AG868" i="18"/>
  <c r="AH868" i="18"/>
  <c r="AG528" i="18"/>
  <c r="AH528" i="18"/>
  <c r="AG370" i="18"/>
  <c r="AH370" i="18"/>
  <c r="AG417" i="18"/>
  <c r="AH417" i="18"/>
  <c r="AG787" i="18"/>
  <c r="AH787" i="18"/>
  <c r="AG527" i="18"/>
  <c r="AH527" i="18"/>
  <c r="AG656" i="18"/>
  <c r="AH656" i="18"/>
  <c r="AG297" i="18"/>
  <c r="AH297" i="18"/>
  <c r="AG708" i="18"/>
  <c r="AH708" i="18"/>
  <c r="AG813" i="18"/>
  <c r="AH813" i="18"/>
  <c r="AG601" i="18"/>
  <c r="AH601" i="18"/>
  <c r="AG406" i="18"/>
  <c r="AH406" i="18"/>
  <c r="AG213" i="18"/>
  <c r="AH213" i="18"/>
  <c r="AG617" i="18"/>
  <c r="AH617" i="18"/>
  <c r="AG603" i="18"/>
  <c r="AH603" i="18"/>
  <c r="AG82" i="18"/>
  <c r="AH82" i="18"/>
  <c r="AG393" i="18"/>
  <c r="AH393" i="18"/>
  <c r="AG782" i="18"/>
  <c r="AH782" i="18"/>
  <c r="AG841" i="18"/>
  <c r="AH841" i="18"/>
  <c r="AG255" i="18"/>
  <c r="AH255" i="18"/>
  <c r="AG556" i="18"/>
  <c r="AH556" i="18"/>
  <c r="AG115" i="18"/>
  <c r="AF127" i="18"/>
  <c r="AG836" i="18"/>
  <c r="AH836" i="18"/>
  <c r="AG608" i="18"/>
  <c r="AH608" i="18"/>
  <c r="AG587" i="18"/>
  <c r="AH587" i="18"/>
  <c r="AG385" i="18"/>
  <c r="AH385" i="18"/>
  <c r="AG589" i="18"/>
  <c r="AH589" i="18"/>
  <c r="AG460" i="18"/>
  <c r="AH460" i="18"/>
  <c r="AG862" i="18"/>
  <c r="AH862" i="18"/>
  <c r="AG340" i="18"/>
  <c r="AG763" i="18"/>
  <c r="AH763" i="18"/>
  <c r="AG653" i="18"/>
  <c r="AH653" i="18"/>
  <c r="AG516" i="18"/>
  <c r="AH516" i="18"/>
  <c r="AG368" i="18"/>
  <c r="AH368" i="18"/>
  <c r="AG634" i="18"/>
  <c r="AH634" i="18"/>
  <c r="AG814" i="18"/>
  <c r="AH814" i="18"/>
  <c r="AG519" i="18"/>
  <c r="AH519" i="18"/>
  <c r="AG357" i="18"/>
  <c r="AH357" i="18"/>
  <c r="AG211" i="18"/>
  <c r="AH211" i="18"/>
  <c r="AG636" i="18"/>
  <c r="AF648" i="18"/>
  <c r="AG710" i="18"/>
  <c r="AH710" i="18"/>
  <c r="AG539" i="18"/>
  <c r="AH539" i="18"/>
  <c r="AG815" i="18"/>
  <c r="AH815" i="18"/>
  <c r="AG646" i="18"/>
  <c r="AH646" i="18"/>
  <c r="AG802" i="18"/>
  <c r="AH802" i="18"/>
  <c r="AG822" i="18"/>
  <c r="AH822" i="18"/>
  <c r="AG543" i="18"/>
  <c r="AH543" i="18"/>
  <c r="AG89" i="18"/>
  <c r="AF101" i="18"/>
  <c r="AG584" i="18"/>
  <c r="AH584" i="18"/>
  <c r="AG850" i="18"/>
  <c r="AH850" i="18"/>
  <c r="AG768" i="18"/>
  <c r="AH768" i="18"/>
  <c r="AG503" i="18"/>
  <c r="AH503" i="18"/>
  <c r="AG641" i="18"/>
  <c r="AH641" i="18"/>
  <c r="AG605" i="18"/>
  <c r="AH605" i="18"/>
  <c r="AG775" i="18"/>
  <c r="AH775" i="18"/>
  <c r="AG76" i="18"/>
  <c r="AF88" i="18"/>
  <c r="AE205" i="18"/>
  <c r="AF195" i="18"/>
  <c r="AG234" i="18"/>
  <c r="AG105" i="18"/>
  <c r="AF114" i="18"/>
  <c r="AD465" i="18"/>
  <c r="AE455" i="18"/>
  <c r="AH105" i="18"/>
  <c r="AE452" i="18"/>
  <c r="AF442" i="18"/>
  <c r="AG390" i="18"/>
  <c r="AF400" i="18"/>
  <c r="AD192" i="18"/>
  <c r="AE182" i="18"/>
  <c r="AF364" i="18"/>
  <c r="AE374" i="18"/>
  <c r="AH651" i="18"/>
  <c r="AE426" i="18"/>
  <c r="AF414" i="18"/>
  <c r="AG622" i="18"/>
  <c r="AH614" i="18"/>
  <c r="AG777" i="18"/>
  <c r="AF778" i="18"/>
  <c r="AF529" i="18"/>
  <c r="AE531" i="18"/>
  <c r="AG821" i="18"/>
  <c r="AF830" i="18"/>
  <c r="AH626" i="18"/>
  <c r="AG635" i="18"/>
  <c r="AG595" i="18"/>
  <c r="AF596" i="18"/>
  <c r="AG660" i="18"/>
  <c r="AF661" i="18"/>
  <c r="AH550" i="18"/>
  <c r="AG557" i="18"/>
  <c r="AD8" i="24"/>
  <c r="AC22" i="24"/>
  <c r="AC33" i="24"/>
  <c r="AF361" i="18"/>
  <c r="AG349" i="18"/>
  <c r="AG797" i="18"/>
  <c r="AF804" i="18"/>
  <c r="AH855" i="18"/>
  <c r="AG856" i="18"/>
  <c r="AH808" i="18"/>
  <c r="AG817" i="18"/>
  <c r="AF834" i="18"/>
  <c r="AE843" i="18"/>
  <c r="AH756" i="18"/>
  <c r="AG765" i="18"/>
  <c r="AG542" i="18"/>
  <c r="AF544" i="18"/>
  <c r="AH522" i="18"/>
  <c r="AH183" i="18"/>
  <c r="AG244" i="18"/>
  <c r="AG296" i="18"/>
  <c r="AH89" i="18"/>
  <c r="AG101" i="18"/>
  <c r="AH115" i="18"/>
  <c r="AG127" i="18"/>
  <c r="AH597" i="18"/>
  <c r="AG609" i="18"/>
  <c r="AG257" i="18"/>
  <c r="AG387" i="18"/>
  <c r="AG439" i="18"/>
  <c r="AG869" i="18"/>
  <c r="AG413" i="18"/>
  <c r="AI419" i="18"/>
  <c r="AI521" i="18"/>
  <c r="AI697" i="18"/>
  <c r="AI143" i="18"/>
  <c r="AI126" i="18"/>
  <c r="AI438" i="18"/>
  <c r="AH128" i="18"/>
  <c r="AG140" i="18"/>
  <c r="AI497" i="18"/>
  <c r="AH701" i="18"/>
  <c r="AI448" i="18"/>
  <c r="AG739" i="18"/>
  <c r="AG570" i="18"/>
  <c r="AI412" i="18"/>
  <c r="AH154" i="18"/>
  <c r="AG166" i="18"/>
  <c r="AI3" i="18"/>
  <c r="AH271" i="18"/>
  <c r="AH283" i="18"/>
  <c r="AH740" i="18"/>
  <c r="AH675" i="18"/>
  <c r="AH687" i="18"/>
  <c r="AH727" i="18"/>
  <c r="AH729" i="18"/>
  <c r="AH742" i="18"/>
  <c r="AH730" i="18"/>
  <c r="AH743" i="18"/>
  <c r="AH164" i="18"/>
  <c r="AH161" i="18"/>
  <c r="AH291" i="18"/>
  <c r="AH289" i="18"/>
  <c r="AH288" i="18"/>
  <c r="AH163" i="18"/>
  <c r="AH160" i="18"/>
  <c r="AH286" i="18"/>
  <c r="AH296" i="18" s="1"/>
  <c r="AH162" i="18"/>
  <c r="AH158" i="18"/>
  <c r="AJ158" i="18" s="1"/>
  <c r="AH290" i="18"/>
  <c r="AH294" i="18"/>
  <c r="AH159" i="18"/>
  <c r="AH292" i="18"/>
  <c r="AH561" i="18"/>
  <c r="AI561" i="18"/>
  <c r="AI570" i="18" s="1"/>
  <c r="AH744" i="18"/>
  <c r="AH165" i="18"/>
  <c r="AH287" i="18"/>
  <c r="AH293" i="18"/>
  <c r="AH295" i="18"/>
  <c r="AH562" i="18"/>
  <c r="AH570" i="18" s="1"/>
  <c r="AH731" i="18"/>
  <c r="AH269" i="18"/>
  <c r="AH157" i="18"/>
  <c r="AI157" i="18"/>
  <c r="AJ157" i="18" s="1"/>
  <c r="AH267" i="18"/>
  <c r="AI267" i="18"/>
  <c r="AH745" i="18"/>
  <c r="AH732" i="18"/>
  <c r="AH739" i="18" s="1"/>
  <c r="AH563" i="18"/>
  <c r="AH716" i="18"/>
  <c r="AI716" i="18" s="1"/>
  <c r="AH176" i="18"/>
  <c r="AI176" i="18"/>
  <c r="AH177" i="18"/>
  <c r="AI177" i="18"/>
  <c r="AH265" i="18"/>
  <c r="AI265" i="18"/>
  <c r="AH333" i="18"/>
  <c r="AH733" i="18"/>
  <c r="AH564" i="18"/>
  <c r="AH334" i="18"/>
  <c r="AI334" i="18"/>
  <c r="AH346" i="18"/>
  <c r="AH746" i="18"/>
  <c r="AH558" i="18"/>
  <c r="AH330" i="18"/>
  <c r="AH342" i="18"/>
  <c r="AI342" i="18"/>
  <c r="AH734" i="18"/>
  <c r="AH347" i="18"/>
  <c r="AI347" i="18"/>
  <c r="AH266" i="18"/>
  <c r="AI266" i="18"/>
  <c r="AH178" i="18"/>
  <c r="AI178" i="18"/>
  <c r="AH720" i="18"/>
  <c r="AH565" i="18"/>
  <c r="AH747" i="18"/>
  <c r="AH320" i="18"/>
  <c r="AH264" i="18"/>
  <c r="AI264" i="18"/>
  <c r="AH735" i="18"/>
  <c r="AH566" i="18"/>
  <c r="AH748" i="18"/>
  <c r="AH331" i="18"/>
  <c r="AH263" i="18"/>
  <c r="AI263" i="18"/>
  <c r="AH345" i="18"/>
  <c r="AI345" i="18"/>
  <c r="AH343" i="18"/>
  <c r="AI343" i="18"/>
  <c r="AH306" i="18"/>
  <c r="AH749" i="18"/>
  <c r="AH567" i="18"/>
  <c r="AH340" i="18"/>
  <c r="AI340" i="18"/>
  <c r="AH736" i="18"/>
  <c r="AH723" i="18"/>
  <c r="AH722" i="18"/>
  <c r="AI722" i="18"/>
  <c r="AH717" i="18"/>
  <c r="AH336" i="18"/>
  <c r="AH258" i="18"/>
  <c r="AH724" i="18"/>
  <c r="AH568" i="18"/>
  <c r="AH737" i="18"/>
  <c r="AH750" i="18"/>
  <c r="AH577" i="18"/>
  <c r="AJ577" i="18" s="1"/>
  <c r="AH323" i="18"/>
  <c r="AH447" i="18"/>
  <c r="AI447" i="18"/>
  <c r="AH308" i="18"/>
  <c r="AI308" i="18"/>
  <c r="AH328" i="18"/>
  <c r="AH318" i="18"/>
  <c r="AH714" i="18"/>
  <c r="AH725" i="18"/>
  <c r="AH319" i="18"/>
  <c r="AH576" i="18"/>
  <c r="AI576" i="18" s="1"/>
  <c r="AH738" i="18"/>
  <c r="AH327" i="18"/>
  <c r="AI327" i="18" s="1"/>
  <c r="AH262" i="18"/>
  <c r="AH317" i="18"/>
  <c r="AH751" i="18"/>
  <c r="AH569" i="18"/>
  <c r="AH695" i="18"/>
  <c r="AH238" i="18"/>
  <c r="AI238" i="18"/>
  <c r="AH98" i="18"/>
  <c r="AI98" i="18"/>
  <c r="AH202" i="18"/>
  <c r="AI202" i="18"/>
  <c r="AH341" i="18"/>
  <c r="AH152" i="18"/>
  <c r="AI152" i="18"/>
  <c r="AH409" i="18"/>
  <c r="AI409" i="18"/>
  <c r="AH80" i="18"/>
  <c r="AI80" i="18"/>
  <c r="AH461" i="18"/>
  <c r="AI461" i="18"/>
  <c r="AH150" i="18"/>
  <c r="AH81" i="18"/>
  <c r="AI81" i="18"/>
  <c r="AH581" i="18"/>
  <c r="AH229" i="18"/>
  <c r="AI229" i="18"/>
  <c r="AH87" i="18"/>
  <c r="AI87" i="18"/>
  <c r="AH305" i="18"/>
  <c r="AI305" i="18"/>
  <c r="AH861" i="18"/>
  <c r="AI861" i="18"/>
  <c r="AH580" i="18"/>
  <c r="AI580" i="18"/>
  <c r="AH574" i="18"/>
  <c r="AH85" i="18"/>
  <c r="AH325" i="18"/>
  <c r="AH582" i="18"/>
  <c r="AI582" i="18"/>
  <c r="AH667" i="18"/>
  <c r="AI667" i="18" s="1"/>
  <c r="AH664" i="18"/>
  <c r="AH338" i="18"/>
  <c r="AI338" i="18"/>
  <c r="AH241" i="18"/>
  <c r="AH628" i="18"/>
  <c r="AI628" i="18"/>
  <c r="AH190" i="18"/>
  <c r="AH671" i="18"/>
  <c r="AI671" i="18"/>
  <c r="AH111" i="18"/>
  <c r="AI111" i="18"/>
  <c r="AH408" i="18"/>
  <c r="AH235" i="18"/>
  <c r="AI235" i="18"/>
  <c r="AH445" i="18"/>
  <c r="AI445" i="18"/>
  <c r="AH112" i="18"/>
  <c r="AH206" i="18"/>
  <c r="AH284" i="18"/>
  <c r="AH132" i="18"/>
  <c r="AH100" i="18"/>
  <c r="AH623" i="18"/>
  <c r="AI623" i="18"/>
  <c r="AH690" i="18"/>
  <c r="AH489" i="18"/>
  <c r="AI489" i="18"/>
  <c r="AH394" i="18"/>
  <c r="AH672" i="18"/>
  <c r="AI672" i="18"/>
  <c r="AH420" i="18"/>
  <c r="AI420" i="18"/>
  <c r="AH310" i="18"/>
  <c r="AH106" i="18"/>
  <c r="AH167" i="18"/>
  <c r="AH508" i="18"/>
  <c r="AI508" i="18"/>
  <c r="AH698" i="18"/>
  <c r="AH594" i="18"/>
  <c r="AI594" i="18"/>
  <c r="AH673" i="18"/>
  <c r="AH214" i="18"/>
  <c r="AI214" i="18"/>
  <c r="AH249" i="18"/>
  <c r="AH688" i="18"/>
  <c r="AH509" i="18"/>
  <c r="AH805" i="18"/>
  <c r="AH151" i="18"/>
  <c r="AI151" i="18"/>
  <c r="AH779" i="18"/>
  <c r="AH613" i="18"/>
  <c r="AI613" i="18"/>
  <c r="AH652" i="18"/>
  <c r="AH247" i="18"/>
  <c r="AH146" i="18"/>
  <c r="AH193" i="18"/>
  <c r="AI193" i="18"/>
  <c r="AH102" i="18"/>
  <c r="AH665" i="18"/>
  <c r="AH766" i="18"/>
  <c r="AH222" i="18"/>
  <c r="AH117" i="18"/>
  <c r="AH92" i="18"/>
  <c r="AH753" i="18"/>
  <c r="AH547" i="18"/>
  <c r="AH482" i="18"/>
  <c r="AI482" i="18"/>
  <c r="AH388" i="18"/>
  <c r="AH401" i="18"/>
  <c r="AH612" i="18"/>
  <c r="AH655" i="18"/>
  <c r="AH844" i="18"/>
  <c r="AH483" i="18"/>
  <c r="AH662" i="18"/>
  <c r="AH210" i="18"/>
  <c r="AH91" i="18"/>
  <c r="AH506" i="18"/>
  <c r="AH78" i="18"/>
  <c r="AH196" i="18"/>
  <c r="AI196" i="18"/>
  <c r="AH792" i="18"/>
  <c r="AH208" i="18"/>
  <c r="AH586" i="18"/>
  <c r="AH95" i="18"/>
  <c r="AH848" i="18"/>
  <c r="AH440" i="18"/>
  <c r="AH818" i="18"/>
  <c r="AH706" i="18"/>
  <c r="AH495" i="18"/>
  <c r="AH104" i="18"/>
  <c r="AH781" i="18"/>
  <c r="AH638" i="18"/>
  <c r="AH131" i="18"/>
  <c r="AH125" i="18"/>
  <c r="AH511" i="18"/>
  <c r="AH654" i="18"/>
  <c r="AH548" i="18"/>
  <c r="AH857" i="18"/>
  <c r="AH221" i="18"/>
  <c r="AH392" i="18"/>
  <c r="AH427" i="18"/>
  <c r="AH769" i="18"/>
  <c r="AH627" i="18"/>
  <c r="AH403" i="18"/>
  <c r="AH245" i="18"/>
  <c r="AH453" i="18"/>
  <c r="AH491" i="18"/>
  <c r="AH362" i="18"/>
  <c r="AH141" i="18"/>
  <c r="AH153" i="18"/>
  <c r="AH831" i="18"/>
  <c r="AH592" i="18"/>
  <c r="AH118" i="18"/>
  <c r="AH223" i="18"/>
  <c r="AH534" i="18"/>
  <c r="AH496" i="18"/>
  <c r="AH789" i="18"/>
  <c r="AH602" i="18"/>
  <c r="AH375" i="18"/>
  <c r="AH387" i="18"/>
  <c r="AH643" i="18"/>
  <c r="AH571" i="18"/>
  <c r="AH579" i="18"/>
  <c r="AH304" i="18"/>
  <c r="AH254" i="18"/>
  <c r="AH97" i="18"/>
  <c r="AI97" i="18"/>
  <c r="AH253" i="18"/>
  <c r="AI253" i="18"/>
  <c r="AH351" i="18"/>
  <c r="AI351" i="18"/>
  <c r="AH498" i="18"/>
  <c r="AI498" i="18"/>
  <c r="AH853" i="18"/>
  <c r="AI853" i="18"/>
  <c r="AH829" i="18"/>
  <c r="AI829" i="18"/>
  <c r="AH600" i="18"/>
  <c r="AH434" i="18"/>
  <c r="AI434" i="18"/>
  <c r="AH514" i="18"/>
  <c r="AI514" i="18"/>
  <c r="AH863" i="18"/>
  <c r="AI863" i="18"/>
  <c r="AH659" i="18"/>
  <c r="AI659" i="18"/>
  <c r="AI605" i="18"/>
  <c r="AI503" i="18"/>
  <c r="AI850" i="18"/>
  <c r="AI543" i="18"/>
  <c r="AI802" i="18"/>
  <c r="AI815" i="18"/>
  <c r="AI710" i="18"/>
  <c r="AH636" i="18"/>
  <c r="AG648" i="18"/>
  <c r="AI357" i="18"/>
  <c r="AI814" i="18"/>
  <c r="AI368" i="18"/>
  <c r="AI653" i="18"/>
  <c r="AI460" i="18"/>
  <c r="AI385" i="18"/>
  <c r="AI608" i="18"/>
  <c r="AI556" i="18"/>
  <c r="AI841" i="18"/>
  <c r="AI393" i="18"/>
  <c r="AI603" i="18"/>
  <c r="AI213" i="18"/>
  <c r="AI708" i="18"/>
  <c r="AI656" i="18"/>
  <c r="AI787" i="18"/>
  <c r="AI370" i="18"/>
  <c r="AI868" i="18"/>
  <c r="AI227" i="18"/>
  <c r="AI761" i="18"/>
  <c r="AI615" i="18"/>
  <c r="AI523" i="18"/>
  <c r="AI113" i="18"/>
  <c r="AI837" i="18"/>
  <c r="AI145" i="18"/>
  <c r="AI854" i="18"/>
  <c r="AI517" i="18"/>
  <c r="AI790" i="18"/>
  <c r="AI606" i="18"/>
  <c r="AI798" i="18"/>
  <c r="AI230" i="18"/>
  <c r="AI851" i="18"/>
  <c r="AI501" i="18"/>
  <c r="AI365" i="18"/>
  <c r="AI372" i="18"/>
  <c r="AI632" i="18"/>
  <c r="AI504" i="18"/>
  <c r="AI711" i="18"/>
  <c r="AI432" i="18"/>
  <c r="AI96" i="18"/>
  <c r="AI184" i="18"/>
  <c r="AI545" i="18"/>
  <c r="AI251" i="18"/>
  <c r="AH219" i="18"/>
  <c r="AG231" i="18"/>
  <c r="AI536" i="18"/>
  <c r="AI549" i="18"/>
  <c r="AI658" i="18"/>
  <c r="AI197" i="18"/>
  <c r="AI108" i="18"/>
  <c r="AI203" i="18"/>
  <c r="AI410" i="18"/>
  <c r="AG348" i="18"/>
  <c r="AI135" i="18"/>
  <c r="AI629" i="18"/>
  <c r="AI240" i="18"/>
  <c r="AI391" i="18"/>
  <c r="AI430" i="18"/>
  <c r="AH480" i="18"/>
  <c r="AG492" i="18"/>
  <c r="AI458" i="18"/>
  <c r="AI810" i="18"/>
  <c r="AI712" i="18"/>
  <c r="AI451" i="18"/>
  <c r="AI355" i="18"/>
  <c r="AI404" i="18"/>
  <c r="AI147" i="18"/>
  <c r="AI380" i="18"/>
  <c r="AF5" i="24"/>
  <c r="AG4" i="18"/>
  <c r="AI833" i="18"/>
  <c r="AI860" i="18"/>
  <c r="AI488" i="18"/>
  <c r="AI783" i="18"/>
  <c r="AI541" i="18"/>
  <c r="AI709" i="18"/>
  <c r="AI786" i="18"/>
  <c r="AI236" i="18"/>
  <c r="AI228" i="18"/>
  <c r="AI367" i="18"/>
  <c r="AI764" i="18"/>
  <c r="AI366" i="18"/>
  <c r="AI416" i="18"/>
  <c r="AI137" i="18"/>
  <c r="AI630" i="18"/>
  <c r="AI649" i="18"/>
  <c r="AI502" i="18"/>
  <c r="AI552" i="18"/>
  <c r="AI616" i="18"/>
  <c r="AI242" i="18"/>
  <c r="AI139" i="18"/>
  <c r="AI399" i="18"/>
  <c r="AI136" i="18"/>
  <c r="AI788" i="18"/>
  <c r="AI593" i="18"/>
  <c r="AI633" i="18"/>
  <c r="AI515" i="18"/>
  <c r="AI828" i="18"/>
  <c r="AI867" i="18"/>
  <c r="AI588" i="18"/>
  <c r="AI840" i="18"/>
  <c r="AI864" i="18"/>
  <c r="AI816" i="18"/>
  <c r="AI631" i="18"/>
  <c r="AI484" i="18"/>
  <c r="AI604" i="18"/>
  <c r="AI794" i="18"/>
  <c r="AI842" i="18"/>
  <c r="AI820" i="18"/>
  <c r="AI801" i="18"/>
  <c r="AI424" i="18"/>
  <c r="AI619" i="18"/>
  <c r="AI657" i="18"/>
  <c r="AI618" i="18"/>
  <c r="AI185" i="18"/>
  <c r="AI83" i="18"/>
  <c r="AI525" i="18"/>
  <c r="AI119" i="18"/>
  <c r="AH493" i="18"/>
  <c r="AG505" i="18"/>
  <c r="AG153" i="18"/>
  <c r="AG518" i="18"/>
  <c r="AI499" i="18"/>
  <c r="AI433" i="18"/>
  <c r="AI94" i="18"/>
  <c r="AI459" i="18"/>
  <c r="AI450" i="18"/>
  <c r="AI381" i="18"/>
  <c r="AG791" i="18"/>
  <c r="AI486" i="18"/>
  <c r="AI186" i="18"/>
  <c r="AI642" i="18"/>
  <c r="AI148" i="18"/>
  <c r="AI640" i="18"/>
  <c r="AI395" i="18"/>
  <c r="AI382" i="18"/>
  <c r="AI217" i="18"/>
  <c r="AG218" i="18"/>
  <c r="AI383" i="18"/>
  <c r="AI437" i="18"/>
  <c r="AI200" i="18"/>
  <c r="AI256" i="18"/>
  <c r="AI359" i="18"/>
  <c r="AI239" i="18"/>
  <c r="AI225" i="18"/>
  <c r="AI464" i="18"/>
  <c r="AI721" i="18"/>
  <c r="AI386" i="18"/>
  <c r="AI86" i="18"/>
  <c r="AI149" i="18"/>
  <c r="AI436" i="18"/>
  <c r="AI109" i="18"/>
  <c r="AI599" i="18"/>
  <c r="AH191" i="18"/>
  <c r="AI191" i="18"/>
  <c r="AH865" i="18"/>
  <c r="AI865" i="18"/>
  <c r="AH431" i="18"/>
  <c r="AI431" i="18"/>
  <c r="AH121" i="18"/>
  <c r="AI121" i="18"/>
  <c r="AH807" i="18"/>
  <c r="AI807" i="18"/>
  <c r="AF205" i="18"/>
  <c r="AG195" i="18"/>
  <c r="AH76" i="18"/>
  <c r="AG88" i="18"/>
  <c r="AH234" i="18"/>
  <c r="AF452" i="18"/>
  <c r="AG442" i="18"/>
  <c r="AI105" i="18"/>
  <c r="AE465" i="18"/>
  <c r="AF455" i="18"/>
  <c r="AG114" i="18"/>
  <c r="AG364" i="18"/>
  <c r="AF374" i="18"/>
  <c r="AH390" i="18"/>
  <c r="AG400" i="18"/>
  <c r="AF182" i="18"/>
  <c r="AE192" i="18"/>
  <c r="AI651" i="18"/>
  <c r="AG361" i="18"/>
  <c r="AH349" i="18"/>
  <c r="AI550" i="18"/>
  <c r="AH557" i="18"/>
  <c r="AH660" i="18"/>
  <c r="AG661" i="18"/>
  <c r="AH595" i="18"/>
  <c r="AG596" i="18"/>
  <c r="AI626" i="18"/>
  <c r="AH635" i="18"/>
  <c r="AH821" i="18"/>
  <c r="AG830" i="18"/>
  <c r="AG529" i="18"/>
  <c r="AF531" i="18"/>
  <c r="AH622" i="18"/>
  <c r="AI614" i="18"/>
  <c r="AF426" i="18"/>
  <c r="AG414" i="18"/>
  <c r="AI855" i="18"/>
  <c r="AH856" i="18"/>
  <c r="AH777" i="18"/>
  <c r="AG778" i="18"/>
  <c r="AD22" i="24"/>
  <c r="AD33" i="24"/>
  <c r="AE8" i="24"/>
  <c r="AH542" i="18"/>
  <c r="AG544" i="18"/>
  <c r="AI756" i="18"/>
  <c r="AH765" i="18"/>
  <c r="AG834" i="18"/>
  <c r="AF843" i="18"/>
  <c r="AI808" i="18"/>
  <c r="AH817" i="18"/>
  <c r="AH797" i="18"/>
  <c r="AG804" i="18"/>
  <c r="AI183" i="18"/>
  <c r="AI522" i="18"/>
  <c r="AH114" i="18"/>
  <c r="AH752" i="18"/>
  <c r="AI480" i="18"/>
  <c r="AH492" i="18"/>
  <c r="AJ197" i="18"/>
  <c r="AJ251" i="18"/>
  <c r="AJ504" i="18"/>
  <c r="AJ501" i="18"/>
  <c r="AJ606" i="18"/>
  <c r="AJ145" i="18"/>
  <c r="AJ761" i="18"/>
  <c r="AJ787" i="18"/>
  <c r="AJ603" i="18"/>
  <c r="AJ608" i="18"/>
  <c r="AJ368" i="18"/>
  <c r="AI636" i="18"/>
  <c r="AH648" i="18"/>
  <c r="AJ815" i="18"/>
  <c r="AJ503" i="18"/>
  <c r="AJ514" i="18"/>
  <c r="AJ351" i="18"/>
  <c r="AH257" i="18"/>
  <c r="AH439" i="18"/>
  <c r="AJ196" i="18"/>
  <c r="AH518" i="18"/>
  <c r="AJ193" i="18"/>
  <c r="AJ672" i="18"/>
  <c r="AJ623" i="18"/>
  <c r="AJ235" i="18"/>
  <c r="AJ628" i="18"/>
  <c r="AJ305" i="18"/>
  <c r="AJ461" i="18"/>
  <c r="AI258" i="18"/>
  <c r="AJ178" i="18"/>
  <c r="AJ3" i="18"/>
  <c r="AI675" i="18"/>
  <c r="AI687" i="18"/>
  <c r="AI271" i="18"/>
  <c r="AI283" i="18"/>
  <c r="AI727" i="18"/>
  <c r="AI740" i="18"/>
  <c r="AI742" i="18"/>
  <c r="AI729" i="18"/>
  <c r="AI739" i="18" s="1"/>
  <c r="AI743" i="18"/>
  <c r="AI730" i="18"/>
  <c r="AI163" i="18"/>
  <c r="AI162" i="18"/>
  <c r="AI161" i="18"/>
  <c r="AI288" i="18"/>
  <c r="AI165" i="18"/>
  <c r="AI160" i="18"/>
  <c r="AI293" i="18"/>
  <c r="AI292" i="18"/>
  <c r="AI289" i="18"/>
  <c r="AI295" i="18"/>
  <c r="AI287" i="18"/>
  <c r="AI286" i="18"/>
  <c r="AI290" i="18"/>
  <c r="AI164" i="18"/>
  <c r="AI159" i="18"/>
  <c r="AI291" i="18"/>
  <c r="AI731" i="18"/>
  <c r="AI294" i="18"/>
  <c r="AI744" i="18"/>
  <c r="AI158" i="18"/>
  <c r="AI269" i="18"/>
  <c r="AJ269" i="18"/>
  <c r="AI563" i="18"/>
  <c r="AL563" i="18" s="1"/>
  <c r="AI560" i="18"/>
  <c r="AJ560" i="18"/>
  <c r="AI156" i="18"/>
  <c r="AI562" i="18"/>
  <c r="AI745" i="18"/>
  <c r="AI732" i="18"/>
  <c r="AI268" i="18"/>
  <c r="AI344" i="18"/>
  <c r="AJ344" i="18"/>
  <c r="AI332" i="18"/>
  <c r="AJ332" i="18"/>
  <c r="AI733" i="18"/>
  <c r="AI564" i="18"/>
  <c r="AL564" i="18" s="1"/>
  <c r="AI746" i="18"/>
  <c r="AI321" i="18"/>
  <c r="AI175" i="18"/>
  <c r="AI346" i="18"/>
  <c r="AI734" i="18"/>
  <c r="AI747" i="18"/>
  <c r="AI565" i="18"/>
  <c r="AI333" i="18"/>
  <c r="AI174" i="18"/>
  <c r="AJ174" i="18"/>
  <c r="AI558" i="18"/>
  <c r="AI320" i="18"/>
  <c r="AI735" i="18"/>
  <c r="AI566" i="18"/>
  <c r="AI330" i="18"/>
  <c r="AJ330" i="18"/>
  <c r="AI748" i="18"/>
  <c r="AI720" i="18"/>
  <c r="AI331" i="18"/>
  <c r="AI154" i="18"/>
  <c r="AI567" i="18"/>
  <c r="AI736" i="18"/>
  <c r="AI749" i="18"/>
  <c r="AI723" i="18"/>
  <c r="AJ723" i="18"/>
  <c r="AI306" i="18"/>
  <c r="AI724" i="18"/>
  <c r="AI568" i="18"/>
  <c r="AI571" i="18"/>
  <c r="AI304" i="18"/>
  <c r="AJ304" i="18"/>
  <c r="AI737" i="18"/>
  <c r="AI750" i="18"/>
  <c r="AI336" i="18"/>
  <c r="AI717" i="18"/>
  <c r="AJ717" i="18" s="1"/>
  <c r="AI751" i="18"/>
  <c r="AI579" i="18"/>
  <c r="AI339" i="18"/>
  <c r="AJ339" i="18"/>
  <c r="AI307" i="18"/>
  <c r="AI738" i="18"/>
  <c r="AI725" i="18"/>
  <c r="AI569" i="18"/>
  <c r="AI577" i="18"/>
  <c r="AI323" i="18"/>
  <c r="AI318" i="18"/>
  <c r="AJ318" i="18"/>
  <c r="AI328" i="18"/>
  <c r="AJ328" i="18" s="1"/>
  <c r="AI262" i="18"/>
  <c r="AJ262" i="18" s="1"/>
  <c r="AI254" i="18"/>
  <c r="AJ254" i="18"/>
  <c r="AI796" i="18"/>
  <c r="AJ796" i="18"/>
  <c r="AI319" i="18"/>
  <c r="AJ319" i="18"/>
  <c r="AI317" i="18"/>
  <c r="AI446" i="18"/>
  <c r="AJ446" i="18"/>
  <c r="AI695" i="18"/>
  <c r="AI243" i="18"/>
  <c r="AJ243" i="18"/>
  <c r="AI714" i="18"/>
  <c r="AI578" i="18"/>
  <c r="AI123" i="18"/>
  <c r="AJ123" i="18"/>
  <c r="AI79" i="18"/>
  <c r="AJ79" i="18"/>
  <c r="AI124" i="18"/>
  <c r="AJ124" i="18"/>
  <c r="AI397" i="18"/>
  <c r="AJ397" i="18"/>
  <c r="AI341" i="18"/>
  <c r="AJ341" i="18"/>
  <c r="AI581" i="18"/>
  <c r="AJ581" i="18"/>
  <c r="AI701" i="18"/>
  <c r="AI150" i="18"/>
  <c r="AJ150" i="18"/>
  <c r="AI122" i="18"/>
  <c r="AJ122" i="18"/>
  <c r="AI421" i="18"/>
  <c r="AJ421" i="18"/>
  <c r="AI85" i="18"/>
  <c r="AI241" i="18"/>
  <c r="AJ241" i="18"/>
  <c r="AI373" i="18"/>
  <c r="AJ373" i="18"/>
  <c r="AI215" i="18"/>
  <c r="AJ215" i="18"/>
  <c r="AI226" i="18"/>
  <c r="AJ226" i="18"/>
  <c r="AI360" i="18"/>
  <c r="AJ360" i="18"/>
  <c r="AI325" i="18"/>
  <c r="AJ325" i="18" s="1"/>
  <c r="AI201" i="18"/>
  <c r="AJ201" i="18"/>
  <c r="AI574" i="18"/>
  <c r="AI625" i="18"/>
  <c r="AI187" i="18"/>
  <c r="AJ187" i="18"/>
  <c r="AI590" i="18"/>
  <c r="AJ590" i="18"/>
  <c r="AI206" i="18"/>
  <c r="AI248" i="18"/>
  <c r="AJ248" i="18"/>
  <c r="AI422" i="18"/>
  <c r="AJ422" i="18"/>
  <c r="AI132" i="18"/>
  <c r="AI408" i="18"/>
  <c r="AJ408" i="18"/>
  <c r="AI358" i="18"/>
  <c r="AJ358" i="18"/>
  <c r="AI188" i="18"/>
  <c r="AJ188" i="18"/>
  <c r="AI669" i="18"/>
  <c r="AI646" i="18"/>
  <c r="AJ646" i="18"/>
  <c r="AI190" i="18"/>
  <c r="AI216" i="18"/>
  <c r="AI284" i="18"/>
  <c r="AI296" i="18"/>
  <c r="AI423" i="18"/>
  <c r="AJ423" i="18"/>
  <c r="AI356" i="18"/>
  <c r="AJ356" i="18"/>
  <c r="AI620" i="18"/>
  <c r="AJ620" i="18"/>
  <c r="AI84" i="18"/>
  <c r="AI112" i="18"/>
  <c r="AJ112" i="18"/>
  <c r="AI394" i="18"/>
  <c r="AJ394" i="18"/>
  <c r="AI690" i="18"/>
  <c r="AJ690" i="18" s="1"/>
  <c r="AI100" i="18"/>
  <c r="AJ100" i="18"/>
  <c r="AI167" i="18"/>
  <c r="AI673" i="18"/>
  <c r="AI699" i="18"/>
  <c r="AI698" i="18"/>
  <c r="AJ698" i="18"/>
  <c r="AI106" i="18"/>
  <c r="AI249" i="18"/>
  <c r="AI310" i="18"/>
  <c r="AI601" i="18"/>
  <c r="AJ601" i="18"/>
  <c r="AI688" i="18"/>
  <c r="AI779" i="18"/>
  <c r="AI805" i="18"/>
  <c r="AI509" i="18"/>
  <c r="AI652" i="18"/>
  <c r="AI247" i="18"/>
  <c r="AI146" i="18"/>
  <c r="AI102" i="18"/>
  <c r="AI665" i="18"/>
  <c r="AI222" i="18"/>
  <c r="AI766" i="18"/>
  <c r="AI388" i="18"/>
  <c r="AI92" i="18"/>
  <c r="AJ92" i="18"/>
  <c r="AI401" i="18"/>
  <c r="AI117" i="18"/>
  <c r="AI753" i="18"/>
  <c r="AI612" i="18"/>
  <c r="AI655" i="18"/>
  <c r="AI547" i="18"/>
  <c r="AI369" i="18"/>
  <c r="AJ369" i="18"/>
  <c r="AI844" i="18"/>
  <c r="AI210" i="18"/>
  <c r="AI662" i="18"/>
  <c r="AI130" i="18"/>
  <c r="AJ130" i="18"/>
  <c r="AI483" i="18"/>
  <c r="AI600" i="18"/>
  <c r="AI91" i="18"/>
  <c r="AI78" i="18"/>
  <c r="AI792" i="18"/>
  <c r="AI506" i="18"/>
  <c r="AI131" i="18"/>
  <c r="AI495" i="18"/>
  <c r="AI104" i="18"/>
  <c r="AI781" i="18"/>
  <c r="AI706" i="18"/>
  <c r="AJ706" i="18" s="1"/>
  <c r="AI638" i="18"/>
  <c r="AI586" i="18"/>
  <c r="AI95" i="18"/>
  <c r="AI208" i="18"/>
  <c r="AJ208" i="18"/>
  <c r="AI848" i="18"/>
  <c r="AI818" i="18"/>
  <c r="AI440" i="18"/>
  <c r="AI221" i="18"/>
  <c r="AI392" i="18"/>
  <c r="AI769" i="18"/>
  <c r="AI511" i="18"/>
  <c r="AI857" i="18"/>
  <c r="AI125" i="18"/>
  <c r="AI654" i="18"/>
  <c r="AI548" i="18"/>
  <c r="AI427" i="18"/>
  <c r="AI627" i="18"/>
  <c r="AI534" i="18"/>
  <c r="AI375" i="18"/>
  <c r="AI403" i="18"/>
  <c r="AI245" i="18"/>
  <c r="AI362" i="18"/>
  <c r="AI592" i="18"/>
  <c r="AI141" i="18"/>
  <c r="AI789" i="18"/>
  <c r="AI496" i="18"/>
  <c r="AI453" i="18"/>
  <c r="AI118" i="18"/>
  <c r="AI831" i="18"/>
  <c r="AI643" i="18"/>
  <c r="AI602" i="18"/>
  <c r="AI491" i="18"/>
  <c r="AI223" i="18"/>
  <c r="AH166" i="18"/>
  <c r="AI204" i="18"/>
  <c r="AI250" i="18"/>
  <c r="AI532" i="18"/>
  <c r="AJ532" i="18"/>
  <c r="AI396" i="18"/>
  <c r="AJ396" i="18"/>
  <c r="AI99" i="18"/>
  <c r="AJ99" i="18"/>
  <c r="AI138" i="18"/>
  <c r="AI443" i="18"/>
  <c r="AJ443" i="18"/>
  <c r="AI538" i="18"/>
  <c r="AJ538" i="18"/>
  <c r="AI252" i="18"/>
  <c r="AJ252" i="18"/>
  <c r="AI803" i="18"/>
  <c r="AJ803" i="18"/>
  <c r="AI755" i="18"/>
  <c r="AJ755" i="18"/>
  <c r="AI759" i="18"/>
  <c r="AJ759" i="18"/>
  <c r="AI757" i="18"/>
  <c r="AJ757" i="18"/>
  <c r="AI849" i="18"/>
  <c r="AJ849" i="18"/>
  <c r="AI513" i="18"/>
  <c r="AJ513" i="18"/>
  <c r="AI232" i="18"/>
  <c r="AJ232" i="18"/>
  <c r="AI379" i="18"/>
  <c r="AJ379" i="18"/>
  <c r="AI456" i="18"/>
  <c r="AJ456" i="18"/>
  <c r="AI555" i="18"/>
  <c r="AJ555" i="18"/>
  <c r="AI825" i="18"/>
  <c r="AJ825" i="18"/>
  <c r="AI639" i="18"/>
  <c r="AJ639" i="18"/>
  <c r="AI771" i="18"/>
  <c r="AJ771" i="18"/>
  <c r="AI490" i="18"/>
  <c r="AJ490" i="18"/>
  <c r="AI553" i="18"/>
  <c r="AJ553" i="18"/>
  <c r="AI134" i="18"/>
  <c r="AJ134" i="18"/>
  <c r="AI670" i="18"/>
  <c r="AJ670" i="18"/>
  <c r="AI524" i="18"/>
  <c r="AJ524" i="18"/>
  <c r="AI180" i="18"/>
  <c r="AJ180" i="18"/>
  <c r="AI526" i="18"/>
  <c r="AJ526" i="18"/>
  <c r="AI554" i="18"/>
  <c r="AJ554" i="18"/>
  <c r="AI510" i="18"/>
  <c r="AJ510" i="18"/>
  <c r="AI826" i="18"/>
  <c r="AJ826" i="18"/>
  <c r="AI133" i="18"/>
  <c r="AJ133" i="18"/>
  <c r="AI485" i="18"/>
  <c r="AJ485" i="18"/>
  <c r="AI835" i="18"/>
  <c r="AJ835" i="18"/>
  <c r="AI812" i="18"/>
  <c r="AJ812" i="18"/>
  <c r="AI859" i="18"/>
  <c r="AJ859" i="18"/>
  <c r="AI500" i="18"/>
  <c r="AJ500" i="18"/>
  <c r="AI770" i="18"/>
  <c r="AJ770" i="18"/>
  <c r="AI418" i="18"/>
  <c r="AJ418" i="18"/>
  <c r="AI462" i="18"/>
  <c r="AJ462" i="18"/>
  <c r="AI93" i="18"/>
  <c r="AI353" i="18"/>
  <c r="AJ353" i="18"/>
  <c r="AI371" i="18"/>
  <c r="AJ371" i="18"/>
  <c r="AI209" i="18"/>
  <c r="AJ209" i="18"/>
  <c r="AI384" i="18"/>
  <c r="AJ384" i="18"/>
  <c r="AI773" i="18"/>
  <c r="AJ773" i="18"/>
  <c r="AI800" i="18"/>
  <c r="AJ800" i="18"/>
  <c r="AI429" i="18"/>
  <c r="AJ429" i="18"/>
  <c r="AI457" i="18"/>
  <c r="AJ457" i="18"/>
  <c r="AI811" i="18"/>
  <c r="AJ811" i="18"/>
  <c r="AI852" i="18"/>
  <c r="AJ852" i="18"/>
  <c r="AI378" i="18"/>
  <c r="AJ378" i="18"/>
  <c r="AI597" i="18"/>
  <c r="AH609" i="18"/>
  <c r="AI607" i="18"/>
  <c r="AJ607" i="18"/>
  <c r="AI405" i="18"/>
  <c r="AJ405" i="18"/>
  <c r="AI784" i="18"/>
  <c r="AJ784" i="18"/>
  <c r="AI760" i="18"/>
  <c r="AJ760" i="18"/>
  <c r="AI425" i="18"/>
  <c r="AJ425" i="18"/>
  <c r="AI444" i="18"/>
  <c r="AJ444" i="18"/>
  <c r="AI110" i="18"/>
  <c r="AJ110" i="18"/>
  <c r="AI417" i="18"/>
  <c r="AJ417" i="18"/>
  <c r="AI297" i="18"/>
  <c r="AI406" i="18"/>
  <c r="AJ406" i="18"/>
  <c r="AI82" i="18"/>
  <c r="AJ82" i="18"/>
  <c r="AI255" i="18"/>
  <c r="AJ255" i="18"/>
  <c r="AI115" i="18"/>
  <c r="AH127" i="18"/>
  <c r="AI587" i="18"/>
  <c r="AJ587" i="18"/>
  <c r="AI862" i="18"/>
  <c r="AJ862" i="18"/>
  <c r="AI516" i="18"/>
  <c r="AJ516" i="18"/>
  <c r="AI519" i="18"/>
  <c r="AJ519" i="18"/>
  <c r="AI539" i="18"/>
  <c r="AJ539" i="18"/>
  <c r="AI584" i="18"/>
  <c r="AJ584" i="18"/>
  <c r="AI641" i="18"/>
  <c r="AJ121" i="18"/>
  <c r="AJ865" i="18"/>
  <c r="AJ436" i="18"/>
  <c r="AJ721" i="18"/>
  <c r="AJ464" i="18"/>
  <c r="AJ239" i="18"/>
  <c r="AJ200" i="18"/>
  <c r="AJ383" i="18"/>
  <c r="AJ382" i="18"/>
  <c r="AJ640" i="18"/>
  <c r="AJ642" i="18"/>
  <c r="AJ499" i="18"/>
  <c r="AI493" i="18"/>
  <c r="AH505" i="18"/>
  <c r="AJ525" i="18"/>
  <c r="AJ185" i="18"/>
  <c r="AJ657" i="18"/>
  <c r="AJ424" i="18"/>
  <c r="AJ820" i="18"/>
  <c r="AJ794" i="18"/>
  <c r="AJ484" i="18"/>
  <c r="AJ816" i="18"/>
  <c r="AJ840" i="18"/>
  <c r="AJ867" i="18"/>
  <c r="AJ515" i="18"/>
  <c r="AJ593" i="18"/>
  <c r="AJ136" i="18"/>
  <c r="AJ139" i="18"/>
  <c r="AJ616" i="18"/>
  <c r="AJ502" i="18"/>
  <c r="AJ630" i="18"/>
  <c r="AJ416" i="18"/>
  <c r="AJ764" i="18"/>
  <c r="AJ236" i="18"/>
  <c r="AJ709" i="18"/>
  <c r="AJ783" i="18"/>
  <c r="AJ860" i="18"/>
  <c r="AH4" i="18"/>
  <c r="AG5" i="24"/>
  <c r="AJ380" i="18"/>
  <c r="AJ404" i="18"/>
  <c r="AJ451" i="18"/>
  <c r="AJ810" i="18"/>
  <c r="AJ430" i="18"/>
  <c r="AJ240" i="18"/>
  <c r="AJ135" i="18"/>
  <c r="AJ410" i="18"/>
  <c r="AJ658" i="18"/>
  <c r="AJ536" i="18"/>
  <c r="AI219" i="18"/>
  <c r="AH231" i="18"/>
  <c r="AJ545" i="18"/>
  <c r="AJ96" i="18"/>
  <c r="AJ711" i="18"/>
  <c r="AJ632" i="18"/>
  <c r="AJ365" i="18"/>
  <c r="AJ851" i="18"/>
  <c r="AJ798" i="18"/>
  <c r="AJ790" i="18"/>
  <c r="AJ854" i="18"/>
  <c r="AJ837" i="18"/>
  <c r="AJ523" i="18"/>
  <c r="AJ615" i="18"/>
  <c r="AJ370" i="18"/>
  <c r="AJ656" i="18"/>
  <c r="AJ213" i="18"/>
  <c r="AJ393" i="18"/>
  <c r="AJ556" i="18"/>
  <c r="AJ385" i="18"/>
  <c r="AJ653" i="18"/>
  <c r="AJ814" i="18"/>
  <c r="AJ710" i="18"/>
  <c r="AJ802" i="18"/>
  <c r="AJ850" i="18"/>
  <c r="AJ605" i="18"/>
  <c r="AJ863" i="18"/>
  <c r="AJ434" i="18"/>
  <c r="AJ829" i="18"/>
  <c r="AJ498" i="18"/>
  <c r="AH869" i="18"/>
  <c r="AH413" i="18"/>
  <c r="AJ482" i="18"/>
  <c r="AH791" i="18"/>
  <c r="AJ214" i="18"/>
  <c r="AJ594" i="18"/>
  <c r="AJ420" i="18"/>
  <c r="AH218" i="18"/>
  <c r="AJ445" i="18"/>
  <c r="AJ582" i="18"/>
  <c r="AJ861" i="18"/>
  <c r="AJ81" i="18"/>
  <c r="AJ80" i="18"/>
  <c r="AJ202" i="18"/>
  <c r="AJ447" i="18"/>
  <c r="AH348" i="18"/>
  <c r="AJ412" i="18"/>
  <c r="AJ497" i="18"/>
  <c r="AI128" i="18"/>
  <c r="AH140" i="18"/>
  <c r="AJ438" i="18"/>
  <c r="AJ126" i="18"/>
  <c r="AJ143" i="18"/>
  <c r="AJ697" i="18"/>
  <c r="AJ419" i="18"/>
  <c r="AI535" i="18"/>
  <c r="AJ535" i="18"/>
  <c r="AI540" i="18"/>
  <c r="AJ540" i="18"/>
  <c r="AI838" i="18"/>
  <c r="AJ838" i="18"/>
  <c r="AI621" i="18"/>
  <c r="AJ621" i="18"/>
  <c r="AI762" i="18"/>
  <c r="AJ762" i="18"/>
  <c r="AI823" i="18"/>
  <c r="AJ823" i="18"/>
  <c r="AI839" i="18"/>
  <c r="AJ839" i="18"/>
  <c r="AI645" i="18"/>
  <c r="AJ645" i="18"/>
  <c r="AI866" i="18"/>
  <c r="AJ866" i="18"/>
  <c r="AI847" i="18"/>
  <c r="AI411" i="18"/>
  <c r="AJ411" i="18"/>
  <c r="AI212" i="18"/>
  <c r="AJ212" i="18"/>
  <c r="AI224" i="18"/>
  <c r="AJ224" i="18"/>
  <c r="AI352" i="18"/>
  <c r="AJ352" i="18"/>
  <c r="AI435" i="18"/>
  <c r="AJ435" i="18"/>
  <c r="AI696" i="18"/>
  <c r="AI198" i="18"/>
  <c r="AJ198" i="18"/>
  <c r="AI846" i="18"/>
  <c r="AJ846" i="18"/>
  <c r="AI189" i="18"/>
  <c r="AJ189" i="18"/>
  <c r="AI758" i="18"/>
  <c r="AJ758" i="18"/>
  <c r="AI377" i="18"/>
  <c r="AJ377" i="18"/>
  <c r="AI354" i="18"/>
  <c r="AJ354" i="18"/>
  <c r="AI144" i="18"/>
  <c r="AJ144" i="18"/>
  <c r="AI530" i="18"/>
  <c r="AJ530" i="18"/>
  <c r="AI647" i="18"/>
  <c r="AJ647" i="18"/>
  <c r="AI774" i="18"/>
  <c r="AJ774" i="18"/>
  <c r="AI120" i="18"/>
  <c r="AJ120" i="18"/>
  <c r="AI827" i="18"/>
  <c r="AJ827" i="18"/>
  <c r="AI772" i="18"/>
  <c r="AJ772" i="18"/>
  <c r="AI591" i="18"/>
  <c r="AJ591" i="18"/>
  <c r="AI537" i="18"/>
  <c r="AI199" i="18"/>
  <c r="AJ199" i="18"/>
  <c r="AI785" i="18"/>
  <c r="AJ785" i="18"/>
  <c r="AI398" i="18"/>
  <c r="AJ398" i="18"/>
  <c r="AI449" i="18"/>
  <c r="AJ449" i="18"/>
  <c r="AI463" i="18"/>
  <c r="AJ463" i="18"/>
  <c r="AI644" i="18"/>
  <c r="AI407" i="18"/>
  <c r="AJ407" i="18"/>
  <c r="AI610" i="18"/>
  <c r="AJ610" i="18"/>
  <c r="AI799" i="18"/>
  <c r="AJ799" i="18"/>
  <c r="AI487" i="18"/>
  <c r="AJ487" i="18"/>
  <c r="AI551" i="18"/>
  <c r="AJ551" i="18"/>
  <c r="AI809" i="18"/>
  <c r="AJ809" i="18"/>
  <c r="AI824" i="18"/>
  <c r="AJ824" i="18"/>
  <c r="AI795" i="18"/>
  <c r="AJ795" i="18"/>
  <c r="AI776" i="18"/>
  <c r="AJ776" i="18"/>
  <c r="AI237" i="18"/>
  <c r="AJ237" i="18"/>
  <c r="AI512" i="18"/>
  <c r="AJ512" i="18"/>
  <c r="AI107" i="18"/>
  <c r="AJ107" i="18"/>
  <c r="AI528" i="18"/>
  <c r="AJ528" i="18"/>
  <c r="AI527" i="18"/>
  <c r="AJ527" i="18"/>
  <c r="AI813" i="18"/>
  <c r="AJ813" i="18"/>
  <c r="AI617" i="18"/>
  <c r="AJ617" i="18"/>
  <c r="AI782" i="18"/>
  <c r="AJ782" i="18"/>
  <c r="AI836" i="18"/>
  <c r="AJ836" i="18"/>
  <c r="AI589" i="18"/>
  <c r="AJ589" i="18"/>
  <c r="AI763" i="18"/>
  <c r="AJ763" i="18"/>
  <c r="AI634" i="18"/>
  <c r="AJ634" i="18"/>
  <c r="AI211" i="18"/>
  <c r="AJ211" i="18"/>
  <c r="AI822" i="18"/>
  <c r="AJ822" i="18"/>
  <c r="AI89" i="18"/>
  <c r="AH101" i="18"/>
  <c r="AI768" i="18"/>
  <c r="AJ768" i="18"/>
  <c r="AI775" i="18"/>
  <c r="AJ775" i="18"/>
  <c r="AG205" i="18"/>
  <c r="AH195" i="18"/>
  <c r="AI76" i="18"/>
  <c r="AH88" i="18"/>
  <c r="AI234" i="18"/>
  <c r="AH244" i="18"/>
  <c r="AG452" i="18"/>
  <c r="AH442" i="18"/>
  <c r="AF465" i="18"/>
  <c r="AG455" i="18"/>
  <c r="AI114" i="18"/>
  <c r="AJ105" i="18"/>
  <c r="AI390" i="18"/>
  <c r="AH400" i="18"/>
  <c r="AF192" i="18"/>
  <c r="AG182" i="18"/>
  <c r="AH364" i="18"/>
  <c r="AG374" i="18"/>
  <c r="AJ651" i="18"/>
  <c r="AI797" i="18"/>
  <c r="AH804" i="18"/>
  <c r="AH834" i="18"/>
  <c r="AG843" i="18"/>
  <c r="AJ756" i="18"/>
  <c r="AI765" i="18"/>
  <c r="AG426" i="18"/>
  <c r="AH414" i="18"/>
  <c r="AJ614" i="18"/>
  <c r="AH361" i="18"/>
  <c r="AI349" i="18"/>
  <c r="AI777" i="18"/>
  <c r="AH778" i="18"/>
  <c r="AI821" i="18"/>
  <c r="AH830" i="18"/>
  <c r="AI660" i="18"/>
  <c r="AH661" i="18"/>
  <c r="AJ550" i="18"/>
  <c r="AI557" i="18"/>
  <c r="AJ808" i="18"/>
  <c r="AI542" i="18"/>
  <c r="AH544" i="18"/>
  <c r="AF8" i="24"/>
  <c r="AE22" i="24"/>
  <c r="AE33" i="24"/>
  <c r="AJ855" i="18"/>
  <c r="AI856" i="18"/>
  <c r="AH529" i="18"/>
  <c r="AG531" i="18"/>
  <c r="AJ626" i="18"/>
  <c r="AI595" i="18"/>
  <c r="AH596" i="18"/>
  <c r="AJ522" i="18"/>
  <c r="AJ183" i="18"/>
  <c r="AI622" i="18"/>
  <c r="AI635" i="18"/>
  <c r="AI817" i="18"/>
  <c r="AJ89" i="18"/>
  <c r="AI101" i="18"/>
  <c r="AJ115" i="18"/>
  <c r="AI127" i="18"/>
  <c r="AJ297" i="18"/>
  <c r="AJ597" i="18"/>
  <c r="AI609" i="18"/>
  <c r="AI153" i="18"/>
  <c r="AI439" i="18"/>
  <c r="AI869" i="18"/>
  <c r="AI518" i="18"/>
  <c r="AJ206" i="18"/>
  <c r="AI218" i="18"/>
  <c r="AJ714" i="18"/>
  <c r="AI752" i="18"/>
  <c r="AI348" i="18"/>
  <c r="AK3" i="18"/>
  <c r="AK589" i="18"/>
  <c r="AJ727" i="18"/>
  <c r="AJ740" i="18"/>
  <c r="AJ675" i="18"/>
  <c r="AJ687" i="18"/>
  <c r="AJ271" i="18"/>
  <c r="AJ283" i="18"/>
  <c r="AJ729" i="18"/>
  <c r="AJ743" i="18"/>
  <c r="AJ742" i="18"/>
  <c r="AJ730" i="18"/>
  <c r="AJ286" i="18"/>
  <c r="AJ296" i="18" s="1"/>
  <c r="AJ292" i="18"/>
  <c r="AJ290" i="18"/>
  <c r="AJ287" i="18"/>
  <c r="AJ291" i="18"/>
  <c r="AJ160" i="18"/>
  <c r="AM160" i="18" s="1"/>
  <c r="AN160" i="18" s="1"/>
  <c r="AJ295" i="18"/>
  <c r="AJ162" i="18"/>
  <c r="AJ289" i="18"/>
  <c r="AJ165" i="18"/>
  <c r="AJ294" i="18"/>
  <c r="AJ744" i="18"/>
  <c r="AJ163" i="18"/>
  <c r="AJ161" i="18"/>
  <c r="AJ164" i="18"/>
  <c r="AJ288" i="18"/>
  <c r="AJ293" i="18"/>
  <c r="AJ731" i="18"/>
  <c r="AJ159" i="18"/>
  <c r="AJ561" i="18"/>
  <c r="AJ745" i="18"/>
  <c r="AJ732" i="18"/>
  <c r="AJ156" i="18"/>
  <c r="AJ563" i="18"/>
  <c r="AJ564" i="18"/>
  <c r="AJ267" i="18"/>
  <c r="AK267" i="18"/>
  <c r="AJ733" i="18"/>
  <c r="AJ746" i="18"/>
  <c r="AJ177" i="18"/>
  <c r="AK177" i="18"/>
  <c r="AJ265" i="18"/>
  <c r="AJ734" i="18"/>
  <c r="AJ747" i="18"/>
  <c r="AJ565" i="18"/>
  <c r="AJ268" i="18"/>
  <c r="AJ334" i="18"/>
  <c r="AJ321" i="18"/>
  <c r="AJ342" i="18"/>
  <c r="AJ346" i="18"/>
  <c r="AK346" i="18"/>
  <c r="AJ333" i="18"/>
  <c r="AJ347" i="18"/>
  <c r="AK347" i="18"/>
  <c r="AJ266" i="18"/>
  <c r="AK266" i="18"/>
  <c r="AJ175" i="18"/>
  <c r="AK175" i="18"/>
  <c r="AJ566" i="18"/>
  <c r="AJ748" i="18"/>
  <c r="AJ735" i="18"/>
  <c r="AJ558" i="18"/>
  <c r="AJ264" i="18"/>
  <c r="AK264" i="18"/>
  <c r="AL264" i="18" s="1"/>
  <c r="AJ345" i="18"/>
  <c r="AJ736" i="18"/>
  <c r="AJ263" i="18"/>
  <c r="AK263" i="18"/>
  <c r="AL263" i="18" s="1"/>
  <c r="AJ320" i="18"/>
  <c r="AJ749" i="18"/>
  <c r="AJ567" i="18"/>
  <c r="AJ720" i="18"/>
  <c r="AK720" i="18" s="1"/>
  <c r="AJ571" i="18"/>
  <c r="AJ737" i="18"/>
  <c r="AJ722" i="18"/>
  <c r="AJ331" i="18"/>
  <c r="AJ113" i="18"/>
  <c r="AK113" i="18"/>
  <c r="AJ847" i="18"/>
  <c r="AK847" i="18"/>
  <c r="AJ386" i="18"/>
  <c r="AK386" i="18"/>
  <c r="AJ340" i="18"/>
  <c r="AK340" i="18"/>
  <c r="AJ750" i="18"/>
  <c r="AJ568" i="18"/>
  <c r="AJ308" i="18"/>
  <c r="AJ724" i="18"/>
  <c r="AK724" i="18"/>
  <c r="AJ569" i="18"/>
  <c r="AJ725" i="18"/>
  <c r="AJ738" i="18"/>
  <c r="AJ204" i="18"/>
  <c r="AJ306" i="18"/>
  <c r="AK306" i="18"/>
  <c r="AJ258" i="18"/>
  <c r="AJ751" i="18"/>
  <c r="AJ336" i="18"/>
  <c r="AJ359" i="18"/>
  <c r="AK359" i="18"/>
  <c r="AJ307" i="18"/>
  <c r="AK307" i="18"/>
  <c r="AJ579" i="18"/>
  <c r="AK579" i="18"/>
  <c r="AJ238" i="18"/>
  <c r="AK238" i="18"/>
  <c r="AJ323" i="18"/>
  <c r="AJ448" i="18"/>
  <c r="AK262" i="18"/>
  <c r="AJ432" i="18"/>
  <c r="AK432" i="18"/>
  <c r="AJ409" i="18"/>
  <c r="AJ695" i="18"/>
  <c r="AK328" i="18"/>
  <c r="AL328" i="18" s="1"/>
  <c r="AJ152" i="18"/>
  <c r="AK152" i="18"/>
  <c r="AJ253" i="18"/>
  <c r="AK253" i="18"/>
  <c r="AJ87" i="18"/>
  <c r="AK87" i="18"/>
  <c r="AJ317" i="18"/>
  <c r="AK317" i="18"/>
  <c r="AJ578" i="18"/>
  <c r="AJ701" i="18"/>
  <c r="AJ85" i="18"/>
  <c r="AJ580" i="18"/>
  <c r="AJ250" i="18"/>
  <c r="AK250" i="18"/>
  <c r="AJ97" i="18"/>
  <c r="AK97" i="18"/>
  <c r="AJ93" i="18"/>
  <c r="AK93" i="18"/>
  <c r="AJ217" i="18"/>
  <c r="AK217" i="18"/>
  <c r="AJ108" i="18"/>
  <c r="AK108" i="18"/>
  <c r="AJ641" i="18"/>
  <c r="AK641" i="18"/>
  <c r="AJ671" i="18"/>
  <c r="AK671" i="18"/>
  <c r="AJ696" i="18"/>
  <c r="AK696" i="18"/>
  <c r="AJ574" i="18"/>
  <c r="AJ625" i="18"/>
  <c r="AJ242" i="18"/>
  <c r="AJ132" i="18"/>
  <c r="AK132" i="18"/>
  <c r="AJ138" i="18"/>
  <c r="AJ84" i="18"/>
  <c r="AK84" i="18"/>
  <c r="AJ669" i="18"/>
  <c r="AK669" i="18"/>
  <c r="AJ190" i="18"/>
  <c r="AK190" i="18"/>
  <c r="AJ227" i="18"/>
  <c r="AK227" i="18"/>
  <c r="AJ216" i="18"/>
  <c r="AJ249" i="18"/>
  <c r="AJ284" i="18"/>
  <c r="AJ381" i="18"/>
  <c r="AK381" i="18"/>
  <c r="AJ508" i="18"/>
  <c r="AK508" i="18"/>
  <c r="AJ310" i="18"/>
  <c r="AJ521" i="18"/>
  <c r="AK521" i="18"/>
  <c r="AJ167" i="18"/>
  <c r="AJ537" i="18"/>
  <c r="AK537" i="18"/>
  <c r="AJ94" i="18"/>
  <c r="AK94" i="18"/>
  <c r="AJ459" i="18"/>
  <c r="AK459" i="18"/>
  <c r="AJ673" i="18"/>
  <c r="AJ599" i="18"/>
  <c r="AJ699" i="18"/>
  <c r="AK699" i="18"/>
  <c r="AJ106" i="18"/>
  <c r="AJ613" i="18"/>
  <c r="AK613" i="18"/>
  <c r="AJ779" i="18"/>
  <c r="AJ805" i="18"/>
  <c r="AJ644" i="18"/>
  <c r="AK644" i="18"/>
  <c r="AJ509" i="18"/>
  <c r="AJ688" i="18"/>
  <c r="AJ652" i="18"/>
  <c r="AJ247" i="18"/>
  <c r="AJ102" i="18"/>
  <c r="AJ665" i="18"/>
  <c r="AJ766" i="18"/>
  <c r="AJ222" i="18"/>
  <c r="AJ146" i="18"/>
  <c r="AJ612" i="18"/>
  <c r="AJ388" i="18"/>
  <c r="AJ753" i="18"/>
  <c r="AJ547" i="18"/>
  <c r="AJ117" i="18"/>
  <c r="AJ401" i="18"/>
  <c r="AJ655" i="18"/>
  <c r="AJ662" i="18"/>
  <c r="AJ91" i="18"/>
  <c r="AJ483" i="18"/>
  <c r="AJ844" i="18"/>
  <c r="AJ210" i="18"/>
  <c r="AJ600" i="18"/>
  <c r="AJ78" i="18"/>
  <c r="AJ506" i="18"/>
  <c r="AJ792" i="18"/>
  <c r="AJ95" i="18"/>
  <c r="AJ848" i="18"/>
  <c r="AJ781" i="18"/>
  <c r="AJ131" i="18"/>
  <c r="AJ638" i="18"/>
  <c r="AJ495" i="18"/>
  <c r="AJ104" i="18"/>
  <c r="AJ440" i="18"/>
  <c r="AJ818" i="18"/>
  <c r="AJ586" i="18"/>
  <c r="AJ221" i="18"/>
  <c r="AJ125" i="18"/>
  <c r="AJ392" i="18"/>
  <c r="AJ769" i="18"/>
  <c r="AJ511" i="18"/>
  <c r="AJ654" i="18"/>
  <c r="AJ548" i="18"/>
  <c r="AJ627" i="18"/>
  <c r="AJ857" i="18"/>
  <c r="AJ427" i="18"/>
  <c r="AJ245" i="18"/>
  <c r="AJ789" i="18"/>
  <c r="AJ602" i="18"/>
  <c r="AJ362" i="18"/>
  <c r="AJ496" i="18"/>
  <c r="AJ403" i="18"/>
  <c r="AJ375" i="18"/>
  <c r="AJ534" i="18"/>
  <c r="AJ831" i="18"/>
  <c r="AJ491" i="18"/>
  <c r="AJ453" i="18"/>
  <c r="AJ118" i="18"/>
  <c r="AJ223" i="18"/>
  <c r="AJ592" i="18"/>
  <c r="AJ141" i="18"/>
  <c r="AJ643" i="18"/>
  <c r="AJ176" i="18"/>
  <c r="AJ343" i="18"/>
  <c r="AK343" i="18"/>
  <c r="AJ98" i="18"/>
  <c r="AJ229" i="18"/>
  <c r="AK229" i="18"/>
  <c r="AJ338" i="18"/>
  <c r="AJ111" i="18"/>
  <c r="AK111" i="18"/>
  <c r="AJ489" i="18"/>
  <c r="AJ151" i="18"/>
  <c r="AK151" i="18"/>
  <c r="AJ853" i="18"/>
  <c r="AK853" i="18"/>
  <c r="AJ659" i="18"/>
  <c r="AK659" i="18"/>
  <c r="AJ543" i="18"/>
  <c r="AK543" i="18"/>
  <c r="AJ357" i="18"/>
  <c r="AJ460" i="18"/>
  <c r="AK460" i="18"/>
  <c r="AJ841" i="18"/>
  <c r="AK841" i="18"/>
  <c r="AJ708" i="18"/>
  <c r="AK708" i="18"/>
  <c r="AJ868" i="18"/>
  <c r="AK868" i="18"/>
  <c r="AJ517" i="18"/>
  <c r="AK517" i="18"/>
  <c r="AJ230" i="18"/>
  <c r="AK230" i="18"/>
  <c r="AJ372" i="18"/>
  <c r="AK372" i="18"/>
  <c r="AJ184" i="18"/>
  <c r="AK184" i="18"/>
  <c r="AJ549" i="18"/>
  <c r="AK549" i="18"/>
  <c r="AJ203" i="18"/>
  <c r="AK203" i="18"/>
  <c r="AJ391" i="18"/>
  <c r="AK391" i="18"/>
  <c r="AJ480" i="18"/>
  <c r="AI492" i="18"/>
  <c r="AJ712" i="18"/>
  <c r="AJ147" i="18"/>
  <c r="AJ488" i="18"/>
  <c r="AK488" i="18"/>
  <c r="AJ786" i="18"/>
  <c r="AK786" i="18"/>
  <c r="AJ367" i="18"/>
  <c r="AK367" i="18"/>
  <c r="AJ137" i="18"/>
  <c r="AK137" i="18"/>
  <c r="AJ552" i="18"/>
  <c r="AK552" i="18"/>
  <c r="AJ788" i="18"/>
  <c r="AK788" i="18"/>
  <c r="AJ828" i="18"/>
  <c r="AK828" i="18"/>
  <c r="AJ864" i="18"/>
  <c r="AK864" i="18"/>
  <c r="AJ604" i="18"/>
  <c r="AK604" i="18"/>
  <c r="AJ801" i="18"/>
  <c r="AK801" i="18"/>
  <c r="AJ618" i="18"/>
  <c r="AK618" i="18"/>
  <c r="AJ119" i="18"/>
  <c r="AK119" i="18"/>
  <c r="AJ450" i="18"/>
  <c r="AK450" i="18"/>
  <c r="AJ186" i="18"/>
  <c r="AK186" i="18"/>
  <c r="AJ395" i="18"/>
  <c r="AK395" i="18"/>
  <c r="AJ256" i="18"/>
  <c r="AK256" i="18"/>
  <c r="AJ86" i="18"/>
  <c r="AK86" i="18"/>
  <c r="AJ109" i="18"/>
  <c r="AK109" i="18"/>
  <c r="AJ431" i="18"/>
  <c r="AK431" i="18"/>
  <c r="AK775" i="18"/>
  <c r="AK634" i="18"/>
  <c r="AK782" i="18"/>
  <c r="AK528" i="18"/>
  <c r="AK824" i="18"/>
  <c r="AK799" i="18"/>
  <c r="AK463" i="18"/>
  <c r="AK199" i="18"/>
  <c r="AK827" i="18"/>
  <c r="AK530" i="18"/>
  <c r="AK758" i="18"/>
  <c r="AK212" i="18"/>
  <c r="AK823" i="18"/>
  <c r="AK621" i="18"/>
  <c r="AK540" i="18"/>
  <c r="AK419" i="18"/>
  <c r="AK143" i="18"/>
  <c r="AK438" i="18"/>
  <c r="AJ128" i="18"/>
  <c r="AJ140" i="18"/>
  <c r="AI140" i="18"/>
  <c r="AK202" i="18"/>
  <c r="AK81" i="18"/>
  <c r="AK829" i="18"/>
  <c r="AK863" i="18"/>
  <c r="AK850" i="18"/>
  <c r="AK710" i="18"/>
  <c r="AK653" i="18"/>
  <c r="AK556" i="18"/>
  <c r="AK213" i="18"/>
  <c r="AK370" i="18"/>
  <c r="AK523" i="18"/>
  <c r="AK854" i="18"/>
  <c r="AK798" i="18"/>
  <c r="AK365" i="18"/>
  <c r="AK711" i="18"/>
  <c r="AK545" i="18"/>
  <c r="AJ219" i="18"/>
  <c r="AI231" i="18"/>
  <c r="AK658" i="18"/>
  <c r="AK135" i="18"/>
  <c r="AK430" i="18"/>
  <c r="AK380" i="18"/>
  <c r="AI4" i="18"/>
  <c r="AH5" i="24"/>
  <c r="AK783" i="18"/>
  <c r="AK236" i="18"/>
  <c r="AK764" i="18"/>
  <c r="AK630" i="18"/>
  <c r="AK616" i="18"/>
  <c r="AK136" i="18"/>
  <c r="AK515" i="18"/>
  <c r="AK840" i="18"/>
  <c r="AK484" i="18"/>
  <c r="AK820" i="18"/>
  <c r="AK657" i="18"/>
  <c r="AK525" i="18"/>
  <c r="AJ493" i="18"/>
  <c r="AI505" i="18"/>
  <c r="AK642" i="18"/>
  <c r="AK382" i="18"/>
  <c r="AK383" i="18"/>
  <c r="AK239" i="18"/>
  <c r="AK584" i="18"/>
  <c r="AK519" i="18"/>
  <c r="AK862" i="18"/>
  <c r="AK255" i="18"/>
  <c r="AK406" i="18"/>
  <c r="AK417" i="18"/>
  <c r="AK444" i="18"/>
  <c r="AK760" i="18"/>
  <c r="AK405" i="18"/>
  <c r="AK378" i="18"/>
  <c r="AK811" i="18"/>
  <c r="AK429" i="18"/>
  <c r="AK773" i="18"/>
  <c r="AK209" i="18"/>
  <c r="AK353" i="18"/>
  <c r="AK462" i="18"/>
  <c r="AK770" i="18"/>
  <c r="AK859" i="18"/>
  <c r="AK835" i="18"/>
  <c r="AK510" i="18"/>
  <c r="AK526" i="18"/>
  <c r="AK524" i="18"/>
  <c r="AK134" i="18"/>
  <c r="AK490" i="18"/>
  <c r="AK639" i="18"/>
  <c r="AK555" i="18"/>
  <c r="AK379" i="18"/>
  <c r="AK513" i="18"/>
  <c r="AK757" i="18"/>
  <c r="AK755" i="18"/>
  <c r="AK252" i="18"/>
  <c r="AK443" i="18"/>
  <c r="AK99" i="18"/>
  <c r="AK532" i="18"/>
  <c r="AI257" i="18"/>
  <c r="AI387" i="18"/>
  <c r="AK369" i="18"/>
  <c r="AI413" i="18"/>
  <c r="AI791" i="18"/>
  <c r="AK601" i="18"/>
  <c r="AK698" i="18"/>
  <c r="AK100" i="18"/>
  <c r="AK394" i="18"/>
  <c r="AK358" i="18"/>
  <c r="AK248" i="18"/>
  <c r="AK201" i="18"/>
  <c r="AK360" i="18"/>
  <c r="AK122" i="18"/>
  <c r="AK124" i="18"/>
  <c r="AK796" i="18"/>
  <c r="AK339" i="18"/>
  <c r="AK723" i="18"/>
  <c r="AJ154" i="18"/>
  <c r="AI166" i="18"/>
  <c r="AK461" i="18"/>
  <c r="AK305" i="18"/>
  <c r="AK628" i="18"/>
  <c r="AK235" i="18"/>
  <c r="AK623" i="18"/>
  <c r="AK672" i="18"/>
  <c r="AK196" i="18"/>
  <c r="AK351" i="18"/>
  <c r="AK514" i="18"/>
  <c r="AK503" i="18"/>
  <c r="AK815" i="18"/>
  <c r="AJ636" i="18"/>
  <c r="AI648" i="18"/>
  <c r="AK368" i="18"/>
  <c r="AK608" i="18"/>
  <c r="AK603" i="18"/>
  <c r="AK787" i="18"/>
  <c r="AK761" i="18"/>
  <c r="AK145" i="18"/>
  <c r="AK606" i="18"/>
  <c r="AK501" i="18"/>
  <c r="AK504" i="18"/>
  <c r="AK251" i="18"/>
  <c r="AK197" i="18"/>
  <c r="AJ629" i="18"/>
  <c r="AK629" i="18"/>
  <c r="AJ458" i="18"/>
  <c r="AK458" i="18"/>
  <c r="AJ355" i="18"/>
  <c r="AK355" i="18"/>
  <c r="AJ833" i="18"/>
  <c r="AK833" i="18"/>
  <c r="AJ541" i="18"/>
  <c r="AK541" i="18"/>
  <c r="AJ228" i="18"/>
  <c r="AK228" i="18"/>
  <c r="AJ366" i="18"/>
  <c r="AK366" i="18"/>
  <c r="AJ649" i="18"/>
  <c r="AK649" i="18"/>
  <c r="AJ399" i="18"/>
  <c r="AK399" i="18"/>
  <c r="AJ633" i="18"/>
  <c r="AJ588" i="18"/>
  <c r="AK588" i="18"/>
  <c r="AJ631" i="18"/>
  <c r="AK631" i="18"/>
  <c r="AJ842" i="18"/>
  <c r="AK842" i="18"/>
  <c r="AJ619" i="18"/>
  <c r="AK619" i="18"/>
  <c r="AJ83" i="18"/>
  <c r="AK83" i="18"/>
  <c r="AJ433" i="18"/>
  <c r="AK433" i="18"/>
  <c r="AJ486" i="18"/>
  <c r="AK486" i="18"/>
  <c r="AJ148" i="18"/>
  <c r="AK148" i="18"/>
  <c r="AJ437" i="18"/>
  <c r="AK437" i="18"/>
  <c r="AJ225" i="18"/>
  <c r="AK225" i="18"/>
  <c r="AJ149" i="18"/>
  <c r="AK149" i="18"/>
  <c r="AJ191" i="18"/>
  <c r="AK191" i="18"/>
  <c r="AJ807" i="18"/>
  <c r="AK807" i="18"/>
  <c r="AI195" i="18"/>
  <c r="AH205" i="18"/>
  <c r="AJ76" i="18"/>
  <c r="AI88" i="18"/>
  <c r="AJ234" i="18"/>
  <c r="AJ244" i="18"/>
  <c r="AI244" i="18"/>
  <c r="AJ114" i="18"/>
  <c r="AK105" i="18"/>
  <c r="AG465" i="18"/>
  <c r="AH455" i="18"/>
  <c r="AH452" i="18"/>
  <c r="AI442" i="18"/>
  <c r="AI364" i="18"/>
  <c r="AH374" i="18"/>
  <c r="AH182" i="18"/>
  <c r="AG192" i="18"/>
  <c r="AJ390" i="18"/>
  <c r="AI400" i="18"/>
  <c r="AK651" i="18"/>
  <c r="AK756" i="18"/>
  <c r="AJ765" i="18"/>
  <c r="AJ797" i="18"/>
  <c r="AI804" i="18"/>
  <c r="AJ595" i="18"/>
  <c r="AI596" i="18"/>
  <c r="AI529" i="18"/>
  <c r="AH531" i="18"/>
  <c r="AF22" i="24"/>
  <c r="AF33" i="24"/>
  <c r="AG8" i="24"/>
  <c r="AJ660" i="18"/>
  <c r="AI661" i="18"/>
  <c r="AJ821" i="18"/>
  <c r="AI830" i="18"/>
  <c r="AI361" i="18"/>
  <c r="AJ349" i="18"/>
  <c r="AH426" i="18"/>
  <c r="AI414" i="18"/>
  <c r="AJ542" i="18"/>
  <c r="AI544" i="18"/>
  <c r="AK808" i="18"/>
  <c r="AJ817" i="18"/>
  <c r="AI834" i="18"/>
  <c r="AH843" i="18"/>
  <c r="AK626" i="18"/>
  <c r="AJ635" i="18"/>
  <c r="AK855" i="18"/>
  <c r="AJ856" i="18"/>
  <c r="AK550" i="18"/>
  <c r="AJ557" i="18"/>
  <c r="AJ777" i="18"/>
  <c r="AI778" i="18"/>
  <c r="AJ622" i="18"/>
  <c r="AK614" i="18"/>
  <c r="AK522" i="18"/>
  <c r="AK183" i="18"/>
  <c r="AJ752" i="18"/>
  <c r="AJ387" i="18"/>
  <c r="AK493" i="18"/>
  <c r="AJ505" i="18"/>
  <c r="AJ4" i="18"/>
  <c r="AI5" i="24"/>
  <c r="AK219" i="18"/>
  <c r="AJ231" i="18"/>
  <c r="AJ439" i="18"/>
  <c r="AJ791" i="18"/>
  <c r="AJ348" i="18"/>
  <c r="AJ739" i="18"/>
  <c r="AK156" i="18"/>
  <c r="AL156" i="18" s="1"/>
  <c r="AK159" i="18"/>
  <c r="AK330" i="18"/>
  <c r="AK446" i="18"/>
  <c r="AK79" i="18"/>
  <c r="AK421" i="18"/>
  <c r="AK373" i="18"/>
  <c r="AK187" i="18"/>
  <c r="AK422" i="18"/>
  <c r="AK188" i="18"/>
  <c r="AK423" i="18"/>
  <c r="AK112" i="18"/>
  <c r="AK396" i="18"/>
  <c r="AK803" i="18"/>
  <c r="AK849" i="18"/>
  <c r="AK456" i="18"/>
  <c r="AK771" i="18"/>
  <c r="AK670" i="18"/>
  <c r="AK554" i="18"/>
  <c r="AK485" i="18"/>
  <c r="AK500" i="18"/>
  <c r="AK371" i="18"/>
  <c r="AK800" i="18"/>
  <c r="AK852" i="18"/>
  <c r="AK597" i="18"/>
  <c r="AJ609" i="18"/>
  <c r="AK784" i="18"/>
  <c r="AK110" i="18"/>
  <c r="AK297" i="18"/>
  <c r="AK587" i="18"/>
  <c r="AK539" i="18"/>
  <c r="AK200" i="18"/>
  <c r="AK640" i="18"/>
  <c r="AK185" i="18"/>
  <c r="AK794" i="18"/>
  <c r="AK867" i="18"/>
  <c r="AK139" i="18"/>
  <c r="AK416" i="18"/>
  <c r="AK709" i="18"/>
  <c r="AK404" i="18"/>
  <c r="AK240" i="18"/>
  <c r="AK536" i="18"/>
  <c r="AK632" i="18"/>
  <c r="AK790" i="18"/>
  <c r="AK615" i="18"/>
  <c r="AK385" i="18"/>
  <c r="AK802" i="18"/>
  <c r="AK434" i="18"/>
  <c r="AK214" i="18"/>
  <c r="AK445" i="18"/>
  <c r="AK80" i="18"/>
  <c r="AK497" i="18"/>
  <c r="AK697" i="18"/>
  <c r="AK838" i="18"/>
  <c r="AK839" i="18"/>
  <c r="AK411" i="18"/>
  <c r="AK198" i="18"/>
  <c r="AK377" i="18"/>
  <c r="AK647" i="18"/>
  <c r="AK772" i="18"/>
  <c r="AL772" i="18"/>
  <c r="AK449" i="18"/>
  <c r="AK487" i="18"/>
  <c r="AL487" i="18"/>
  <c r="AK795" i="18"/>
  <c r="AK107" i="18"/>
  <c r="AK617" i="18"/>
  <c r="AK763" i="18"/>
  <c r="AL763" i="18"/>
  <c r="AK768" i="18"/>
  <c r="AK352" i="18"/>
  <c r="AL352" i="18"/>
  <c r="AK354" i="18"/>
  <c r="AK591" i="18"/>
  <c r="AL591" i="18"/>
  <c r="AK407" i="18"/>
  <c r="AK512" i="18"/>
  <c r="AL225" i="18"/>
  <c r="AL433" i="18"/>
  <c r="AL631" i="18"/>
  <c r="AL228" i="18"/>
  <c r="AL458" i="18"/>
  <c r="AL504" i="18"/>
  <c r="AL761" i="18"/>
  <c r="AL368" i="18"/>
  <c r="AK636" i="18"/>
  <c r="AJ648" i="18"/>
  <c r="AL351" i="18"/>
  <c r="AL235" i="18"/>
  <c r="AL339" i="18"/>
  <c r="AL122" i="18"/>
  <c r="AL601" i="18"/>
  <c r="AL443" i="18"/>
  <c r="AL513" i="18"/>
  <c r="AL490" i="18"/>
  <c r="AL510" i="18"/>
  <c r="AL462" i="18"/>
  <c r="AL378" i="18"/>
  <c r="AL417" i="18"/>
  <c r="AL519" i="18"/>
  <c r="AL382" i="18"/>
  <c r="AL820" i="18"/>
  <c r="AL136" i="18"/>
  <c r="AL236" i="18"/>
  <c r="AL135" i="18"/>
  <c r="AL365" i="18"/>
  <c r="AL370" i="18"/>
  <c r="AL710" i="18"/>
  <c r="AL81" i="18"/>
  <c r="AL419" i="18"/>
  <c r="AL212" i="18"/>
  <c r="AL199" i="18"/>
  <c r="AL528" i="18"/>
  <c r="AL431" i="18"/>
  <c r="AL395" i="18"/>
  <c r="AL618" i="18"/>
  <c r="AL828" i="18"/>
  <c r="AL367" i="18"/>
  <c r="AK480" i="18"/>
  <c r="AJ492" i="18"/>
  <c r="AL203" i="18"/>
  <c r="AL230" i="18"/>
  <c r="AL460" i="18"/>
  <c r="AL853" i="18"/>
  <c r="AJ153" i="18"/>
  <c r="AJ257" i="18"/>
  <c r="AJ869" i="18"/>
  <c r="AJ518" i="18"/>
  <c r="AJ413" i="18"/>
  <c r="AL699" i="18"/>
  <c r="AL671" i="18"/>
  <c r="AL317" i="18"/>
  <c r="AL724" i="18"/>
  <c r="AK571" i="18"/>
  <c r="AL267" i="18"/>
  <c r="AL3" i="18"/>
  <c r="AL105" i="18"/>
  <c r="AK271" i="18"/>
  <c r="AK283" i="18"/>
  <c r="AK740" i="18"/>
  <c r="AK727" i="18"/>
  <c r="AK675" i="18"/>
  <c r="AK687" i="18"/>
  <c r="AK729" i="18"/>
  <c r="AK730" i="18"/>
  <c r="AK742" i="18"/>
  <c r="AK743" i="18"/>
  <c r="AK294" i="18"/>
  <c r="AK161" i="18"/>
  <c r="AK290" i="18"/>
  <c r="AK163" i="18"/>
  <c r="AK165" i="18"/>
  <c r="AK162" i="18"/>
  <c r="AK293" i="18"/>
  <c r="AK164" i="18"/>
  <c r="AK292" i="18"/>
  <c r="AK288" i="18"/>
  <c r="AN288" i="18" s="1"/>
  <c r="AK295" i="18"/>
  <c r="AK289" i="18"/>
  <c r="AK291" i="18"/>
  <c r="AK287" i="18"/>
  <c r="AL287" i="18" s="1"/>
  <c r="AK744" i="18"/>
  <c r="AK731" i="18"/>
  <c r="AK160" i="18"/>
  <c r="AK286" i="18"/>
  <c r="AK296" i="18" s="1"/>
  <c r="AK732" i="18"/>
  <c r="AK745" i="18"/>
  <c r="AK269" i="18"/>
  <c r="AL269" i="18"/>
  <c r="AK176" i="18"/>
  <c r="AL176" i="18"/>
  <c r="AK746" i="18"/>
  <c r="AK733" i="18"/>
  <c r="AK344" i="18"/>
  <c r="AL344" i="18"/>
  <c r="AK265" i="18"/>
  <c r="AK332" i="18"/>
  <c r="AK563" i="18"/>
  <c r="AK565" i="18"/>
  <c r="AK564" i="18"/>
  <c r="AM564" i="18" s="1"/>
  <c r="AK734" i="18"/>
  <c r="AK747" i="18"/>
  <c r="AK178" i="18"/>
  <c r="AK342" i="18"/>
  <c r="AL342" i="18"/>
  <c r="AK735" i="18"/>
  <c r="AK566" i="18"/>
  <c r="AK748" i="18"/>
  <c r="AK268" i="18"/>
  <c r="AK174" i="18"/>
  <c r="AL174" i="18"/>
  <c r="AK334" i="18"/>
  <c r="AL334" i="18"/>
  <c r="AK321" i="18"/>
  <c r="AL321" i="18"/>
  <c r="AK333" i="18"/>
  <c r="AK224" i="18"/>
  <c r="AL224" i="18"/>
  <c r="AK736" i="18"/>
  <c r="AK749" i="18"/>
  <c r="AK567" i="18"/>
  <c r="AK357" i="18"/>
  <c r="AL357" i="18"/>
  <c r="AK721" i="18"/>
  <c r="AK558" i="18"/>
  <c r="AL558" i="18"/>
  <c r="AK320" i="18"/>
  <c r="AL320" i="18"/>
  <c r="AK737" i="18"/>
  <c r="AK345" i="18"/>
  <c r="AK154" i="18"/>
  <c r="AK568" i="18"/>
  <c r="AK750" i="18"/>
  <c r="AK331" i="18"/>
  <c r="AL331" i="18"/>
  <c r="AK308" i="18"/>
  <c r="AK717" i="18"/>
  <c r="AK738" i="18"/>
  <c r="AK304" i="18"/>
  <c r="AK412" i="18"/>
  <c r="AL412" i="18"/>
  <c r="AK751" i="18"/>
  <c r="AK569" i="18"/>
  <c r="AK722" i="18"/>
  <c r="AL722" i="18"/>
  <c r="AK258" i="18"/>
  <c r="AK725" i="18"/>
  <c r="AK204" i="18"/>
  <c r="AL204" i="18"/>
  <c r="AK336" i="18"/>
  <c r="AK243" i="18"/>
  <c r="AL243" i="18"/>
  <c r="AK98" i="18"/>
  <c r="AL98" i="18"/>
  <c r="AK448" i="18"/>
  <c r="AK714" i="18"/>
  <c r="AK323" i="18"/>
  <c r="AK318" i="18"/>
  <c r="AL318" i="18"/>
  <c r="AK393" i="18"/>
  <c r="AL393" i="18"/>
  <c r="AK319" i="18"/>
  <c r="AL319" i="18"/>
  <c r="AK451" i="18"/>
  <c r="AL451" i="18"/>
  <c r="AK150" i="18"/>
  <c r="AK123" i="18"/>
  <c r="AK341" i="18"/>
  <c r="AK409" i="18"/>
  <c r="AK582" i="18"/>
  <c r="AK578" i="18"/>
  <c r="AL578" i="18"/>
  <c r="AK397" i="18"/>
  <c r="AL397" i="18"/>
  <c r="AK581" i="18"/>
  <c r="AK695" i="18"/>
  <c r="AL695" i="18"/>
  <c r="AK85" i="18"/>
  <c r="AL85" i="18"/>
  <c r="AK776" i="18"/>
  <c r="AL776" i="18"/>
  <c r="AK128" i="18"/>
  <c r="AK701" i="18"/>
  <c r="AK436" i="18"/>
  <c r="AL436" i="18"/>
  <c r="AK338" i="18"/>
  <c r="AK215" i="18"/>
  <c r="AK580" i="18"/>
  <c r="AK147" i="18"/>
  <c r="AL147" i="18"/>
  <c r="AK489" i="18"/>
  <c r="AL489" i="18"/>
  <c r="AK574" i="18"/>
  <c r="AK625" i="18"/>
  <c r="AK242" i="18"/>
  <c r="AL242" i="18"/>
  <c r="AK138" i="18"/>
  <c r="AK121" i="18"/>
  <c r="AL121" i="18"/>
  <c r="AK594" i="18"/>
  <c r="AL594" i="18"/>
  <c r="AK356" i="18"/>
  <c r="AL356" i="18"/>
  <c r="AK712" i="18"/>
  <c r="AL712" i="18"/>
  <c r="AK133" i="18"/>
  <c r="AL133" i="18"/>
  <c r="AK633" i="18"/>
  <c r="AL633" i="18"/>
  <c r="AK690" i="18"/>
  <c r="AK284" i="18"/>
  <c r="AK249" i="18"/>
  <c r="AL249" i="18"/>
  <c r="AK216" i="18"/>
  <c r="AK167" i="18"/>
  <c r="AK310" i="18"/>
  <c r="AK599" i="18"/>
  <c r="AK673" i="18"/>
  <c r="AL673" i="18"/>
  <c r="AK106" i="18"/>
  <c r="AK805" i="18"/>
  <c r="AK688" i="18"/>
  <c r="AK509" i="18"/>
  <c r="AK779" i="18"/>
  <c r="AK193" i="18"/>
  <c r="AK482" i="18"/>
  <c r="AK247" i="18"/>
  <c r="AK652" i="18"/>
  <c r="AK102" i="18"/>
  <c r="AK766" i="18"/>
  <c r="AK92" i="18"/>
  <c r="AK146" i="18"/>
  <c r="AK222" i="18"/>
  <c r="AK612" i="18"/>
  <c r="AK117" i="18"/>
  <c r="AK401" i="18"/>
  <c r="AK655" i="18"/>
  <c r="AK547" i="18"/>
  <c r="AK130" i="18"/>
  <c r="AL130" i="18"/>
  <c r="AK388" i="18"/>
  <c r="AK753" i="18"/>
  <c r="AK483" i="18"/>
  <c r="AK662" i="18"/>
  <c r="AK844" i="18"/>
  <c r="AK91" i="18"/>
  <c r="AK600" i="18"/>
  <c r="AK210" i="18"/>
  <c r="AK208" i="18"/>
  <c r="AL208" i="18"/>
  <c r="AK78" i="18"/>
  <c r="AK792" i="18"/>
  <c r="AK506" i="18"/>
  <c r="AK95" i="18"/>
  <c r="AK781" i="18"/>
  <c r="AK104" i="18"/>
  <c r="AK706" i="18"/>
  <c r="AK638" i="18"/>
  <c r="AK495" i="18"/>
  <c r="AK848" i="18"/>
  <c r="AK440" i="18"/>
  <c r="AK818" i="18"/>
  <c r="AK131" i="18"/>
  <c r="AK586" i="18"/>
  <c r="AK221" i="18"/>
  <c r="AK392" i="18"/>
  <c r="AK548" i="18"/>
  <c r="AK427" i="18"/>
  <c r="AK654" i="18"/>
  <c r="AK627" i="18"/>
  <c r="AK125" i="18"/>
  <c r="AK511" i="18"/>
  <c r="AK769" i="18"/>
  <c r="AK857" i="18"/>
  <c r="AK245" i="18"/>
  <c r="AK496" i="18"/>
  <c r="AK375" i="18"/>
  <c r="AK223" i="18"/>
  <c r="AK403" i="18"/>
  <c r="AK141" i="18"/>
  <c r="AK491" i="18"/>
  <c r="AK592" i="18"/>
  <c r="AK602" i="18"/>
  <c r="AK643" i="18"/>
  <c r="AK831" i="18"/>
  <c r="AK789" i="18"/>
  <c r="AK118" i="18"/>
  <c r="AK534" i="18"/>
  <c r="AK453" i="18"/>
  <c r="AK362" i="18"/>
  <c r="AK254" i="18"/>
  <c r="AL254" i="18"/>
  <c r="AK241" i="18"/>
  <c r="AL241" i="18"/>
  <c r="AK226" i="18"/>
  <c r="AL226" i="18"/>
  <c r="AK590" i="18"/>
  <c r="AL590" i="18"/>
  <c r="AK206" i="18"/>
  <c r="AJ218" i="18"/>
  <c r="AK408" i="18"/>
  <c r="AL408" i="18"/>
  <c r="AK646" i="18"/>
  <c r="AL646" i="18"/>
  <c r="AK620" i="18"/>
  <c r="AL620" i="18"/>
  <c r="AK538" i="18"/>
  <c r="AL538" i="18"/>
  <c r="AK759" i="18"/>
  <c r="AK232" i="18"/>
  <c r="AL232" i="18"/>
  <c r="AK825" i="18"/>
  <c r="AL825" i="18"/>
  <c r="AK553" i="18"/>
  <c r="AL553" i="18"/>
  <c r="AK180" i="18"/>
  <c r="AL180" i="18"/>
  <c r="AK826" i="18"/>
  <c r="AL826" i="18"/>
  <c r="AK812" i="18"/>
  <c r="AL812" i="18"/>
  <c r="AK418" i="18"/>
  <c r="AL418" i="18"/>
  <c r="AK384" i="18"/>
  <c r="AL384" i="18"/>
  <c r="AK457" i="18"/>
  <c r="AL457" i="18"/>
  <c r="AK607" i="18"/>
  <c r="AL607" i="18"/>
  <c r="AK425" i="18"/>
  <c r="AL425" i="18"/>
  <c r="AK82" i="18"/>
  <c r="AL82" i="18"/>
  <c r="AK115" i="18"/>
  <c r="AJ127" i="18"/>
  <c r="AK516" i="18"/>
  <c r="AL516" i="18"/>
  <c r="AK865" i="18"/>
  <c r="AL865" i="18"/>
  <c r="AK464" i="18"/>
  <c r="AL464" i="18"/>
  <c r="AK499" i="18"/>
  <c r="AL499" i="18"/>
  <c r="AK424" i="18"/>
  <c r="AL424" i="18"/>
  <c r="AK816" i="18"/>
  <c r="AL816" i="18"/>
  <c r="AK593" i="18"/>
  <c r="AL593" i="18"/>
  <c r="AK502" i="18"/>
  <c r="AL502" i="18"/>
  <c r="AK860" i="18"/>
  <c r="AL860" i="18"/>
  <c r="AK810" i="18"/>
  <c r="AL810" i="18"/>
  <c r="AK410" i="18"/>
  <c r="AL410" i="18"/>
  <c r="AK96" i="18"/>
  <c r="AL96" i="18"/>
  <c r="AK851" i="18"/>
  <c r="AL851" i="18"/>
  <c r="AK837" i="18"/>
  <c r="AL837" i="18"/>
  <c r="AK656" i="18"/>
  <c r="AL656" i="18"/>
  <c r="AK814" i="18"/>
  <c r="AL814" i="18"/>
  <c r="AK605" i="18"/>
  <c r="AL605" i="18"/>
  <c r="AK498" i="18"/>
  <c r="AL498" i="18"/>
  <c r="AK420" i="18"/>
  <c r="AL420" i="18"/>
  <c r="AK861" i="18"/>
  <c r="AL861" i="18"/>
  <c r="AK447" i="18"/>
  <c r="AL447" i="18"/>
  <c r="AK126" i="18"/>
  <c r="AL126" i="18"/>
  <c r="AK535" i="18"/>
  <c r="AL535" i="18"/>
  <c r="AK762" i="18"/>
  <c r="AL762" i="18"/>
  <c r="AK866" i="18"/>
  <c r="AL866" i="18"/>
  <c r="AK435" i="18"/>
  <c r="AL435" i="18"/>
  <c r="AK189" i="18"/>
  <c r="AL189" i="18"/>
  <c r="AK144" i="18"/>
  <c r="AL144" i="18"/>
  <c r="AK120" i="18"/>
  <c r="AL120" i="18"/>
  <c r="AK785" i="18"/>
  <c r="AL785" i="18"/>
  <c r="AK610" i="18"/>
  <c r="AL610" i="18"/>
  <c r="AK809" i="18"/>
  <c r="AL809" i="18"/>
  <c r="AK237" i="18"/>
  <c r="AL237" i="18"/>
  <c r="AK527" i="18"/>
  <c r="AL527" i="18"/>
  <c r="AK836" i="18"/>
  <c r="AL836" i="18"/>
  <c r="AK211" i="18"/>
  <c r="AL211" i="18"/>
  <c r="AK89" i="18"/>
  <c r="AJ101" i="18"/>
  <c r="AK645" i="18"/>
  <c r="AL645" i="18"/>
  <c r="AK846" i="18"/>
  <c r="AL846" i="18"/>
  <c r="AK774" i="18"/>
  <c r="AL774" i="18"/>
  <c r="AK398" i="18"/>
  <c r="AL398" i="18"/>
  <c r="AK551" i="18"/>
  <c r="AL551" i="18"/>
  <c r="AK813" i="18"/>
  <c r="AL813" i="18"/>
  <c r="AK822" i="18"/>
  <c r="AL822" i="18"/>
  <c r="AJ195" i="18"/>
  <c r="AI205" i="18"/>
  <c r="AK76" i="18"/>
  <c r="AJ88" i="18"/>
  <c r="AK234" i="18"/>
  <c r="AK114" i="18"/>
  <c r="AH465" i="18"/>
  <c r="AI455" i="18"/>
  <c r="AI452" i="18"/>
  <c r="AJ442" i="18"/>
  <c r="AJ364" i="18"/>
  <c r="AI374" i="18"/>
  <c r="AH192" i="18"/>
  <c r="AI182" i="18"/>
  <c r="AK390" i="18"/>
  <c r="AJ400" i="18"/>
  <c r="AL651" i="18"/>
  <c r="AJ834" i="18"/>
  <c r="AI843" i="18"/>
  <c r="AK542" i="18"/>
  <c r="AJ544" i="18"/>
  <c r="AK660" i="18"/>
  <c r="AJ661" i="18"/>
  <c r="AK777" i="18"/>
  <c r="AJ778" i="18"/>
  <c r="AL550" i="18"/>
  <c r="AK557" i="18"/>
  <c r="AL855" i="18"/>
  <c r="AK856" i="18"/>
  <c r="AL626" i="18"/>
  <c r="AK635" i="18"/>
  <c r="AI426" i="18"/>
  <c r="AJ414" i="18"/>
  <c r="AK595" i="18"/>
  <c r="AJ596" i="18"/>
  <c r="AK797" i="18"/>
  <c r="AJ804" i="18"/>
  <c r="AL614" i="18"/>
  <c r="AL808" i="18"/>
  <c r="AK817" i="18"/>
  <c r="AK821" i="18"/>
  <c r="AJ830" i="18"/>
  <c r="AJ361" i="18"/>
  <c r="AK349" i="18"/>
  <c r="AG22" i="24"/>
  <c r="AG33" i="24"/>
  <c r="AH8" i="24"/>
  <c r="AJ529" i="18"/>
  <c r="AI531" i="18"/>
  <c r="AL756" i="18"/>
  <c r="AK765" i="18"/>
  <c r="AL183" i="18"/>
  <c r="AL522" i="18"/>
  <c r="AK387" i="18"/>
  <c r="AL128" i="18"/>
  <c r="AK140" i="18"/>
  <c r="AL714" i="18"/>
  <c r="AL571" i="18"/>
  <c r="AL480" i="18"/>
  <c r="AK492" i="18"/>
  <c r="AL377" i="18"/>
  <c r="AL411" i="18"/>
  <c r="AL838" i="18"/>
  <c r="AL497" i="18"/>
  <c r="AL445" i="18"/>
  <c r="AL434" i="18"/>
  <c r="AL385" i="18"/>
  <c r="AL790" i="18"/>
  <c r="AL536" i="18"/>
  <c r="AL404" i="18"/>
  <c r="AL416" i="18"/>
  <c r="AL867" i="18"/>
  <c r="AL185" i="18"/>
  <c r="AL200" i="18"/>
  <c r="AL539" i="18"/>
  <c r="AL110" i="18"/>
  <c r="AL852" i="18"/>
  <c r="AL371" i="18"/>
  <c r="AL485" i="18"/>
  <c r="AL670" i="18"/>
  <c r="AL456" i="18"/>
  <c r="AL112" i="18"/>
  <c r="AL188" i="18"/>
  <c r="AL187" i="18"/>
  <c r="AL421" i="18"/>
  <c r="AL446" i="18"/>
  <c r="AL177" i="18"/>
  <c r="AL386" i="18"/>
  <c r="AL359" i="18"/>
  <c r="AL87" i="18"/>
  <c r="AL217" i="18"/>
  <c r="AL641" i="18"/>
  <c r="AL84" i="18"/>
  <c r="AL381" i="18"/>
  <c r="AL537" i="18"/>
  <c r="AL644" i="18"/>
  <c r="AL229" i="18"/>
  <c r="AL841" i="18"/>
  <c r="AL517" i="18"/>
  <c r="AL549" i="18"/>
  <c r="AL786" i="18"/>
  <c r="AL788" i="18"/>
  <c r="AL801" i="18"/>
  <c r="AL186" i="18"/>
  <c r="AL109" i="18"/>
  <c r="AL782" i="18"/>
  <c r="AL463" i="18"/>
  <c r="AL758" i="18"/>
  <c r="AL540" i="18"/>
  <c r="AL829" i="18"/>
  <c r="AL653" i="18"/>
  <c r="AL523" i="18"/>
  <c r="AL711" i="18"/>
  <c r="AL219" i="18"/>
  <c r="AK231" i="18"/>
  <c r="AL430" i="18"/>
  <c r="AK4" i="18"/>
  <c r="AJ5" i="24"/>
  <c r="AL764" i="18"/>
  <c r="AL515" i="18"/>
  <c r="AL657" i="18"/>
  <c r="AL493" i="18"/>
  <c r="AK505" i="18"/>
  <c r="AL383" i="18"/>
  <c r="AL862" i="18"/>
  <c r="AL444" i="18"/>
  <c r="AL811" i="18"/>
  <c r="AL353" i="18"/>
  <c r="AL835" i="18"/>
  <c r="AL134" i="18"/>
  <c r="AL379" i="18"/>
  <c r="AL252" i="18"/>
  <c r="AL698" i="18"/>
  <c r="AL248" i="18"/>
  <c r="AL305" i="18"/>
  <c r="AL623" i="18"/>
  <c r="AL815" i="18"/>
  <c r="AL787" i="18"/>
  <c r="AL501" i="18"/>
  <c r="AL629" i="18"/>
  <c r="AL541" i="18"/>
  <c r="AL399" i="18"/>
  <c r="AL842" i="18"/>
  <c r="AL486" i="18"/>
  <c r="AL149" i="18"/>
  <c r="AL206" i="18"/>
  <c r="AK218" i="18"/>
  <c r="AK257" i="18"/>
  <c r="AK791" i="18"/>
  <c r="AK622" i="18"/>
  <c r="AL89" i="18"/>
  <c r="AK101" i="18"/>
  <c r="AL115" i="18"/>
  <c r="AK127" i="18"/>
  <c r="AK153" i="18"/>
  <c r="AK869" i="18"/>
  <c r="AK439" i="18"/>
  <c r="AK518" i="18"/>
  <c r="AK413" i="18"/>
  <c r="AK348" i="18"/>
  <c r="AL701" i="18"/>
  <c r="AK752" i="18"/>
  <c r="AK739" i="18"/>
  <c r="AM3" i="18"/>
  <c r="AM398" i="18"/>
  <c r="AL271" i="18"/>
  <c r="AL283" i="18"/>
  <c r="AL740" i="18"/>
  <c r="AL727" i="18"/>
  <c r="AL675" i="18"/>
  <c r="AL687" i="18"/>
  <c r="AL742" i="18"/>
  <c r="AL729" i="18"/>
  <c r="AL739" i="18" s="1"/>
  <c r="AL743" i="18"/>
  <c r="AL730" i="18"/>
  <c r="AL163" i="18"/>
  <c r="AL294" i="18"/>
  <c r="AL288" i="18"/>
  <c r="AL164" i="18"/>
  <c r="AL289" i="18"/>
  <c r="AL291" i="18"/>
  <c r="AL162" i="18"/>
  <c r="AL293" i="18"/>
  <c r="AL165" i="18"/>
  <c r="AL290" i="18"/>
  <c r="AL292" i="18"/>
  <c r="AL295" i="18"/>
  <c r="AL744" i="18"/>
  <c r="AL731" i="18"/>
  <c r="AL161" i="18"/>
  <c r="AL732" i="18"/>
  <c r="AL159" i="18"/>
  <c r="AL160" i="18"/>
  <c r="AL745" i="18"/>
  <c r="AL746" i="18"/>
  <c r="AL733" i="18"/>
  <c r="AL747" i="18"/>
  <c r="AL734" i="18"/>
  <c r="AL178" i="18"/>
  <c r="AL332" i="18"/>
  <c r="AL566" i="18"/>
  <c r="AL265" i="18"/>
  <c r="AL565" i="18"/>
  <c r="AL748" i="18"/>
  <c r="AL735" i="18"/>
  <c r="AL347" i="18"/>
  <c r="AM347" i="18"/>
  <c r="AL330" i="18"/>
  <c r="AM330" i="18"/>
  <c r="AL343" i="18"/>
  <c r="AM343" i="18"/>
  <c r="AL346" i="18"/>
  <c r="AL749" i="18"/>
  <c r="AL567" i="18"/>
  <c r="AL268" i="18"/>
  <c r="AL175" i="18"/>
  <c r="AM175" i="18"/>
  <c r="AL736" i="18"/>
  <c r="AL333" i="18"/>
  <c r="AL721" i="18"/>
  <c r="AM721" i="18"/>
  <c r="AM263" i="18"/>
  <c r="AN263" i="18" s="1"/>
  <c r="AL750" i="18"/>
  <c r="AL568" i="18"/>
  <c r="AL737" i="18"/>
  <c r="AL720" i="18"/>
  <c r="AM720" i="18" s="1"/>
  <c r="AL340" i="18"/>
  <c r="AM340" i="18"/>
  <c r="AL345" i="18"/>
  <c r="AM345" i="18"/>
  <c r="AL154" i="18"/>
  <c r="AL738" i="18"/>
  <c r="AL569" i="18"/>
  <c r="AL751" i="18"/>
  <c r="AL723" i="18"/>
  <c r="AL304" i="18"/>
  <c r="AM304" i="18"/>
  <c r="AL308" i="18"/>
  <c r="AL107" i="18"/>
  <c r="AM107" i="18"/>
  <c r="AL209" i="18"/>
  <c r="AM209" i="18"/>
  <c r="AL307" i="18"/>
  <c r="AL759" i="18"/>
  <c r="AM759" i="18"/>
  <c r="AL258" i="18"/>
  <c r="AL336" i="18"/>
  <c r="AL725" i="18"/>
  <c r="AM725" i="18"/>
  <c r="AL579" i="18"/>
  <c r="AL448" i="18"/>
  <c r="AM448" i="18"/>
  <c r="AL512" i="18"/>
  <c r="AM512" i="18"/>
  <c r="AL152" i="18"/>
  <c r="AM152" i="18"/>
  <c r="AL250" i="18"/>
  <c r="AM250" i="18"/>
  <c r="AL323" i="18"/>
  <c r="AL93" i="18"/>
  <c r="AM93" i="18"/>
  <c r="AL341" i="18"/>
  <c r="AL123" i="18"/>
  <c r="AM123" i="18"/>
  <c r="AL150" i="18"/>
  <c r="AM150" i="18"/>
  <c r="AL581" i="18"/>
  <c r="AL409" i="18"/>
  <c r="AM409" i="18"/>
  <c r="AL582" i="18"/>
  <c r="AM582" i="18"/>
  <c r="AL358" i="18"/>
  <c r="AM358" i="18"/>
  <c r="AL215" i="18"/>
  <c r="AM215" i="18"/>
  <c r="AL580" i="18"/>
  <c r="AM580" i="18"/>
  <c r="AL143" i="18"/>
  <c r="AL99" i="18"/>
  <c r="AM99" i="18"/>
  <c r="AL338" i="18"/>
  <c r="AL138" i="18"/>
  <c r="AM138" i="18"/>
  <c r="AL227" i="18"/>
  <c r="AM227" i="18"/>
  <c r="AL574" i="18"/>
  <c r="AL625" i="18"/>
  <c r="AL508" i="18"/>
  <c r="AL151" i="18"/>
  <c r="AM151" i="18"/>
  <c r="AL94" i="18"/>
  <c r="AM94" i="18"/>
  <c r="AL459" i="18"/>
  <c r="AM459" i="18"/>
  <c r="AL690" i="18"/>
  <c r="AL521" i="18"/>
  <c r="AL284" i="18"/>
  <c r="AL216" i="18"/>
  <c r="AM216" i="18"/>
  <c r="AL613" i="18"/>
  <c r="AM613" i="18"/>
  <c r="AL310" i="18"/>
  <c r="AL167" i="18"/>
  <c r="AL106" i="18"/>
  <c r="AL599" i="18"/>
  <c r="AL779" i="18"/>
  <c r="AL193" i="18"/>
  <c r="AL688" i="18"/>
  <c r="AL805" i="18"/>
  <c r="AL509" i="18"/>
  <c r="AL652" i="18"/>
  <c r="AL803" i="18"/>
  <c r="AL482" i="18"/>
  <c r="AL247" i="18"/>
  <c r="AL92" i="18"/>
  <c r="AL196" i="18"/>
  <c r="AL146" i="18"/>
  <c r="AL102" i="18"/>
  <c r="AL766" i="18"/>
  <c r="AL222" i="18"/>
  <c r="AL612" i="18"/>
  <c r="AL655" i="18"/>
  <c r="AL388" i="18"/>
  <c r="AL753" i="18"/>
  <c r="AL547" i="18"/>
  <c r="AL401" i="18"/>
  <c r="AL117" i="18"/>
  <c r="AL662" i="18"/>
  <c r="AL844" i="18"/>
  <c r="AL600" i="18"/>
  <c r="AL210" i="18"/>
  <c r="AL91" i="18"/>
  <c r="AL483" i="18"/>
  <c r="AL78" i="18"/>
  <c r="AL506" i="18"/>
  <c r="AL792" i="18"/>
  <c r="AL95" i="18"/>
  <c r="AL818" i="18"/>
  <c r="AL781" i="18"/>
  <c r="AL586" i="18"/>
  <c r="AL104" i="18"/>
  <c r="AL848" i="18"/>
  <c r="AL706" i="18"/>
  <c r="AM706" i="18" s="1"/>
  <c r="AL440" i="18"/>
  <c r="AL131" i="18"/>
  <c r="AL638" i="18"/>
  <c r="AL495" i="18"/>
  <c r="AL392" i="18"/>
  <c r="AL511" i="18"/>
  <c r="AL769" i="18"/>
  <c r="AL548" i="18"/>
  <c r="AL627" i="18"/>
  <c r="AL221" i="18"/>
  <c r="AL857" i="18"/>
  <c r="AL427" i="18"/>
  <c r="AL125" i="18"/>
  <c r="AL654" i="18"/>
  <c r="AL245" i="18"/>
  <c r="AL453" i="18"/>
  <c r="AL831" i="18"/>
  <c r="AL643" i="18"/>
  <c r="AL118" i="18"/>
  <c r="AL403" i="18"/>
  <c r="AL534" i="18"/>
  <c r="AL789" i="18"/>
  <c r="AL375" i="18"/>
  <c r="AL491" i="18"/>
  <c r="AL496" i="18"/>
  <c r="AL141" i="18"/>
  <c r="AL602" i="18"/>
  <c r="AL223" i="18"/>
  <c r="AL362" i="18"/>
  <c r="AL592" i="18"/>
  <c r="AL266" i="18"/>
  <c r="AL847" i="18"/>
  <c r="AM847" i="18"/>
  <c r="AL306" i="18"/>
  <c r="AL253" i="18"/>
  <c r="AM253" i="18"/>
  <c r="AL97" i="18"/>
  <c r="AL669" i="18"/>
  <c r="AM669" i="18"/>
  <c r="AL111" i="18"/>
  <c r="AL543" i="18"/>
  <c r="AM543" i="18"/>
  <c r="AL708" i="18"/>
  <c r="AM708" i="18"/>
  <c r="AL184" i="18"/>
  <c r="AL488" i="18"/>
  <c r="AM488" i="18"/>
  <c r="AL552" i="18"/>
  <c r="AM552" i="18"/>
  <c r="AL604" i="18"/>
  <c r="AM604" i="18"/>
  <c r="AL450" i="18"/>
  <c r="AM450" i="18"/>
  <c r="AL86" i="18"/>
  <c r="AM86" i="18"/>
  <c r="AL634" i="18"/>
  <c r="AM634" i="18"/>
  <c r="AL799" i="18"/>
  <c r="AM799" i="18"/>
  <c r="AL530" i="18"/>
  <c r="AM530" i="18"/>
  <c r="AL621" i="18"/>
  <c r="AM621" i="18"/>
  <c r="AL438" i="18"/>
  <c r="AM438" i="18"/>
  <c r="AL863" i="18"/>
  <c r="AM863" i="18"/>
  <c r="AL556" i="18"/>
  <c r="AM556" i="18"/>
  <c r="AL854" i="18"/>
  <c r="AM854" i="18"/>
  <c r="AL545" i="18"/>
  <c r="AM545" i="18"/>
  <c r="AL380" i="18"/>
  <c r="AM380" i="18"/>
  <c r="AL630" i="18"/>
  <c r="AM630" i="18"/>
  <c r="AL840" i="18"/>
  <c r="AM840" i="18"/>
  <c r="AL525" i="18"/>
  <c r="AM525" i="18"/>
  <c r="AL239" i="18"/>
  <c r="AM239" i="18"/>
  <c r="AL255" i="18"/>
  <c r="AM255" i="18"/>
  <c r="AL760" i="18"/>
  <c r="AM760" i="18"/>
  <c r="AL429" i="18"/>
  <c r="AM429" i="18"/>
  <c r="AL859" i="18"/>
  <c r="AM859" i="18"/>
  <c r="AL524" i="18"/>
  <c r="AM524" i="18"/>
  <c r="AL555" i="18"/>
  <c r="AM555" i="18"/>
  <c r="AL755" i="18"/>
  <c r="AM755" i="18"/>
  <c r="AL532" i="18"/>
  <c r="AM532" i="18"/>
  <c r="AL100" i="18"/>
  <c r="AM100" i="18"/>
  <c r="AL360" i="18"/>
  <c r="AM360" i="18"/>
  <c r="AL796" i="18"/>
  <c r="AM796" i="18"/>
  <c r="AL461" i="18"/>
  <c r="AM461" i="18"/>
  <c r="AL672" i="18"/>
  <c r="AM672" i="18"/>
  <c r="AL503" i="18"/>
  <c r="AM503" i="18"/>
  <c r="AL636" i="18"/>
  <c r="AK648" i="18"/>
  <c r="AL603" i="18"/>
  <c r="AM603" i="18"/>
  <c r="AL606" i="18"/>
  <c r="AM606" i="18"/>
  <c r="AL197" i="18"/>
  <c r="AM197" i="18"/>
  <c r="AL833" i="18"/>
  <c r="AM833" i="18"/>
  <c r="AL649" i="18"/>
  <c r="AM649" i="18"/>
  <c r="AL619" i="18"/>
  <c r="AM619" i="18"/>
  <c r="AL148" i="18"/>
  <c r="AM148" i="18"/>
  <c r="AL191" i="18"/>
  <c r="AM191" i="18"/>
  <c r="AL407" i="18"/>
  <c r="AM407" i="18"/>
  <c r="AL354" i="18"/>
  <c r="AM354" i="18"/>
  <c r="AL768" i="18"/>
  <c r="AM768" i="18"/>
  <c r="AL617" i="18"/>
  <c r="AM617" i="18"/>
  <c r="AL795" i="18"/>
  <c r="AM795" i="18"/>
  <c r="AL449" i="18"/>
  <c r="AM449" i="18"/>
  <c r="AL647" i="18"/>
  <c r="AM647" i="18"/>
  <c r="AL198" i="18"/>
  <c r="AM198" i="18"/>
  <c r="AL839" i="18"/>
  <c r="AM839" i="18"/>
  <c r="AL697" i="18"/>
  <c r="AM697" i="18"/>
  <c r="AL80" i="18"/>
  <c r="AM80" i="18"/>
  <c r="AL214" i="18"/>
  <c r="AM214" i="18"/>
  <c r="AL802" i="18"/>
  <c r="AM802" i="18"/>
  <c r="AL615" i="18"/>
  <c r="AM615" i="18"/>
  <c r="AL632" i="18"/>
  <c r="AM632" i="18"/>
  <c r="AL240" i="18"/>
  <c r="AM240" i="18"/>
  <c r="AL709" i="18"/>
  <c r="AM709" i="18"/>
  <c r="AL139" i="18"/>
  <c r="AM139" i="18"/>
  <c r="AL794" i="18"/>
  <c r="AM794" i="18"/>
  <c r="AL640" i="18"/>
  <c r="AM640" i="18"/>
  <c r="AL587" i="18"/>
  <c r="AM587" i="18"/>
  <c r="AL297" i="18"/>
  <c r="AL784" i="18"/>
  <c r="AM784" i="18"/>
  <c r="AL597" i="18"/>
  <c r="AK609" i="18"/>
  <c r="AL800" i="18"/>
  <c r="AM800" i="18"/>
  <c r="AL500" i="18"/>
  <c r="AM500" i="18"/>
  <c r="AL554" i="18"/>
  <c r="AM554" i="18"/>
  <c r="AL771" i="18"/>
  <c r="AM771" i="18"/>
  <c r="AL849" i="18"/>
  <c r="AM849" i="18"/>
  <c r="AL396" i="18"/>
  <c r="AM396" i="18"/>
  <c r="AL423" i="18"/>
  <c r="AM423" i="18"/>
  <c r="AL422" i="18"/>
  <c r="AM422" i="18"/>
  <c r="AL373" i="18"/>
  <c r="AM373" i="18"/>
  <c r="AL79" i="18"/>
  <c r="AL113" i="18"/>
  <c r="AM113" i="18"/>
  <c r="AL238" i="18"/>
  <c r="AM238" i="18"/>
  <c r="AL432" i="18"/>
  <c r="AM432" i="18"/>
  <c r="AL108" i="18"/>
  <c r="AM108" i="18"/>
  <c r="AL696" i="18"/>
  <c r="AM696" i="18"/>
  <c r="AL132" i="18"/>
  <c r="AM132" i="18"/>
  <c r="AL190" i="18"/>
  <c r="AM190" i="18"/>
  <c r="AL659" i="18"/>
  <c r="AM659" i="18"/>
  <c r="AL868" i="18"/>
  <c r="AM868" i="18"/>
  <c r="AL372" i="18"/>
  <c r="AM372" i="18"/>
  <c r="AL391" i="18"/>
  <c r="AM391" i="18"/>
  <c r="AL137" i="18"/>
  <c r="AM137" i="18"/>
  <c r="AL864" i="18"/>
  <c r="AM864" i="18"/>
  <c r="AL119" i="18"/>
  <c r="AM119" i="18"/>
  <c r="AL256" i="18"/>
  <c r="AM256" i="18"/>
  <c r="AL775" i="18"/>
  <c r="AM775" i="18"/>
  <c r="AL824" i="18"/>
  <c r="AM824" i="18"/>
  <c r="AL827" i="18"/>
  <c r="AM827" i="18"/>
  <c r="AL823" i="18"/>
  <c r="AM823" i="18"/>
  <c r="AL202" i="18"/>
  <c r="AM202" i="18"/>
  <c r="AL850" i="18"/>
  <c r="AM850" i="18"/>
  <c r="AL213" i="18"/>
  <c r="AM213" i="18"/>
  <c r="AL798" i="18"/>
  <c r="AM798" i="18"/>
  <c r="AL658" i="18"/>
  <c r="AM658" i="18"/>
  <c r="AL783" i="18"/>
  <c r="AM783" i="18"/>
  <c r="AL616" i="18"/>
  <c r="AM616" i="18"/>
  <c r="AL484" i="18"/>
  <c r="AM484" i="18"/>
  <c r="AL642" i="18"/>
  <c r="AM642" i="18"/>
  <c r="AL584" i="18"/>
  <c r="AM584" i="18"/>
  <c r="AL406" i="18"/>
  <c r="AM406" i="18"/>
  <c r="AL405" i="18"/>
  <c r="AM405" i="18"/>
  <c r="AL773" i="18"/>
  <c r="AM773" i="18"/>
  <c r="AL770" i="18"/>
  <c r="AM770" i="18"/>
  <c r="AL526" i="18"/>
  <c r="AM526" i="18"/>
  <c r="AL639" i="18"/>
  <c r="AM639" i="18"/>
  <c r="AL757" i="18"/>
  <c r="AM757" i="18"/>
  <c r="AL369" i="18"/>
  <c r="AM369" i="18"/>
  <c r="AL394" i="18"/>
  <c r="AM394" i="18"/>
  <c r="AL201" i="18"/>
  <c r="AM201" i="18"/>
  <c r="AL124" i="18"/>
  <c r="AM124" i="18"/>
  <c r="AL628" i="18"/>
  <c r="AM628" i="18"/>
  <c r="AL514" i="18"/>
  <c r="AM514" i="18"/>
  <c r="AL608" i="18"/>
  <c r="AM608" i="18"/>
  <c r="AL145" i="18"/>
  <c r="AM145" i="18"/>
  <c r="AL251" i="18"/>
  <c r="AM251" i="18"/>
  <c r="AL355" i="18"/>
  <c r="AM355" i="18"/>
  <c r="AL366" i="18"/>
  <c r="AM366" i="18"/>
  <c r="AL588" i="18"/>
  <c r="AM588" i="18"/>
  <c r="AL83" i="18"/>
  <c r="AM83" i="18"/>
  <c r="AL437" i="18"/>
  <c r="AM437" i="18"/>
  <c r="AL807" i="18"/>
  <c r="AM807" i="18"/>
  <c r="AL589" i="18"/>
  <c r="AM589" i="18"/>
  <c r="AL76" i="18"/>
  <c r="AK88" i="18"/>
  <c r="AK195" i="18"/>
  <c r="AJ205" i="18"/>
  <c r="AK244" i="18"/>
  <c r="AL234" i="18"/>
  <c r="AL244" i="18"/>
  <c r="AJ452" i="18"/>
  <c r="AK442" i="18"/>
  <c r="AI465" i="18"/>
  <c r="AJ455" i="18"/>
  <c r="AL390" i="18"/>
  <c r="AK400" i="18"/>
  <c r="AI192" i="18"/>
  <c r="AJ182" i="18"/>
  <c r="AK364" i="18"/>
  <c r="AJ374" i="18"/>
  <c r="AM651" i="18"/>
  <c r="AH22" i="24"/>
  <c r="AH33" i="24"/>
  <c r="AI8" i="24"/>
  <c r="AK361" i="18"/>
  <c r="AL349" i="18"/>
  <c r="AJ426" i="18"/>
  <c r="AK414" i="18"/>
  <c r="AM756" i="18"/>
  <c r="AL765" i="18"/>
  <c r="AK529" i="18"/>
  <c r="AJ531" i="18"/>
  <c r="AM808" i="18"/>
  <c r="AL817" i="18"/>
  <c r="AL595" i="18"/>
  <c r="AK596" i="18"/>
  <c r="AM626" i="18"/>
  <c r="AL635" i="18"/>
  <c r="AM550" i="18"/>
  <c r="AL557" i="18"/>
  <c r="AL777" i="18"/>
  <c r="AK778" i="18"/>
  <c r="AL622" i="18"/>
  <c r="AM614" i="18"/>
  <c r="AL660" i="18"/>
  <c r="AK661" i="18"/>
  <c r="AL542" i="18"/>
  <c r="AK544" i="18"/>
  <c r="AK834" i="18"/>
  <c r="AJ843" i="18"/>
  <c r="AL821" i="18"/>
  <c r="AK830" i="18"/>
  <c r="AL797" i="18"/>
  <c r="AK804" i="18"/>
  <c r="AM855" i="18"/>
  <c r="AL856" i="18"/>
  <c r="AM183" i="18"/>
  <c r="AM522" i="18"/>
  <c r="AL114" i="18"/>
  <c r="AL752" i="18"/>
  <c r="AL348" i="18"/>
  <c r="AM297" i="18"/>
  <c r="AM636" i="18"/>
  <c r="AL648" i="18"/>
  <c r="AL153" i="18"/>
  <c r="AL439" i="18"/>
  <c r="AL791" i="18"/>
  <c r="AM258" i="18"/>
  <c r="AM178" i="18"/>
  <c r="AM159" i="18"/>
  <c r="AM287" i="18"/>
  <c r="AN287" i="18" s="1"/>
  <c r="AM174" i="18"/>
  <c r="AM558" i="18"/>
  <c r="AM331" i="18"/>
  <c r="AM578" i="18"/>
  <c r="AM701" i="18"/>
  <c r="AM489" i="18"/>
  <c r="AM121" i="18"/>
  <c r="AM712" i="18"/>
  <c r="AM673" i="18"/>
  <c r="AM241" i="18"/>
  <c r="AM646" i="18"/>
  <c r="AM232" i="18"/>
  <c r="AM826" i="18"/>
  <c r="AM457" i="18"/>
  <c r="AM516" i="18"/>
  <c r="AM816" i="18"/>
  <c r="AM860" i="18"/>
  <c r="AM851" i="18"/>
  <c r="AM605" i="18"/>
  <c r="AM447" i="18"/>
  <c r="AM189" i="18"/>
  <c r="AM610" i="18"/>
  <c r="AM836" i="18"/>
  <c r="AM89" i="18"/>
  <c r="AL101" i="18"/>
  <c r="AM774" i="18"/>
  <c r="AM822" i="18"/>
  <c r="AM249" i="18"/>
  <c r="AM408" i="18"/>
  <c r="AM812" i="18"/>
  <c r="AM82" i="18"/>
  <c r="AM424" i="18"/>
  <c r="AM837" i="18"/>
  <c r="AM861" i="18"/>
  <c r="AM435" i="18"/>
  <c r="AM809" i="18"/>
  <c r="AM846" i="18"/>
  <c r="AM149" i="18"/>
  <c r="AM842" i="18"/>
  <c r="AM541" i="18"/>
  <c r="AM501" i="18"/>
  <c r="AM815" i="18"/>
  <c r="AM305" i="18"/>
  <c r="AM248" i="18"/>
  <c r="AM252" i="18"/>
  <c r="AM134" i="18"/>
  <c r="AM353" i="18"/>
  <c r="AM444" i="18"/>
  <c r="AM383" i="18"/>
  <c r="AM493" i="18"/>
  <c r="AL505" i="18"/>
  <c r="AM515" i="18"/>
  <c r="AM430" i="18"/>
  <c r="AM219" i="18"/>
  <c r="AL231" i="18"/>
  <c r="AM523" i="18"/>
  <c r="AM829" i="18"/>
  <c r="AM758" i="18"/>
  <c r="AM782" i="18"/>
  <c r="AM186" i="18"/>
  <c r="AM788" i="18"/>
  <c r="AM549" i="18"/>
  <c r="AM841" i="18"/>
  <c r="AM644" i="18"/>
  <c r="AM381" i="18"/>
  <c r="AM217" i="18"/>
  <c r="AM359" i="18"/>
  <c r="AM421" i="18"/>
  <c r="AM188" i="18"/>
  <c r="AM456" i="18"/>
  <c r="AM485" i="18"/>
  <c r="AM852" i="18"/>
  <c r="AM185" i="18"/>
  <c r="AM416" i="18"/>
  <c r="AM536" i="18"/>
  <c r="AM385" i="18"/>
  <c r="AM445" i="18"/>
  <c r="AM838" i="18"/>
  <c r="AM377" i="18"/>
  <c r="AM487" i="18"/>
  <c r="AM352" i="18"/>
  <c r="AM225" i="18"/>
  <c r="AM631" i="18"/>
  <c r="AM458" i="18"/>
  <c r="AM761" i="18"/>
  <c r="AM351" i="18"/>
  <c r="AM339" i="18"/>
  <c r="AM443" i="18"/>
  <c r="AM490" i="18"/>
  <c r="AM462" i="18"/>
  <c r="AM417" i="18"/>
  <c r="AM382" i="18"/>
  <c r="AM136" i="18"/>
  <c r="AM135" i="18"/>
  <c r="AM370" i="18"/>
  <c r="AM81" i="18"/>
  <c r="AM212" i="18"/>
  <c r="AM528" i="18"/>
  <c r="AM395" i="18"/>
  <c r="AM828" i="18"/>
  <c r="AM203" i="18"/>
  <c r="AM460" i="18"/>
  <c r="AM671" i="18"/>
  <c r="AM571" i="18"/>
  <c r="AM269" i="18"/>
  <c r="AM224" i="18"/>
  <c r="AM412" i="18"/>
  <c r="AM98" i="18"/>
  <c r="AM319" i="18"/>
  <c r="AM695" i="18"/>
  <c r="AM128" i="18"/>
  <c r="AL140" i="18"/>
  <c r="AM147" i="18"/>
  <c r="AM620" i="18"/>
  <c r="AM607" i="18"/>
  <c r="AM593" i="18"/>
  <c r="AM498" i="18"/>
  <c r="AM785" i="18"/>
  <c r="AM597" i="18"/>
  <c r="AL609" i="18"/>
  <c r="AL387" i="18"/>
  <c r="AL257" i="18"/>
  <c r="AL869" i="18"/>
  <c r="AL518" i="18"/>
  <c r="AL413" i="18"/>
  <c r="AN3" i="18"/>
  <c r="AN437" i="18"/>
  <c r="AM271" i="18"/>
  <c r="AM283" i="18"/>
  <c r="AM675" i="18"/>
  <c r="AM687" i="18"/>
  <c r="AM740" i="18"/>
  <c r="AM727" i="18"/>
  <c r="AM729" i="18"/>
  <c r="AM742" i="18"/>
  <c r="AM743" i="18"/>
  <c r="AM730" i="18"/>
  <c r="AM289" i="18"/>
  <c r="AM295" i="18"/>
  <c r="AM165" i="18"/>
  <c r="AM291" i="18"/>
  <c r="AM290" i="18"/>
  <c r="AM292" i="18"/>
  <c r="AM293" i="18"/>
  <c r="AM164" i="18"/>
  <c r="AM163" i="18"/>
  <c r="AM294" i="18"/>
  <c r="AM731" i="18"/>
  <c r="AM744" i="18"/>
  <c r="AM162" i="18"/>
  <c r="AM288" i="18"/>
  <c r="AM161" i="18"/>
  <c r="AM732" i="18"/>
  <c r="AM745" i="18"/>
  <c r="AM176" i="18"/>
  <c r="AM733" i="18"/>
  <c r="AM746" i="18"/>
  <c r="AM747" i="18"/>
  <c r="AM734" i="18"/>
  <c r="AM735" i="18"/>
  <c r="AM177" i="18"/>
  <c r="AN177" i="18"/>
  <c r="AM748" i="18"/>
  <c r="AM266" i="18"/>
  <c r="AN266" i="18"/>
  <c r="AM334" i="18"/>
  <c r="AM321" i="18"/>
  <c r="AM332" i="18"/>
  <c r="AM736" i="18"/>
  <c r="AM565" i="18"/>
  <c r="AM342" i="18"/>
  <c r="AN342" i="18"/>
  <c r="AM265" i="18"/>
  <c r="AM566" i="18"/>
  <c r="AN566" i="18"/>
  <c r="AM749" i="18"/>
  <c r="AM567" i="18"/>
  <c r="AM264" i="18"/>
  <c r="AN264" i="18"/>
  <c r="AM184" i="18"/>
  <c r="AN184" i="18"/>
  <c r="AM568" i="18"/>
  <c r="AM750" i="18"/>
  <c r="AM268" i="18"/>
  <c r="AM346" i="18"/>
  <c r="AN346" i="18"/>
  <c r="AM737" i="18"/>
  <c r="AM333" i="18"/>
  <c r="AN333" i="18"/>
  <c r="AM751" i="18"/>
  <c r="AM738" i="18"/>
  <c r="AM739" i="18"/>
  <c r="AM154" i="18"/>
  <c r="AM569" i="18"/>
  <c r="AM724" i="18"/>
  <c r="AN724" i="18"/>
  <c r="AM306" i="18"/>
  <c r="AN306" i="18"/>
  <c r="AM539" i="18"/>
  <c r="AN539" i="18"/>
  <c r="AM723" i="18"/>
  <c r="AM722" i="18"/>
  <c r="AM204" i="18"/>
  <c r="AM308" i="18"/>
  <c r="AM243" i="18"/>
  <c r="AN243" i="18"/>
  <c r="AM318" i="18"/>
  <c r="AN318" i="18"/>
  <c r="AM393" i="18"/>
  <c r="AN393" i="18"/>
  <c r="AM79" i="18"/>
  <c r="AN79" i="18"/>
  <c r="AM307" i="18"/>
  <c r="AM714" i="18"/>
  <c r="AM579" i="18"/>
  <c r="AN579" i="18"/>
  <c r="AM336" i="18"/>
  <c r="AM97" i="18"/>
  <c r="AN97" i="18"/>
  <c r="AM397" i="18"/>
  <c r="AN397" i="18"/>
  <c r="AM111" i="18"/>
  <c r="AN111" i="18"/>
  <c r="AM866" i="18"/>
  <c r="AN866" i="18"/>
  <c r="AM323" i="18"/>
  <c r="AM776" i="18"/>
  <c r="AN776" i="18"/>
  <c r="AM85" i="18"/>
  <c r="AM341" i="18"/>
  <c r="AM581" i="18"/>
  <c r="AN581" i="18"/>
  <c r="AM143" i="18"/>
  <c r="AM338" i="18"/>
  <c r="AM574" i="18"/>
  <c r="AM508" i="18"/>
  <c r="AM625" i="18"/>
  <c r="AM521" i="18"/>
  <c r="AM499" i="18"/>
  <c r="AN499" i="18"/>
  <c r="AM284" i="18"/>
  <c r="AM690" i="18"/>
  <c r="AM167" i="18"/>
  <c r="AM310" i="18"/>
  <c r="AM599" i="18"/>
  <c r="AM106" i="18"/>
  <c r="AM688" i="18"/>
  <c r="AM193" i="18"/>
  <c r="AM779" i="18"/>
  <c r="AM509" i="18"/>
  <c r="AM805" i="18"/>
  <c r="AM803" i="18"/>
  <c r="AM482" i="18"/>
  <c r="AM92" i="18"/>
  <c r="AM652" i="18"/>
  <c r="AM247" i="18"/>
  <c r="AM222" i="18"/>
  <c r="AM130" i="18"/>
  <c r="AM196" i="18"/>
  <c r="AN196" i="18"/>
  <c r="AM102" i="18"/>
  <c r="AM766" i="18"/>
  <c r="AM146" i="18"/>
  <c r="AM401" i="18"/>
  <c r="AM547" i="18"/>
  <c r="AM655" i="18"/>
  <c r="AM612" i="18"/>
  <c r="AM388" i="18"/>
  <c r="AM753" i="18"/>
  <c r="AM117" i="18"/>
  <c r="AM662" i="18"/>
  <c r="AM844" i="18"/>
  <c r="AM208" i="18"/>
  <c r="AN208" i="18"/>
  <c r="AM91" i="18"/>
  <c r="AM483" i="18"/>
  <c r="AM600" i="18"/>
  <c r="AM210" i="18"/>
  <c r="AM506" i="18"/>
  <c r="AM78" i="18"/>
  <c r="AM792" i="18"/>
  <c r="AM848" i="18"/>
  <c r="AM586" i="18"/>
  <c r="AM638" i="18"/>
  <c r="AM95" i="18"/>
  <c r="AM781" i="18"/>
  <c r="AM440" i="18"/>
  <c r="AM104" i="18"/>
  <c r="AM818" i="18"/>
  <c r="AM495" i="18"/>
  <c r="AM131" i="18"/>
  <c r="AM221" i="18"/>
  <c r="AM627" i="18"/>
  <c r="AM125" i="18"/>
  <c r="AM392" i="18"/>
  <c r="AM427" i="18"/>
  <c r="AM857" i="18"/>
  <c r="AM769" i="18"/>
  <c r="AM654" i="18"/>
  <c r="AM511" i="18"/>
  <c r="AM548" i="18"/>
  <c r="AM403" i="18"/>
  <c r="AM453" i="18"/>
  <c r="AM141" i="18"/>
  <c r="AM643" i="18"/>
  <c r="AM496" i="18"/>
  <c r="AM491" i="18"/>
  <c r="AM592" i="18"/>
  <c r="AM789" i="18"/>
  <c r="AM118" i="18"/>
  <c r="AM105" i="18"/>
  <c r="AM245" i="18"/>
  <c r="AM362" i="18"/>
  <c r="AM375" i="18"/>
  <c r="AM534" i="18"/>
  <c r="AM602" i="18"/>
  <c r="AM831" i="18"/>
  <c r="AM223" i="18"/>
  <c r="AM344" i="18"/>
  <c r="AM357" i="18"/>
  <c r="AN357" i="18"/>
  <c r="AM242" i="18"/>
  <c r="AN242" i="18"/>
  <c r="AM356" i="18"/>
  <c r="AN356" i="18"/>
  <c r="AM633" i="18"/>
  <c r="AN633" i="18"/>
  <c r="AM590" i="18"/>
  <c r="AN590" i="18"/>
  <c r="AM538" i="18"/>
  <c r="AN538" i="18"/>
  <c r="AM553" i="18"/>
  <c r="AN553" i="18"/>
  <c r="AM418" i="18"/>
  <c r="AN418" i="18"/>
  <c r="AM425" i="18"/>
  <c r="AN425" i="18"/>
  <c r="AM115" i="18"/>
  <c r="AL127" i="18"/>
  <c r="AM464" i="18"/>
  <c r="AN464" i="18"/>
  <c r="AM502" i="18"/>
  <c r="AN502" i="18"/>
  <c r="AM410" i="18"/>
  <c r="AN410" i="18"/>
  <c r="AM656" i="18"/>
  <c r="AN656" i="18"/>
  <c r="AM420" i="18"/>
  <c r="AN420" i="18"/>
  <c r="AM535" i="18"/>
  <c r="AN535" i="18"/>
  <c r="AM120" i="18"/>
  <c r="AN120" i="18"/>
  <c r="AM237" i="18"/>
  <c r="AN237" i="18"/>
  <c r="AM645" i="18"/>
  <c r="AN645" i="18"/>
  <c r="AM551" i="18"/>
  <c r="AN551" i="18"/>
  <c r="AM133" i="18"/>
  <c r="AN133" i="18"/>
  <c r="AM226" i="18"/>
  <c r="AN226" i="18"/>
  <c r="AM206" i="18"/>
  <c r="AL218" i="18"/>
  <c r="AM825" i="18"/>
  <c r="AN825" i="18"/>
  <c r="AM384" i="18"/>
  <c r="AN384" i="18"/>
  <c r="AM865" i="18"/>
  <c r="AN865" i="18"/>
  <c r="AM810" i="18"/>
  <c r="AN810" i="18"/>
  <c r="AM814" i="18"/>
  <c r="AN814" i="18"/>
  <c r="AM126" i="18"/>
  <c r="AN126" i="18"/>
  <c r="AM144" i="18"/>
  <c r="AN144" i="18"/>
  <c r="AM211" i="18"/>
  <c r="AN211" i="18"/>
  <c r="AM813" i="18"/>
  <c r="AN813" i="18"/>
  <c r="AM486" i="18"/>
  <c r="AN486" i="18"/>
  <c r="AM399" i="18"/>
  <c r="AN399" i="18"/>
  <c r="AM629" i="18"/>
  <c r="AN629" i="18"/>
  <c r="AM787" i="18"/>
  <c r="AN787" i="18"/>
  <c r="AM623" i="18"/>
  <c r="AN623" i="18"/>
  <c r="AM698" i="18"/>
  <c r="AN698" i="18"/>
  <c r="AM379" i="18"/>
  <c r="AN379" i="18"/>
  <c r="AM835" i="18"/>
  <c r="AN835" i="18"/>
  <c r="AM811" i="18"/>
  <c r="AN811" i="18"/>
  <c r="AM862" i="18"/>
  <c r="AN862" i="18"/>
  <c r="AM657" i="18"/>
  <c r="AN657" i="18"/>
  <c r="AM764" i="18"/>
  <c r="AN764" i="18"/>
  <c r="AL4" i="18"/>
  <c r="AK5" i="24"/>
  <c r="AM711" i="18"/>
  <c r="AN711" i="18"/>
  <c r="AM653" i="18"/>
  <c r="AN653" i="18"/>
  <c r="AM540" i="18"/>
  <c r="AN540" i="18"/>
  <c r="AM463" i="18"/>
  <c r="AN463" i="18"/>
  <c r="AM109" i="18"/>
  <c r="AN109" i="18"/>
  <c r="AM801" i="18"/>
  <c r="AN801" i="18"/>
  <c r="AM786" i="18"/>
  <c r="AN786" i="18"/>
  <c r="AM517" i="18"/>
  <c r="AN517" i="18"/>
  <c r="AM229" i="18"/>
  <c r="AN229" i="18"/>
  <c r="AM537" i="18"/>
  <c r="AM84" i="18"/>
  <c r="AN84" i="18"/>
  <c r="AM641" i="18"/>
  <c r="AN641" i="18"/>
  <c r="AM87" i="18"/>
  <c r="AN87" i="18"/>
  <c r="AM386" i="18"/>
  <c r="AN386" i="18"/>
  <c r="AM446" i="18"/>
  <c r="AN446" i="18"/>
  <c r="AM187" i="18"/>
  <c r="AN187" i="18"/>
  <c r="AM112" i="18"/>
  <c r="AN112" i="18"/>
  <c r="AM670" i="18"/>
  <c r="AN670" i="18"/>
  <c r="AM371" i="18"/>
  <c r="AN371" i="18"/>
  <c r="AM110" i="18"/>
  <c r="AN110" i="18"/>
  <c r="AM200" i="18"/>
  <c r="AN200" i="18"/>
  <c r="AM867" i="18"/>
  <c r="AN867" i="18"/>
  <c r="AM404" i="18"/>
  <c r="AN404" i="18"/>
  <c r="AM790" i="18"/>
  <c r="AN790" i="18"/>
  <c r="AM434" i="18"/>
  <c r="AN434" i="18"/>
  <c r="AM497" i="18"/>
  <c r="AN497" i="18"/>
  <c r="AM411" i="18"/>
  <c r="AN411" i="18"/>
  <c r="AM772" i="18"/>
  <c r="AN772" i="18"/>
  <c r="AM763" i="18"/>
  <c r="AN763" i="18"/>
  <c r="AM591" i="18"/>
  <c r="AN591" i="18"/>
  <c r="AM433" i="18"/>
  <c r="AN433" i="18"/>
  <c r="AM228" i="18"/>
  <c r="AN228" i="18"/>
  <c r="AM504" i="18"/>
  <c r="AN504" i="18"/>
  <c r="AM368" i="18"/>
  <c r="AN368" i="18"/>
  <c r="AM235" i="18"/>
  <c r="AN235" i="18"/>
  <c r="AM122" i="18"/>
  <c r="AN122" i="18"/>
  <c r="AM601" i="18"/>
  <c r="AN601" i="18"/>
  <c r="AM513" i="18"/>
  <c r="AN513" i="18"/>
  <c r="AM510" i="18"/>
  <c r="AN510" i="18"/>
  <c r="AM378" i="18"/>
  <c r="AN378" i="18"/>
  <c r="AM519" i="18"/>
  <c r="AN519" i="18"/>
  <c r="AM820" i="18"/>
  <c r="AN820" i="18"/>
  <c r="AM236" i="18"/>
  <c r="AN236" i="18"/>
  <c r="AM365" i="18"/>
  <c r="AN365" i="18"/>
  <c r="AM710" i="18"/>
  <c r="AN710" i="18"/>
  <c r="AM419" i="18"/>
  <c r="AN419" i="18"/>
  <c r="AM199" i="18"/>
  <c r="AN199" i="18"/>
  <c r="AM431" i="18"/>
  <c r="AN431" i="18"/>
  <c r="AM618" i="18"/>
  <c r="AN618" i="18"/>
  <c r="AM367" i="18"/>
  <c r="AN367" i="18"/>
  <c r="AM480" i="18"/>
  <c r="AL492" i="18"/>
  <c r="AM230" i="18"/>
  <c r="AN230" i="18"/>
  <c r="AM853" i="18"/>
  <c r="AN853" i="18"/>
  <c r="AM699" i="18"/>
  <c r="AN699" i="18"/>
  <c r="AM317" i="18"/>
  <c r="AM267" i="18"/>
  <c r="AN267" i="18"/>
  <c r="AM563" i="18"/>
  <c r="AM320" i="18"/>
  <c r="AM451" i="18"/>
  <c r="AM436" i="18"/>
  <c r="AN436" i="18"/>
  <c r="AM594" i="18"/>
  <c r="AN594" i="18"/>
  <c r="AM254" i="18"/>
  <c r="AM180" i="18"/>
  <c r="AN180" i="18"/>
  <c r="AM96" i="18"/>
  <c r="AN96" i="18"/>
  <c r="AM762" i="18"/>
  <c r="AM765" i="18"/>
  <c r="AM527" i="18"/>
  <c r="AN527" i="18"/>
  <c r="AK205" i="18"/>
  <c r="AL195" i="18"/>
  <c r="AM76" i="18"/>
  <c r="AL88" i="18"/>
  <c r="AM234" i="18"/>
  <c r="AJ465" i="18"/>
  <c r="AK455" i="18"/>
  <c r="AL442" i="18"/>
  <c r="AK452" i="18"/>
  <c r="AL364" i="18"/>
  <c r="AK374" i="18"/>
  <c r="AM390" i="18"/>
  <c r="AL400" i="18"/>
  <c r="AJ192" i="18"/>
  <c r="AK182" i="18"/>
  <c r="AN651" i="18"/>
  <c r="AM622" i="18"/>
  <c r="AN614" i="18"/>
  <c r="AM777" i="18"/>
  <c r="AL778" i="18"/>
  <c r="AN626" i="18"/>
  <c r="AM635" i="18"/>
  <c r="AM595" i="18"/>
  <c r="AL596" i="18"/>
  <c r="AN808" i="18"/>
  <c r="AM817" i="18"/>
  <c r="AN756" i="18"/>
  <c r="AL361" i="18"/>
  <c r="AM349" i="18"/>
  <c r="AN855" i="18"/>
  <c r="AM856" i="18"/>
  <c r="AM797" i="18"/>
  <c r="AL804" i="18"/>
  <c r="AM542" i="18"/>
  <c r="AL544" i="18"/>
  <c r="AM660" i="18"/>
  <c r="AL661" i="18"/>
  <c r="AN550" i="18"/>
  <c r="AM557" i="18"/>
  <c r="AL529" i="18"/>
  <c r="AK531" i="18"/>
  <c r="AK426" i="18"/>
  <c r="AL414" i="18"/>
  <c r="AJ8" i="24"/>
  <c r="AI22" i="24"/>
  <c r="AI33" i="24"/>
  <c r="AM821" i="18"/>
  <c r="AL830" i="18"/>
  <c r="AL834" i="18"/>
  <c r="AK843" i="18"/>
  <c r="AN522" i="18"/>
  <c r="AN183" i="18"/>
  <c r="AN480" i="18"/>
  <c r="AM492" i="18"/>
  <c r="AL5" i="24"/>
  <c r="AM4" i="18"/>
  <c r="AN206" i="18"/>
  <c r="AM218" i="18"/>
  <c r="AN115" i="18"/>
  <c r="AM127" i="18"/>
  <c r="AM387" i="18"/>
  <c r="AM257" i="18"/>
  <c r="AM153" i="18"/>
  <c r="AM439" i="18"/>
  <c r="AM413" i="18"/>
  <c r="AM114" i="18"/>
  <c r="AM348" i="18"/>
  <c r="AM752" i="18"/>
  <c r="AN332" i="18"/>
  <c r="AN347" i="18"/>
  <c r="AN107" i="18"/>
  <c r="AN759" i="18"/>
  <c r="AN512" i="18"/>
  <c r="AN580" i="18"/>
  <c r="AN151" i="18"/>
  <c r="AN613" i="18"/>
  <c r="AN488" i="18"/>
  <c r="AN86" i="18"/>
  <c r="AN621" i="18"/>
  <c r="AN854" i="18"/>
  <c r="AN840" i="18"/>
  <c r="AN760" i="18"/>
  <c r="AN555" i="18"/>
  <c r="AN360" i="18"/>
  <c r="AN503" i="18"/>
  <c r="AN833" i="18"/>
  <c r="AN191" i="18"/>
  <c r="AN617" i="18"/>
  <c r="AN198" i="18"/>
  <c r="AN214" i="18"/>
  <c r="AN240" i="18"/>
  <c r="AN587" i="18"/>
  <c r="AN597" i="18"/>
  <c r="AM609" i="18"/>
  <c r="AN554" i="18"/>
  <c r="AN423" i="18"/>
  <c r="AN113" i="18"/>
  <c r="AN108" i="18"/>
  <c r="AN391" i="18"/>
  <c r="AN824" i="18"/>
  <c r="AN850" i="18"/>
  <c r="AN783" i="18"/>
  <c r="AN584" i="18"/>
  <c r="AN770" i="18"/>
  <c r="AN369" i="18"/>
  <c r="AN628" i="18"/>
  <c r="AN251" i="18"/>
  <c r="AN83" i="18"/>
  <c r="AN785" i="18"/>
  <c r="AN593" i="18"/>
  <c r="AN620" i="18"/>
  <c r="AN695" i="18"/>
  <c r="AN412" i="18"/>
  <c r="AN571" i="18"/>
  <c r="AN671" i="18"/>
  <c r="AN460" i="18"/>
  <c r="AN828" i="18"/>
  <c r="AN528" i="18"/>
  <c r="AN81" i="18"/>
  <c r="AN135" i="18"/>
  <c r="AN382" i="18"/>
  <c r="AN462" i="18"/>
  <c r="AN443" i="18"/>
  <c r="AN339" i="18"/>
  <c r="AN761" i="18"/>
  <c r="AN631" i="18"/>
  <c r="AN352" i="18"/>
  <c r="AN377" i="18"/>
  <c r="AN445" i="18"/>
  <c r="AN536" i="18"/>
  <c r="AN185" i="18"/>
  <c r="AN485" i="18"/>
  <c r="AN188" i="18"/>
  <c r="AN359" i="18"/>
  <c r="AN644" i="18"/>
  <c r="AN549" i="18"/>
  <c r="AN186" i="18"/>
  <c r="AN758" i="18"/>
  <c r="AN523" i="18"/>
  <c r="AN219" i="18"/>
  <c r="AM231" i="18"/>
  <c r="AN515" i="18"/>
  <c r="AN493" i="18"/>
  <c r="AM505" i="18"/>
  <c r="AN444" i="18"/>
  <c r="AN134" i="18"/>
  <c r="AN248" i="18"/>
  <c r="AN815" i="18"/>
  <c r="AN541" i="18"/>
  <c r="AN149" i="18"/>
  <c r="AN809" i="18"/>
  <c r="AN861" i="18"/>
  <c r="AN424" i="18"/>
  <c r="AN812" i="18"/>
  <c r="AN249" i="18"/>
  <c r="AN774" i="18"/>
  <c r="AN89" i="18"/>
  <c r="AM101" i="18"/>
  <c r="AN610" i="18"/>
  <c r="AN447" i="18"/>
  <c r="AN851" i="18"/>
  <c r="AN816" i="18"/>
  <c r="AN457" i="18"/>
  <c r="AN232" i="18"/>
  <c r="AN241" i="18"/>
  <c r="AN712" i="18"/>
  <c r="AN489" i="18"/>
  <c r="AN701" i="18"/>
  <c r="AN330" i="18"/>
  <c r="AN209" i="18"/>
  <c r="AN152" i="18"/>
  <c r="AN250" i="18"/>
  <c r="AN215" i="18"/>
  <c r="AN138" i="18"/>
  <c r="AN216" i="18"/>
  <c r="AN847" i="18"/>
  <c r="AN669" i="18"/>
  <c r="AN552" i="18"/>
  <c r="AN634" i="18"/>
  <c r="AN438" i="18"/>
  <c r="AN545" i="18"/>
  <c r="AN525" i="18"/>
  <c r="AN524" i="18"/>
  <c r="AN100" i="18"/>
  <c r="AN672" i="18"/>
  <c r="AN636" i="18"/>
  <c r="AM648" i="18"/>
  <c r="AN197" i="18"/>
  <c r="AN148" i="18"/>
  <c r="AN768" i="18"/>
  <c r="AN647" i="18"/>
  <c r="AN80" i="18"/>
  <c r="AN632" i="18"/>
  <c r="AN794" i="18"/>
  <c r="AN784" i="18"/>
  <c r="AN771" i="18"/>
  <c r="AN422" i="18"/>
  <c r="AN696" i="18"/>
  <c r="AN659" i="18"/>
  <c r="AN137" i="18"/>
  <c r="AN775" i="18"/>
  <c r="AN213" i="18"/>
  <c r="AN616" i="18"/>
  <c r="AN406" i="18"/>
  <c r="AN526" i="18"/>
  <c r="AN394" i="18"/>
  <c r="AN514" i="18"/>
  <c r="AN355" i="18"/>
  <c r="AM869" i="18"/>
  <c r="AM518" i="18"/>
  <c r="AM791" i="18"/>
  <c r="AO3" i="18"/>
  <c r="AO527" i="18"/>
  <c r="AN675" i="18"/>
  <c r="AN687" i="18"/>
  <c r="AN271" i="18"/>
  <c r="AN283" i="18"/>
  <c r="AN740" i="18"/>
  <c r="AN727" i="18"/>
  <c r="AO727" i="18"/>
  <c r="AN729" i="18"/>
  <c r="AN742" i="18"/>
  <c r="AN730" i="18"/>
  <c r="AN743" i="18"/>
  <c r="AN290" i="18"/>
  <c r="AN294" i="18"/>
  <c r="AN165" i="18"/>
  <c r="AN292" i="18"/>
  <c r="AN291" i="18"/>
  <c r="AN295" i="18"/>
  <c r="AN293" i="18"/>
  <c r="AN164" i="18"/>
  <c r="AN744" i="18"/>
  <c r="AN731" i="18"/>
  <c r="AN739" i="18" s="1"/>
  <c r="AN163" i="18"/>
  <c r="AN162" i="18"/>
  <c r="AO162" i="18"/>
  <c r="AN159" i="18"/>
  <c r="AN161" i="18"/>
  <c r="AO161" i="18"/>
  <c r="AN289" i="18"/>
  <c r="AO289" i="18" s="1"/>
  <c r="AN745" i="18"/>
  <c r="AN732" i="18"/>
  <c r="AN746" i="18"/>
  <c r="AN733" i="18"/>
  <c r="AN269" i="18"/>
  <c r="AN747" i="18"/>
  <c r="AN176" i="18"/>
  <c r="AN344" i="18"/>
  <c r="AN734" i="18"/>
  <c r="AN563" i="18"/>
  <c r="AN748" i="18"/>
  <c r="AN735" i="18"/>
  <c r="AN736" i="18"/>
  <c r="AN749" i="18"/>
  <c r="AN174" i="18"/>
  <c r="AO174" i="18"/>
  <c r="AN321" i="18"/>
  <c r="AN567" i="18"/>
  <c r="AN334" i="18"/>
  <c r="AO334" i="18"/>
  <c r="AN175" i="18"/>
  <c r="AO175" i="18"/>
  <c r="AN265" i="18"/>
  <c r="AN565" i="18"/>
  <c r="AN343" i="18"/>
  <c r="AO343" i="18"/>
  <c r="AN224" i="18"/>
  <c r="AO224" i="18"/>
  <c r="AN568" i="18"/>
  <c r="AN737" i="18"/>
  <c r="AN750" i="18"/>
  <c r="AN558" i="18"/>
  <c r="AN738" i="18"/>
  <c r="AN268" i="18"/>
  <c r="AO268" i="18"/>
  <c r="AN320" i="18"/>
  <c r="AN340" i="18"/>
  <c r="AO340" i="18"/>
  <c r="AN569" i="18"/>
  <c r="AN751" i="18"/>
  <c r="AN752" i="18"/>
  <c r="AN721" i="18"/>
  <c r="AO721" i="18"/>
  <c r="AN331" i="18"/>
  <c r="AO331" i="18"/>
  <c r="AN345" i="18"/>
  <c r="AO345" i="18"/>
  <c r="AN154" i="18"/>
  <c r="AN304" i="18"/>
  <c r="AO304" i="18"/>
  <c r="AN319" i="18"/>
  <c r="AN254" i="18"/>
  <c r="AO254" i="18"/>
  <c r="AN723" i="18"/>
  <c r="AO723" i="18"/>
  <c r="AN256" i="18"/>
  <c r="AN202" i="18"/>
  <c r="AO202" i="18"/>
  <c r="AN722" i="18"/>
  <c r="AN432" i="18"/>
  <c r="AO432" i="18"/>
  <c r="AN204" i="18"/>
  <c r="AN308" i="18"/>
  <c r="AN317" i="18"/>
  <c r="AO317" i="18"/>
  <c r="AN714" i="18"/>
  <c r="AN258" i="18"/>
  <c r="AN725" i="18"/>
  <c r="AN451" i="18"/>
  <c r="AO451" i="18"/>
  <c r="AN93" i="18"/>
  <c r="AO93" i="18"/>
  <c r="AN139" i="18"/>
  <c r="AO139" i="18"/>
  <c r="AN307" i="18"/>
  <c r="AO307" i="18"/>
  <c r="AN762" i="18"/>
  <c r="AO762" i="18"/>
  <c r="AN336" i="18"/>
  <c r="AN358" i="18"/>
  <c r="AN409" i="18"/>
  <c r="AO409" i="18"/>
  <c r="AN582" i="18"/>
  <c r="AO582" i="18"/>
  <c r="AN323" i="18"/>
  <c r="AN85" i="18"/>
  <c r="AN255" i="18"/>
  <c r="AO255" i="18"/>
  <c r="AN341" i="18"/>
  <c r="AN338" i="18"/>
  <c r="AO338" i="18"/>
  <c r="AN537" i="18"/>
  <c r="AO537" i="18"/>
  <c r="AN143" i="18"/>
  <c r="AN574" i="18"/>
  <c r="AN625" i="18"/>
  <c r="AN508" i="18"/>
  <c r="AN521" i="18"/>
  <c r="AO521" i="18"/>
  <c r="AN284" i="18"/>
  <c r="AN690" i="18"/>
  <c r="AN167" i="18"/>
  <c r="AN310" i="18"/>
  <c r="AN599" i="18"/>
  <c r="AN106" i="18"/>
  <c r="AN688" i="18"/>
  <c r="AN779" i="18"/>
  <c r="AN509" i="18"/>
  <c r="AN193" i="18"/>
  <c r="AN805" i="18"/>
  <c r="AN803" i="18"/>
  <c r="AN247" i="18"/>
  <c r="AN92" i="18"/>
  <c r="AN482" i="18"/>
  <c r="AN652" i="18"/>
  <c r="AN102" i="18"/>
  <c r="AN766" i="18"/>
  <c r="AN146" i="18"/>
  <c r="AN222" i="18"/>
  <c r="AN130" i="18"/>
  <c r="AN612" i="18"/>
  <c r="AN388" i="18"/>
  <c r="AN753" i="18"/>
  <c r="AN117" i="18"/>
  <c r="AN655" i="18"/>
  <c r="AN401" i="18"/>
  <c r="AN547" i="18"/>
  <c r="AN662" i="18"/>
  <c r="AN844" i="18"/>
  <c r="AN210" i="18"/>
  <c r="AN91" i="18"/>
  <c r="AN483" i="18"/>
  <c r="AN600" i="18"/>
  <c r="AN792" i="18"/>
  <c r="AN78" i="18"/>
  <c r="AN506" i="18"/>
  <c r="AN104" i="18"/>
  <c r="AN440" i="18"/>
  <c r="AN495" i="18"/>
  <c r="AN95" i="18"/>
  <c r="AN781" i="18"/>
  <c r="AN818" i="18"/>
  <c r="AN131" i="18"/>
  <c r="AN638" i="18"/>
  <c r="AN586" i="18"/>
  <c r="AN848" i="18"/>
  <c r="AN221" i="18"/>
  <c r="AN511" i="18"/>
  <c r="AN654" i="18"/>
  <c r="AN427" i="18"/>
  <c r="AN548" i="18"/>
  <c r="AN125" i="18"/>
  <c r="AN392" i="18"/>
  <c r="AN769" i="18"/>
  <c r="AN857" i="18"/>
  <c r="AN627" i="18"/>
  <c r="AN245" i="18"/>
  <c r="AN496" i="18"/>
  <c r="AN118" i="18"/>
  <c r="AN105" i="18"/>
  <c r="AN403" i="18"/>
  <c r="AN602" i="18"/>
  <c r="AN534" i="18"/>
  <c r="AN831" i="18"/>
  <c r="AN375" i="18"/>
  <c r="AN789" i="18"/>
  <c r="AN592" i="18"/>
  <c r="AN643" i="18"/>
  <c r="AN141" i="18"/>
  <c r="AN223" i="18"/>
  <c r="AN491" i="18"/>
  <c r="AN362" i="18"/>
  <c r="AN453" i="18"/>
  <c r="AN150" i="18"/>
  <c r="AO150" i="18"/>
  <c r="AN227" i="18"/>
  <c r="AO227" i="18"/>
  <c r="AN94" i="18"/>
  <c r="AO94" i="18"/>
  <c r="AN708" i="18"/>
  <c r="AO708" i="18"/>
  <c r="AN604" i="18"/>
  <c r="AO604" i="18"/>
  <c r="AN799" i="18"/>
  <c r="AO799" i="18"/>
  <c r="AN863" i="18"/>
  <c r="AO863" i="18"/>
  <c r="AN380" i="18"/>
  <c r="AO380" i="18"/>
  <c r="AN239" i="18"/>
  <c r="AO239" i="18"/>
  <c r="AN859" i="18"/>
  <c r="AO859" i="18"/>
  <c r="AN532" i="18"/>
  <c r="AO532" i="18"/>
  <c r="AN461" i="18"/>
  <c r="AO461" i="18"/>
  <c r="AN606" i="18"/>
  <c r="AO606" i="18"/>
  <c r="AN619" i="18"/>
  <c r="AO619" i="18"/>
  <c r="AN354" i="18"/>
  <c r="AO354" i="18"/>
  <c r="AN449" i="18"/>
  <c r="AO449" i="18"/>
  <c r="AN697" i="18"/>
  <c r="AO697" i="18"/>
  <c r="AN615" i="18"/>
  <c r="AO615" i="18"/>
  <c r="AN640" i="18"/>
  <c r="AO640" i="18"/>
  <c r="AN800" i="18"/>
  <c r="AO800" i="18"/>
  <c r="AN849" i="18"/>
  <c r="AO849" i="18"/>
  <c r="AN373" i="18"/>
  <c r="AN238" i="18"/>
  <c r="AO238" i="18"/>
  <c r="AN132" i="18"/>
  <c r="AO132" i="18"/>
  <c r="AN868" i="18"/>
  <c r="AO868" i="18"/>
  <c r="AN864" i="18"/>
  <c r="AO864" i="18"/>
  <c r="AN823" i="18"/>
  <c r="AO823" i="18"/>
  <c r="AN798" i="18"/>
  <c r="AO798" i="18"/>
  <c r="AN484" i="18"/>
  <c r="AO484" i="18"/>
  <c r="AN405" i="18"/>
  <c r="AO405" i="18"/>
  <c r="AN639" i="18"/>
  <c r="AO639" i="18"/>
  <c r="AN201" i="18"/>
  <c r="AO201" i="18"/>
  <c r="AN608" i="18"/>
  <c r="AO608" i="18"/>
  <c r="AN366" i="18"/>
  <c r="AO366" i="18"/>
  <c r="AN807" i="18"/>
  <c r="AO807" i="18"/>
  <c r="AN498" i="18"/>
  <c r="AO498" i="18"/>
  <c r="AN607" i="18"/>
  <c r="AO607" i="18"/>
  <c r="AN147" i="18"/>
  <c r="AO147" i="18"/>
  <c r="AN128" i="18"/>
  <c r="AM140" i="18"/>
  <c r="AN98" i="18"/>
  <c r="AO98" i="18"/>
  <c r="AN203" i="18"/>
  <c r="AO203" i="18"/>
  <c r="AN395" i="18"/>
  <c r="AO395" i="18"/>
  <c r="AN212" i="18"/>
  <c r="AO212" i="18"/>
  <c r="AN370" i="18"/>
  <c r="AO370" i="18"/>
  <c r="AN136" i="18"/>
  <c r="AO136" i="18"/>
  <c r="AN417" i="18"/>
  <c r="AO417" i="18"/>
  <c r="AN490" i="18"/>
  <c r="AO490" i="18"/>
  <c r="AN351" i="18"/>
  <c r="AO351" i="18"/>
  <c r="AN458" i="18"/>
  <c r="AO458" i="18"/>
  <c r="AN225" i="18"/>
  <c r="AO225" i="18"/>
  <c r="AN487" i="18"/>
  <c r="AO487" i="18"/>
  <c r="AN838" i="18"/>
  <c r="AO838" i="18"/>
  <c r="AN385" i="18"/>
  <c r="AO385" i="18"/>
  <c r="AN416" i="18"/>
  <c r="AO416" i="18"/>
  <c r="AN852" i="18"/>
  <c r="AO852" i="18"/>
  <c r="AN456" i="18"/>
  <c r="AO456" i="18"/>
  <c r="AN421" i="18"/>
  <c r="AO421" i="18"/>
  <c r="AN217" i="18"/>
  <c r="AO217" i="18"/>
  <c r="AN381" i="18"/>
  <c r="AO381" i="18"/>
  <c r="AN841" i="18"/>
  <c r="AO841" i="18"/>
  <c r="AN788" i="18"/>
  <c r="AO788" i="18"/>
  <c r="AN782" i="18"/>
  <c r="AO782" i="18"/>
  <c r="AN829" i="18"/>
  <c r="AO829" i="18"/>
  <c r="AN430" i="18"/>
  <c r="AO430" i="18"/>
  <c r="AN383" i="18"/>
  <c r="AO383" i="18"/>
  <c r="AN353" i="18"/>
  <c r="AO353" i="18"/>
  <c r="AN252" i="18"/>
  <c r="AO252" i="18"/>
  <c r="AN305" i="18"/>
  <c r="AN501" i="18"/>
  <c r="AO501" i="18"/>
  <c r="AN842" i="18"/>
  <c r="AO842" i="18"/>
  <c r="AN846" i="18"/>
  <c r="AO846" i="18"/>
  <c r="AN435" i="18"/>
  <c r="AO435" i="18"/>
  <c r="AN837" i="18"/>
  <c r="AO837" i="18"/>
  <c r="AN82" i="18"/>
  <c r="AO82" i="18"/>
  <c r="AN408" i="18"/>
  <c r="AO408" i="18"/>
  <c r="AN822" i="18"/>
  <c r="AO822" i="18"/>
  <c r="AN836" i="18"/>
  <c r="AO836" i="18"/>
  <c r="AN189" i="18"/>
  <c r="AO189" i="18"/>
  <c r="AN605" i="18"/>
  <c r="AO605" i="18"/>
  <c r="AN860" i="18"/>
  <c r="AO860" i="18"/>
  <c r="AN516" i="18"/>
  <c r="AO516" i="18"/>
  <c r="AN826" i="18"/>
  <c r="AO826" i="18"/>
  <c r="AN646" i="18"/>
  <c r="AN673" i="18"/>
  <c r="AO673" i="18"/>
  <c r="AN121" i="18"/>
  <c r="AO121" i="18"/>
  <c r="AN578" i="18"/>
  <c r="AO578" i="18"/>
  <c r="AN178" i="18"/>
  <c r="AN448" i="18"/>
  <c r="AO448" i="18"/>
  <c r="AN123" i="18"/>
  <c r="AO123" i="18"/>
  <c r="AN99" i="18"/>
  <c r="AO99" i="18"/>
  <c r="AN459" i="18"/>
  <c r="AO459" i="18"/>
  <c r="AN253" i="18"/>
  <c r="AO253" i="18"/>
  <c r="AN543" i="18"/>
  <c r="AO543" i="18"/>
  <c r="AN450" i="18"/>
  <c r="AO450" i="18"/>
  <c r="AN530" i="18"/>
  <c r="AO530" i="18"/>
  <c r="AN556" i="18"/>
  <c r="AO556" i="18"/>
  <c r="AN630" i="18"/>
  <c r="AO630" i="18"/>
  <c r="AN429" i="18"/>
  <c r="AO429" i="18"/>
  <c r="AN755" i="18"/>
  <c r="AO755" i="18"/>
  <c r="AN796" i="18"/>
  <c r="AO796" i="18"/>
  <c r="AN603" i="18"/>
  <c r="AO603" i="18"/>
  <c r="AN649" i="18"/>
  <c r="AO649" i="18"/>
  <c r="AN407" i="18"/>
  <c r="AO407" i="18"/>
  <c r="AN795" i="18"/>
  <c r="AO795" i="18"/>
  <c r="AN839" i="18"/>
  <c r="AO839" i="18"/>
  <c r="AN802" i="18"/>
  <c r="AO802" i="18"/>
  <c r="AN709" i="18"/>
  <c r="AO709" i="18"/>
  <c r="AN297" i="18"/>
  <c r="AN500" i="18"/>
  <c r="AO500" i="18"/>
  <c r="AN396" i="18"/>
  <c r="AO396" i="18"/>
  <c r="AN190" i="18"/>
  <c r="AO190" i="18"/>
  <c r="AN372" i="18"/>
  <c r="AO372" i="18"/>
  <c r="AN119" i="18"/>
  <c r="AO119" i="18"/>
  <c r="AN827" i="18"/>
  <c r="AO827" i="18"/>
  <c r="AN658" i="18"/>
  <c r="AO658" i="18"/>
  <c r="AN642" i="18"/>
  <c r="AO642" i="18"/>
  <c r="AN773" i="18"/>
  <c r="AO773" i="18"/>
  <c r="AN757" i="18"/>
  <c r="AO757" i="18"/>
  <c r="AN124" i="18"/>
  <c r="AO124" i="18"/>
  <c r="AN145" i="18"/>
  <c r="AO145" i="18"/>
  <c r="AN588" i="18"/>
  <c r="AO588" i="18"/>
  <c r="AN589" i="18"/>
  <c r="AO589" i="18"/>
  <c r="AN398" i="18"/>
  <c r="AO398" i="18"/>
  <c r="AN234" i="18"/>
  <c r="AM244" i="18"/>
  <c r="AN76" i="18"/>
  <c r="AM88" i="18"/>
  <c r="AL205" i="18"/>
  <c r="AM195" i="18"/>
  <c r="AL452" i="18"/>
  <c r="AM442" i="18"/>
  <c r="AM452" i="18"/>
  <c r="AK465" i="18"/>
  <c r="AL455" i="18"/>
  <c r="AM364" i="18"/>
  <c r="AL374" i="18"/>
  <c r="AK192" i="18"/>
  <c r="AL182" i="18"/>
  <c r="AN390" i="18"/>
  <c r="AM400" i="18"/>
  <c r="AO651" i="18"/>
  <c r="AM834" i="18"/>
  <c r="AL843" i="18"/>
  <c r="AN821" i="18"/>
  <c r="AM830" i="18"/>
  <c r="AL426" i="18"/>
  <c r="AM414" i="18"/>
  <c r="AO756" i="18"/>
  <c r="AO808" i="18"/>
  <c r="AN817" i="18"/>
  <c r="AN595" i="18"/>
  <c r="AM596" i="18"/>
  <c r="AN777" i="18"/>
  <c r="AM778" i="18"/>
  <c r="AJ22" i="24"/>
  <c r="AJ33" i="24"/>
  <c r="AK8" i="24"/>
  <c r="AN660" i="18"/>
  <c r="AM661" i="18"/>
  <c r="AN797" i="18"/>
  <c r="AM804" i="18"/>
  <c r="AM361" i="18"/>
  <c r="AN349" i="18"/>
  <c r="AN622" i="18"/>
  <c r="AO614" i="18"/>
  <c r="AO626" i="18"/>
  <c r="AN635" i="18"/>
  <c r="AM529" i="18"/>
  <c r="AL531" i="18"/>
  <c r="AO550" i="18"/>
  <c r="AN557" i="18"/>
  <c r="AN542" i="18"/>
  <c r="AM544" i="18"/>
  <c r="AO855" i="18"/>
  <c r="AN856" i="18"/>
  <c r="AO183" i="18"/>
  <c r="AO522" i="18"/>
  <c r="AN153" i="18"/>
  <c r="AN387" i="18"/>
  <c r="AN257" i="18"/>
  <c r="AN869" i="18"/>
  <c r="AN413" i="18"/>
  <c r="AN791" i="18"/>
  <c r="AO344" i="18"/>
  <c r="AO159" i="18"/>
  <c r="AO177" i="18"/>
  <c r="AO566" i="18"/>
  <c r="AO333" i="18"/>
  <c r="AO243" i="18"/>
  <c r="AO393" i="18"/>
  <c r="AO356" i="18"/>
  <c r="AO553" i="18"/>
  <c r="AO502" i="18"/>
  <c r="AO535" i="18"/>
  <c r="AO551" i="18"/>
  <c r="AO384" i="18"/>
  <c r="AO126" i="18"/>
  <c r="AO486" i="18"/>
  <c r="AO623" i="18"/>
  <c r="AO835" i="18"/>
  <c r="AO764" i="18"/>
  <c r="AO801" i="18"/>
  <c r="AO641" i="18"/>
  <c r="AO187" i="18"/>
  <c r="AO110" i="18"/>
  <c r="AO790" i="18"/>
  <c r="AO772" i="18"/>
  <c r="AO228" i="18"/>
  <c r="AO122" i="18"/>
  <c r="AO378" i="18"/>
  <c r="AO365" i="18"/>
  <c r="AO431" i="18"/>
  <c r="AO853" i="18"/>
  <c r="AO514" i="18"/>
  <c r="AO526" i="18"/>
  <c r="AO616" i="18"/>
  <c r="AO775" i="18"/>
  <c r="AO659" i="18"/>
  <c r="AO422" i="18"/>
  <c r="AO784" i="18"/>
  <c r="AO632" i="18"/>
  <c r="AO647" i="18"/>
  <c r="AO148" i="18"/>
  <c r="AO672" i="18"/>
  <c r="AO524" i="18"/>
  <c r="AO545" i="18"/>
  <c r="AO634" i="18"/>
  <c r="AO669" i="18"/>
  <c r="AO216" i="18"/>
  <c r="AO152" i="18"/>
  <c r="AO209" i="18"/>
  <c r="AO701" i="18"/>
  <c r="AO712" i="18"/>
  <c r="AO232" i="18"/>
  <c r="AO816" i="18"/>
  <c r="AO447" i="18"/>
  <c r="AO774" i="18"/>
  <c r="AO812" i="18"/>
  <c r="AO861" i="18"/>
  <c r="AO149" i="18"/>
  <c r="AO815" i="18"/>
  <c r="AO134" i="18"/>
  <c r="AO515" i="18"/>
  <c r="AO219" i="18"/>
  <c r="AN231" i="18"/>
  <c r="AO758" i="18"/>
  <c r="AO549" i="18"/>
  <c r="AO188" i="18"/>
  <c r="AO185" i="18"/>
  <c r="AO445" i="18"/>
  <c r="AO352" i="18"/>
  <c r="AO761" i="18"/>
  <c r="AO443" i="18"/>
  <c r="AO382" i="18"/>
  <c r="AO81" i="18"/>
  <c r="AO828" i="18"/>
  <c r="AO671" i="18"/>
  <c r="AO571" i="18"/>
  <c r="AO695" i="18"/>
  <c r="AO593" i="18"/>
  <c r="AO83" i="18"/>
  <c r="AO628" i="18"/>
  <c r="AO770" i="18"/>
  <c r="AO783" i="18"/>
  <c r="AO113" i="18"/>
  <c r="AO554" i="18"/>
  <c r="AO597" i="18"/>
  <c r="AN609" i="18"/>
  <c r="AO240" i="18"/>
  <c r="AO198" i="18"/>
  <c r="AO191" i="18"/>
  <c r="AO503" i="18"/>
  <c r="AO555" i="18"/>
  <c r="AO840" i="18"/>
  <c r="AO621" i="18"/>
  <c r="AO488" i="18"/>
  <c r="AO151" i="18"/>
  <c r="AO512" i="18"/>
  <c r="AO107" i="18"/>
  <c r="AO184" i="18"/>
  <c r="AO539" i="18"/>
  <c r="AO111" i="18"/>
  <c r="AO776" i="18"/>
  <c r="AO357" i="18"/>
  <c r="AO633" i="18"/>
  <c r="AO418" i="18"/>
  <c r="AO115" i="18"/>
  <c r="AN127" i="18"/>
  <c r="AO410" i="18"/>
  <c r="AO120" i="18"/>
  <c r="AO133" i="18"/>
  <c r="AO206" i="18"/>
  <c r="AN218" i="18"/>
  <c r="AO865" i="18"/>
  <c r="AO813" i="18"/>
  <c r="AO787" i="18"/>
  <c r="AO379" i="18"/>
  <c r="AO657" i="18"/>
  <c r="AO540" i="18"/>
  <c r="AO786" i="18"/>
  <c r="AO84" i="18"/>
  <c r="AO446" i="18"/>
  <c r="AO371" i="18"/>
  <c r="AO404" i="18"/>
  <c r="AO411" i="18"/>
  <c r="AO504" i="18"/>
  <c r="AO601" i="18"/>
  <c r="AO519" i="18"/>
  <c r="AO710" i="18"/>
  <c r="AO618" i="18"/>
  <c r="AO480" i="18"/>
  <c r="AN492" i="18"/>
  <c r="AO699" i="18"/>
  <c r="AO180" i="18"/>
  <c r="AN765" i="18"/>
  <c r="AO297" i="18"/>
  <c r="AP603" i="18"/>
  <c r="AP630" i="18"/>
  <c r="AP543" i="18"/>
  <c r="AP123" i="18"/>
  <c r="AP121" i="18"/>
  <c r="AP605" i="18"/>
  <c r="AP408" i="18"/>
  <c r="AP846" i="18"/>
  <c r="AP252" i="18"/>
  <c r="AP829" i="18"/>
  <c r="AP381" i="18"/>
  <c r="AP852" i="18"/>
  <c r="AP487" i="18"/>
  <c r="AP370" i="18"/>
  <c r="AO128" i="18"/>
  <c r="AN140" i="18"/>
  <c r="AP607" i="18"/>
  <c r="AP608" i="18"/>
  <c r="AP484" i="18"/>
  <c r="AP868" i="18"/>
  <c r="AP640" i="18"/>
  <c r="AP354" i="18"/>
  <c r="AP532" i="18"/>
  <c r="AP863" i="18"/>
  <c r="AP94" i="18"/>
  <c r="AN439" i="18"/>
  <c r="AN518" i="18"/>
  <c r="AN114" i="18"/>
  <c r="AN348" i="18"/>
  <c r="AO714" i="18"/>
  <c r="AP331" i="18"/>
  <c r="AP175" i="18"/>
  <c r="AP162" i="18"/>
  <c r="AP3" i="18"/>
  <c r="AO675" i="18"/>
  <c r="AO687" i="18"/>
  <c r="AO271" i="18"/>
  <c r="AO283" i="18"/>
  <c r="AO740" i="18"/>
  <c r="AO743" i="18"/>
  <c r="AO742" i="18"/>
  <c r="AO729" i="18"/>
  <c r="AO730" i="18"/>
  <c r="AO739" i="18" s="1"/>
  <c r="AO293" i="18"/>
  <c r="AO165" i="18"/>
  <c r="AO294" i="18"/>
  <c r="AO291" i="18"/>
  <c r="AO295" i="18"/>
  <c r="AO292" i="18"/>
  <c r="AO731" i="18"/>
  <c r="AO744" i="18"/>
  <c r="AO290" i="18"/>
  <c r="AP290" i="18"/>
  <c r="AO164" i="18"/>
  <c r="AP164" i="18"/>
  <c r="AO163" i="18"/>
  <c r="AP163" i="18"/>
  <c r="AO745" i="18"/>
  <c r="AO732" i="18"/>
  <c r="AO746" i="18"/>
  <c r="AO733" i="18"/>
  <c r="AO160" i="18"/>
  <c r="AQ160" i="18" s="1"/>
  <c r="AO747" i="18"/>
  <c r="AO267" i="18"/>
  <c r="AO734" i="18"/>
  <c r="AO269" i="18"/>
  <c r="AO748" i="18"/>
  <c r="AO735" i="18"/>
  <c r="AO176" i="18"/>
  <c r="AP176" i="18"/>
  <c r="AO736" i="18"/>
  <c r="AO749" i="18"/>
  <c r="AO463" i="18"/>
  <c r="AP463" i="18"/>
  <c r="AO178" i="18"/>
  <c r="AO342" i="18"/>
  <c r="AP342" i="18"/>
  <c r="AO321" i="18"/>
  <c r="AO567" i="18"/>
  <c r="AP567" i="18"/>
  <c r="AO737" i="18"/>
  <c r="AO750" i="18"/>
  <c r="AO568" i="18"/>
  <c r="AO346" i="18"/>
  <c r="AP346" i="18"/>
  <c r="AO265" i="18"/>
  <c r="AO565" i="18"/>
  <c r="AO751" i="18"/>
  <c r="AO738" i="18"/>
  <c r="AO320" i="18"/>
  <c r="AP320" i="18"/>
  <c r="AO569" i="18"/>
  <c r="AO154" i="18"/>
  <c r="AO558" i="18"/>
  <c r="AO339" i="18"/>
  <c r="AO256" i="18"/>
  <c r="AO724" i="18"/>
  <c r="AP724" i="18"/>
  <c r="AO824" i="18"/>
  <c r="AP824" i="18"/>
  <c r="AO258" i="18"/>
  <c r="AO144" i="18"/>
  <c r="AP144" i="18"/>
  <c r="AO373" i="18"/>
  <c r="AP373" i="18"/>
  <c r="AO79" i="18"/>
  <c r="AP79" i="18"/>
  <c r="AO305" i="18"/>
  <c r="AP305" i="18"/>
  <c r="AO319" i="18"/>
  <c r="AO722" i="18"/>
  <c r="AP722" i="18"/>
  <c r="AO204" i="18"/>
  <c r="AP204" i="18"/>
  <c r="AO725" i="18"/>
  <c r="AP725" i="18"/>
  <c r="AO397" i="18"/>
  <c r="AP397" i="18"/>
  <c r="AO308" i="18"/>
  <c r="AP308" i="18"/>
  <c r="AO541" i="18"/>
  <c r="AP541" i="18"/>
  <c r="AO646" i="18"/>
  <c r="AP646" i="18"/>
  <c r="AO336" i="18"/>
  <c r="AO215" i="18"/>
  <c r="AP215" i="18"/>
  <c r="AO358" i="18"/>
  <c r="AO323" i="18"/>
  <c r="AO85" i="18"/>
  <c r="AP85" i="18"/>
  <c r="AO341" i="18"/>
  <c r="AO433" i="18"/>
  <c r="AO143" i="18"/>
  <c r="AO625" i="18"/>
  <c r="AO508" i="18"/>
  <c r="AO574" i="18"/>
  <c r="AP574" i="18" s="1"/>
  <c r="AO499" i="18"/>
  <c r="AP499" i="18"/>
  <c r="AO284" i="18"/>
  <c r="AO690" i="18"/>
  <c r="AP690" i="18" s="1"/>
  <c r="AO167" i="18"/>
  <c r="AO310" i="18"/>
  <c r="AO599" i="18"/>
  <c r="AO106" i="18"/>
  <c r="AO779" i="18"/>
  <c r="AO805" i="18"/>
  <c r="AO193" i="18"/>
  <c r="AO509" i="18"/>
  <c r="AO688" i="18"/>
  <c r="AO196" i="18"/>
  <c r="AO92" i="18"/>
  <c r="AO247" i="18"/>
  <c r="AO803" i="18"/>
  <c r="AO482" i="18"/>
  <c r="AO652" i="18"/>
  <c r="AO222" i="18"/>
  <c r="AO130" i="18"/>
  <c r="AP130" i="18"/>
  <c r="AO102" i="18"/>
  <c r="AO766" i="18"/>
  <c r="AO146" i="18"/>
  <c r="AO208" i="18"/>
  <c r="AP208" i="18"/>
  <c r="AO388" i="18"/>
  <c r="AO117" i="18"/>
  <c r="AO753" i="18"/>
  <c r="AO612" i="18"/>
  <c r="AO655" i="18"/>
  <c r="AO547" i="18"/>
  <c r="AO401" i="18"/>
  <c r="AO662" i="18"/>
  <c r="AO91" i="18"/>
  <c r="AO844" i="18"/>
  <c r="AO600" i="18"/>
  <c r="AO483" i="18"/>
  <c r="AO210" i="18"/>
  <c r="AO78" i="18"/>
  <c r="AO792" i="18"/>
  <c r="AO506" i="18"/>
  <c r="AO95" i="18"/>
  <c r="AO104" i="18"/>
  <c r="AO818" i="18"/>
  <c r="AO440" i="18"/>
  <c r="AO638" i="18"/>
  <c r="AO781" i="18"/>
  <c r="AO848" i="18"/>
  <c r="AO495" i="18"/>
  <c r="AO586" i="18"/>
  <c r="AO131" i="18"/>
  <c r="AO221" i="18"/>
  <c r="AO392" i="18"/>
  <c r="AO857" i="18"/>
  <c r="AO654" i="18"/>
  <c r="AO125" i="18"/>
  <c r="AO769" i="18"/>
  <c r="AO511" i="18"/>
  <c r="AO427" i="18"/>
  <c r="AO627" i="18"/>
  <c r="AO548" i="18"/>
  <c r="AO105" i="18"/>
  <c r="AO403" i="18"/>
  <c r="AO245" i="18"/>
  <c r="AO453" i="18"/>
  <c r="AO831" i="18"/>
  <c r="AO141" i="18"/>
  <c r="AO789" i="18"/>
  <c r="AO643" i="18"/>
  <c r="AO592" i="18"/>
  <c r="AO223" i="18"/>
  <c r="AO491" i="18"/>
  <c r="AO534" i="18"/>
  <c r="AO362" i="18"/>
  <c r="AO375" i="18"/>
  <c r="AO496" i="18"/>
  <c r="AO602" i="18"/>
  <c r="AO118" i="18"/>
  <c r="AO266" i="18"/>
  <c r="AP266" i="18"/>
  <c r="AO264" i="18"/>
  <c r="AP264" i="18"/>
  <c r="AO318" i="18"/>
  <c r="AO579" i="18"/>
  <c r="AP579" i="18"/>
  <c r="AO590" i="18"/>
  <c r="AP590" i="18"/>
  <c r="AO425" i="18"/>
  <c r="AP425" i="18"/>
  <c r="AO656" i="18"/>
  <c r="AP656" i="18"/>
  <c r="AO237" i="18"/>
  <c r="AP237" i="18"/>
  <c r="AO226" i="18"/>
  <c r="AP226" i="18"/>
  <c r="AO810" i="18"/>
  <c r="AP810" i="18"/>
  <c r="AO211" i="18"/>
  <c r="AP211" i="18"/>
  <c r="AO629" i="18"/>
  <c r="AP629" i="18"/>
  <c r="AO698" i="18"/>
  <c r="AP698" i="18"/>
  <c r="AO862" i="18"/>
  <c r="AP862" i="18"/>
  <c r="AO653" i="18"/>
  <c r="AP653" i="18"/>
  <c r="AO517" i="18"/>
  <c r="AP517" i="18"/>
  <c r="AO386" i="18"/>
  <c r="AP386" i="18"/>
  <c r="AO670" i="18"/>
  <c r="AP670" i="18"/>
  <c r="AO867" i="18"/>
  <c r="AP867" i="18"/>
  <c r="AO497" i="18"/>
  <c r="AP497" i="18"/>
  <c r="AO591" i="18"/>
  <c r="AP591" i="18"/>
  <c r="AO368" i="18"/>
  <c r="AP368" i="18"/>
  <c r="AO513" i="18"/>
  <c r="AP513" i="18"/>
  <c r="AO820" i="18"/>
  <c r="AP820" i="18"/>
  <c r="AO419" i="18"/>
  <c r="AP419" i="18"/>
  <c r="AO367" i="18"/>
  <c r="AP367" i="18"/>
  <c r="AO436" i="18"/>
  <c r="AP436" i="18"/>
  <c r="AO355" i="18"/>
  <c r="AP355" i="18"/>
  <c r="AO394" i="18"/>
  <c r="AP394" i="18"/>
  <c r="AO406" i="18"/>
  <c r="AP406" i="18"/>
  <c r="AO213" i="18"/>
  <c r="AP213" i="18"/>
  <c r="AO137" i="18"/>
  <c r="AP137" i="18"/>
  <c r="AO696" i="18"/>
  <c r="AP696" i="18"/>
  <c r="AO771" i="18"/>
  <c r="AP771" i="18"/>
  <c r="AO794" i="18"/>
  <c r="AP794" i="18"/>
  <c r="AO80" i="18"/>
  <c r="AP80" i="18"/>
  <c r="AO768" i="18"/>
  <c r="AO197" i="18"/>
  <c r="AP197" i="18"/>
  <c r="AO636" i="18"/>
  <c r="AN648" i="18"/>
  <c r="AO100" i="18"/>
  <c r="AP100" i="18"/>
  <c r="AO525" i="18"/>
  <c r="AP525" i="18"/>
  <c r="AO438" i="18"/>
  <c r="AP438" i="18"/>
  <c r="AO552" i="18"/>
  <c r="AP552" i="18"/>
  <c r="AO847" i="18"/>
  <c r="AP847" i="18"/>
  <c r="AO138" i="18"/>
  <c r="AP138" i="18"/>
  <c r="AO250" i="18"/>
  <c r="AP250" i="18"/>
  <c r="AO330" i="18"/>
  <c r="AO489" i="18"/>
  <c r="AP489" i="18"/>
  <c r="AO241" i="18"/>
  <c r="AP241" i="18"/>
  <c r="AO457" i="18"/>
  <c r="AP457" i="18"/>
  <c r="AO851" i="18"/>
  <c r="AP851" i="18"/>
  <c r="AO610" i="18"/>
  <c r="AP610" i="18"/>
  <c r="AO89" i="18"/>
  <c r="AN101" i="18"/>
  <c r="AO249" i="18"/>
  <c r="AP249" i="18"/>
  <c r="AO424" i="18"/>
  <c r="AP424" i="18"/>
  <c r="AO809" i="18"/>
  <c r="AP809" i="18"/>
  <c r="AO248" i="18"/>
  <c r="AP248" i="18"/>
  <c r="AO444" i="18"/>
  <c r="AO493" i="18"/>
  <c r="AN505" i="18"/>
  <c r="AO523" i="18"/>
  <c r="AP523" i="18"/>
  <c r="AO186" i="18"/>
  <c r="AP186" i="18"/>
  <c r="AO644" i="18"/>
  <c r="AP644" i="18"/>
  <c r="AO359" i="18"/>
  <c r="AP359" i="18"/>
  <c r="AO485" i="18"/>
  <c r="AP485" i="18"/>
  <c r="AO536" i="18"/>
  <c r="AP536" i="18"/>
  <c r="AO377" i="18"/>
  <c r="AP377" i="18"/>
  <c r="AO631" i="18"/>
  <c r="AP631" i="18"/>
  <c r="AO462" i="18"/>
  <c r="AP462" i="18"/>
  <c r="AO135" i="18"/>
  <c r="AP135" i="18"/>
  <c r="AO528" i="18"/>
  <c r="AP528" i="18"/>
  <c r="AO460" i="18"/>
  <c r="AP460" i="18"/>
  <c r="AO412" i="18"/>
  <c r="AP412" i="18"/>
  <c r="AO620" i="18"/>
  <c r="AP620" i="18"/>
  <c r="AO785" i="18"/>
  <c r="AP785" i="18"/>
  <c r="AO251" i="18"/>
  <c r="AP251" i="18"/>
  <c r="AO369" i="18"/>
  <c r="AP369" i="18"/>
  <c r="AO584" i="18"/>
  <c r="AP584" i="18"/>
  <c r="AO850" i="18"/>
  <c r="AP850" i="18"/>
  <c r="AO391" i="18"/>
  <c r="AP391" i="18"/>
  <c r="AO108" i="18"/>
  <c r="AP108" i="18"/>
  <c r="AO423" i="18"/>
  <c r="AP423" i="18"/>
  <c r="AO587" i="18"/>
  <c r="AP587" i="18"/>
  <c r="AO214" i="18"/>
  <c r="AP214" i="18"/>
  <c r="AO617" i="18"/>
  <c r="AP617" i="18"/>
  <c r="AO833" i="18"/>
  <c r="AP833" i="18"/>
  <c r="AO360" i="18"/>
  <c r="AP360" i="18"/>
  <c r="AO760" i="18"/>
  <c r="AP760" i="18"/>
  <c r="AO854" i="18"/>
  <c r="AP854" i="18"/>
  <c r="AO86" i="18"/>
  <c r="AP86" i="18"/>
  <c r="AO613" i="18"/>
  <c r="AP613" i="18"/>
  <c r="AO580" i="18"/>
  <c r="AP580" i="18"/>
  <c r="AO759" i="18"/>
  <c r="AP759" i="18"/>
  <c r="AO347" i="18"/>
  <c r="AO332" i="18"/>
  <c r="AO306" i="18"/>
  <c r="AO97" i="18"/>
  <c r="AP97" i="18"/>
  <c r="AO866" i="18"/>
  <c r="AP866" i="18"/>
  <c r="AO581" i="18"/>
  <c r="AP581" i="18"/>
  <c r="AO242" i="18"/>
  <c r="AP242" i="18"/>
  <c r="AO538" i="18"/>
  <c r="AP538" i="18"/>
  <c r="AO464" i="18"/>
  <c r="AP464" i="18"/>
  <c r="AO420" i="18"/>
  <c r="AP420" i="18"/>
  <c r="AO645" i="18"/>
  <c r="AP645" i="18"/>
  <c r="AO825" i="18"/>
  <c r="AP825" i="18"/>
  <c r="AO814" i="18"/>
  <c r="AP814" i="18"/>
  <c r="AO399" i="18"/>
  <c r="AP399" i="18"/>
  <c r="AO811" i="18"/>
  <c r="AP811" i="18"/>
  <c r="AN4" i="18"/>
  <c r="AM5" i="24"/>
  <c r="AO711" i="18"/>
  <c r="AP711" i="18"/>
  <c r="AO109" i="18"/>
  <c r="AP109" i="18"/>
  <c r="AO229" i="18"/>
  <c r="AP229" i="18"/>
  <c r="AO87" i="18"/>
  <c r="AP87" i="18"/>
  <c r="AO112" i="18"/>
  <c r="AO200" i="18"/>
  <c r="AP200" i="18"/>
  <c r="AO434" i="18"/>
  <c r="AP434" i="18"/>
  <c r="AO763" i="18"/>
  <c r="AP763" i="18"/>
  <c r="AO235" i="18"/>
  <c r="AP235" i="18"/>
  <c r="AO510" i="18"/>
  <c r="AP510" i="18"/>
  <c r="AO236" i="18"/>
  <c r="AP236" i="18"/>
  <c r="AO199" i="18"/>
  <c r="AP199" i="18"/>
  <c r="AO230" i="18"/>
  <c r="AP230" i="18"/>
  <c r="AO594" i="18"/>
  <c r="AP594" i="18"/>
  <c r="AO96" i="18"/>
  <c r="AP96" i="18"/>
  <c r="AO437" i="18"/>
  <c r="AP437" i="18"/>
  <c r="AO234" i="18"/>
  <c r="AN244" i="18"/>
  <c r="AM205" i="18"/>
  <c r="AN195" i="18"/>
  <c r="AO76" i="18"/>
  <c r="AN88" i="18"/>
  <c r="AM455" i="18"/>
  <c r="AL465" i="18"/>
  <c r="AN442" i="18"/>
  <c r="AM182" i="18"/>
  <c r="AN182" i="18"/>
  <c r="AN192" i="18"/>
  <c r="AL192" i="18"/>
  <c r="AO390" i="18"/>
  <c r="AN400" i="18"/>
  <c r="AN364" i="18"/>
  <c r="AM374" i="18"/>
  <c r="AP651" i="18"/>
  <c r="AP626" i="18"/>
  <c r="AO635" i="18"/>
  <c r="AO777" i="18"/>
  <c r="AN778" i="18"/>
  <c r="AP808" i="18"/>
  <c r="AP756" i="18"/>
  <c r="AP855" i="18"/>
  <c r="AO856" i="18"/>
  <c r="AO542" i="18"/>
  <c r="AN544" i="18"/>
  <c r="AP550" i="18"/>
  <c r="AO557" i="18"/>
  <c r="AO660" i="18"/>
  <c r="AN661" i="18"/>
  <c r="AM426" i="18"/>
  <c r="AN414" i="18"/>
  <c r="AO622" i="18"/>
  <c r="AP614" i="18"/>
  <c r="AN361" i="18"/>
  <c r="AO349" i="18"/>
  <c r="AK22" i="24"/>
  <c r="AK33" i="24"/>
  <c r="AL8" i="24"/>
  <c r="AO595" i="18"/>
  <c r="AN596" i="18"/>
  <c r="AO821" i="18"/>
  <c r="AN830" i="18"/>
  <c r="AN834" i="18"/>
  <c r="AM843" i="18"/>
  <c r="AN529" i="18"/>
  <c r="AM531" i="18"/>
  <c r="AO797" i="18"/>
  <c r="AN804" i="18"/>
  <c r="AP522" i="18"/>
  <c r="AP183" i="18"/>
  <c r="AN5" i="24"/>
  <c r="AO4" i="18"/>
  <c r="AO765" i="18"/>
  <c r="AO817" i="18"/>
  <c r="AP493" i="18"/>
  <c r="AO505" i="18"/>
  <c r="AP636" i="18"/>
  <c r="AO648" i="18"/>
  <c r="AO387" i="18"/>
  <c r="AO153" i="18"/>
  <c r="AO439" i="18"/>
  <c r="AO518" i="18"/>
  <c r="AO413" i="18"/>
  <c r="AO791" i="18"/>
  <c r="AO752" i="18"/>
  <c r="AQ3" i="18"/>
  <c r="AQ230" i="18"/>
  <c r="AP675" i="18"/>
  <c r="AP687" i="18"/>
  <c r="AP271" i="18"/>
  <c r="AP283" i="18"/>
  <c r="AP740" i="18"/>
  <c r="AP742" i="18"/>
  <c r="AP729" i="18"/>
  <c r="AP743" i="18"/>
  <c r="AP730" i="18"/>
  <c r="AP294" i="18"/>
  <c r="AP727" i="18"/>
  <c r="AP293" i="18"/>
  <c r="AP295" i="18"/>
  <c r="AP292" i="18"/>
  <c r="AP744" i="18"/>
  <c r="AP731" i="18"/>
  <c r="AP291" i="18"/>
  <c r="AP165" i="18"/>
  <c r="AQ165" i="18"/>
  <c r="AP745" i="18"/>
  <c r="AP732" i="18"/>
  <c r="AP161" i="18"/>
  <c r="AP159" i="18"/>
  <c r="AP733" i="18"/>
  <c r="AP746" i="18"/>
  <c r="AP734" i="18"/>
  <c r="AP747" i="18"/>
  <c r="AP160" i="18"/>
  <c r="AR160" i="18" s="1"/>
  <c r="AP748" i="18"/>
  <c r="AP735" i="18"/>
  <c r="AP344" i="18"/>
  <c r="AP267" i="18"/>
  <c r="AP178" i="18"/>
  <c r="AP269" i="18"/>
  <c r="AP768" i="18"/>
  <c r="AP749" i="18"/>
  <c r="AP736" i="18"/>
  <c r="AP566" i="18"/>
  <c r="AP347" i="18"/>
  <c r="AQ347" i="18"/>
  <c r="AP330" i="18"/>
  <c r="AQ330" i="18"/>
  <c r="AP174" i="18"/>
  <c r="AQ174" i="18"/>
  <c r="AP750" i="18"/>
  <c r="AP332" i="18"/>
  <c r="AQ332" i="18"/>
  <c r="AP737" i="18"/>
  <c r="AP849" i="18"/>
  <c r="AQ849" i="18"/>
  <c r="AP334" i="18"/>
  <c r="AQ334" i="18"/>
  <c r="AP738" i="18"/>
  <c r="AP444" i="18"/>
  <c r="AQ444" i="18"/>
  <c r="AP184" i="18"/>
  <c r="AQ184" i="18"/>
  <c r="AP568" i="18"/>
  <c r="AQ568" i="18"/>
  <c r="AP321" i="18"/>
  <c r="AQ321" i="18"/>
  <c r="AP751" i="18"/>
  <c r="AP333" i="18"/>
  <c r="AQ333" i="18"/>
  <c r="AP565" i="18"/>
  <c r="AP265" i="18"/>
  <c r="AP340" i="18"/>
  <c r="AQ340" i="18"/>
  <c r="AP154" i="18"/>
  <c r="AP721" i="18"/>
  <c r="AQ721" i="18"/>
  <c r="AP569" i="18"/>
  <c r="AQ569" i="18"/>
  <c r="AP306" i="18"/>
  <c r="AQ306" i="18"/>
  <c r="AP81" i="18"/>
  <c r="AQ81" i="18"/>
  <c r="AP558" i="18"/>
  <c r="AP339" i="18"/>
  <c r="AQ339" i="18"/>
  <c r="AP256" i="18"/>
  <c r="AP723" i="18"/>
  <c r="AP258" i="18"/>
  <c r="AP317" i="18"/>
  <c r="AQ317" i="18"/>
  <c r="AP318" i="18"/>
  <c r="AQ318" i="18"/>
  <c r="AP319" i="18"/>
  <c r="AQ319" i="18"/>
  <c r="AP761" i="18"/>
  <c r="AP93" i="18"/>
  <c r="AQ93" i="18"/>
  <c r="AP307" i="18"/>
  <c r="AQ307" i="18"/>
  <c r="AP336" i="18"/>
  <c r="AP112" i="18"/>
  <c r="AQ112" i="18"/>
  <c r="AP582" i="18"/>
  <c r="AQ582" i="18"/>
  <c r="AP358" i="18"/>
  <c r="AQ358" i="18"/>
  <c r="AP323" i="18"/>
  <c r="AP341" i="18"/>
  <c r="AP433" i="18"/>
  <c r="AQ433" i="18"/>
  <c r="AP338" i="18"/>
  <c r="AP143" i="18"/>
  <c r="AP521" i="18"/>
  <c r="AQ521" i="18"/>
  <c r="AP508" i="18"/>
  <c r="AP625" i="18"/>
  <c r="AP284" i="18"/>
  <c r="AP310" i="18"/>
  <c r="AP167" i="18"/>
  <c r="AP106" i="18"/>
  <c r="AP599" i="18"/>
  <c r="AP193" i="18"/>
  <c r="AP805" i="18"/>
  <c r="AP688" i="18"/>
  <c r="AP509" i="18"/>
  <c r="AP779" i="18"/>
  <c r="AP196" i="18"/>
  <c r="AQ196" i="18"/>
  <c r="AP803" i="18"/>
  <c r="AP482" i="18"/>
  <c r="AP652" i="18"/>
  <c r="AP247" i="18"/>
  <c r="AP92" i="18"/>
  <c r="AP766" i="18"/>
  <c r="AP146" i="18"/>
  <c r="AP222" i="18"/>
  <c r="AP102" i="18"/>
  <c r="AP547" i="18"/>
  <c r="AP388" i="18"/>
  <c r="AP753" i="18"/>
  <c r="AP401" i="18"/>
  <c r="AP117" i="18"/>
  <c r="AP612" i="18"/>
  <c r="AP655" i="18"/>
  <c r="AP483" i="18"/>
  <c r="AP662" i="18"/>
  <c r="AP91" i="18"/>
  <c r="AP844" i="18"/>
  <c r="AP600" i="18"/>
  <c r="AP210" i="18"/>
  <c r="AP78" i="18"/>
  <c r="AP792" i="18"/>
  <c r="AP506" i="18"/>
  <c r="AP104" i="18"/>
  <c r="AP781" i="18"/>
  <c r="AP586" i="18"/>
  <c r="AP95" i="18"/>
  <c r="AP818" i="18"/>
  <c r="AP440" i="18"/>
  <c r="AP848" i="18"/>
  <c r="AP495" i="18"/>
  <c r="AP131" i="18"/>
  <c r="AP638" i="18"/>
  <c r="AP221" i="18"/>
  <c r="AP392" i="18"/>
  <c r="AP125" i="18"/>
  <c r="AP548" i="18"/>
  <c r="AP654" i="18"/>
  <c r="AP511" i="18"/>
  <c r="AP627" i="18"/>
  <c r="AP857" i="18"/>
  <c r="AP769" i="18"/>
  <c r="AP427" i="18"/>
  <c r="AP403" i="18"/>
  <c r="AP362" i="18"/>
  <c r="AP602" i="18"/>
  <c r="AP496" i="18"/>
  <c r="AP643" i="18"/>
  <c r="AP491" i="18"/>
  <c r="AP141" i="18"/>
  <c r="AP118" i="18"/>
  <c r="AP105" i="18"/>
  <c r="AP245" i="18"/>
  <c r="AP453" i="18"/>
  <c r="AP592" i="18"/>
  <c r="AP831" i="18"/>
  <c r="AP375" i="18"/>
  <c r="AP789" i="18"/>
  <c r="AP223" i="18"/>
  <c r="AP534" i="18"/>
  <c r="AP343" i="18"/>
  <c r="AQ343" i="18"/>
  <c r="AP254" i="18"/>
  <c r="AQ254" i="18"/>
  <c r="AP150" i="18"/>
  <c r="AQ150" i="18"/>
  <c r="AP604" i="18"/>
  <c r="AQ604" i="18"/>
  <c r="AP239" i="18"/>
  <c r="AQ239" i="18"/>
  <c r="AP606" i="18"/>
  <c r="AQ606" i="18"/>
  <c r="AP697" i="18"/>
  <c r="AQ697" i="18"/>
  <c r="AP238" i="18"/>
  <c r="AQ238" i="18"/>
  <c r="AP823" i="18"/>
  <c r="AQ823" i="18"/>
  <c r="AP639" i="18"/>
  <c r="AQ639" i="18"/>
  <c r="AP807" i="18"/>
  <c r="AQ807" i="18"/>
  <c r="AP98" i="18"/>
  <c r="AQ98" i="18"/>
  <c r="AP395" i="18"/>
  <c r="AQ395" i="18"/>
  <c r="AP417" i="18"/>
  <c r="AQ417" i="18"/>
  <c r="AP458" i="18"/>
  <c r="AQ458" i="18"/>
  <c r="AP385" i="18"/>
  <c r="AQ385" i="18"/>
  <c r="AP421" i="18"/>
  <c r="AQ421" i="18"/>
  <c r="AP788" i="18"/>
  <c r="AQ788" i="18"/>
  <c r="AP383" i="18"/>
  <c r="AQ383" i="18"/>
  <c r="AP501" i="18"/>
  <c r="AQ501" i="18"/>
  <c r="AP837" i="18"/>
  <c r="AQ837" i="18"/>
  <c r="AP836" i="18"/>
  <c r="AQ836" i="18"/>
  <c r="AP516" i="18"/>
  <c r="AQ516" i="18"/>
  <c r="AP448" i="18"/>
  <c r="AQ448" i="18"/>
  <c r="AP459" i="18"/>
  <c r="AQ459" i="18"/>
  <c r="AP530" i="18"/>
  <c r="AQ530" i="18"/>
  <c r="AP755" i="18"/>
  <c r="AQ755" i="18"/>
  <c r="AP407" i="18"/>
  <c r="AQ407" i="18"/>
  <c r="AP709" i="18"/>
  <c r="AQ709" i="18"/>
  <c r="AP297" i="18"/>
  <c r="AQ297" i="18"/>
  <c r="AP190" i="18"/>
  <c r="AQ190" i="18"/>
  <c r="AP658" i="18"/>
  <c r="AQ658" i="18"/>
  <c r="AP124" i="18"/>
  <c r="AQ124" i="18"/>
  <c r="AP398" i="18"/>
  <c r="AQ398" i="18"/>
  <c r="AP699" i="18"/>
  <c r="AQ699" i="18"/>
  <c r="AP480" i="18"/>
  <c r="AO492" i="18"/>
  <c r="AP710" i="18"/>
  <c r="AQ710" i="18"/>
  <c r="AP601" i="18"/>
  <c r="AQ601" i="18"/>
  <c r="AP411" i="18"/>
  <c r="AQ411" i="18"/>
  <c r="AP371" i="18"/>
  <c r="AQ371" i="18"/>
  <c r="AP84" i="18"/>
  <c r="AQ84" i="18"/>
  <c r="AP540" i="18"/>
  <c r="AQ540" i="18"/>
  <c r="AP379" i="18"/>
  <c r="AQ379" i="18"/>
  <c r="AP813" i="18"/>
  <c r="AQ813" i="18"/>
  <c r="AP133" i="18"/>
  <c r="AQ133" i="18"/>
  <c r="AP410" i="18"/>
  <c r="AQ410" i="18"/>
  <c r="AP115" i="18"/>
  <c r="AO127" i="18"/>
  <c r="AP633" i="18"/>
  <c r="AQ633" i="18"/>
  <c r="AP776" i="18"/>
  <c r="AQ776" i="18"/>
  <c r="AP539" i="18"/>
  <c r="AQ539" i="18"/>
  <c r="AP107" i="18"/>
  <c r="AQ107" i="18"/>
  <c r="AP151" i="18"/>
  <c r="AQ151" i="18"/>
  <c r="AP621" i="18"/>
  <c r="AQ621" i="18"/>
  <c r="AP555" i="18"/>
  <c r="AQ555" i="18"/>
  <c r="AP191" i="18"/>
  <c r="AQ191" i="18"/>
  <c r="AP240" i="18"/>
  <c r="AQ240" i="18"/>
  <c r="AP597" i="18"/>
  <c r="AO609" i="18"/>
  <c r="AP113" i="18"/>
  <c r="AQ113" i="18"/>
  <c r="AP783" i="18"/>
  <c r="AQ783" i="18"/>
  <c r="AP628" i="18"/>
  <c r="AQ628" i="18"/>
  <c r="AP593" i="18"/>
  <c r="AQ593" i="18"/>
  <c r="AP671" i="18"/>
  <c r="AQ671" i="18"/>
  <c r="AP443" i="18"/>
  <c r="AQ443" i="18"/>
  <c r="AP352" i="18"/>
  <c r="AQ352" i="18"/>
  <c r="AP185" i="18"/>
  <c r="AQ185" i="18"/>
  <c r="AP758" i="18"/>
  <c r="AQ758" i="18"/>
  <c r="AP219" i="18"/>
  <c r="AO231" i="18"/>
  <c r="AP134" i="18"/>
  <c r="AQ134" i="18"/>
  <c r="AP149" i="18"/>
  <c r="AQ149" i="18"/>
  <c r="AP812" i="18"/>
  <c r="AQ812" i="18"/>
  <c r="AP447" i="18"/>
  <c r="AQ447" i="18"/>
  <c r="AP232" i="18"/>
  <c r="AQ232" i="18"/>
  <c r="AP152" i="18"/>
  <c r="AQ152" i="18"/>
  <c r="AP669" i="18"/>
  <c r="AQ669" i="18"/>
  <c r="AP545" i="18"/>
  <c r="AQ545" i="18"/>
  <c r="AP672" i="18"/>
  <c r="AQ672" i="18"/>
  <c r="AP647" i="18"/>
  <c r="AQ647" i="18"/>
  <c r="AP784" i="18"/>
  <c r="AQ784" i="18"/>
  <c r="AP659" i="18"/>
  <c r="AP616" i="18"/>
  <c r="AQ616" i="18"/>
  <c r="AP514" i="18"/>
  <c r="AQ514" i="18"/>
  <c r="AP853" i="18"/>
  <c r="AQ853" i="18"/>
  <c r="AP365" i="18"/>
  <c r="AQ365" i="18"/>
  <c r="AP122" i="18"/>
  <c r="AQ122" i="18"/>
  <c r="AP772" i="18"/>
  <c r="AQ772" i="18"/>
  <c r="AP110" i="18"/>
  <c r="AQ110" i="18"/>
  <c r="AP641" i="18"/>
  <c r="AQ641" i="18"/>
  <c r="AP764" i="18"/>
  <c r="AQ764" i="18"/>
  <c r="AP623" i="18"/>
  <c r="AQ623" i="18"/>
  <c r="AP126" i="18"/>
  <c r="AQ126" i="18"/>
  <c r="AP551" i="18"/>
  <c r="AQ551" i="18"/>
  <c r="AP502" i="18"/>
  <c r="AQ502" i="18"/>
  <c r="AP356" i="18"/>
  <c r="AQ356" i="18"/>
  <c r="AP393" i="18"/>
  <c r="AQ393" i="18"/>
  <c r="AP177" i="18"/>
  <c r="AP224" i="18"/>
  <c r="AQ224" i="18"/>
  <c r="AP304" i="18"/>
  <c r="AP432" i="18"/>
  <c r="AQ432" i="18"/>
  <c r="AP451" i="18"/>
  <c r="AP409" i="18"/>
  <c r="AQ409" i="18"/>
  <c r="AP255" i="18"/>
  <c r="AQ255" i="18"/>
  <c r="AP227" i="18"/>
  <c r="AQ227" i="18"/>
  <c r="AP799" i="18"/>
  <c r="AQ799" i="18"/>
  <c r="AP859" i="18"/>
  <c r="AQ859" i="18"/>
  <c r="AP619" i="18"/>
  <c r="AQ619" i="18"/>
  <c r="AP615" i="18"/>
  <c r="AQ615" i="18"/>
  <c r="AP132" i="18"/>
  <c r="AQ132" i="18"/>
  <c r="AP798" i="18"/>
  <c r="AQ798" i="18"/>
  <c r="AP201" i="18"/>
  <c r="AQ201" i="18"/>
  <c r="AP498" i="18"/>
  <c r="AQ498" i="18"/>
  <c r="AP212" i="18"/>
  <c r="AQ212" i="18"/>
  <c r="AP490" i="18"/>
  <c r="AQ490" i="18"/>
  <c r="AP225" i="18"/>
  <c r="AQ225" i="18"/>
  <c r="AP416" i="18"/>
  <c r="AQ416" i="18"/>
  <c r="AP217" i="18"/>
  <c r="AQ217" i="18"/>
  <c r="AP782" i="18"/>
  <c r="AQ782" i="18"/>
  <c r="AP353" i="18"/>
  <c r="AQ353" i="18"/>
  <c r="AP435" i="18"/>
  <c r="AQ435" i="18"/>
  <c r="AP822" i="18"/>
  <c r="AQ822" i="18"/>
  <c r="AP860" i="18"/>
  <c r="AQ860" i="18"/>
  <c r="AP673" i="18"/>
  <c r="AQ673" i="18"/>
  <c r="AP99" i="18"/>
  <c r="AP450" i="18"/>
  <c r="AQ450" i="18"/>
  <c r="AP429" i="18"/>
  <c r="AQ429" i="18"/>
  <c r="AP649" i="18"/>
  <c r="AQ649" i="18"/>
  <c r="AP802" i="18"/>
  <c r="AQ802" i="18"/>
  <c r="AP500" i="18"/>
  <c r="AQ500" i="18"/>
  <c r="AP827" i="18"/>
  <c r="AQ827" i="18"/>
  <c r="AP757" i="18"/>
  <c r="AQ757" i="18"/>
  <c r="AP589" i="18"/>
  <c r="AQ589" i="18"/>
  <c r="AQ236" i="18"/>
  <c r="AQ434" i="18"/>
  <c r="AQ229" i="18"/>
  <c r="AQ711" i="18"/>
  <c r="AQ814" i="18"/>
  <c r="AQ464" i="18"/>
  <c r="AQ242" i="18"/>
  <c r="AQ866" i="18"/>
  <c r="AQ580" i="18"/>
  <c r="AQ86" i="18"/>
  <c r="AQ760" i="18"/>
  <c r="AQ833" i="18"/>
  <c r="AQ214" i="18"/>
  <c r="AQ423" i="18"/>
  <c r="AQ391" i="18"/>
  <c r="AQ584" i="18"/>
  <c r="AQ251" i="18"/>
  <c r="AQ620" i="18"/>
  <c r="AQ460" i="18"/>
  <c r="AQ135" i="18"/>
  <c r="AQ631" i="18"/>
  <c r="AQ536" i="18"/>
  <c r="AQ359" i="18"/>
  <c r="AQ186" i="18"/>
  <c r="AQ809" i="18"/>
  <c r="AQ249" i="18"/>
  <c r="AP89" i="18"/>
  <c r="AO101" i="18"/>
  <c r="AQ851" i="18"/>
  <c r="AQ241" i="18"/>
  <c r="AQ138" i="18"/>
  <c r="AQ552" i="18"/>
  <c r="AQ525" i="18"/>
  <c r="AQ197" i="18"/>
  <c r="AQ80" i="18"/>
  <c r="AQ771" i="18"/>
  <c r="AQ137" i="18"/>
  <c r="AQ406" i="18"/>
  <c r="AQ355" i="18"/>
  <c r="AQ367" i="18"/>
  <c r="AQ820" i="18"/>
  <c r="AQ368" i="18"/>
  <c r="AQ497" i="18"/>
  <c r="AQ670" i="18"/>
  <c r="AQ517" i="18"/>
  <c r="AQ862" i="18"/>
  <c r="AQ629" i="18"/>
  <c r="AQ810" i="18"/>
  <c r="AQ237" i="18"/>
  <c r="AQ425" i="18"/>
  <c r="AQ579" i="18"/>
  <c r="AO257" i="18"/>
  <c r="AO869" i="18"/>
  <c r="AQ208" i="18"/>
  <c r="AO114" i="18"/>
  <c r="AQ499" i="18"/>
  <c r="AQ85" i="18"/>
  <c r="AO348" i="18"/>
  <c r="AQ646" i="18"/>
  <c r="AQ541" i="18"/>
  <c r="AQ308" i="18"/>
  <c r="AQ305" i="18"/>
  <c r="AQ373" i="18"/>
  <c r="AQ346" i="18"/>
  <c r="AQ176" i="18"/>
  <c r="AQ175" i="18"/>
  <c r="AP714" i="18"/>
  <c r="AQ94" i="18"/>
  <c r="AQ863" i="18"/>
  <c r="AQ532" i="18"/>
  <c r="AQ354" i="18"/>
  <c r="AQ640" i="18"/>
  <c r="AQ868" i="18"/>
  <c r="AQ484" i="18"/>
  <c r="AQ608" i="18"/>
  <c r="AQ607" i="18"/>
  <c r="AP128" i="18"/>
  <c r="AO140" i="18"/>
  <c r="AQ370" i="18"/>
  <c r="AQ487" i="18"/>
  <c r="AQ852" i="18"/>
  <c r="AQ381" i="18"/>
  <c r="AQ829" i="18"/>
  <c r="AQ252" i="18"/>
  <c r="AQ846" i="18"/>
  <c r="AQ408" i="18"/>
  <c r="AQ605" i="18"/>
  <c r="AQ121" i="18"/>
  <c r="AQ123" i="18"/>
  <c r="AQ543" i="18"/>
  <c r="AQ630" i="18"/>
  <c r="AQ603" i="18"/>
  <c r="AP839" i="18"/>
  <c r="AQ839" i="18"/>
  <c r="AP396" i="18"/>
  <c r="AQ396" i="18"/>
  <c r="AP119" i="18"/>
  <c r="AQ119" i="18"/>
  <c r="AP773" i="18"/>
  <c r="AQ773" i="18"/>
  <c r="AP588" i="18"/>
  <c r="AQ588" i="18"/>
  <c r="AP180" i="18"/>
  <c r="AQ180" i="18"/>
  <c r="AP618" i="18"/>
  <c r="AQ618" i="18"/>
  <c r="AP519" i="18"/>
  <c r="AQ519" i="18"/>
  <c r="AP504" i="18"/>
  <c r="AQ504" i="18"/>
  <c r="AP404" i="18"/>
  <c r="AQ404" i="18"/>
  <c r="AP446" i="18"/>
  <c r="AQ446" i="18"/>
  <c r="AP786" i="18"/>
  <c r="AQ786" i="18"/>
  <c r="AP657" i="18"/>
  <c r="AQ657" i="18"/>
  <c r="AP787" i="18"/>
  <c r="AQ787" i="18"/>
  <c r="AP865" i="18"/>
  <c r="AP206" i="18"/>
  <c r="AO218" i="18"/>
  <c r="AP120" i="18"/>
  <c r="AQ120" i="18"/>
  <c r="AP418" i="18"/>
  <c r="AQ418" i="18"/>
  <c r="AP357" i="18"/>
  <c r="AQ357" i="18"/>
  <c r="AP111" i="18"/>
  <c r="AQ111" i="18"/>
  <c r="AP512" i="18"/>
  <c r="AQ512" i="18"/>
  <c r="AP488" i="18"/>
  <c r="AQ488" i="18"/>
  <c r="AP840" i="18"/>
  <c r="AQ840" i="18"/>
  <c r="AP503" i="18"/>
  <c r="AQ503" i="18"/>
  <c r="AP198" i="18"/>
  <c r="AQ198" i="18"/>
  <c r="AP554" i="18"/>
  <c r="AQ554" i="18"/>
  <c r="AP770" i="18"/>
  <c r="AQ770" i="18"/>
  <c r="AP83" i="18"/>
  <c r="AQ83" i="18"/>
  <c r="AP695" i="18"/>
  <c r="AQ695" i="18"/>
  <c r="AP571" i="18"/>
  <c r="AP828" i="18"/>
  <c r="AQ828" i="18"/>
  <c r="AP382" i="18"/>
  <c r="AQ382" i="18"/>
  <c r="AP445" i="18"/>
  <c r="AQ445" i="18"/>
  <c r="AP188" i="18"/>
  <c r="AQ188" i="18"/>
  <c r="AP549" i="18"/>
  <c r="AQ549" i="18"/>
  <c r="AP515" i="18"/>
  <c r="AQ515" i="18"/>
  <c r="AP815" i="18"/>
  <c r="AQ815" i="18"/>
  <c r="AP861" i="18"/>
  <c r="AQ861" i="18"/>
  <c r="AP774" i="18"/>
  <c r="AQ774" i="18"/>
  <c r="AP816" i="18"/>
  <c r="AQ816" i="18"/>
  <c r="AP712" i="18"/>
  <c r="AQ712" i="18"/>
  <c r="AP701" i="18"/>
  <c r="AP209" i="18"/>
  <c r="AQ209" i="18"/>
  <c r="AP216" i="18"/>
  <c r="AP634" i="18"/>
  <c r="AQ634" i="18"/>
  <c r="AP524" i="18"/>
  <c r="AQ524" i="18"/>
  <c r="AP148" i="18"/>
  <c r="AQ148" i="18"/>
  <c r="AP632" i="18"/>
  <c r="AQ632" i="18"/>
  <c r="AP422" i="18"/>
  <c r="AQ422" i="18"/>
  <c r="AP775" i="18"/>
  <c r="AQ775" i="18"/>
  <c r="AP526" i="18"/>
  <c r="AQ526" i="18"/>
  <c r="AP431" i="18"/>
  <c r="AQ431" i="18"/>
  <c r="AP378" i="18"/>
  <c r="AQ378" i="18"/>
  <c r="AP228" i="18"/>
  <c r="AQ228" i="18"/>
  <c r="AP790" i="18"/>
  <c r="AQ790" i="18"/>
  <c r="AP187" i="18"/>
  <c r="AQ187" i="18"/>
  <c r="AP801" i="18"/>
  <c r="AQ801" i="18"/>
  <c r="AP835" i="18"/>
  <c r="AQ835" i="18"/>
  <c r="AP486" i="18"/>
  <c r="AQ486" i="18"/>
  <c r="AP384" i="18"/>
  <c r="AQ384" i="18"/>
  <c r="AP535" i="18"/>
  <c r="AQ535" i="18"/>
  <c r="AP553" i="18"/>
  <c r="AQ553" i="18"/>
  <c r="AP243" i="18"/>
  <c r="AQ243" i="18"/>
  <c r="AP268" i="18"/>
  <c r="AP345" i="18"/>
  <c r="AP202" i="18"/>
  <c r="AQ202" i="18"/>
  <c r="AP139" i="18"/>
  <c r="AQ139" i="18"/>
  <c r="AP762" i="18"/>
  <c r="AQ762" i="18"/>
  <c r="AP537" i="18"/>
  <c r="AQ537" i="18"/>
  <c r="AP708" i="18"/>
  <c r="AQ708" i="18"/>
  <c r="AP380" i="18"/>
  <c r="AQ380" i="18"/>
  <c r="AP461" i="18"/>
  <c r="AQ461" i="18"/>
  <c r="AP449" i="18"/>
  <c r="AQ449" i="18"/>
  <c r="AP800" i="18"/>
  <c r="AQ800" i="18"/>
  <c r="AP864" i="18"/>
  <c r="AQ864" i="18"/>
  <c r="AP405" i="18"/>
  <c r="AQ405" i="18"/>
  <c r="AP366" i="18"/>
  <c r="AQ366" i="18"/>
  <c r="AP147" i="18"/>
  <c r="AQ147" i="18"/>
  <c r="AP203" i="18"/>
  <c r="AQ203" i="18"/>
  <c r="AP136" i="18"/>
  <c r="AQ136" i="18"/>
  <c r="AP351" i="18"/>
  <c r="AQ351" i="18"/>
  <c r="AP838" i="18"/>
  <c r="AQ838" i="18"/>
  <c r="AP456" i="18"/>
  <c r="AQ456" i="18"/>
  <c r="AP841" i="18"/>
  <c r="AQ841" i="18"/>
  <c r="AP430" i="18"/>
  <c r="AQ430" i="18"/>
  <c r="AP842" i="18"/>
  <c r="AQ842" i="18"/>
  <c r="AP82" i="18"/>
  <c r="AQ82" i="18"/>
  <c r="AP189" i="18"/>
  <c r="AQ189" i="18"/>
  <c r="AP826" i="18"/>
  <c r="AQ826" i="18"/>
  <c r="AP578" i="18"/>
  <c r="AQ578" i="18"/>
  <c r="AP253" i="18"/>
  <c r="AQ253" i="18"/>
  <c r="AP556" i="18"/>
  <c r="AQ556" i="18"/>
  <c r="AP796" i="18"/>
  <c r="AQ796" i="18"/>
  <c r="AP795" i="18"/>
  <c r="AQ795" i="18"/>
  <c r="AP372" i="18"/>
  <c r="AQ372" i="18"/>
  <c r="AP642" i="18"/>
  <c r="AQ642" i="18"/>
  <c r="AP145" i="18"/>
  <c r="AQ145" i="18"/>
  <c r="AP527" i="18"/>
  <c r="AQ527" i="18"/>
  <c r="AP76" i="18"/>
  <c r="AO88" i="18"/>
  <c r="AO195" i="18"/>
  <c r="AN205" i="18"/>
  <c r="AP234" i="18"/>
  <c r="AO244" i="18"/>
  <c r="AM465" i="18"/>
  <c r="AN455" i="18"/>
  <c r="AN452" i="18"/>
  <c r="AO442" i="18"/>
  <c r="AP390" i="18"/>
  <c r="AO400" i="18"/>
  <c r="AM192" i="18"/>
  <c r="AO364" i="18"/>
  <c r="AN374" i="18"/>
  <c r="AO182" i="18"/>
  <c r="AQ651" i="18"/>
  <c r="AP797" i="18"/>
  <c r="AO804" i="18"/>
  <c r="AO361" i="18"/>
  <c r="AP349" i="18"/>
  <c r="AP821" i="18"/>
  <c r="AO830" i="18"/>
  <c r="AP542" i="18"/>
  <c r="AO544" i="18"/>
  <c r="AQ855" i="18"/>
  <c r="AP856" i="18"/>
  <c r="AQ808" i="18"/>
  <c r="AP817" i="18"/>
  <c r="AO529" i="18"/>
  <c r="AN531" i="18"/>
  <c r="AL22" i="24"/>
  <c r="AL33" i="24"/>
  <c r="AM8" i="24"/>
  <c r="AQ614" i="18"/>
  <c r="AP622" i="18"/>
  <c r="AN426" i="18"/>
  <c r="AO414" i="18"/>
  <c r="AO834" i="18"/>
  <c r="AN843" i="18"/>
  <c r="AP595" i="18"/>
  <c r="AO596" i="18"/>
  <c r="AP660" i="18"/>
  <c r="AO661" i="18"/>
  <c r="AQ550" i="18"/>
  <c r="AP557" i="18"/>
  <c r="AQ756" i="18"/>
  <c r="AP765" i="18"/>
  <c r="AP777" i="18"/>
  <c r="AO778" i="18"/>
  <c r="AQ626" i="18"/>
  <c r="AP635" i="18"/>
  <c r="AQ522" i="18"/>
  <c r="AQ183" i="18"/>
  <c r="AP739" i="18"/>
  <c r="AQ128" i="18"/>
  <c r="AP140" i="18"/>
  <c r="AQ115" i="18"/>
  <c r="AP127" i="18"/>
  <c r="AQ480" i="18"/>
  <c r="AP492" i="18"/>
  <c r="AP387" i="18"/>
  <c r="AP257" i="18"/>
  <c r="AP439" i="18"/>
  <c r="AP869" i="18"/>
  <c r="AP518" i="18"/>
  <c r="AP114" i="18"/>
  <c r="AP791" i="18"/>
  <c r="AP348" i="18"/>
  <c r="AP752" i="18"/>
  <c r="AQ768" i="18"/>
  <c r="AQ344" i="18"/>
  <c r="AQ159" i="18"/>
  <c r="AQ291" i="18"/>
  <c r="AQ290" i="18"/>
  <c r="AR290" i="18" s="1"/>
  <c r="AS290" i="18" s="1"/>
  <c r="AQ463" i="18"/>
  <c r="AQ567" i="18"/>
  <c r="AQ824" i="18"/>
  <c r="AQ144" i="18"/>
  <c r="AQ722" i="18"/>
  <c r="AQ397" i="18"/>
  <c r="AQ215" i="18"/>
  <c r="AQ656" i="18"/>
  <c r="AQ211" i="18"/>
  <c r="AQ653" i="18"/>
  <c r="AQ867" i="18"/>
  <c r="AQ513" i="18"/>
  <c r="AQ436" i="18"/>
  <c r="AQ213" i="18"/>
  <c r="AQ794" i="18"/>
  <c r="AQ636" i="18"/>
  <c r="AP648" i="18"/>
  <c r="AQ438" i="18"/>
  <c r="AQ250" i="18"/>
  <c r="AQ457" i="18"/>
  <c r="AQ424" i="18"/>
  <c r="AQ523" i="18"/>
  <c r="AQ485" i="18"/>
  <c r="AQ462" i="18"/>
  <c r="AQ412" i="18"/>
  <c r="AQ369" i="18"/>
  <c r="AQ108" i="18"/>
  <c r="AQ617" i="18"/>
  <c r="AQ854" i="18"/>
  <c r="AQ759" i="18"/>
  <c r="AQ581" i="18"/>
  <c r="AQ420" i="18"/>
  <c r="AQ399" i="18"/>
  <c r="AQ87" i="18"/>
  <c r="AQ763" i="18"/>
  <c r="AQ199" i="18"/>
  <c r="AQ437" i="18"/>
  <c r="AQ645" i="18"/>
  <c r="AQ571" i="18"/>
  <c r="AQ206" i="18"/>
  <c r="AP218" i="18"/>
  <c r="AQ89" i="18"/>
  <c r="AP101" i="18"/>
  <c r="AQ219" i="18"/>
  <c r="AP231" i="18"/>
  <c r="AQ597" i="18"/>
  <c r="AP609" i="18"/>
  <c r="AP153" i="18"/>
  <c r="AP413" i="18"/>
  <c r="AR3" i="18"/>
  <c r="AR642" i="18"/>
  <c r="AQ271" i="18"/>
  <c r="AQ283" i="18"/>
  <c r="AQ675" i="18"/>
  <c r="AQ687" i="18"/>
  <c r="AQ740" i="18"/>
  <c r="AQ742" i="18"/>
  <c r="AQ729" i="18"/>
  <c r="AQ739" i="18" s="1"/>
  <c r="AQ743" i="18"/>
  <c r="AQ730" i="18"/>
  <c r="AQ295" i="18"/>
  <c r="AQ294" i="18"/>
  <c r="AQ293" i="18"/>
  <c r="AQ744" i="18"/>
  <c r="AQ731" i="18"/>
  <c r="AQ292" i="18"/>
  <c r="AQ745" i="18"/>
  <c r="AQ727" i="18"/>
  <c r="AR727" i="18"/>
  <c r="AQ732" i="18"/>
  <c r="AQ163" i="18"/>
  <c r="AR163" i="18"/>
  <c r="AQ162" i="18"/>
  <c r="AR162" i="18"/>
  <c r="AQ733" i="18"/>
  <c r="AQ746" i="18"/>
  <c r="AQ747" i="18"/>
  <c r="AQ161" i="18"/>
  <c r="AR161" i="18"/>
  <c r="AQ734" i="18"/>
  <c r="AQ735" i="18"/>
  <c r="AQ748" i="18"/>
  <c r="AQ177" i="18"/>
  <c r="AR177" i="18"/>
  <c r="AQ267" i="18"/>
  <c r="AQ736" i="18"/>
  <c r="AQ266" i="18"/>
  <c r="AQ749" i="18"/>
  <c r="AQ178" i="18"/>
  <c r="AR178" i="18"/>
  <c r="AQ269" i="18"/>
  <c r="AR269" i="18"/>
  <c r="AQ566" i="18"/>
  <c r="AQ737" i="18"/>
  <c r="AQ750" i="18"/>
  <c r="AQ342" i="18"/>
  <c r="AR342" i="18"/>
  <c r="AQ264" i="18"/>
  <c r="AR264" i="18" s="1"/>
  <c r="AQ751" i="18"/>
  <c r="AQ752" i="18"/>
  <c r="AQ738" i="18"/>
  <c r="AQ268" i="18"/>
  <c r="AR268" i="18"/>
  <c r="AQ320" i="18"/>
  <c r="AQ331" i="18"/>
  <c r="AR331" i="18"/>
  <c r="AQ304" i="18"/>
  <c r="AR304" i="18"/>
  <c r="AQ265" i="18"/>
  <c r="AQ565" i="18"/>
  <c r="AR565" i="18"/>
  <c r="AQ154" i="18"/>
  <c r="AQ345" i="18"/>
  <c r="AR345" i="18"/>
  <c r="AQ558" i="18"/>
  <c r="AQ723" i="18"/>
  <c r="AR723" i="18"/>
  <c r="AQ714" i="18"/>
  <c r="AQ256" i="18"/>
  <c r="AR256" i="18"/>
  <c r="AQ258" i="18"/>
  <c r="AQ701" i="18"/>
  <c r="AQ865" i="18"/>
  <c r="AR865" i="18"/>
  <c r="AQ109" i="18"/>
  <c r="AR109" i="18"/>
  <c r="AQ99" i="18"/>
  <c r="AR99" i="18"/>
  <c r="AQ761" i="18"/>
  <c r="AR761" i="18"/>
  <c r="AQ451" i="18"/>
  <c r="AR451" i="18"/>
  <c r="AQ725" i="18"/>
  <c r="AQ659" i="18"/>
  <c r="AR659" i="18"/>
  <c r="AQ336" i="18"/>
  <c r="AQ323" i="18"/>
  <c r="AQ338" i="18"/>
  <c r="AQ341" i="18"/>
  <c r="AQ216" i="18"/>
  <c r="AR216" i="18"/>
  <c r="AQ143" i="18"/>
  <c r="AQ625" i="18"/>
  <c r="AQ508" i="18"/>
  <c r="AQ284" i="18"/>
  <c r="AQ167" i="18"/>
  <c r="AQ310" i="18"/>
  <c r="AQ599" i="18"/>
  <c r="AQ106" i="18"/>
  <c r="AQ688" i="18"/>
  <c r="AQ509" i="18"/>
  <c r="AQ805" i="18"/>
  <c r="AQ779" i="18"/>
  <c r="AQ193" i="18"/>
  <c r="AQ92" i="18"/>
  <c r="AQ247" i="18"/>
  <c r="AQ130" i="18"/>
  <c r="AR130" i="18"/>
  <c r="AQ803" i="18"/>
  <c r="AR803" i="18"/>
  <c r="AQ482" i="18"/>
  <c r="AQ652" i="18"/>
  <c r="AQ102" i="18"/>
  <c r="AQ222" i="18"/>
  <c r="AQ766" i="18"/>
  <c r="AQ146" i="18"/>
  <c r="AQ401" i="18"/>
  <c r="AQ388" i="18"/>
  <c r="AQ117" i="18"/>
  <c r="AQ547" i="18"/>
  <c r="AQ612" i="18"/>
  <c r="AQ753" i="18"/>
  <c r="AQ655" i="18"/>
  <c r="AQ844" i="18"/>
  <c r="AQ483" i="18"/>
  <c r="AQ662" i="18"/>
  <c r="AQ91" i="18"/>
  <c r="AQ600" i="18"/>
  <c r="AQ210" i="18"/>
  <c r="AQ78" i="18"/>
  <c r="AQ792" i="18"/>
  <c r="AQ506" i="18"/>
  <c r="AQ104" i="18"/>
  <c r="AQ495" i="18"/>
  <c r="AQ586" i="18"/>
  <c r="AQ95" i="18"/>
  <c r="AQ440" i="18"/>
  <c r="AQ781" i="18"/>
  <c r="AQ818" i="18"/>
  <c r="AQ638" i="18"/>
  <c r="AQ131" i="18"/>
  <c r="AQ848" i="18"/>
  <c r="AQ125" i="18"/>
  <c r="AQ392" i="18"/>
  <c r="AQ511" i="18"/>
  <c r="AQ654" i="18"/>
  <c r="AQ769" i="18"/>
  <c r="AQ221" i="18"/>
  <c r="AQ548" i="18"/>
  <c r="AQ627" i="18"/>
  <c r="AQ427" i="18"/>
  <c r="AQ439" i="18"/>
  <c r="AQ857" i="18"/>
  <c r="AQ869" i="18"/>
  <c r="AQ403" i="18"/>
  <c r="AQ105" i="18"/>
  <c r="AQ245" i="18"/>
  <c r="AQ453" i="18"/>
  <c r="AQ141" i="18"/>
  <c r="AQ153" i="18"/>
  <c r="AQ789" i="18"/>
  <c r="AQ496" i="18"/>
  <c r="AQ362" i="18"/>
  <c r="AQ491" i="18"/>
  <c r="AQ592" i="18"/>
  <c r="AQ375" i="18"/>
  <c r="AQ602" i="18"/>
  <c r="AQ643" i="18"/>
  <c r="AQ831" i="18"/>
  <c r="AQ534" i="18"/>
  <c r="AQ223" i="18"/>
  <c r="AQ118" i="18"/>
  <c r="AQ164" i="18"/>
  <c r="AR164" i="18"/>
  <c r="AQ724" i="18"/>
  <c r="AQ79" i="18"/>
  <c r="AR79" i="18"/>
  <c r="AQ204" i="18"/>
  <c r="AQ590" i="18"/>
  <c r="AR590" i="18"/>
  <c r="AQ226" i="18"/>
  <c r="AR226" i="18"/>
  <c r="AQ698" i="18"/>
  <c r="AR698" i="18"/>
  <c r="AQ386" i="18"/>
  <c r="AR386" i="18"/>
  <c r="AQ591" i="18"/>
  <c r="AR591" i="18"/>
  <c r="AQ419" i="18"/>
  <c r="AR419" i="18"/>
  <c r="AQ394" i="18"/>
  <c r="AR394" i="18"/>
  <c r="AQ696" i="18"/>
  <c r="AR696" i="18"/>
  <c r="AQ100" i="18"/>
  <c r="AR100" i="18"/>
  <c r="AQ847" i="18"/>
  <c r="AR847" i="18"/>
  <c r="AQ489" i="18"/>
  <c r="AR489" i="18"/>
  <c r="AQ610" i="18"/>
  <c r="AR610" i="18"/>
  <c r="AQ248" i="18"/>
  <c r="AR248" i="18"/>
  <c r="AQ493" i="18"/>
  <c r="AP505" i="18"/>
  <c r="AQ644" i="18"/>
  <c r="AR644" i="18"/>
  <c r="AQ377" i="18"/>
  <c r="AR377" i="18"/>
  <c r="AQ528" i="18"/>
  <c r="AR528" i="18"/>
  <c r="AQ785" i="18"/>
  <c r="AR785" i="18"/>
  <c r="AQ850" i="18"/>
  <c r="AR850" i="18"/>
  <c r="AQ587" i="18"/>
  <c r="AR587" i="18"/>
  <c r="AQ360" i="18"/>
  <c r="AR360" i="18"/>
  <c r="AQ613" i="18"/>
  <c r="AR613" i="18"/>
  <c r="AQ97" i="18"/>
  <c r="AR97" i="18"/>
  <c r="AQ538" i="18"/>
  <c r="AR538" i="18"/>
  <c r="AQ825" i="18"/>
  <c r="AR825" i="18"/>
  <c r="AQ811" i="18"/>
  <c r="AR811" i="18"/>
  <c r="AQ200" i="18"/>
  <c r="AR200" i="18"/>
  <c r="AQ510" i="18"/>
  <c r="AR510" i="18"/>
  <c r="AQ594" i="18"/>
  <c r="AO5" i="24"/>
  <c r="AP4" i="18"/>
  <c r="AQ235" i="18"/>
  <c r="AR235" i="18"/>
  <c r="AQ96" i="18"/>
  <c r="AR96" i="18"/>
  <c r="AP195" i="18"/>
  <c r="AO205" i="18"/>
  <c r="AQ76" i="18"/>
  <c r="AP88" i="18"/>
  <c r="AQ234" i="18"/>
  <c r="AP244" i="18"/>
  <c r="AO452" i="18"/>
  <c r="AP442" i="18"/>
  <c r="AO455" i="18"/>
  <c r="AN465" i="18"/>
  <c r="AP182" i="18"/>
  <c r="AO192" i="18"/>
  <c r="AP364" i="18"/>
  <c r="AO374" i="18"/>
  <c r="AQ390" i="18"/>
  <c r="AP400" i="18"/>
  <c r="AQ182" i="18"/>
  <c r="AR182" i="18"/>
  <c r="AR651" i="18"/>
  <c r="AR614" i="18"/>
  <c r="AQ622" i="18"/>
  <c r="AP529" i="18"/>
  <c r="AO531" i="18"/>
  <c r="AP361" i="18"/>
  <c r="AQ349" i="18"/>
  <c r="AR756" i="18"/>
  <c r="AQ765" i="18"/>
  <c r="AP834" i="18"/>
  <c r="AO843" i="18"/>
  <c r="AO426" i="18"/>
  <c r="AP414" i="18"/>
  <c r="AR855" i="18"/>
  <c r="AQ856" i="18"/>
  <c r="AQ797" i="18"/>
  <c r="AP804" i="18"/>
  <c r="AR626" i="18"/>
  <c r="AQ635" i="18"/>
  <c r="AQ777" i="18"/>
  <c r="AP778" i="18"/>
  <c r="AR550" i="18"/>
  <c r="AQ557" i="18"/>
  <c r="AQ660" i="18"/>
  <c r="AP661" i="18"/>
  <c r="AQ595" i="18"/>
  <c r="AP596" i="18"/>
  <c r="AM22" i="24"/>
  <c r="AM33" i="24"/>
  <c r="AN8" i="24"/>
  <c r="AR808" i="18"/>
  <c r="AQ817" i="18"/>
  <c r="AQ542" i="18"/>
  <c r="AP544" i="18"/>
  <c r="AQ821" i="18"/>
  <c r="AP830" i="18"/>
  <c r="AR183" i="18"/>
  <c r="AQ192" i="18"/>
  <c r="AR522" i="18"/>
  <c r="AQ518" i="18"/>
  <c r="AQ413" i="18"/>
  <c r="AQ348" i="18"/>
  <c r="AR701" i="18"/>
  <c r="AR184" i="18"/>
  <c r="AR721" i="18"/>
  <c r="AR317" i="18"/>
  <c r="AR112" i="18"/>
  <c r="AR343" i="18"/>
  <c r="AR604" i="18"/>
  <c r="AR238" i="18"/>
  <c r="AR98" i="18"/>
  <c r="AR385" i="18"/>
  <c r="AR501" i="18"/>
  <c r="AR448" i="18"/>
  <c r="AR407" i="18"/>
  <c r="AR297" i="18"/>
  <c r="AR124" i="18"/>
  <c r="AR601" i="18"/>
  <c r="AR540" i="18"/>
  <c r="AR410" i="18"/>
  <c r="AR107" i="18"/>
  <c r="AR191" i="18"/>
  <c r="AR597" i="18"/>
  <c r="AQ609" i="18"/>
  <c r="AR628" i="18"/>
  <c r="AR352" i="18"/>
  <c r="AR134" i="18"/>
  <c r="AR232" i="18"/>
  <c r="AR545" i="18"/>
  <c r="AR514" i="18"/>
  <c r="AR772" i="18"/>
  <c r="AR623" i="18"/>
  <c r="AR356" i="18"/>
  <c r="AR619" i="18"/>
  <c r="AR201" i="18"/>
  <c r="AR490" i="18"/>
  <c r="AR782" i="18"/>
  <c r="AR860" i="18"/>
  <c r="AR802" i="18"/>
  <c r="AR589" i="18"/>
  <c r="AR814" i="18"/>
  <c r="AR580" i="18"/>
  <c r="AR214" i="18"/>
  <c r="AR251" i="18"/>
  <c r="AR631" i="18"/>
  <c r="AR809" i="18"/>
  <c r="AR89" i="18"/>
  <c r="AQ101" i="18"/>
  <c r="AR138" i="18"/>
  <c r="AR80" i="18"/>
  <c r="AR355" i="18"/>
  <c r="AR497" i="18"/>
  <c r="AR629" i="18"/>
  <c r="AR579" i="18"/>
  <c r="AR308" i="18"/>
  <c r="AR532" i="18"/>
  <c r="AR484" i="18"/>
  <c r="AR370" i="18"/>
  <c r="AR381" i="18"/>
  <c r="AR408" i="18"/>
  <c r="AR543" i="18"/>
  <c r="AR396" i="18"/>
  <c r="AR180" i="18"/>
  <c r="AR404" i="18"/>
  <c r="AR787" i="18"/>
  <c r="AR206" i="18"/>
  <c r="AQ218" i="18"/>
  <c r="AR357" i="18"/>
  <c r="AR840" i="18"/>
  <c r="AR828" i="18"/>
  <c r="AR549" i="18"/>
  <c r="AR774" i="18"/>
  <c r="AR524" i="18"/>
  <c r="AR775" i="18"/>
  <c r="AR378" i="18"/>
  <c r="AR801" i="18"/>
  <c r="AR535" i="18"/>
  <c r="AR139" i="18"/>
  <c r="AR708" i="18"/>
  <c r="AR800" i="18"/>
  <c r="AR147" i="18"/>
  <c r="AR838" i="18"/>
  <c r="AR842" i="18"/>
  <c r="AR578" i="18"/>
  <c r="AR795" i="18"/>
  <c r="AR145" i="18"/>
  <c r="AR437" i="18"/>
  <c r="AR763" i="18"/>
  <c r="AR399" i="18"/>
  <c r="AR581" i="18"/>
  <c r="AR854" i="18"/>
  <c r="AR108" i="18"/>
  <c r="AR412" i="18"/>
  <c r="AR485" i="18"/>
  <c r="AR424" i="18"/>
  <c r="AR250" i="18"/>
  <c r="AR794" i="18"/>
  <c r="AR436" i="18"/>
  <c r="AR867" i="18"/>
  <c r="AR211" i="18"/>
  <c r="AR215" i="18"/>
  <c r="AR722" i="18"/>
  <c r="AR463" i="18"/>
  <c r="AR291" i="18"/>
  <c r="AR768" i="18"/>
  <c r="AR332" i="18"/>
  <c r="AR444" i="18"/>
  <c r="AR306" i="18"/>
  <c r="AR307" i="18"/>
  <c r="AR582" i="18"/>
  <c r="AR433" i="18"/>
  <c r="AR239" i="18"/>
  <c r="AR823" i="18"/>
  <c r="AR395" i="18"/>
  <c r="AR421" i="18"/>
  <c r="AR837" i="18"/>
  <c r="AR459" i="18"/>
  <c r="AR709" i="18"/>
  <c r="AR398" i="18"/>
  <c r="AR480" i="18"/>
  <c r="AQ492" i="18"/>
  <c r="AR411" i="18"/>
  <c r="AR379" i="18"/>
  <c r="AR633" i="18"/>
  <c r="AR151" i="18"/>
  <c r="AR240" i="18"/>
  <c r="AR593" i="18"/>
  <c r="AR185" i="18"/>
  <c r="AR149" i="18"/>
  <c r="AR672" i="18"/>
  <c r="AR616" i="18"/>
  <c r="AR122" i="18"/>
  <c r="AR764" i="18"/>
  <c r="AR502" i="18"/>
  <c r="AR224" i="18"/>
  <c r="AR255" i="18"/>
  <c r="AR859" i="18"/>
  <c r="AS859" i="18"/>
  <c r="AR798" i="18"/>
  <c r="AR212" i="18"/>
  <c r="AS212" i="18"/>
  <c r="AR217" i="18"/>
  <c r="AR822" i="18"/>
  <c r="AS822" i="18"/>
  <c r="AR450" i="18"/>
  <c r="AR500" i="18"/>
  <c r="AS500" i="18"/>
  <c r="AR236" i="18"/>
  <c r="AR866" i="18"/>
  <c r="AR833" i="18"/>
  <c r="AS833" i="18"/>
  <c r="AR584" i="18"/>
  <c r="AR135" i="18"/>
  <c r="AS135" i="18"/>
  <c r="AR186" i="18"/>
  <c r="AR241" i="18"/>
  <c r="AS241" i="18"/>
  <c r="AR197" i="18"/>
  <c r="AR406" i="18"/>
  <c r="AS406" i="18"/>
  <c r="AR368" i="18"/>
  <c r="AR810" i="18"/>
  <c r="AS810" i="18"/>
  <c r="AR499" i="18"/>
  <c r="AR176" i="18"/>
  <c r="AR863" i="18"/>
  <c r="AS863" i="18"/>
  <c r="AR868" i="18"/>
  <c r="AR852" i="18"/>
  <c r="AR846" i="18"/>
  <c r="AS846" i="18"/>
  <c r="AR123" i="18"/>
  <c r="AR839" i="18"/>
  <c r="AS839" i="18"/>
  <c r="AR588" i="18"/>
  <c r="AR504" i="18"/>
  <c r="AS504" i="18"/>
  <c r="AR657" i="18"/>
  <c r="AR111" i="18"/>
  <c r="AR503" i="18"/>
  <c r="AR770" i="18"/>
  <c r="AS770" i="18"/>
  <c r="AR382" i="18"/>
  <c r="AR515" i="18"/>
  <c r="AR816" i="18"/>
  <c r="AR209" i="18"/>
  <c r="AS209" i="18"/>
  <c r="AR148" i="18"/>
  <c r="AR526" i="18"/>
  <c r="AS526" i="18"/>
  <c r="AR228" i="18"/>
  <c r="AR835" i="18"/>
  <c r="AS835" i="18"/>
  <c r="AR553" i="18"/>
  <c r="AR202" i="18"/>
  <c r="AS202" i="18"/>
  <c r="AR449" i="18"/>
  <c r="AS449" i="18"/>
  <c r="AR366" i="18"/>
  <c r="AR351" i="18"/>
  <c r="AS351" i="18"/>
  <c r="AR430" i="18"/>
  <c r="AR826" i="18"/>
  <c r="AS826" i="18"/>
  <c r="AR796" i="18"/>
  <c r="AS96" i="18"/>
  <c r="AQ4" i="18"/>
  <c r="AP5" i="24"/>
  <c r="AS825" i="18"/>
  <c r="AS360" i="18"/>
  <c r="AS528" i="18"/>
  <c r="AR493" i="18"/>
  <c r="AQ505" i="18"/>
  <c r="AS610" i="18"/>
  <c r="AS696" i="18"/>
  <c r="AS386" i="18"/>
  <c r="AQ387" i="18"/>
  <c r="AQ257" i="18"/>
  <c r="AQ114" i="18"/>
  <c r="AS130" i="18"/>
  <c r="AQ791" i="18"/>
  <c r="AS216" i="18"/>
  <c r="AS659" i="18"/>
  <c r="AS99" i="18"/>
  <c r="AR714" i="18"/>
  <c r="AS345" i="18"/>
  <c r="AS3" i="18"/>
  <c r="AR271" i="18"/>
  <c r="AR283" i="18"/>
  <c r="AR675" i="18"/>
  <c r="AR687" i="18"/>
  <c r="AR740" i="18"/>
  <c r="AR729" i="18"/>
  <c r="AR743" i="18"/>
  <c r="AR730" i="18"/>
  <c r="AR742" i="18"/>
  <c r="AR294" i="18"/>
  <c r="AR744" i="18"/>
  <c r="AR295" i="18"/>
  <c r="AR731" i="18"/>
  <c r="AR739" i="18" s="1"/>
  <c r="AR732" i="18"/>
  <c r="AR293" i="18"/>
  <c r="AS293" i="18"/>
  <c r="AR165" i="18"/>
  <c r="AS165" i="18"/>
  <c r="AR292" i="18"/>
  <c r="AR745" i="18"/>
  <c r="AR733" i="18"/>
  <c r="AR746" i="18"/>
  <c r="AR159" i="18"/>
  <c r="AR747" i="18"/>
  <c r="AR734" i="18"/>
  <c r="AR748" i="18"/>
  <c r="AR735" i="18"/>
  <c r="AR749" i="18"/>
  <c r="AR344" i="18"/>
  <c r="AS344" i="18"/>
  <c r="AR736" i="18"/>
  <c r="AR750" i="18"/>
  <c r="AR266" i="18"/>
  <c r="AR267" i="18"/>
  <c r="AR737" i="18"/>
  <c r="AR174" i="18"/>
  <c r="AR566" i="18"/>
  <c r="AS566" i="18"/>
  <c r="AR567" i="18"/>
  <c r="AS567" i="18"/>
  <c r="AR751" i="18"/>
  <c r="AR752" i="18"/>
  <c r="AR738" i="18"/>
  <c r="AR321" i="18"/>
  <c r="AS321" i="18"/>
  <c r="AR320" i="18"/>
  <c r="AR568" i="18"/>
  <c r="AR569" i="18"/>
  <c r="AR333" i="18"/>
  <c r="AR339" i="18"/>
  <c r="AS339" i="18"/>
  <c r="AR724" i="18"/>
  <c r="AS724" i="18"/>
  <c r="AR154" i="18"/>
  <c r="AR824" i="18"/>
  <c r="AS824" i="18"/>
  <c r="AR670" i="18"/>
  <c r="AR265" i="18"/>
  <c r="AS265" i="18"/>
  <c r="AR558" i="18"/>
  <c r="AR305" i="18"/>
  <c r="AS305" i="18"/>
  <c r="AR319" i="18"/>
  <c r="AS319" i="18"/>
  <c r="AR204" i="18"/>
  <c r="AR258" i="18"/>
  <c r="AR318" i="18"/>
  <c r="AS318" i="18"/>
  <c r="AR711" i="18"/>
  <c r="AS711" i="18"/>
  <c r="AR725" i="18"/>
  <c r="AS725" i="18"/>
  <c r="AR594" i="18"/>
  <c r="AS594" i="18"/>
  <c r="AR85" i="18"/>
  <c r="AS85" i="18"/>
  <c r="AR358" i="18"/>
  <c r="AS358" i="18"/>
  <c r="AR336" i="18"/>
  <c r="AR323" i="18"/>
  <c r="AR338" i="18"/>
  <c r="AS338" i="18"/>
  <c r="AR341" i="18"/>
  <c r="AR143" i="18"/>
  <c r="AR521" i="18"/>
  <c r="AS521" i="18"/>
  <c r="AR508" i="18"/>
  <c r="AR625" i="18"/>
  <c r="AR284" i="18"/>
  <c r="AR167" i="18"/>
  <c r="AR310" i="18"/>
  <c r="AR106" i="18"/>
  <c r="AR599" i="18"/>
  <c r="AR196" i="18"/>
  <c r="AR779" i="18"/>
  <c r="AR193" i="18"/>
  <c r="AR805" i="18"/>
  <c r="AR688" i="18"/>
  <c r="AR509" i="18"/>
  <c r="AR208" i="18"/>
  <c r="AR482" i="18"/>
  <c r="AR652" i="18"/>
  <c r="AR247" i="18"/>
  <c r="AR92" i="18"/>
  <c r="AR102" i="18"/>
  <c r="AR222" i="18"/>
  <c r="AR766" i="18"/>
  <c r="AR146" i="18"/>
  <c r="AR401" i="18"/>
  <c r="AR117" i="18"/>
  <c r="AR612" i="18"/>
  <c r="AR388" i="18"/>
  <c r="AR753" i="18"/>
  <c r="AR655" i="18"/>
  <c r="AR547" i="18"/>
  <c r="AR662" i="18"/>
  <c r="AR483" i="18"/>
  <c r="AR600" i="18"/>
  <c r="AR91" i="18"/>
  <c r="AR210" i="18"/>
  <c r="AR844" i="18"/>
  <c r="AR78" i="18"/>
  <c r="AR506" i="18"/>
  <c r="AR792" i="18"/>
  <c r="AR104" i="18"/>
  <c r="AR848" i="18"/>
  <c r="AR440" i="18"/>
  <c r="AR818" i="18"/>
  <c r="AR131" i="18"/>
  <c r="AR495" i="18"/>
  <c r="AR638" i="18"/>
  <c r="AR95" i="18"/>
  <c r="AR781" i="18"/>
  <c r="AR586" i="18"/>
  <c r="AR221" i="18"/>
  <c r="AR857" i="18"/>
  <c r="AR427" i="18"/>
  <c r="AR511" i="18"/>
  <c r="AR548" i="18"/>
  <c r="AR769" i="18"/>
  <c r="AR125" i="18"/>
  <c r="AR392" i="18"/>
  <c r="AR654" i="18"/>
  <c r="AR627" i="18"/>
  <c r="AR105" i="18"/>
  <c r="AR403" i="18"/>
  <c r="AR643" i="18"/>
  <c r="AR223" i="18"/>
  <c r="AR789" i="18"/>
  <c r="AR453" i="18"/>
  <c r="AR362" i="18"/>
  <c r="AR491" i="18"/>
  <c r="AR496" i="18"/>
  <c r="AR141" i="18"/>
  <c r="AR602" i="18"/>
  <c r="AR245" i="18"/>
  <c r="AR375" i="18"/>
  <c r="AR534" i="18"/>
  <c r="AR831" i="18"/>
  <c r="AR592" i="18"/>
  <c r="AR118" i="18"/>
  <c r="AR330" i="18"/>
  <c r="AS330" i="18"/>
  <c r="AR849" i="18"/>
  <c r="AS849" i="18"/>
  <c r="AR340" i="18"/>
  <c r="AS340" i="18"/>
  <c r="AR254" i="18"/>
  <c r="AS254" i="18"/>
  <c r="AR606" i="18"/>
  <c r="AS606" i="18"/>
  <c r="AR639" i="18"/>
  <c r="AS639" i="18"/>
  <c r="AR417" i="18"/>
  <c r="AS417" i="18"/>
  <c r="AR788" i="18"/>
  <c r="AS788" i="18"/>
  <c r="AR836" i="18"/>
  <c r="AS836" i="18"/>
  <c r="AR530" i="18"/>
  <c r="AS530" i="18"/>
  <c r="AR190" i="18"/>
  <c r="AS190" i="18"/>
  <c r="AR699" i="18"/>
  <c r="AS699" i="18"/>
  <c r="AR371" i="18"/>
  <c r="AS371" i="18"/>
  <c r="AR813" i="18"/>
  <c r="AS813" i="18"/>
  <c r="AR776" i="18"/>
  <c r="AS776" i="18"/>
  <c r="AR621" i="18"/>
  <c r="AS621" i="18"/>
  <c r="AR113" i="18"/>
  <c r="AS113" i="18"/>
  <c r="AR671" i="18"/>
  <c r="AS671" i="18"/>
  <c r="AR219" i="18"/>
  <c r="AQ231" i="18"/>
  <c r="AR812" i="18"/>
  <c r="AS812" i="18"/>
  <c r="AR152" i="18"/>
  <c r="AS152" i="18"/>
  <c r="AR647" i="18"/>
  <c r="AS647" i="18"/>
  <c r="AR365" i="18"/>
  <c r="AS365" i="18"/>
  <c r="AR641" i="18"/>
  <c r="AS641" i="18"/>
  <c r="AR551" i="18"/>
  <c r="AS551" i="18"/>
  <c r="AR409" i="18"/>
  <c r="AS409" i="18"/>
  <c r="AR799" i="18"/>
  <c r="AS799" i="18"/>
  <c r="AR132" i="18"/>
  <c r="AS132" i="18"/>
  <c r="AR416" i="18"/>
  <c r="AS416" i="18"/>
  <c r="AR435" i="18"/>
  <c r="AS435" i="18"/>
  <c r="AR429" i="18"/>
  <c r="AS429" i="18"/>
  <c r="AR827" i="18"/>
  <c r="AS827" i="18"/>
  <c r="AR434" i="18"/>
  <c r="AS434" i="18"/>
  <c r="AR242" i="18"/>
  <c r="AS242" i="18"/>
  <c r="AR760" i="18"/>
  <c r="AS760" i="18"/>
  <c r="AR391" i="18"/>
  <c r="AS391" i="18"/>
  <c r="AR460" i="18"/>
  <c r="AS460" i="18"/>
  <c r="AR359" i="18"/>
  <c r="AS359" i="18"/>
  <c r="AR851" i="18"/>
  <c r="AS851" i="18"/>
  <c r="AR525" i="18"/>
  <c r="AS525" i="18"/>
  <c r="AR137" i="18"/>
  <c r="AS137" i="18"/>
  <c r="AR820" i="18"/>
  <c r="AS820" i="18"/>
  <c r="AR517" i="18"/>
  <c r="AS517" i="18"/>
  <c r="AR237" i="18"/>
  <c r="AS237" i="18"/>
  <c r="AR646" i="18"/>
  <c r="AS646" i="18"/>
  <c r="AR346" i="18"/>
  <c r="AS346" i="18"/>
  <c r="AR94" i="18"/>
  <c r="AS94" i="18"/>
  <c r="AR640" i="18"/>
  <c r="AS640" i="18"/>
  <c r="AR607" i="18"/>
  <c r="AS607" i="18"/>
  <c r="AR487" i="18"/>
  <c r="AS487" i="18"/>
  <c r="AR252" i="18"/>
  <c r="AS252" i="18"/>
  <c r="AR121" i="18"/>
  <c r="AS121" i="18"/>
  <c r="AR603" i="18"/>
  <c r="AS603" i="18"/>
  <c r="AR773" i="18"/>
  <c r="AS773" i="18"/>
  <c r="AR519" i="18"/>
  <c r="AS519" i="18"/>
  <c r="AR786" i="18"/>
  <c r="AS786" i="18"/>
  <c r="AR120" i="18"/>
  <c r="AS120" i="18"/>
  <c r="AR512" i="18"/>
  <c r="AS512" i="18"/>
  <c r="AR198" i="18"/>
  <c r="AS198" i="18"/>
  <c r="AR83" i="18"/>
  <c r="AS83" i="18"/>
  <c r="AR571" i="18"/>
  <c r="AR445" i="18"/>
  <c r="AS445" i="18"/>
  <c r="AR815" i="18"/>
  <c r="AS815" i="18"/>
  <c r="AR712" i="18"/>
  <c r="AS712" i="18"/>
  <c r="AR632" i="18"/>
  <c r="AS632" i="18"/>
  <c r="AR790" i="18"/>
  <c r="AS790" i="18"/>
  <c r="AR486" i="18"/>
  <c r="AS486" i="18"/>
  <c r="AR537" i="18"/>
  <c r="AS537" i="18"/>
  <c r="AR461" i="18"/>
  <c r="AS461" i="18"/>
  <c r="AR405" i="18"/>
  <c r="AS405" i="18"/>
  <c r="AR136" i="18"/>
  <c r="AS136" i="18"/>
  <c r="AR841" i="18"/>
  <c r="AS841" i="18"/>
  <c r="AR189" i="18"/>
  <c r="AS189" i="18"/>
  <c r="AR556" i="18"/>
  <c r="AS556" i="18"/>
  <c r="AR372" i="18"/>
  <c r="AS372" i="18"/>
  <c r="AR645" i="18"/>
  <c r="AS645" i="18"/>
  <c r="AR199" i="18"/>
  <c r="AS199" i="18"/>
  <c r="AR87" i="18"/>
  <c r="AS87" i="18"/>
  <c r="AR420" i="18"/>
  <c r="AS420" i="18"/>
  <c r="AR759" i="18"/>
  <c r="AS759" i="18"/>
  <c r="AR617" i="18"/>
  <c r="AS617" i="18"/>
  <c r="AR369" i="18"/>
  <c r="AS369" i="18"/>
  <c r="AR462" i="18"/>
  <c r="AS462" i="18"/>
  <c r="AR523" i="18"/>
  <c r="AS523" i="18"/>
  <c r="AR457" i="18"/>
  <c r="AS457" i="18"/>
  <c r="AR438" i="18"/>
  <c r="AS438" i="18"/>
  <c r="AR636" i="18"/>
  <c r="AQ648" i="18"/>
  <c r="AR213" i="18"/>
  <c r="AS213" i="18"/>
  <c r="AR513" i="18"/>
  <c r="AS513" i="18"/>
  <c r="AR653" i="18"/>
  <c r="AS653" i="18"/>
  <c r="AR656" i="18"/>
  <c r="AS656" i="18"/>
  <c r="AR397" i="18"/>
  <c r="AS397" i="18"/>
  <c r="AR144" i="18"/>
  <c r="AS144" i="18"/>
  <c r="AR347" i="18"/>
  <c r="AS347" i="18"/>
  <c r="AR334" i="18"/>
  <c r="AR81" i="18"/>
  <c r="AS81" i="18"/>
  <c r="AR93" i="18"/>
  <c r="AS93" i="18"/>
  <c r="AR150" i="18"/>
  <c r="AS150" i="18"/>
  <c r="AR697" i="18"/>
  <c r="AS697" i="18"/>
  <c r="AR807" i="18"/>
  <c r="AS807" i="18"/>
  <c r="AR458" i="18"/>
  <c r="AS458" i="18"/>
  <c r="AR383" i="18"/>
  <c r="AS383" i="18"/>
  <c r="AR516" i="18"/>
  <c r="AS516" i="18"/>
  <c r="AR755" i="18"/>
  <c r="AS755" i="18"/>
  <c r="AR658" i="18"/>
  <c r="AS658" i="18"/>
  <c r="AR710" i="18"/>
  <c r="AS710" i="18"/>
  <c r="AR84" i="18"/>
  <c r="AS84" i="18"/>
  <c r="AR133" i="18"/>
  <c r="AS133" i="18"/>
  <c r="AR115" i="18"/>
  <c r="AQ127" i="18"/>
  <c r="AR539" i="18"/>
  <c r="AS539" i="18"/>
  <c r="AR555" i="18"/>
  <c r="AS555" i="18"/>
  <c r="AR783" i="18"/>
  <c r="AS783" i="18"/>
  <c r="AR443" i="18"/>
  <c r="AS443" i="18"/>
  <c r="AR758" i="18"/>
  <c r="AS758" i="18"/>
  <c r="AR447" i="18"/>
  <c r="AS447" i="18"/>
  <c r="AR669" i="18"/>
  <c r="AR784" i="18"/>
  <c r="AS784" i="18"/>
  <c r="AR853" i="18"/>
  <c r="AS853" i="18"/>
  <c r="AR110" i="18"/>
  <c r="AS110" i="18"/>
  <c r="AR126" i="18"/>
  <c r="AS126" i="18"/>
  <c r="AR393" i="18"/>
  <c r="AS393" i="18"/>
  <c r="AR432" i="18"/>
  <c r="AS432" i="18"/>
  <c r="AR227" i="18"/>
  <c r="AS227" i="18"/>
  <c r="AR615" i="18"/>
  <c r="AS615" i="18"/>
  <c r="AR498" i="18"/>
  <c r="AS498" i="18"/>
  <c r="AR225" i="18"/>
  <c r="AS225" i="18"/>
  <c r="AR353" i="18"/>
  <c r="AS353" i="18"/>
  <c r="AR673" i="18"/>
  <c r="AS673" i="18"/>
  <c r="AR649" i="18"/>
  <c r="AS649" i="18"/>
  <c r="AR757" i="18"/>
  <c r="AS757" i="18"/>
  <c r="AR229" i="18"/>
  <c r="AS229" i="18"/>
  <c r="AR464" i="18"/>
  <c r="AS464" i="18"/>
  <c r="AR86" i="18"/>
  <c r="AS86" i="18"/>
  <c r="AR423" i="18"/>
  <c r="AS423" i="18"/>
  <c r="AR620" i="18"/>
  <c r="AS620" i="18"/>
  <c r="AR536" i="18"/>
  <c r="AS536" i="18"/>
  <c r="AR249" i="18"/>
  <c r="AS249" i="18"/>
  <c r="AR552" i="18"/>
  <c r="AS552" i="18"/>
  <c r="AR771" i="18"/>
  <c r="AS771" i="18"/>
  <c r="AR367" i="18"/>
  <c r="AS367" i="18"/>
  <c r="AR862" i="18"/>
  <c r="AS862" i="18"/>
  <c r="AR425" i="18"/>
  <c r="AS425" i="18"/>
  <c r="AR541" i="18"/>
  <c r="AS541" i="18"/>
  <c r="AR373" i="18"/>
  <c r="AS373" i="18"/>
  <c r="AR175" i="18"/>
  <c r="AS175" i="18"/>
  <c r="AR354" i="18"/>
  <c r="AS354" i="18"/>
  <c r="AR608" i="18"/>
  <c r="AS608" i="18"/>
  <c r="AR128" i="18"/>
  <c r="AQ140" i="18"/>
  <c r="AR829" i="18"/>
  <c r="AS829" i="18"/>
  <c r="AR605" i="18"/>
  <c r="AS605" i="18"/>
  <c r="AR630" i="18"/>
  <c r="AS630" i="18"/>
  <c r="AR119" i="18"/>
  <c r="AS119" i="18"/>
  <c r="AR618" i="18"/>
  <c r="AS618" i="18"/>
  <c r="AR446" i="18"/>
  <c r="AS446" i="18"/>
  <c r="AR418" i="18"/>
  <c r="AS418" i="18"/>
  <c r="AR488" i="18"/>
  <c r="AS488" i="18"/>
  <c r="AR554" i="18"/>
  <c r="AS554" i="18"/>
  <c r="AR695" i="18"/>
  <c r="AS695" i="18"/>
  <c r="AR188" i="18"/>
  <c r="AS188" i="18"/>
  <c r="AR861" i="18"/>
  <c r="AS861" i="18"/>
  <c r="AR634" i="18"/>
  <c r="AS634" i="18"/>
  <c r="AR422" i="18"/>
  <c r="AS422" i="18"/>
  <c r="AR431" i="18"/>
  <c r="AS431" i="18"/>
  <c r="AR187" i="18"/>
  <c r="AS187" i="18"/>
  <c r="AR384" i="18"/>
  <c r="AS384" i="18"/>
  <c r="AR243" i="18"/>
  <c r="AS243" i="18"/>
  <c r="AR762" i="18"/>
  <c r="AS762" i="18"/>
  <c r="AR380" i="18"/>
  <c r="AS380" i="18"/>
  <c r="AR864" i="18"/>
  <c r="AS864" i="18"/>
  <c r="AR203" i="18"/>
  <c r="AS203" i="18"/>
  <c r="AR456" i="18"/>
  <c r="AS456" i="18"/>
  <c r="AR82" i="18"/>
  <c r="AS82" i="18"/>
  <c r="AR253" i="18"/>
  <c r="AS253" i="18"/>
  <c r="AR527" i="18"/>
  <c r="AS527" i="18"/>
  <c r="AR230" i="18"/>
  <c r="AS230" i="18"/>
  <c r="AR76" i="18"/>
  <c r="AQ88" i="18"/>
  <c r="AR234" i="18"/>
  <c r="AQ244" i="18"/>
  <c r="AQ195" i="18"/>
  <c r="AP205" i="18"/>
  <c r="AO465" i="18"/>
  <c r="AP455" i="18"/>
  <c r="AP452" i="18"/>
  <c r="AQ442" i="18"/>
  <c r="AR390" i="18"/>
  <c r="AQ400" i="18"/>
  <c r="AQ364" i="18"/>
  <c r="AP374" i="18"/>
  <c r="AS182" i="18"/>
  <c r="AP192" i="18"/>
  <c r="AS651" i="18"/>
  <c r="AR542" i="18"/>
  <c r="AQ544" i="18"/>
  <c r="AS808" i="18"/>
  <c r="AR817" i="18"/>
  <c r="AR660" i="18"/>
  <c r="AQ661" i="18"/>
  <c r="AS626" i="18"/>
  <c r="AR635" i="18"/>
  <c r="AN22" i="24"/>
  <c r="AN33" i="24"/>
  <c r="AO8" i="24"/>
  <c r="AR821" i="18"/>
  <c r="AQ830" i="18"/>
  <c r="AR595" i="18"/>
  <c r="AQ596" i="18"/>
  <c r="AS550" i="18"/>
  <c r="AR557" i="18"/>
  <c r="AR777" i="18"/>
  <c r="AQ778" i="18"/>
  <c r="AP426" i="18"/>
  <c r="AQ414" i="18"/>
  <c r="AS756" i="18"/>
  <c r="AR765" i="18"/>
  <c r="AQ361" i="18"/>
  <c r="AR349" i="18"/>
  <c r="AR797" i="18"/>
  <c r="AQ804" i="18"/>
  <c r="AS855" i="18"/>
  <c r="AR856" i="18"/>
  <c r="AQ834" i="18"/>
  <c r="AP843" i="18"/>
  <c r="AQ529" i="18"/>
  <c r="AP531" i="18"/>
  <c r="AS614" i="18"/>
  <c r="AR622" i="18"/>
  <c r="AS183" i="18"/>
  <c r="AS522" i="18"/>
  <c r="AR192" i="18"/>
  <c r="AS128" i="18"/>
  <c r="AR140" i="18"/>
  <c r="AS115" i="18"/>
  <c r="AR127" i="18"/>
  <c r="AS636" i="18"/>
  <c r="AR648" i="18"/>
  <c r="AR387" i="18"/>
  <c r="AR439" i="18"/>
  <c r="AR518" i="18"/>
  <c r="AR114" i="18"/>
  <c r="AR791" i="18"/>
  <c r="AR348" i="18"/>
  <c r="AT594" i="18"/>
  <c r="AT344" i="18"/>
  <c r="AT3" i="18"/>
  <c r="AS675" i="18"/>
  <c r="AS687" i="18"/>
  <c r="AS271" i="18"/>
  <c r="AS283" i="18"/>
  <c r="AS729" i="18"/>
  <c r="AS742" i="18"/>
  <c r="AS740" i="18"/>
  <c r="AS743" i="18"/>
  <c r="AS730" i="18"/>
  <c r="AS744" i="18"/>
  <c r="AS295" i="18"/>
  <c r="AS731" i="18"/>
  <c r="AS294" i="18"/>
  <c r="AS164" i="18"/>
  <c r="AT164" i="18"/>
  <c r="AS745" i="18"/>
  <c r="AS291" i="18"/>
  <c r="AS732" i="18"/>
  <c r="AS727" i="18"/>
  <c r="AT727" i="18"/>
  <c r="AS746" i="18"/>
  <c r="AS292" i="18"/>
  <c r="AS733" i="18"/>
  <c r="AS739" i="18" s="1"/>
  <c r="AS747" i="18"/>
  <c r="AS734" i="18"/>
  <c r="AS159" i="18"/>
  <c r="AT159" i="18" s="1"/>
  <c r="AS163" i="18"/>
  <c r="AT163" i="18"/>
  <c r="AS162" i="18"/>
  <c r="AT162" i="18"/>
  <c r="AS735" i="18"/>
  <c r="AS161" i="18"/>
  <c r="AT161" i="18"/>
  <c r="AS748" i="18"/>
  <c r="AS176" i="18"/>
  <c r="AT176" i="18"/>
  <c r="AS736" i="18"/>
  <c r="AS749" i="18"/>
  <c r="AS737" i="18"/>
  <c r="AS177" i="18"/>
  <c r="AT177" i="18"/>
  <c r="AS266" i="18"/>
  <c r="AS750" i="18"/>
  <c r="AS267" i="18"/>
  <c r="AS751" i="18"/>
  <c r="AS738" i="18"/>
  <c r="AS269" i="18"/>
  <c r="AT269" i="18"/>
  <c r="AS510" i="18"/>
  <c r="AT510" i="18"/>
  <c r="AS334" i="18"/>
  <c r="AS264" i="18"/>
  <c r="AS174" i="18"/>
  <c r="AT174" i="18"/>
  <c r="AS268" i="18"/>
  <c r="AS331" i="18"/>
  <c r="AT331" i="18"/>
  <c r="AS320" i="18"/>
  <c r="AT320" i="18"/>
  <c r="AS568" i="18"/>
  <c r="AT568" i="18"/>
  <c r="AS569" i="18"/>
  <c r="AS565" i="18"/>
  <c r="AT565" i="18"/>
  <c r="AS333" i="18"/>
  <c r="AT333" i="18"/>
  <c r="AS154" i="18"/>
  <c r="AS670" i="18"/>
  <c r="AS828" i="18"/>
  <c r="AT828" i="18"/>
  <c r="AS558" i="18"/>
  <c r="AS308" i="18"/>
  <c r="AT308" i="18"/>
  <c r="AS123" i="18"/>
  <c r="AT123" i="18"/>
  <c r="AS111" i="18"/>
  <c r="AT111" i="18"/>
  <c r="AS866" i="18"/>
  <c r="AT866" i="18"/>
  <c r="AS139" i="18"/>
  <c r="AT139" i="18"/>
  <c r="AS515" i="18"/>
  <c r="AT515" i="18"/>
  <c r="AS669" i="18"/>
  <c r="AT669" i="18"/>
  <c r="AS204" i="18"/>
  <c r="AT204" i="18"/>
  <c r="AS100" i="18"/>
  <c r="AT100" i="18"/>
  <c r="AS258" i="18"/>
  <c r="AS582" i="18"/>
  <c r="AT582" i="18"/>
  <c r="AS336" i="18"/>
  <c r="AS323" i="18"/>
  <c r="AS341" i="18"/>
  <c r="AS143" i="18"/>
  <c r="AS625" i="18"/>
  <c r="AS508" i="18"/>
  <c r="AS284" i="18"/>
  <c r="AS167" i="18"/>
  <c r="AS310" i="18"/>
  <c r="AS106" i="18"/>
  <c r="AS599" i="18"/>
  <c r="AS196" i="18"/>
  <c r="AS779" i="18"/>
  <c r="AS193" i="18"/>
  <c r="AS688" i="18"/>
  <c r="AS805" i="18"/>
  <c r="AS509" i="18"/>
  <c r="AS92" i="18"/>
  <c r="AS652" i="18"/>
  <c r="AS482" i="18"/>
  <c r="AS247" i="18"/>
  <c r="AS208" i="18"/>
  <c r="AS146" i="18"/>
  <c r="AS102" i="18"/>
  <c r="AS766" i="18"/>
  <c r="AS222" i="18"/>
  <c r="AS401" i="18"/>
  <c r="AS388" i="18"/>
  <c r="AS753" i="18"/>
  <c r="AS117" i="18"/>
  <c r="AS655" i="18"/>
  <c r="AS547" i="18"/>
  <c r="AS612" i="18"/>
  <c r="AS662" i="18"/>
  <c r="AS844" i="18"/>
  <c r="AS91" i="18"/>
  <c r="AT91" i="18"/>
  <c r="AS483" i="18"/>
  <c r="AS600" i="18"/>
  <c r="AS210" i="18"/>
  <c r="AS78" i="18"/>
  <c r="AS792" i="18"/>
  <c r="AS506" i="18"/>
  <c r="AS638" i="18"/>
  <c r="AS818" i="18"/>
  <c r="AS586" i="18"/>
  <c r="AS495" i="18"/>
  <c r="AS95" i="18"/>
  <c r="AS104" i="18"/>
  <c r="AS848" i="18"/>
  <c r="AS781" i="18"/>
  <c r="AS440" i="18"/>
  <c r="AS131" i="18"/>
  <c r="AS548" i="18"/>
  <c r="AS769" i="18"/>
  <c r="AS221" i="18"/>
  <c r="AS654" i="18"/>
  <c r="AS857" i="18"/>
  <c r="AS511" i="18"/>
  <c r="AS427" i="18"/>
  <c r="AS627" i="18"/>
  <c r="AS125" i="18"/>
  <c r="AS392" i="18"/>
  <c r="AS105" i="18"/>
  <c r="AS141" i="18"/>
  <c r="AS534" i="18"/>
  <c r="AS375" i="18"/>
  <c r="AS118" i="18"/>
  <c r="AS403" i="18"/>
  <c r="AS831" i="18"/>
  <c r="AS453" i="18"/>
  <c r="AS592" i="18"/>
  <c r="AS789" i="18"/>
  <c r="AS491" i="18"/>
  <c r="AS223" i="18"/>
  <c r="AS245" i="18"/>
  <c r="AS496" i="18"/>
  <c r="AS362" i="18"/>
  <c r="AS602" i="18"/>
  <c r="AS643" i="18"/>
  <c r="AS304" i="18"/>
  <c r="AS865" i="18"/>
  <c r="AT865" i="18"/>
  <c r="AS451" i="18"/>
  <c r="AT451" i="18"/>
  <c r="AS79" i="18"/>
  <c r="AT79" i="18"/>
  <c r="AS226" i="18"/>
  <c r="AT226" i="18"/>
  <c r="AS419" i="18"/>
  <c r="AT419" i="18"/>
  <c r="AS847" i="18"/>
  <c r="AT847" i="18"/>
  <c r="AS644" i="18"/>
  <c r="AT644" i="18"/>
  <c r="AS850" i="18"/>
  <c r="AT850" i="18"/>
  <c r="AS97" i="18"/>
  <c r="AT97" i="18"/>
  <c r="AS200" i="18"/>
  <c r="AT200" i="18"/>
  <c r="AR4" i="18"/>
  <c r="AQ5" i="24"/>
  <c r="AS796" i="18"/>
  <c r="AT796" i="18"/>
  <c r="AS430" i="18"/>
  <c r="AT430" i="18"/>
  <c r="AS366" i="18"/>
  <c r="AT366" i="18"/>
  <c r="AS553" i="18"/>
  <c r="AT553" i="18"/>
  <c r="AS228" i="18"/>
  <c r="AT228" i="18"/>
  <c r="AS148" i="18"/>
  <c r="AT148" i="18"/>
  <c r="AS816" i="18"/>
  <c r="AT816" i="18"/>
  <c r="AS382" i="18"/>
  <c r="AT382" i="18"/>
  <c r="AS503" i="18"/>
  <c r="AT503" i="18"/>
  <c r="AS657" i="18"/>
  <c r="AT657" i="18"/>
  <c r="AS588" i="18"/>
  <c r="AT588" i="18"/>
  <c r="AS852" i="18"/>
  <c r="AT852" i="18"/>
  <c r="AS868" i="18"/>
  <c r="AT868" i="18"/>
  <c r="AS499" i="18"/>
  <c r="AT499" i="18"/>
  <c r="AS368" i="18"/>
  <c r="AT368" i="18"/>
  <c r="AS197" i="18"/>
  <c r="AT197" i="18"/>
  <c r="AS186" i="18"/>
  <c r="AT186" i="18"/>
  <c r="AS584" i="18"/>
  <c r="AT584" i="18"/>
  <c r="AS236" i="18"/>
  <c r="AT236" i="18"/>
  <c r="AS450" i="18"/>
  <c r="AT450" i="18"/>
  <c r="AS217" i="18"/>
  <c r="AT217" i="18"/>
  <c r="AS798" i="18"/>
  <c r="AT798" i="18"/>
  <c r="AS255" i="18"/>
  <c r="AT255" i="18"/>
  <c r="AS502" i="18"/>
  <c r="AT502" i="18"/>
  <c r="AS122" i="18"/>
  <c r="AT122" i="18"/>
  <c r="AS672" i="18"/>
  <c r="AT672" i="18"/>
  <c r="AS149" i="18"/>
  <c r="AT149" i="18"/>
  <c r="AS593" i="18"/>
  <c r="AT593" i="18"/>
  <c r="AS151" i="18"/>
  <c r="AS379" i="18"/>
  <c r="AT379" i="18"/>
  <c r="AS398" i="18"/>
  <c r="AT398" i="18"/>
  <c r="AS459" i="18"/>
  <c r="AT459" i="18"/>
  <c r="AS421" i="18"/>
  <c r="AT421" i="18"/>
  <c r="AS823" i="18"/>
  <c r="AT823" i="18"/>
  <c r="AS306" i="18"/>
  <c r="AT306" i="18"/>
  <c r="AS332" i="18"/>
  <c r="AS722" i="18"/>
  <c r="AT722" i="18"/>
  <c r="AS211" i="18"/>
  <c r="AT211" i="18"/>
  <c r="AS436" i="18"/>
  <c r="AT436" i="18"/>
  <c r="AS250" i="18"/>
  <c r="AT250" i="18"/>
  <c r="AS485" i="18"/>
  <c r="AT485" i="18"/>
  <c r="AS108" i="18"/>
  <c r="AT108" i="18"/>
  <c r="AS581" i="18"/>
  <c r="AT581" i="18"/>
  <c r="AS763" i="18"/>
  <c r="AT763" i="18"/>
  <c r="AS145" i="18"/>
  <c r="AT145" i="18"/>
  <c r="AS578" i="18"/>
  <c r="AT578" i="18"/>
  <c r="AS838" i="18"/>
  <c r="AT838" i="18"/>
  <c r="AS800" i="18"/>
  <c r="AT800" i="18"/>
  <c r="AS801" i="18"/>
  <c r="AT801" i="18"/>
  <c r="AS775" i="18"/>
  <c r="AT775" i="18"/>
  <c r="AS774" i="18"/>
  <c r="AT774" i="18"/>
  <c r="AS840" i="18"/>
  <c r="AT840" i="18"/>
  <c r="AS787" i="18"/>
  <c r="AT787" i="18"/>
  <c r="AS180" i="18"/>
  <c r="AT180" i="18"/>
  <c r="AS543" i="18"/>
  <c r="AT543" i="18"/>
  <c r="AS381" i="18"/>
  <c r="AT381" i="18"/>
  <c r="AS484" i="18"/>
  <c r="AT484" i="18"/>
  <c r="AS579" i="18"/>
  <c r="AT579" i="18"/>
  <c r="AS497" i="18"/>
  <c r="AT497" i="18"/>
  <c r="AS80" i="18"/>
  <c r="AT80" i="18"/>
  <c r="AS809" i="18"/>
  <c r="AT809" i="18"/>
  <c r="AS251" i="18"/>
  <c r="AT251" i="18"/>
  <c r="AS580" i="18"/>
  <c r="AT580" i="18"/>
  <c r="AS589" i="18"/>
  <c r="AT589" i="18"/>
  <c r="AS860" i="18"/>
  <c r="AT860" i="18"/>
  <c r="AS490" i="18"/>
  <c r="AT490" i="18"/>
  <c r="AS619" i="18"/>
  <c r="AT619" i="18"/>
  <c r="AS356" i="18"/>
  <c r="AT356" i="18"/>
  <c r="AS772" i="18"/>
  <c r="AT772" i="18"/>
  <c r="AS545" i="18"/>
  <c r="AT545" i="18"/>
  <c r="AS134" i="18"/>
  <c r="AT134" i="18"/>
  <c r="AS628" i="18"/>
  <c r="AT628" i="18"/>
  <c r="AS597" i="18"/>
  <c r="AR609" i="18"/>
  <c r="AS107" i="18"/>
  <c r="AT107" i="18"/>
  <c r="AS540" i="18"/>
  <c r="AT540" i="18"/>
  <c r="AS124" i="18"/>
  <c r="AT124" i="18"/>
  <c r="AS407" i="18"/>
  <c r="AT407" i="18"/>
  <c r="AS501" i="18"/>
  <c r="AT501" i="18"/>
  <c r="AS98" i="18"/>
  <c r="AT98" i="18"/>
  <c r="AS604" i="18"/>
  <c r="AT604" i="18"/>
  <c r="AS112" i="18"/>
  <c r="AT112" i="18"/>
  <c r="AS721" i="18"/>
  <c r="AT721" i="18"/>
  <c r="AS178" i="18"/>
  <c r="AT178" i="18"/>
  <c r="AS723" i="18"/>
  <c r="AT723" i="18"/>
  <c r="AS109" i="18"/>
  <c r="AT109" i="18"/>
  <c r="AS590" i="18"/>
  <c r="AT590" i="18"/>
  <c r="AS591" i="18"/>
  <c r="AT591" i="18"/>
  <c r="AS489" i="18"/>
  <c r="AT489" i="18"/>
  <c r="AS377" i="18"/>
  <c r="AT377" i="18"/>
  <c r="AS587" i="18"/>
  <c r="AT587" i="18"/>
  <c r="AS538" i="18"/>
  <c r="AT538" i="18"/>
  <c r="AS235" i="18"/>
  <c r="AT235" i="18"/>
  <c r="AT253" i="18"/>
  <c r="AT762" i="18"/>
  <c r="AT431" i="18"/>
  <c r="AT188" i="18"/>
  <c r="AT418" i="18"/>
  <c r="AT630" i="18"/>
  <c r="AT608" i="18"/>
  <c r="AT862" i="18"/>
  <c r="AT771" i="18"/>
  <c r="AT249" i="18"/>
  <c r="AT620" i="18"/>
  <c r="AT86" i="18"/>
  <c r="AT229" i="18"/>
  <c r="AT649" i="18"/>
  <c r="AT353" i="18"/>
  <c r="AT498" i="18"/>
  <c r="AT227" i="18"/>
  <c r="AT393" i="18"/>
  <c r="AT110" i="18"/>
  <c r="AT784" i="18"/>
  <c r="AT447" i="18"/>
  <c r="AT443" i="18"/>
  <c r="AT555" i="18"/>
  <c r="AT710" i="18"/>
  <c r="AT755" i="18"/>
  <c r="AT383" i="18"/>
  <c r="AT807" i="18"/>
  <c r="AT150" i="18"/>
  <c r="AT81" i="18"/>
  <c r="AT144" i="18"/>
  <c r="AT656" i="18"/>
  <c r="AT513" i="18"/>
  <c r="AT438" i="18"/>
  <c r="AT523" i="18"/>
  <c r="AT369" i="18"/>
  <c r="AT759" i="18"/>
  <c r="AT87" i="18"/>
  <c r="AT645" i="18"/>
  <c r="AT556" i="18"/>
  <c r="AT841" i="18"/>
  <c r="AT405" i="18"/>
  <c r="AT537" i="18"/>
  <c r="AT486" i="18"/>
  <c r="AT712" i="18"/>
  <c r="AT445" i="18"/>
  <c r="AS571" i="18"/>
  <c r="AT198" i="18"/>
  <c r="AT120" i="18"/>
  <c r="AT519" i="18"/>
  <c r="AT603" i="18"/>
  <c r="AT252" i="18"/>
  <c r="AT607" i="18"/>
  <c r="AT94" i="18"/>
  <c r="AT346" i="18"/>
  <c r="AT646" i="18"/>
  <c r="AT517" i="18"/>
  <c r="AT137" i="18"/>
  <c r="AT851" i="18"/>
  <c r="AT460" i="18"/>
  <c r="AT760" i="18"/>
  <c r="AT434" i="18"/>
  <c r="AT429" i="18"/>
  <c r="AT416" i="18"/>
  <c r="AT132" i="18"/>
  <c r="AT409" i="18"/>
  <c r="AT641" i="18"/>
  <c r="AT647" i="18"/>
  <c r="AT812" i="18"/>
  <c r="AS219" i="18"/>
  <c r="AR231" i="18"/>
  <c r="AT671" i="18"/>
  <c r="AT621" i="18"/>
  <c r="AT813" i="18"/>
  <c r="AT699" i="18"/>
  <c r="AT530" i="18"/>
  <c r="AT788" i="18"/>
  <c r="AT639" i="18"/>
  <c r="AT254" i="18"/>
  <c r="AT340" i="18"/>
  <c r="AT330" i="18"/>
  <c r="AR257" i="18"/>
  <c r="AR153" i="18"/>
  <c r="AR869" i="18"/>
  <c r="AR413" i="18"/>
  <c r="AT85" i="18"/>
  <c r="AT725" i="18"/>
  <c r="AT305" i="18"/>
  <c r="AT265" i="18"/>
  <c r="AT824" i="18"/>
  <c r="AT321" i="18"/>
  <c r="AT345" i="18"/>
  <c r="AS714" i="18"/>
  <c r="AT99" i="18"/>
  <c r="AT659" i="18"/>
  <c r="AT216" i="18"/>
  <c r="AT386" i="18"/>
  <c r="AT696" i="18"/>
  <c r="AT610" i="18"/>
  <c r="AS493" i="18"/>
  <c r="AR505" i="18"/>
  <c r="AT528" i="18"/>
  <c r="AT360" i="18"/>
  <c r="AT825" i="18"/>
  <c r="AT96" i="18"/>
  <c r="AT826" i="18"/>
  <c r="AT351" i="18"/>
  <c r="AT449" i="18"/>
  <c r="AT202" i="18"/>
  <c r="AT835" i="18"/>
  <c r="AT526" i="18"/>
  <c r="AT770" i="18"/>
  <c r="AT504" i="18"/>
  <c r="AT839" i="18"/>
  <c r="AT846" i="18"/>
  <c r="AT863" i="18"/>
  <c r="AT810" i="18"/>
  <c r="AT406" i="18"/>
  <c r="AT241" i="18"/>
  <c r="AT135" i="18"/>
  <c r="AT833" i="18"/>
  <c r="AT500" i="18"/>
  <c r="AT822" i="18"/>
  <c r="AT212" i="18"/>
  <c r="AT859" i="18"/>
  <c r="AS224" i="18"/>
  <c r="AT224" i="18"/>
  <c r="AS764" i="18"/>
  <c r="AT764" i="18"/>
  <c r="AS616" i="18"/>
  <c r="AT616" i="18"/>
  <c r="AS185" i="18"/>
  <c r="AT185" i="18"/>
  <c r="AS240" i="18"/>
  <c r="AT240" i="18"/>
  <c r="AS633" i="18"/>
  <c r="AT633" i="18"/>
  <c r="AS411" i="18"/>
  <c r="AT411" i="18"/>
  <c r="AS480" i="18"/>
  <c r="AR492" i="18"/>
  <c r="AS709" i="18"/>
  <c r="AT709" i="18"/>
  <c r="AS837" i="18"/>
  <c r="AT837" i="18"/>
  <c r="AS395" i="18"/>
  <c r="AT395" i="18"/>
  <c r="AS239" i="18"/>
  <c r="AT239" i="18"/>
  <c r="AS433" i="18"/>
  <c r="AT433" i="18"/>
  <c r="AS307" i="18"/>
  <c r="AT307" i="18"/>
  <c r="AS444" i="18"/>
  <c r="AT444" i="18"/>
  <c r="AS768" i="18"/>
  <c r="AT768" i="18"/>
  <c r="AS463" i="18"/>
  <c r="AT463" i="18"/>
  <c r="AS215" i="18"/>
  <c r="AT215" i="18"/>
  <c r="AS867" i="18"/>
  <c r="AT867" i="18"/>
  <c r="AS794" i="18"/>
  <c r="AT794" i="18"/>
  <c r="AS424" i="18"/>
  <c r="AT424" i="18"/>
  <c r="AS412" i="18"/>
  <c r="AS854" i="18"/>
  <c r="AT854" i="18"/>
  <c r="AS399" i="18"/>
  <c r="AT399" i="18"/>
  <c r="AS437" i="18"/>
  <c r="AT437" i="18"/>
  <c r="AS795" i="18"/>
  <c r="AT795" i="18"/>
  <c r="AS842" i="18"/>
  <c r="AT842" i="18"/>
  <c r="AS147" i="18"/>
  <c r="AT147" i="18"/>
  <c r="AS708" i="18"/>
  <c r="AT708" i="18"/>
  <c r="AS535" i="18"/>
  <c r="AT535" i="18"/>
  <c r="AS378" i="18"/>
  <c r="AT378" i="18"/>
  <c r="AS524" i="18"/>
  <c r="AT524" i="18"/>
  <c r="AS549" i="18"/>
  <c r="AT549" i="18"/>
  <c r="AS357" i="18"/>
  <c r="AT357" i="18"/>
  <c r="AS206" i="18"/>
  <c r="AR218" i="18"/>
  <c r="AS404" i="18"/>
  <c r="AT404" i="18"/>
  <c r="AS396" i="18"/>
  <c r="AT396" i="18"/>
  <c r="AS408" i="18"/>
  <c r="AT408" i="18"/>
  <c r="AS370" i="18"/>
  <c r="AT370" i="18"/>
  <c r="AS532" i="18"/>
  <c r="AT532" i="18"/>
  <c r="AS629" i="18"/>
  <c r="AT629" i="18"/>
  <c r="AS355" i="18"/>
  <c r="AT355" i="18"/>
  <c r="AS138" i="18"/>
  <c r="AT138" i="18"/>
  <c r="AS89" i="18"/>
  <c r="AR101" i="18"/>
  <c r="AS631" i="18"/>
  <c r="AT631" i="18"/>
  <c r="AS214" i="18"/>
  <c r="AT214" i="18"/>
  <c r="AS814" i="18"/>
  <c r="AT814" i="18"/>
  <c r="AS802" i="18"/>
  <c r="AT802" i="18"/>
  <c r="AS782" i="18"/>
  <c r="AT782" i="18"/>
  <c r="AS201" i="18"/>
  <c r="AT201" i="18"/>
  <c r="AS623" i="18"/>
  <c r="AT623" i="18"/>
  <c r="AS514" i="18"/>
  <c r="AT514" i="18"/>
  <c r="AS232" i="18"/>
  <c r="AT232" i="18"/>
  <c r="AS352" i="18"/>
  <c r="AT352" i="18"/>
  <c r="AS191" i="18"/>
  <c r="AT191" i="18"/>
  <c r="AS410" i="18"/>
  <c r="AT410" i="18"/>
  <c r="AS601" i="18"/>
  <c r="AT601" i="18"/>
  <c r="AS297" i="18"/>
  <c r="AS448" i="18"/>
  <c r="AT448" i="18"/>
  <c r="AS385" i="18"/>
  <c r="AT385" i="18"/>
  <c r="AS238" i="18"/>
  <c r="AT238" i="18"/>
  <c r="AS343" i="18"/>
  <c r="AT343" i="18"/>
  <c r="AS317" i="18"/>
  <c r="AT317" i="18"/>
  <c r="AS184" i="18"/>
  <c r="AT184" i="18"/>
  <c r="AS342" i="18"/>
  <c r="AT342" i="18"/>
  <c r="AS256" i="18"/>
  <c r="AT256" i="18"/>
  <c r="AS701" i="18"/>
  <c r="AS761" i="18"/>
  <c r="AS803" i="18"/>
  <c r="AT803" i="18"/>
  <c r="AS698" i="18"/>
  <c r="AT698" i="18"/>
  <c r="AS394" i="18"/>
  <c r="AT394" i="18"/>
  <c r="AS248" i="18"/>
  <c r="AT248" i="18"/>
  <c r="AS785" i="18"/>
  <c r="AT785" i="18"/>
  <c r="AS613" i="18"/>
  <c r="AT613" i="18"/>
  <c r="AS811" i="18"/>
  <c r="AT811" i="18"/>
  <c r="AS642" i="18"/>
  <c r="AT642" i="18"/>
  <c r="AS234" i="18"/>
  <c r="AR244" i="18"/>
  <c r="AS76" i="18"/>
  <c r="AR88" i="18"/>
  <c r="AQ205" i="18"/>
  <c r="AR195" i="18"/>
  <c r="AQ452" i="18"/>
  <c r="AR442" i="18"/>
  <c r="AP465" i="18"/>
  <c r="AQ455" i="18"/>
  <c r="AS390" i="18"/>
  <c r="AR400" i="18"/>
  <c r="AT182" i="18"/>
  <c r="AR364" i="18"/>
  <c r="AQ374" i="18"/>
  <c r="AT651" i="18"/>
  <c r="AT756" i="18"/>
  <c r="AT550" i="18"/>
  <c r="AS557" i="18"/>
  <c r="AS595" i="18"/>
  <c r="AR596" i="18"/>
  <c r="AS821" i="18"/>
  <c r="AR830" i="18"/>
  <c r="AS542" i="18"/>
  <c r="AR544" i="18"/>
  <c r="AS622" i="18"/>
  <c r="AT614" i="18"/>
  <c r="AR834" i="18"/>
  <c r="AQ843" i="18"/>
  <c r="AT855" i="18"/>
  <c r="AS856" i="18"/>
  <c r="AS797" i="18"/>
  <c r="AR804" i="18"/>
  <c r="AQ426" i="18"/>
  <c r="AR414" i="18"/>
  <c r="AO22" i="24"/>
  <c r="AO33" i="24"/>
  <c r="AP8" i="24"/>
  <c r="AS777" i="18"/>
  <c r="AR778" i="18"/>
  <c r="AT626" i="18"/>
  <c r="AS635" i="18"/>
  <c r="AS660" i="18"/>
  <c r="AR661" i="18"/>
  <c r="AT808" i="18"/>
  <c r="AS817" i="18"/>
  <c r="AR529" i="18"/>
  <c r="AQ531" i="18"/>
  <c r="AR361" i="18"/>
  <c r="AS349" i="18"/>
  <c r="AT522" i="18"/>
  <c r="AT183" i="18"/>
  <c r="AS192" i="18"/>
  <c r="AS752" i="18"/>
  <c r="AT297" i="18"/>
  <c r="AT89" i="18"/>
  <c r="AS101" i="18"/>
  <c r="AS765" i="18"/>
  <c r="AT701" i="18"/>
  <c r="AT480" i="18"/>
  <c r="AS492" i="18"/>
  <c r="AT597" i="18"/>
  <c r="AS609" i="18"/>
  <c r="AS387" i="18"/>
  <c r="AS153" i="18"/>
  <c r="AS518" i="18"/>
  <c r="AS413" i="18"/>
  <c r="AS114" i="18"/>
  <c r="AS348" i="18"/>
  <c r="AU3" i="18"/>
  <c r="AU394" i="18"/>
  <c r="AT271" i="18"/>
  <c r="AT283" i="18"/>
  <c r="AT742" i="18"/>
  <c r="AT675" i="18"/>
  <c r="AT687" i="18"/>
  <c r="AT729" i="18"/>
  <c r="AT743" i="18"/>
  <c r="AT730" i="18"/>
  <c r="AT740" i="18"/>
  <c r="AT731" i="18"/>
  <c r="AT744" i="18"/>
  <c r="AT294" i="18"/>
  <c r="AU294" i="18"/>
  <c r="AT293" i="18"/>
  <c r="AT745" i="18"/>
  <c r="AT295" i="18"/>
  <c r="AT732" i="18"/>
  <c r="AT746" i="18"/>
  <c r="AT165" i="18"/>
  <c r="AU165" i="18"/>
  <c r="AT291" i="18"/>
  <c r="AT290" i="18"/>
  <c r="AT733" i="18"/>
  <c r="AT292" i="18"/>
  <c r="AT747" i="18"/>
  <c r="AT734" i="18"/>
  <c r="AT748" i="18"/>
  <c r="AT735" i="18"/>
  <c r="AT749" i="18"/>
  <c r="AT736" i="18"/>
  <c r="AT750" i="18"/>
  <c r="AT737" i="18"/>
  <c r="AT175" i="18"/>
  <c r="AT332" i="18"/>
  <c r="AT266" i="18"/>
  <c r="AT751" i="18"/>
  <c r="AT738" i="18"/>
  <c r="AT739" i="18"/>
  <c r="AT267" i="18"/>
  <c r="AT566" i="18"/>
  <c r="AT412" i="18"/>
  <c r="AT567" i="18"/>
  <c r="AU567" i="18"/>
  <c r="AT264" i="18"/>
  <c r="AT334" i="18"/>
  <c r="AT304" i="18"/>
  <c r="AU304" i="18"/>
  <c r="AT209" i="18"/>
  <c r="AU209" i="18"/>
  <c r="AT268" i="18"/>
  <c r="AT724" i="18"/>
  <c r="AU724" i="18"/>
  <c r="AT339" i="18"/>
  <c r="AT569" i="18"/>
  <c r="AT512" i="18"/>
  <c r="AT319" i="18"/>
  <c r="AU319" i="18"/>
  <c r="AT154" i="18"/>
  <c r="AT714" i="18"/>
  <c r="AT670" i="18"/>
  <c r="AT558" i="18"/>
  <c r="AT761" i="18"/>
  <c r="AT318" i="18"/>
  <c r="AU318" i="18"/>
  <c r="AT258" i="18"/>
  <c r="AT151" i="18"/>
  <c r="AU151" i="18"/>
  <c r="AT133" i="18"/>
  <c r="AU133" i="18"/>
  <c r="AT358" i="18"/>
  <c r="AT336" i="18"/>
  <c r="AT521" i="18"/>
  <c r="AT338" i="18"/>
  <c r="AU338" i="18"/>
  <c r="AT323" i="18"/>
  <c r="AT341" i="18"/>
  <c r="AT143" i="18"/>
  <c r="AT625" i="18"/>
  <c r="AT508" i="18"/>
  <c r="AT284" i="18"/>
  <c r="AT599" i="18"/>
  <c r="AT167" i="18"/>
  <c r="AT310" i="18"/>
  <c r="AT130" i="18"/>
  <c r="AT106" i="18"/>
  <c r="AT196" i="18"/>
  <c r="AU196" i="18"/>
  <c r="AT193" i="18"/>
  <c r="AT688" i="18"/>
  <c r="AT805" i="18"/>
  <c r="AT779" i="18"/>
  <c r="AT509" i="18"/>
  <c r="AT247" i="18"/>
  <c r="AT208" i="18"/>
  <c r="AT92" i="18"/>
  <c r="AT652" i="18"/>
  <c r="AT482" i="18"/>
  <c r="AT102" i="18"/>
  <c r="AT766" i="18"/>
  <c r="AT222" i="18"/>
  <c r="AT146" i="18"/>
  <c r="AT753" i="18"/>
  <c r="AT388" i="18"/>
  <c r="AT655" i="18"/>
  <c r="AT612" i="18"/>
  <c r="AT547" i="18"/>
  <c r="AT401" i="18"/>
  <c r="AT117" i="18"/>
  <c r="AT483" i="18"/>
  <c r="AT600" i="18"/>
  <c r="AT210" i="18"/>
  <c r="AT662" i="18"/>
  <c r="AT844" i="18"/>
  <c r="AT78" i="18"/>
  <c r="AT506" i="18"/>
  <c r="AT792" i="18"/>
  <c r="AT781" i="18"/>
  <c r="AT495" i="18"/>
  <c r="AT586" i="18"/>
  <c r="AT95" i="18"/>
  <c r="AT818" i="18"/>
  <c r="AT440" i="18"/>
  <c r="AT848" i="18"/>
  <c r="AT131" i="18"/>
  <c r="AT104" i="18"/>
  <c r="AT638" i="18"/>
  <c r="AT392" i="18"/>
  <c r="AT769" i="18"/>
  <c r="AT857" i="18"/>
  <c r="AT221" i="18"/>
  <c r="AT511" i="18"/>
  <c r="AT548" i="18"/>
  <c r="AT654" i="18"/>
  <c r="AT125" i="18"/>
  <c r="AT427" i="18"/>
  <c r="AT627" i="18"/>
  <c r="AT105" i="18"/>
  <c r="AT362" i="18"/>
  <c r="AT118" i="18"/>
  <c r="AT403" i="18"/>
  <c r="AT245" i="18"/>
  <c r="AT257" i="18"/>
  <c r="AT789" i="18"/>
  <c r="AT496" i="18"/>
  <c r="AT141" i="18"/>
  <c r="AT453" i="18"/>
  <c r="AT223" i="18"/>
  <c r="AT375" i="18"/>
  <c r="AT602" i="18"/>
  <c r="AT592" i="18"/>
  <c r="AT491" i="18"/>
  <c r="AT643" i="18"/>
  <c r="AT831" i="18"/>
  <c r="AT534" i="18"/>
  <c r="AT711" i="18"/>
  <c r="AU711" i="18"/>
  <c r="AT417" i="18"/>
  <c r="AU417" i="18"/>
  <c r="AT190" i="18"/>
  <c r="AU190" i="18"/>
  <c r="AT776" i="18"/>
  <c r="AU776" i="18"/>
  <c r="AT365" i="18"/>
  <c r="AU365" i="18"/>
  <c r="AT799" i="18"/>
  <c r="AU799" i="18"/>
  <c r="AT435" i="18"/>
  <c r="AU435" i="18"/>
  <c r="AT242" i="18"/>
  <c r="AU242" i="18"/>
  <c r="AT359" i="18"/>
  <c r="AU359" i="18"/>
  <c r="AT820" i="18"/>
  <c r="AU820" i="18"/>
  <c r="AT640" i="18"/>
  <c r="AU640" i="18"/>
  <c r="AT121" i="18"/>
  <c r="AU121" i="18"/>
  <c r="AT786" i="18"/>
  <c r="AU786" i="18"/>
  <c r="AT815" i="18"/>
  <c r="AU815" i="18"/>
  <c r="AT790" i="18"/>
  <c r="AU790" i="18"/>
  <c r="AT461" i="18"/>
  <c r="AU461" i="18"/>
  <c r="AT189" i="18"/>
  <c r="AU189" i="18"/>
  <c r="AT199" i="18"/>
  <c r="AU199" i="18"/>
  <c r="AT617" i="18"/>
  <c r="AU617" i="18"/>
  <c r="AT457" i="18"/>
  <c r="AU457" i="18"/>
  <c r="AT636" i="18"/>
  <c r="AS648" i="18"/>
  <c r="AT653" i="18"/>
  <c r="AU653" i="18"/>
  <c r="AT347" i="18"/>
  <c r="AT93" i="18"/>
  <c r="AT458" i="18"/>
  <c r="AU458" i="18"/>
  <c r="AT658" i="18"/>
  <c r="AU658" i="18"/>
  <c r="AT539" i="18"/>
  <c r="AU539" i="18"/>
  <c r="AT758" i="18"/>
  <c r="AU758" i="18"/>
  <c r="AT126" i="18"/>
  <c r="AT615" i="18"/>
  <c r="AU615" i="18"/>
  <c r="AT673" i="18"/>
  <c r="AU673" i="18"/>
  <c r="AT464" i="18"/>
  <c r="AU464" i="18"/>
  <c r="AT536" i="18"/>
  <c r="AU536" i="18"/>
  <c r="AT367" i="18"/>
  <c r="AU367" i="18"/>
  <c r="AT373" i="18"/>
  <c r="AU373" i="18"/>
  <c r="AT119" i="18"/>
  <c r="AU119" i="18"/>
  <c r="AT488" i="18"/>
  <c r="AU488" i="18"/>
  <c r="AT861" i="18"/>
  <c r="AU861" i="18"/>
  <c r="AT187" i="18"/>
  <c r="AU187" i="18"/>
  <c r="AT380" i="18"/>
  <c r="AU380" i="18"/>
  <c r="AT82" i="18"/>
  <c r="AU82" i="18"/>
  <c r="AT230" i="18"/>
  <c r="AU230" i="18"/>
  <c r="AT541" i="18"/>
  <c r="AU541" i="18"/>
  <c r="AT829" i="18"/>
  <c r="AU829" i="18"/>
  <c r="AT554" i="18"/>
  <c r="AU554" i="18"/>
  <c r="AT384" i="18"/>
  <c r="AU384" i="18"/>
  <c r="AT456" i="18"/>
  <c r="AU456" i="18"/>
  <c r="AU785" i="18"/>
  <c r="AU256" i="18"/>
  <c r="AU238" i="18"/>
  <c r="AU410" i="18"/>
  <c r="AU514" i="18"/>
  <c r="AU782" i="18"/>
  <c r="AU355" i="18"/>
  <c r="AU408" i="18"/>
  <c r="AT206" i="18"/>
  <c r="AS218" i="18"/>
  <c r="AU524" i="18"/>
  <c r="AU795" i="18"/>
  <c r="AU794" i="18"/>
  <c r="AU768" i="18"/>
  <c r="AU837" i="18"/>
  <c r="AU411" i="18"/>
  <c r="AU240" i="18"/>
  <c r="AU764" i="18"/>
  <c r="AU859" i="18"/>
  <c r="AU822" i="18"/>
  <c r="AU135" i="18"/>
  <c r="AU406" i="18"/>
  <c r="AU839" i="18"/>
  <c r="AU770" i="18"/>
  <c r="AU835" i="18"/>
  <c r="AU449" i="18"/>
  <c r="AU826" i="18"/>
  <c r="AU825" i="18"/>
  <c r="AU528" i="18"/>
  <c r="AT493" i="18"/>
  <c r="AS505" i="18"/>
  <c r="AU696" i="18"/>
  <c r="AU216" i="18"/>
  <c r="AU99" i="18"/>
  <c r="AU345" i="18"/>
  <c r="AU321" i="18"/>
  <c r="AU265" i="18"/>
  <c r="AU85" i="18"/>
  <c r="AU340" i="18"/>
  <c r="AU639" i="18"/>
  <c r="AU530" i="18"/>
  <c r="AU813" i="18"/>
  <c r="AU671" i="18"/>
  <c r="AT219" i="18"/>
  <c r="AS231" i="18"/>
  <c r="AU647" i="18"/>
  <c r="AU409" i="18"/>
  <c r="AU416" i="18"/>
  <c r="AU434" i="18"/>
  <c r="AU460" i="18"/>
  <c r="AU137" i="18"/>
  <c r="AU646" i="18"/>
  <c r="AU94" i="18"/>
  <c r="AU252" i="18"/>
  <c r="AU519" i="18"/>
  <c r="AU198" i="18"/>
  <c r="AT571" i="18"/>
  <c r="AU712" i="18"/>
  <c r="AU486" i="18"/>
  <c r="AU405" i="18"/>
  <c r="AU556" i="18"/>
  <c r="AU87" i="18"/>
  <c r="AU369" i="18"/>
  <c r="AU438" i="18"/>
  <c r="AU656" i="18"/>
  <c r="AU81" i="18"/>
  <c r="AU807" i="18"/>
  <c r="AU755" i="18"/>
  <c r="AU555" i="18"/>
  <c r="AU110" i="18"/>
  <c r="AU227" i="18"/>
  <c r="AU353" i="18"/>
  <c r="AU229" i="18"/>
  <c r="AU620" i="18"/>
  <c r="AU771" i="18"/>
  <c r="AU630" i="18"/>
  <c r="AU188" i="18"/>
  <c r="AU762" i="18"/>
  <c r="AU235" i="18"/>
  <c r="AU587" i="18"/>
  <c r="AU489" i="18"/>
  <c r="AU590" i="18"/>
  <c r="AU723" i="18"/>
  <c r="AU112" i="18"/>
  <c r="AU98" i="18"/>
  <c r="AU407" i="18"/>
  <c r="AU540" i="18"/>
  <c r="AU628" i="18"/>
  <c r="AU545" i="18"/>
  <c r="AU356" i="18"/>
  <c r="AU490" i="18"/>
  <c r="AU589" i="18"/>
  <c r="AU251" i="18"/>
  <c r="AU80" i="18"/>
  <c r="AU579" i="18"/>
  <c r="AU381" i="18"/>
  <c r="AU180" i="18"/>
  <c r="AU840" i="18"/>
  <c r="AU775" i="18"/>
  <c r="AU800" i="18"/>
  <c r="AU578" i="18"/>
  <c r="AU763" i="18"/>
  <c r="AU108" i="18"/>
  <c r="AU250" i="18"/>
  <c r="AU211" i="18"/>
  <c r="AU421" i="18"/>
  <c r="AU398" i="18"/>
  <c r="AU149" i="18"/>
  <c r="AU122" i="18"/>
  <c r="AU255" i="18"/>
  <c r="AU217" i="18"/>
  <c r="AU236" i="18"/>
  <c r="AU186" i="18"/>
  <c r="AU368" i="18"/>
  <c r="AU852" i="18"/>
  <c r="AU657" i="18"/>
  <c r="AU382" i="18"/>
  <c r="AU148" i="18"/>
  <c r="AU553" i="18"/>
  <c r="AU366" i="18"/>
  <c r="AU796" i="18"/>
  <c r="AR5" i="24"/>
  <c r="AS4" i="18"/>
  <c r="AU97" i="18"/>
  <c r="AU644" i="18"/>
  <c r="AU419" i="18"/>
  <c r="AU79" i="18"/>
  <c r="AU865" i="18"/>
  <c r="AS257" i="18"/>
  <c r="AS439" i="18"/>
  <c r="AS869" i="18"/>
  <c r="AS791" i="18"/>
  <c r="AU204" i="18"/>
  <c r="AU515" i="18"/>
  <c r="AU866" i="18"/>
  <c r="AU123" i="18"/>
  <c r="AU828" i="18"/>
  <c r="AU320" i="18"/>
  <c r="AU177" i="18"/>
  <c r="AU176" i="18"/>
  <c r="AU594" i="18"/>
  <c r="AT849" i="18"/>
  <c r="AU849" i="18"/>
  <c r="AT606" i="18"/>
  <c r="AU606" i="18"/>
  <c r="AT836" i="18"/>
  <c r="AU836" i="18"/>
  <c r="AT371" i="18"/>
  <c r="AU371" i="18"/>
  <c r="AT113" i="18"/>
  <c r="AU113" i="18"/>
  <c r="AT152" i="18"/>
  <c r="AU152" i="18"/>
  <c r="AT551" i="18"/>
  <c r="AU551" i="18"/>
  <c r="AT827" i="18"/>
  <c r="AU827" i="18"/>
  <c r="AT391" i="18"/>
  <c r="AU391" i="18"/>
  <c r="AT525" i="18"/>
  <c r="AU525" i="18"/>
  <c r="AT237" i="18"/>
  <c r="AU237" i="18"/>
  <c r="AT487" i="18"/>
  <c r="AU487" i="18"/>
  <c r="AT773" i="18"/>
  <c r="AU773" i="18"/>
  <c r="AT83" i="18"/>
  <c r="AU83" i="18"/>
  <c r="AT632" i="18"/>
  <c r="AU632" i="18"/>
  <c r="AT136" i="18"/>
  <c r="AU136" i="18"/>
  <c r="AT372" i="18"/>
  <c r="AU372" i="18"/>
  <c r="AT420" i="18"/>
  <c r="AU420" i="18"/>
  <c r="AT462" i="18"/>
  <c r="AU462" i="18"/>
  <c r="AT213" i="18"/>
  <c r="AU213" i="18"/>
  <c r="AT397" i="18"/>
  <c r="AU397" i="18"/>
  <c r="AT697" i="18"/>
  <c r="AU697" i="18"/>
  <c r="AT516" i="18"/>
  <c r="AU516" i="18"/>
  <c r="AT84" i="18"/>
  <c r="AU84" i="18"/>
  <c r="AT115" i="18"/>
  <c r="AS127" i="18"/>
  <c r="AT783" i="18"/>
  <c r="AU783" i="18"/>
  <c r="AT853" i="18"/>
  <c r="AU853" i="18"/>
  <c r="AT432" i="18"/>
  <c r="AU432" i="18"/>
  <c r="AT225" i="18"/>
  <c r="AU225" i="18"/>
  <c r="AT757" i="18"/>
  <c r="AU757" i="18"/>
  <c r="AT423" i="18"/>
  <c r="AU423" i="18"/>
  <c r="AT552" i="18"/>
  <c r="AU552" i="18"/>
  <c r="AT425" i="18"/>
  <c r="AU425" i="18"/>
  <c r="AT354" i="18"/>
  <c r="AU354" i="18"/>
  <c r="AT128" i="18"/>
  <c r="AS140" i="18"/>
  <c r="AT605" i="18"/>
  <c r="AU605" i="18"/>
  <c r="AT446" i="18"/>
  <c r="AU446" i="18"/>
  <c r="AT695" i="18"/>
  <c r="AU695" i="18"/>
  <c r="AT422" i="18"/>
  <c r="AU422" i="18"/>
  <c r="AT243" i="18"/>
  <c r="AU243" i="18"/>
  <c r="AT203" i="18"/>
  <c r="AU203" i="18"/>
  <c r="AT618" i="18"/>
  <c r="AU618" i="18"/>
  <c r="AT634" i="18"/>
  <c r="AU634" i="18"/>
  <c r="AT864" i="18"/>
  <c r="AU864" i="18"/>
  <c r="AT527" i="18"/>
  <c r="AU527" i="18"/>
  <c r="AT76" i="18"/>
  <c r="AS88" i="18"/>
  <c r="AT234" i="18"/>
  <c r="AS244" i="18"/>
  <c r="AS195" i="18"/>
  <c r="AR205" i="18"/>
  <c r="AR452" i="18"/>
  <c r="AS442" i="18"/>
  <c r="AQ465" i="18"/>
  <c r="AR455" i="18"/>
  <c r="AU182" i="18"/>
  <c r="AT390" i="18"/>
  <c r="AS400" i="18"/>
  <c r="AS364" i="18"/>
  <c r="AR374" i="18"/>
  <c r="AU651" i="18"/>
  <c r="AU855" i="18"/>
  <c r="AT856" i="18"/>
  <c r="AT821" i="18"/>
  <c r="AS830" i="18"/>
  <c r="AT595" i="18"/>
  <c r="AS596" i="18"/>
  <c r="AS361" i="18"/>
  <c r="AT349" i="18"/>
  <c r="AU808" i="18"/>
  <c r="AT817" i="18"/>
  <c r="AU626" i="18"/>
  <c r="AT635" i="18"/>
  <c r="AT777" i="18"/>
  <c r="AS778" i="18"/>
  <c r="AP22" i="24"/>
  <c r="AP33" i="24"/>
  <c r="AQ8" i="24"/>
  <c r="AR426" i="18"/>
  <c r="AS414" i="18"/>
  <c r="AU614" i="18"/>
  <c r="AS529" i="18"/>
  <c r="AR531" i="18"/>
  <c r="AT797" i="18"/>
  <c r="AS804" i="18"/>
  <c r="AS834" i="18"/>
  <c r="AR843" i="18"/>
  <c r="AT542" i="18"/>
  <c r="AS544" i="18"/>
  <c r="AU550" i="18"/>
  <c r="AT557" i="18"/>
  <c r="AU756" i="18"/>
  <c r="AT765" i="18"/>
  <c r="AT660" i="18"/>
  <c r="AS661" i="18"/>
  <c r="AU183" i="18"/>
  <c r="AT192" i="18"/>
  <c r="AU522" i="18"/>
  <c r="AT387" i="18"/>
  <c r="AU128" i="18"/>
  <c r="AT140" i="18"/>
  <c r="AS5" i="24"/>
  <c r="AT4" i="18"/>
  <c r="AT622" i="18"/>
  <c r="AU115" i="18"/>
  <c r="AT127" i="18"/>
  <c r="AU219" i="18"/>
  <c r="AT231" i="18"/>
  <c r="AU206" i="18"/>
  <c r="AT218" i="18"/>
  <c r="AT153" i="18"/>
  <c r="AT413" i="18"/>
  <c r="AT114" i="18"/>
  <c r="AT348" i="18"/>
  <c r="AU761" i="18"/>
  <c r="AU512" i="18"/>
  <c r="AU339" i="18"/>
  <c r="AU268" i="18"/>
  <c r="AU412" i="18"/>
  <c r="AT752" i="18"/>
  <c r="AU175" i="18"/>
  <c r="AU291" i="18"/>
  <c r="AU295" i="18"/>
  <c r="AU293" i="18"/>
  <c r="AU510" i="18"/>
  <c r="AU333" i="18"/>
  <c r="AU111" i="18"/>
  <c r="AU669" i="18"/>
  <c r="AU226" i="18"/>
  <c r="AU850" i="18"/>
  <c r="AU430" i="18"/>
  <c r="AU228" i="18"/>
  <c r="AU503" i="18"/>
  <c r="AU868" i="18"/>
  <c r="AU197" i="18"/>
  <c r="AU450" i="18"/>
  <c r="AU502" i="18"/>
  <c r="AU593" i="18"/>
  <c r="AU459" i="18"/>
  <c r="AU306" i="18"/>
  <c r="AU436" i="18"/>
  <c r="AU581" i="18"/>
  <c r="AU838" i="18"/>
  <c r="AU774" i="18"/>
  <c r="AU543" i="18"/>
  <c r="AU809" i="18"/>
  <c r="AU860" i="18"/>
  <c r="AU772" i="18"/>
  <c r="AU107" i="18"/>
  <c r="AU501" i="18"/>
  <c r="AU721" i="18"/>
  <c r="AU591" i="18"/>
  <c r="AU538" i="18"/>
  <c r="AU431" i="18"/>
  <c r="AU608" i="18"/>
  <c r="AU249" i="18"/>
  <c r="AU649" i="18"/>
  <c r="AU393" i="18"/>
  <c r="AU443" i="18"/>
  <c r="AU383" i="18"/>
  <c r="AU144" i="18"/>
  <c r="AU523" i="18"/>
  <c r="AU645" i="18"/>
  <c r="AU537" i="18"/>
  <c r="AU445" i="18"/>
  <c r="AU603" i="18"/>
  <c r="AU346" i="18"/>
  <c r="AU851" i="18"/>
  <c r="AU429" i="18"/>
  <c r="AU641" i="18"/>
  <c r="AU621" i="18"/>
  <c r="AU788" i="18"/>
  <c r="AU330" i="18"/>
  <c r="AU305" i="18"/>
  <c r="AU610" i="18"/>
  <c r="AU96" i="18"/>
  <c r="AU202" i="18"/>
  <c r="AU504" i="18"/>
  <c r="AU863" i="18"/>
  <c r="AU241" i="18"/>
  <c r="AU500" i="18"/>
  <c r="AU224" i="18"/>
  <c r="AU185" i="18"/>
  <c r="AU709" i="18"/>
  <c r="AU433" i="18"/>
  <c r="AU463" i="18"/>
  <c r="AU424" i="18"/>
  <c r="AU437" i="18"/>
  <c r="AU708" i="18"/>
  <c r="AU549" i="18"/>
  <c r="AU396" i="18"/>
  <c r="AU629" i="18"/>
  <c r="AU214" i="18"/>
  <c r="AU201" i="18"/>
  <c r="AU232" i="18"/>
  <c r="AU601" i="18"/>
  <c r="AU343" i="18"/>
  <c r="AU342" i="18"/>
  <c r="AU701" i="18"/>
  <c r="AU613" i="18"/>
  <c r="AU239" i="18"/>
  <c r="AU215" i="18"/>
  <c r="AU147" i="18"/>
  <c r="AU532" i="18"/>
  <c r="AU89" i="18"/>
  <c r="AT101" i="18"/>
  <c r="AU814" i="18"/>
  <c r="AU352" i="18"/>
  <c r="AU297" i="18"/>
  <c r="AU317" i="18"/>
  <c r="AU571" i="18"/>
  <c r="AU493" i="18"/>
  <c r="AT505" i="18"/>
  <c r="AU636" i="18"/>
  <c r="AT648" i="18"/>
  <c r="AT439" i="18"/>
  <c r="AT869" i="18"/>
  <c r="AT518" i="18"/>
  <c r="AT791" i="18"/>
  <c r="AU714" i="18"/>
  <c r="AV3" i="18"/>
  <c r="AV651" i="18"/>
  <c r="AU271" i="18"/>
  <c r="AU283" i="18"/>
  <c r="AU742" i="18"/>
  <c r="AU675" i="18"/>
  <c r="AU687" i="18"/>
  <c r="AU730" i="18"/>
  <c r="AU729" i="18"/>
  <c r="AU743" i="18"/>
  <c r="AU744" i="18"/>
  <c r="AU731" i="18"/>
  <c r="AU740" i="18"/>
  <c r="AU732" i="18"/>
  <c r="AU745" i="18"/>
  <c r="AU164" i="18"/>
  <c r="AV164" i="18"/>
  <c r="AU746" i="18"/>
  <c r="AU733" i="18"/>
  <c r="AU727" i="18"/>
  <c r="AU747" i="18"/>
  <c r="AU290" i="18"/>
  <c r="AU734" i="18"/>
  <c r="AU163" i="18"/>
  <c r="AU162" i="18"/>
  <c r="AU735" i="18"/>
  <c r="AU748" i="18"/>
  <c r="AU292" i="18"/>
  <c r="AU736" i="18"/>
  <c r="AU749" i="18"/>
  <c r="AU344" i="18"/>
  <c r="AU737" i="18"/>
  <c r="AU750" i="18"/>
  <c r="AU178" i="18"/>
  <c r="AU751" i="18"/>
  <c r="AU752" i="18"/>
  <c r="AU738" i="18"/>
  <c r="AU347" i="18"/>
  <c r="AU269" i="18"/>
  <c r="AU266" i="18"/>
  <c r="AV266" i="18"/>
  <c r="AU447" i="18"/>
  <c r="AU332" i="18"/>
  <c r="AV332" i="18"/>
  <c r="AU174" i="18"/>
  <c r="AU267" i="18"/>
  <c r="AU566" i="18"/>
  <c r="AU334" i="18"/>
  <c r="AV334" i="18"/>
  <c r="AU568" i="18"/>
  <c r="AU264" i="18"/>
  <c r="AV264" i="18"/>
  <c r="AU565" i="18"/>
  <c r="AU126" i="18"/>
  <c r="AU569" i="18"/>
  <c r="AU100" i="18"/>
  <c r="AV100" i="18"/>
  <c r="AU93" i="18"/>
  <c r="AV93" i="18"/>
  <c r="AU670" i="18"/>
  <c r="AV670" i="18"/>
  <c r="AU154" i="18"/>
  <c r="AU558" i="18"/>
  <c r="AU698" i="18"/>
  <c r="AV698" i="18"/>
  <c r="AU258" i="18"/>
  <c r="AU358" i="18"/>
  <c r="AV358" i="18"/>
  <c r="AU336" i="18"/>
  <c r="AU521" i="18"/>
  <c r="AU323" i="18"/>
  <c r="AU341" i="18"/>
  <c r="AU143" i="18"/>
  <c r="AU625" i="18"/>
  <c r="AU508" i="18"/>
  <c r="AU284" i="18"/>
  <c r="AU167" i="18"/>
  <c r="AU310" i="18"/>
  <c r="AU599" i="18"/>
  <c r="AU130" i="18"/>
  <c r="AU106" i="18"/>
  <c r="AU779" i="18"/>
  <c r="AU805" i="18"/>
  <c r="AU688" i="18"/>
  <c r="AU193" i="18"/>
  <c r="AU509" i="18"/>
  <c r="AU247" i="18"/>
  <c r="AU208" i="18"/>
  <c r="AU652" i="18"/>
  <c r="AU482" i="18"/>
  <c r="AU92" i="18"/>
  <c r="AU102" i="18"/>
  <c r="AU766" i="18"/>
  <c r="AU222" i="18"/>
  <c r="AU146" i="18"/>
  <c r="AU91" i="18"/>
  <c r="AV91" i="18"/>
  <c r="AU117" i="18"/>
  <c r="AU401" i="18"/>
  <c r="AU612" i="18"/>
  <c r="AU547" i="18"/>
  <c r="AU388" i="18"/>
  <c r="AU753" i="18"/>
  <c r="AU655" i="18"/>
  <c r="AU210" i="18"/>
  <c r="AU844" i="18"/>
  <c r="AU662" i="18"/>
  <c r="AU483" i="18"/>
  <c r="AU600" i="18"/>
  <c r="AU78" i="18"/>
  <c r="AU506" i="18"/>
  <c r="AU792" i="18"/>
  <c r="AU104" i="18"/>
  <c r="AU781" i="18"/>
  <c r="AU638" i="18"/>
  <c r="AU95" i="18"/>
  <c r="AU818" i="18"/>
  <c r="AU440" i="18"/>
  <c r="AU131" i="18"/>
  <c r="AU848" i="18"/>
  <c r="AU586" i="18"/>
  <c r="AU495" i="18"/>
  <c r="AU511" i="18"/>
  <c r="AU221" i="18"/>
  <c r="AU548" i="18"/>
  <c r="AU654" i="18"/>
  <c r="AU857" i="18"/>
  <c r="AU427" i="18"/>
  <c r="AU769" i="18"/>
  <c r="AU627" i="18"/>
  <c r="AU125" i="18"/>
  <c r="AU392" i="18"/>
  <c r="AU643" i="18"/>
  <c r="AU496" i="18"/>
  <c r="AU534" i="18"/>
  <c r="AU375" i="18"/>
  <c r="AU362" i="18"/>
  <c r="AU223" i="18"/>
  <c r="AU105" i="18"/>
  <c r="AU403" i="18"/>
  <c r="AU245" i="18"/>
  <c r="AU602" i="18"/>
  <c r="AU453" i="18"/>
  <c r="AU141" i="18"/>
  <c r="AU789" i="18"/>
  <c r="AU592" i="18"/>
  <c r="AU831" i="18"/>
  <c r="AU491" i="18"/>
  <c r="AU118" i="18"/>
  <c r="AU161" i="18"/>
  <c r="AU331" i="18"/>
  <c r="AU308" i="18"/>
  <c r="AV308" i="18"/>
  <c r="AU139" i="18"/>
  <c r="AV139" i="18"/>
  <c r="AU582" i="18"/>
  <c r="AV582" i="18"/>
  <c r="AU451" i="18"/>
  <c r="AV451" i="18"/>
  <c r="AU847" i="18"/>
  <c r="AV847" i="18"/>
  <c r="AU200" i="18"/>
  <c r="AV200" i="18"/>
  <c r="AU816" i="18"/>
  <c r="AV816" i="18"/>
  <c r="AU588" i="18"/>
  <c r="AV588" i="18"/>
  <c r="AU499" i="18"/>
  <c r="AV499" i="18"/>
  <c r="AU584" i="18"/>
  <c r="AV584" i="18"/>
  <c r="AU798" i="18"/>
  <c r="AV798" i="18"/>
  <c r="AU672" i="18"/>
  <c r="AV672" i="18"/>
  <c r="AU379" i="18"/>
  <c r="AV379" i="18"/>
  <c r="AU823" i="18"/>
  <c r="AV823" i="18"/>
  <c r="AU722" i="18"/>
  <c r="AV722" i="18"/>
  <c r="AU485" i="18"/>
  <c r="AV485" i="18"/>
  <c r="AU145" i="18"/>
  <c r="AV145" i="18"/>
  <c r="AU801" i="18"/>
  <c r="AV801" i="18"/>
  <c r="AU787" i="18"/>
  <c r="AV787" i="18"/>
  <c r="AU484" i="18"/>
  <c r="AV484" i="18"/>
  <c r="AU497" i="18"/>
  <c r="AV497" i="18"/>
  <c r="AU580" i="18"/>
  <c r="AV580" i="18"/>
  <c r="AU619" i="18"/>
  <c r="AV619" i="18"/>
  <c r="AU134" i="18"/>
  <c r="AV134" i="18"/>
  <c r="AU597" i="18"/>
  <c r="AT609" i="18"/>
  <c r="AU124" i="18"/>
  <c r="AV124" i="18"/>
  <c r="AU604" i="18"/>
  <c r="AV604" i="18"/>
  <c r="AU109" i="18"/>
  <c r="AV109" i="18"/>
  <c r="AU377" i="18"/>
  <c r="AV377" i="18"/>
  <c r="AU253" i="18"/>
  <c r="AV253" i="18"/>
  <c r="AU418" i="18"/>
  <c r="AV418" i="18"/>
  <c r="AU862" i="18"/>
  <c r="AV862" i="18"/>
  <c r="AU86" i="18"/>
  <c r="AV86" i="18"/>
  <c r="AU498" i="18"/>
  <c r="AV498" i="18"/>
  <c r="AU784" i="18"/>
  <c r="AV784" i="18"/>
  <c r="AU710" i="18"/>
  <c r="AV710" i="18"/>
  <c r="AU150" i="18"/>
  <c r="AV150" i="18"/>
  <c r="AU513" i="18"/>
  <c r="AV513" i="18"/>
  <c r="AU759" i="18"/>
  <c r="AV759" i="18"/>
  <c r="AU841" i="18"/>
  <c r="AV841" i="18"/>
  <c r="AU120" i="18"/>
  <c r="AV120" i="18"/>
  <c r="AU607" i="18"/>
  <c r="AV607" i="18"/>
  <c r="AU517" i="18"/>
  <c r="AV517" i="18"/>
  <c r="AU760" i="18"/>
  <c r="AV760" i="18"/>
  <c r="AU132" i="18"/>
  <c r="AV132" i="18"/>
  <c r="AU812" i="18"/>
  <c r="AV812" i="18"/>
  <c r="AU699" i="18"/>
  <c r="AV699" i="18"/>
  <c r="AU254" i="18"/>
  <c r="AV254" i="18"/>
  <c r="AU725" i="18"/>
  <c r="AV725" i="18"/>
  <c r="AU824" i="18"/>
  <c r="AV824" i="18"/>
  <c r="AU659" i="18"/>
  <c r="AV659" i="18"/>
  <c r="AU386" i="18"/>
  <c r="AV386" i="18"/>
  <c r="AU360" i="18"/>
  <c r="AV360" i="18"/>
  <c r="AU351" i="18"/>
  <c r="AV351" i="18"/>
  <c r="AU526" i="18"/>
  <c r="AV526" i="18"/>
  <c r="AU846" i="18"/>
  <c r="AV846" i="18"/>
  <c r="AU810" i="18"/>
  <c r="AV810" i="18"/>
  <c r="AU833" i="18"/>
  <c r="AV833" i="18"/>
  <c r="AU212" i="18"/>
  <c r="AV212" i="18"/>
  <c r="AU616" i="18"/>
  <c r="AV616" i="18"/>
  <c r="AU633" i="18"/>
  <c r="AV633" i="18"/>
  <c r="AU480" i="18"/>
  <c r="AT492" i="18"/>
  <c r="AU395" i="18"/>
  <c r="AV395" i="18"/>
  <c r="AU444" i="18"/>
  <c r="AV444" i="18"/>
  <c r="AU867" i="18"/>
  <c r="AV867" i="18"/>
  <c r="AU854" i="18"/>
  <c r="AV854" i="18"/>
  <c r="AU842" i="18"/>
  <c r="AV842" i="18"/>
  <c r="AU378" i="18"/>
  <c r="AV378" i="18"/>
  <c r="AU357" i="18"/>
  <c r="AV357" i="18"/>
  <c r="AU370" i="18"/>
  <c r="AV370" i="18"/>
  <c r="AU138" i="18"/>
  <c r="AV138" i="18"/>
  <c r="AU802" i="18"/>
  <c r="AV802" i="18"/>
  <c r="AU623" i="18"/>
  <c r="AV623" i="18"/>
  <c r="AU191" i="18"/>
  <c r="AV191" i="18"/>
  <c r="AU385" i="18"/>
  <c r="AV385" i="18"/>
  <c r="AU184" i="18"/>
  <c r="AV184" i="18"/>
  <c r="AU248" i="18"/>
  <c r="AV248" i="18"/>
  <c r="AU642" i="18"/>
  <c r="AV642" i="18"/>
  <c r="AU307" i="18"/>
  <c r="AV307" i="18"/>
  <c r="AU399" i="18"/>
  <c r="AV399" i="18"/>
  <c r="AU535" i="18"/>
  <c r="AV535" i="18"/>
  <c r="AU404" i="18"/>
  <c r="AV404" i="18"/>
  <c r="AU631" i="18"/>
  <c r="AV631" i="18"/>
  <c r="AU448" i="18"/>
  <c r="AV448" i="18"/>
  <c r="AU803" i="18"/>
  <c r="AV803" i="18"/>
  <c r="AU811" i="18"/>
  <c r="AV811" i="18"/>
  <c r="AU234" i="18"/>
  <c r="AT244" i="18"/>
  <c r="AT195" i="18"/>
  <c r="AS205" i="18"/>
  <c r="AU76" i="18"/>
  <c r="AT88" i="18"/>
  <c r="AR465" i="18"/>
  <c r="AS455" i="18"/>
  <c r="AS452" i="18"/>
  <c r="AT442" i="18"/>
  <c r="AU390" i="18"/>
  <c r="AT400" i="18"/>
  <c r="AT364" i="18"/>
  <c r="AS374" i="18"/>
  <c r="AV550" i="18"/>
  <c r="AU557" i="18"/>
  <c r="AT834" i="18"/>
  <c r="AS843" i="18"/>
  <c r="AU622" i="18"/>
  <c r="AV614" i="18"/>
  <c r="AT361" i="18"/>
  <c r="AU349" i="18"/>
  <c r="AU595" i="18"/>
  <c r="AT596" i="18"/>
  <c r="AV855" i="18"/>
  <c r="AU856" i="18"/>
  <c r="AU777" i="18"/>
  <c r="AT778" i="18"/>
  <c r="AV808" i="18"/>
  <c r="AU660" i="18"/>
  <c r="AT661" i="18"/>
  <c r="AV756" i="18"/>
  <c r="AU765" i="18"/>
  <c r="AU542" i="18"/>
  <c r="AT544" i="18"/>
  <c r="AU797" i="18"/>
  <c r="AT804" i="18"/>
  <c r="AT529" i="18"/>
  <c r="AS531" i="18"/>
  <c r="AS426" i="18"/>
  <c r="AT414" i="18"/>
  <c r="AR8" i="24"/>
  <c r="AQ22" i="24"/>
  <c r="AQ33" i="24"/>
  <c r="AU821" i="18"/>
  <c r="AT830" i="18"/>
  <c r="AV626" i="18"/>
  <c r="AU635" i="18"/>
  <c r="AV522" i="18"/>
  <c r="AV183" i="18"/>
  <c r="AU439" i="18"/>
  <c r="AU192" i="18"/>
  <c r="AU817" i="18"/>
  <c r="AV597" i="18"/>
  <c r="AU609" i="18"/>
  <c r="AU257" i="18"/>
  <c r="AU869" i="18"/>
  <c r="AU518" i="18"/>
  <c r="AU114" i="18"/>
  <c r="AU791" i="18"/>
  <c r="AU348" i="18"/>
  <c r="AV126" i="18"/>
  <c r="AV568" i="18"/>
  <c r="AV174" i="18"/>
  <c r="AV447" i="18"/>
  <c r="AU739" i="18"/>
  <c r="AV178" i="18"/>
  <c r="AV292" i="18"/>
  <c r="AV163" i="18"/>
  <c r="AV290" i="18"/>
  <c r="AV740" i="18"/>
  <c r="AV165" i="18"/>
  <c r="AV304" i="18"/>
  <c r="AV724" i="18"/>
  <c r="AV318" i="18"/>
  <c r="AV190" i="18"/>
  <c r="AV799" i="18"/>
  <c r="AV820" i="18"/>
  <c r="AV786" i="18"/>
  <c r="AV189" i="18"/>
  <c r="AV653" i="18"/>
  <c r="AV758" i="18"/>
  <c r="AV464" i="18"/>
  <c r="AV187" i="18"/>
  <c r="AV541" i="18"/>
  <c r="AV456" i="18"/>
  <c r="AV410" i="18"/>
  <c r="AV408" i="18"/>
  <c r="AV768" i="18"/>
  <c r="AV859" i="18"/>
  <c r="AV406" i="18"/>
  <c r="AV770" i="18"/>
  <c r="AV825" i="18"/>
  <c r="AV493" i="18"/>
  <c r="AU505" i="18"/>
  <c r="AV216" i="18"/>
  <c r="AV265" i="18"/>
  <c r="AV530" i="18"/>
  <c r="AV409" i="18"/>
  <c r="AV137" i="18"/>
  <c r="AV519" i="18"/>
  <c r="AV571" i="18"/>
  <c r="AV405" i="18"/>
  <c r="AV438" i="18"/>
  <c r="AV755" i="18"/>
  <c r="AV353" i="18"/>
  <c r="AV188" i="18"/>
  <c r="AV489" i="18"/>
  <c r="AV98" i="18"/>
  <c r="AV490" i="18"/>
  <c r="AV579" i="18"/>
  <c r="AV108" i="18"/>
  <c r="AV255" i="18"/>
  <c r="AV553" i="18"/>
  <c r="AV79" i="18"/>
  <c r="AV594" i="18"/>
  <c r="AV83" i="18"/>
  <c r="AV397" i="18"/>
  <c r="AV425" i="18"/>
  <c r="AV317" i="18"/>
  <c r="AV297" i="18"/>
  <c r="AV814" i="18"/>
  <c r="AV89" i="18"/>
  <c r="AU101" i="18"/>
  <c r="AV215" i="18"/>
  <c r="AV613" i="18"/>
  <c r="AV701" i="18"/>
  <c r="AV343" i="18"/>
  <c r="AV232" i="18"/>
  <c r="AV214" i="18"/>
  <c r="AV396" i="18"/>
  <c r="AV708" i="18"/>
  <c r="AV424" i="18"/>
  <c r="AV433" i="18"/>
  <c r="AV185" i="18"/>
  <c r="AV500" i="18"/>
  <c r="AV863" i="18"/>
  <c r="AV202" i="18"/>
  <c r="AV610" i="18"/>
  <c r="AV305" i="18"/>
  <c r="AV788" i="18"/>
  <c r="AV641" i="18"/>
  <c r="AV851" i="18"/>
  <c r="AV603" i="18"/>
  <c r="AV537" i="18"/>
  <c r="AV523" i="18"/>
  <c r="AV383" i="18"/>
  <c r="AV393" i="18"/>
  <c r="AV249" i="18"/>
  <c r="AV431" i="18"/>
  <c r="AV591" i="18"/>
  <c r="AV501" i="18"/>
  <c r="AV772" i="18"/>
  <c r="AV809" i="18"/>
  <c r="AV543" i="18"/>
  <c r="AV838" i="18"/>
  <c r="AV436" i="18"/>
  <c r="AV459" i="18"/>
  <c r="AV502" i="18"/>
  <c r="AV197" i="18"/>
  <c r="AV503" i="18"/>
  <c r="AV430" i="18"/>
  <c r="AV226" i="18"/>
  <c r="AV111" i="18"/>
  <c r="AV333" i="18"/>
  <c r="AV412" i="18"/>
  <c r="AV339" i="18"/>
  <c r="AV338" i="18"/>
  <c r="AV417" i="18"/>
  <c r="AV365" i="18"/>
  <c r="AV359" i="18"/>
  <c r="AV121" i="18"/>
  <c r="AV461" i="18"/>
  <c r="AV457" i="18"/>
  <c r="AV539" i="18"/>
  <c r="AV536" i="18"/>
  <c r="AV119" i="18"/>
  <c r="AV380" i="18"/>
  <c r="AV829" i="18"/>
  <c r="AV785" i="18"/>
  <c r="AV514" i="18"/>
  <c r="AV524" i="18"/>
  <c r="AV837" i="18"/>
  <c r="AV764" i="18"/>
  <c r="AV135" i="18"/>
  <c r="AV839" i="18"/>
  <c r="AV826" i="18"/>
  <c r="AV85" i="18"/>
  <c r="AV813" i="18"/>
  <c r="AV219" i="18"/>
  <c r="AU231" i="18"/>
  <c r="AV416" i="18"/>
  <c r="AV646" i="18"/>
  <c r="AV198" i="18"/>
  <c r="AV556" i="18"/>
  <c r="AV656" i="18"/>
  <c r="AV555" i="18"/>
  <c r="AV229" i="18"/>
  <c r="AV630" i="18"/>
  <c r="AV587" i="18"/>
  <c r="AV112" i="18"/>
  <c r="AV628" i="18"/>
  <c r="AV589" i="18"/>
  <c r="AV381" i="18"/>
  <c r="AV800" i="18"/>
  <c r="AV250" i="18"/>
  <c r="AV398" i="18"/>
  <c r="AV217" i="18"/>
  <c r="AV148" i="18"/>
  <c r="AV97" i="18"/>
  <c r="AV865" i="18"/>
  <c r="AV866" i="18"/>
  <c r="AV176" i="18"/>
  <c r="AV836" i="18"/>
  <c r="AV551" i="18"/>
  <c r="AV525" i="18"/>
  <c r="AV773" i="18"/>
  <c r="AV136" i="18"/>
  <c r="AW136" i="18"/>
  <c r="AV213" i="18"/>
  <c r="AV516" i="18"/>
  <c r="AW516" i="18"/>
  <c r="AV115" i="18"/>
  <c r="AU127" i="18"/>
  <c r="AV432" i="18"/>
  <c r="AV552" i="18"/>
  <c r="AW552" i="18"/>
  <c r="AV446" i="18"/>
  <c r="AV203" i="18"/>
  <c r="AW203" i="18"/>
  <c r="AV634" i="18"/>
  <c r="AV182" i="18"/>
  <c r="AV545" i="18"/>
  <c r="AV578" i="18"/>
  <c r="AW578" i="18"/>
  <c r="AV149" i="18"/>
  <c r="AV852" i="18"/>
  <c r="AW852" i="18"/>
  <c r="AV796" i="18"/>
  <c r="AV320" i="18"/>
  <c r="AW320" i="18"/>
  <c r="AV152" i="18"/>
  <c r="AV487" i="18"/>
  <c r="AW487" i="18"/>
  <c r="AV462" i="18"/>
  <c r="AV423" i="18"/>
  <c r="AW423" i="18"/>
  <c r="AV128" i="18"/>
  <c r="AU140" i="18"/>
  <c r="AV243" i="18"/>
  <c r="AW811" i="18"/>
  <c r="AW631" i="18"/>
  <c r="AW307" i="18"/>
  <c r="AW385" i="18"/>
  <c r="AW138" i="18"/>
  <c r="AW842" i="18"/>
  <c r="AW395" i="18"/>
  <c r="AV480" i="18"/>
  <c r="AU492" i="18"/>
  <c r="AW833" i="18"/>
  <c r="AW351" i="18"/>
  <c r="AW824" i="18"/>
  <c r="AW812" i="18"/>
  <c r="AW607" i="18"/>
  <c r="AW759" i="18"/>
  <c r="AW784" i="18"/>
  <c r="AW418" i="18"/>
  <c r="AW604" i="18"/>
  <c r="AW580" i="18"/>
  <c r="AW801" i="18"/>
  <c r="AW823" i="18"/>
  <c r="AW584" i="18"/>
  <c r="AW582" i="18"/>
  <c r="AU153" i="18"/>
  <c r="AU387" i="18"/>
  <c r="AU413" i="18"/>
  <c r="AW264" i="18"/>
  <c r="AW332" i="18"/>
  <c r="AW3" i="18"/>
  <c r="AV271" i="18"/>
  <c r="AV283" i="18"/>
  <c r="AV675" i="18"/>
  <c r="AV687" i="18"/>
  <c r="AV742" i="18"/>
  <c r="AV729" i="18"/>
  <c r="AV743" i="18"/>
  <c r="AV730" i="18"/>
  <c r="AV731" i="18"/>
  <c r="AV744" i="18"/>
  <c r="AV295" i="18"/>
  <c r="AW295" i="18"/>
  <c r="AV745" i="18"/>
  <c r="AV732" i="18"/>
  <c r="AV294" i="18"/>
  <c r="AW294" i="18"/>
  <c r="AV293" i="18"/>
  <c r="AW293" i="18"/>
  <c r="AV733" i="18"/>
  <c r="AV746" i="18"/>
  <c r="AV734" i="18"/>
  <c r="AV747" i="18"/>
  <c r="AV727" i="18"/>
  <c r="AV291" i="18"/>
  <c r="AW291" i="18"/>
  <c r="AV748" i="18"/>
  <c r="AV162" i="18"/>
  <c r="AV735" i="18"/>
  <c r="AV736" i="18"/>
  <c r="AV161" i="18"/>
  <c r="AV749" i="18"/>
  <c r="AV750" i="18"/>
  <c r="AV737" i="18"/>
  <c r="AV177" i="18"/>
  <c r="AV751" i="18"/>
  <c r="AV344" i="18"/>
  <c r="AW344" i="18"/>
  <c r="AV738" i="18"/>
  <c r="AV225" i="18"/>
  <c r="AW225" i="18"/>
  <c r="AV347" i="18"/>
  <c r="AW347" i="18"/>
  <c r="AV175" i="18"/>
  <c r="AV269" i="18"/>
  <c r="AW269" i="18"/>
  <c r="AV567" i="18"/>
  <c r="AW567" i="18"/>
  <c r="AV321" i="18"/>
  <c r="AW321" i="18"/>
  <c r="AV331" i="18"/>
  <c r="AW331" i="18"/>
  <c r="AV566" i="18"/>
  <c r="AV267" i="18"/>
  <c r="AV201" i="18"/>
  <c r="AW201" i="18"/>
  <c r="AV565" i="18"/>
  <c r="AW565" i="18"/>
  <c r="AV853" i="18"/>
  <c r="AW853" i="18"/>
  <c r="AV569" i="18"/>
  <c r="AW569" i="18"/>
  <c r="AV154" i="18"/>
  <c r="AV558" i="18"/>
  <c r="AV258" i="18"/>
  <c r="AV336" i="18"/>
  <c r="AV323" i="18"/>
  <c r="AV521" i="18"/>
  <c r="AV341" i="18"/>
  <c r="AV143" i="18"/>
  <c r="AV625" i="18"/>
  <c r="AV508" i="18"/>
  <c r="AV284" i="18"/>
  <c r="AV196" i="18"/>
  <c r="AW196" i="18"/>
  <c r="AV130" i="18"/>
  <c r="AV106" i="18"/>
  <c r="AV599" i="18"/>
  <c r="AV310" i="18"/>
  <c r="AV167" i="18"/>
  <c r="AV193" i="18"/>
  <c r="AV688" i="18"/>
  <c r="AV805" i="18"/>
  <c r="AV779" i="18"/>
  <c r="AV509" i="18"/>
  <c r="AV92" i="18"/>
  <c r="AV482" i="18"/>
  <c r="AV208" i="18"/>
  <c r="AV247" i="18"/>
  <c r="AV652" i="18"/>
  <c r="AV766" i="18"/>
  <c r="AV146" i="18"/>
  <c r="AV222" i="18"/>
  <c r="AV102" i="18"/>
  <c r="AV655" i="18"/>
  <c r="AV388" i="18"/>
  <c r="AV401" i="18"/>
  <c r="AV117" i="18"/>
  <c r="AV612" i="18"/>
  <c r="AV753" i="18"/>
  <c r="AV547" i="18"/>
  <c r="AV662" i="18"/>
  <c r="AV483" i="18"/>
  <c r="AV210" i="18"/>
  <c r="AV844" i="18"/>
  <c r="AV600" i="18"/>
  <c r="AV792" i="18"/>
  <c r="AV506" i="18"/>
  <c r="AV78" i="18"/>
  <c r="AV131" i="18"/>
  <c r="AV638" i="18"/>
  <c r="AV95" i="18"/>
  <c r="AV104" i="18"/>
  <c r="AV440" i="18"/>
  <c r="AV781" i="18"/>
  <c r="AV848" i="18"/>
  <c r="AV818" i="18"/>
  <c r="AV495" i="18"/>
  <c r="AV586" i="18"/>
  <c r="AV392" i="18"/>
  <c r="AV769" i="18"/>
  <c r="AV221" i="18"/>
  <c r="AV548" i="18"/>
  <c r="AV427" i="18"/>
  <c r="AV627" i="18"/>
  <c r="AV125" i="18"/>
  <c r="AV511" i="18"/>
  <c r="AV654" i="18"/>
  <c r="AV857" i="18"/>
  <c r="AV534" i="18"/>
  <c r="AV602" i="18"/>
  <c r="AV496" i="18"/>
  <c r="AV141" i="18"/>
  <c r="AV105" i="18"/>
  <c r="AV403" i="18"/>
  <c r="AV245" i="18"/>
  <c r="AV592" i="18"/>
  <c r="AV491" i="18"/>
  <c r="AV831" i="18"/>
  <c r="AV375" i="18"/>
  <c r="AV453" i="18"/>
  <c r="AV118" i="18"/>
  <c r="AV643" i="18"/>
  <c r="AV362" i="18"/>
  <c r="AV789" i="18"/>
  <c r="AV223" i="18"/>
  <c r="AV209" i="18"/>
  <c r="AW209" i="18"/>
  <c r="AV319" i="18"/>
  <c r="AW319" i="18"/>
  <c r="AV714" i="18"/>
  <c r="AV133" i="18"/>
  <c r="AW133" i="18"/>
  <c r="AV242" i="18"/>
  <c r="AW242" i="18"/>
  <c r="AV640" i="18"/>
  <c r="AW640" i="18"/>
  <c r="AV790" i="18"/>
  <c r="AW790" i="18"/>
  <c r="AV617" i="18"/>
  <c r="AW617" i="18"/>
  <c r="AV636" i="18"/>
  <c r="AU648" i="18"/>
  <c r="AV658" i="18"/>
  <c r="AW658" i="18"/>
  <c r="AV615" i="18"/>
  <c r="AW615" i="18"/>
  <c r="AV367" i="18"/>
  <c r="AW367" i="18"/>
  <c r="AV488" i="18"/>
  <c r="AW488" i="18"/>
  <c r="AV82" i="18"/>
  <c r="AW82" i="18"/>
  <c r="AV554" i="18"/>
  <c r="AW554" i="18"/>
  <c r="AV256" i="18"/>
  <c r="AW256" i="18"/>
  <c r="AV782" i="18"/>
  <c r="AW782" i="18"/>
  <c r="AV795" i="18"/>
  <c r="AW795" i="18"/>
  <c r="AV411" i="18"/>
  <c r="AW411" i="18"/>
  <c r="AV449" i="18"/>
  <c r="AW449" i="18"/>
  <c r="AV696" i="18"/>
  <c r="AW696" i="18"/>
  <c r="AV345" i="18"/>
  <c r="AV340" i="18"/>
  <c r="AW340" i="18"/>
  <c r="AV671" i="18"/>
  <c r="AW671" i="18"/>
  <c r="AV434" i="18"/>
  <c r="AW434" i="18"/>
  <c r="AV94" i="18"/>
  <c r="AW94" i="18"/>
  <c r="AV712" i="18"/>
  <c r="AW712" i="18"/>
  <c r="AV87" i="18"/>
  <c r="AW87" i="18"/>
  <c r="AV81" i="18"/>
  <c r="AW81" i="18"/>
  <c r="AV110" i="18"/>
  <c r="AW110" i="18"/>
  <c r="AV620" i="18"/>
  <c r="AW620" i="18"/>
  <c r="AV235" i="18"/>
  <c r="AW235" i="18"/>
  <c r="AV723" i="18"/>
  <c r="AW723" i="18"/>
  <c r="AV540" i="18"/>
  <c r="AW540" i="18"/>
  <c r="AV251" i="18"/>
  <c r="AW251" i="18"/>
  <c r="AV775" i="18"/>
  <c r="AW775" i="18"/>
  <c r="AV421" i="18"/>
  <c r="AW421" i="18"/>
  <c r="AV368" i="18"/>
  <c r="AW368" i="18"/>
  <c r="AV644" i="18"/>
  <c r="AW644" i="18"/>
  <c r="AV123" i="18"/>
  <c r="AW123" i="18"/>
  <c r="AV371" i="18"/>
  <c r="AW371" i="18"/>
  <c r="AV237" i="18"/>
  <c r="AW237" i="18"/>
  <c r="AV372" i="18"/>
  <c r="AW372" i="18"/>
  <c r="AV84" i="18"/>
  <c r="AW84" i="18"/>
  <c r="AV695" i="18"/>
  <c r="AW695" i="18"/>
  <c r="AV864" i="18"/>
  <c r="AW864" i="18"/>
  <c r="AV352" i="18"/>
  <c r="AW352" i="18"/>
  <c r="AV532" i="18"/>
  <c r="AW532" i="18"/>
  <c r="AV147" i="18"/>
  <c r="AW147" i="18"/>
  <c r="AV239" i="18"/>
  <c r="AW239" i="18"/>
  <c r="AV342" i="18"/>
  <c r="AW342" i="18"/>
  <c r="AV601" i="18"/>
  <c r="AW601" i="18"/>
  <c r="AV629" i="18"/>
  <c r="AW629" i="18"/>
  <c r="AV549" i="18"/>
  <c r="AW549" i="18"/>
  <c r="AV437" i="18"/>
  <c r="AW437" i="18"/>
  <c r="AV463" i="18"/>
  <c r="AW463" i="18"/>
  <c r="AV709" i="18"/>
  <c r="AW709" i="18"/>
  <c r="AV224" i="18"/>
  <c r="AW224" i="18"/>
  <c r="AV241" i="18"/>
  <c r="AW241" i="18"/>
  <c r="AV504" i="18"/>
  <c r="AW504" i="18"/>
  <c r="AV96" i="18"/>
  <c r="AW96" i="18"/>
  <c r="AV330" i="18"/>
  <c r="AW330" i="18"/>
  <c r="AV621" i="18"/>
  <c r="AW621" i="18"/>
  <c r="AV429" i="18"/>
  <c r="AW429" i="18"/>
  <c r="AV346" i="18"/>
  <c r="AW346" i="18"/>
  <c r="AV445" i="18"/>
  <c r="AW445" i="18"/>
  <c r="AV645" i="18"/>
  <c r="AW645" i="18"/>
  <c r="AV144" i="18"/>
  <c r="AW144" i="18"/>
  <c r="AV443" i="18"/>
  <c r="AW443" i="18"/>
  <c r="AV649" i="18"/>
  <c r="AW649" i="18"/>
  <c r="AV608" i="18"/>
  <c r="AW608" i="18"/>
  <c r="AV538" i="18"/>
  <c r="AW538" i="18"/>
  <c r="AV721" i="18"/>
  <c r="AW721" i="18"/>
  <c r="AV107" i="18"/>
  <c r="AW107" i="18"/>
  <c r="AV860" i="18"/>
  <c r="AW860" i="18"/>
  <c r="AV774" i="18"/>
  <c r="AW774" i="18"/>
  <c r="AV581" i="18"/>
  <c r="AW581" i="18"/>
  <c r="AV306" i="18"/>
  <c r="AW306" i="18"/>
  <c r="AV593" i="18"/>
  <c r="AW593" i="18"/>
  <c r="AV450" i="18"/>
  <c r="AW450" i="18"/>
  <c r="AV868" i="18"/>
  <c r="AW868" i="18"/>
  <c r="AV228" i="18"/>
  <c r="AW228" i="18"/>
  <c r="AV850" i="18"/>
  <c r="AW850" i="18"/>
  <c r="AV669" i="18"/>
  <c r="AW669" i="18"/>
  <c r="AV510" i="18"/>
  <c r="AW510" i="18"/>
  <c r="AV268" i="18"/>
  <c r="AW268" i="18"/>
  <c r="AV512" i="18"/>
  <c r="AW512" i="18"/>
  <c r="AV761" i="18"/>
  <c r="AW761" i="18"/>
  <c r="AV151" i="18"/>
  <c r="AW151" i="18"/>
  <c r="AV711" i="18"/>
  <c r="AW711" i="18"/>
  <c r="AV776" i="18"/>
  <c r="AW776" i="18"/>
  <c r="AV435" i="18"/>
  <c r="AW435" i="18"/>
  <c r="AV815" i="18"/>
  <c r="AW815" i="18"/>
  <c r="AV199" i="18"/>
  <c r="AW199" i="18"/>
  <c r="AV458" i="18"/>
  <c r="AW458" i="18"/>
  <c r="AV673" i="18"/>
  <c r="AW673" i="18"/>
  <c r="AV373" i="18"/>
  <c r="AW373" i="18"/>
  <c r="AV861" i="18"/>
  <c r="AW861" i="18"/>
  <c r="AV230" i="18"/>
  <c r="AW230" i="18"/>
  <c r="AV384" i="18"/>
  <c r="AW384" i="18"/>
  <c r="AV238" i="18"/>
  <c r="AW238" i="18"/>
  <c r="AV355" i="18"/>
  <c r="AW355" i="18"/>
  <c r="AV206" i="18"/>
  <c r="AU218" i="18"/>
  <c r="AV794" i="18"/>
  <c r="AW794" i="18"/>
  <c r="AV240" i="18"/>
  <c r="AW240" i="18"/>
  <c r="AV822" i="18"/>
  <c r="AW822" i="18"/>
  <c r="AV835" i="18"/>
  <c r="AW835" i="18"/>
  <c r="AV528" i="18"/>
  <c r="AW528" i="18"/>
  <c r="AV99" i="18"/>
  <c r="AW99" i="18"/>
  <c r="AV639" i="18"/>
  <c r="AW639" i="18"/>
  <c r="AV647" i="18"/>
  <c r="AW647" i="18"/>
  <c r="AV460" i="18"/>
  <c r="AW460" i="18"/>
  <c r="AV252" i="18"/>
  <c r="AW252" i="18"/>
  <c r="AV486" i="18"/>
  <c r="AW486" i="18"/>
  <c r="AV369" i="18"/>
  <c r="AW369" i="18"/>
  <c r="AV807" i="18"/>
  <c r="AW807" i="18"/>
  <c r="AV227" i="18"/>
  <c r="AW227" i="18"/>
  <c r="AV771" i="18"/>
  <c r="AW771" i="18"/>
  <c r="AV762" i="18"/>
  <c r="AW762" i="18"/>
  <c r="AV590" i="18"/>
  <c r="AW590" i="18"/>
  <c r="AV407" i="18"/>
  <c r="AW407" i="18"/>
  <c r="AV356" i="18"/>
  <c r="AW356" i="18"/>
  <c r="AV80" i="18"/>
  <c r="AW80" i="18"/>
  <c r="AV840" i="18"/>
  <c r="AW840" i="18"/>
  <c r="AV763" i="18"/>
  <c r="AW763" i="18"/>
  <c r="AV122" i="18"/>
  <c r="AW122" i="18"/>
  <c r="AV186" i="18"/>
  <c r="AW186" i="18"/>
  <c r="AV657" i="18"/>
  <c r="AW657" i="18"/>
  <c r="AV366" i="18"/>
  <c r="AW366" i="18"/>
  <c r="AV419" i="18"/>
  <c r="AW419" i="18"/>
  <c r="AV204" i="18"/>
  <c r="AW204" i="18"/>
  <c r="AV828" i="18"/>
  <c r="AW828" i="18"/>
  <c r="AV849" i="18"/>
  <c r="AW849" i="18"/>
  <c r="AV113" i="18"/>
  <c r="AW113" i="18"/>
  <c r="AV827" i="18"/>
  <c r="AW827" i="18"/>
  <c r="AV632" i="18"/>
  <c r="AW632" i="18"/>
  <c r="AV420" i="18"/>
  <c r="AW420" i="18"/>
  <c r="AV783" i="18"/>
  <c r="AW783" i="18"/>
  <c r="AV757" i="18"/>
  <c r="AW757" i="18"/>
  <c r="AV354" i="18"/>
  <c r="AW354" i="18"/>
  <c r="AV422" i="18"/>
  <c r="AW422" i="18"/>
  <c r="AV527" i="18"/>
  <c r="AW527" i="18"/>
  <c r="AV180" i="18"/>
  <c r="AW180" i="18"/>
  <c r="AV211" i="18"/>
  <c r="AW211" i="18"/>
  <c r="AV236" i="18"/>
  <c r="AW236" i="18"/>
  <c r="AV382" i="18"/>
  <c r="AW382" i="18"/>
  <c r="AU4" i="18"/>
  <c r="AT5" i="24"/>
  <c r="AV515" i="18"/>
  <c r="AW515" i="18"/>
  <c r="AV606" i="18"/>
  <c r="AW606" i="18"/>
  <c r="AV391" i="18"/>
  <c r="AW391" i="18"/>
  <c r="AV697" i="18"/>
  <c r="AW697" i="18"/>
  <c r="AV605" i="18"/>
  <c r="AW605" i="18"/>
  <c r="AV618" i="18"/>
  <c r="AW618" i="18"/>
  <c r="AV394" i="18"/>
  <c r="AW394" i="18"/>
  <c r="AV76" i="18"/>
  <c r="AU88" i="18"/>
  <c r="AU195" i="18"/>
  <c r="AT205" i="18"/>
  <c r="AV234" i="18"/>
  <c r="AU244" i="18"/>
  <c r="AU442" i="18"/>
  <c r="AT452" i="18"/>
  <c r="AT455" i="18"/>
  <c r="AS465" i="18"/>
  <c r="AU364" i="18"/>
  <c r="AT374" i="18"/>
  <c r="AV390" i="18"/>
  <c r="AU400" i="18"/>
  <c r="AW808" i="18"/>
  <c r="AV817" i="18"/>
  <c r="AV595" i="18"/>
  <c r="AU596" i="18"/>
  <c r="AW550" i="18"/>
  <c r="AV557" i="18"/>
  <c r="AW626" i="18"/>
  <c r="AV635" i="18"/>
  <c r="AU529" i="18"/>
  <c r="AT531" i="18"/>
  <c r="AV542" i="18"/>
  <c r="AU544" i="18"/>
  <c r="AV660" i="18"/>
  <c r="AU661" i="18"/>
  <c r="AU361" i="18"/>
  <c r="AV349" i="18"/>
  <c r="AT426" i="18"/>
  <c r="AU414" i="18"/>
  <c r="AV777" i="18"/>
  <c r="AU778" i="18"/>
  <c r="AW855" i="18"/>
  <c r="AV856" i="18"/>
  <c r="AU834" i="18"/>
  <c r="AT843" i="18"/>
  <c r="AV821" i="18"/>
  <c r="AU830" i="18"/>
  <c r="AR22" i="24"/>
  <c r="AR33" i="24"/>
  <c r="AS8" i="24"/>
  <c r="AV797" i="18"/>
  <c r="AU804" i="18"/>
  <c r="AW756" i="18"/>
  <c r="AV765" i="18"/>
  <c r="AW614" i="18"/>
  <c r="AW183" i="18"/>
  <c r="AW522" i="18"/>
  <c r="AV752" i="18"/>
  <c r="AV739" i="18"/>
  <c r="AV192" i="18"/>
  <c r="AV622" i="18"/>
  <c r="AX528" i="18"/>
  <c r="AX355" i="18"/>
  <c r="AX861" i="18"/>
  <c r="AX199" i="18"/>
  <c r="AX776" i="18"/>
  <c r="AX512" i="18"/>
  <c r="AX850" i="18"/>
  <c r="AX593" i="18"/>
  <c r="AX538" i="18"/>
  <c r="AX144" i="18"/>
  <c r="AX429" i="18"/>
  <c r="AX224" i="18"/>
  <c r="AX549" i="18"/>
  <c r="AX239" i="18"/>
  <c r="AX864" i="18"/>
  <c r="AX237" i="18"/>
  <c r="AX368" i="18"/>
  <c r="AX540" i="18"/>
  <c r="AX110" i="18"/>
  <c r="AX94" i="18"/>
  <c r="AX449" i="18"/>
  <c r="AX795" i="18"/>
  <c r="AX82" i="18"/>
  <c r="AX658" i="18"/>
  <c r="AW636" i="18"/>
  <c r="AV648" i="18"/>
  <c r="AX242" i="18"/>
  <c r="AX319" i="18"/>
  <c r="AV153" i="18"/>
  <c r="AV869" i="18"/>
  <c r="AV114" i="18"/>
  <c r="AV348" i="18"/>
  <c r="AX225" i="18"/>
  <c r="AX3" i="18"/>
  <c r="AW271" i="18"/>
  <c r="AW283" i="18"/>
  <c r="AW675" i="18"/>
  <c r="AW687" i="18"/>
  <c r="AW742" i="18"/>
  <c r="AW743" i="18"/>
  <c r="AW729" i="18"/>
  <c r="AW744" i="18"/>
  <c r="AW730" i="18"/>
  <c r="AW731" i="18"/>
  <c r="AW745" i="18"/>
  <c r="AW732" i="18"/>
  <c r="AW740" i="18"/>
  <c r="AW733" i="18"/>
  <c r="AW746" i="18"/>
  <c r="AW164" i="18"/>
  <c r="AX164" i="18"/>
  <c r="AW734" i="18"/>
  <c r="AW747" i="18"/>
  <c r="AW727" i="18"/>
  <c r="AX727" i="18"/>
  <c r="AW748" i="18"/>
  <c r="AW735" i="18"/>
  <c r="AW161" i="18"/>
  <c r="AX161" i="18"/>
  <c r="AW749" i="18"/>
  <c r="AW736" i="18"/>
  <c r="AW162" i="18"/>
  <c r="AW737" i="18"/>
  <c r="AW750" i="18"/>
  <c r="AW751" i="18"/>
  <c r="AW752" i="18"/>
  <c r="AW738" i="18"/>
  <c r="AW177" i="18"/>
  <c r="AW175" i="18"/>
  <c r="AW345" i="18"/>
  <c r="AX345" i="18"/>
  <c r="AW265" i="18"/>
  <c r="AX265" i="18"/>
  <c r="AW566" i="18"/>
  <c r="AX566" i="18"/>
  <c r="AW267" i="18"/>
  <c r="AX267" i="18"/>
  <c r="AW568" i="18"/>
  <c r="AX568" i="18"/>
  <c r="AW724" i="18"/>
  <c r="AX724" i="18"/>
  <c r="AW305" i="18"/>
  <c r="AX305" i="18"/>
  <c r="AW714" i="18"/>
  <c r="AW318" i="18"/>
  <c r="AX318" i="18"/>
  <c r="AW670" i="18"/>
  <c r="AX670" i="18"/>
  <c r="AW154" i="18"/>
  <c r="AW558" i="18"/>
  <c r="AW258" i="18"/>
  <c r="AW336" i="18"/>
  <c r="AW521" i="18"/>
  <c r="AW323" i="18"/>
  <c r="AW341" i="18"/>
  <c r="AW143" i="18"/>
  <c r="AW508" i="18"/>
  <c r="AW625" i="18"/>
  <c r="AW284" i="18"/>
  <c r="AW167" i="18"/>
  <c r="AW310" i="18"/>
  <c r="AW130" i="18"/>
  <c r="AW599" i="18"/>
  <c r="AW106" i="18"/>
  <c r="AW805" i="18"/>
  <c r="AW509" i="18"/>
  <c r="AW193" i="18"/>
  <c r="AW779" i="18"/>
  <c r="AW688" i="18"/>
  <c r="AW247" i="18"/>
  <c r="AW92" i="18"/>
  <c r="AW208" i="18"/>
  <c r="AW652" i="18"/>
  <c r="AW482" i="18"/>
  <c r="AW102" i="18"/>
  <c r="AW146" i="18"/>
  <c r="AW766" i="18"/>
  <c r="AW222" i="18"/>
  <c r="AW388" i="18"/>
  <c r="AW401" i="18"/>
  <c r="AW117" i="18"/>
  <c r="AW612" i="18"/>
  <c r="AW655" i="18"/>
  <c r="AW547" i="18"/>
  <c r="AW753" i="18"/>
  <c r="AW483" i="18"/>
  <c r="AW844" i="18"/>
  <c r="AW600" i="18"/>
  <c r="AW662" i="18"/>
  <c r="AW210" i="18"/>
  <c r="AW78" i="18"/>
  <c r="AW506" i="18"/>
  <c r="AW792" i="18"/>
  <c r="AW95" i="18"/>
  <c r="AW781" i="18"/>
  <c r="AW586" i="18"/>
  <c r="AW848" i="18"/>
  <c r="AW495" i="18"/>
  <c r="AW131" i="18"/>
  <c r="AW638" i="18"/>
  <c r="AW104" i="18"/>
  <c r="AW818" i="18"/>
  <c r="AW440" i="18"/>
  <c r="AW221" i="18"/>
  <c r="AW857" i="18"/>
  <c r="AW627" i="18"/>
  <c r="AW125" i="18"/>
  <c r="AW392" i="18"/>
  <c r="AW769" i="18"/>
  <c r="AW654" i="18"/>
  <c r="AW511" i="18"/>
  <c r="AW427" i="18"/>
  <c r="AW548" i="18"/>
  <c r="AW105" i="18"/>
  <c r="AW789" i="18"/>
  <c r="AW643" i="18"/>
  <c r="AW602" i="18"/>
  <c r="AW831" i="18"/>
  <c r="AW118" i="18"/>
  <c r="AW403" i="18"/>
  <c r="AW182" i="18"/>
  <c r="AW245" i="18"/>
  <c r="AW375" i="18"/>
  <c r="AW592" i="18"/>
  <c r="AW141" i="18"/>
  <c r="AW534" i="18"/>
  <c r="AW491" i="18"/>
  <c r="AW223" i="18"/>
  <c r="AW496" i="18"/>
  <c r="AW453" i="18"/>
  <c r="AW362" i="18"/>
  <c r="AW266" i="18"/>
  <c r="AX266" i="18"/>
  <c r="AW334" i="18"/>
  <c r="AX334" i="18"/>
  <c r="AW100" i="18"/>
  <c r="AW91" i="18"/>
  <c r="AX91" i="18"/>
  <c r="AW308" i="18"/>
  <c r="AX308" i="18"/>
  <c r="AW847" i="18"/>
  <c r="AX847" i="18"/>
  <c r="AW588" i="18"/>
  <c r="AX588" i="18"/>
  <c r="AW672" i="18"/>
  <c r="AX672" i="18"/>
  <c r="AW485" i="18"/>
  <c r="AX485" i="18"/>
  <c r="AW484" i="18"/>
  <c r="AX484" i="18"/>
  <c r="AW134" i="18"/>
  <c r="AX134" i="18"/>
  <c r="AW377" i="18"/>
  <c r="AX377" i="18"/>
  <c r="AW86" i="18"/>
  <c r="AX86" i="18"/>
  <c r="AW150" i="18"/>
  <c r="AX150" i="18"/>
  <c r="AW760" i="18"/>
  <c r="AX760" i="18"/>
  <c r="AW254" i="18"/>
  <c r="AX254" i="18"/>
  <c r="AW386" i="18"/>
  <c r="AX386" i="18"/>
  <c r="AW846" i="18"/>
  <c r="AX846" i="18"/>
  <c r="AW616" i="18"/>
  <c r="AX616" i="18"/>
  <c r="AW480" i="18"/>
  <c r="AV492" i="18"/>
  <c r="AW867" i="18"/>
  <c r="AX867" i="18"/>
  <c r="AW357" i="18"/>
  <c r="AX357" i="18"/>
  <c r="AW623" i="18"/>
  <c r="AX623" i="18"/>
  <c r="AW248" i="18"/>
  <c r="AX248" i="18"/>
  <c r="AW535" i="18"/>
  <c r="AX535" i="18"/>
  <c r="AW448" i="18"/>
  <c r="AX448" i="18"/>
  <c r="AW243" i="18"/>
  <c r="AX243" i="18"/>
  <c r="AW128" i="18"/>
  <c r="AV140" i="18"/>
  <c r="AW462" i="18"/>
  <c r="AX462" i="18"/>
  <c r="AW152" i="18"/>
  <c r="AX152" i="18"/>
  <c r="AW796" i="18"/>
  <c r="AX796" i="18"/>
  <c r="AW149" i="18"/>
  <c r="AX149" i="18"/>
  <c r="AW545" i="18"/>
  <c r="AX545" i="18"/>
  <c r="AW634" i="18"/>
  <c r="AX634" i="18"/>
  <c r="AW446" i="18"/>
  <c r="AX446" i="18"/>
  <c r="AW432" i="18"/>
  <c r="AX432" i="18"/>
  <c r="AW115" i="18"/>
  <c r="AV127" i="18"/>
  <c r="AW213" i="18"/>
  <c r="AX213" i="18"/>
  <c r="AW773" i="18"/>
  <c r="AX773" i="18"/>
  <c r="AW551" i="18"/>
  <c r="AX551" i="18"/>
  <c r="AW176" i="18"/>
  <c r="AX176" i="18"/>
  <c r="AW865" i="18"/>
  <c r="AX865" i="18"/>
  <c r="AW148" i="18"/>
  <c r="AX148" i="18"/>
  <c r="AW217" i="18"/>
  <c r="AX217" i="18"/>
  <c r="AW250" i="18"/>
  <c r="AX250" i="18"/>
  <c r="AW381" i="18"/>
  <c r="AX381" i="18"/>
  <c r="AW628" i="18"/>
  <c r="AX628" i="18"/>
  <c r="AW587" i="18"/>
  <c r="AX587" i="18"/>
  <c r="AW229" i="18"/>
  <c r="AX229" i="18"/>
  <c r="AW656" i="18"/>
  <c r="AX656" i="18"/>
  <c r="AW198" i="18"/>
  <c r="AX198" i="18"/>
  <c r="AW416" i="18"/>
  <c r="AX416" i="18"/>
  <c r="AW219" i="18"/>
  <c r="AV231" i="18"/>
  <c r="AW85" i="18"/>
  <c r="AX85" i="18"/>
  <c r="AW826" i="18"/>
  <c r="AX826" i="18"/>
  <c r="AW135" i="18"/>
  <c r="AX135" i="18"/>
  <c r="AW837" i="18"/>
  <c r="AX837" i="18"/>
  <c r="AW514" i="18"/>
  <c r="AX514" i="18"/>
  <c r="AW829" i="18"/>
  <c r="AX829" i="18"/>
  <c r="AW119" i="18"/>
  <c r="AX119" i="18"/>
  <c r="AW539" i="18"/>
  <c r="AX539" i="18"/>
  <c r="AW461" i="18"/>
  <c r="AX461" i="18"/>
  <c r="AW359" i="18"/>
  <c r="AX359" i="18"/>
  <c r="AW417" i="18"/>
  <c r="AX417" i="18"/>
  <c r="AW412" i="18"/>
  <c r="AX412" i="18"/>
  <c r="AW111" i="18"/>
  <c r="AX111" i="18"/>
  <c r="AW430" i="18"/>
  <c r="AX430" i="18"/>
  <c r="AW197" i="18"/>
  <c r="AX197" i="18"/>
  <c r="AW459" i="18"/>
  <c r="AX459" i="18"/>
  <c r="AW838" i="18"/>
  <c r="AX838" i="18"/>
  <c r="AW809" i="18"/>
  <c r="AX809" i="18"/>
  <c r="AW501" i="18"/>
  <c r="AX501" i="18"/>
  <c r="AW431" i="18"/>
  <c r="AX431" i="18"/>
  <c r="AW393" i="18"/>
  <c r="AX393" i="18"/>
  <c r="AW523" i="18"/>
  <c r="AX523" i="18"/>
  <c r="AW603" i="18"/>
  <c r="AX603" i="18"/>
  <c r="AW641" i="18"/>
  <c r="AX641" i="18"/>
  <c r="AW610" i="18"/>
  <c r="AX610" i="18"/>
  <c r="AW863" i="18"/>
  <c r="AX863" i="18"/>
  <c r="AW185" i="18"/>
  <c r="AX185" i="18"/>
  <c r="AW424" i="18"/>
  <c r="AX424" i="18"/>
  <c r="AW396" i="18"/>
  <c r="AX396" i="18"/>
  <c r="AW232" i="18"/>
  <c r="AX232" i="18"/>
  <c r="AW613" i="18"/>
  <c r="AX613" i="18"/>
  <c r="AW89" i="18"/>
  <c r="AV101" i="18"/>
  <c r="AW317" i="18"/>
  <c r="AW425" i="18"/>
  <c r="AX425" i="18"/>
  <c r="AW83" i="18"/>
  <c r="AX83" i="18"/>
  <c r="AW594" i="18"/>
  <c r="AX594" i="18"/>
  <c r="AW553" i="18"/>
  <c r="AX553" i="18"/>
  <c r="AW108" i="18"/>
  <c r="AX108" i="18"/>
  <c r="AW490" i="18"/>
  <c r="AX490" i="18"/>
  <c r="AW489" i="18"/>
  <c r="AX489" i="18"/>
  <c r="AW353" i="18"/>
  <c r="AX353" i="18"/>
  <c r="AW438" i="18"/>
  <c r="AX438" i="18"/>
  <c r="AW519" i="18"/>
  <c r="AX519" i="18"/>
  <c r="AW409" i="18"/>
  <c r="AX409" i="18"/>
  <c r="AW825" i="18"/>
  <c r="AX825" i="18"/>
  <c r="AW406" i="18"/>
  <c r="AX406" i="18"/>
  <c r="AW768" i="18"/>
  <c r="AX768" i="18"/>
  <c r="AW410" i="18"/>
  <c r="AX410" i="18"/>
  <c r="AW541" i="18"/>
  <c r="AX541" i="18"/>
  <c r="AW758" i="18"/>
  <c r="AX758" i="18"/>
  <c r="AW189" i="18"/>
  <c r="AX189" i="18"/>
  <c r="AW820" i="18"/>
  <c r="AX820" i="18"/>
  <c r="AW190" i="18"/>
  <c r="AX190" i="18"/>
  <c r="AW304" i="18"/>
  <c r="AX304" i="18"/>
  <c r="AW163" i="18"/>
  <c r="AW178" i="18"/>
  <c r="AX178" i="18"/>
  <c r="AW447" i="18"/>
  <c r="AX447" i="18"/>
  <c r="AW174" i="18"/>
  <c r="AX174" i="18"/>
  <c r="AW126" i="18"/>
  <c r="AX126" i="18"/>
  <c r="AW451" i="18"/>
  <c r="AX451" i="18"/>
  <c r="AW816" i="18"/>
  <c r="AX816" i="18"/>
  <c r="AW798" i="18"/>
  <c r="AX798" i="18"/>
  <c r="AW722" i="18"/>
  <c r="AX722" i="18"/>
  <c r="AW787" i="18"/>
  <c r="AX787" i="18"/>
  <c r="AW619" i="18"/>
  <c r="AX619" i="18"/>
  <c r="AW597" i="18"/>
  <c r="AV609" i="18"/>
  <c r="AW109" i="18"/>
  <c r="AX109" i="18"/>
  <c r="AW862" i="18"/>
  <c r="AX862" i="18"/>
  <c r="AW710" i="18"/>
  <c r="AX710" i="18"/>
  <c r="AW841" i="18"/>
  <c r="AX841" i="18"/>
  <c r="AW517" i="18"/>
  <c r="AX517" i="18"/>
  <c r="AW699" i="18"/>
  <c r="AX699" i="18"/>
  <c r="AW659" i="18"/>
  <c r="AX659" i="18"/>
  <c r="AW526" i="18"/>
  <c r="AX526" i="18"/>
  <c r="AW212" i="18"/>
  <c r="AX212" i="18"/>
  <c r="AW444" i="18"/>
  <c r="AX444" i="18"/>
  <c r="AW378" i="18"/>
  <c r="AX378" i="18"/>
  <c r="AW802" i="18"/>
  <c r="AX802" i="18"/>
  <c r="AW184" i="18"/>
  <c r="AX184" i="18"/>
  <c r="AW399" i="18"/>
  <c r="AX399" i="18"/>
  <c r="AX697" i="18"/>
  <c r="AV4" i="18"/>
  <c r="AU5" i="24"/>
  <c r="AX180" i="18"/>
  <c r="AX354" i="18"/>
  <c r="AX420" i="18"/>
  <c r="AX113" i="18"/>
  <c r="AX828" i="18"/>
  <c r="AX419" i="18"/>
  <c r="AX657" i="18"/>
  <c r="AX122" i="18"/>
  <c r="AX763" i="18"/>
  <c r="AX80" i="18"/>
  <c r="AX407" i="18"/>
  <c r="AX762" i="18"/>
  <c r="AX227" i="18"/>
  <c r="AX369" i="18"/>
  <c r="AX252" i="18"/>
  <c r="AX647" i="18"/>
  <c r="AX99" i="18"/>
  <c r="AX835" i="18"/>
  <c r="AX822" i="18"/>
  <c r="AX794" i="18"/>
  <c r="AW206" i="18"/>
  <c r="AV218" i="18"/>
  <c r="AX238" i="18"/>
  <c r="AX230" i="18"/>
  <c r="AX373" i="18"/>
  <c r="AX458" i="18"/>
  <c r="AX815" i="18"/>
  <c r="AX435" i="18"/>
  <c r="AX711" i="18"/>
  <c r="AX761" i="18"/>
  <c r="AX268" i="18"/>
  <c r="AX510" i="18"/>
  <c r="AX669" i="18"/>
  <c r="AX450" i="18"/>
  <c r="AX306" i="18"/>
  <c r="AX774" i="18"/>
  <c r="AX860" i="18"/>
  <c r="AX721" i="18"/>
  <c r="AX608" i="18"/>
  <c r="AX443" i="18"/>
  <c r="AX645" i="18"/>
  <c r="AX346" i="18"/>
  <c r="AX621" i="18"/>
  <c r="AX96" i="18"/>
  <c r="AX241" i="18"/>
  <c r="AX709" i="18"/>
  <c r="AX437" i="18"/>
  <c r="AX629" i="18"/>
  <c r="AX342" i="18"/>
  <c r="AX147" i="18"/>
  <c r="AX352" i="18"/>
  <c r="AX695" i="18"/>
  <c r="AX372" i="18"/>
  <c r="AX371" i="18"/>
  <c r="AX644" i="18"/>
  <c r="AX421" i="18"/>
  <c r="AX251" i="18"/>
  <c r="AX723" i="18"/>
  <c r="AX620" i="18"/>
  <c r="AX81" i="18"/>
  <c r="AX712" i="18"/>
  <c r="AX434" i="18"/>
  <c r="AX340" i="18"/>
  <c r="AX696" i="18"/>
  <c r="AX411" i="18"/>
  <c r="AX782" i="18"/>
  <c r="AX554" i="18"/>
  <c r="AX488" i="18"/>
  <c r="AX615" i="18"/>
  <c r="AX617" i="18"/>
  <c r="AX640" i="18"/>
  <c r="AX133" i="18"/>
  <c r="AX209" i="18"/>
  <c r="AV387" i="18"/>
  <c r="AV257" i="18"/>
  <c r="AV439" i="18"/>
  <c r="AV518" i="18"/>
  <c r="AV413" i="18"/>
  <c r="AV791" i="18"/>
  <c r="AX565" i="18"/>
  <c r="AX201" i="18"/>
  <c r="AX331" i="18"/>
  <c r="AX321" i="18"/>
  <c r="AX347" i="18"/>
  <c r="AX332" i="18"/>
  <c r="AX264" i="18"/>
  <c r="AX582" i="18"/>
  <c r="AX584" i="18"/>
  <c r="AX823" i="18"/>
  <c r="AX801" i="18"/>
  <c r="AX580" i="18"/>
  <c r="AX604" i="18"/>
  <c r="AX418" i="18"/>
  <c r="AX784" i="18"/>
  <c r="AX759" i="18"/>
  <c r="AX607" i="18"/>
  <c r="AX812" i="18"/>
  <c r="AX824" i="18"/>
  <c r="AX351" i="18"/>
  <c r="AX833" i="18"/>
  <c r="AX395" i="18"/>
  <c r="AX842" i="18"/>
  <c r="AX138" i="18"/>
  <c r="AX385" i="18"/>
  <c r="AX307" i="18"/>
  <c r="AX631" i="18"/>
  <c r="AX811" i="18"/>
  <c r="AX423" i="18"/>
  <c r="AX487" i="18"/>
  <c r="AX320" i="18"/>
  <c r="AX852" i="18"/>
  <c r="AX578" i="18"/>
  <c r="AX203" i="18"/>
  <c r="AX552" i="18"/>
  <c r="AX516" i="18"/>
  <c r="AX136" i="18"/>
  <c r="AW525" i="18"/>
  <c r="AX525" i="18"/>
  <c r="AW836" i="18"/>
  <c r="AX836" i="18"/>
  <c r="AW866" i="18"/>
  <c r="AX866" i="18"/>
  <c r="AW97" i="18"/>
  <c r="AX97" i="18"/>
  <c r="AW398" i="18"/>
  <c r="AX398" i="18"/>
  <c r="AW800" i="18"/>
  <c r="AX800" i="18"/>
  <c r="AW589" i="18"/>
  <c r="AX589" i="18"/>
  <c r="AW112" i="18"/>
  <c r="AX112" i="18"/>
  <c r="AW630" i="18"/>
  <c r="AX630" i="18"/>
  <c r="AW555" i="18"/>
  <c r="AX555" i="18"/>
  <c r="AW556" i="18"/>
  <c r="AX556" i="18"/>
  <c r="AW646" i="18"/>
  <c r="AX646" i="18"/>
  <c r="AW813" i="18"/>
  <c r="AX813" i="18"/>
  <c r="AW839" i="18"/>
  <c r="AX839" i="18"/>
  <c r="AW764" i="18"/>
  <c r="AX764" i="18"/>
  <c r="AW524" i="18"/>
  <c r="AX524" i="18"/>
  <c r="AW785" i="18"/>
  <c r="AX785" i="18"/>
  <c r="AW380" i="18"/>
  <c r="AX380" i="18"/>
  <c r="AW536" i="18"/>
  <c r="AX536" i="18"/>
  <c r="AW457" i="18"/>
  <c r="AX457" i="18"/>
  <c r="AW121" i="18"/>
  <c r="AX121" i="18"/>
  <c r="AW365" i="18"/>
  <c r="AX365" i="18"/>
  <c r="AW338" i="18"/>
  <c r="AW339" i="18"/>
  <c r="AX339" i="18"/>
  <c r="AW333" i="18"/>
  <c r="AX333" i="18"/>
  <c r="AW226" i="18"/>
  <c r="AX226" i="18"/>
  <c r="AW503" i="18"/>
  <c r="AX503" i="18"/>
  <c r="AW502" i="18"/>
  <c r="AX502" i="18"/>
  <c r="AW436" i="18"/>
  <c r="AX436" i="18"/>
  <c r="AW543" i="18"/>
  <c r="AX543" i="18"/>
  <c r="AW772" i="18"/>
  <c r="AX772" i="18"/>
  <c r="AW591" i="18"/>
  <c r="AX591" i="18"/>
  <c r="AW249" i="18"/>
  <c r="AX249" i="18"/>
  <c r="AW383" i="18"/>
  <c r="AX383" i="18"/>
  <c r="AW537" i="18"/>
  <c r="AX537" i="18"/>
  <c r="AW851" i="18"/>
  <c r="AX851" i="18"/>
  <c r="AW788" i="18"/>
  <c r="AX788" i="18"/>
  <c r="AW202" i="18"/>
  <c r="AX202" i="18"/>
  <c r="AW500" i="18"/>
  <c r="AX500" i="18"/>
  <c r="AW433" i="18"/>
  <c r="AX433" i="18"/>
  <c r="AW708" i="18"/>
  <c r="AX708" i="18"/>
  <c r="AW214" i="18"/>
  <c r="AX214" i="18"/>
  <c r="AW343" i="18"/>
  <c r="AX343" i="18"/>
  <c r="AW701" i="18"/>
  <c r="AW215" i="18"/>
  <c r="AX215" i="18"/>
  <c r="AW814" i="18"/>
  <c r="AX814" i="18"/>
  <c r="AW297" i="18"/>
  <c r="AW397" i="18"/>
  <c r="AX397" i="18"/>
  <c r="AW79" i="18"/>
  <c r="AX79" i="18"/>
  <c r="AW255" i="18"/>
  <c r="AX255" i="18"/>
  <c r="AW579" i="18"/>
  <c r="AX579" i="18"/>
  <c r="AW98" i="18"/>
  <c r="AX98" i="18"/>
  <c r="AW188" i="18"/>
  <c r="AX188" i="18"/>
  <c r="AW755" i="18"/>
  <c r="AX755" i="18"/>
  <c r="AW405" i="18"/>
  <c r="AX405" i="18"/>
  <c r="AW571" i="18"/>
  <c r="AW137" i="18"/>
  <c r="AX137" i="18"/>
  <c r="AW530" i="18"/>
  <c r="AX530" i="18"/>
  <c r="AW216" i="18"/>
  <c r="AX216" i="18"/>
  <c r="AW493" i="18"/>
  <c r="AV505" i="18"/>
  <c r="AW770" i="18"/>
  <c r="AX770" i="18"/>
  <c r="AW859" i="18"/>
  <c r="AX859" i="18"/>
  <c r="AW408" i="18"/>
  <c r="AX408" i="18"/>
  <c r="AW456" i="18"/>
  <c r="AX456" i="18"/>
  <c r="AW187" i="18"/>
  <c r="AX187" i="18"/>
  <c r="AW464" i="18"/>
  <c r="AX464" i="18"/>
  <c r="AW653" i="18"/>
  <c r="AX653" i="18"/>
  <c r="AW786" i="18"/>
  <c r="AX786" i="18"/>
  <c r="AW799" i="18"/>
  <c r="AX799" i="18"/>
  <c r="AW165" i="18"/>
  <c r="AW290" i="18"/>
  <c r="AX290" i="18"/>
  <c r="AW292" i="18"/>
  <c r="AW93" i="18"/>
  <c r="AX93" i="18"/>
  <c r="AW698" i="18"/>
  <c r="AX698" i="18"/>
  <c r="AW358" i="18"/>
  <c r="AX358" i="18"/>
  <c r="AW139" i="18"/>
  <c r="AX139" i="18"/>
  <c r="AW200" i="18"/>
  <c r="AX200" i="18"/>
  <c r="AW499" i="18"/>
  <c r="AX499" i="18"/>
  <c r="AW379" i="18"/>
  <c r="AX379" i="18"/>
  <c r="AW145" i="18"/>
  <c r="AX145" i="18"/>
  <c r="AW497" i="18"/>
  <c r="AX497" i="18"/>
  <c r="AW124" i="18"/>
  <c r="AX124" i="18"/>
  <c r="AW253" i="18"/>
  <c r="AX253" i="18"/>
  <c r="AW498" i="18"/>
  <c r="AX498" i="18"/>
  <c r="AW513" i="18"/>
  <c r="AX513" i="18"/>
  <c r="AW120" i="18"/>
  <c r="AX120" i="18"/>
  <c r="AW132" i="18"/>
  <c r="AX132" i="18"/>
  <c r="AW725" i="18"/>
  <c r="AX725" i="18"/>
  <c r="AW360" i="18"/>
  <c r="AX360" i="18"/>
  <c r="AW810" i="18"/>
  <c r="AX810" i="18"/>
  <c r="AW633" i="18"/>
  <c r="AX633" i="18"/>
  <c r="AW854" i="18"/>
  <c r="AX854" i="18"/>
  <c r="AW370" i="18"/>
  <c r="AX370" i="18"/>
  <c r="AW191" i="18"/>
  <c r="AX191" i="18"/>
  <c r="AW642" i="18"/>
  <c r="AX642" i="18"/>
  <c r="AW404" i="18"/>
  <c r="AX404" i="18"/>
  <c r="AW803" i="18"/>
  <c r="AX803" i="18"/>
  <c r="AW651" i="18"/>
  <c r="AX651" i="18"/>
  <c r="AW234" i="18"/>
  <c r="AV244" i="18"/>
  <c r="AW76" i="18"/>
  <c r="AV88" i="18"/>
  <c r="AV195" i="18"/>
  <c r="AU205" i="18"/>
  <c r="AT465" i="18"/>
  <c r="AU455" i="18"/>
  <c r="AU452" i="18"/>
  <c r="AV442" i="18"/>
  <c r="AW390" i="18"/>
  <c r="AV400" i="18"/>
  <c r="AV364" i="18"/>
  <c r="AU374" i="18"/>
  <c r="AW622" i="18"/>
  <c r="AX614" i="18"/>
  <c r="AS22" i="24"/>
  <c r="AS33" i="24"/>
  <c r="AT8" i="24"/>
  <c r="AU426" i="18"/>
  <c r="AV414" i="18"/>
  <c r="AV529" i="18"/>
  <c r="AU531" i="18"/>
  <c r="AX550" i="18"/>
  <c r="AW557" i="18"/>
  <c r="AX756" i="18"/>
  <c r="AW765" i="18"/>
  <c r="AW797" i="18"/>
  <c r="AV804" i="18"/>
  <c r="AW821" i="18"/>
  <c r="AV830" i="18"/>
  <c r="AV834" i="18"/>
  <c r="AU843" i="18"/>
  <c r="AW777" i="18"/>
  <c r="AV778" i="18"/>
  <c r="AV361" i="18"/>
  <c r="AW349" i="18"/>
  <c r="AW660" i="18"/>
  <c r="AV661" i="18"/>
  <c r="AW542" i="18"/>
  <c r="AV544" i="18"/>
  <c r="AX626" i="18"/>
  <c r="AW635" i="18"/>
  <c r="AW595" i="18"/>
  <c r="AV596" i="18"/>
  <c r="AX808" i="18"/>
  <c r="AX855" i="18"/>
  <c r="AW856" i="18"/>
  <c r="AX522" i="18"/>
  <c r="AX183" i="18"/>
  <c r="AW192" i="18"/>
  <c r="AW817" i="18"/>
  <c r="AX571" i="18"/>
  <c r="AX297" i="18"/>
  <c r="AX701" i="18"/>
  <c r="AY395" i="18"/>
  <c r="AY812" i="18"/>
  <c r="AY418" i="18"/>
  <c r="AY823" i="18"/>
  <c r="AY133" i="18"/>
  <c r="AY615" i="18"/>
  <c r="AY411" i="18"/>
  <c r="AY712" i="18"/>
  <c r="AY251" i="18"/>
  <c r="AY372" i="18"/>
  <c r="AY342" i="18"/>
  <c r="AY241" i="18"/>
  <c r="AY346" i="18"/>
  <c r="AY721" i="18"/>
  <c r="AY450" i="18"/>
  <c r="AY761" i="18"/>
  <c r="AY458" i="18"/>
  <c r="AY794" i="18"/>
  <c r="AY647" i="18"/>
  <c r="AY762" i="18"/>
  <c r="AY122" i="18"/>
  <c r="AY113" i="18"/>
  <c r="AY180" i="18"/>
  <c r="AW4" i="18"/>
  <c r="AV5" i="24"/>
  <c r="AY184" i="18"/>
  <c r="AY212" i="18"/>
  <c r="AY517" i="18"/>
  <c r="AY109" i="18"/>
  <c r="AX597" i="18"/>
  <c r="AW609" i="18"/>
  <c r="AY798" i="18"/>
  <c r="AY174" i="18"/>
  <c r="AY304" i="18"/>
  <c r="AY758" i="18"/>
  <c r="AY768" i="18"/>
  <c r="AY519" i="18"/>
  <c r="AY490" i="18"/>
  <c r="AY83" i="18"/>
  <c r="AX89" i="18"/>
  <c r="AW101" i="18"/>
  <c r="AY396" i="18"/>
  <c r="AY610" i="18"/>
  <c r="AY393" i="18"/>
  <c r="AY838" i="18"/>
  <c r="AY111" i="18"/>
  <c r="AY359" i="18"/>
  <c r="AY829" i="18"/>
  <c r="AY826" i="18"/>
  <c r="AY656" i="18"/>
  <c r="AY381" i="18"/>
  <c r="AY865" i="18"/>
  <c r="AY213" i="18"/>
  <c r="AX115" i="18"/>
  <c r="AW127" i="18"/>
  <c r="AY545" i="18"/>
  <c r="AY462" i="18"/>
  <c r="AX128" i="18"/>
  <c r="AW140" i="18"/>
  <c r="AY248" i="18"/>
  <c r="AY616" i="18"/>
  <c r="AY760" i="18"/>
  <c r="AY377" i="18"/>
  <c r="AY672" i="18"/>
  <c r="AY91" i="18"/>
  <c r="AY266" i="18"/>
  <c r="AW257" i="18"/>
  <c r="AW439" i="18"/>
  <c r="AW518" i="18"/>
  <c r="AW791" i="18"/>
  <c r="AW348" i="18"/>
  <c r="AY318" i="18"/>
  <c r="AY724" i="18"/>
  <c r="AY345" i="18"/>
  <c r="AW739" i="18"/>
  <c r="AX271" i="18"/>
  <c r="AX283" i="18"/>
  <c r="AY3" i="18"/>
  <c r="AX675" i="18"/>
  <c r="AX687" i="18"/>
  <c r="AX743" i="18"/>
  <c r="AX742" i="18"/>
  <c r="AX744" i="18"/>
  <c r="AX729" i="18"/>
  <c r="AX731" i="18"/>
  <c r="AX730" i="18"/>
  <c r="AX295" i="18"/>
  <c r="AX745" i="18"/>
  <c r="AX732" i="18"/>
  <c r="AX740" i="18"/>
  <c r="AY740" i="18"/>
  <c r="AX293" i="18"/>
  <c r="AX746" i="18"/>
  <c r="AX733" i="18"/>
  <c r="AX747" i="18"/>
  <c r="AX165" i="18"/>
  <c r="AY165" i="18"/>
  <c r="AX294" i="18"/>
  <c r="AY294" i="18"/>
  <c r="AX734" i="18"/>
  <c r="AX291" i="18"/>
  <c r="AY291" i="18"/>
  <c r="AX735" i="18"/>
  <c r="AX748" i="18"/>
  <c r="AX163" i="18"/>
  <c r="AY163" i="18"/>
  <c r="AX292" i="18"/>
  <c r="AX749" i="18"/>
  <c r="AX736" i="18"/>
  <c r="AX737" i="18"/>
  <c r="AX750" i="18"/>
  <c r="AX162" i="18"/>
  <c r="AY162" i="18"/>
  <c r="AX738" i="18"/>
  <c r="AX751" i="18"/>
  <c r="AX752" i="18"/>
  <c r="AX228" i="18"/>
  <c r="AY228" i="18"/>
  <c r="AX175" i="18"/>
  <c r="AY175" i="18"/>
  <c r="AX177" i="18"/>
  <c r="AY177" i="18"/>
  <c r="AX269" i="18"/>
  <c r="AY269" i="18"/>
  <c r="AX567" i="18"/>
  <c r="AY567" i="18"/>
  <c r="AX317" i="18"/>
  <c r="AY317" i="18"/>
  <c r="AX714" i="18"/>
  <c r="AX100" i="18"/>
  <c r="AY100" i="18"/>
  <c r="AX569" i="18"/>
  <c r="AY569" i="18"/>
  <c r="AX154" i="18"/>
  <c r="AX558" i="18"/>
  <c r="AX258" i="18"/>
  <c r="AX338" i="18"/>
  <c r="AX336" i="18"/>
  <c r="AX521" i="18"/>
  <c r="AX323" i="18"/>
  <c r="AX341" i="18"/>
  <c r="AX143" i="18"/>
  <c r="AX508" i="18"/>
  <c r="AX625" i="18"/>
  <c r="AX196" i="18"/>
  <c r="AX284" i="18"/>
  <c r="AX167" i="18"/>
  <c r="AX310" i="18"/>
  <c r="AX130" i="18"/>
  <c r="AX106" i="18"/>
  <c r="AX599" i="18"/>
  <c r="AX779" i="18"/>
  <c r="AX193" i="18"/>
  <c r="AX509" i="18"/>
  <c r="AX688" i="18"/>
  <c r="AX805" i="18"/>
  <c r="AX92" i="18"/>
  <c r="AX652" i="18"/>
  <c r="AX482" i="18"/>
  <c r="AX247" i="18"/>
  <c r="AX208" i="18"/>
  <c r="AX102" i="18"/>
  <c r="AX766" i="18"/>
  <c r="AX146" i="18"/>
  <c r="AX222" i="18"/>
  <c r="AX401" i="18"/>
  <c r="AX388" i="18"/>
  <c r="AX753" i="18"/>
  <c r="AX655" i="18"/>
  <c r="AX612" i="18"/>
  <c r="AX547" i="18"/>
  <c r="AX117" i="18"/>
  <c r="AX844" i="18"/>
  <c r="AX483" i="18"/>
  <c r="AX662" i="18"/>
  <c r="AX210" i="18"/>
  <c r="AX600" i="18"/>
  <c r="AX78" i="18"/>
  <c r="AX792" i="18"/>
  <c r="AX506" i="18"/>
  <c r="AX95" i="18"/>
  <c r="AX848" i="18"/>
  <c r="AX781" i="18"/>
  <c r="AX818" i="18"/>
  <c r="AX131" i="18"/>
  <c r="AX638" i="18"/>
  <c r="AX104" i="18"/>
  <c r="AX440" i="18"/>
  <c r="AX586" i="18"/>
  <c r="AX495" i="18"/>
  <c r="AX221" i="18"/>
  <c r="AX654" i="18"/>
  <c r="AX125" i="18"/>
  <c r="AX548" i="18"/>
  <c r="AX769" i="18"/>
  <c r="AX427" i="18"/>
  <c r="AX439" i="18"/>
  <c r="AX511" i="18"/>
  <c r="AX627" i="18"/>
  <c r="AX392" i="18"/>
  <c r="AX857" i="18"/>
  <c r="AX403" i="18"/>
  <c r="AX491" i="18"/>
  <c r="AX453" i="18"/>
  <c r="AX245" i="18"/>
  <c r="AX602" i="18"/>
  <c r="AX643" i="18"/>
  <c r="AX592" i="18"/>
  <c r="AX789" i="18"/>
  <c r="AX141" i="18"/>
  <c r="AX362" i="18"/>
  <c r="AX375" i="18"/>
  <c r="AX118" i="18"/>
  <c r="AX105" i="18"/>
  <c r="AX182" i="18"/>
  <c r="AX534" i="18"/>
  <c r="AX831" i="18"/>
  <c r="AX496" i="18"/>
  <c r="AX223" i="18"/>
  <c r="AX344" i="18"/>
  <c r="AY344" i="18"/>
  <c r="AX853" i="18"/>
  <c r="AY853" i="18"/>
  <c r="AX790" i="18"/>
  <c r="AY790" i="18"/>
  <c r="AX636" i="18"/>
  <c r="AW648" i="18"/>
  <c r="AX367" i="18"/>
  <c r="AY367" i="18"/>
  <c r="AX256" i="18"/>
  <c r="AY256" i="18"/>
  <c r="AX671" i="18"/>
  <c r="AY671" i="18"/>
  <c r="AX87" i="18"/>
  <c r="AY87" i="18"/>
  <c r="AX235" i="18"/>
  <c r="AY235" i="18"/>
  <c r="AX775" i="18"/>
  <c r="AY775" i="18"/>
  <c r="AX123" i="18"/>
  <c r="AY123" i="18"/>
  <c r="AX84" i="18"/>
  <c r="AY84" i="18"/>
  <c r="AX532" i="18"/>
  <c r="AY532" i="18"/>
  <c r="AX601" i="18"/>
  <c r="AY601" i="18"/>
  <c r="AX463" i="18"/>
  <c r="AY463" i="18"/>
  <c r="AX504" i="18"/>
  <c r="AY504" i="18"/>
  <c r="AX330" i="18"/>
  <c r="AY330" i="18"/>
  <c r="AX445" i="18"/>
  <c r="AY445" i="18"/>
  <c r="AX649" i="18"/>
  <c r="AY649" i="18"/>
  <c r="AX107" i="18"/>
  <c r="AY107" i="18"/>
  <c r="AX581" i="18"/>
  <c r="AY581" i="18"/>
  <c r="AX868" i="18"/>
  <c r="AY868" i="18"/>
  <c r="AX151" i="18"/>
  <c r="AY151" i="18"/>
  <c r="AX673" i="18"/>
  <c r="AY673" i="18"/>
  <c r="AX384" i="18"/>
  <c r="AY384" i="18"/>
  <c r="AX240" i="18"/>
  <c r="AY240" i="18"/>
  <c r="AX639" i="18"/>
  <c r="AY639" i="18"/>
  <c r="AX486" i="18"/>
  <c r="AY486" i="18"/>
  <c r="AX771" i="18"/>
  <c r="AY771" i="18"/>
  <c r="AX356" i="18"/>
  <c r="AY356" i="18"/>
  <c r="AX366" i="18"/>
  <c r="AY366" i="18"/>
  <c r="AX849" i="18"/>
  <c r="AY849" i="18"/>
  <c r="AX632" i="18"/>
  <c r="AY632" i="18"/>
  <c r="AX757" i="18"/>
  <c r="AY757" i="18"/>
  <c r="AX527" i="18"/>
  <c r="AY527" i="18"/>
  <c r="AX382" i="18"/>
  <c r="AY382" i="18"/>
  <c r="AX394" i="18"/>
  <c r="AY394" i="18"/>
  <c r="AX783" i="18"/>
  <c r="AY783" i="18"/>
  <c r="AX236" i="18"/>
  <c r="AY236" i="18"/>
  <c r="AX391" i="18"/>
  <c r="AY391" i="18"/>
  <c r="AY370" i="18"/>
  <c r="AY360" i="18"/>
  <c r="AY513" i="18"/>
  <c r="AY497" i="18"/>
  <c r="AY200" i="18"/>
  <c r="AY93" i="18"/>
  <c r="AY799" i="18"/>
  <c r="AY187" i="18"/>
  <c r="AY770" i="18"/>
  <c r="AX493" i="18"/>
  <c r="AW505" i="18"/>
  <c r="AY405" i="18"/>
  <c r="AY579" i="18"/>
  <c r="AY79" i="18"/>
  <c r="AY397" i="18"/>
  <c r="AY814" i="18"/>
  <c r="AY343" i="18"/>
  <c r="AY708" i="18"/>
  <c r="AY500" i="18"/>
  <c r="AY851" i="18"/>
  <c r="AY383" i="18"/>
  <c r="AY591" i="18"/>
  <c r="AY543" i="18"/>
  <c r="AY502" i="18"/>
  <c r="AY226" i="18"/>
  <c r="AY339" i="18"/>
  <c r="AY365" i="18"/>
  <c r="AY457" i="18"/>
  <c r="AY380" i="18"/>
  <c r="AY524" i="18"/>
  <c r="AY839" i="18"/>
  <c r="AY813" i="18"/>
  <c r="AY556" i="18"/>
  <c r="AY630" i="18"/>
  <c r="AY589" i="18"/>
  <c r="AY398" i="18"/>
  <c r="AY97" i="18"/>
  <c r="AY836" i="18"/>
  <c r="AY136" i="18"/>
  <c r="AY552" i="18"/>
  <c r="AY578" i="18"/>
  <c r="AY320" i="18"/>
  <c r="AY423" i="18"/>
  <c r="AY631" i="18"/>
  <c r="AY385" i="18"/>
  <c r="AY842" i="18"/>
  <c r="AY833" i="18"/>
  <c r="AY824" i="18"/>
  <c r="AY607" i="18"/>
  <c r="AY784" i="18"/>
  <c r="AY604" i="18"/>
  <c r="AY801" i="18"/>
  <c r="AY584" i="18"/>
  <c r="AY582" i="18"/>
  <c r="AY264" i="18"/>
  <c r="AY321" i="18"/>
  <c r="AY201" i="18"/>
  <c r="AY617" i="18"/>
  <c r="AY488" i="18"/>
  <c r="AY782" i="18"/>
  <c r="AY696" i="18"/>
  <c r="AY434" i="18"/>
  <c r="AY81" i="18"/>
  <c r="AY723" i="18"/>
  <c r="AY421" i="18"/>
  <c r="AY371" i="18"/>
  <c r="AY695" i="18"/>
  <c r="AY147" i="18"/>
  <c r="AY629" i="18"/>
  <c r="AY709" i="18"/>
  <c r="AY96" i="18"/>
  <c r="AY621" i="18"/>
  <c r="AY645" i="18"/>
  <c r="AY608" i="18"/>
  <c r="AY860" i="18"/>
  <c r="AY306" i="18"/>
  <c r="AY669" i="18"/>
  <c r="AY268" i="18"/>
  <c r="AY711" i="18"/>
  <c r="AY815" i="18"/>
  <c r="AY373" i="18"/>
  <c r="AY238" i="18"/>
  <c r="AX206" i="18"/>
  <c r="AW218" i="18"/>
  <c r="AY822" i="18"/>
  <c r="AY99" i="18"/>
  <c r="AY252" i="18"/>
  <c r="AY227" i="18"/>
  <c r="AY407" i="18"/>
  <c r="AY763" i="18"/>
  <c r="AY657" i="18"/>
  <c r="AY828" i="18"/>
  <c r="AY354" i="18"/>
  <c r="AY697" i="18"/>
  <c r="AY399" i="18"/>
  <c r="AY802" i="18"/>
  <c r="AY444" i="18"/>
  <c r="AY526" i="18"/>
  <c r="AY699" i="18"/>
  <c r="AY841" i="18"/>
  <c r="AY862" i="18"/>
  <c r="AY619" i="18"/>
  <c r="AY722" i="18"/>
  <c r="AY816" i="18"/>
  <c r="AY126" i="18"/>
  <c r="AY447" i="18"/>
  <c r="AY190" i="18"/>
  <c r="AY189" i="18"/>
  <c r="AY410" i="18"/>
  <c r="AY406" i="18"/>
  <c r="AY409" i="18"/>
  <c r="AY438" i="18"/>
  <c r="AY489" i="18"/>
  <c r="AY108" i="18"/>
  <c r="AY594" i="18"/>
  <c r="AY425" i="18"/>
  <c r="AY232" i="18"/>
  <c r="AY424" i="18"/>
  <c r="AY863" i="18"/>
  <c r="AY641" i="18"/>
  <c r="AY523" i="18"/>
  <c r="AY431" i="18"/>
  <c r="AY809" i="18"/>
  <c r="AY459" i="18"/>
  <c r="AY430" i="18"/>
  <c r="AY412" i="18"/>
  <c r="AY417" i="18"/>
  <c r="AY461" i="18"/>
  <c r="AY119" i="18"/>
  <c r="AY514" i="18"/>
  <c r="AY135" i="18"/>
  <c r="AY85" i="18"/>
  <c r="AX219" i="18"/>
  <c r="AW231" i="18"/>
  <c r="AY198" i="18"/>
  <c r="AY229" i="18"/>
  <c r="AY628" i="18"/>
  <c r="AY250" i="18"/>
  <c r="AY148" i="18"/>
  <c r="AY176" i="18"/>
  <c r="AY773" i="18"/>
  <c r="AY432" i="18"/>
  <c r="AY634" i="18"/>
  <c r="AY149" i="18"/>
  <c r="AY152" i="18"/>
  <c r="AY243" i="18"/>
  <c r="AY535" i="18"/>
  <c r="AY623" i="18"/>
  <c r="AY867" i="18"/>
  <c r="AX480" i="18"/>
  <c r="AW492" i="18"/>
  <c r="AY846" i="18"/>
  <c r="AY254" i="18"/>
  <c r="AY86" i="18"/>
  <c r="AY134" i="18"/>
  <c r="AY485" i="18"/>
  <c r="AY588" i="18"/>
  <c r="AY308" i="18"/>
  <c r="AW153" i="18"/>
  <c r="AW387" i="18"/>
  <c r="AW869" i="18"/>
  <c r="AW413" i="18"/>
  <c r="AW114" i="18"/>
  <c r="AY670" i="18"/>
  <c r="AY305" i="18"/>
  <c r="AY267" i="18"/>
  <c r="AY225" i="18"/>
  <c r="AY319" i="18"/>
  <c r="AY242" i="18"/>
  <c r="AY658" i="18"/>
  <c r="AY82" i="18"/>
  <c r="AY795" i="18"/>
  <c r="AY449" i="18"/>
  <c r="AY94" i="18"/>
  <c r="AY110" i="18"/>
  <c r="AY540" i="18"/>
  <c r="AY368" i="18"/>
  <c r="AY237" i="18"/>
  <c r="AY864" i="18"/>
  <c r="AY239" i="18"/>
  <c r="AY549" i="18"/>
  <c r="AY224" i="18"/>
  <c r="AY429" i="18"/>
  <c r="AY144" i="18"/>
  <c r="AY538" i="18"/>
  <c r="AY593" i="18"/>
  <c r="AY850" i="18"/>
  <c r="AY512" i="18"/>
  <c r="AY776" i="18"/>
  <c r="AY199" i="18"/>
  <c r="AY861" i="18"/>
  <c r="AY355" i="18"/>
  <c r="AY528" i="18"/>
  <c r="AX460" i="18"/>
  <c r="AY460" i="18"/>
  <c r="AX807" i="18"/>
  <c r="AY807" i="18"/>
  <c r="AX590" i="18"/>
  <c r="AY590" i="18"/>
  <c r="AX840" i="18"/>
  <c r="AY840" i="18"/>
  <c r="AX186" i="18"/>
  <c r="AY186" i="18"/>
  <c r="AX204" i="18"/>
  <c r="AY204" i="18"/>
  <c r="AX827" i="18"/>
  <c r="AY827" i="18"/>
  <c r="AX422" i="18"/>
  <c r="AY422" i="18"/>
  <c r="AX211" i="18"/>
  <c r="AY211" i="18"/>
  <c r="AX606" i="18"/>
  <c r="AY606" i="18"/>
  <c r="AX605" i="18"/>
  <c r="AY605" i="18"/>
  <c r="AX515" i="18"/>
  <c r="AY515" i="18"/>
  <c r="AX618" i="18"/>
  <c r="AY618" i="18"/>
  <c r="AW195" i="18"/>
  <c r="AV205" i="18"/>
  <c r="AX76" i="18"/>
  <c r="AW88" i="18"/>
  <c r="AX234" i="18"/>
  <c r="AW244" i="18"/>
  <c r="AU465" i="18"/>
  <c r="AV455" i="18"/>
  <c r="AV452" i="18"/>
  <c r="AW442" i="18"/>
  <c r="AW364" i="18"/>
  <c r="AV374" i="18"/>
  <c r="AX390" i="18"/>
  <c r="AW400" i="18"/>
  <c r="AX777" i="18"/>
  <c r="AW778" i="18"/>
  <c r="AX821" i="18"/>
  <c r="AW830" i="18"/>
  <c r="AY756" i="18"/>
  <c r="AX765" i="18"/>
  <c r="AW529" i="18"/>
  <c r="AV531" i="18"/>
  <c r="AY808" i="18"/>
  <c r="AX817" i="18"/>
  <c r="AX595" i="18"/>
  <c r="AW596" i="18"/>
  <c r="AX542" i="18"/>
  <c r="AW544" i="18"/>
  <c r="AV426" i="18"/>
  <c r="AW414" i="18"/>
  <c r="AX622" i="18"/>
  <c r="AY614" i="18"/>
  <c r="AY855" i="18"/>
  <c r="AX856" i="18"/>
  <c r="AW834" i="18"/>
  <c r="AV843" i="18"/>
  <c r="AX797" i="18"/>
  <c r="AW804" i="18"/>
  <c r="AY550" i="18"/>
  <c r="AX557" i="18"/>
  <c r="AY626" i="18"/>
  <c r="AX635" i="18"/>
  <c r="AX660" i="18"/>
  <c r="AW661" i="18"/>
  <c r="AW361" i="18"/>
  <c r="AX349" i="18"/>
  <c r="AT22" i="24"/>
  <c r="AT33" i="24"/>
  <c r="AU8" i="24"/>
  <c r="AY183" i="18"/>
  <c r="AY522" i="18"/>
  <c r="AX387" i="18"/>
  <c r="AX192" i="18"/>
  <c r="AY480" i="18"/>
  <c r="AX492" i="18"/>
  <c r="AY206" i="18"/>
  <c r="AX218" i="18"/>
  <c r="AX257" i="18"/>
  <c r="AX869" i="18"/>
  <c r="AX518" i="18"/>
  <c r="AX114" i="18"/>
  <c r="AX791" i="18"/>
  <c r="AY714" i="18"/>
  <c r="AX739" i="18"/>
  <c r="AZ3" i="18"/>
  <c r="AZ422" i="18"/>
  <c r="AY271" i="18"/>
  <c r="AY283" i="18"/>
  <c r="AY675" i="18"/>
  <c r="AY687" i="18"/>
  <c r="AY743" i="18"/>
  <c r="AY742" i="18"/>
  <c r="AY744" i="18"/>
  <c r="AY745" i="18"/>
  <c r="AY729" i="18"/>
  <c r="AY295" i="18"/>
  <c r="AZ295" i="18"/>
  <c r="AY731" i="18"/>
  <c r="AY732" i="18"/>
  <c r="AY746" i="18"/>
  <c r="AY733" i="18"/>
  <c r="AY730" i="18"/>
  <c r="AY739" i="18" s="1"/>
  <c r="AY293" i="18"/>
  <c r="AY747" i="18"/>
  <c r="AY734" i="18"/>
  <c r="AY727" i="18"/>
  <c r="AY735" i="18"/>
  <c r="AY748" i="18"/>
  <c r="AY164" i="18"/>
  <c r="AZ164" i="18"/>
  <c r="AY292" i="18"/>
  <c r="AZ292" i="18"/>
  <c r="AY749" i="18"/>
  <c r="AY736" i="18"/>
  <c r="AY161" i="18"/>
  <c r="AZ161" i="18"/>
  <c r="AY750" i="18"/>
  <c r="AY737" i="18"/>
  <c r="AY738" i="18"/>
  <c r="AY751" i="18"/>
  <c r="AY347" i="18"/>
  <c r="AY331" i="18"/>
  <c r="AZ331" i="18"/>
  <c r="AY334" i="18"/>
  <c r="AZ334" i="18"/>
  <c r="AY568" i="18"/>
  <c r="AZ568" i="18"/>
  <c r="AY566" i="18"/>
  <c r="AZ566" i="18"/>
  <c r="AY565" i="18"/>
  <c r="AZ565" i="18"/>
  <c r="AY558" i="18"/>
  <c r="AY154" i="18"/>
  <c r="AY258" i="18"/>
  <c r="AY338" i="18"/>
  <c r="AY336" i="18"/>
  <c r="AY323" i="18"/>
  <c r="AY521" i="18"/>
  <c r="AY341" i="18"/>
  <c r="AY143" i="18"/>
  <c r="AY508" i="18"/>
  <c r="AY625" i="18"/>
  <c r="AY196" i="18"/>
  <c r="AY284" i="18"/>
  <c r="AY130" i="18"/>
  <c r="AY167" i="18"/>
  <c r="AY310" i="18"/>
  <c r="AY106" i="18"/>
  <c r="AY599" i="18"/>
  <c r="AY805" i="18"/>
  <c r="AY779" i="18"/>
  <c r="AY509" i="18"/>
  <c r="AY688" i="18"/>
  <c r="AY193" i="18"/>
  <c r="AY92" i="18"/>
  <c r="AY482" i="18"/>
  <c r="AY247" i="18"/>
  <c r="AY208" i="18"/>
  <c r="AY652" i="18"/>
  <c r="AY102" i="18"/>
  <c r="AY766" i="18"/>
  <c r="AY222" i="18"/>
  <c r="AY146" i="18"/>
  <c r="AY117" i="18"/>
  <c r="AY753" i="18"/>
  <c r="AY401" i="18"/>
  <c r="AY612" i="18"/>
  <c r="AY388" i="18"/>
  <c r="AY655" i="18"/>
  <c r="AY547" i="18"/>
  <c r="AY844" i="18"/>
  <c r="AY662" i="18"/>
  <c r="AY483" i="18"/>
  <c r="AY600" i="18"/>
  <c r="AY210" i="18"/>
  <c r="AY792" i="18"/>
  <c r="AY506" i="18"/>
  <c r="AY78" i="18"/>
  <c r="AY95" i="18"/>
  <c r="AY104" i="18"/>
  <c r="AY818" i="18"/>
  <c r="AY586" i="18"/>
  <c r="AY131" i="18"/>
  <c r="AY848" i="18"/>
  <c r="AY440" i="18"/>
  <c r="AY781" i="18"/>
  <c r="AY495" i="18"/>
  <c r="AY638" i="18"/>
  <c r="AY769" i="18"/>
  <c r="AY125" i="18"/>
  <c r="AY654" i="18"/>
  <c r="AY511" i="18"/>
  <c r="AY627" i="18"/>
  <c r="AY221" i="18"/>
  <c r="AY392" i="18"/>
  <c r="AY857" i="18"/>
  <c r="AY427" i="18"/>
  <c r="AY548" i="18"/>
  <c r="AY105" i="18"/>
  <c r="AY453" i="18"/>
  <c r="AY534" i="18"/>
  <c r="AY592" i="18"/>
  <c r="AY375" i="18"/>
  <c r="AY362" i="18"/>
  <c r="AY831" i="18"/>
  <c r="AY223" i="18"/>
  <c r="AY118" i="18"/>
  <c r="AY182" i="18"/>
  <c r="AZ182" i="18"/>
  <c r="AY403" i="18"/>
  <c r="AY245" i="18"/>
  <c r="AY602" i="18"/>
  <c r="AY491" i="18"/>
  <c r="AY643" i="18"/>
  <c r="AY141" i="18"/>
  <c r="AY789" i="18"/>
  <c r="AY496" i="18"/>
  <c r="AY265" i="18"/>
  <c r="AZ265" i="18"/>
  <c r="AY847" i="18"/>
  <c r="AZ847" i="18"/>
  <c r="AY484" i="18"/>
  <c r="AZ484" i="18"/>
  <c r="AY150" i="18"/>
  <c r="AZ150" i="18"/>
  <c r="AY386" i="18"/>
  <c r="AZ386" i="18"/>
  <c r="AY357" i="18"/>
  <c r="AZ357" i="18"/>
  <c r="AY448" i="18"/>
  <c r="AZ448" i="18"/>
  <c r="AY128" i="18"/>
  <c r="AX140" i="18"/>
  <c r="AY796" i="18"/>
  <c r="AZ796" i="18"/>
  <c r="AY446" i="18"/>
  <c r="AZ446" i="18"/>
  <c r="AY115" i="18"/>
  <c r="AX127" i="18"/>
  <c r="AY551" i="18"/>
  <c r="AZ551" i="18"/>
  <c r="AY217" i="18"/>
  <c r="AZ217" i="18"/>
  <c r="AY587" i="18"/>
  <c r="AZ587" i="18"/>
  <c r="AY416" i="18"/>
  <c r="AZ416" i="18"/>
  <c r="AY837" i="18"/>
  <c r="AZ837" i="18"/>
  <c r="AY539" i="18"/>
  <c r="AZ539" i="18"/>
  <c r="AY197" i="18"/>
  <c r="AZ197" i="18"/>
  <c r="AY501" i="18"/>
  <c r="AZ501" i="18"/>
  <c r="AY603" i="18"/>
  <c r="AZ603" i="18"/>
  <c r="AY185" i="18"/>
  <c r="AZ185" i="18"/>
  <c r="AY613" i="18"/>
  <c r="AZ613" i="18"/>
  <c r="AY89" i="18"/>
  <c r="AX101" i="18"/>
  <c r="AY553" i="18"/>
  <c r="AZ553" i="18"/>
  <c r="AY353" i="18"/>
  <c r="AZ353" i="18"/>
  <c r="AY825" i="18"/>
  <c r="AZ825" i="18"/>
  <c r="AY541" i="18"/>
  <c r="AZ541" i="18"/>
  <c r="AY820" i="18"/>
  <c r="AZ820" i="18"/>
  <c r="AY178" i="18"/>
  <c r="AZ178" i="18"/>
  <c r="AY451" i="18"/>
  <c r="AZ451" i="18"/>
  <c r="AY787" i="18"/>
  <c r="AZ787" i="18"/>
  <c r="AY597" i="18"/>
  <c r="AX609" i="18"/>
  <c r="AY710" i="18"/>
  <c r="AZ710" i="18"/>
  <c r="AY659" i="18"/>
  <c r="AZ659" i="18"/>
  <c r="AY378" i="18"/>
  <c r="AZ378" i="18"/>
  <c r="AX4" i="18"/>
  <c r="AW5" i="24"/>
  <c r="AY420" i="18"/>
  <c r="AZ420" i="18"/>
  <c r="AY419" i="18"/>
  <c r="AZ419" i="18"/>
  <c r="AY80" i="18"/>
  <c r="AZ80" i="18"/>
  <c r="AY369" i="18"/>
  <c r="AZ369" i="18"/>
  <c r="AY835" i="18"/>
  <c r="AZ835" i="18"/>
  <c r="AY230" i="18"/>
  <c r="AZ230" i="18"/>
  <c r="AY435" i="18"/>
  <c r="AZ435" i="18"/>
  <c r="AY510" i="18"/>
  <c r="AZ510" i="18"/>
  <c r="AY774" i="18"/>
  <c r="AZ774" i="18"/>
  <c r="AY443" i="18"/>
  <c r="AZ443" i="18"/>
  <c r="AY437" i="18"/>
  <c r="AZ437" i="18"/>
  <c r="AY352" i="18"/>
  <c r="AZ352" i="18"/>
  <c r="AY644" i="18"/>
  <c r="AZ644" i="18"/>
  <c r="AY620" i="18"/>
  <c r="AZ620" i="18"/>
  <c r="AY340" i="18"/>
  <c r="AZ340" i="18"/>
  <c r="AY554" i="18"/>
  <c r="AZ554" i="18"/>
  <c r="AY640" i="18"/>
  <c r="AZ640" i="18"/>
  <c r="AY209" i="18"/>
  <c r="AZ209" i="18"/>
  <c r="AY332" i="18"/>
  <c r="AZ332" i="18"/>
  <c r="AY580" i="18"/>
  <c r="AZ580" i="18"/>
  <c r="AY759" i="18"/>
  <c r="AZ759" i="18"/>
  <c r="AY351" i="18"/>
  <c r="AZ351" i="18"/>
  <c r="AY138" i="18"/>
  <c r="AZ138" i="18"/>
  <c r="AY811" i="18"/>
  <c r="AZ811" i="18"/>
  <c r="AY852" i="18"/>
  <c r="AZ852" i="18"/>
  <c r="AY516" i="18"/>
  <c r="AZ516" i="18"/>
  <c r="AY866" i="18"/>
  <c r="AZ866" i="18"/>
  <c r="AY800" i="18"/>
  <c r="AZ800" i="18"/>
  <c r="AY555" i="18"/>
  <c r="AZ555" i="18"/>
  <c r="AY785" i="18"/>
  <c r="AZ785" i="18"/>
  <c r="AY121" i="18"/>
  <c r="AZ121" i="18"/>
  <c r="AY503" i="18"/>
  <c r="AZ503" i="18"/>
  <c r="AY772" i="18"/>
  <c r="AZ772" i="18"/>
  <c r="AY537" i="18"/>
  <c r="AZ537" i="18"/>
  <c r="AY202" i="18"/>
  <c r="AZ202" i="18"/>
  <c r="AY214" i="18"/>
  <c r="AZ214" i="18"/>
  <c r="AY701" i="18"/>
  <c r="AY255" i="18"/>
  <c r="AZ255" i="18"/>
  <c r="AY755" i="18"/>
  <c r="AZ755" i="18"/>
  <c r="AY571" i="18"/>
  <c r="AY216" i="18"/>
  <c r="AZ216" i="18"/>
  <c r="AY456" i="18"/>
  <c r="AZ456" i="18"/>
  <c r="AY786" i="18"/>
  <c r="AZ786" i="18"/>
  <c r="AY290" i="18"/>
  <c r="AY698" i="18"/>
  <c r="AZ698" i="18"/>
  <c r="AY499" i="18"/>
  <c r="AZ499" i="18"/>
  <c r="AY124" i="18"/>
  <c r="AZ124" i="18"/>
  <c r="AY120" i="18"/>
  <c r="AZ120" i="18"/>
  <c r="AY810" i="18"/>
  <c r="AZ810" i="18"/>
  <c r="AY191" i="18"/>
  <c r="AZ191" i="18"/>
  <c r="AY651" i="18"/>
  <c r="AZ651" i="18"/>
  <c r="AY530" i="18"/>
  <c r="AZ530" i="18"/>
  <c r="AY653" i="18"/>
  <c r="AZ653" i="18"/>
  <c r="AY379" i="18"/>
  <c r="AZ379" i="18"/>
  <c r="AY132" i="18"/>
  <c r="AZ132" i="18"/>
  <c r="AY642" i="18"/>
  <c r="AZ642" i="18"/>
  <c r="AZ618" i="18"/>
  <c r="AZ606" i="18"/>
  <c r="AZ827" i="18"/>
  <c r="AZ460" i="18"/>
  <c r="AZ512" i="18"/>
  <c r="AZ538" i="18"/>
  <c r="AZ239" i="18"/>
  <c r="AZ94" i="18"/>
  <c r="AZ319" i="18"/>
  <c r="AZ86" i="18"/>
  <c r="AZ535" i="18"/>
  <c r="AZ773" i="18"/>
  <c r="AZ628" i="18"/>
  <c r="AY219" i="18"/>
  <c r="AX231" i="18"/>
  <c r="AZ417" i="18"/>
  <c r="AZ809" i="18"/>
  <c r="AZ232" i="18"/>
  <c r="AZ438" i="18"/>
  <c r="AZ722" i="18"/>
  <c r="AZ699" i="18"/>
  <c r="AZ444" i="18"/>
  <c r="AZ354" i="18"/>
  <c r="AZ828" i="18"/>
  <c r="AZ763" i="18"/>
  <c r="AZ227" i="18"/>
  <c r="AZ99" i="18"/>
  <c r="AZ238" i="18"/>
  <c r="AZ815" i="18"/>
  <c r="AZ268" i="18"/>
  <c r="AZ306" i="18"/>
  <c r="AZ608" i="18"/>
  <c r="AZ621" i="18"/>
  <c r="AZ709" i="18"/>
  <c r="AZ147" i="18"/>
  <c r="AZ371" i="18"/>
  <c r="AZ723" i="18"/>
  <c r="AZ434" i="18"/>
  <c r="AZ782" i="18"/>
  <c r="AZ617" i="18"/>
  <c r="AZ201" i="18"/>
  <c r="AZ264" i="18"/>
  <c r="AZ584" i="18"/>
  <c r="AZ604" i="18"/>
  <c r="AZ607" i="18"/>
  <c r="AZ833" i="18"/>
  <c r="AZ385" i="18"/>
  <c r="AZ423" i="18"/>
  <c r="AZ578" i="18"/>
  <c r="AZ136" i="18"/>
  <c r="AZ97" i="18"/>
  <c r="AZ589" i="18"/>
  <c r="AZ556" i="18"/>
  <c r="AZ839" i="18"/>
  <c r="AZ380" i="18"/>
  <c r="AZ365" i="18"/>
  <c r="AZ226" i="18"/>
  <c r="AZ543" i="18"/>
  <c r="AZ383" i="18"/>
  <c r="AZ708" i="18"/>
  <c r="AZ814" i="18"/>
  <c r="AZ79" i="18"/>
  <c r="AZ405" i="18"/>
  <c r="AY493" i="18"/>
  <c r="AX505" i="18"/>
  <c r="AZ187" i="18"/>
  <c r="AZ93" i="18"/>
  <c r="AZ497" i="18"/>
  <c r="AZ360" i="18"/>
  <c r="AZ391" i="18"/>
  <c r="AZ783" i="18"/>
  <c r="AZ527" i="18"/>
  <c r="AZ632" i="18"/>
  <c r="AZ366" i="18"/>
  <c r="AZ356" i="18"/>
  <c r="AZ486" i="18"/>
  <c r="AZ240" i="18"/>
  <c r="AZ673" i="18"/>
  <c r="AZ151" i="18"/>
  <c r="AZ868" i="18"/>
  <c r="AZ107" i="18"/>
  <c r="AZ445" i="18"/>
  <c r="AZ504" i="18"/>
  <c r="AZ601" i="18"/>
  <c r="AZ84" i="18"/>
  <c r="AZ775" i="18"/>
  <c r="AZ87" i="18"/>
  <c r="AZ367" i="18"/>
  <c r="AY636" i="18"/>
  <c r="AX648" i="18"/>
  <c r="AZ853" i="18"/>
  <c r="AX153" i="18"/>
  <c r="AX413" i="18"/>
  <c r="AX348" i="18"/>
  <c r="AZ317" i="18"/>
  <c r="AZ177" i="18"/>
  <c r="AZ162" i="18"/>
  <c r="AZ294" i="18"/>
  <c r="AZ345" i="18"/>
  <c r="AZ724" i="18"/>
  <c r="AZ318" i="18"/>
  <c r="AZ672" i="18"/>
  <c r="AZ377" i="18"/>
  <c r="AZ760" i="18"/>
  <c r="AZ616" i="18"/>
  <c r="AZ248" i="18"/>
  <c r="AZ462" i="18"/>
  <c r="AZ545" i="18"/>
  <c r="AZ213" i="18"/>
  <c r="AZ865" i="18"/>
  <c r="AZ381" i="18"/>
  <c r="AZ656" i="18"/>
  <c r="AZ826" i="18"/>
  <c r="AZ829" i="18"/>
  <c r="AZ359" i="18"/>
  <c r="AZ111" i="18"/>
  <c r="AZ838" i="18"/>
  <c r="AZ393" i="18"/>
  <c r="AZ610" i="18"/>
  <c r="AZ396" i="18"/>
  <c r="AZ83" i="18"/>
  <c r="AZ490" i="18"/>
  <c r="AZ519" i="18"/>
  <c r="AZ768" i="18"/>
  <c r="AZ758" i="18"/>
  <c r="AZ304" i="18"/>
  <c r="AZ174" i="18"/>
  <c r="AZ798" i="18"/>
  <c r="AZ109" i="18"/>
  <c r="AZ517" i="18"/>
  <c r="AZ212" i="18"/>
  <c r="AZ184" i="18"/>
  <c r="AZ180" i="18"/>
  <c r="AZ113" i="18"/>
  <c r="AZ122" i="18"/>
  <c r="AZ762" i="18"/>
  <c r="AZ647" i="18"/>
  <c r="AZ794" i="18"/>
  <c r="AZ458" i="18"/>
  <c r="AZ761" i="18"/>
  <c r="AZ450" i="18"/>
  <c r="AZ721" i="18"/>
  <c r="AZ346" i="18"/>
  <c r="AZ241" i="18"/>
  <c r="AZ342" i="18"/>
  <c r="AZ372" i="18"/>
  <c r="AZ251" i="18"/>
  <c r="AZ712" i="18"/>
  <c r="AZ411" i="18"/>
  <c r="AZ615" i="18"/>
  <c r="AZ133" i="18"/>
  <c r="AZ823" i="18"/>
  <c r="AZ418" i="18"/>
  <c r="AZ812" i="18"/>
  <c r="AZ395" i="18"/>
  <c r="AY307" i="18"/>
  <c r="AZ307" i="18"/>
  <c r="AY487" i="18"/>
  <c r="AZ487" i="18"/>
  <c r="AY203" i="18"/>
  <c r="AZ203" i="18"/>
  <c r="AY525" i="18"/>
  <c r="AZ525" i="18"/>
  <c r="AY112" i="18"/>
  <c r="AZ112" i="18"/>
  <c r="AY646" i="18"/>
  <c r="AZ646" i="18"/>
  <c r="AY764" i="18"/>
  <c r="AZ764" i="18"/>
  <c r="AY536" i="18"/>
  <c r="AZ536" i="18"/>
  <c r="AY333" i="18"/>
  <c r="AZ333" i="18"/>
  <c r="AY436" i="18"/>
  <c r="AZ436" i="18"/>
  <c r="AY249" i="18"/>
  <c r="AZ249" i="18"/>
  <c r="AY788" i="18"/>
  <c r="AZ788" i="18"/>
  <c r="AY433" i="18"/>
  <c r="AZ433" i="18"/>
  <c r="AY215" i="18"/>
  <c r="AZ215" i="18"/>
  <c r="AY297" i="18"/>
  <c r="AY98" i="18"/>
  <c r="AZ98" i="18"/>
  <c r="AY137" i="18"/>
  <c r="AZ137" i="18"/>
  <c r="AY859" i="18"/>
  <c r="AZ859" i="18"/>
  <c r="AY464" i="18"/>
  <c r="AZ464" i="18"/>
  <c r="AY139" i="18"/>
  <c r="AZ139" i="18"/>
  <c r="AY145" i="18"/>
  <c r="AZ145" i="18"/>
  <c r="AY498" i="18"/>
  <c r="AZ498" i="18"/>
  <c r="AY725" i="18"/>
  <c r="AZ725" i="18"/>
  <c r="AY854" i="18"/>
  <c r="AZ854" i="18"/>
  <c r="AY404" i="18"/>
  <c r="AZ404" i="18"/>
  <c r="AY188" i="18"/>
  <c r="AZ188" i="18"/>
  <c r="AY408" i="18"/>
  <c r="AZ408" i="18"/>
  <c r="AY358" i="18"/>
  <c r="AZ358" i="18"/>
  <c r="AY253" i="18"/>
  <c r="AZ253" i="18"/>
  <c r="AY633" i="18"/>
  <c r="AZ633" i="18"/>
  <c r="AY803" i="18"/>
  <c r="AZ803" i="18"/>
  <c r="AY234" i="18"/>
  <c r="AX244" i="18"/>
  <c r="AW205" i="18"/>
  <c r="AX195" i="18"/>
  <c r="AY76" i="18"/>
  <c r="AX88" i="18"/>
  <c r="AW452" i="18"/>
  <c r="AX442" i="18"/>
  <c r="AV465" i="18"/>
  <c r="AW455" i="18"/>
  <c r="AY390" i="18"/>
  <c r="AX400" i="18"/>
  <c r="AX364" i="18"/>
  <c r="AW374" i="18"/>
  <c r="AY660" i="18"/>
  <c r="AX661" i="18"/>
  <c r="AZ626" i="18"/>
  <c r="AY635" i="18"/>
  <c r="AY622" i="18"/>
  <c r="AZ614" i="18"/>
  <c r="AW426" i="18"/>
  <c r="AX414" i="18"/>
  <c r="AU22" i="24"/>
  <c r="AU33" i="24"/>
  <c r="AV8" i="24"/>
  <c r="AX361" i="18"/>
  <c r="AY349" i="18"/>
  <c r="AY542" i="18"/>
  <c r="AX544" i="18"/>
  <c r="AZ808" i="18"/>
  <c r="AY817" i="18"/>
  <c r="AX529" i="18"/>
  <c r="AW531" i="18"/>
  <c r="AZ756" i="18"/>
  <c r="AY765" i="18"/>
  <c r="AZ550" i="18"/>
  <c r="AY557" i="18"/>
  <c r="AY797" i="18"/>
  <c r="AX804" i="18"/>
  <c r="AX834" i="18"/>
  <c r="AW843" i="18"/>
  <c r="AZ855" i="18"/>
  <c r="AY856" i="18"/>
  <c r="AY595" i="18"/>
  <c r="AX596" i="18"/>
  <c r="AY821" i="18"/>
  <c r="AX830" i="18"/>
  <c r="AY777" i="18"/>
  <c r="AX778" i="18"/>
  <c r="AZ522" i="18"/>
  <c r="AZ183" i="18"/>
  <c r="AY752" i="18"/>
  <c r="AY192" i="18"/>
  <c r="AZ493" i="18"/>
  <c r="AY505" i="18"/>
  <c r="AZ219" i="18"/>
  <c r="AY231" i="18"/>
  <c r="AX5" i="24"/>
  <c r="AY4" i="18"/>
  <c r="AZ597" i="18"/>
  <c r="AY609" i="18"/>
  <c r="AZ89" i="18"/>
  <c r="AY101" i="18"/>
  <c r="AZ115" i="18"/>
  <c r="AY127" i="18"/>
  <c r="AZ128" i="18"/>
  <c r="AY140" i="18"/>
  <c r="AY387" i="18"/>
  <c r="AY439" i="18"/>
  <c r="AY518" i="18"/>
  <c r="AY413" i="18"/>
  <c r="AY791" i="18"/>
  <c r="AZ163" i="18"/>
  <c r="AZ228" i="18"/>
  <c r="AZ175" i="18"/>
  <c r="AZ714" i="18"/>
  <c r="AZ790" i="18"/>
  <c r="AZ671" i="18"/>
  <c r="AZ123" i="18"/>
  <c r="AZ463" i="18"/>
  <c r="AZ649" i="18"/>
  <c r="AZ384" i="18"/>
  <c r="AZ771" i="18"/>
  <c r="AZ849" i="18"/>
  <c r="AZ382" i="18"/>
  <c r="AZ236" i="18"/>
  <c r="AZ513" i="18"/>
  <c r="AZ799" i="18"/>
  <c r="AZ579" i="18"/>
  <c r="AZ343" i="18"/>
  <c r="AZ851" i="18"/>
  <c r="AZ339" i="18"/>
  <c r="AZ524" i="18"/>
  <c r="AZ630" i="18"/>
  <c r="AZ836" i="18"/>
  <c r="AZ320" i="18"/>
  <c r="AZ824" i="18"/>
  <c r="AZ801" i="18"/>
  <c r="AZ321" i="18"/>
  <c r="AZ488" i="18"/>
  <c r="AZ81" i="18"/>
  <c r="AZ695" i="18"/>
  <c r="AZ96" i="18"/>
  <c r="AZ860" i="18"/>
  <c r="AZ711" i="18"/>
  <c r="AZ822" i="18"/>
  <c r="AZ407" i="18"/>
  <c r="AZ802" i="18"/>
  <c r="AZ841" i="18"/>
  <c r="AZ816" i="18"/>
  <c r="AZ189" i="18"/>
  <c r="AZ409" i="18"/>
  <c r="AZ594" i="18"/>
  <c r="AZ424" i="18"/>
  <c r="AZ431" i="18"/>
  <c r="AZ412" i="18"/>
  <c r="AZ514" i="18"/>
  <c r="AZ229" i="18"/>
  <c r="AZ176" i="18"/>
  <c r="AZ149" i="18"/>
  <c r="AZ623" i="18"/>
  <c r="AZ480" i="18"/>
  <c r="AY492" i="18"/>
  <c r="AZ588" i="18"/>
  <c r="AZ242" i="18"/>
  <c r="AZ449" i="18"/>
  <c r="AZ368" i="18"/>
  <c r="AZ549" i="18"/>
  <c r="AZ144" i="18"/>
  <c r="AZ850" i="18"/>
  <c r="AZ861" i="18"/>
  <c r="AZ807" i="18"/>
  <c r="AZ204" i="18"/>
  <c r="AZ211" i="18"/>
  <c r="AZ515" i="18"/>
  <c r="AZ862" i="18"/>
  <c r="AZ190" i="18"/>
  <c r="AZ108" i="18"/>
  <c r="AZ863" i="18"/>
  <c r="AZ430" i="18"/>
  <c r="AZ135" i="18"/>
  <c r="AZ148" i="18"/>
  <c r="AZ152" i="18"/>
  <c r="AZ254" i="18"/>
  <c r="AZ308" i="18"/>
  <c r="AZ225" i="18"/>
  <c r="AZ795" i="18"/>
  <c r="AZ237" i="18"/>
  <c r="AZ429" i="18"/>
  <c r="AZ199" i="18"/>
  <c r="AZ590" i="18"/>
  <c r="BA803" i="18"/>
  <c r="BA408" i="18"/>
  <c r="BA725" i="18"/>
  <c r="BA137" i="18"/>
  <c r="AZ297" i="18"/>
  <c r="BA433" i="18"/>
  <c r="BA333" i="18"/>
  <c r="BA112" i="18"/>
  <c r="BA487" i="18"/>
  <c r="BA418" i="18"/>
  <c r="BA133" i="18"/>
  <c r="BA251" i="18"/>
  <c r="BA346" i="18"/>
  <c r="BA458" i="18"/>
  <c r="BA122" i="18"/>
  <c r="BA212" i="18"/>
  <c r="BA174" i="18"/>
  <c r="BA519" i="18"/>
  <c r="BA610" i="18"/>
  <c r="BA359" i="18"/>
  <c r="BA381" i="18"/>
  <c r="BA462" i="18"/>
  <c r="BA377" i="18"/>
  <c r="BA345" i="18"/>
  <c r="BA317" i="18"/>
  <c r="AZ636" i="18"/>
  <c r="AY648" i="18"/>
  <c r="BA601" i="18"/>
  <c r="BA868" i="18"/>
  <c r="BA486" i="18"/>
  <c r="BA527" i="18"/>
  <c r="BA360" i="18"/>
  <c r="BA405" i="18"/>
  <c r="BA365" i="18"/>
  <c r="BA589" i="18"/>
  <c r="BA423" i="18"/>
  <c r="BA604" i="18"/>
  <c r="BA617" i="18"/>
  <c r="BA371" i="18"/>
  <c r="BA608" i="18"/>
  <c r="BA238" i="18"/>
  <c r="BA828" i="18"/>
  <c r="BA722" i="18"/>
  <c r="BA809" i="18"/>
  <c r="BA535" i="18"/>
  <c r="BA94" i="18"/>
  <c r="BA460" i="18"/>
  <c r="BA642" i="18"/>
  <c r="BA530" i="18"/>
  <c r="BA120" i="18"/>
  <c r="BA456" i="18"/>
  <c r="AZ701" i="18"/>
  <c r="BA772" i="18"/>
  <c r="BA516" i="18"/>
  <c r="BA351" i="18"/>
  <c r="BA332" i="18"/>
  <c r="BA340" i="18"/>
  <c r="BA437" i="18"/>
  <c r="BA510" i="18"/>
  <c r="BA369" i="18"/>
  <c r="BA787" i="18"/>
  <c r="BA541" i="18"/>
  <c r="BA613" i="18"/>
  <c r="BA197" i="18"/>
  <c r="BA416" i="18"/>
  <c r="BA446" i="18"/>
  <c r="BA386" i="18"/>
  <c r="AY153" i="18"/>
  <c r="AY257" i="18"/>
  <c r="AY869" i="18"/>
  <c r="AY114" i="18"/>
  <c r="AY348" i="18"/>
  <c r="BA566" i="18"/>
  <c r="BA331" i="18"/>
  <c r="BA3" i="18"/>
  <c r="AZ271" i="18"/>
  <c r="AZ283" i="18"/>
  <c r="AZ675" i="18"/>
  <c r="AZ687" i="18"/>
  <c r="AZ742" i="18"/>
  <c r="AZ743" i="18"/>
  <c r="AZ744" i="18"/>
  <c r="AZ745" i="18"/>
  <c r="AZ746" i="18"/>
  <c r="AZ729" i="18"/>
  <c r="BA729" i="18" s="1"/>
  <c r="AZ734" i="18"/>
  <c r="AZ730" i="18"/>
  <c r="AZ740" i="18"/>
  <c r="AZ733" i="18"/>
  <c r="AZ747" i="18"/>
  <c r="AZ731" i="18"/>
  <c r="AZ732" i="18"/>
  <c r="AZ165" i="18"/>
  <c r="BA165" i="18"/>
  <c r="AZ735" i="18"/>
  <c r="AZ293" i="18"/>
  <c r="AZ290" i="18"/>
  <c r="AZ748" i="18"/>
  <c r="AZ291" i="18"/>
  <c r="AZ749" i="18"/>
  <c r="AZ736" i="18"/>
  <c r="AZ727" i="18"/>
  <c r="AZ737" i="18"/>
  <c r="AZ750" i="18"/>
  <c r="AZ571" i="18"/>
  <c r="AZ751" i="18"/>
  <c r="AZ738" i="18"/>
  <c r="AZ344" i="18"/>
  <c r="BA344" i="18"/>
  <c r="AZ266" i="18"/>
  <c r="BA266" i="18"/>
  <c r="AZ347" i="18"/>
  <c r="AZ567" i="18"/>
  <c r="AZ631" i="18"/>
  <c r="BA631" i="18"/>
  <c r="AZ267" i="18"/>
  <c r="BA267" i="18"/>
  <c r="AZ502" i="18"/>
  <c r="BA502" i="18"/>
  <c r="AZ569" i="18"/>
  <c r="BA569" i="18"/>
  <c r="AZ558" i="18"/>
  <c r="AZ154" i="18"/>
  <c r="AZ258" i="18"/>
  <c r="AZ338" i="18"/>
  <c r="AZ336" i="18"/>
  <c r="AZ521" i="18"/>
  <c r="AZ323" i="18"/>
  <c r="AZ341" i="18"/>
  <c r="AZ143" i="18"/>
  <c r="AZ508" i="18"/>
  <c r="AZ625" i="18"/>
  <c r="AZ196" i="18"/>
  <c r="AZ284" i="18"/>
  <c r="AZ599" i="18"/>
  <c r="AZ91" i="18"/>
  <c r="AZ310" i="18"/>
  <c r="AZ130" i="18"/>
  <c r="AZ106" i="18"/>
  <c r="AZ167" i="18"/>
  <c r="AZ509" i="18"/>
  <c r="AZ688" i="18"/>
  <c r="AZ805" i="18"/>
  <c r="AZ779" i="18"/>
  <c r="AZ193" i="18"/>
  <c r="AZ92" i="18"/>
  <c r="AZ652" i="18"/>
  <c r="AZ247" i="18"/>
  <c r="AZ482" i="18"/>
  <c r="AZ208" i="18"/>
  <c r="AZ102" i="18"/>
  <c r="AZ766" i="18"/>
  <c r="AZ222" i="18"/>
  <c r="AZ146" i="18"/>
  <c r="AZ117" i="18"/>
  <c r="AZ388" i="18"/>
  <c r="AZ401" i="18"/>
  <c r="AZ753" i="18"/>
  <c r="AZ655" i="18"/>
  <c r="AZ612" i="18"/>
  <c r="AZ547" i="18"/>
  <c r="AZ483" i="18"/>
  <c r="AZ662" i="18"/>
  <c r="AZ844" i="18"/>
  <c r="AZ210" i="18"/>
  <c r="AZ600" i="18"/>
  <c r="AZ78" i="18"/>
  <c r="AZ506" i="18"/>
  <c r="AZ792" i="18"/>
  <c r="AZ848" i="18"/>
  <c r="AZ440" i="18"/>
  <c r="AZ818" i="18"/>
  <c r="AZ131" i="18"/>
  <c r="AZ638" i="18"/>
  <c r="AZ495" i="18"/>
  <c r="AZ95" i="18"/>
  <c r="AZ104" i="18"/>
  <c r="AZ781" i="18"/>
  <c r="AZ586" i="18"/>
  <c r="AZ125" i="18"/>
  <c r="AZ392" i="18"/>
  <c r="AZ548" i="18"/>
  <c r="AZ221" i="18"/>
  <c r="AZ654" i="18"/>
  <c r="AZ769" i="18"/>
  <c r="AZ511" i="18"/>
  <c r="AZ427" i="18"/>
  <c r="AZ857" i="18"/>
  <c r="AZ627" i="18"/>
  <c r="AZ141" i="18"/>
  <c r="AZ602" i="18"/>
  <c r="AZ118" i="18"/>
  <c r="AZ105" i="18"/>
  <c r="AZ245" i="18"/>
  <c r="AZ496" i="18"/>
  <c r="AZ362" i="18"/>
  <c r="AZ375" i="18"/>
  <c r="AZ387" i="18"/>
  <c r="AZ789" i="18"/>
  <c r="AZ453" i="18"/>
  <c r="AZ643" i="18"/>
  <c r="AZ223" i="18"/>
  <c r="AZ403" i="18"/>
  <c r="AZ592" i="18"/>
  <c r="AZ491" i="18"/>
  <c r="AZ534" i="18"/>
  <c r="AZ831" i="18"/>
  <c r="AZ269" i="18"/>
  <c r="AZ100" i="18"/>
  <c r="BA100" i="18"/>
  <c r="AZ256" i="18"/>
  <c r="BA256" i="18"/>
  <c r="AZ235" i="18"/>
  <c r="BA235" i="18"/>
  <c r="AZ532" i="18"/>
  <c r="BA532" i="18"/>
  <c r="AZ330" i="18"/>
  <c r="BA330" i="18"/>
  <c r="AZ581" i="18"/>
  <c r="BA581" i="18"/>
  <c r="AZ639" i="18"/>
  <c r="BA639" i="18"/>
  <c r="AZ757" i="18"/>
  <c r="BA757" i="18"/>
  <c r="AZ394" i="18"/>
  <c r="BA394" i="18"/>
  <c r="AZ370" i="18"/>
  <c r="BA370" i="18"/>
  <c r="AZ200" i="18"/>
  <c r="BA200" i="18"/>
  <c r="AZ770" i="18"/>
  <c r="BA770" i="18"/>
  <c r="AZ397" i="18"/>
  <c r="BA397" i="18"/>
  <c r="AZ500" i="18"/>
  <c r="BA500" i="18"/>
  <c r="AZ591" i="18"/>
  <c r="BA591" i="18"/>
  <c r="AZ457" i="18"/>
  <c r="BA457" i="18"/>
  <c r="AZ813" i="18"/>
  <c r="BA813" i="18"/>
  <c r="AZ398" i="18"/>
  <c r="BA398" i="18"/>
  <c r="AZ552" i="18"/>
  <c r="BA552" i="18"/>
  <c r="AZ842" i="18"/>
  <c r="BA842" i="18"/>
  <c r="AZ784" i="18"/>
  <c r="BA784" i="18"/>
  <c r="AZ582" i="18"/>
  <c r="BA582" i="18"/>
  <c r="AZ696" i="18"/>
  <c r="BA696" i="18"/>
  <c r="AZ421" i="18"/>
  <c r="BA421" i="18"/>
  <c r="AZ629" i="18"/>
  <c r="BA629" i="18"/>
  <c r="AZ645" i="18"/>
  <c r="BA645" i="18"/>
  <c r="AZ669" i="18"/>
  <c r="BA669" i="18"/>
  <c r="AZ373" i="18"/>
  <c r="BA373" i="18"/>
  <c r="AZ206" i="18"/>
  <c r="AY218" i="18"/>
  <c r="AZ252" i="18"/>
  <c r="BA252" i="18"/>
  <c r="AZ657" i="18"/>
  <c r="BA657" i="18"/>
  <c r="AZ697" i="18"/>
  <c r="BA697" i="18"/>
  <c r="AZ526" i="18"/>
  <c r="BA526" i="18"/>
  <c r="AZ619" i="18"/>
  <c r="BA619" i="18"/>
  <c r="AZ447" i="18"/>
  <c r="BA447" i="18"/>
  <c r="AZ410" i="18"/>
  <c r="BA410" i="18"/>
  <c r="AZ489" i="18"/>
  <c r="BA489" i="18"/>
  <c r="AZ641" i="18"/>
  <c r="BA641" i="18"/>
  <c r="AZ459" i="18"/>
  <c r="BA459" i="18"/>
  <c r="AZ461" i="18"/>
  <c r="BA461" i="18"/>
  <c r="AZ85" i="18"/>
  <c r="BA85" i="18"/>
  <c r="AZ250" i="18"/>
  <c r="BA250" i="18"/>
  <c r="AZ432" i="18"/>
  <c r="BA432" i="18"/>
  <c r="AZ243" i="18"/>
  <c r="BA243" i="18"/>
  <c r="AZ846" i="18"/>
  <c r="BA846" i="18"/>
  <c r="AZ134" i="18"/>
  <c r="BA134" i="18"/>
  <c r="AZ670" i="18"/>
  <c r="BA670" i="18"/>
  <c r="AZ82" i="18"/>
  <c r="BA82" i="18"/>
  <c r="AZ110" i="18"/>
  <c r="BA110" i="18"/>
  <c r="AZ864" i="18"/>
  <c r="BA864" i="18"/>
  <c r="AZ776" i="18"/>
  <c r="BA776" i="18"/>
  <c r="AZ528" i="18"/>
  <c r="BA528" i="18"/>
  <c r="AZ840" i="18"/>
  <c r="BA840" i="18"/>
  <c r="AZ605" i="18"/>
  <c r="BA605" i="18"/>
  <c r="AZ399" i="18"/>
  <c r="BA399" i="18"/>
  <c r="AZ126" i="18"/>
  <c r="BA126" i="18"/>
  <c r="AZ406" i="18"/>
  <c r="BA406" i="18"/>
  <c r="AZ425" i="18"/>
  <c r="BA425" i="18"/>
  <c r="AZ523" i="18"/>
  <c r="BA523" i="18"/>
  <c r="AZ119" i="18"/>
  <c r="BA119" i="18"/>
  <c r="AZ198" i="18"/>
  <c r="BA198" i="18"/>
  <c r="AZ634" i="18"/>
  <c r="BA634" i="18"/>
  <c r="AZ867" i="18"/>
  <c r="BA867" i="18"/>
  <c r="AZ485" i="18"/>
  <c r="BA485" i="18"/>
  <c r="AZ305" i="18"/>
  <c r="BA305" i="18"/>
  <c r="AZ658" i="18"/>
  <c r="BA658" i="18"/>
  <c r="AZ540" i="18"/>
  <c r="BA540" i="18"/>
  <c r="AZ224" i="18"/>
  <c r="BA224" i="18"/>
  <c r="AZ593" i="18"/>
  <c r="BA593" i="18"/>
  <c r="AZ355" i="18"/>
  <c r="BA355" i="18"/>
  <c r="AZ186" i="18"/>
  <c r="BA186" i="18"/>
  <c r="AZ234" i="18"/>
  <c r="AY244" i="18"/>
  <c r="AY195" i="18"/>
  <c r="AX205" i="18"/>
  <c r="AZ76" i="18"/>
  <c r="AY88" i="18"/>
  <c r="AW465" i="18"/>
  <c r="AX455" i="18"/>
  <c r="AX452" i="18"/>
  <c r="AY442" i="18"/>
  <c r="AY364" i="18"/>
  <c r="AX374" i="18"/>
  <c r="AZ390" i="18"/>
  <c r="AY400" i="18"/>
  <c r="BA855" i="18"/>
  <c r="AZ856" i="18"/>
  <c r="AY834" i="18"/>
  <c r="AX843" i="18"/>
  <c r="BA550" i="18"/>
  <c r="AZ557" i="18"/>
  <c r="AY361" i="18"/>
  <c r="AZ349" i="18"/>
  <c r="AZ622" i="18"/>
  <c r="BA614" i="18"/>
  <c r="AZ777" i="18"/>
  <c r="AY778" i="18"/>
  <c r="BA756" i="18"/>
  <c r="AY529" i="18"/>
  <c r="AX531" i="18"/>
  <c r="AZ660" i="18"/>
  <c r="AY661" i="18"/>
  <c r="AZ797" i="18"/>
  <c r="AY804" i="18"/>
  <c r="AW8" i="24"/>
  <c r="AV22" i="24"/>
  <c r="AV33" i="24"/>
  <c r="AX426" i="18"/>
  <c r="AY414" i="18"/>
  <c r="AZ821" i="18"/>
  <c r="AY830" i="18"/>
  <c r="AZ595" i="18"/>
  <c r="AY596" i="18"/>
  <c r="BA808" i="18"/>
  <c r="AZ817" i="18"/>
  <c r="AZ542" i="18"/>
  <c r="AY544" i="18"/>
  <c r="BA626" i="18"/>
  <c r="BA522" i="18"/>
  <c r="BA183" i="18"/>
  <c r="AZ739" i="18"/>
  <c r="BA206" i="18"/>
  <c r="AZ218" i="18"/>
  <c r="AZ192" i="18"/>
  <c r="AZ635" i="18"/>
  <c r="AZ765" i="18"/>
  <c r="AZ257" i="18"/>
  <c r="AZ153" i="18"/>
  <c r="AZ869" i="18"/>
  <c r="AZ518" i="18"/>
  <c r="AZ413" i="18"/>
  <c r="AZ791" i="18"/>
  <c r="AZ348" i="18"/>
  <c r="AZ752" i="18"/>
  <c r="BA571" i="18"/>
  <c r="BB3" i="18"/>
  <c r="BB540" i="18"/>
  <c r="BA271" i="18"/>
  <c r="BA283" i="18"/>
  <c r="BA675" i="18"/>
  <c r="BA687" i="18"/>
  <c r="BA742" i="18"/>
  <c r="BA743" i="18"/>
  <c r="BA744" i="18"/>
  <c r="BA745" i="18"/>
  <c r="BA746" i="18"/>
  <c r="BA747" i="18"/>
  <c r="BA295" i="18"/>
  <c r="BA733" i="18"/>
  <c r="BA732" i="18"/>
  <c r="BA740" i="18"/>
  <c r="BB740" i="18"/>
  <c r="BA734" i="18"/>
  <c r="BA735" i="18"/>
  <c r="BA748" i="18"/>
  <c r="BA730" i="18"/>
  <c r="BA731" i="18"/>
  <c r="BA164" i="18"/>
  <c r="BB164" i="18"/>
  <c r="BA293" i="18"/>
  <c r="BA163" i="18"/>
  <c r="BB163" i="18"/>
  <c r="BA749" i="18"/>
  <c r="BA736" i="18"/>
  <c r="BA290" i="18"/>
  <c r="BB290" i="18"/>
  <c r="BA727" i="18"/>
  <c r="BA750" i="18"/>
  <c r="BA291" i="18"/>
  <c r="BB291" i="18"/>
  <c r="BA161" i="18"/>
  <c r="BA737" i="18"/>
  <c r="BA751" i="18"/>
  <c r="BA343" i="18"/>
  <c r="BB343" i="18"/>
  <c r="BA738" i="18"/>
  <c r="BA177" i="18"/>
  <c r="BB177" i="18"/>
  <c r="BA269" i="18"/>
  <c r="BB269" i="18"/>
  <c r="BA347" i="18"/>
  <c r="BA567" i="18"/>
  <c r="BB567" i="18"/>
  <c r="BA708" i="18"/>
  <c r="BB708" i="18"/>
  <c r="BA620" i="18"/>
  <c r="BB620" i="18"/>
  <c r="BA204" i="18"/>
  <c r="BB204" i="18"/>
  <c r="BA565" i="18"/>
  <c r="BB565" i="18"/>
  <c r="BA558" i="18"/>
  <c r="BA154" i="18"/>
  <c r="BA258" i="18"/>
  <c r="BA338" i="18"/>
  <c r="BA336" i="18"/>
  <c r="BA323" i="18"/>
  <c r="BA521" i="18"/>
  <c r="BA341" i="18"/>
  <c r="BA143" i="18"/>
  <c r="BA508" i="18"/>
  <c r="BA625" i="18"/>
  <c r="BA196" i="18"/>
  <c r="BA284" i="18"/>
  <c r="BA167" i="18"/>
  <c r="BA91" i="18"/>
  <c r="BB91" i="18"/>
  <c r="BA599" i="18"/>
  <c r="BA106" i="18"/>
  <c r="BA310" i="18"/>
  <c r="BA130" i="18"/>
  <c r="BA509" i="18"/>
  <c r="BA779" i="18"/>
  <c r="BA193" i="18"/>
  <c r="BA805" i="18"/>
  <c r="BA688" i="18"/>
  <c r="BA208" i="18"/>
  <c r="BA92" i="18"/>
  <c r="BA247" i="18"/>
  <c r="BA652" i="18"/>
  <c r="BA482" i="18"/>
  <c r="BA102" i="18"/>
  <c r="BA766" i="18"/>
  <c r="BA146" i="18"/>
  <c r="BA222" i="18"/>
  <c r="BA547" i="18"/>
  <c r="BA388" i="18"/>
  <c r="BA753" i="18"/>
  <c r="BA401" i="18"/>
  <c r="BA117" i="18"/>
  <c r="BA612" i="18"/>
  <c r="BA655" i="18"/>
  <c r="BA662" i="18"/>
  <c r="BA483" i="18"/>
  <c r="BA844" i="18"/>
  <c r="BA600" i="18"/>
  <c r="BA210" i="18"/>
  <c r="BA506" i="18"/>
  <c r="BA78" i="18"/>
  <c r="BA792" i="18"/>
  <c r="BA440" i="18"/>
  <c r="BA104" i="18"/>
  <c r="BA818" i="18"/>
  <c r="BA781" i="18"/>
  <c r="BA586" i="18"/>
  <c r="BA638" i="18"/>
  <c r="BA495" i="18"/>
  <c r="BA131" i="18"/>
  <c r="BA95" i="18"/>
  <c r="BA848" i="18"/>
  <c r="BA182" i="18"/>
  <c r="BB182" i="18"/>
  <c r="BA654" i="18"/>
  <c r="BA627" i="18"/>
  <c r="BA221" i="18"/>
  <c r="BA392" i="18"/>
  <c r="BA548" i="18"/>
  <c r="BA427" i="18"/>
  <c r="BA769" i="18"/>
  <c r="BA125" i="18"/>
  <c r="BA511" i="18"/>
  <c r="BA857" i="18"/>
  <c r="BA403" i="18"/>
  <c r="BA245" i="18"/>
  <c r="BA602" i="18"/>
  <c r="BA453" i="18"/>
  <c r="BA375" i="18"/>
  <c r="BA534" i="18"/>
  <c r="BA105" i="18"/>
  <c r="BA831" i="18"/>
  <c r="BA643" i="18"/>
  <c r="BA141" i="18"/>
  <c r="BA496" i="18"/>
  <c r="BA223" i="18"/>
  <c r="BA118" i="18"/>
  <c r="BA789" i="18"/>
  <c r="BA362" i="18"/>
  <c r="BA592" i="18"/>
  <c r="BA491" i="18"/>
  <c r="BA484" i="18"/>
  <c r="BB484" i="18"/>
  <c r="BA448" i="18"/>
  <c r="BB448" i="18"/>
  <c r="BA217" i="18"/>
  <c r="BB217" i="18"/>
  <c r="BA539" i="18"/>
  <c r="BB539" i="18"/>
  <c r="BA603" i="18"/>
  <c r="BB603" i="18"/>
  <c r="BA353" i="18"/>
  <c r="BB353" i="18"/>
  <c r="BA178" i="18"/>
  <c r="BB178" i="18"/>
  <c r="BA659" i="18"/>
  <c r="BB659" i="18"/>
  <c r="BA419" i="18"/>
  <c r="BB419" i="18"/>
  <c r="BA230" i="18"/>
  <c r="BB230" i="18"/>
  <c r="BA443" i="18"/>
  <c r="BB443" i="18"/>
  <c r="BA644" i="18"/>
  <c r="BB644" i="18"/>
  <c r="BA640" i="18"/>
  <c r="BB640" i="18"/>
  <c r="BA580" i="18"/>
  <c r="BB580" i="18"/>
  <c r="BA811" i="18"/>
  <c r="BB811" i="18"/>
  <c r="BA800" i="18"/>
  <c r="BB800" i="18"/>
  <c r="BA121" i="18"/>
  <c r="BB121" i="18"/>
  <c r="BA202" i="18"/>
  <c r="BB202" i="18"/>
  <c r="BA701" i="18"/>
  <c r="BA755" i="18"/>
  <c r="BB755" i="18"/>
  <c r="BA499" i="18"/>
  <c r="BB499" i="18"/>
  <c r="BA191" i="18"/>
  <c r="BB191" i="18"/>
  <c r="BA379" i="18"/>
  <c r="BB379" i="18"/>
  <c r="BA606" i="18"/>
  <c r="BB606" i="18"/>
  <c r="BA538" i="18"/>
  <c r="BB538" i="18"/>
  <c r="BA628" i="18"/>
  <c r="BB628" i="18"/>
  <c r="BA438" i="18"/>
  <c r="BB438" i="18"/>
  <c r="BA444" i="18"/>
  <c r="BB444" i="18"/>
  <c r="BA227" i="18"/>
  <c r="BB227" i="18"/>
  <c r="BA268" i="18"/>
  <c r="BB268" i="18"/>
  <c r="BA709" i="18"/>
  <c r="BB709" i="18"/>
  <c r="BA434" i="18"/>
  <c r="BB434" i="18"/>
  <c r="BA264" i="18"/>
  <c r="BB264" i="18" s="1"/>
  <c r="BA833" i="18"/>
  <c r="BB833" i="18"/>
  <c r="BA136" i="18"/>
  <c r="BB136" i="18"/>
  <c r="BA839" i="18"/>
  <c r="BB839" i="18"/>
  <c r="BA543" i="18"/>
  <c r="BB543" i="18"/>
  <c r="BA814" i="18"/>
  <c r="BB814" i="18"/>
  <c r="BA93" i="18"/>
  <c r="BB93" i="18"/>
  <c r="BA783" i="18"/>
  <c r="BB783" i="18"/>
  <c r="BA366" i="18"/>
  <c r="BB366" i="18"/>
  <c r="BA673" i="18"/>
  <c r="BB673" i="18"/>
  <c r="BA445" i="18"/>
  <c r="BB445" i="18"/>
  <c r="BA775" i="18"/>
  <c r="BB775" i="18"/>
  <c r="BA162" i="18"/>
  <c r="BB162" i="18"/>
  <c r="BA318" i="18"/>
  <c r="BB318" i="18"/>
  <c r="BA616" i="18"/>
  <c r="BB616" i="18"/>
  <c r="BA213" i="18"/>
  <c r="BB213" i="18"/>
  <c r="BA826" i="18"/>
  <c r="BB826" i="18"/>
  <c r="BA838" i="18"/>
  <c r="BB838" i="18"/>
  <c r="BA83" i="18"/>
  <c r="BB83" i="18"/>
  <c r="BA758" i="18"/>
  <c r="BB758" i="18"/>
  <c r="BA109" i="18"/>
  <c r="BB109" i="18"/>
  <c r="BA180" i="18"/>
  <c r="BB180" i="18"/>
  <c r="BA647" i="18"/>
  <c r="BB647" i="18"/>
  <c r="BA450" i="18"/>
  <c r="BB450" i="18"/>
  <c r="BA342" i="18"/>
  <c r="BB342" i="18"/>
  <c r="BA411" i="18"/>
  <c r="BB411" i="18"/>
  <c r="BA395" i="18"/>
  <c r="BA525" i="18"/>
  <c r="BB525" i="18"/>
  <c r="BA764" i="18"/>
  <c r="BB764" i="18"/>
  <c r="BA249" i="18"/>
  <c r="BB249" i="18"/>
  <c r="BA464" i="18"/>
  <c r="BB464" i="18"/>
  <c r="BA145" i="18"/>
  <c r="BB145" i="18"/>
  <c r="BA404" i="18"/>
  <c r="BB404" i="18"/>
  <c r="BA253" i="18"/>
  <c r="BB253" i="18"/>
  <c r="BA590" i="18"/>
  <c r="BB590" i="18"/>
  <c r="BA429" i="18"/>
  <c r="BB429" i="18"/>
  <c r="BA795" i="18"/>
  <c r="BB795" i="18"/>
  <c r="BA308" i="18"/>
  <c r="BB308" i="18"/>
  <c r="BA152" i="18"/>
  <c r="BA135" i="18"/>
  <c r="BB135" i="18"/>
  <c r="BA863" i="18"/>
  <c r="BB863" i="18"/>
  <c r="BA190" i="18"/>
  <c r="BB190" i="18"/>
  <c r="BA515" i="18"/>
  <c r="BB515" i="18"/>
  <c r="BA861" i="18"/>
  <c r="BB861" i="18"/>
  <c r="BA144" i="18"/>
  <c r="BB144" i="18"/>
  <c r="BA368" i="18"/>
  <c r="BB368" i="18"/>
  <c r="BA242" i="18"/>
  <c r="BB242" i="18"/>
  <c r="BA588" i="18"/>
  <c r="BB588" i="18"/>
  <c r="BA623" i="18"/>
  <c r="BB623" i="18"/>
  <c r="BA176" i="18"/>
  <c r="BB176" i="18"/>
  <c r="BA514" i="18"/>
  <c r="BB514" i="18"/>
  <c r="BA431" i="18"/>
  <c r="BB431" i="18"/>
  <c r="BA594" i="18"/>
  <c r="BB594" i="18"/>
  <c r="BA189" i="18"/>
  <c r="BB189" i="18"/>
  <c r="BA841" i="18"/>
  <c r="BB841" i="18"/>
  <c r="BA822" i="18"/>
  <c r="BB822" i="18"/>
  <c r="BA860" i="18"/>
  <c r="BB860" i="18"/>
  <c r="BA695" i="18"/>
  <c r="BB695" i="18"/>
  <c r="BA488" i="18"/>
  <c r="BB488" i="18"/>
  <c r="BA801" i="18"/>
  <c r="BB801" i="18"/>
  <c r="BA320" i="18"/>
  <c r="BB320" i="18"/>
  <c r="BA630" i="18"/>
  <c r="BB630" i="18"/>
  <c r="BA339" i="18"/>
  <c r="BB339" i="18"/>
  <c r="BA799" i="18"/>
  <c r="BB799" i="18"/>
  <c r="BA236" i="18"/>
  <c r="BB236" i="18"/>
  <c r="BA849" i="18"/>
  <c r="BB849" i="18"/>
  <c r="BA384" i="18"/>
  <c r="BB384" i="18"/>
  <c r="BA649" i="18"/>
  <c r="BB649" i="18"/>
  <c r="BA123" i="18"/>
  <c r="BB123" i="18"/>
  <c r="BA790" i="18"/>
  <c r="BB790" i="18"/>
  <c r="BA228" i="18"/>
  <c r="BB228" i="18"/>
  <c r="BA292" i="18"/>
  <c r="BA334" i="18"/>
  <c r="BB334" i="18"/>
  <c r="BA847" i="18"/>
  <c r="BB847" i="18"/>
  <c r="BA357" i="18"/>
  <c r="BB357" i="18"/>
  <c r="BA128" i="18"/>
  <c r="AZ140" i="18"/>
  <c r="BA551" i="18"/>
  <c r="BB551" i="18"/>
  <c r="BA837" i="18"/>
  <c r="BB837" i="18"/>
  <c r="BA501" i="18"/>
  <c r="BB501" i="18"/>
  <c r="BA553" i="18"/>
  <c r="BB553" i="18"/>
  <c r="BA820" i="18"/>
  <c r="BB820" i="18"/>
  <c r="BA710" i="18"/>
  <c r="BB710" i="18"/>
  <c r="AZ4" i="18"/>
  <c r="AY5" i="24"/>
  <c r="BA420" i="18"/>
  <c r="BB420" i="18"/>
  <c r="BA835" i="18"/>
  <c r="BB835" i="18"/>
  <c r="BA774" i="18"/>
  <c r="BB774" i="18"/>
  <c r="BA352" i="18"/>
  <c r="BB352" i="18"/>
  <c r="BA209" i="18"/>
  <c r="BB209" i="18"/>
  <c r="BA759" i="18"/>
  <c r="BB759" i="18"/>
  <c r="BA852" i="18"/>
  <c r="BB852" i="18"/>
  <c r="BA555" i="18"/>
  <c r="BB555" i="18"/>
  <c r="BA503" i="18"/>
  <c r="BB503" i="18"/>
  <c r="BA214" i="18"/>
  <c r="BB214" i="18"/>
  <c r="BA786" i="18"/>
  <c r="BB786" i="18"/>
  <c r="BA124" i="18"/>
  <c r="BB124" i="18"/>
  <c r="BA651" i="18"/>
  <c r="BB651" i="18"/>
  <c r="BA132" i="18"/>
  <c r="BB132" i="18"/>
  <c r="BA827" i="18"/>
  <c r="BB827" i="18"/>
  <c r="BA239" i="18"/>
  <c r="BB239" i="18"/>
  <c r="BA86" i="18"/>
  <c r="BB86" i="18"/>
  <c r="BA417" i="18"/>
  <c r="BB417" i="18"/>
  <c r="BA354" i="18"/>
  <c r="BB354" i="18"/>
  <c r="BA99" i="18"/>
  <c r="BB99" i="18"/>
  <c r="BA306" i="18"/>
  <c r="BB306" i="18"/>
  <c r="BA147" i="18"/>
  <c r="BB147" i="18"/>
  <c r="BA782" i="18"/>
  <c r="BB782" i="18"/>
  <c r="BA584" i="18"/>
  <c r="BB584" i="18"/>
  <c r="BA385" i="18"/>
  <c r="BB385" i="18"/>
  <c r="BA97" i="18"/>
  <c r="BB97" i="18"/>
  <c r="BA380" i="18"/>
  <c r="BB380" i="18"/>
  <c r="BA383" i="18"/>
  <c r="BB383" i="18"/>
  <c r="BA187" i="18"/>
  <c r="BB187" i="18"/>
  <c r="BA391" i="18"/>
  <c r="BB391" i="18"/>
  <c r="BA632" i="18"/>
  <c r="BB632" i="18"/>
  <c r="BA240" i="18"/>
  <c r="BB240" i="18"/>
  <c r="BA107" i="18"/>
  <c r="BB107" i="18"/>
  <c r="BA84" i="18"/>
  <c r="BB84" i="18"/>
  <c r="BA367" i="18"/>
  <c r="BB367" i="18"/>
  <c r="BA294" i="18"/>
  <c r="BB294" i="18"/>
  <c r="BA672" i="18"/>
  <c r="BB672" i="18"/>
  <c r="BA248" i="18"/>
  <c r="BB248" i="18"/>
  <c r="BA865" i="18"/>
  <c r="BB865" i="18"/>
  <c r="BA829" i="18"/>
  <c r="BB829" i="18"/>
  <c r="BA393" i="18"/>
  <c r="BB393" i="18"/>
  <c r="BA490" i="18"/>
  <c r="BB490" i="18"/>
  <c r="BA304" i="18"/>
  <c r="BB304" i="18"/>
  <c r="BA517" i="18"/>
  <c r="BB517" i="18"/>
  <c r="BA113" i="18"/>
  <c r="BB113" i="18"/>
  <c r="BA794" i="18"/>
  <c r="BB794" i="18"/>
  <c r="BA721" i="18"/>
  <c r="BB721" i="18"/>
  <c r="BA372" i="18"/>
  <c r="BB372" i="18"/>
  <c r="BA615" i="18"/>
  <c r="BB615" i="18"/>
  <c r="BA823" i="18"/>
  <c r="BB823" i="18"/>
  <c r="BA307" i="18"/>
  <c r="BB307" i="18"/>
  <c r="BA536" i="18"/>
  <c r="BB536" i="18"/>
  <c r="BA788" i="18"/>
  <c r="BB788" i="18"/>
  <c r="BA98" i="18"/>
  <c r="BB98" i="18"/>
  <c r="BA498" i="18"/>
  <c r="BB498" i="18"/>
  <c r="BA188" i="18"/>
  <c r="BB188" i="18"/>
  <c r="BA633" i="18"/>
  <c r="BB633" i="18"/>
  <c r="BB593" i="18"/>
  <c r="BB305" i="18"/>
  <c r="BB198" i="18"/>
  <c r="BB399" i="18"/>
  <c r="BB528" i="18"/>
  <c r="BB864" i="18"/>
  <c r="BB670" i="18"/>
  <c r="BB432" i="18"/>
  <c r="BB459" i="18"/>
  <c r="BB410" i="18"/>
  <c r="BB697" i="18"/>
  <c r="BB669" i="18"/>
  <c r="BB629" i="18"/>
  <c r="BB582" i="18"/>
  <c r="BB842" i="18"/>
  <c r="BB398" i="18"/>
  <c r="BB457" i="18"/>
  <c r="BB500" i="18"/>
  <c r="BB770" i="18"/>
  <c r="BB370" i="18"/>
  <c r="BB757" i="18"/>
  <c r="BB639" i="18"/>
  <c r="BB581" i="18"/>
  <c r="BB532" i="18"/>
  <c r="BB256" i="18"/>
  <c r="BB100" i="18"/>
  <c r="AZ439" i="18"/>
  <c r="AZ114" i="18"/>
  <c r="BB569" i="18"/>
  <c r="BB502" i="18"/>
  <c r="BB631" i="18"/>
  <c r="BB331" i="18"/>
  <c r="BB566" i="18"/>
  <c r="BB386" i="18"/>
  <c r="BB446" i="18"/>
  <c r="BB416" i="18"/>
  <c r="BB197" i="18"/>
  <c r="BB613" i="18"/>
  <c r="BB541" i="18"/>
  <c r="BB787" i="18"/>
  <c r="BB369" i="18"/>
  <c r="BB510" i="18"/>
  <c r="BB437" i="18"/>
  <c r="BB340" i="18"/>
  <c r="BB332" i="18"/>
  <c r="BB351" i="18"/>
  <c r="BB516" i="18"/>
  <c r="BB772" i="18"/>
  <c r="BB456" i="18"/>
  <c r="BB120" i="18"/>
  <c r="BB530" i="18"/>
  <c r="BB642" i="18"/>
  <c r="BB460" i="18"/>
  <c r="BB94" i="18"/>
  <c r="BB535" i="18"/>
  <c r="BB809" i="18"/>
  <c r="BB722" i="18"/>
  <c r="BB828" i="18"/>
  <c r="BB238" i="18"/>
  <c r="BB608" i="18"/>
  <c r="BB371" i="18"/>
  <c r="BB617" i="18"/>
  <c r="BB604" i="18"/>
  <c r="BB423" i="18"/>
  <c r="BB589" i="18"/>
  <c r="BB365" i="18"/>
  <c r="BB405" i="18"/>
  <c r="BB360" i="18"/>
  <c r="BB527" i="18"/>
  <c r="BB486" i="18"/>
  <c r="BB868" i="18"/>
  <c r="BB601" i="18"/>
  <c r="BA636" i="18"/>
  <c r="AZ648" i="18"/>
  <c r="BB317" i="18"/>
  <c r="BB345" i="18"/>
  <c r="BB377" i="18"/>
  <c r="BB462" i="18"/>
  <c r="BB381" i="18"/>
  <c r="BB359" i="18"/>
  <c r="BB610" i="18"/>
  <c r="BB519" i="18"/>
  <c r="BB174" i="18"/>
  <c r="BB212" i="18"/>
  <c r="BB122" i="18"/>
  <c r="BB458" i="18"/>
  <c r="BB346" i="18"/>
  <c r="BB251" i="18"/>
  <c r="BB133" i="18"/>
  <c r="BB418" i="18"/>
  <c r="BB487" i="18"/>
  <c r="BB112" i="18"/>
  <c r="BB333" i="18"/>
  <c r="BB433" i="18"/>
  <c r="BA297" i="18"/>
  <c r="BB137" i="18"/>
  <c r="BB725" i="18"/>
  <c r="BB408" i="18"/>
  <c r="BB803" i="18"/>
  <c r="BA199" i="18"/>
  <c r="BB199" i="18"/>
  <c r="BA237" i="18"/>
  <c r="BB237" i="18"/>
  <c r="BA225" i="18"/>
  <c r="BB225" i="18"/>
  <c r="BA254" i="18"/>
  <c r="BB254" i="18"/>
  <c r="BA148" i="18"/>
  <c r="BB148" i="18"/>
  <c r="BA430" i="18"/>
  <c r="BB430" i="18"/>
  <c r="BA108" i="18"/>
  <c r="BB108" i="18"/>
  <c r="BA862" i="18"/>
  <c r="BB862" i="18"/>
  <c r="BA211" i="18"/>
  <c r="BB211" i="18"/>
  <c r="BA807" i="18"/>
  <c r="BB807" i="18"/>
  <c r="BA850" i="18"/>
  <c r="BB850" i="18"/>
  <c r="BA549" i="18"/>
  <c r="BB549" i="18"/>
  <c r="BA449" i="18"/>
  <c r="BB449" i="18"/>
  <c r="BA480" i="18"/>
  <c r="AZ492" i="18"/>
  <c r="BA149" i="18"/>
  <c r="BB149" i="18"/>
  <c r="BA229" i="18"/>
  <c r="BB229" i="18"/>
  <c r="BA412" i="18"/>
  <c r="BB412" i="18"/>
  <c r="BA424" i="18"/>
  <c r="BB424" i="18"/>
  <c r="BA409" i="18"/>
  <c r="BB409" i="18"/>
  <c r="BA816" i="18"/>
  <c r="BB816" i="18"/>
  <c r="BA802" i="18"/>
  <c r="BB802" i="18"/>
  <c r="BA407" i="18"/>
  <c r="BB407" i="18"/>
  <c r="BA711" i="18"/>
  <c r="BB711" i="18"/>
  <c r="BA96" i="18"/>
  <c r="BB96" i="18"/>
  <c r="BA81" i="18"/>
  <c r="BB81" i="18"/>
  <c r="BA321" i="18"/>
  <c r="BB321" i="18"/>
  <c r="BA824" i="18"/>
  <c r="BB824" i="18"/>
  <c r="BA836" i="18"/>
  <c r="BB836" i="18"/>
  <c r="BA524" i="18"/>
  <c r="BB524" i="18"/>
  <c r="BA851" i="18"/>
  <c r="BB851" i="18"/>
  <c r="BA579" i="18"/>
  <c r="BB579" i="18"/>
  <c r="BA513" i="18"/>
  <c r="BB513" i="18"/>
  <c r="BA382" i="18"/>
  <c r="BB382" i="18"/>
  <c r="BA771" i="18"/>
  <c r="BB771" i="18"/>
  <c r="BA463" i="18"/>
  <c r="BB463" i="18"/>
  <c r="BA671" i="18"/>
  <c r="BB671" i="18"/>
  <c r="BA714" i="18"/>
  <c r="BA175" i="18"/>
  <c r="BB175" i="18"/>
  <c r="BA568" i="18"/>
  <c r="BB568" i="18"/>
  <c r="BA265" i="18"/>
  <c r="BB265" i="18"/>
  <c r="BA150" i="18"/>
  <c r="BB150" i="18"/>
  <c r="BA796" i="18"/>
  <c r="BB796" i="18"/>
  <c r="BA115" i="18"/>
  <c r="AZ127" i="18"/>
  <c r="BA587" i="18"/>
  <c r="BB587" i="18"/>
  <c r="BA185" i="18"/>
  <c r="BB185" i="18"/>
  <c r="BA89" i="18"/>
  <c r="AZ101" i="18"/>
  <c r="BA825" i="18"/>
  <c r="BB825" i="18"/>
  <c r="BA451" i="18"/>
  <c r="BB451" i="18"/>
  <c r="BA597" i="18"/>
  <c r="AZ609" i="18"/>
  <c r="BA378" i="18"/>
  <c r="BB378" i="18"/>
  <c r="BA80" i="18"/>
  <c r="BB80" i="18"/>
  <c r="BA435" i="18"/>
  <c r="BB435" i="18"/>
  <c r="BA554" i="18"/>
  <c r="BB554" i="18"/>
  <c r="BA138" i="18"/>
  <c r="BB138" i="18"/>
  <c r="BA866" i="18"/>
  <c r="BB866" i="18"/>
  <c r="BA785" i="18"/>
  <c r="BB785" i="18"/>
  <c r="BA537" i="18"/>
  <c r="BB537" i="18"/>
  <c r="BA255" i="18"/>
  <c r="BB255" i="18"/>
  <c r="BA216" i="18"/>
  <c r="BB216" i="18"/>
  <c r="BA698" i="18"/>
  <c r="BB698" i="18"/>
  <c r="BA810" i="18"/>
  <c r="BB810" i="18"/>
  <c r="BA653" i="18"/>
  <c r="BB653" i="18"/>
  <c r="BA618" i="18"/>
  <c r="BB618" i="18"/>
  <c r="BA512" i="18"/>
  <c r="BB512" i="18"/>
  <c r="BA319" i="18"/>
  <c r="BB319" i="18"/>
  <c r="BA773" i="18"/>
  <c r="BB773" i="18"/>
  <c r="BA219" i="18"/>
  <c r="AZ231" i="18"/>
  <c r="BA232" i="18"/>
  <c r="BB232" i="18"/>
  <c r="BA699" i="18"/>
  <c r="BB699" i="18"/>
  <c r="BA763" i="18"/>
  <c r="BB763" i="18"/>
  <c r="BA815" i="18"/>
  <c r="BB815" i="18"/>
  <c r="BA621" i="18"/>
  <c r="BB621" i="18"/>
  <c r="BA723" i="18"/>
  <c r="BB723" i="18"/>
  <c r="BA201" i="18"/>
  <c r="BB201" i="18"/>
  <c r="BA607" i="18"/>
  <c r="BB607" i="18"/>
  <c r="BA578" i="18"/>
  <c r="BB578" i="18"/>
  <c r="BA556" i="18"/>
  <c r="BB556" i="18"/>
  <c r="BA226" i="18"/>
  <c r="BB226" i="18"/>
  <c r="BA79" i="18"/>
  <c r="BB79" i="18"/>
  <c r="BA493" i="18"/>
  <c r="AZ505" i="18"/>
  <c r="BA497" i="18"/>
  <c r="BB497" i="18"/>
  <c r="BA356" i="18"/>
  <c r="BB356" i="18"/>
  <c r="BA151" i="18"/>
  <c r="BB151" i="18"/>
  <c r="BA504" i="18"/>
  <c r="BB504" i="18"/>
  <c r="BA87" i="18"/>
  <c r="BB87" i="18"/>
  <c r="BA853" i="18"/>
  <c r="BB853" i="18"/>
  <c r="BA724" i="18"/>
  <c r="BB724" i="18"/>
  <c r="BA760" i="18"/>
  <c r="BB760" i="18"/>
  <c r="BA545" i="18"/>
  <c r="BB545" i="18"/>
  <c r="BA656" i="18"/>
  <c r="BB656" i="18"/>
  <c r="BA111" i="18"/>
  <c r="BB111" i="18"/>
  <c r="BA396" i="18"/>
  <c r="BB396" i="18"/>
  <c r="BA768" i="18"/>
  <c r="BB768" i="18"/>
  <c r="BA798" i="18"/>
  <c r="BB798" i="18"/>
  <c r="BA184" i="18"/>
  <c r="BB184" i="18"/>
  <c r="BA762" i="18"/>
  <c r="BB762" i="18"/>
  <c r="BA761" i="18"/>
  <c r="BB761" i="18"/>
  <c r="BA241" i="18"/>
  <c r="BB241" i="18"/>
  <c r="BA712" i="18"/>
  <c r="BB712" i="18"/>
  <c r="BA812" i="18"/>
  <c r="BB812" i="18"/>
  <c r="BA203" i="18"/>
  <c r="BB203" i="18"/>
  <c r="BA646" i="18"/>
  <c r="BB646" i="18"/>
  <c r="BA436" i="18"/>
  <c r="BB436" i="18"/>
  <c r="BA215" i="18"/>
  <c r="BB215" i="18"/>
  <c r="BA859" i="18"/>
  <c r="BB859" i="18"/>
  <c r="BA139" i="18"/>
  <c r="BB139" i="18"/>
  <c r="BA854" i="18"/>
  <c r="BB854" i="18"/>
  <c r="BA358" i="18"/>
  <c r="BB358" i="18"/>
  <c r="BA422" i="18"/>
  <c r="BB422" i="18"/>
  <c r="BA76" i="18"/>
  <c r="AZ88" i="18"/>
  <c r="AZ244" i="18"/>
  <c r="BA234" i="18"/>
  <c r="AZ195" i="18"/>
  <c r="AY205" i="18"/>
  <c r="AX465" i="18"/>
  <c r="AY455" i="18"/>
  <c r="AY452" i="18"/>
  <c r="AZ442" i="18"/>
  <c r="AZ364" i="18"/>
  <c r="AY374" i="18"/>
  <c r="BA390" i="18"/>
  <c r="AZ400" i="18"/>
  <c r="AW22" i="24"/>
  <c r="AW33" i="24"/>
  <c r="AX8" i="24"/>
  <c r="BA660" i="18"/>
  <c r="AZ661" i="18"/>
  <c r="AZ529" i="18"/>
  <c r="AY531" i="18"/>
  <c r="AZ834" i="18"/>
  <c r="AY843" i="18"/>
  <c r="BB626" i="18"/>
  <c r="BA635" i="18"/>
  <c r="BA542" i="18"/>
  <c r="AZ544" i="18"/>
  <c r="BA595" i="18"/>
  <c r="AZ596" i="18"/>
  <c r="BA821" i="18"/>
  <c r="AZ830" i="18"/>
  <c r="AY426" i="18"/>
  <c r="AZ414" i="18"/>
  <c r="BB614" i="18"/>
  <c r="BA622" i="18"/>
  <c r="AZ361" i="18"/>
  <c r="BA349" i="18"/>
  <c r="BA797" i="18"/>
  <c r="AZ804" i="18"/>
  <c r="BB756" i="18"/>
  <c r="BA777" i="18"/>
  <c r="AZ778" i="18"/>
  <c r="BB550" i="18"/>
  <c r="BA557" i="18"/>
  <c r="BB855" i="18"/>
  <c r="BA856" i="18"/>
  <c r="BB808" i="18"/>
  <c r="BA817" i="18"/>
  <c r="BB183" i="18"/>
  <c r="BB522" i="18"/>
  <c r="BA192" i="18"/>
  <c r="BA752" i="18"/>
  <c r="BA609" i="18"/>
  <c r="BB89" i="18"/>
  <c r="BA101" i="18"/>
  <c r="BB480" i="18"/>
  <c r="BA492" i="18"/>
  <c r="BB297" i="18"/>
  <c r="BB636" i="18"/>
  <c r="BA648" i="18"/>
  <c r="BA153" i="18"/>
  <c r="BA257" i="18"/>
  <c r="BA869" i="18"/>
  <c r="BA439" i="18"/>
  <c r="BA791" i="18"/>
  <c r="BB295" i="18"/>
  <c r="BB267" i="18"/>
  <c r="BB330" i="18"/>
  <c r="BB200" i="18"/>
  <c r="BB591" i="18"/>
  <c r="BB552" i="18"/>
  <c r="BB645" i="18"/>
  <c r="BB657" i="18"/>
  <c r="BB447" i="18"/>
  <c r="BB641" i="18"/>
  <c r="BB250" i="18"/>
  <c r="BB134" i="18"/>
  <c r="BB110" i="18"/>
  <c r="BB776" i="18"/>
  <c r="BB605" i="18"/>
  <c r="BB425" i="18"/>
  <c r="BB634" i="18"/>
  <c r="BB658" i="18"/>
  <c r="BB355" i="18"/>
  <c r="BB696" i="18"/>
  <c r="BB206" i="18"/>
  <c r="BA218" i="18"/>
  <c r="BB619" i="18"/>
  <c r="BB85" i="18"/>
  <c r="BB82" i="18"/>
  <c r="BB523" i="18"/>
  <c r="BA765" i="18"/>
  <c r="BB493" i="18"/>
  <c r="BA505" i="18"/>
  <c r="BB219" i="18"/>
  <c r="BA231" i="18"/>
  <c r="BB115" i="18"/>
  <c r="BA127" i="18"/>
  <c r="BB714" i="18"/>
  <c r="BA4" i="18"/>
  <c r="AZ5" i="24"/>
  <c r="BB128" i="18"/>
  <c r="BA140" i="18"/>
  <c r="BB701" i="18"/>
  <c r="BA387" i="18"/>
  <c r="BA518" i="18"/>
  <c r="BA413" i="18"/>
  <c r="BA114" i="18"/>
  <c r="BA348" i="18"/>
  <c r="BC3" i="18"/>
  <c r="BC859" i="18"/>
  <c r="BB271" i="18"/>
  <c r="BB283" i="18"/>
  <c r="BB675" i="18"/>
  <c r="BB687" i="18"/>
  <c r="BB742" i="18"/>
  <c r="BB743" i="18"/>
  <c r="BB744" i="18"/>
  <c r="BB745" i="18"/>
  <c r="BB746" i="18"/>
  <c r="BB747" i="18"/>
  <c r="BB734" i="18"/>
  <c r="BC734" i="18"/>
  <c r="BB748" i="18"/>
  <c r="BB733" i="18"/>
  <c r="BB736" i="18"/>
  <c r="BB732" i="18"/>
  <c r="BB735" i="18"/>
  <c r="BB165" i="18"/>
  <c r="BB749" i="18"/>
  <c r="BB730" i="18"/>
  <c r="BC730" i="18"/>
  <c r="BB731" i="18"/>
  <c r="BB292" i="18"/>
  <c r="BC292" i="18"/>
  <c r="BB293" i="18"/>
  <c r="BB737" i="18"/>
  <c r="BB750" i="18"/>
  <c r="BB597" i="18"/>
  <c r="BB161" i="18"/>
  <c r="BB738" i="18"/>
  <c r="BB751" i="18"/>
  <c r="BB727" i="18"/>
  <c r="BB266" i="18"/>
  <c r="BB152" i="18"/>
  <c r="BB395" i="18"/>
  <c r="BC395" i="18"/>
  <c r="BB347" i="18"/>
  <c r="BB154" i="18"/>
  <c r="BB558" i="18"/>
  <c r="BB258" i="18"/>
  <c r="BB338" i="18"/>
  <c r="BB336" i="18"/>
  <c r="BB323" i="18"/>
  <c r="BB521" i="18"/>
  <c r="BB341" i="18"/>
  <c r="BB143" i="18"/>
  <c r="BB625" i="18"/>
  <c r="BB508" i="18"/>
  <c r="BB196" i="18"/>
  <c r="BB284" i="18"/>
  <c r="BB167" i="18"/>
  <c r="BB310" i="18"/>
  <c r="BB106" i="18"/>
  <c r="BB599" i="18"/>
  <c r="BB130" i="18"/>
  <c r="BB805" i="18"/>
  <c r="BB813" i="18"/>
  <c r="BB817" i="18"/>
  <c r="BB688" i="18"/>
  <c r="BB509" i="18"/>
  <c r="BB193" i="18"/>
  <c r="BB779" i="18"/>
  <c r="BB247" i="18"/>
  <c r="BB208" i="18"/>
  <c r="BB652" i="18"/>
  <c r="BB482" i="18"/>
  <c r="BB92" i="18"/>
  <c r="BB146" i="18"/>
  <c r="BB222" i="18"/>
  <c r="BB102" i="18"/>
  <c r="BB766" i="18"/>
  <c r="BB753" i="18"/>
  <c r="BB401" i="18"/>
  <c r="BB547" i="18"/>
  <c r="BB612" i="18"/>
  <c r="BB622" i="18"/>
  <c r="BB388" i="18"/>
  <c r="BB117" i="18"/>
  <c r="BC117" i="18"/>
  <c r="BB655" i="18"/>
  <c r="BB600" i="18"/>
  <c r="BB483" i="18"/>
  <c r="BB844" i="18"/>
  <c r="BB210" i="18"/>
  <c r="BB662" i="18"/>
  <c r="BB78" i="18"/>
  <c r="BB506" i="18"/>
  <c r="BB792" i="18"/>
  <c r="BB95" i="18"/>
  <c r="BB104" i="18"/>
  <c r="BB131" i="18"/>
  <c r="BB781" i="18"/>
  <c r="BB638" i="18"/>
  <c r="BB495" i="18"/>
  <c r="BB440" i="18"/>
  <c r="BB818" i="18"/>
  <c r="BB848" i="18"/>
  <c r="BB586" i="18"/>
  <c r="BB125" i="18"/>
  <c r="BB548" i="18"/>
  <c r="BB654" i="18"/>
  <c r="BB221" i="18"/>
  <c r="BB392" i="18"/>
  <c r="BB769" i="18"/>
  <c r="BB857" i="18"/>
  <c r="BB627" i="18"/>
  <c r="BB511" i="18"/>
  <c r="BB427" i="18"/>
  <c r="BB439" i="18"/>
  <c r="BB105" i="18"/>
  <c r="BB453" i="18"/>
  <c r="BB496" i="18"/>
  <c r="BB534" i="18"/>
  <c r="BB375" i="18"/>
  <c r="BB387" i="18"/>
  <c r="BB118" i="18"/>
  <c r="BB223" i="18"/>
  <c r="BB245" i="18"/>
  <c r="BB362" i="18"/>
  <c r="BB643" i="18"/>
  <c r="BB831" i="18"/>
  <c r="BB141" i="18"/>
  <c r="BB491" i="18"/>
  <c r="BB592" i="18"/>
  <c r="BB403" i="18"/>
  <c r="BB789" i="18"/>
  <c r="BB602" i="18"/>
  <c r="BB571" i="18"/>
  <c r="BB344" i="18"/>
  <c r="BC344" i="18"/>
  <c r="BB235" i="18"/>
  <c r="BC235" i="18"/>
  <c r="BB394" i="18"/>
  <c r="BC394" i="18"/>
  <c r="BB397" i="18"/>
  <c r="BC397" i="18"/>
  <c r="BC813" i="18"/>
  <c r="BB784" i="18"/>
  <c r="BC784" i="18"/>
  <c r="BB421" i="18"/>
  <c r="BC421" i="18"/>
  <c r="BB373" i="18"/>
  <c r="BC373" i="18"/>
  <c r="BB526" i="18"/>
  <c r="BC526" i="18"/>
  <c r="BB489" i="18"/>
  <c r="BC489" i="18"/>
  <c r="BB461" i="18"/>
  <c r="BC461" i="18"/>
  <c r="BB243" i="18"/>
  <c r="BC243" i="18"/>
  <c r="BB840" i="18"/>
  <c r="BC840" i="18"/>
  <c r="BB126" i="18"/>
  <c r="BC126" i="18"/>
  <c r="BB119" i="18"/>
  <c r="BC119" i="18"/>
  <c r="BB485" i="18"/>
  <c r="BC485" i="18"/>
  <c r="BB224" i="18"/>
  <c r="BC224" i="18"/>
  <c r="BB252" i="18"/>
  <c r="BC252" i="18"/>
  <c r="BB846" i="18"/>
  <c r="BC846" i="18"/>
  <c r="BB406" i="18"/>
  <c r="BC406" i="18"/>
  <c r="BB867" i="18"/>
  <c r="BC867" i="18"/>
  <c r="BB186" i="18"/>
  <c r="BC186" i="18"/>
  <c r="BB76" i="18"/>
  <c r="BA88" i="18"/>
  <c r="AZ205" i="18"/>
  <c r="BA195" i="18"/>
  <c r="BB234" i="18"/>
  <c r="BA244" i="18"/>
  <c r="AY465" i="18"/>
  <c r="AZ455" i="18"/>
  <c r="AZ452" i="18"/>
  <c r="BA442" i="18"/>
  <c r="BA364" i="18"/>
  <c r="AZ374" i="18"/>
  <c r="BB390" i="18"/>
  <c r="BA400" i="18"/>
  <c r="BC614" i="18"/>
  <c r="BB821" i="18"/>
  <c r="BA830" i="18"/>
  <c r="BB542" i="18"/>
  <c r="BA544" i="18"/>
  <c r="BA529" i="18"/>
  <c r="AZ531" i="18"/>
  <c r="BB660" i="18"/>
  <c r="BA661" i="18"/>
  <c r="BC808" i="18"/>
  <c r="BC855" i="18"/>
  <c r="BB856" i="18"/>
  <c r="BB777" i="18"/>
  <c r="BA778" i="18"/>
  <c r="BC756" i="18"/>
  <c r="BB765" i="18"/>
  <c r="AX22" i="24"/>
  <c r="AX33" i="24"/>
  <c r="AY8" i="24"/>
  <c r="BB595" i="18"/>
  <c r="BA596" i="18"/>
  <c r="BC626" i="18"/>
  <c r="BB635" i="18"/>
  <c r="BA834" i="18"/>
  <c r="AZ843" i="18"/>
  <c r="BC550" i="18"/>
  <c r="BB557" i="18"/>
  <c r="BB797" i="18"/>
  <c r="BA804" i="18"/>
  <c r="BA361" i="18"/>
  <c r="BB349" i="18"/>
  <c r="AZ426" i="18"/>
  <c r="BA414" i="18"/>
  <c r="BC522" i="18"/>
  <c r="BC183" i="18"/>
  <c r="BB192" i="18"/>
  <c r="BB153" i="18"/>
  <c r="BB257" i="18"/>
  <c r="BB413" i="18"/>
  <c r="BB869" i="18"/>
  <c r="BB518" i="18"/>
  <c r="BB114" i="18"/>
  <c r="BB348" i="18"/>
  <c r="BC347" i="18"/>
  <c r="BC152" i="18"/>
  <c r="BB752" i="18"/>
  <c r="BC161" i="18"/>
  <c r="BC293" i="18"/>
  <c r="BC731" i="18"/>
  <c r="BC740" i="18"/>
  <c r="BC567" i="18"/>
  <c r="BC484" i="18"/>
  <c r="BC603" i="18"/>
  <c r="BC419" i="18"/>
  <c r="BC640" i="18"/>
  <c r="BC121" i="18"/>
  <c r="BC701" i="18"/>
  <c r="BC191" i="18"/>
  <c r="BC227" i="18"/>
  <c r="BC543" i="18"/>
  <c r="BC366" i="18"/>
  <c r="BC213" i="18"/>
  <c r="BC758" i="18"/>
  <c r="BC450" i="18"/>
  <c r="BC764" i="18"/>
  <c r="BC145" i="18"/>
  <c r="BC429" i="18"/>
  <c r="BC135" i="18"/>
  <c r="BC861" i="18"/>
  <c r="BC588" i="18"/>
  <c r="BC431" i="18"/>
  <c r="BC488" i="18"/>
  <c r="BC339" i="18"/>
  <c r="BC384" i="18"/>
  <c r="BC551" i="18"/>
  <c r="BC820" i="18"/>
  <c r="BB4" i="18"/>
  <c r="BA5" i="24"/>
  <c r="BC774" i="18"/>
  <c r="BC852" i="18"/>
  <c r="BC786" i="18"/>
  <c r="BC827" i="18"/>
  <c r="BC147" i="18"/>
  <c r="BC97" i="18"/>
  <c r="BC391" i="18"/>
  <c r="BC84" i="18"/>
  <c r="BC672" i="18"/>
  <c r="BC393" i="18"/>
  <c r="BC113" i="18"/>
  <c r="BC615" i="18"/>
  <c r="BC536" i="18"/>
  <c r="BC498" i="18"/>
  <c r="BC305" i="18"/>
  <c r="BC864" i="18"/>
  <c r="BC410" i="18"/>
  <c r="BC582" i="18"/>
  <c r="BC500" i="18"/>
  <c r="BC639" i="18"/>
  <c r="BC100" i="18"/>
  <c r="BC631" i="18"/>
  <c r="BC197" i="18"/>
  <c r="BC340" i="18"/>
  <c r="BC120" i="18"/>
  <c r="BC94" i="18"/>
  <c r="BC828" i="18"/>
  <c r="BC617" i="18"/>
  <c r="BC365" i="18"/>
  <c r="BC527" i="18"/>
  <c r="BC462" i="18"/>
  <c r="BC519" i="18"/>
  <c r="BC458" i="18"/>
  <c r="BC418" i="18"/>
  <c r="BC433" i="18"/>
  <c r="BC199" i="18"/>
  <c r="BC148" i="18"/>
  <c r="BC211" i="18"/>
  <c r="BC449" i="18"/>
  <c r="BC229" i="18"/>
  <c r="BC816" i="18"/>
  <c r="BC96" i="18"/>
  <c r="BC836" i="18"/>
  <c r="BC513" i="18"/>
  <c r="BC463" i="18"/>
  <c r="BC714" i="18"/>
  <c r="BC568" i="18"/>
  <c r="BC587" i="18"/>
  <c r="BC451" i="18"/>
  <c r="BC866" i="18"/>
  <c r="BC216" i="18"/>
  <c r="BC618" i="18"/>
  <c r="BC232" i="18"/>
  <c r="BC621" i="18"/>
  <c r="BC578" i="18"/>
  <c r="BC497" i="18"/>
  <c r="BC504" i="18"/>
  <c r="BC724" i="18"/>
  <c r="BC111" i="18"/>
  <c r="BC184" i="18"/>
  <c r="BC712" i="18"/>
  <c r="BC646" i="18"/>
  <c r="BC139" i="18"/>
  <c r="BC396" i="18"/>
  <c r="BC241" i="18"/>
  <c r="BC436" i="18"/>
  <c r="BC422" i="18"/>
  <c r="BC85" i="18"/>
  <c r="BC696" i="18"/>
  <c r="BC658" i="18"/>
  <c r="BC425" i="18"/>
  <c r="BC776" i="18"/>
  <c r="BC134" i="18"/>
  <c r="BC641" i="18"/>
  <c r="BC657" i="18"/>
  <c r="BC591" i="18"/>
  <c r="BC295" i="18"/>
  <c r="BC620" i="18"/>
  <c r="BC448" i="18"/>
  <c r="BC353" i="18"/>
  <c r="BC230" i="18"/>
  <c r="BC580" i="18"/>
  <c r="BC202" i="18"/>
  <c r="BC379" i="18"/>
  <c r="BC628" i="18"/>
  <c r="BC268" i="18"/>
  <c r="BC833" i="18"/>
  <c r="BC814" i="18"/>
  <c r="BC673" i="18"/>
  <c r="BC162" i="18"/>
  <c r="BC826" i="18"/>
  <c r="BC109" i="18"/>
  <c r="BC342" i="18"/>
  <c r="BC525" i="18"/>
  <c r="BC464" i="18"/>
  <c r="BC590" i="18"/>
  <c r="BC863" i="18"/>
  <c r="BC144" i="18"/>
  <c r="BC623" i="18"/>
  <c r="BC594" i="18"/>
  <c r="BC822" i="18"/>
  <c r="BC801" i="18"/>
  <c r="BC799" i="18"/>
  <c r="BC649" i="18"/>
  <c r="BC334" i="18"/>
  <c r="BC837" i="18"/>
  <c r="BC710" i="18"/>
  <c r="BC352" i="18"/>
  <c r="BC555" i="18"/>
  <c r="BC124" i="18"/>
  <c r="BC239" i="18"/>
  <c r="BC354" i="18"/>
  <c r="BC782" i="18"/>
  <c r="BC380" i="18"/>
  <c r="BC632" i="18"/>
  <c r="BC367" i="18"/>
  <c r="BC248" i="18"/>
  <c r="BC490" i="18"/>
  <c r="BC794" i="18"/>
  <c r="BC823" i="18"/>
  <c r="BC788" i="18"/>
  <c r="BC188" i="18"/>
  <c r="BC198" i="18"/>
  <c r="BC670" i="18"/>
  <c r="BC697" i="18"/>
  <c r="BC842" i="18"/>
  <c r="BC770" i="18"/>
  <c r="BC581" i="18"/>
  <c r="BC502" i="18"/>
  <c r="BC416" i="18"/>
  <c r="BC787" i="18"/>
  <c r="BC437" i="18"/>
  <c r="BC516" i="18"/>
  <c r="BC456" i="18"/>
  <c r="BC460" i="18"/>
  <c r="BC722" i="18"/>
  <c r="BC371" i="18"/>
  <c r="BC589" i="18"/>
  <c r="BC360" i="18"/>
  <c r="BC601" i="18"/>
  <c r="BC636" i="18"/>
  <c r="BB648" i="18"/>
  <c r="BC377" i="18"/>
  <c r="BC610" i="18"/>
  <c r="BC122" i="18"/>
  <c r="BC133" i="18"/>
  <c r="BC333" i="18"/>
  <c r="BC297" i="18"/>
  <c r="BC725" i="18"/>
  <c r="BC237" i="18"/>
  <c r="BC430" i="18"/>
  <c r="BC807" i="18"/>
  <c r="BC480" i="18"/>
  <c r="BB492" i="18"/>
  <c r="BC412" i="18"/>
  <c r="BC802" i="18"/>
  <c r="BC81" i="18"/>
  <c r="BC524" i="18"/>
  <c r="BC382" i="18"/>
  <c r="BC671" i="18"/>
  <c r="BC796" i="18"/>
  <c r="BC825" i="18"/>
  <c r="BC378" i="18"/>
  <c r="BC554" i="18"/>
  <c r="BC785" i="18"/>
  <c r="BC698" i="18"/>
  <c r="BC512" i="18"/>
  <c r="BC699" i="18"/>
  <c r="BC723" i="18"/>
  <c r="BC556" i="18"/>
  <c r="BC87" i="18"/>
  <c r="BC762" i="18"/>
  <c r="BC571" i="18"/>
  <c r="BB791" i="18"/>
  <c r="BC597" i="18"/>
  <c r="BB609" i="18"/>
  <c r="BD3" i="18"/>
  <c r="BD867" i="18"/>
  <c r="BC271" i="18"/>
  <c r="BC283" i="18"/>
  <c r="BC675" i="18"/>
  <c r="BC687" i="18"/>
  <c r="BC743" i="18"/>
  <c r="BC742" i="18"/>
  <c r="BC744" i="18"/>
  <c r="BC745" i="18"/>
  <c r="BC746" i="18"/>
  <c r="BC747" i="18"/>
  <c r="BC748" i="18"/>
  <c r="BC749" i="18"/>
  <c r="BC732" i="18"/>
  <c r="BC733" i="18"/>
  <c r="BD733" i="18"/>
  <c r="BC164" i="18"/>
  <c r="BC736" i="18"/>
  <c r="BD736" i="18"/>
  <c r="BC165" i="18"/>
  <c r="BC750" i="18"/>
  <c r="BC735" i="18"/>
  <c r="BC163" i="18"/>
  <c r="BD163" i="18"/>
  <c r="BC737" i="18"/>
  <c r="BC738" i="18"/>
  <c r="BC343" i="18"/>
  <c r="BC751" i="18"/>
  <c r="BC727" i="18"/>
  <c r="BC266" i="18"/>
  <c r="BC177" i="18"/>
  <c r="BD177" i="18"/>
  <c r="BC565" i="18"/>
  <c r="BC790" i="18"/>
  <c r="BC558" i="18"/>
  <c r="BC154" i="18"/>
  <c r="BC258" i="18"/>
  <c r="BC338" i="18"/>
  <c r="BC336" i="18"/>
  <c r="BC323" i="18"/>
  <c r="BC521" i="18"/>
  <c r="BC341" i="18"/>
  <c r="BC143" i="18"/>
  <c r="BC625" i="18"/>
  <c r="BC508" i="18"/>
  <c r="BC196" i="18"/>
  <c r="BC284" i="18"/>
  <c r="BC310" i="18"/>
  <c r="BC106" i="18"/>
  <c r="BC599" i="18"/>
  <c r="BC167" i="18"/>
  <c r="BC130" i="18"/>
  <c r="BC805" i="18"/>
  <c r="BC193" i="18"/>
  <c r="BC688" i="18"/>
  <c r="BC509" i="18"/>
  <c r="BC779" i="18"/>
  <c r="BC92" i="18"/>
  <c r="BC652" i="18"/>
  <c r="BC482" i="18"/>
  <c r="BC247" i="18"/>
  <c r="BC208" i="18"/>
  <c r="BC102" i="18"/>
  <c r="BC222" i="18"/>
  <c r="BC766" i="18"/>
  <c r="BC146" i="18"/>
  <c r="BC388" i="18"/>
  <c r="BC753" i="18"/>
  <c r="BC612" i="18"/>
  <c r="BC547" i="18"/>
  <c r="BC655" i="18"/>
  <c r="BC401" i="18"/>
  <c r="BC662" i="18"/>
  <c r="BC483" i="18"/>
  <c r="BC600" i="18"/>
  <c r="BC210" i="18"/>
  <c r="BC844" i="18"/>
  <c r="BC78" i="18"/>
  <c r="BC792" i="18"/>
  <c r="BC506" i="18"/>
  <c r="BC95" i="18"/>
  <c r="BC781" i="18"/>
  <c r="BC848" i="18"/>
  <c r="BC440" i="18"/>
  <c r="BC495" i="18"/>
  <c r="BC131" i="18"/>
  <c r="BC586" i="18"/>
  <c r="BC104" i="18"/>
  <c r="BC818" i="18"/>
  <c r="BC638" i="18"/>
  <c r="BC125" i="18"/>
  <c r="BC769" i="18"/>
  <c r="BC548" i="18"/>
  <c r="BC221" i="18"/>
  <c r="BC392" i="18"/>
  <c r="BC511" i="18"/>
  <c r="BC627" i="18"/>
  <c r="BC654" i="18"/>
  <c r="BC427" i="18"/>
  <c r="BC857" i="18"/>
  <c r="BC105" i="18"/>
  <c r="BC534" i="18"/>
  <c r="BC831" i="18"/>
  <c r="BC643" i="18"/>
  <c r="BC602" i="18"/>
  <c r="BC362" i="18"/>
  <c r="BC118" i="18"/>
  <c r="BC223" i="18"/>
  <c r="BC403" i="18"/>
  <c r="BC375" i="18"/>
  <c r="BC592" i="18"/>
  <c r="BC789" i="18"/>
  <c r="BC491" i="18"/>
  <c r="BC245" i="18"/>
  <c r="BC496" i="18"/>
  <c r="BC141" i="18"/>
  <c r="BC453" i="18"/>
  <c r="BC291" i="18"/>
  <c r="BC269" i="18"/>
  <c r="BD269" i="18"/>
  <c r="BC204" i="18"/>
  <c r="BD204" i="18"/>
  <c r="BC217" i="18"/>
  <c r="BD217" i="18"/>
  <c r="BC178" i="18"/>
  <c r="BD178" i="18"/>
  <c r="BC443" i="18"/>
  <c r="BD443" i="18"/>
  <c r="BC811" i="18"/>
  <c r="BD811" i="18"/>
  <c r="BC755" i="18"/>
  <c r="BD755" i="18"/>
  <c r="BC606" i="18"/>
  <c r="BD606" i="18"/>
  <c r="BC438" i="18"/>
  <c r="BD438" i="18"/>
  <c r="BC709" i="18"/>
  <c r="BD709" i="18"/>
  <c r="BC136" i="18"/>
  <c r="BD136" i="18"/>
  <c r="BC93" i="18"/>
  <c r="BD93" i="18"/>
  <c r="BC445" i="18"/>
  <c r="BD445" i="18"/>
  <c r="BC318" i="18"/>
  <c r="BD318" i="18"/>
  <c r="BC838" i="18"/>
  <c r="BD838" i="18"/>
  <c r="BC180" i="18"/>
  <c r="BD180" i="18"/>
  <c r="BC411" i="18"/>
  <c r="BD411" i="18"/>
  <c r="BC253" i="18"/>
  <c r="BD253" i="18"/>
  <c r="BC308" i="18"/>
  <c r="BD308" i="18"/>
  <c r="BC190" i="18"/>
  <c r="BD190" i="18"/>
  <c r="BC368" i="18"/>
  <c r="BD368" i="18"/>
  <c r="BC176" i="18"/>
  <c r="BD176" i="18"/>
  <c r="BC189" i="18"/>
  <c r="BD189" i="18"/>
  <c r="BC860" i="18"/>
  <c r="BD860" i="18"/>
  <c r="BC320" i="18"/>
  <c r="BD320" i="18"/>
  <c r="BC236" i="18"/>
  <c r="BD236" i="18"/>
  <c r="BC123" i="18"/>
  <c r="BD123" i="18"/>
  <c r="BC847" i="18"/>
  <c r="BD847" i="18"/>
  <c r="BC128" i="18"/>
  <c r="BB140" i="18"/>
  <c r="BC501" i="18"/>
  <c r="BD501" i="18"/>
  <c r="BC420" i="18"/>
  <c r="BD420" i="18"/>
  <c r="BC209" i="18"/>
  <c r="BD209" i="18"/>
  <c r="BC503" i="18"/>
  <c r="BD503" i="18"/>
  <c r="BC651" i="18"/>
  <c r="BD651" i="18"/>
  <c r="BC86" i="18"/>
  <c r="BD86" i="18"/>
  <c r="BC99" i="18"/>
  <c r="BD99" i="18"/>
  <c r="BC584" i="18"/>
  <c r="BD584" i="18"/>
  <c r="BC383" i="18"/>
  <c r="BD383" i="18"/>
  <c r="BC240" i="18"/>
  <c r="BD240" i="18"/>
  <c r="BC865" i="18"/>
  <c r="BD865" i="18"/>
  <c r="BC304" i="18"/>
  <c r="BD304" i="18"/>
  <c r="BC721" i="18"/>
  <c r="BD721" i="18"/>
  <c r="BC307" i="18"/>
  <c r="BD307" i="18"/>
  <c r="BC98" i="18"/>
  <c r="BD98" i="18"/>
  <c r="BC633" i="18"/>
  <c r="BD633" i="18"/>
  <c r="BC399" i="18"/>
  <c r="BD399" i="18"/>
  <c r="BC432" i="18"/>
  <c r="BD432" i="18"/>
  <c r="BC669" i="18"/>
  <c r="BD669" i="18"/>
  <c r="BC398" i="18"/>
  <c r="BD398" i="18"/>
  <c r="BC370" i="18"/>
  <c r="BD370" i="18"/>
  <c r="BC532" i="18"/>
  <c r="BD532" i="18"/>
  <c r="BC569" i="18"/>
  <c r="BD569" i="18"/>
  <c r="BC566" i="18"/>
  <c r="BD566" i="18"/>
  <c r="BC446" i="18"/>
  <c r="BD446" i="18"/>
  <c r="BC541" i="18"/>
  <c r="BD541" i="18"/>
  <c r="BC510" i="18"/>
  <c r="BD510" i="18"/>
  <c r="BC351" i="18"/>
  <c r="BD351" i="18"/>
  <c r="BC642" i="18"/>
  <c r="BD642" i="18"/>
  <c r="BC809" i="18"/>
  <c r="BD809" i="18"/>
  <c r="BC608" i="18"/>
  <c r="BD608" i="18"/>
  <c r="BC423" i="18"/>
  <c r="BD423" i="18"/>
  <c r="BC405" i="18"/>
  <c r="BD405" i="18"/>
  <c r="BC868" i="18"/>
  <c r="BD868" i="18"/>
  <c r="BC345" i="18"/>
  <c r="BD345" i="18"/>
  <c r="BC359" i="18"/>
  <c r="BD359" i="18"/>
  <c r="BC212" i="18"/>
  <c r="BD212" i="18"/>
  <c r="BC251" i="18"/>
  <c r="BD251" i="18"/>
  <c r="BC112" i="18"/>
  <c r="BD112" i="18"/>
  <c r="BC408" i="18"/>
  <c r="BD408" i="18"/>
  <c r="BC225" i="18"/>
  <c r="BD225" i="18"/>
  <c r="BC108" i="18"/>
  <c r="BD108" i="18"/>
  <c r="BC850" i="18"/>
  <c r="BD850" i="18"/>
  <c r="BC424" i="18"/>
  <c r="BD424" i="18"/>
  <c r="BC407" i="18"/>
  <c r="BD407" i="18"/>
  <c r="BC321" i="18"/>
  <c r="BD321" i="18"/>
  <c r="BC851" i="18"/>
  <c r="BD851" i="18"/>
  <c r="BC771" i="18"/>
  <c r="BD771" i="18"/>
  <c r="BC175" i="18"/>
  <c r="BD175" i="18"/>
  <c r="BC150" i="18"/>
  <c r="BD150" i="18"/>
  <c r="BC115" i="18"/>
  <c r="BB127" i="18"/>
  <c r="BC185" i="18"/>
  <c r="BD185" i="18"/>
  <c r="BC80" i="18"/>
  <c r="BD80" i="18"/>
  <c r="BC537" i="18"/>
  <c r="BD537" i="18"/>
  <c r="BC810" i="18"/>
  <c r="BD810" i="18"/>
  <c r="BC319" i="18"/>
  <c r="BD319" i="18"/>
  <c r="BC219" i="18"/>
  <c r="BB231" i="18"/>
  <c r="BC763" i="18"/>
  <c r="BD763" i="18"/>
  <c r="BC201" i="18"/>
  <c r="BD201" i="18"/>
  <c r="BC226" i="18"/>
  <c r="BD226" i="18"/>
  <c r="BC493" i="18"/>
  <c r="BB505" i="18"/>
  <c r="BC356" i="18"/>
  <c r="BD356" i="18"/>
  <c r="BC853" i="18"/>
  <c r="BD853" i="18"/>
  <c r="BC545" i="18"/>
  <c r="BD545" i="18"/>
  <c r="BC768" i="18"/>
  <c r="BD768" i="18"/>
  <c r="BC761" i="18"/>
  <c r="BD761" i="18"/>
  <c r="BC812" i="18"/>
  <c r="BD812" i="18"/>
  <c r="BC215" i="18"/>
  <c r="BD215" i="18"/>
  <c r="BC358" i="18"/>
  <c r="BD358" i="18"/>
  <c r="BC760" i="18"/>
  <c r="BD760" i="18"/>
  <c r="BC798" i="18"/>
  <c r="BD798" i="18"/>
  <c r="BC203" i="18"/>
  <c r="BD203" i="18"/>
  <c r="BC854" i="18"/>
  <c r="BD854" i="18"/>
  <c r="BC523" i="18"/>
  <c r="BD523" i="18"/>
  <c r="BC82" i="18"/>
  <c r="BD82" i="18"/>
  <c r="BC619" i="18"/>
  <c r="BD619" i="18"/>
  <c r="BC206" i="18"/>
  <c r="BB218" i="18"/>
  <c r="BC355" i="18"/>
  <c r="BD355" i="18"/>
  <c r="BC634" i="18"/>
  <c r="BD634" i="18"/>
  <c r="BC605" i="18"/>
  <c r="BD605" i="18"/>
  <c r="BC110" i="18"/>
  <c r="BD110" i="18"/>
  <c r="BC250" i="18"/>
  <c r="BD250" i="18"/>
  <c r="BC447" i="18"/>
  <c r="BD447" i="18"/>
  <c r="BC645" i="18"/>
  <c r="BD645" i="18"/>
  <c r="BC552" i="18"/>
  <c r="BD552" i="18"/>
  <c r="BC200" i="18"/>
  <c r="BD200" i="18"/>
  <c r="BC330" i="18"/>
  <c r="BD330" i="18"/>
  <c r="BC267" i="18"/>
  <c r="BD267" i="18"/>
  <c r="BC290" i="18"/>
  <c r="BD290" i="18"/>
  <c r="BC708" i="18"/>
  <c r="BD708" i="18"/>
  <c r="BC91" i="18"/>
  <c r="BD91" i="18"/>
  <c r="BC182" i="18"/>
  <c r="BC539" i="18"/>
  <c r="BD539" i="18"/>
  <c r="BC659" i="18"/>
  <c r="BD659" i="18"/>
  <c r="BC644" i="18"/>
  <c r="BD644" i="18"/>
  <c r="BC800" i="18"/>
  <c r="BD800" i="18"/>
  <c r="BC499" i="18"/>
  <c r="BD499" i="18"/>
  <c r="BC538" i="18"/>
  <c r="BD538" i="18"/>
  <c r="BC444" i="18"/>
  <c r="BD444" i="18"/>
  <c r="BC434" i="18"/>
  <c r="BD434" i="18"/>
  <c r="BC839" i="18"/>
  <c r="BD839" i="18"/>
  <c r="BC783" i="18"/>
  <c r="BD783" i="18"/>
  <c r="BC775" i="18"/>
  <c r="BD775" i="18"/>
  <c r="BC616" i="18"/>
  <c r="BD616" i="18"/>
  <c r="BC83" i="18"/>
  <c r="BD83" i="18"/>
  <c r="BC647" i="18"/>
  <c r="BD647" i="18"/>
  <c r="BC249" i="18"/>
  <c r="BD249" i="18"/>
  <c r="BC404" i="18"/>
  <c r="BD404" i="18"/>
  <c r="BC795" i="18"/>
  <c r="BD795" i="18"/>
  <c r="BC515" i="18"/>
  <c r="BD515" i="18"/>
  <c r="BC242" i="18"/>
  <c r="BD242" i="18"/>
  <c r="BC514" i="18"/>
  <c r="BD514" i="18"/>
  <c r="BC841" i="18"/>
  <c r="BD841" i="18"/>
  <c r="BC695" i="18"/>
  <c r="BD695" i="18"/>
  <c r="BC630" i="18"/>
  <c r="BD630" i="18"/>
  <c r="BC849" i="18"/>
  <c r="BD849" i="18"/>
  <c r="BC228" i="18"/>
  <c r="BD228" i="18"/>
  <c r="BC357" i="18"/>
  <c r="BD357" i="18"/>
  <c r="BC553" i="18"/>
  <c r="BD553" i="18"/>
  <c r="BC835" i="18"/>
  <c r="BD835" i="18"/>
  <c r="BC759" i="18"/>
  <c r="BD759" i="18"/>
  <c r="BC214" i="18"/>
  <c r="BD214" i="18"/>
  <c r="BC132" i="18"/>
  <c r="BD132" i="18"/>
  <c r="BC417" i="18"/>
  <c r="BD417" i="18"/>
  <c r="BC306" i="18"/>
  <c r="BD306" i="18"/>
  <c r="BC385" i="18"/>
  <c r="BD385" i="18"/>
  <c r="BC187" i="18"/>
  <c r="BD187" i="18"/>
  <c r="BC107" i="18"/>
  <c r="BD107" i="18"/>
  <c r="BC294" i="18"/>
  <c r="BD294" i="18"/>
  <c r="BC829" i="18"/>
  <c r="BD829" i="18"/>
  <c r="BC517" i="18"/>
  <c r="BD517" i="18"/>
  <c r="BC372" i="18"/>
  <c r="BD372" i="18"/>
  <c r="BC593" i="18"/>
  <c r="BD593" i="18"/>
  <c r="BC528" i="18"/>
  <c r="BD528" i="18"/>
  <c r="BC459" i="18"/>
  <c r="BD459" i="18"/>
  <c r="BC629" i="18"/>
  <c r="BD629" i="18"/>
  <c r="BC457" i="18"/>
  <c r="BD457" i="18"/>
  <c r="BC757" i="18"/>
  <c r="BD757" i="18"/>
  <c r="BC256" i="18"/>
  <c r="BD256" i="18"/>
  <c r="BC331" i="18"/>
  <c r="BD331" i="18"/>
  <c r="BC386" i="18"/>
  <c r="BD386" i="18"/>
  <c r="BC613" i="18"/>
  <c r="BD613" i="18"/>
  <c r="BC369" i="18"/>
  <c r="BD369" i="18"/>
  <c r="BC332" i="18"/>
  <c r="BD332" i="18"/>
  <c r="BC772" i="18"/>
  <c r="BD772" i="18"/>
  <c r="BC530" i="18"/>
  <c r="BD530" i="18"/>
  <c r="BC535" i="18"/>
  <c r="BD535" i="18"/>
  <c r="BC238" i="18"/>
  <c r="BD238" i="18"/>
  <c r="BC604" i="18"/>
  <c r="BD604" i="18"/>
  <c r="BC486" i="18"/>
  <c r="BD486" i="18"/>
  <c r="BC317" i="18"/>
  <c r="BD317" i="18"/>
  <c r="BC381" i="18"/>
  <c r="BD381" i="18"/>
  <c r="BC174" i="18"/>
  <c r="BD174" i="18"/>
  <c r="BC346" i="18"/>
  <c r="BD346" i="18"/>
  <c r="BC487" i="18"/>
  <c r="BD487" i="18"/>
  <c r="BC137" i="18"/>
  <c r="BD137" i="18"/>
  <c r="BC803" i="18"/>
  <c r="BD803" i="18"/>
  <c r="BC254" i="18"/>
  <c r="BD254" i="18"/>
  <c r="BC862" i="18"/>
  <c r="BD862" i="18"/>
  <c r="BC549" i="18"/>
  <c r="BD549" i="18"/>
  <c r="BC149" i="18"/>
  <c r="BD149" i="18"/>
  <c r="BC409" i="18"/>
  <c r="BD409" i="18"/>
  <c r="BC711" i="18"/>
  <c r="BD711" i="18"/>
  <c r="BC824" i="18"/>
  <c r="BD824" i="18"/>
  <c r="BC579" i="18"/>
  <c r="BD579" i="18"/>
  <c r="BC265" i="18"/>
  <c r="BD265" i="18"/>
  <c r="BC89" i="18"/>
  <c r="BB101" i="18"/>
  <c r="BC435" i="18"/>
  <c r="BD435" i="18"/>
  <c r="BC138" i="18"/>
  <c r="BD138" i="18"/>
  <c r="BC255" i="18"/>
  <c r="BD255" i="18"/>
  <c r="BC653" i="18"/>
  <c r="BD653" i="18"/>
  <c r="BC773" i="18"/>
  <c r="BD773" i="18"/>
  <c r="BC815" i="18"/>
  <c r="BD815" i="18"/>
  <c r="BC607" i="18"/>
  <c r="BD607" i="18"/>
  <c r="BC79" i="18"/>
  <c r="BD79" i="18"/>
  <c r="BC151" i="18"/>
  <c r="BD151" i="18"/>
  <c r="BC656" i="18"/>
  <c r="BD656" i="18"/>
  <c r="BC540" i="18"/>
  <c r="BD540" i="18"/>
  <c r="BB195" i="18"/>
  <c r="BA205" i="18"/>
  <c r="BC76" i="18"/>
  <c r="BB88" i="18"/>
  <c r="BC234" i="18"/>
  <c r="BB244" i="18"/>
  <c r="BA452" i="18"/>
  <c r="BB442" i="18"/>
  <c r="AZ465" i="18"/>
  <c r="BA455" i="18"/>
  <c r="BA465" i="18"/>
  <c r="BC390" i="18"/>
  <c r="BB400" i="18"/>
  <c r="BB364" i="18"/>
  <c r="BA374" i="18"/>
  <c r="BD626" i="18"/>
  <c r="BC635" i="18"/>
  <c r="BC595" i="18"/>
  <c r="BB596" i="18"/>
  <c r="BC777" i="18"/>
  <c r="BB778" i="18"/>
  <c r="BD808" i="18"/>
  <c r="BC817" i="18"/>
  <c r="BB529" i="18"/>
  <c r="BA531" i="18"/>
  <c r="BC622" i="18"/>
  <c r="BD614" i="18"/>
  <c r="BA426" i="18"/>
  <c r="BB414" i="18"/>
  <c r="BB361" i="18"/>
  <c r="BC349" i="18"/>
  <c r="BC797" i="18"/>
  <c r="BB804" i="18"/>
  <c r="BD550" i="18"/>
  <c r="BC557" i="18"/>
  <c r="BB834" i="18"/>
  <c r="BA843" i="18"/>
  <c r="BD756" i="18"/>
  <c r="BC765" i="18"/>
  <c r="BD855" i="18"/>
  <c r="BC856" i="18"/>
  <c r="BC660" i="18"/>
  <c r="BB661" i="18"/>
  <c r="BC542" i="18"/>
  <c r="BB544" i="18"/>
  <c r="BC821" i="18"/>
  <c r="BB830" i="18"/>
  <c r="AY22" i="24"/>
  <c r="AY33" i="24"/>
  <c r="AZ8" i="24"/>
  <c r="BD183" i="18"/>
  <c r="BC192" i="18"/>
  <c r="BD522" i="18"/>
  <c r="BC752" i="18"/>
  <c r="BB455" i="18"/>
  <c r="BB465" i="18"/>
  <c r="BD89" i="18"/>
  <c r="BC101" i="18"/>
  <c r="BD206" i="18"/>
  <c r="BC218" i="18"/>
  <c r="BD219" i="18"/>
  <c r="BC231" i="18"/>
  <c r="BD115" i="18"/>
  <c r="BC127" i="18"/>
  <c r="BC439" i="18"/>
  <c r="BC413" i="18"/>
  <c r="BC114" i="18"/>
  <c r="BC791" i="18"/>
  <c r="BD790" i="18"/>
  <c r="BD565" i="18"/>
  <c r="BD343" i="18"/>
  <c r="BD165" i="18"/>
  <c r="BD164" i="18"/>
  <c r="BD730" i="18"/>
  <c r="BD395" i="18"/>
  <c r="BD489" i="18"/>
  <c r="BD485" i="18"/>
  <c r="BD762" i="18"/>
  <c r="BD723" i="18"/>
  <c r="BD512" i="18"/>
  <c r="BD785" i="18"/>
  <c r="BD378" i="18"/>
  <c r="BD796" i="18"/>
  <c r="BD382" i="18"/>
  <c r="BD81" i="18"/>
  <c r="BD412" i="18"/>
  <c r="BD480" i="18"/>
  <c r="BC492" i="18"/>
  <c r="BD807" i="18"/>
  <c r="BD237" i="18"/>
  <c r="BD122" i="18"/>
  <c r="BD377" i="18"/>
  <c r="BD636" i="18"/>
  <c r="BC648" i="18"/>
  <c r="BD360" i="18"/>
  <c r="BD371" i="18"/>
  <c r="BD460" i="18"/>
  <c r="BD516" i="18"/>
  <c r="BD787" i="18"/>
  <c r="BD581" i="18"/>
  <c r="BD842" i="18"/>
  <c r="BD670" i="18"/>
  <c r="BD188" i="18"/>
  <c r="BD823" i="18"/>
  <c r="BD490" i="18"/>
  <c r="BD367" i="18"/>
  <c r="BD380" i="18"/>
  <c r="BD354" i="18"/>
  <c r="BD124" i="18"/>
  <c r="BD352" i="18"/>
  <c r="BD837" i="18"/>
  <c r="BD649" i="18"/>
  <c r="BD801" i="18"/>
  <c r="BD594" i="18"/>
  <c r="BD144" i="18"/>
  <c r="BD590" i="18"/>
  <c r="BD525" i="18"/>
  <c r="BD109" i="18"/>
  <c r="BD162" i="18"/>
  <c r="BD814" i="18"/>
  <c r="BD268" i="18"/>
  <c r="BD379" i="18"/>
  <c r="BD580" i="18"/>
  <c r="BD353" i="18"/>
  <c r="BD620" i="18"/>
  <c r="BD641" i="18"/>
  <c r="BD776" i="18"/>
  <c r="BD658" i="18"/>
  <c r="BD85" i="18"/>
  <c r="BD422" i="18"/>
  <c r="BD241" i="18"/>
  <c r="BD139" i="18"/>
  <c r="BD712" i="18"/>
  <c r="BD111" i="18"/>
  <c r="BD504" i="18"/>
  <c r="BD578" i="18"/>
  <c r="BD232" i="18"/>
  <c r="BD216" i="18"/>
  <c r="BD587" i="18"/>
  <c r="BD463" i="18"/>
  <c r="BD836" i="18"/>
  <c r="BD816" i="18"/>
  <c r="BD449" i="18"/>
  <c r="BD148" i="18"/>
  <c r="BD433" i="18"/>
  <c r="BD458" i="18"/>
  <c r="BD462" i="18"/>
  <c r="BD527" i="18"/>
  <c r="BD617" i="18"/>
  <c r="BD94" i="18"/>
  <c r="BD100" i="18"/>
  <c r="BD500" i="18"/>
  <c r="BD410" i="18"/>
  <c r="BD305" i="18"/>
  <c r="BD536" i="18"/>
  <c r="BD113" i="18"/>
  <c r="BD672" i="18"/>
  <c r="BD391" i="18"/>
  <c r="BD147" i="18"/>
  <c r="BD827" i="18"/>
  <c r="BD852" i="18"/>
  <c r="BD820" i="18"/>
  <c r="BD339" i="18"/>
  <c r="BD588" i="18"/>
  <c r="BD135" i="18"/>
  <c r="BD145" i="18"/>
  <c r="BD450" i="18"/>
  <c r="BD213" i="18"/>
  <c r="BD366" i="18"/>
  <c r="BD121" i="18"/>
  <c r="BD419" i="18"/>
  <c r="BD484" i="18"/>
  <c r="BD731" i="18"/>
  <c r="BD347" i="18"/>
  <c r="BD235" i="18"/>
  <c r="BD813" i="18"/>
  <c r="BD526" i="18"/>
  <c r="BD119" i="18"/>
  <c r="BD252" i="18"/>
  <c r="BD406" i="18"/>
  <c r="BD117" i="18"/>
  <c r="BD397" i="18"/>
  <c r="BD243" i="18"/>
  <c r="BD493" i="18"/>
  <c r="BC505" i="18"/>
  <c r="BD128" i="18"/>
  <c r="BC140" i="18"/>
  <c r="BC153" i="18"/>
  <c r="BC257" i="18"/>
  <c r="BC387" i="18"/>
  <c r="BC869" i="18"/>
  <c r="BC518" i="18"/>
  <c r="BC348" i="18"/>
  <c r="BE3" i="18"/>
  <c r="BD271" i="18"/>
  <c r="BD283" i="18"/>
  <c r="BD675" i="18"/>
  <c r="BD687" i="18"/>
  <c r="BD742" i="18"/>
  <c r="BD744" i="18"/>
  <c r="BD743" i="18"/>
  <c r="BD745" i="18"/>
  <c r="BD746" i="18"/>
  <c r="BD747" i="18"/>
  <c r="BD295" i="18"/>
  <c r="BD748" i="18"/>
  <c r="BD749" i="18"/>
  <c r="BD734" i="18"/>
  <c r="BD750" i="18"/>
  <c r="BD732" i="18"/>
  <c r="BD738" i="18"/>
  <c r="BD751" i="18"/>
  <c r="BD737" i="18"/>
  <c r="BD735" i="18"/>
  <c r="BD291" i="18"/>
  <c r="BD161" i="18"/>
  <c r="BD727" i="18"/>
  <c r="BD266" i="18"/>
  <c r="BD333" i="18"/>
  <c r="BD334" i="18"/>
  <c r="BE334" i="18"/>
  <c r="BD558" i="18"/>
  <c r="BD154" i="18"/>
  <c r="BD258" i="18"/>
  <c r="BD338" i="18"/>
  <c r="BD336" i="18"/>
  <c r="BD323" i="18"/>
  <c r="BD521" i="18"/>
  <c r="BD341" i="18"/>
  <c r="BD143" i="18"/>
  <c r="BD625" i="18"/>
  <c r="BD508" i="18"/>
  <c r="BD196" i="18"/>
  <c r="BD284" i="18"/>
  <c r="BD167" i="18"/>
  <c r="BD599" i="18"/>
  <c r="BD106" i="18"/>
  <c r="BD310" i="18"/>
  <c r="BD130" i="18"/>
  <c r="BD688" i="18"/>
  <c r="BD805" i="18"/>
  <c r="BD509" i="18"/>
  <c r="BD193" i="18"/>
  <c r="BD779" i="18"/>
  <c r="BD247" i="18"/>
  <c r="BD208" i="18"/>
  <c r="BD92" i="18"/>
  <c r="BD652" i="18"/>
  <c r="BD482" i="18"/>
  <c r="BD766" i="18"/>
  <c r="BD146" i="18"/>
  <c r="BD102" i="18"/>
  <c r="BD222" i="18"/>
  <c r="BD388" i="18"/>
  <c r="BD753" i="18"/>
  <c r="BD401" i="18"/>
  <c r="BD547" i="18"/>
  <c r="BD612" i="18"/>
  <c r="BD655" i="18"/>
  <c r="BD844" i="18"/>
  <c r="BD600" i="18"/>
  <c r="BD662" i="18"/>
  <c r="BD483" i="18"/>
  <c r="BD210" i="18"/>
  <c r="BD78" i="18"/>
  <c r="BD182" i="18"/>
  <c r="BE182" i="18"/>
  <c r="BD792" i="18"/>
  <c r="BD506" i="18"/>
  <c r="BD104" i="18"/>
  <c r="BD848" i="18"/>
  <c r="BD781" i="18"/>
  <c r="BD440" i="18"/>
  <c r="BD495" i="18"/>
  <c r="BD586" i="18"/>
  <c r="BD95" i="18"/>
  <c r="BD818" i="18"/>
  <c r="BD131" i="18"/>
  <c r="BD638" i="18"/>
  <c r="BD125" i="18"/>
  <c r="BD654" i="18"/>
  <c r="BD769" i="18"/>
  <c r="BD548" i="18"/>
  <c r="BD392" i="18"/>
  <c r="BD511" i="18"/>
  <c r="BD857" i="18"/>
  <c r="BD427" i="18"/>
  <c r="BD627" i="18"/>
  <c r="BD221" i="18"/>
  <c r="BD105" i="18"/>
  <c r="BD491" i="18"/>
  <c r="BD141" i="18"/>
  <c r="BD403" i="18"/>
  <c r="BD362" i="18"/>
  <c r="BD643" i="18"/>
  <c r="BD831" i="18"/>
  <c r="BD375" i="18"/>
  <c r="BD453" i="18"/>
  <c r="BD496" i="18"/>
  <c r="BD602" i="18"/>
  <c r="BD789" i="18"/>
  <c r="BD223" i="18"/>
  <c r="BD245" i="18"/>
  <c r="BD592" i="18"/>
  <c r="BD534" i="18"/>
  <c r="BD118" i="18"/>
  <c r="BD292" i="18"/>
  <c r="BE292" i="18"/>
  <c r="BD597" i="18"/>
  <c r="BC609" i="18"/>
  <c r="BD571" i="18"/>
  <c r="BD784" i="18"/>
  <c r="BE784" i="18"/>
  <c r="BD87" i="18"/>
  <c r="BE87" i="18"/>
  <c r="BD556" i="18"/>
  <c r="BE556" i="18"/>
  <c r="BD699" i="18"/>
  <c r="BE699" i="18"/>
  <c r="BD698" i="18"/>
  <c r="BE698" i="18"/>
  <c r="BD554" i="18"/>
  <c r="BE554" i="18"/>
  <c r="BD825" i="18"/>
  <c r="BE825" i="18"/>
  <c r="BD671" i="18"/>
  <c r="BE671" i="18"/>
  <c r="BD524" i="18"/>
  <c r="BE524" i="18"/>
  <c r="BD802" i="18"/>
  <c r="BE802" i="18"/>
  <c r="BD430" i="18"/>
  <c r="BE430" i="18"/>
  <c r="BD725" i="18"/>
  <c r="BE725" i="18"/>
  <c r="BD297" i="18"/>
  <c r="BD133" i="18"/>
  <c r="BE133" i="18"/>
  <c r="BD610" i="18"/>
  <c r="BE610" i="18"/>
  <c r="BD601" i="18"/>
  <c r="BE601" i="18"/>
  <c r="BD589" i="18"/>
  <c r="BE589" i="18"/>
  <c r="BD722" i="18"/>
  <c r="BE722" i="18"/>
  <c r="BD456" i="18"/>
  <c r="BE456" i="18"/>
  <c r="BD437" i="18"/>
  <c r="BE437" i="18"/>
  <c r="BD416" i="18"/>
  <c r="BE416" i="18"/>
  <c r="BD502" i="18"/>
  <c r="BE502" i="18"/>
  <c r="BD770" i="18"/>
  <c r="BE770" i="18"/>
  <c r="BD697" i="18"/>
  <c r="BE697" i="18"/>
  <c r="BD198" i="18"/>
  <c r="BE198" i="18"/>
  <c r="BD788" i="18"/>
  <c r="BE788" i="18"/>
  <c r="BD794" i="18"/>
  <c r="BE794" i="18"/>
  <c r="BD248" i="18"/>
  <c r="BE248" i="18"/>
  <c r="BD632" i="18"/>
  <c r="BE632" i="18"/>
  <c r="BD782" i="18"/>
  <c r="BE782" i="18"/>
  <c r="BD239" i="18"/>
  <c r="BE239" i="18"/>
  <c r="BD555" i="18"/>
  <c r="BE555" i="18"/>
  <c r="BD710" i="18"/>
  <c r="BE710" i="18"/>
  <c r="BD799" i="18"/>
  <c r="BE799" i="18"/>
  <c r="BD822" i="18"/>
  <c r="BE822" i="18"/>
  <c r="BD623" i="18"/>
  <c r="BE623" i="18"/>
  <c r="BD863" i="18"/>
  <c r="BE863" i="18"/>
  <c r="BD464" i="18"/>
  <c r="BE464" i="18"/>
  <c r="BD342" i="18"/>
  <c r="BE342" i="18"/>
  <c r="BD826" i="18"/>
  <c r="BE826" i="18"/>
  <c r="BD673" i="18"/>
  <c r="BE673" i="18"/>
  <c r="BD833" i="18"/>
  <c r="BE833" i="18"/>
  <c r="BD628" i="18"/>
  <c r="BE628" i="18"/>
  <c r="BD202" i="18"/>
  <c r="BE202" i="18"/>
  <c r="BD230" i="18"/>
  <c r="BE230" i="18"/>
  <c r="BD448" i="18"/>
  <c r="BE448" i="18"/>
  <c r="BD591" i="18"/>
  <c r="BE591" i="18"/>
  <c r="BD657" i="18"/>
  <c r="BE657" i="18"/>
  <c r="BD134" i="18"/>
  <c r="BE134" i="18"/>
  <c r="BD425" i="18"/>
  <c r="BE425" i="18"/>
  <c r="BD696" i="18"/>
  <c r="BE696" i="18"/>
  <c r="BD436" i="18"/>
  <c r="BE436" i="18"/>
  <c r="BD396" i="18"/>
  <c r="BE396" i="18"/>
  <c r="BD646" i="18"/>
  <c r="BE646" i="18"/>
  <c r="BD184" i="18"/>
  <c r="BE184" i="18"/>
  <c r="BD724" i="18"/>
  <c r="BE724" i="18"/>
  <c r="BD497" i="18"/>
  <c r="BE497" i="18"/>
  <c r="BD621" i="18"/>
  <c r="BE621" i="18"/>
  <c r="BD618" i="18"/>
  <c r="BE618" i="18"/>
  <c r="BD866" i="18"/>
  <c r="BD451" i="18"/>
  <c r="BE451" i="18"/>
  <c r="BD568" i="18"/>
  <c r="BE568" i="18"/>
  <c r="BD714" i="18"/>
  <c r="BD513" i="18"/>
  <c r="BE513" i="18"/>
  <c r="BD96" i="18"/>
  <c r="BE96" i="18"/>
  <c r="BD229" i="18"/>
  <c r="BE229" i="18"/>
  <c r="BD211" i="18"/>
  <c r="BE211" i="18"/>
  <c r="BD199" i="18"/>
  <c r="BE199" i="18"/>
  <c r="BD418" i="18"/>
  <c r="BE418" i="18"/>
  <c r="BD519" i="18"/>
  <c r="BE519" i="18"/>
  <c r="BD365" i="18"/>
  <c r="BE365" i="18"/>
  <c r="BD828" i="18"/>
  <c r="BE828" i="18"/>
  <c r="BD120" i="18"/>
  <c r="BE120" i="18"/>
  <c r="BD340" i="18"/>
  <c r="BE340" i="18"/>
  <c r="BD197" i="18"/>
  <c r="BE197" i="18"/>
  <c r="BD631" i="18"/>
  <c r="BE631" i="18"/>
  <c r="BD639" i="18"/>
  <c r="BE639" i="18"/>
  <c r="BD582" i="18"/>
  <c r="BE582" i="18"/>
  <c r="BD864" i="18"/>
  <c r="BE864" i="18"/>
  <c r="BD498" i="18"/>
  <c r="BE498" i="18"/>
  <c r="BD615" i="18"/>
  <c r="BE615" i="18"/>
  <c r="BD393" i="18"/>
  <c r="BE393" i="18"/>
  <c r="BD84" i="18"/>
  <c r="BE84" i="18"/>
  <c r="BD97" i="18"/>
  <c r="BE97" i="18"/>
  <c r="BD786" i="18"/>
  <c r="BE786" i="18"/>
  <c r="BD774" i="18"/>
  <c r="BE774" i="18"/>
  <c r="BC4" i="18"/>
  <c r="BB5" i="24"/>
  <c r="BD551" i="18"/>
  <c r="BE551" i="18"/>
  <c r="BD384" i="18"/>
  <c r="BE384" i="18"/>
  <c r="BD488" i="18"/>
  <c r="BE488" i="18"/>
  <c r="BD431" i="18"/>
  <c r="BE431" i="18"/>
  <c r="BD861" i="18"/>
  <c r="BE861" i="18"/>
  <c r="BD429" i="18"/>
  <c r="BE429" i="18"/>
  <c r="BD764" i="18"/>
  <c r="BE764" i="18"/>
  <c r="BD758" i="18"/>
  <c r="BE758" i="18"/>
  <c r="BD543" i="18"/>
  <c r="BE543" i="18"/>
  <c r="BD227" i="18"/>
  <c r="BE227" i="18"/>
  <c r="BD191" i="18"/>
  <c r="BE191" i="18"/>
  <c r="BD701" i="18"/>
  <c r="BD640" i="18"/>
  <c r="BE640" i="18"/>
  <c r="BD603" i="18"/>
  <c r="BE603" i="18"/>
  <c r="BD567" i="18"/>
  <c r="BE567" i="18"/>
  <c r="BD740" i="18"/>
  <c r="BE740" i="18"/>
  <c r="BD293" i="18"/>
  <c r="BD152" i="18"/>
  <c r="BE152" i="18"/>
  <c r="BD394" i="18"/>
  <c r="BE394" i="18"/>
  <c r="BD421" i="18"/>
  <c r="BE421" i="18"/>
  <c r="BD461" i="18"/>
  <c r="BE461" i="18"/>
  <c r="BD840" i="18"/>
  <c r="BE840" i="18"/>
  <c r="BD224" i="18"/>
  <c r="BE224" i="18"/>
  <c r="BD846" i="18"/>
  <c r="BE846" i="18"/>
  <c r="BD186" i="18"/>
  <c r="BE186" i="18"/>
  <c r="BD344" i="18"/>
  <c r="BE344" i="18"/>
  <c r="BD373" i="18"/>
  <c r="BE373" i="18"/>
  <c r="BD126" i="18"/>
  <c r="BE126" i="18"/>
  <c r="BD859" i="18"/>
  <c r="BE859" i="18"/>
  <c r="BC455" i="18"/>
  <c r="BC465" i="18"/>
  <c r="BD76" i="18"/>
  <c r="BC88" i="18"/>
  <c r="BD234" i="18"/>
  <c r="BC244" i="18"/>
  <c r="BC195" i="18"/>
  <c r="BB205" i="18"/>
  <c r="BB452" i="18"/>
  <c r="BC442" i="18"/>
  <c r="BC364" i="18"/>
  <c r="BB374" i="18"/>
  <c r="BD390" i="18"/>
  <c r="BC400" i="18"/>
  <c r="BD455" i="18"/>
  <c r="BC361" i="18"/>
  <c r="BD349" i="18"/>
  <c r="BD777" i="18"/>
  <c r="BC778" i="18"/>
  <c r="BD595" i="18"/>
  <c r="BC596" i="18"/>
  <c r="BD821" i="18"/>
  <c r="BC830" i="18"/>
  <c r="BE756" i="18"/>
  <c r="BD765" i="18"/>
  <c r="BD797" i="18"/>
  <c r="BC804" i="18"/>
  <c r="BD622" i="18"/>
  <c r="BE614" i="18"/>
  <c r="BB426" i="18"/>
  <c r="BC414" i="18"/>
  <c r="BC529" i="18"/>
  <c r="BB531" i="18"/>
  <c r="BE808" i="18"/>
  <c r="BD817" i="18"/>
  <c r="BE626" i="18"/>
  <c r="BD635" i="18"/>
  <c r="BA8" i="24"/>
  <c r="AZ22" i="24"/>
  <c r="AZ33" i="24"/>
  <c r="BD542" i="18"/>
  <c r="BC544" i="18"/>
  <c r="BD660" i="18"/>
  <c r="BC661" i="18"/>
  <c r="BE855" i="18"/>
  <c r="BC834" i="18"/>
  <c r="BB843" i="18"/>
  <c r="BE550" i="18"/>
  <c r="BD557" i="18"/>
  <c r="BE183" i="18"/>
  <c r="BD192" i="18"/>
  <c r="BE522" i="18"/>
  <c r="BD856" i="18"/>
  <c r="BE701" i="18"/>
  <c r="BC5" i="24"/>
  <c r="BD4" i="18"/>
  <c r="BE571" i="18"/>
  <c r="BE597" i="18"/>
  <c r="BD609" i="18"/>
  <c r="BD153" i="18"/>
  <c r="BD869" i="18"/>
  <c r="BD518" i="18"/>
  <c r="BD791" i="18"/>
  <c r="BE333" i="18"/>
  <c r="BE266" i="18"/>
  <c r="BE161" i="18"/>
  <c r="BE735" i="18"/>
  <c r="BD752" i="18"/>
  <c r="BE732" i="18"/>
  <c r="BE295" i="18"/>
  <c r="BE742" i="18"/>
  <c r="BE163" i="18"/>
  <c r="BE177" i="18"/>
  <c r="BE204" i="18"/>
  <c r="BE811" i="18"/>
  <c r="BE709" i="18"/>
  <c r="BE318" i="18"/>
  <c r="BE368" i="18"/>
  <c r="BE320" i="18"/>
  <c r="BE501" i="18"/>
  <c r="BE651" i="18"/>
  <c r="BE383" i="18"/>
  <c r="BE304" i="18"/>
  <c r="BE633" i="18"/>
  <c r="BE398" i="18"/>
  <c r="BE566" i="18"/>
  <c r="BE351" i="18"/>
  <c r="BE608" i="18"/>
  <c r="BE345" i="18"/>
  <c r="BE112" i="18"/>
  <c r="BE850" i="18"/>
  <c r="BE321" i="18"/>
  <c r="BE150" i="18"/>
  <c r="BE537" i="18"/>
  <c r="BE201" i="18"/>
  <c r="BE493" i="18"/>
  <c r="BD505" i="18"/>
  <c r="BE545" i="18"/>
  <c r="BE215" i="18"/>
  <c r="BE203" i="18"/>
  <c r="BE619" i="18"/>
  <c r="BE110" i="18"/>
  <c r="BE552" i="18"/>
  <c r="BE290" i="18"/>
  <c r="BE539" i="18"/>
  <c r="BE499" i="18"/>
  <c r="BE839" i="18"/>
  <c r="BE83" i="18"/>
  <c r="BE404" i="18"/>
  <c r="BE514" i="18"/>
  <c r="BE849" i="18"/>
  <c r="BE835" i="18"/>
  <c r="BE417" i="18"/>
  <c r="BE107" i="18"/>
  <c r="BE372" i="18"/>
  <c r="BE528" i="18"/>
  <c r="BE757" i="18"/>
  <c r="BE613" i="18"/>
  <c r="BE530" i="18"/>
  <c r="BE174" i="18"/>
  <c r="BE803" i="18"/>
  <c r="BE711" i="18"/>
  <c r="BE255" i="18"/>
  <c r="BE397" i="18"/>
  <c r="BE406" i="18"/>
  <c r="BE119" i="18"/>
  <c r="BE526" i="18"/>
  <c r="BE235" i="18"/>
  <c r="BE419" i="18"/>
  <c r="BE366" i="18"/>
  <c r="BE450" i="18"/>
  <c r="BE135" i="18"/>
  <c r="BE852" i="18"/>
  <c r="BE147" i="18"/>
  <c r="BE672" i="18"/>
  <c r="BE536" i="18"/>
  <c r="BE410" i="18"/>
  <c r="BE100" i="18"/>
  <c r="BE94" i="18"/>
  <c r="BE527" i="18"/>
  <c r="BE458" i="18"/>
  <c r="BE148" i="18"/>
  <c r="BE816" i="18"/>
  <c r="BE463" i="18"/>
  <c r="BE232" i="18"/>
  <c r="BE504" i="18"/>
  <c r="BE712" i="18"/>
  <c r="BE241" i="18"/>
  <c r="BE85" i="18"/>
  <c r="BE776" i="18"/>
  <c r="BE620" i="18"/>
  <c r="BE580" i="18"/>
  <c r="BE268" i="18"/>
  <c r="BE162" i="18"/>
  <c r="BE525" i="18"/>
  <c r="BE144" i="18"/>
  <c r="BE801" i="18"/>
  <c r="BE837" i="18"/>
  <c r="BE124" i="18"/>
  <c r="BE380" i="18"/>
  <c r="BE490" i="18"/>
  <c r="BE188" i="18"/>
  <c r="BE842" i="18"/>
  <c r="BE516" i="18"/>
  <c r="BE371" i="18"/>
  <c r="BE377" i="18"/>
  <c r="BE237" i="18"/>
  <c r="BE412" i="18"/>
  <c r="BE382" i="18"/>
  <c r="BE378" i="18"/>
  <c r="BE512" i="18"/>
  <c r="BE762" i="18"/>
  <c r="BE489" i="18"/>
  <c r="BE395" i="18"/>
  <c r="BE164" i="18"/>
  <c r="BE343" i="18"/>
  <c r="BE565" i="18"/>
  <c r="BE217" i="18"/>
  <c r="BE755" i="18"/>
  <c r="BE136" i="18"/>
  <c r="BE838" i="18"/>
  <c r="BE253" i="18"/>
  <c r="BE176" i="18"/>
  <c r="BF176" i="18"/>
  <c r="BE236" i="18"/>
  <c r="BE420" i="18"/>
  <c r="BF420" i="18"/>
  <c r="BE86" i="18"/>
  <c r="BE240" i="18"/>
  <c r="BF240" i="18"/>
  <c r="BE721" i="18"/>
  <c r="BE399" i="18"/>
  <c r="BF399" i="18"/>
  <c r="BE370" i="18"/>
  <c r="BE446" i="18"/>
  <c r="BF446" i="18"/>
  <c r="BE423" i="18"/>
  <c r="BF423" i="18"/>
  <c r="BE359" i="18"/>
  <c r="BE408" i="18"/>
  <c r="BF408" i="18"/>
  <c r="BE851" i="18"/>
  <c r="BF851" i="18"/>
  <c r="BE185" i="18"/>
  <c r="BE810" i="18"/>
  <c r="BF810" i="18"/>
  <c r="BE219" i="18"/>
  <c r="BD231" i="18"/>
  <c r="BE226" i="18"/>
  <c r="BE768" i="18"/>
  <c r="BF768" i="18"/>
  <c r="BE358" i="18"/>
  <c r="BE854" i="18"/>
  <c r="BF854" i="18"/>
  <c r="BE355" i="18"/>
  <c r="BE250" i="18"/>
  <c r="BF250" i="18"/>
  <c r="BE200" i="18"/>
  <c r="BE708" i="18"/>
  <c r="BF708" i="18"/>
  <c r="BE800" i="18"/>
  <c r="BE434" i="18"/>
  <c r="BF434" i="18"/>
  <c r="BE616" i="18"/>
  <c r="BE249" i="18"/>
  <c r="BF249" i="18"/>
  <c r="BE242" i="18"/>
  <c r="BE630" i="18"/>
  <c r="BF630" i="18"/>
  <c r="BE553" i="18"/>
  <c r="BE132" i="18"/>
  <c r="BF132" i="18"/>
  <c r="BE187" i="18"/>
  <c r="BE517" i="18"/>
  <c r="BF517" i="18"/>
  <c r="BE593" i="18"/>
  <c r="BE457" i="18"/>
  <c r="BF457" i="18"/>
  <c r="BE386" i="18"/>
  <c r="BE772" i="18"/>
  <c r="BF772" i="18"/>
  <c r="BE604" i="18"/>
  <c r="BE381" i="18"/>
  <c r="BF381" i="18"/>
  <c r="BE137" i="18"/>
  <c r="BE549" i="18"/>
  <c r="BF549" i="18"/>
  <c r="BE824" i="18"/>
  <c r="BE653" i="18"/>
  <c r="BE79" i="18"/>
  <c r="BF79" i="18"/>
  <c r="BE540" i="18"/>
  <c r="BE579" i="18"/>
  <c r="BF579" i="18"/>
  <c r="BE89" i="18"/>
  <c r="BD101" i="18"/>
  <c r="BE773" i="18"/>
  <c r="BF859" i="18"/>
  <c r="BF840" i="18"/>
  <c r="BF152" i="18"/>
  <c r="BF191" i="18"/>
  <c r="BF758" i="18"/>
  <c r="BF384" i="18"/>
  <c r="BF615" i="18"/>
  <c r="BF639" i="18"/>
  <c r="BF120" i="18"/>
  <c r="BF519" i="18"/>
  <c r="BF229" i="18"/>
  <c r="BE714" i="18"/>
  <c r="BF451" i="18"/>
  <c r="BF497" i="18"/>
  <c r="BF396" i="18"/>
  <c r="BF425" i="18"/>
  <c r="BF202" i="18"/>
  <c r="BF826" i="18"/>
  <c r="BF623" i="18"/>
  <c r="BF555" i="18"/>
  <c r="BF248" i="18"/>
  <c r="BF697" i="18"/>
  <c r="BF437" i="18"/>
  <c r="BF601" i="18"/>
  <c r="BE297" i="18"/>
  <c r="BF297" i="18"/>
  <c r="BF430" i="18"/>
  <c r="BF671" i="18"/>
  <c r="BF699" i="18"/>
  <c r="BD257" i="18"/>
  <c r="BD387" i="18"/>
  <c r="BD439" i="18"/>
  <c r="BD413" i="18"/>
  <c r="BD114" i="18"/>
  <c r="BD348" i="18"/>
  <c r="BF334" i="18"/>
  <c r="BF3" i="18"/>
  <c r="BE271" i="18"/>
  <c r="BE283" i="18"/>
  <c r="BE675" i="18"/>
  <c r="BE687" i="18"/>
  <c r="BE745" i="18"/>
  <c r="BE744" i="18"/>
  <c r="BE743" i="18"/>
  <c r="BF743" i="18"/>
  <c r="BE746" i="18"/>
  <c r="BE747" i="18"/>
  <c r="BE748" i="18"/>
  <c r="BE749" i="18"/>
  <c r="BE750" i="18"/>
  <c r="BE736" i="18"/>
  <c r="BF736" i="18"/>
  <c r="BE731" i="18"/>
  <c r="BF731" i="18"/>
  <c r="BE734" i="18"/>
  <c r="BE733" i="18"/>
  <c r="BF733" i="18" s="1"/>
  <c r="BE293" i="18"/>
  <c r="BF293" i="18"/>
  <c r="BE751" i="18"/>
  <c r="BE752" i="18"/>
  <c r="BE291" i="18"/>
  <c r="BF291" i="18"/>
  <c r="BE738" i="18"/>
  <c r="BF738" i="18"/>
  <c r="BE737" i="18"/>
  <c r="BF737" i="18"/>
  <c r="BE727" i="18"/>
  <c r="BE866" i="18"/>
  <c r="BF866" i="18"/>
  <c r="BE558" i="18"/>
  <c r="BE154" i="18"/>
  <c r="BE258" i="18"/>
  <c r="BE338" i="18"/>
  <c r="BE336" i="18"/>
  <c r="BE323" i="18"/>
  <c r="BE521" i="18"/>
  <c r="BE341" i="18"/>
  <c r="BE143" i="18"/>
  <c r="BE625" i="18"/>
  <c r="BE508" i="18"/>
  <c r="BE196" i="18"/>
  <c r="BE284" i="18"/>
  <c r="BE106" i="18"/>
  <c r="BE167" i="18"/>
  <c r="BE310" i="18"/>
  <c r="BE599" i="18"/>
  <c r="BE130" i="18"/>
  <c r="BE779" i="18"/>
  <c r="BE509" i="18"/>
  <c r="BE193" i="18"/>
  <c r="BE805" i="18"/>
  <c r="BE688" i="18"/>
  <c r="BE695" i="18"/>
  <c r="BE92" i="18"/>
  <c r="BE247" i="18"/>
  <c r="BE652" i="18"/>
  <c r="BE208" i="18"/>
  <c r="BE482" i="18"/>
  <c r="BE766" i="18"/>
  <c r="BE222" i="18"/>
  <c r="BE146" i="18"/>
  <c r="BE102" i="18"/>
  <c r="BE388" i="18"/>
  <c r="BE401" i="18"/>
  <c r="BE655" i="18"/>
  <c r="BE547" i="18"/>
  <c r="BE548" i="18"/>
  <c r="BE557" i="18"/>
  <c r="BE753" i="18"/>
  <c r="BE612" i="18"/>
  <c r="BE662" i="18"/>
  <c r="BE844" i="18"/>
  <c r="BE847" i="18"/>
  <c r="BE848" i="18"/>
  <c r="BE853" i="18"/>
  <c r="BE856" i="18"/>
  <c r="BE483" i="18"/>
  <c r="BE210" i="18"/>
  <c r="BE600" i="18"/>
  <c r="BE78" i="18"/>
  <c r="BE506" i="18"/>
  <c r="BE792" i="18"/>
  <c r="BE104" i="18"/>
  <c r="BE440" i="18"/>
  <c r="BE131" i="18"/>
  <c r="BE586" i="18"/>
  <c r="BE95" i="18"/>
  <c r="BE495" i="18"/>
  <c r="BE638" i="18"/>
  <c r="BE781" i="18"/>
  <c r="BE818" i="18"/>
  <c r="BE125" i="18"/>
  <c r="BE654" i="18"/>
  <c r="BE627" i="18"/>
  <c r="BE629" i="18"/>
  <c r="BE634" i="18"/>
  <c r="BE635" i="18"/>
  <c r="BE221" i="18"/>
  <c r="BE857" i="18"/>
  <c r="BE860" i="18"/>
  <c r="BE862" i="18"/>
  <c r="BE865" i="18"/>
  <c r="BE867" i="18"/>
  <c r="BE868" i="18"/>
  <c r="BE869" i="18"/>
  <c r="BE427" i="18"/>
  <c r="BE392" i="18"/>
  <c r="BE769" i="18"/>
  <c r="BE511" i="18"/>
  <c r="BE141" i="18"/>
  <c r="BE496" i="18"/>
  <c r="BE223" i="18"/>
  <c r="BE105" i="18"/>
  <c r="BE245" i="18"/>
  <c r="BE592" i="18"/>
  <c r="BE453" i="18"/>
  <c r="BE375" i="18"/>
  <c r="BE362" i="18"/>
  <c r="BE534" i="18"/>
  <c r="BE643" i="18"/>
  <c r="BE491" i="18"/>
  <c r="BE118" i="18"/>
  <c r="BE403" i="18"/>
  <c r="BE789" i="18"/>
  <c r="BE602" i="18"/>
  <c r="BE831" i="18"/>
  <c r="BE178" i="18"/>
  <c r="BF178" i="18"/>
  <c r="BE606" i="18"/>
  <c r="BF606" i="18"/>
  <c r="BE93" i="18"/>
  <c r="BF93" i="18"/>
  <c r="BE180" i="18"/>
  <c r="BF180" i="18"/>
  <c r="BE308" i="18"/>
  <c r="BF308" i="18"/>
  <c r="BE189" i="18"/>
  <c r="BF189" i="18"/>
  <c r="BE123" i="18"/>
  <c r="BF123" i="18"/>
  <c r="BE128" i="18"/>
  <c r="BD140" i="18"/>
  <c r="BE209" i="18"/>
  <c r="BF209" i="18"/>
  <c r="BE99" i="18"/>
  <c r="BF99" i="18"/>
  <c r="BE307" i="18"/>
  <c r="BF307" i="18"/>
  <c r="BE432" i="18"/>
  <c r="BF432" i="18"/>
  <c r="BE532" i="18"/>
  <c r="BF532" i="18"/>
  <c r="BE541" i="18"/>
  <c r="BF541" i="18"/>
  <c r="BE642" i="18"/>
  <c r="BF642" i="18"/>
  <c r="BE405" i="18"/>
  <c r="BF405" i="18"/>
  <c r="BE212" i="18"/>
  <c r="BF212" i="18"/>
  <c r="BE225" i="18"/>
  <c r="BF225" i="18"/>
  <c r="BE424" i="18"/>
  <c r="BF424" i="18"/>
  <c r="BE771" i="18"/>
  <c r="BF771" i="18"/>
  <c r="BE80" i="18"/>
  <c r="BF80" i="18"/>
  <c r="BE319" i="18"/>
  <c r="BF319" i="18"/>
  <c r="BE356" i="18"/>
  <c r="BF356" i="18"/>
  <c r="BE761" i="18"/>
  <c r="BF761" i="18"/>
  <c r="BE760" i="18"/>
  <c r="BF760" i="18"/>
  <c r="BE523" i="18"/>
  <c r="BF523" i="18"/>
  <c r="BF634" i="18"/>
  <c r="BE447" i="18"/>
  <c r="BF447" i="18"/>
  <c r="BE330" i="18"/>
  <c r="BF330" i="18"/>
  <c r="BE91" i="18"/>
  <c r="BF91" i="18"/>
  <c r="BE644" i="18"/>
  <c r="BF644" i="18"/>
  <c r="BE444" i="18"/>
  <c r="BF444" i="18"/>
  <c r="BE775" i="18"/>
  <c r="BF775" i="18"/>
  <c r="BE515" i="18"/>
  <c r="BF515" i="18"/>
  <c r="BF695" i="18"/>
  <c r="BE357" i="18"/>
  <c r="BF357" i="18"/>
  <c r="BE214" i="18"/>
  <c r="BF214" i="18"/>
  <c r="BE385" i="18"/>
  <c r="BF385" i="18"/>
  <c r="BE829" i="18"/>
  <c r="BF829" i="18"/>
  <c r="BF629" i="18"/>
  <c r="BE331" i="18"/>
  <c r="BF331" i="18"/>
  <c r="BE332" i="18"/>
  <c r="BF332" i="18"/>
  <c r="BE238" i="18"/>
  <c r="BF238" i="18"/>
  <c r="BE317" i="18"/>
  <c r="BF317" i="18"/>
  <c r="BE487" i="18"/>
  <c r="BF487" i="18"/>
  <c r="BF862" i="18"/>
  <c r="BE265" i="18"/>
  <c r="BF265" i="18"/>
  <c r="BE151" i="18"/>
  <c r="BF151" i="18"/>
  <c r="BE243" i="18"/>
  <c r="BF243" i="18"/>
  <c r="BE117" i="18"/>
  <c r="BF117" i="18"/>
  <c r="BE252" i="18"/>
  <c r="BF252" i="18"/>
  <c r="BE813" i="18"/>
  <c r="BF813" i="18"/>
  <c r="BE347" i="18"/>
  <c r="BF347" i="18"/>
  <c r="BE484" i="18"/>
  <c r="BF484" i="18"/>
  <c r="BE121" i="18"/>
  <c r="BF121" i="18"/>
  <c r="BE213" i="18"/>
  <c r="BF213" i="18"/>
  <c r="BE145" i="18"/>
  <c r="BF145" i="18"/>
  <c r="BE588" i="18"/>
  <c r="BF588" i="18"/>
  <c r="BE339" i="18"/>
  <c r="BF339" i="18"/>
  <c r="BE820" i="18"/>
  <c r="BF820" i="18"/>
  <c r="BE827" i="18"/>
  <c r="BF827" i="18"/>
  <c r="BE391" i="18"/>
  <c r="BF391" i="18"/>
  <c r="BE113" i="18"/>
  <c r="BF113" i="18"/>
  <c r="BE305" i="18"/>
  <c r="BF305" i="18"/>
  <c r="BE500" i="18"/>
  <c r="BF500" i="18"/>
  <c r="BE617" i="18"/>
  <c r="BF617" i="18"/>
  <c r="BE462" i="18"/>
  <c r="BF462" i="18"/>
  <c r="BE433" i="18"/>
  <c r="BF433" i="18"/>
  <c r="BE449" i="18"/>
  <c r="BF449" i="18"/>
  <c r="BE836" i="18"/>
  <c r="BF836" i="18"/>
  <c r="BE587" i="18"/>
  <c r="BF587" i="18"/>
  <c r="BE216" i="18"/>
  <c r="BF216" i="18"/>
  <c r="BE578" i="18"/>
  <c r="BF578" i="18"/>
  <c r="BE111" i="18"/>
  <c r="BF111" i="18"/>
  <c r="BE139" i="18"/>
  <c r="BF139" i="18"/>
  <c r="BE422" i="18"/>
  <c r="BF422" i="18"/>
  <c r="BE658" i="18"/>
  <c r="BF658" i="18"/>
  <c r="BE641" i="18"/>
  <c r="BF641" i="18"/>
  <c r="BE353" i="18"/>
  <c r="BF353" i="18"/>
  <c r="BE379" i="18"/>
  <c r="BF379" i="18"/>
  <c r="BE814" i="18"/>
  <c r="BF814" i="18"/>
  <c r="BE109" i="18"/>
  <c r="BF109" i="18"/>
  <c r="BE590" i="18"/>
  <c r="BF590" i="18"/>
  <c r="BE594" i="18"/>
  <c r="BF594" i="18"/>
  <c r="BE649" i="18"/>
  <c r="BF649" i="18"/>
  <c r="BE352" i="18"/>
  <c r="BF352" i="18"/>
  <c r="BE354" i="18"/>
  <c r="BF354" i="18"/>
  <c r="BE367" i="18"/>
  <c r="BF367" i="18"/>
  <c r="BE823" i="18"/>
  <c r="BF823" i="18"/>
  <c r="BE670" i="18"/>
  <c r="BF670" i="18"/>
  <c r="BE581" i="18"/>
  <c r="BF581" i="18"/>
  <c r="BE787" i="18"/>
  <c r="BF787" i="18"/>
  <c r="BE460" i="18"/>
  <c r="BF460" i="18"/>
  <c r="BE360" i="18"/>
  <c r="BF360" i="18"/>
  <c r="BE636" i="18"/>
  <c r="BD648" i="18"/>
  <c r="BE122" i="18"/>
  <c r="BF122" i="18"/>
  <c r="BE807" i="18"/>
  <c r="BF807" i="18"/>
  <c r="BE480" i="18"/>
  <c r="BD492" i="18"/>
  <c r="BE81" i="18"/>
  <c r="BF81" i="18"/>
  <c r="BE796" i="18"/>
  <c r="BF796" i="18"/>
  <c r="BE785" i="18"/>
  <c r="BF785" i="18"/>
  <c r="BE723" i="18"/>
  <c r="BF723" i="18"/>
  <c r="BE485" i="18"/>
  <c r="BF485" i="18"/>
  <c r="BE730" i="18"/>
  <c r="BF730" i="18"/>
  <c r="BE165" i="18"/>
  <c r="BF165" i="18"/>
  <c r="BE790" i="18"/>
  <c r="BF790" i="18"/>
  <c r="BE269" i="18"/>
  <c r="BF269" i="18"/>
  <c r="BE443" i="18"/>
  <c r="BF443" i="18"/>
  <c r="BE438" i="18"/>
  <c r="BF438" i="18"/>
  <c r="BE445" i="18"/>
  <c r="BF445" i="18"/>
  <c r="BE411" i="18"/>
  <c r="BF411" i="18"/>
  <c r="BE190" i="18"/>
  <c r="BF190" i="18"/>
  <c r="BF860" i="18"/>
  <c r="BF847" i="18"/>
  <c r="BE503" i="18"/>
  <c r="BF503" i="18"/>
  <c r="BE584" i="18"/>
  <c r="BF584" i="18"/>
  <c r="BF865" i="18"/>
  <c r="BE98" i="18"/>
  <c r="BF98" i="18"/>
  <c r="BE669" i="18"/>
  <c r="BF669" i="18"/>
  <c r="BE569" i="18"/>
  <c r="BF569" i="18"/>
  <c r="BE510" i="18"/>
  <c r="BF510" i="18"/>
  <c r="BE809" i="18"/>
  <c r="BF809" i="18"/>
  <c r="BF868" i="18"/>
  <c r="BE251" i="18"/>
  <c r="BF251" i="18"/>
  <c r="BE108" i="18"/>
  <c r="BF108" i="18"/>
  <c r="BE407" i="18"/>
  <c r="BF407" i="18"/>
  <c r="BE175" i="18"/>
  <c r="BF175" i="18"/>
  <c r="BE115" i="18"/>
  <c r="BD127" i="18"/>
  <c r="BE763" i="18"/>
  <c r="BF763" i="18"/>
  <c r="BF853" i="18"/>
  <c r="BE812" i="18"/>
  <c r="BF812" i="18"/>
  <c r="BE798" i="18"/>
  <c r="BF798" i="18"/>
  <c r="BE82" i="18"/>
  <c r="BF82" i="18"/>
  <c r="BE206" i="18"/>
  <c r="BD218" i="18"/>
  <c r="BE605" i="18"/>
  <c r="BF605" i="18"/>
  <c r="BE645" i="18"/>
  <c r="BF645" i="18"/>
  <c r="BE267" i="18"/>
  <c r="BF267" i="18"/>
  <c r="BE659" i="18"/>
  <c r="BF659" i="18"/>
  <c r="BE538" i="18"/>
  <c r="BF538" i="18"/>
  <c r="BE783" i="18"/>
  <c r="BF783" i="18"/>
  <c r="BE647" i="18"/>
  <c r="BF647" i="18"/>
  <c r="BE795" i="18"/>
  <c r="BF795" i="18"/>
  <c r="BE841" i="18"/>
  <c r="BF841" i="18"/>
  <c r="BE228" i="18"/>
  <c r="BF228" i="18"/>
  <c r="BE759" i="18"/>
  <c r="BF759" i="18"/>
  <c r="BE306" i="18"/>
  <c r="BF306" i="18"/>
  <c r="BE294" i="18"/>
  <c r="BF294" i="18"/>
  <c r="BE459" i="18"/>
  <c r="BF459" i="18"/>
  <c r="BE256" i="18"/>
  <c r="BF256" i="18"/>
  <c r="BE369" i="18"/>
  <c r="BF369" i="18"/>
  <c r="BE535" i="18"/>
  <c r="BF535" i="18"/>
  <c r="BE486" i="18"/>
  <c r="BF486" i="18"/>
  <c r="BE346" i="18"/>
  <c r="BF346" i="18"/>
  <c r="BE254" i="18"/>
  <c r="BF254" i="18"/>
  <c r="BE409" i="18"/>
  <c r="BF409" i="18"/>
  <c r="BE138" i="18"/>
  <c r="BF138" i="18"/>
  <c r="BE815" i="18"/>
  <c r="BF815" i="18"/>
  <c r="BE656" i="18"/>
  <c r="BF656" i="18"/>
  <c r="BE149" i="18"/>
  <c r="BF149" i="18"/>
  <c r="BE435" i="18"/>
  <c r="BF435" i="18"/>
  <c r="BE607" i="18"/>
  <c r="BF607" i="18"/>
  <c r="BF867" i="18"/>
  <c r="BD195" i="18"/>
  <c r="BC205" i="18"/>
  <c r="BE76" i="18"/>
  <c r="BD88" i="18"/>
  <c r="BD244" i="18"/>
  <c r="BE234" i="18"/>
  <c r="BC452" i="18"/>
  <c r="BD442" i="18"/>
  <c r="BD452" i="18"/>
  <c r="BE455" i="18"/>
  <c r="BD465" i="18"/>
  <c r="BD364" i="18"/>
  <c r="BC374" i="18"/>
  <c r="BE390" i="18"/>
  <c r="BD400" i="18"/>
  <c r="BE660" i="18"/>
  <c r="BD661" i="18"/>
  <c r="BB8" i="24"/>
  <c r="BA22" i="24"/>
  <c r="BA33" i="24"/>
  <c r="BE595" i="18"/>
  <c r="BD596" i="18"/>
  <c r="BD529" i="18"/>
  <c r="BC531" i="18"/>
  <c r="BF756" i="18"/>
  <c r="BE765" i="18"/>
  <c r="BF550" i="18"/>
  <c r="BD834" i="18"/>
  <c r="BC843" i="18"/>
  <c r="BF855" i="18"/>
  <c r="BE542" i="18"/>
  <c r="BD544" i="18"/>
  <c r="BC426" i="18"/>
  <c r="BD414" i="18"/>
  <c r="BF614" i="18"/>
  <c r="BE622" i="18"/>
  <c r="BE777" i="18"/>
  <c r="BD778" i="18"/>
  <c r="BF626" i="18"/>
  <c r="BF808" i="18"/>
  <c r="BE797" i="18"/>
  <c r="BD804" i="18"/>
  <c r="BE821" i="18"/>
  <c r="BD830" i="18"/>
  <c r="BD361" i="18"/>
  <c r="BE349" i="18"/>
  <c r="BF522" i="18"/>
  <c r="BF183" i="18"/>
  <c r="BF115" i="18"/>
  <c r="BE127" i="18"/>
  <c r="BE257" i="18"/>
  <c r="BE153" i="18"/>
  <c r="BE413" i="18"/>
  <c r="BE114" i="18"/>
  <c r="BE791" i="18"/>
  <c r="BE192" i="18"/>
  <c r="BE817" i="18"/>
  <c r="BF480" i="18"/>
  <c r="BE492" i="18"/>
  <c r="BF636" i="18"/>
  <c r="BE648" i="18"/>
  <c r="BG391" i="18"/>
  <c r="BG588" i="18"/>
  <c r="BG121" i="18"/>
  <c r="BG862" i="18"/>
  <c r="BG332" i="18"/>
  <c r="BG829" i="18"/>
  <c r="BG695" i="18"/>
  <c r="BG444" i="18"/>
  <c r="BG523" i="18"/>
  <c r="BG319" i="18"/>
  <c r="BG225" i="18"/>
  <c r="BG541" i="18"/>
  <c r="BF128" i="18"/>
  <c r="BE140" i="18"/>
  <c r="BG189" i="18"/>
  <c r="BG606" i="18"/>
  <c r="BE387" i="18"/>
  <c r="BE439" i="18"/>
  <c r="BE518" i="18"/>
  <c r="BG737" i="18"/>
  <c r="BG293" i="18"/>
  <c r="BG3" i="18"/>
  <c r="BF675" i="18"/>
  <c r="BF687" i="18"/>
  <c r="BF271" i="18"/>
  <c r="BF283" i="18"/>
  <c r="BF744" i="18"/>
  <c r="BF742" i="18"/>
  <c r="BF745" i="18"/>
  <c r="BF746" i="18"/>
  <c r="BF747" i="18"/>
  <c r="BF748" i="18"/>
  <c r="BF749" i="18"/>
  <c r="BF740" i="18"/>
  <c r="BG740" i="18"/>
  <c r="BF295" i="18"/>
  <c r="BF164" i="18"/>
  <c r="BG164" i="18"/>
  <c r="BF750" i="18"/>
  <c r="BF290" i="18"/>
  <c r="BG290" i="18"/>
  <c r="BF751" i="18"/>
  <c r="BF292" i="18"/>
  <c r="BF734" i="18"/>
  <c r="BG734" i="18"/>
  <c r="BF429" i="18"/>
  <c r="BG429" i="18"/>
  <c r="BF735" i="18"/>
  <c r="BG735" i="18"/>
  <c r="BF727" i="18"/>
  <c r="BF177" i="18"/>
  <c r="BG177" i="18"/>
  <c r="BF266" i="18"/>
  <c r="BG266" i="18"/>
  <c r="BF567" i="18"/>
  <c r="BG567" i="18"/>
  <c r="BF558" i="18"/>
  <c r="BF154" i="18"/>
  <c r="BF258" i="18"/>
  <c r="BF338" i="18"/>
  <c r="BF336" i="18"/>
  <c r="BF323" i="18"/>
  <c r="BF521" i="18"/>
  <c r="BF341" i="18"/>
  <c r="BF143" i="18"/>
  <c r="BF625" i="18"/>
  <c r="BF508" i="18"/>
  <c r="BF196" i="18"/>
  <c r="BF284" i="18"/>
  <c r="BF167" i="18"/>
  <c r="BF310" i="18"/>
  <c r="BF106" i="18"/>
  <c r="BF130" i="18"/>
  <c r="BF599" i="18"/>
  <c r="BF805" i="18"/>
  <c r="BF193" i="18"/>
  <c r="BF779" i="18"/>
  <c r="BF688" i="18"/>
  <c r="BF509" i="18"/>
  <c r="BF652" i="18"/>
  <c r="BF482" i="18"/>
  <c r="BF92" i="18"/>
  <c r="BF247" i="18"/>
  <c r="BF208" i="18"/>
  <c r="BF146" i="18"/>
  <c r="BF222" i="18"/>
  <c r="BF102" i="18"/>
  <c r="BF766" i="18"/>
  <c r="BF388" i="18"/>
  <c r="BF401" i="18"/>
  <c r="BF753" i="18"/>
  <c r="BF547" i="18"/>
  <c r="BF655" i="18"/>
  <c r="BF612" i="18"/>
  <c r="BF662" i="18"/>
  <c r="BF182" i="18"/>
  <c r="BG182" i="18"/>
  <c r="BF844" i="18"/>
  <c r="BF483" i="18"/>
  <c r="BF600" i="18"/>
  <c r="BF210" i="18"/>
  <c r="BF78" i="18"/>
  <c r="BF506" i="18"/>
  <c r="BF792" i="18"/>
  <c r="BF495" i="18"/>
  <c r="BF95" i="18"/>
  <c r="BF104" i="18"/>
  <c r="BF848" i="18"/>
  <c r="BF781" i="18"/>
  <c r="BF818" i="18"/>
  <c r="BF440" i="18"/>
  <c r="BF586" i="18"/>
  <c r="BF131" i="18"/>
  <c r="BF638" i="18"/>
  <c r="BF769" i="18"/>
  <c r="BF548" i="18"/>
  <c r="BF857" i="18"/>
  <c r="BF221" i="18"/>
  <c r="BF392" i="18"/>
  <c r="BF511" i="18"/>
  <c r="BF654" i="18"/>
  <c r="BF427" i="18"/>
  <c r="BF125" i="18"/>
  <c r="BF627" i="18"/>
  <c r="BF245" i="18"/>
  <c r="BF491" i="18"/>
  <c r="BF592" i="18"/>
  <c r="BF602" i="18"/>
  <c r="BF643" i="18"/>
  <c r="BF403" i="18"/>
  <c r="BF362" i="18"/>
  <c r="BF375" i="18"/>
  <c r="BF496" i="18"/>
  <c r="BF141" i="18"/>
  <c r="BF789" i="18"/>
  <c r="BF453" i="18"/>
  <c r="BF223" i="18"/>
  <c r="BF118" i="18"/>
  <c r="BF105" i="18"/>
  <c r="BF534" i="18"/>
  <c r="BF831" i="18"/>
  <c r="BF87" i="18"/>
  <c r="BG87" i="18"/>
  <c r="BF554" i="18"/>
  <c r="BG554" i="18"/>
  <c r="BF802" i="18"/>
  <c r="BG802" i="18"/>
  <c r="BF133" i="18"/>
  <c r="BG133" i="18"/>
  <c r="BF722" i="18"/>
  <c r="BG722" i="18"/>
  <c r="BF502" i="18"/>
  <c r="BG502" i="18"/>
  <c r="BF788" i="18"/>
  <c r="BG788" i="18"/>
  <c r="BF782" i="18"/>
  <c r="BG782" i="18"/>
  <c r="BF799" i="18"/>
  <c r="BG799" i="18"/>
  <c r="BF464" i="18"/>
  <c r="BG464" i="18"/>
  <c r="BF833" i="18"/>
  <c r="BG833" i="18"/>
  <c r="BF448" i="18"/>
  <c r="BG448" i="18"/>
  <c r="BF657" i="18"/>
  <c r="BG657" i="18"/>
  <c r="BF184" i="18"/>
  <c r="BG184" i="18"/>
  <c r="BF618" i="18"/>
  <c r="BG618" i="18"/>
  <c r="BF513" i="18"/>
  <c r="BG513" i="18"/>
  <c r="BF199" i="18"/>
  <c r="BG199" i="18"/>
  <c r="BF365" i="18"/>
  <c r="BG365" i="18"/>
  <c r="BF197" i="18"/>
  <c r="BG197" i="18"/>
  <c r="BF864" i="18"/>
  <c r="BG864" i="18"/>
  <c r="BF84" i="18"/>
  <c r="BG84" i="18"/>
  <c r="BF774" i="18"/>
  <c r="BG774" i="18"/>
  <c r="BF431" i="18"/>
  <c r="BG431" i="18"/>
  <c r="BF543" i="18"/>
  <c r="BG543" i="18"/>
  <c r="BF603" i="18"/>
  <c r="BG603" i="18"/>
  <c r="BF421" i="18"/>
  <c r="BG421" i="18"/>
  <c r="BF344" i="18"/>
  <c r="BG344" i="18"/>
  <c r="BF773" i="18"/>
  <c r="BG773" i="18"/>
  <c r="BF89" i="18"/>
  <c r="BE101" i="18"/>
  <c r="BF540" i="18"/>
  <c r="BG540" i="18"/>
  <c r="BF653" i="18"/>
  <c r="BG653" i="18"/>
  <c r="BF824" i="18"/>
  <c r="BG824" i="18"/>
  <c r="BF137" i="18"/>
  <c r="BG137" i="18"/>
  <c r="BF604" i="18"/>
  <c r="BG604" i="18"/>
  <c r="BF386" i="18"/>
  <c r="BG386" i="18"/>
  <c r="BF593" i="18"/>
  <c r="BG593" i="18"/>
  <c r="BF187" i="18"/>
  <c r="BG187" i="18"/>
  <c r="BF553" i="18"/>
  <c r="BG553" i="18"/>
  <c r="BF242" i="18"/>
  <c r="BG242" i="18"/>
  <c r="BF616" i="18"/>
  <c r="BG616" i="18"/>
  <c r="BF800" i="18"/>
  <c r="BG800" i="18"/>
  <c r="BF200" i="18"/>
  <c r="BG200" i="18"/>
  <c r="BF355" i="18"/>
  <c r="BG355" i="18"/>
  <c r="BF358" i="18"/>
  <c r="BG358" i="18"/>
  <c r="BF226" i="18"/>
  <c r="BG226" i="18"/>
  <c r="BF219" i="18"/>
  <c r="BE231" i="18"/>
  <c r="BF185" i="18"/>
  <c r="BG185" i="18"/>
  <c r="BF359" i="18"/>
  <c r="BG359" i="18"/>
  <c r="BF370" i="18"/>
  <c r="BG370" i="18"/>
  <c r="BF721" i="18"/>
  <c r="BG721" i="18"/>
  <c r="BF86" i="18"/>
  <c r="BG86" i="18"/>
  <c r="BF236" i="18"/>
  <c r="BG236" i="18"/>
  <c r="BF253" i="18"/>
  <c r="BG253" i="18"/>
  <c r="BF136" i="18"/>
  <c r="BG136" i="18"/>
  <c r="BF217" i="18"/>
  <c r="BG217" i="18"/>
  <c r="BF489" i="18"/>
  <c r="BG489" i="18"/>
  <c r="BF512" i="18"/>
  <c r="BG512" i="18"/>
  <c r="BF382" i="18"/>
  <c r="BG382" i="18"/>
  <c r="BF237" i="18"/>
  <c r="BG237" i="18"/>
  <c r="BF371" i="18"/>
  <c r="BG371" i="18"/>
  <c r="BF842" i="18"/>
  <c r="BG842" i="18"/>
  <c r="BF490" i="18"/>
  <c r="BG490" i="18"/>
  <c r="BF124" i="18"/>
  <c r="BG124" i="18"/>
  <c r="BF801" i="18"/>
  <c r="BG801" i="18"/>
  <c r="BF525" i="18"/>
  <c r="BG525" i="18"/>
  <c r="BF268" i="18"/>
  <c r="BG268" i="18"/>
  <c r="BF620" i="18"/>
  <c r="BG620" i="18"/>
  <c r="BF776" i="18"/>
  <c r="BG776" i="18"/>
  <c r="BF241" i="18"/>
  <c r="BG241" i="18"/>
  <c r="BF504" i="18"/>
  <c r="BG504" i="18"/>
  <c r="BF816" i="18"/>
  <c r="BG816" i="18"/>
  <c r="BF458" i="18"/>
  <c r="BG458" i="18"/>
  <c r="BF94" i="18"/>
  <c r="BG94" i="18"/>
  <c r="BF100" i="18"/>
  <c r="BG100" i="18"/>
  <c r="BF536" i="18"/>
  <c r="BG536" i="18"/>
  <c r="BF147" i="18"/>
  <c r="BG147" i="18"/>
  <c r="BF135" i="18"/>
  <c r="BG135" i="18"/>
  <c r="BF366" i="18"/>
  <c r="BG366" i="18"/>
  <c r="BF419" i="18"/>
  <c r="BG419" i="18"/>
  <c r="BF526" i="18"/>
  <c r="BG526" i="18"/>
  <c r="BF406" i="18"/>
  <c r="BG406" i="18"/>
  <c r="BF711" i="18"/>
  <c r="BG711" i="18"/>
  <c r="BF174" i="18"/>
  <c r="BG174" i="18"/>
  <c r="BF530" i="18"/>
  <c r="BG530" i="18"/>
  <c r="BF757" i="18"/>
  <c r="BG757" i="18"/>
  <c r="BF372" i="18"/>
  <c r="BG372" i="18"/>
  <c r="BF417" i="18"/>
  <c r="BG417" i="18"/>
  <c r="BF849" i="18"/>
  <c r="BG849" i="18"/>
  <c r="BF404" i="18"/>
  <c r="BG404" i="18"/>
  <c r="BF839" i="18"/>
  <c r="BG839" i="18"/>
  <c r="BF539" i="18"/>
  <c r="BG539" i="18"/>
  <c r="BF552" i="18"/>
  <c r="BG552" i="18"/>
  <c r="BF619" i="18"/>
  <c r="BG619" i="18"/>
  <c r="BF215" i="18"/>
  <c r="BG215" i="18"/>
  <c r="BF201" i="18"/>
  <c r="BG201" i="18"/>
  <c r="BF150" i="18"/>
  <c r="BG150" i="18"/>
  <c r="BF850" i="18"/>
  <c r="BG850" i="18"/>
  <c r="BF345" i="18"/>
  <c r="BG345" i="18"/>
  <c r="BF351" i="18"/>
  <c r="BG351" i="18"/>
  <c r="BF398" i="18"/>
  <c r="BG398" i="18"/>
  <c r="BF304" i="18"/>
  <c r="BG304" i="18"/>
  <c r="BF651" i="18"/>
  <c r="BF320" i="18"/>
  <c r="BG320" i="18"/>
  <c r="BF709" i="18"/>
  <c r="BG709" i="18"/>
  <c r="BF204" i="18"/>
  <c r="BG204" i="18"/>
  <c r="BF163" i="18"/>
  <c r="BG163" i="18"/>
  <c r="BF161" i="18"/>
  <c r="BG161" i="18"/>
  <c r="BF333" i="18"/>
  <c r="BG333" i="18"/>
  <c r="BF784" i="18"/>
  <c r="BG784" i="18"/>
  <c r="BF556" i="18"/>
  <c r="BG556" i="18"/>
  <c r="BF825" i="18"/>
  <c r="BG825" i="18"/>
  <c r="BF610" i="18"/>
  <c r="BG610" i="18"/>
  <c r="BF456" i="18"/>
  <c r="BG456" i="18"/>
  <c r="BF770" i="18"/>
  <c r="BG770" i="18"/>
  <c r="BF794" i="18"/>
  <c r="BG794" i="18"/>
  <c r="BF239" i="18"/>
  <c r="BG239" i="18"/>
  <c r="BF822" i="18"/>
  <c r="BG822" i="18"/>
  <c r="BF342" i="18"/>
  <c r="BG342" i="18"/>
  <c r="BF628" i="18"/>
  <c r="BG628" i="18"/>
  <c r="BF134" i="18"/>
  <c r="BG134" i="18"/>
  <c r="BF436" i="18"/>
  <c r="BG436" i="18"/>
  <c r="BF724" i="18"/>
  <c r="BG724" i="18"/>
  <c r="BF568" i="18"/>
  <c r="BG568" i="18"/>
  <c r="BF211" i="18"/>
  <c r="BG211" i="18"/>
  <c r="BF340" i="18"/>
  <c r="BG340" i="18"/>
  <c r="BF582" i="18"/>
  <c r="BG582" i="18"/>
  <c r="BF393" i="18"/>
  <c r="BG393" i="18"/>
  <c r="BF786" i="18"/>
  <c r="BG786" i="18"/>
  <c r="BF488" i="18"/>
  <c r="BG488" i="18"/>
  <c r="BF764" i="18"/>
  <c r="BG764" i="18"/>
  <c r="BF227" i="18"/>
  <c r="BG227" i="18"/>
  <c r="BF701" i="18"/>
  <c r="BF394" i="18"/>
  <c r="BG394" i="18"/>
  <c r="BF224" i="18"/>
  <c r="BG224" i="18"/>
  <c r="BF373" i="18"/>
  <c r="BG373" i="18"/>
  <c r="BF126" i="18"/>
  <c r="BG126" i="18"/>
  <c r="BG607" i="18"/>
  <c r="BG815" i="18"/>
  <c r="BG486" i="18"/>
  <c r="BG841" i="18"/>
  <c r="BG267" i="18"/>
  <c r="BF206" i="18"/>
  <c r="BE218" i="18"/>
  <c r="BG853" i="18"/>
  <c r="BG251" i="18"/>
  <c r="BG569" i="18"/>
  <c r="BG847" i="18"/>
  <c r="BG443" i="18"/>
  <c r="BG796" i="18"/>
  <c r="BG787" i="18"/>
  <c r="BG367" i="18"/>
  <c r="BG594" i="18"/>
  <c r="BG379" i="18"/>
  <c r="BG658" i="18"/>
  <c r="BG578" i="18"/>
  <c r="BG449" i="18"/>
  <c r="BG113" i="18"/>
  <c r="BG339" i="18"/>
  <c r="BG813" i="18"/>
  <c r="BG243" i="18"/>
  <c r="BG487" i="18"/>
  <c r="BG331" i="18"/>
  <c r="BG385" i="18"/>
  <c r="BG515" i="18"/>
  <c r="BG644" i="18"/>
  <c r="BG634" i="18"/>
  <c r="BG356" i="18"/>
  <c r="BG424" i="18"/>
  <c r="BG642" i="18"/>
  <c r="BG307" i="18"/>
  <c r="BG308" i="18"/>
  <c r="BG178" i="18"/>
  <c r="BE348" i="18"/>
  <c r="BG731" i="18"/>
  <c r="BG334" i="18"/>
  <c r="BG699" i="18"/>
  <c r="BG671" i="18"/>
  <c r="BG430" i="18"/>
  <c r="BG297" i="18"/>
  <c r="BG601" i="18"/>
  <c r="BG437" i="18"/>
  <c r="BG697" i="18"/>
  <c r="BG248" i="18"/>
  <c r="BG555" i="18"/>
  <c r="BG623" i="18"/>
  <c r="BG826" i="18"/>
  <c r="BG202" i="18"/>
  <c r="BG425" i="18"/>
  <c r="BG396" i="18"/>
  <c r="BG497" i="18"/>
  <c r="BG451" i="18"/>
  <c r="BF714" i="18"/>
  <c r="BG229" i="18"/>
  <c r="BG519" i="18"/>
  <c r="BG120" i="18"/>
  <c r="BG639" i="18"/>
  <c r="BG615" i="18"/>
  <c r="BG384" i="18"/>
  <c r="BG758" i="18"/>
  <c r="BG191" i="18"/>
  <c r="BG152" i="18"/>
  <c r="BG840" i="18"/>
  <c r="BG859" i="18"/>
  <c r="BG579" i="18"/>
  <c r="BG79" i="18"/>
  <c r="BG549" i="18"/>
  <c r="BG381" i="18"/>
  <c r="BG772" i="18"/>
  <c r="BG457" i="18"/>
  <c r="BG517" i="18"/>
  <c r="BG132" i="18"/>
  <c r="BG630" i="18"/>
  <c r="BG249" i="18"/>
  <c r="BG434" i="18"/>
  <c r="BG708" i="18"/>
  <c r="BG250" i="18"/>
  <c r="BG854" i="18"/>
  <c r="BG768" i="18"/>
  <c r="BG810" i="18"/>
  <c r="BG851" i="18"/>
  <c r="BG408" i="18"/>
  <c r="BG423" i="18"/>
  <c r="BG446" i="18"/>
  <c r="BG399" i="18"/>
  <c r="BG240" i="18"/>
  <c r="BG420" i="18"/>
  <c r="BG176" i="18"/>
  <c r="BF838" i="18"/>
  <c r="BG838" i="18"/>
  <c r="BF755" i="18"/>
  <c r="BG755" i="18"/>
  <c r="BF565" i="18"/>
  <c r="BG565" i="18"/>
  <c r="BF343" i="18"/>
  <c r="BG343" i="18"/>
  <c r="BF395" i="18"/>
  <c r="BG395" i="18"/>
  <c r="BF762" i="18"/>
  <c r="BG762" i="18"/>
  <c r="BF378" i="18"/>
  <c r="BG378" i="18"/>
  <c r="BF412" i="18"/>
  <c r="BG412" i="18"/>
  <c r="BF377" i="18"/>
  <c r="BG377" i="18"/>
  <c r="BF516" i="18"/>
  <c r="BG516" i="18"/>
  <c r="BF188" i="18"/>
  <c r="BG188" i="18"/>
  <c r="BF380" i="18"/>
  <c r="BG380" i="18"/>
  <c r="BF837" i="18"/>
  <c r="BG837" i="18"/>
  <c r="BF144" i="18"/>
  <c r="BG144" i="18"/>
  <c r="BF162" i="18"/>
  <c r="BG162" i="18"/>
  <c r="BF580" i="18"/>
  <c r="BG580" i="18"/>
  <c r="BF85" i="18"/>
  <c r="BG85" i="18"/>
  <c r="BF712" i="18"/>
  <c r="BG712" i="18"/>
  <c r="BF232" i="18"/>
  <c r="BF463" i="18"/>
  <c r="BG463" i="18"/>
  <c r="BF148" i="18"/>
  <c r="BG148" i="18"/>
  <c r="BF527" i="18"/>
  <c r="BG527" i="18"/>
  <c r="BF410" i="18"/>
  <c r="BG410" i="18"/>
  <c r="BF672" i="18"/>
  <c r="BG672" i="18"/>
  <c r="BF852" i="18"/>
  <c r="BG852" i="18"/>
  <c r="BF450" i="18"/>
  <c r="BG450" i="18"/>
  <c r="BF235" i="18"/>
  <c r="BG235" i="18"/>
  <c r="BF119" i="18"/>
  <c r="BG119" i="18"/>
  <c r="BF397" i="18"/>
  <c r="BG397" i="18"/>
  <c r="BF255" i="18"/>
  <c r="BG255" i="18"/>
  <c r="BF803" i="18"/>
  <c r="BG803" i="18"/>
  <c r="BF613" i="18"/>
  <c r="BG613" i="18"/>
  <c r="BF528" i="18"/>
  <c r="BG528" i="18"/>
  <c r="BF107" i="18"/>
  <c r="BG107" i="18"/>
  <c r="BF835" i="18"/>
  <c r="BG835" i="18"/>
  <c r="BF514" i="18"/>
  <c r="BG514" i="18"/>
  <c r="BF83" i="18"/>
  <c r="BG83" i="18"/>
  <c r="BF499" i="18"/>
  <c r="BG499" i="18"/>
  <c r="BF110" i="18"/>
  <c r="BG110" i="18"/>
  <c r="BF203" i="18"/>
  <c r="BG203" i="18"/>
  <c r="BF545" i="18"/>
  <c r="BG545" i="18"/>
  <c r="BF493" i="18"/>
  <c r="BE505" i="18"/>
  <c r="BF537" i="18"/>
  <c r="BG537" i="18"/>
  <c r="BF321" i="18"/>
  <c r="BG321" i="18"/>
  <c r="BF112" i="18"/>
  <c r="BG112" i="18"/>
  <c r="BF608" i="18"/>
  <c r="BG608" i="18"/>
  <c r="BF566" i="18"/>
  <c r="BG566" i="18"/>
  <c r="BF633" i="18"/>
  <c r="BG633" i="18"/>
  <c r="BF383" i="18"/>
  <c r="BG383" i="18"/>
  <c r="BF501" i="18"/>
  <c r="BG501" i="18"/>
  <c r="BF368" i="18"/>
  <c r="BG368" i="18"/>
  <c r="BF318" i="18"/>
  <c r="BG318" i="18"/>
  <c r="BF811" i="18"/>
  <c r="BG811" i="18"/>
  <c r="BF732" i="18"/>
  <c r="BG732" i="18" s="1"/>
  <c r="BF597" i="18"/>
  <c r="BE609" i="18"/>
  <c r="BF571" i="18"/>
  <c r="BF698" i="18"/>
  <c r="BG698" i="18"/>
  <c r="BF524" i="18"/>
  <c r="BG524" i="18"/>
  <c r="BF725" i="18"/>
  <c r="BG725" i="18"/>
  <c r="BF589" i="18"/>
  <c r="BG589" i="18"/>
  <c r="BF416" i="18"/>
  <c r="BG416" i="18"/>
  <c r="BF198" i="18"/>
  <c r="BG198" i="18"/>
  <c r="BF632" i="18"/>
  <c r="BG632" i="18"/>
  <c r="BF710" i="18"/>
  <c r="BG710" i="18"/>
  <c r="BF863" i="18"/>
  <c r="BG863" i="18"/>
  <c r="BF673" i="18"/>
  <c r="BG673" i="18"/>
  <c r="BF230" i="18"/>
  <c r="BG230" i="18"/>
  <c r="BF591" i="18"/>
  <c r="BG591" i="18"/>
  <c r="BF696" i="18"/>
  <c r="BG696" i="18"/>
  <c r="BF646" i="18"/>
  <c r="BG646" i="18"/>
  <c r="BF621" i="18"/>
  <c r="BG621" i="18"/>
  <c r="BF96" i="18"/>
  <c r="BG96" i="18"/>
  <c r="BF418" i="18"/>
  <c r="BG418" i="18"/>
  <c r="BF828" i="18"/>
  <c r="BG828" i="18"/>
  <c r="BF631" i="18"/>
  <c r="BG631" i="18"/>
  <c r="BF498" i="18"/>
  <c r="BG498" i="18"/>
  <c r="BF97" i="18"/>
  <c r="BG97" i="18"/>
  <c r="BD5" i="24"/>
  <c r="BE4" i="18"/>
  <c r="BF551" i="18"/>
  <c r="BG551" i="18"/>
  <c r="BF861" i="18"/>
  <c r="BG861" i="18"/>
  <c r="BF640" i="18"/>
  <c r="BG640" i="18"/>
  <c r="BF461" i="18"/>
  <c r="BG461" i="18"/>
  <c r="BF186" i="18"/>
  <c r="BG186" i="18"/>
  <c r="BF846" i="18"/>
  <c r="BG846" i="18"/>
  <c r="BE195" i="18"/>
  <c r="BD205" i="18"/>
  <c r="BE244" i="18"/>
  <c r="BF234" i="18"/>
  <c r="BF76" i="18"/>
  <c r="BE88" i="18"/>
  <c r="BE442" i="18"/>
  <c r="BF442" i="18"/>
  <c r="BF452" i="18"/>
  <c r="BF455" i="18"/>
  <c r="BE465" i="18"/>
  <c r="BF390" i="18"/>
  <c r="BE400" i="18"/>
  <c r="BE364" i="18"/>
  <c r="BD374" i="18"/>
  <c r="BF777" i="18"/>
  <c r="BE778" i="18"/>
  <c r="BF622" i="18"/>
  <c r="BG614" i="18"/>
  <c r="BG855" i="18"/>
  <c r="BF856" i="18"/>
  <c r="BG550" i="18"/>
  <c r="BF557" i="18"/>
  <c r="BF660" i="18"/>
  <c r="BE661" i="18"/>
  <c r="BF797" i="18"/>
  <c r="BE804" i="18"/>
  <c r="BG808" i="18"/>
  <c r="BF817" i="18"/>
  <c r="BD426" i="18"/>
  <c r="BE414" i="18"/>
  <c r="BE361" i="18"/>
  <c r="BF349" i="18"/>
  <c r="BF542" i="18"/>
  <c r="BE544" i="18"/>
  <c r="BE834" i="18"/>
  <c r="BD843" i="18"/>
  <c r="BF595" i="18"/>
  <c r="BE596" i="18"/>
  <c r="BB22" i="24"/>
  <c r="BB33" i="24"/>
  <c r="BC8" i="24"/>
  <c r="BF821" i="18"/>
  <c r="BE830" i="18"/>
  <c r="BG626" i="18"/>
  <c r="BG756" i="18"/>
  <c r="BF765" i="18"/>
  <c r="BE529" i="18"/>
  <c r="BD531" i="18"/>
  <c r="BG183" i="18"/>
  <c r="BG522" i="18"/>
  <c r="BF192" i="18"/>
  <c r="BF635" i="18"/>
  <c r="BF4" i="18"/>
  <c r="BE5" i="24"/>
  <c r="BG493" i="18"/>
  <c r="BF505" i="18"/>
  <c r="BG714" i="18"/>
  <c r="BH497" i="18"/>
  <c r="BH202" i="18"/>
  <c r="BH248" i="18"/>
  <c r="BH699" i="18"/>
  <c r="BH308" i="18"/>
  <c r="BH356" i="18"/>
  <c r="BH385" i="18"/>
  <c r="BH813" i="18"/>
  <c r="BH379" i="18"/>
  <c r="BH796" i="18"/>
  <c r="BH569" i="18"/>
  <c r="BG206" i="18"/>
  <c r="BF218" i="18"/>
  <c r="BH841" i="18"/>
  <c r="BH126" i="18"/>
  <c r="BH227" i="18"/>
  <c r="BH393" i="18"/>
  <c r="BH211" i="18"/>
  <c r="BH134" i="18"/>
  <c r="BH822" i="18"/>
  <c r="BH456" i="18"/>
  <c r="BH556" i="18"/>
  <c r="BH163" i="18"/>
  <c r="BH320" i="18"/>
  <c r="BH351" i="18"/>
  <c r="BH201" i="18"/>
  <c r="BH539" i="18"/>
  <c r="BH417" i="18"/>
  <c r="BH174" i="18"/>
  <c r="BH526" i="18"/>
  <c r="BH94" i="18"/>
  <c r="BH504" i="18"/>
  <c r="BH268" i="18"/>
  <c r="BH490" i="18"/>
  <c r="BH382" i="18"/>
  <c r="BH217" i="18"/>
  <c r="BH86" i="18"/>
  <c r="BH359" i="18"/>
  <c r="BG219" i="18"/>
  <c r="BF231" i="18"/>
  <c r="BH358" i="18"/>
  <c r="BH616" i="18"/>
  <c r="BH593" i="18"/>
  <c r="BH824" i="18"/>
  <c r="BG89" i="18"/>
  <c r="BF101" i="18"/>
  <c r="BH344" i="18"/>
  <c r="BH431" i="18"/>
  <c r="BH197" i="18"/>
  <c r="BH618" i="18"/>
  <c r="BH448" i="18"/>
  <c r="BH782" i="18"/>
  <c r="BH133" i="18"/>
  <c r="BF257" i="18"/>
  <c r="BF869" i="18"/>
  <c r="BF114" i="18"/>
  <c r="BF348" i="18"/>
  <c r="BH734" i="18"/>
  <c r="BF752" i="18"/>
  <c r="BH290" i="18"/>
  <c r="BH740" i="18"/>
  <c r="BH3" i="18"/>
  <c r="BG271" i="18"/>
  <c r="BG283" i="18"/>
  <c r="BG675" i="18"/>
  <c r="BG687" i="18"/>
  <c r="BG744" i="18"/>
  <c r="BH744" i="18"/>
  <c r="BG742" i="18"/>
  <c r="BG743" i="18"/>
  <c r="BH743" i="18"/>
  <c r="BG747" i="18"/>
  <c r="BG745" i="18"/>
  <c r="BH745" i="18"/>
  <c r="BG746" i="18"/>
  <c r="BH746" i="18"/>
  <c r="BG294" i="18"/>
  <c r="BH294" i="18"/>
  <c r="BG748" i="18"/>
  <c r="BG749" i="18"/>
  <c r="BG730" i="18"/>
  <c r="BH730" i="18" s="1"/>
  <c r="BI730" i="18" s="1"/>
  <c r="BG232" i="18"/>
  <c r="BH232" i="18"/>
  <c r="BG295" i="18"/>
  <c r="BH295" i="18"/>
  <c r="BG750" i="18"/>
  <c r="BG165" i="18"/>
  <c r="BH165" i="18"/>
  <c r="BG751" i="18"/>
  <c r="BG752" i="18"/>
  <c r="BG733" i="18"/>
  <c r="BH733" i="18"/>
  <c r="BG736" i="18"/>
  <c r="BG292" i="18"/>
  <c r="BH292" i="18"/>
  <c r="BG727" i="18"/>
  <c r="BG558" i="18"/>
  <c r="BG154" i="18"/>
  <c r="BG258" i="18"/>
  <c r="BG338" i="18"/>
  <c r="BG336" i="18"/>
  <c r="BG323" i="18"/>
  <c r="BG521" i="18"/>
  <c r="BG341" i="18"/>
  <c r="BG91" i="18"/>
  <c r="BG143" i="18"/>
  <c r="BG625" i="18"/>
  <c r="BG508" i="18"/>
  <c r="BG196" i="18"/>
  <c r="BG284" i="18"/>
  <c r="BG651" i="18"/>
  <c r="BH651" i="18"/>
  <c r="BG117" i="18"/>
  <c r="BH117" i="18"/>
  <c r="BG130" i="18"/>
  <c r="BG106" i="18"/>
  <c r="BG167" i="18"/>
  <c r="BG310" i="18"/>
  <c r="BG599" i="18"/>
  <c r="BG688" i="18"/>
  <c r="BG805" i="18"/>
  <c r="BG193" i="18"/>
  <c r="BG779" i="18"/>
  <c r="BG509" i="18"/>
  <c r="BG482" i="18"/>
  <c r="BG652" i="18"/>
  <c r="BG247" i="18"/>
  <c r="BG92" i="18"/>
  <c r="BG208" i="18"/>
  <c r="BG222" i="18"/>
  <c r="BG146" i="18"/>
  <c r="BG102" i="18"/>
  <c r="BG766" i="18"/>
  <c r="BG388" i="18"/>
  <c r="BG401" i="18"/>
  <c r="BG753" i="18"/>
  <c r="BG655" i="18"/>
  <c r="BG547" i="18"/>
  <c r="BG612" i="18"/>
  <c r="BG662" i="18"/>
  <c r="BG483" i="18"/>
  <c r="BG210" i="18"/>
  <c r="BG600" i="18"/>
  <c r="BG844" i="18"/>
  <c r="BG792" i="18"/>
  <c r="BG506" i="18"/>
  <c r="BG78" i="18"/>
  <c r="BG848" i="18"/>
  <c r="BG440" i="18"/>
  <c r="BG818" i="18"/>
  <c r="BG95" i="18"/>
  <c r="BG781" i="18"/>
  <c r="BG586" i="18"/>
  <c r="BG638" i="18"/>
  <c r="BG495" i="18"/>
  <c r="BG104" i="18"/>
  <c r="BG131" i="18"/>
  <c r="BG511" i="18"/>
  <c r="BG221" i="18"/>
  <c r="BG427" i="18"/>
  <c r="BG654" i="18"/>
  <c r="BG548" i="18"/>
  <c r="BG769" i="18"/>
  <c r="BG857" i="18"/>
  <c r="BG627" i="18"/>
  <c r="BG125" i="18"/>
  <c r="BG392" i="18"/>
  <c r="BG534" i="18"/>
  <c r="BG592" i="18"/>
  <c r="BG491" i="18"/>
  <c r="BG118" i="18"/>
  <c r="BG105" i="18"/>
  <c r="BG403" i="18"/>
  <c r="BG643" i="18"/>
  <c r="BG453" i="18"/>
  <c r="BG223" i="18"/>
  <c r="BG245" i="18"/>
  <c r="BG141" i="18"/>
  <c r="BG375" i="18"/>
  <c r="BG387" i="18"/>
  <c r="BG831" i="18"/>
  <c r="BG789" i="18"/>
  <c r="BG496" i="18"/>
  <c r="BG602" i="18"/>
  <c r="BG362" i="18"/>
  <c r="BG291" i="18"/>
  <c r="BH291" i="18"/>
  <c r="BG866" i="18"/>
  <c r="BH866" i="18"/>
  <c r="BG180" i="18"/>
  <c r="BH180" i="18"/>
  <c r="BG209" i="18"/>
  <c r="BH209" i="18"/>
  <c r="BG432" i="18"/>
  <c r="BH432" i="18"/>
  <c r="BG405" i="18"/>
  <c r="BH405" i="18"/>
  <c r="BG771" i="18"/>
  <c r="BH771" i="18"/>
  <c r="BG761" i="18"/>
  <c r="BH761" i="18"/>
  <c r="BG447" i="18"/>
  <c r="BG214" i="18"/>
  <c r="BH214" i="18"/>
  <c r="BG629" i="18"/>
  <c r="BH629" i="18"/>
  <c r="BG317" i="18"/>
  <c r="BH317" i="18"/>
  <c r="BG151" i="18"/>
  <c r="BH151" i="18"/>
  <c r="BG347" i="18"/>
  <c r="BH347" i="18"/>
  <c r="BG213" i="18"/>
  <c r="BH213" i="18"/>
  <c r="BG820" i="18"/>
  <c r="BH820" i="18"/>
  <c r="BG305" i="18"/>
  <c r="BH305" i="18"/>
  <c r="BG617" i="18"/>
  <c r="BH617" i="18"/>
  <c r="BG836" i="18"/>
  <c r="BH836" i="18"/>
  <c r="BG111" i="18"/>
  <c r="BH111" i="18"/>
  <c r="BG641" i="18"/>
  <c r="BH641" i="18"/>
  <c r="BG814" i="18"/>
  <c r="BH814" i="18"/>
  <c r="BG649" i="18"/>
  <c r="BH649" i="18"/>
  <c r="BG823" i="18"/>
  <c r="BH823" i="18"/>
  <c r="BG460" i="18"/>
  <c r="BH460" i="18"/>
  <c r="BG636" i="18"/>
  <c r="BF648" i="18"/>
  <c r="BG81" i="18"/>
  <c r="BH81" i="18"/>
  <c r="BG485" i="18"/>
  <c r="BH485" i="18"/>
  <c r="BG269" i="18"/>
  <c r="BH269" i="18"/>
  <c r="BG411" i="18"/>
  <c r="BH411" i="18"/>
  <c r="BG503" i="18"/>
  <c r="BH503" i="18"/>
  <c r="BG669" i="18"/>
  <c r="BH669" i="18"/>
  <c r="BG868" i="18"/>
  <c r="BH868" i="18"/>
  <c r="BG175" i="18"/>
  <c r="BH175" i="18"/>
  <c r="BG812" i="18"/>
  <c r="BH812" i="18"/>
  <c r="BG645" i="18"/>
  <c r="BH645" i="18"/>
  <c r="BG783" i="18"/>
  <c r="BH783" i="18"/>
  <c r="BG228" i="18"/>
  <c r="BH228" i="18"/>
  <c r="BG535" i="18"/>
  <c r="BH535" i="18"/>
  <c r="BG409" i="18"/>
  <c r="BH409" i="18"/>
  <c r="BG656" i="18"/>
  <c r="BH656" i="18"/>
  <c r="BG867" i="18"/>
  <c r="BH867" i="18"/>
  <c r="BG93" i="18"/>
  <c r="BH93" i="18"/>
  <c r="BG99" i="18"/>
  <c r="BH99" i="18"/>
  <c r="BG212" i="18"/>
  <c r="BH212" i="18"/>
  <c r="BG760" i="18"/>
  <c r="BH760" i="18"/>
  <c r="BG775" i="18"/>
  <c r="BH775" i="18"/>
  <c r="BG265" i="18"/>
  <c r="BH265" i="18"/>
  <c r="BG484" i="18"/>
  <c r="BH484" i="18"/>
  <c r="BG827" i="18"/>
  <c r="BH827" i="18"/>
  <c r="BG462" i="18"/>
  <c r="BH462" i="18"/>
  <c r="BG139" i="18"/>
  <c r="BH139" i="18"/>
  <c r="BG109" i="18"/>
  <c r="BH109" i="18"/>
  <c r="BG670" i="18"/>
  <c r="BH670" i="18"/>
  <c r="BG807" i="18"/>
  <c r="BH807" i="18"/>
  <c r="BG790" i="18"/>
  <c r="BH790" i="18"/>
  <c r="BG190" i="18"/>
  <c r="BH190" i="18"/>
  <c r="BG98" i="18"/>
  <c r="BH98" i="18"/>
  <c r="BG407" i="18"/>
  <c r="BH407" i="18"/>
  <c r="BG115" i="18"/>
  <c r="BF127" i="18"/>
  <c r="BG798" i="18"/>
  <c r="BH798" i="18"/>
  <c r="BG538" i="18"/>
  <c r="BH538" i="18"/>
  <c r="BG759" i="18"/>
  <c r="BH759" i="18"/>
  <c r="BG369" i="18"/>
  <c r="BH369" i="18"/>
  <c r="BH828" i="18"/>
  <c r="BH591" i="18"/>
  <c r="BH198" i="18"/>
  <c r="BH524" i="18"/>
  <c r="BG571" i="18"/>
  <c r="BG597" i="18"/>
  <c r="BF609" i="18"/>
  <c r="BH501" i="18"/>
  <c r="BH608" i="18"/>
  <c r="BH545" i="18"/>
  <c r="BH83" i="18"/>
  <c r="BH528" i="18"/>
  <c r="BH255" i="18"/>
  <c r="BH119" i="18"/>
  <c r="BH450" i="18"/>
  <c r="BH852" i="18"/>
  <c r="BH410" i="18"/>
  <c r="BH527" i="18"/>
  <c r="BH463" i="18"/>
  <c r="BH712" i="18"/>
  <c r="BH162" i="18"/>
  <c r="BH837" i="18"/>
  <c r="BH188" i="18"/>
  <c r="BH377" i="18"/>
  <c r="BH378" i="18"/>
  <c r="BH395" i="18"/>
  <c r="BH565" i="18"/>
  <c r="BH838" i="18"/>
  <c r="BH420" i="18"/>
  <c r="BH399" i="18"/>
  <c r="BH423" i="18"/>
  <c r="BH851" i="18"/>
  <c r="BH768" i="18"/>
  <c r="BH250" i="18"/>
  <c r="BH434" i="18"/>
  <c r="BH630" i="18"/>
  <c r="BH517" i="18"/>
  <c r="BH772" i="18"/>
  <c r="BH549" i="18"/>
  <c r="BH79" i="18"/>
  <c r="BH859" i="18"/>
  <c r="BH152" i="18"/>
  <c r="BH758" i="18"/>
  <c r="BH639" i="18"/>
  <c r="BH451" i="18"/>
  <c r="BH396" i="18"/>
  <c r="BH826" i="18"/>
  <c r="BH555" i="18"/>
  <c r="BH697" i="18"/>
  <c r="BH601" i="18"/>
  <c r="BH297" i="18"/>
  <c r="BH671" i="18"/>
  <c r="BH731" i="18"/>
  <c r="BH178" i="18"/>
  <c r="BH307" i="18"/>
  <c r="BH424" i="18"/>
  <c r="BH634" i="18"/>
  <c r="BH515" i="18"/>
  <c r="BH331" i="18"/>
  <c r="BH243" i="18"/>
  <c r="BH113" i="18"/>
  <c r="BH449" i="18"/>
  <c r="BH658" i="18"/>
  <c r="BH594" i="18"/>
  <c r="BH787" i="18"/>
  <c r="BH847" i="18"/>
  <c r="BH251" i="18"/>
  <c r="BH267" i="18"/>
  <c r="BH486" i="18"/>
  <c r="BH607" i="18"/>
  <c r="BH373" i="18"/>
  <c r="BH394" i="18"/>
  <c r="BG701" i="18"/>
  <c r="BH764" i="18"/>
  <c r="BH786" i="18"/>
  <c r="BH582" i="18"/>
  <c r="BH568" i="18"/>
  <c r="BH436" i="18"/>
  <c r="BH342" i="18"/>
  <c r="BH239" i="18"/>
  <c r="BH770" i="18"/>
  <c r="BH610" i="18"/>
  <c r="BH825" i="18"/>
  <c r="BH784" i="18"/>
  <c r="BH161" i="18"/>
  <c r="BH204" i="18"/>
  <c r="BH398" i="18"/>
  <c r="BH345" i="18"/>
  <c r="BH150" i="18"/>
  <c r="BH215" i="18"/>
  <c r="BH552" i="18"/>
  <c r="BH839" i="18"/>
  <c r="BH849" i="18"/>
  <c r="BH372" i="18"/>
  <c r="BH530" i="18"/>
  <c r="BH711" i="18"/>
  <c r="BH406" i="18"/>
  <c r="BH419" i="18"/>
  <c r="BH135" i="18"/>
  <c r="BH147" i="18"/>
  <c r="BH100" i="18"/>
  <c r="BH458" i="18"/>
  <c r="BH241" i="18"/>
  <c r="BH620" i="18"/>
  <c r="BH525" i="18"/>
  <c r="BH124" i="18"/>
  <c r="BH842" i="18"/>
  <c r="BH237" i="18"/>
  <c r="BH512" i="18"/>
  <c r="BH136" i="18"/>
  <c r="BH236" i="18"/>
  <c r="BH721" i="18"/>
  <c r="BH226" i="18"/>
  <c r="BH355" i="18"/>
  <c r="BH800" i="18"/>
  <c r="BH242" i="18"/>
  <c r="BH187" i="18"/>
  <c r="BH386" i="18"/>
  <c r="BH137" i="18"/>
  <c r="BH653" i="18"/>
  <c r="BH773" i="18"/>
  <c r="BH421" i="18"/>
  <c r="BH543" i="18"/>
  <c r="BH774" i="18"/>
  <c r="BH864" i="18"/>
  <c r="BH365" i="18"/>
  <c r="BH513" i="18"/>
  <c r="BH184" i="18"/>
  <c r="BH657" i="18"/>
  <c r="BH833" i="18"/>
  <c r="BH799" i="18"/>
  <c r="BH788" i="18"/>
  <c r="BH722" i="18"/>
  <c r="BH802" i="18"/>
  <c r="BH87" i="18"/>
  <c r="BF153" i="18"/>
  <c r="BF387" i="18"/>
  <c r="BF439" i="18"/>
  <c r="BF518" i="18"/>
  <c r="BF413" i="18"/>
  <c r="BF791" i="18"/>
  <c r="BH266" i="18"/>
  <c r="BH177" i="18"/>
  <c r="BH429" i="18"/>
  <c r="BH293" i="18"/>
  <c r="BH606" i="18"/>
  <c r="BH189" i="18"/>
  <c r="BG128" i="18"/>
  <c r="BF140" i="18"/>
  <c r="BH541" i="18"/>
  <c r="BH225" i="18"/>
  <c r="BH319" i="18"/>
  <c r="BH523" i="18"/>
  <c r="BH444" i="18"/>
  <c r="BH695" i="18"/>
  <c r="BH829" i="18"/>
  <c r="BH332" i="18"/>
  <c r="BH862" i="18"/>
  <c r="BH121" i="18"/>
  <c r="BH588" i="18"/>
  <c r="BH391" i="18"/>
  <c r="BG433" i="18"/>
  <c r="BH433" i="18"/>
  <c r="BG216" i="18"/>
  <c r="BH216" i="18"/>
  <c r="BG422" i="18"/>
  <c r="BH422" i="18"/>
  <c r="BG353" i="18"/>
  <c r="BH353" i="18"/>
  <c r="BG590" i="18"/>
  <c r="BH590" i="18"/>
  <c r="BG354" i="18"/>
  <c r="BH354" i="18"/>
  <c r="BG581" i="18"/>
  <c r="BH581" i="18"/>
  <c r="BG122" i="18"/>
  <c r="BH122" i="18"/>
  <c r="BG480" i="18"/>
  <c r="BF492" i="18"/>
  <c r="BG785" i="18"/>
  <c r="BH785" i="18"/>
  <c r="BG438" i="18"/>
  <c r="BH438" i="18"/>
  <c r="BG860" i="18"/>
  <c r="BH860" i="18"/>
  <c r="BG865" i="18"/>
  <c r="BH865" i="18"/>
  <c r="BG510" i="18"/>
  <c r="BH510" i="18"/>
  <c r="BG108" i="18"/>
  <c r="BH108" i="18"/>
  <c r="BG763" i="18"/>
  <c r="BH763" i="18"/>
  <c r="BG82" i="18"/>
  <c r="BH82" i="18"/>
  <c r="BG659" i="18"/>
  <c r="BH659" i="18"/>
  <c r="BG795" i="18"/>
  <c r="BH795" i="18"/>
  <c r="BG306" i="18"/>
  <c r="BH306" i="18"/>
  <c r="BG256" i="18"/>
  <c r="BH256" i="18"/>
  <c r="BG346" i="18"/>
  <c r="BH346" i="18"/>
  <c r="BG138" i="18"/>
  <c r="BH138" i="18"/>
  <c r="BG435" i="18"/>
  <c r="BH435" i="18"/>
  <c r="BG738" i="18"/>
  <c r="BG123" i="18"/>
  <c r="BH123" i="18"/>
  <c r="BG532" i="18"/>
  <c r="BH532" i="18"/>
  <c r="BG80" i="18"/>
  <c r="BH80" i="18"/>
  <c r="BG330" i="18"/>
  <c r="BH330" i="18"/>
  <c r="BG357" i="18"/>
  <c r="BH357" i="18"/>
  <c r="BG238" i="18"/>
  <c r="BH238" i="18"/>
  <c r="BG252" i="18"/>
  <c r="BH252" i="18"/>
  <c r="BG145" i="18"/>
  <c r="BH145" i="18"/>
  <c r="BG500" i="18"/>
  <c r="BH500" i="18"/>
  <c r="BG587" i="18"/>
  <c r="BH587" i="18"/>
  <c r="BG352" i="18"/>
  <c r="BH352" i="18"/>
  <c r="BG360" i="18"/>
  <c r="BH360" i="18"/>
  <c r="BG723" i="18"/>
  <c r="BH723" i="18"/>
  <c r="BG445" i="18"/>
  <c r="BH445" i="18"/>
  <c r="BG584" i="18"/>
  <c r="BH584" i="18"/>
  <c r="BG809" i="18"/>
  <c r="BH809" i="18"/>
  <c r="BG605" i="18"/>
  <c r="BH605" i="18"/>
  <c r="BG647" i="18"/>
  <c r="BH647" i="18"/>
  <c r="BG459" i="18"/>
  <c r="BH459" i="18"/>
  <c r="BG254" i="18"/>
  <c r="BH254" i="18"/>
  <c r="BG149" i="18"/>
  <c r="BH149" i="18"/>
  <c r="BG76" i="18"/>
  <c r="BF88" i="18"/>
  <c r="BF195" i="18"/>
  <c r="BE205" i="18"/>
  <c r="BG234" i="18"/>
  <c r="BF244" i="18"/>
  <c r="BE452" i="18"/>
  <c r="BG442" i="18"/>
  <c r="BG455" i="18"/>
  <c r="BF465" i="18"/>
  <c r="BG390" i="18"/>
  <c r="BF400" i="18"/>
  <c r="BF364" i="18"/>
  <c r="BE374" i="18"/>
  <c r="BF529" i="18"/>
  <c r="BE531" i="18"/>
  <c r="BG542" i="18"/>
  <c r="BF544" i="18"/>
  <c r="BH808" i="18"/>
  <c r="BH550" i="18"/>
  <c r="BG557" i="18"/>
  <c r="BG777" i="18"/>
  <c r="BF778" i="18"/>
  <c r="BD8" i="24"/>
  <c r="BC22" i="24"/>
  <c r="BC33" i="24"/>
  <c r="BF361" i="18"/>
  <c r="BG349" i="18"/>
  <c r="BE426" i="18"/>
  <c r="BF414" i="18"/>
  <c r="BH614" i="18"/>
  <c r="BG622" i="18"/>
  <c r="BH756" i="18"/>
  <c r="BG765" i="18"/>
  <c r="BH626" i="18"/>
  <c r="BG635" i="18"/>
  <c r="BG821" i="18"/>
  <c r="BF830" i="18"/>
  <c r="BG595" i="18"/>
  <c r="BF596" i="18"/>
  <c r="BF834" i="18"/>
  <c r="BE843" i="18"/>
  <c r="BG797" i="18"/>
  <c r="BF804" i="18"/>
  <c r="BG660" i="18"/>
  <c r="BF661" i="18"/>
  <c r="BH855" i="18"/>
  <c r="BG856" i="18"/>
  <c r="BH522" i="18"/>
  <c r="BH183" i="18"/>
  <c r="BG192" i="18"/>
  <c r="BH480" i="18"/>
  <c r="BG492" i="18"/>
  <c r="BH597" i="18"/>
  <c r="BG609" i="18"/>
  <c r="BG817" i="18"/>
  <c r="BH128" i="18"/>
  <c r="BG140" i="18"/>
  <c r="BI239" i="18"/>
  <c r="BI394" i="18"/>
  <c r="BI267" i="18"/>
  <c r="BI787" i="18"/>
  <c r="BI113" i="18"/>
  <c r="BI515" i="18"/>
  <c r="BI178" i="18"/>
  <c r="BI601" i="18"/>
  <c r="BI79" i="18"/>
  <c r="BI630" i="18"/>
  <c r="BI851" i="18"/>
  <c r="BI838" i="18"/>
  <c r="BI377" i="18"/>
  <c r="BI410" i="18"/>
  <c r="BI119" i="18"/>
  <c r="BI83" i="18"/>
  <c r="BI524" i="18"/>
  <c r="BI759" i="18"/>
  <c r="BH115" i="18"/>
  <c r="BG127" i="18"/>
  <c r="BI98" i="18"/>
  <c r="BI670" i="18"/>
  <c r="BI827" i="18"/>
  <c r="BI775" i="18"/>
  <c r="BI93" i="18"/>
  <c r="BI409" i="18"/>
  <c r="BI783" i="18"/>
  <c r="BI868" i="18"/>
  <c r="BI269" i="18"/>
  <c r="BH636" i="18"/>
  <c r="BG648" i="18"/>
  <c r="BI823" i="18"/>
  <c r="BI111" i="18"/>
  <c r="BI820" i="18"/>
  <c r="BI317" i="18"/>
  <c r="BI771" i="18"/>
  <c r="BI180" i="18"/>
  <c r="BG153" i="18"/>
  <c r="BG869" i="18"/>
  <c r="BG439" i="18"/>
  <c r="BG413" i="18"/>
  <c r="BG114" i="18"/>
  <c r="BG348" i="18"/>
  <c r="BI295" i="18"/>
  <c r="BI746" i="18"/>
  <c r="BI3" i="18"/>
  <c r="BH271" i="18"/>
  <c r="BH283" i="18"/>
  <c r="BH675" i="18"/>
  <c r="BH687" i="18"/>
  <c r="BH742" i="18"/>
  <c r="BI742" i="18"/>
  <c r="BH748" i="18"/>
  <c r="BH747" i="18"/>
  <c r="BI747" i="18"/>
  <c r="BH749" i="18"/>
  <c r="BH750" i="18"/>
  <c r="BH751" i="18"/>
  <c r="BH447" i="18"/>
  <c r="BI447" i="18"/>
  <c r="BH736" i="18"/>
  <c r="BI736" i="18"/>
  <c r="BH738" i="18"/>
  <c r="BI738" i="18"/>
  <c r="BH737" i="18"/>
  <c r="BI737" i="18"/>
  <c r="BH519" i="18"/>
  <c r="BI519" i="18"/>
  <c r="BH727" i="18"/>
  <c r="BH558" i="18"/>
  <c r="BH154" i="18"/>
  <c r="BH258" i="18"/>
  <c r="BH338" i="18"/>
  <c r="BH336" i="18"/>
  <c r="BH323" i="18"/>
  <c r="BH521" i="18"/>
  <c r="BH91" i="18"/>
  <c r="BI91" i="18"/>
  <c r="BH341" i="18"/>
  <c r="BH143" i="18"/>
  <c r="BH625" i="18"/>
  <c r="BH508" i="18"/>
  <c r="BH196" i="18"/>
  <c r="BH284" i="18"/>
  <c r="BH130" i="18"/>
  <c r="BH167" i="18"/>
  <c r="BH310" i="18"/>
  <c r="BH599" i="18"/>
  <c r="BH106" i="18"/>
  <c r="BH193" i="18"/>
  <c r="BH805" i="18"/>
  <c r="BH779" i="18"/>
  <c r="BH509" i="18"/>
  <c r="BH688" i="18"/>
  <c r="BH208" i="18"/>
  <c r="BH482" i="18"/>
  <c r="BH652" i="18"/>
  <c r="BH92" i="18"/>
  <c r="BH247" i="18"/>
  <c r="BH766" i="18"/>
  <c r="BH146" i="18"/>
  <c r="BH102" i="18"/>
  <c r="BH182" i="18"/>
  <c r="BH222" i="18"/>
  <c r="BH388" i="18"/>
  <c r="BH401" i="18"/>
  <c r="BH655" i="18"/>
  <c r="BH547" i="18"/>
  <c r="BH612" i="18"/>
  <c r="BH753" i="18"/>
  <c r="BH662" i="18"/>
  <c r="BH483" i="18"/>
  <c r="BH600" i="18"/>
  <c r="BH844" i="18"/>
  <c r="BH210" i="18"/>
  <c r="BH792" i="18"/>
  <c r="BH78" i="18"/>
  <c r="BH506" i="18"/>
  <c r="BH440" i="18"/>
  <c r="BH818" i="18"/>
  <c r="BH781" i="18"/>
  <c r="BH586" i="18"/>
  <c r="BH638" i="18"/>
  <c r="BH104" i="18"/>
  <c r="BH848" i="18"/>
  <c r="BH131" i="18"/>
  <c r="BH495" i="18"/>
  <c r="BH95" i="18"/>
  <c r="BH548" i="18"/>
  <c r="BH125" i="18"/>
  <c r="BH392" i="18"/>
  <c r="BH511" i="18"/>
  <c r="BH427" i="18"/>
  <c r="BH769" i="18"/>
  <c r="BH654" i="18"/>
  <c r="BH857" i="18"/>
  <c r="BH627" i="18"/>
  <c r="BH221" i="18"/>
  <c r="BH245" i="18"/>
  <c r="BH141" i="18"/>
  <c r="BH453" i="18"/>
  <c r="BH831" i="18"/>
  <c r="BH105" i="18"/>
  <c r="BH403" i="18"/>
  <c r="BH789" i="18"/>
  <c r="BH534" i="18"/>
  <c r="BH491" i="18"/>
  <c r="BH602" i="18"/>
  <c r="BH496" i="18"/>
  <c r="BH643" i="18"/>
  <c r="BH592" i="18"/>
  <c r="BH223" i="18"/>
  <c r="BH362" i="18"/>
  <c r="BH375" i="18"/>
  <c r="BH118" i="18"/>
  <c r="BH164" i="18"/>
  <c r="BI164" i="18"/>
  <c r="BH735" i="18"/>
  <c r="BI735" i="18"/>
  <c r="BH567" i="18"/>
  <c r="BI567" i="18"/>
  <c r="BH554" i="18"/>
  <c r="BI554" i="18"/>
  <c r="BH502" i="18"/>
  <c r="BI502" i="18"/>
  <c r="BH464" i="18"/>
  <c r="BI464" i="18"/>
  <c r="BH199" i="18"/>
  <c r="BI199" i="18"/>
  <c r="BH84" i="18"/>
  <c r="BI84" i="18"/>
  <c r="BH603" i="18"/>
  <c r="BI603" i="18"/>
  <c r="BH540" i="18"/>
  <c r="BI540" i="18"/>
  <c r="BH604" i="18"/>
  <c r="BI604" i="18"/>
  <c r="BH553" i="18"/>
  <c r="BI553" i="18"/>
  <c r="BH200" i="18"/>
  <c r="BI200" i="18"/>
  <c r="BH185" i="18"/>
  <c r="BI185" i="18"/>
  <c r="BH370" i="18"/>
  <c r="BI370" i="18"/>
  <c r="BH253" i="18"/>
  <c r="BI253" i="18"/>
  <c r="BH489" i="18"/>
  <c r="BI489" i="18"/>
  <c r="BH371" i="18"/>
  <c r="BI371" i="18"/>
  <c r="BH801" i="18"/>
  <c r="BI801" i="18"/>
  <c r="BH776" i="18"/>
  <c r="BI776" i="18"/>
  <c r="BH816" i="18"/>
  <c r="BI816" i="18"/>
  <c r="BH536" i="18"/>
  <c r="BI536" i="18"/>
  <c r="BH366" i="18"/>
  <c r="BI366" i="18"/>
  <c r="BH757" i="18"/>
  <c r="BI757" i="18"/>
  <c r="BH404" i="18"/>
  <c r="BI404" i="18"/>
  <c r="BH619" i="18"/>
  <c r="BI619" i="18"/>
  <c r="BH850" i="18"/>
  <c r="BI850" i="18"/>
  <c r="BH304" i="18"/>
  <c r="BI304" i="18"/>
  <c r="BH709" i="18"/>
  <c r="BI709" i="18"/>
  <c r="BH333" i="18"/>
  <c r="BI333" i="18"/>
  <c r="BH794" i="18"/>
  <c r="BI794" i="18"/>
  <c r="BH628" i="18"/>
  <c r="BI628" i="18"/>
  <c r="BH724" i="18"/>
  <c r="BI724" i="18"/>
  <c r="BH340" i="18"/>
  <c r="BI340" i="18"/>
  <c r="BH488" i="18"/>
  <c r="BI488" i="18"/>
  <c r="BH224" i="18"/>
  <c r="BI224" i="18"/>
  <c r="BH815" i="18"/>
  <c r="BI815" i="18"/>
  <c r="BH853" i="18"/>
  <c r="BI853" i="18"/>
  <c r="BH443" i="18"/>
  <c r="BI443" i="18"/>
  <c r="BH367" i="18"/>
  <c r="BI367" i="18"/>
  <c r="BH578" i="18"/>
  <c r="BI578" i="18"/>
  <c r="BH339" i="18"/>
  <c r="BI339" i="18"/>
  <c r="BH487" i="18"/>
  <c r="BI487" i="18"/>
  <c r="BH644" i="18"/>
  <c r="BI644" i="18"/>
  <c r="BH642" i="18"/>
  <c r="BI642" i="18"/>
  <c r="BH334" i="18"/>
  <c r="BI334" i="18"/>
  <c r="BH430" i="18"/>
  <c r="BI430" i="18"/>
  <c r="BH437" i="18"/>
  <c r="BI437" i="18"/>
  <c r="BH623" i="18"/>
  <c r="BI623" i="18"/>
  <c r="BH425" i="18"/>
  <c r="BI425" i="18"/>
  <c r="BH229" i="18"/>
  <c r="BI229" i="18"/>
  <c r="BH615" i="18"/>
  <c r="BI615" i="18"/>
  <c r="BH191" i="18"/>
  <c r="BI191" i="18"/>
  <c r="BH579" i="18"/>
  <c r="BI579" i="18"/>
  <c r="BH381" i="18"/>
  <c r="BI381" i="18"/>
  <c r="BH132" i="18"/>
  <c r="BI132" i="18"/>
  <c r="BH708" i="18"/>
  <c r="BI708" i="18"/>
  <c r="BH810" i="18"/>
  <c r="BI810" i="18"/>
  <c r="BH446" i="18"/>
  <c r="BI446" i="18"/>
  <c r="BH176" i="18"/>
  <c r="BI176" i="18"/>
  <c r="BH343" i="18"/>
  <c r="BI343" i="18"/>
  <c r="BH412" i="18"/>
  <c r="BI412" i="18"/>
  <c r="BH380" i="18"/>
  <c r="BI380" i="18"/>
  <c r="BH580" i="18"/>
  <c r="BI580" i="18"/>
  <c r="BH148" i="18"/>
  <c r="BI148" i="18"/>
  <c r="BH672" i="18"/>
  <c r="BI672" i="18"/>
  <c r="BH397" i="18"/>
  <c r="BI397" i="18"/>
  <c r="BH613" i="18"/>
  <c r="BI613" i="18"/>
  <c r="BH514" i="18"/>
  <c r="BI514" i="18"/>
  <c r="BH203" i="18"/>
  <c r="BI203" i="18"/>
  <c r="BH493" i="18"/>
  <c r="BG505" i="18"/>
  <c r="BH112" i="18"/>
  <c r="BI112" i="18"/>
  <c r="BH383" i="18"/>
  <c r="BI383" i="18"/>
  <c r="BH811" i="18"/>
  <c r="BI811" i="18"/>
  <c r="BH698" i="18"/>
  <c r="BI698" i="18"/>
  <c r="BH416" i="18"/>
  <c r="BI416" i="18"/>
  <c r="BH863" i="18"/>
  <c r="BI863" i="18"/>
  <c r="BH696" i="18"/>
  <c r="BI696" i="18"/>
  <c r="BH418" i="18"/>
  <c r="BI418" i="18"/>
  <c r="BH97" i="18"/>
  <c r="BI97" i="18"/>
  <c r="BF5" i="24"/>
  <c r="BG4" i="18"/>
  <c r="BH640" i="18"/>
  <c r="BI640" i="18"/>
  <c r="BH846" i="18"/>
  <c r="BI846" i="18"/>
  <c r="BH835" i="18"/>
  <c r="BI835" i="18"/>
  <c r="BH321" i="18"/>
  <c r="BI321" i="18"/>
  <c r="BH318" i="18"/>
  <c r="BI318" i="18"/>
  <c r="BH710" i="18"/>
  <c r="BI710" i="18"/>
  <c r="BH646" i="18"/>
  <c r="BI646" i="18"/>
  <c r="BH498" i="18"/>
  <c r="BI498" i="18"/>
  <c r="BH461" i="18"/>
  <c r="BI461" i="18"/>
  <c r="BI254" i="18"/>
  <c r="BI352" i="18"/>
  <c r="BI145" i="18"/>
  <c r="BI330" i="18"/>
  <c r="BI138" i="18"/>
  <c r="BI795" i="18"/>
  <c r="BI108" i="18"/>
  <c r="BI438" i="18"/>
  <c r="BI581" i="18"/>
  <c r="BI422" i="18"/>
  <c r="BI391" i="18"/>
  <c r="BI862" i="18"/>
  <c r="BI444" i="18"/>
  <c r="BI541" i="18"/>
  <c r="BI189" i="18"/>
  <c r="BI802" i="18"/>
  <c r="BI833" i="18"/>
  <c r="BI365" i="18"/>
  <c r="BI421" i="18"/>
  <c r="BI386" i="18"/>
  <c r="BI355" i="18"/>
  <c r="BI721" i="18"/>
  <c r="BI512" i="18"/>
  <c r="BI525" i="18"/>
  <c r="BI458" i="18"/>
  <c r="BI419" i="18"/>
  <c r="BI372" i="18"/>
  <c r="BI215" i="18"/>
  <c r="BI825" i="18"/>
  <c r="BI342" i="18"/>
  <c r="BI582" i="18"/>
  <c r="BH701" i="18"/>
  <c r="BI486" i="18"/>
  <c r="BI449" i="18"/>
  <c r="BI331" i="18"/>
  <c r="BI307" i="18"/>
  <c r="BI671" i="18"/>
  <c r="BI697" i="18"/>
  <c r="BI396" i="18"/>
  <c r="BI758" i="18"/>
  <c r="BI549" i="18"/>
  <c r="BI434" i="18"/>
  <c r="BI423" i="18"/>
  <c r="BI565" i="18"/>
  <c r="BI188" i="18"/>
  <c r="BI712" i="18"/>
  <c r="BI852" i="18"/>
  <c r="BI528" i="18"/>
  <c r="BI501" i="18"/>
  <c r="BH571" i="18"/>
  <c r="BI198" i="18"/>
  <c r="BI828" i="18"/>
  <c r="BI369" i="18"/>
  <c r="BI538" i="18"/>
  <c r="BI407" i="18"/>
  <c r="BI190" i="18"/>
  <c r="BI807" i="18"/>
  <c r="BI109" i="18"/>
  <c r="BI462" i="18"/>
  <c r="BI484" i="18"/>
  <c r="BI760" i="18"/>
  <c r="BI99" i="18"/>
  <c r="BI656" i="18"/>
  <c r="BI535" i="18"/>
  <c r="BI228" i="18"/>
  <c r="BI645" i="18"/>
  <c r="BI175" i="18"/>
  <c r="BI669" i="18"/>
  <c r="BI411" i="18"/>
  <c r="BI485" i="18"/>
  <c r="BI460" i="18"/>
  <c r="BI649" i="18"/>
  <c r="BI641" i="18"/>
  <c r="BI836" i="18"/>
  <c r="BI305" i="18"/>
  <c r="BI213" i="18"/>
  <c r="BI151" i="18"/>
  <c r="BI629" i="18"/>
  <c r="BI761" i="18"/>
  <c r="BI405" i="18"/>
  <c r="BI209" i="18"/>
  <c r="BI291" i="18"/>
  <c r="BG257" i="18"/>
  <c r="BG518" i="18"/>
  <c r="BG791" i="18"/>
  <c r="BI292" i="18"/>
  <c r="BI232" i="18"/>
  <c r="BI294" i="18"/>
  <c r="BI743" i="18"/>
  <c r="BI744" i="18"/>
  <c r="BI740" i="18"/>
  <c r="BI734" i="18"/>
  <c r="BI133" i="18"/>
  <c r="BI782" i="18"/>
  <c r="BI448" i="18"/>
  <c r="BI618" i="18"/>
  <c r="BI197" i="18"/>
  <c r="BI431" i="18"/>
  <c r="BI344" i="18"/>
  <c r="BH89" i="18"/>
  <c r="BG101" i="18"/>
  <c r="BI824" i="18"/>
  <c r="BI593" i="18"/>
  <c r="BI616" i="18"/>
  <c r="BI358" i="18"/>
  <c r="BH219" i="18"/>
  <c r="BG231" i="18"/>
  <c r="BI359" i="18"/>
  <c r="BI86" i="18"/>
  <c r="BI217" i="18"/>
  <c r="BI382" i="18"/>
  <c r="BI490" i="18"/>
  <c r="BI268" i="18"/>
  <c r="BI504" i="18"/>
  <c r="BI94" i="18"/>
  <c r="BI526" i="18"/>
  <c r="BI174" i="18"/>
  <c r="BI417" i="18"/>
  <c r="BI539" i="18"/>
  <c r="BI201" i="18"/>
  <c r="BI351" i="18"/>
  <c r="BI320" i="18"/>
  <c r="BI163" i="18"/>
  <c r="BI556" i="18"/>
  <c r="BI456" i="18"/>
  <c r="BI822" i="18"/>
  <c r="BI134" i="18"/>
  <c r="BI211" i="18"/>
  <c r="BI393" i="18"/>
  <c r="BI227" i="18"/>
  <c r="BI126" i="18"/>
  <c r="BI841" i="18"/>
  <c r="BH206" i="18"/>
  <c r="BG218" i="18"/>
  <c r="BI569" i="18"/>
  <c r="BI796" i="18"/>
  <c r="BI379" i="18"/>
  <c r="BI813" i="18"/>
  <c r="BI385" i="18"/>
  <c r="BI356" i="18"/>
  <c r="BI308" i="18"/>
  <c r="BI699" i="18"/>
  <c r="BI248" i="18"/>
  <c r="BI202" i="18"/>
  <c r="BI497" i="18"/>
  <c r="BH714" i="18"/>
  <c r="BH120" i="18"/>
  <c r="BI120" i="18"/>
  <c r="BH384" i="18"/>
  <c r="BI384" i="18"/>
  <c r="BH840" i="18"/>
  <c r="BI840" i="18"/>
  <c r="BH457" i="18"/>
  <c r="BI457" i="18"/>
  <c r="BH249" i="18"/>
  <c r="BI249" i="18"/>
  <c r="BH854" i="18"/>
  <c r="BI854" i="18"/>
  <c r="BH408" i="18"/>
  <c r="BI408" i="18"/>
  <c r="BH240" i="18"/>
  <c r="BI240" i="18"/>
  <c r="BH755" i="18"/>
  <c r="BI755" i="18"/>
  <c r="BH762" i="18"/>
  <c r="BI762" i="18"/>
  <c r="BH516" i="18"/>
  <c r="BI516" i="18"/>
  <c r="BH144" i="18"/>
  <c r="BI144" i="18"/>
  <c r="BH85" i="18"/>
  <c r="BI85" i="18"/>
  <c r="BH235" i="18"/>
  <c r="BI235" i="18"/>
  <c r="BH803" i="18"/>
  <c r="BI803" i="18"/>
  <c r="BH107" i="18"/>
  <c r="BI107" i="18"/>
  <c r="BH499" i="18"/>
  <c r="BI499" i="18"/>
  <c r="BH537" i="18"/>
  <c r="BI537" i="18"/>
  <c r="BH566" i="18"/>
  <c r="BI566" i="18"/>
  <c r="BH368" i="18"/>
  <c r="BI368" i="18"/>
  <c r="BH725" i="18"/>
  <c r="BI725" i="18"/>
  <c r="BH632" i="18"/>
  <c r="BI632" i="18"/>
  <c r="BH230" i="18"/>
  <c r="BI230" i="18"/>
  <c r="BH621" i="18"/>
  <c r="BI621" i="18"/>
  <c r="BH631" i="18"/>
  <c r="BI631" i="18"/>
  <c r="BH861" i="18"/>
  <c r="BI861" i="18"/>
  <c r="BH186" i="18"/>
  <c r="BI186" i="18"/>
  <c r="BH110" i="18"/>
  <c r="BI110" i="18"/>
  <c r="BH633" i="18"/>
  <c r="BI633" i="18"/>
  <c r="BH589" i="18"/>
  <c r="BI589" i="18"/>
  <c r="BH673" i="18"/>
  <c r="BI673" i="18"/>
  <c r="BH96" i="18"/>
  <c r="BI96" i="18"/>
  <c r="BH551" i="18"/>
  <c r="BI551" i="18"/>
  <c r="BG244" i="18"/>
  <c r="BH234" i="18"/>
  <c r="BH76" i="18"/>
  <c r="BG88" i="18"/>
  <c r="BG195" i="18"/>
  <c r="BF205" i="18"/>
  <c r="BH442" i="18"/>
  <c r="BG452" i="18"/>
  <c r="BH390" i="18"/>
  <c r="BG400" i="18"/>
  <c r="BH455" i="18"/>
  <c r="BG465" i="18"/>
  <c r="BG364" i="18"/>
  <c r="BF374" i="18"/>
  <c r="BE8" i="24"/>
  <c r="BD22" i="24"/>
  <c r="BD33" i="24"/>
  <c r="BI855" i="18"/>
  <c r="BH660" i="18"/>
  <c r="BG661" i="18"/>
  <c r="BG834" i="18"/>
  <c r="BF843" i="18"/>
  <c r="BI626" i="18"/>
  <c r="BF426" i="18"/>
  <c r="BG414" i="18"/>
  <c r="BG361" i="18"/>
  <c r="BH349" i="18"/>
  <c r="BI550" i="18"/>
  <c r="BH557" i="18"/>
  <c r="BH542" i="18"/>
  <c r="BG544" i="18"/>
  <c r="BG529" i="18"/>
  <c r="BF531" i="18"/>
  <c r="BH622" i="18"/>
  <c r="BI614" i="18"/>
  <c r="BH797" i="18"/>
  <c r="BG804" i="18"/>
  <c r="BH595" i="18"/>
  <c r="BG596" i="18"/>
  <c r="BH821" i="18"/>
  <c r="BG830" i="18"/>
  <c r="BI756" i="18"/>
  <c r="BH765" i="18"/>
  <c r="BH777" i="18"/>
  <c r="BG778" i="18"/>
  <c r="BI808" i="18"/>
  <c r="BH817" i="18"/>
  <c r="BI183" i="18"/>
  <c r="BH192" i="18"/>
  <c r="BI522" i="18"/>
  <c r="BI714" i="18"/>
  <c r="BH635" i="18"/>
  <c r="BH856" i="18"/>
  <c r="BI571" i="18"/>
  <c r="BI701" i="18"/>
  <c r="BH257" i="18"/>
  <c r="BH439" i="18"/>
  <c r="BH518" i="18"/>
  <c r="BH413" i="18"/>
  <c r="BH114" i="18"/>
  <c r="BH348" i="18"/>
  <c r="BH752" i="18"/>
  <c r="BI271" i="18"/>
  <c r="BI283" i="18"/>
  <c r="BI675" i="18"/>
  <c r="BI687" i="18"/>
  <c r="BI745" i="18"/>
  <c r="BI749" i="18"/>
  <c r="BI748" i="18"/>
  <c r="BI750" i="18"/>
  <c r="BI731" i="18"/>
  <c r="BI165" i="18"/>
  <c r="BI290" i="18"/>
  <c r="BI751" i="18"/>
  <c r="BI530" i="18"/>
  <c r="BI727" i="18"/>
  <c r="BI558" i="18"/>
  <c r="BI154" i="18"/>
  <c r="BI258" i="18"/>
  <c r="BI338" i="18"/>
  <c r="BI336" i="18"/>
  <c r="BI323" i="18"/>
  <c r="BI521" i="18"/>
  <c r="BI341" i="18"/>
  <c r="BI143" i="18"/>
  <c r="BI625" i="18"/>
  <c r="BI627" i="18"/>
  <c r="BI634" i="18"/>
  <c r="BI635" i="18"/>
  <c r="BI508" i="18"/>
  <c r="BI651" i="18"/>
  <c r="BI196" i="18"/>
  <c r="BI284" i="18"/>
  <c r="BI167" i="18"/>
  <c r="BI130" i="18"/>
  <c r="BI106" i="18"/>
  <c r="BI310" i="18"/>
  <c r="BI599" i="18"/>
  <c r="BI779" i="18"/>
  <c r="BI688" i="18"/>
  <c r="BI805" i="18"/>
  <c r="BI809" i="18"/>
  <c r="BI812" i="18"/>
  <c r="BI814" i="18"/>
  <c r="BI817" i="18"/>
  <c r="BI193" i="18"/>
  <c r="BI509" i="18"/>
  <c r="BI208" i="18"/>
  <c r="BI92" i="18"/>
  <c r="BI247" i="18"/>
  <c r="BI482" i="18"/>
  <c r="BI652" i="18"/>
  <c r="BI766" i="18"/>
  <c r="BI222" i="18"/>
  <c r="BI182" i="18"/>
  <c r="BI102" i="18"/>
  <c r="BI146" i="18"/>
  <c r="BI753" i="18"/>
  <c r="BI763" i="18"/>
  <c r="BI764" i="18"/>
  <c r="BI765" i="18"/>
  <c r="BI547" i="18"/>
  <c r="BI655" i="18"/>
  <c r="BI612" i="18"/>
  <c r="BI388" i="18"/>
  <c r="BI401" i="18"/>
  <c r="BI844" i="18"/>
  <c r="BI662" i="18"/>
  <c r="BI483" i="18"/>
  <c r="BI600" i="18"/>
  <c r="BI210" i="18"/>
  <c r="BI506" i="18"/>
  <c r="BI792" i="18"/>
  <c r="BI78" i="18"/>
  <c r="BI586" i="18"/>
  <c r="BI818" i="18"/>
  <c r="BI781" i="18"/>
  <c r="BI638" i="18"/>
  <c r="BI131" i="18"/>
  <c r="BI95" i="18"/>
  <c r="BI104" i="18"/>
  <c r="BI440" i="18"/>
  <c r="BI848" i="18"/>
  <c r="BI495" i="18"/>
  <c r="BI511" i="18"/>
  <c r="BI548" i="18"/>
  <c r="BI427" i="18"/>
  <c r="BI221" i="18"/>
  <c r="BI392" i="18"/>
  <c r="BI654" i="18"/>
  <c r="BI769" i="18"/>
  <c r="BI125" i="18"/>
  <c r="BI857" i="18"/>
  <c r="BI105" i="18"/>
  <c r="BI114" i="18"/>
  <c r="BI403" i="18"/>
  <c r="BI375" i="18"/>
  <c r="BI789" i="18"/>
  <c r="BI223" i="18"/>
  <c r="BI245" i="18"/>
  <c r="BI592" i="18"/>
  <c r="BI453" i="18"/>
  <c r="BI643" i="18"/>
  <c r="BI496" i="18"/>
  <c r="BI602" i="18"/>
  <c r="BI534" i="18"/>
  <c r="BI491" i="18"/>
  <c r="BI141" i="18"/>
  <c r="BI831" i="18"/>
  <c r="BI362" i="18"/>
  <c r="BI118" i="18"/>
  <c r="BI733" i="18"/>
  <c r="BI117" i="18"/>
  <c r="BI866" i="18"/>
  <c r="BI432" i="18"/>
  <c r="BI214" i="18"/>
  <c r="BI347" i="18"/>
  <c r="BI617" i="18"/>
  <c r="BI81" i="18"/>
  <c r="BI503" i="18"/>
  <c r="BI867" i="18"/>
  <c r="BI212" i="18"/>
  <c r="BI265" i="18"/>
  <c r="BI139" i="18"/>
  <c r="BI790" i="18"/>
  <c r="BI798" i="18"/>
  <c r="BI591" i="18"/>
  <c r="BI608" i="18"/>
  <c r="BI450" i="18"/>
  <c r="BI463" i="18"/>
  <c r="BI837" i="18"/>
  <c r="BI395" i="18"/>
  <c r="BI399" i="18"/>
  <c r="BI250" i="18"/>
  <c r="BI772" i="18"/>
  <c r="BI152" i="18"/>
  <c r="BI451" i="18"/>
  <c r="BI555" i="18"/>
  <c r="BI424" i="18"/>
  <c r="BI243" i="18"/>
  <c r="BI658" i="18"/>
  <c r="BI847" i="18"/>
  <c r="BI607" i="18"/>
  <c r="BI786" i="18"/>
  <c r="BI436" i="18"/>
  <c r="BI610" i="18"/>
  <c r="BI620" i="18"/>
  <c r="BI622" i="18"/>
  <c r="BI204" i="18"/>
  <c r="BI150" i="18"/>
  <c r="BI849" i="18"/>
  <c r="BI135" i="18"/>
  <c r="BI124" i="18"/>
  <c r="BI800" i="18"/>
  <c r="BI137" i="18"/>
  <c r="BI543" i="18"/>
  <c r="BI513" i="18"/>
  <c r="BI799" i="18"/>
  <c r="BI87" i="18"/>
  <c r="BI429" i="18"/>
  <c r="BI523" i="18"/>
  <c r="BI332" i="18"/>
  <c r="BI588" i="18"/>
  <c r="BI216" i="18"/>
  <c r="BI354" i="18"/>
  <c r="BI510" i="18"/>
  <c r="BI659" i="18"/>
  <c r="BI346" i="18"/>
  <c r="BI123" i="18"/>
  <c r="BI357" i="18"/>
  <c r="BI500" i="18"/>
  <c r="BI360" i="18"/>
  <c r="BI459" i="18"/>
  <c r="BI545" i="18"/>
  <c r="BI552" i="18"/>
  <c r="BI557" i="18"/>
  <c r="BI162" i="18"/>
  <c r="BI420" i="18"/>
  <c r="BI517" i="18"/>
  <c r="BI639" i="18"/>
  <c r="BI297" i="18"/>
  <c r="BI251" i="18"/>
  <c r="BI770" i="18"/>
  <c r="BI345" i="18"/>
  <c r="BI711" i="18"/>
  <c r="BI241" i="18"/>
  <c r="BI136" i="18"/>
  <c r="BI242" i="18"/>
  <c r="BI774" i="18"/>
  <c r="BI788" i="18"/>
  <c r="BI293" i="18"/>
  <c r="BI829" i="18"/>
  <c r="BI433" i="18"/>
  <c r="BI785" i="18"/>
  <c r="BI82" i="18"/>
  <c r="BI532" i="18"/>
  <c r="BI587" i="18"/>
  <c r="BI584" i="18"/>
  <c r="BI856" i="18"/>
  <c r="BI206" i="18"/>
  <c r="BH218" i="18"/>
  <c r="BI219" i="18"/>
  <c r="BH231" i="18"/>
  <c r="BI89" i="18"/>
  <c r="BH101" i="18"/>
  <c r="BG5" i="24"/>
  <c r="BH4" i="18"/>
  <c r="BI493" i="18"/>
  <c r="BH505" i="18"/>
  <c r="BH387" i="18"/>
  <c r="BH153" i="18"/>
  <c r="BH869" i="18"/>
  <c r="BH791" i="18"/>
  <c r="BI636" i="18"/>
  <c r="BH648" i="18"/>
  <c r="BI115" i="18"/>
  <c r="BH127" i="18"/>
  <c r="BI784" i="18"/>
  <c r="BI398" i="18"/>
  <c r="BI406" i="18"/>
  <c r="BI100" i="18"/>
  <c r="BI237" i="18"/>
  <c r="BI236" i="18"/>
  <c r="BI226" i="18"/>
  <c r="BI187" i="18"/>
  <c r="BI773" i="18"/>
  <c r="BI864" i="18"/>
  <c r="BI657" i="18"/>
  <c r="BI722" i="18"/>
  <c r="BI177" i="18"/>
  <c r="BI606" i="18"/>
  <c r="BI128" i="18"/>
  <c r="BH140" i="18"/>
  <c r="BI225" i="18"/>
  <c r="BI695" i="18"/>
  <c r="BI353" i="18"/>
  <c r="BI122" i="18"/>
  <c r="BI860" i="18"/>
  <c r="BI306" i="18"/>
  <c r="BI435" i="18"/>
  <c r="BI80" i="18"/>
  <c r="BI252" i="18"/>
  <c r="BI445" i="18"/>
  <c r="BI605" i="18"/>
  <c r="BI149" i="18"/>
  <c r="BI597" i="18"/>
  <c r="BH609" i="18"/>
  <c r="BI255" i="18"/>
  <c r="BI527" i="18"/>
  <c r="BI378" i="18"/>
  <c r="BI768" i="18"/>
  <c r="BI859" i="18"/>
  <c r="BI826" i="18"/>
  <c r="BI594" i="18"/>
  <c r="BI373" i="18"/>
  <c r="BI568" i="18"/>
  <c r="BI161" i="18"/>
  <c r="BI839" i="18"/>
  <c r="BI147" i="18"/>
  <c r="BI842" i="18"/>
  <c r="BI653" i="18"/>
  <c r="BI184" i="18"/>
  <c r="BI266" i="18"/>
  <c r="BI319" i="18"/>
  <c r="BI121" i="18"/>
  <c r="BI590" i="18"/>
  <c r="BI480" i="18"/>
  <c r="BH492" i="18"/>
  <c r="BI865" i="18"/>
  <c r="BI256" i="18"/>
  <c r="BI238" i="18"/>
  <c r="BI723" i="18"/>
  <c r="BI647" i="18"/>
  <c r="BG205" i="18"/>
  <c r="BH195" i="18"/>
  <c r="BH244" i="18"/>
  <c r="BI234" i="18"/>
  <c r="BI244" i="18"/>
  <c r="BI76" i="18"/>
  <c r="BI88" i="18"/>
  <c r="BH88" i="18"/>
  <c r="BH452" i="18"/>
  <c r="BI442" i="18"/>
  <c r="BI452" i="18"/>
  <c r="BI455" i="18"/>
  <c r="BI465" i="18"/>
  <c r="BH465" i="18"/>
  <c r="BI390" i="18"/>
  <c r="BI400" i="18"/>
  <c r="BH400" i="18"/>
  <c r="BH364" i="18"/>
  <c r="BG374" i="18"/>
  <c r="BG426" i="18"/>
  <c r="BH414" i="18"/>
  <c r="BE22" i="24"/>
  <c r="BE33" i="24"/>
  <c r="BF8" i="24"/>
  <c r="BI777" i="18"/>
  <c r="BI778" i="18"/>
  <c r="BH778" i="18"/>
  <c r="BI821" i="18"/>
  <c r="BI830" i="18"/>
  <c r="BH830" i="18"/>
  <c r="BI797" i="18"/>
  <c r="BI804" i="18"/>
  <c r="BH804" i="18"/>
  <c r="BI542" i="18"/>
  <c r="BI544" i="18"/>
  <c r="BH544" i="18"/>
  <c r="BI660" i="18"/>
  <c r="BI661" i="18"/>
  <c r="BH661" i="18"/>
  <c r="BH361" i="18"/>
  <c r="BI349" i="18"/>
  <c r="BI361" i="18"/>
  <c r="BI595" i="18"/>
  <c r="BI596" i="18"/>
  <c r="BH596" i="18"/>
  <c r="BH529" i="18"/>
  <c r="BG531" i="18"/>
  <c r="BH834" i="18"/>
  <c r="BG843" i="18"/>
  <c r="BI192" i="18"/>
  <c r="BI4" i="18"/>
  <c r="BI5" i="24"/>
  <c r="BH5" i="24"/>
  <c r="BI127" i="18"/>
  <c r="BI492" i="18"/>
  <c r="BI609" i="18"/>
  <c r="BI648" i="18"/>
  <c r="BI231" i="18"/>
  <c r="BI387" i="18"/>
  <c r="BI869" i="18"/>
  <c r="BI439" i="18"/>
  <c r="BI518" i="18"/>
  <c r="BI140" i="18"/>
  <c r="BI752" i="18"/>
  <c r="BI153" i="18"/>
  <c r="BI505" i="18"/>
  <c r="BI257" i="18"/>
  <c r="BI791" i="18"/>
  <c r="BI413" i="18"/>
  <c r="BI101" i="18"/>
  <c r="BI218" i="18"/>
  <c r="BI348" i="18"/>
  <c r="BH205" i="18"/>
  <c r="BI195" i="18"/>
  <c r="BI205" i="18"/>
  <c r="BI364" i="18"/>
  <c r="BI374" i="18"/>
  <c r="BH374" i="18"/>
  <c r="BI529" i="18"/>
  <c r="BI531" i="18"/>
  <c r="BH531" i="18"/>
  <c r="BG8" i="24"/>
  <c r="BF22" i="24"/>
  <c r="BF33" i="24"/>
  <c r="BI834" i="18"/>
  <c r="BI843" i="18"/>
  <c r="BH843" i="18"/>
  <c r="BH426" i="18"/>
  <c r="BI414" i="18"/>
  <c r="BI426" i="18"/>
  <c r="BH8" i="24"/>
  <c r="BG22" i="24"/>
  <c r="BG33" i="24"/>
  <c r="BI8" i="24"/>
  <c r="BI22" i="24"/>
  <c r="BI33" i="24"/>
  <c r="BH22" i="24"/>
  <c r="BH33" i="24"/>
  <c r="BH732" i="18" l="1"/>
  <c r="BI732" i="18" s="1"/>
  <c r="BC264" i="18"/>
  <c r="BD264" i="18"/>
  <c r="BE264" i="18" s="1"/>
  <c r="BF264" i="18" s="1"/>
  <c r="BB729" i="18"/>
  <c r="BA739" i="18"/>
  <c r="BC729" i="18"/>
  <c r="BC739" i="18" s="1"/>
  <c r="BD729" i="18"/>
  <c r="BD739" i="18" s="1"/>
  <c r="AQ690" i="18"/>
  <c r="AP289" i="18"/>
  <c r="AQ289" i="18"/>
  <c r="AO287" i="18"/>
  <c r="AP287" i="18"/>
  <c r="AP263" i="18"/>
  <c r="AO263" i="18"/>
  <c r="AQ263" i="18"/>
  <c r="AO288" i="18"/>
  <c r="AP288" i="18"/>
  <c r="AQ288" i="18"/>
  <c r="AR288" i="18" s="1"/>
  <c r="AN328" i="18"/>
  <c r="AP328" i="18" s="1"/>
  <c r="AM328" i="18"/>
  <c r="AO328" i="18"/>
  <c r="AN706" i="18"/>
  <c r="AK665" i="18"/>
  <c r="AK325" i="18"/>
  <c r="AJ667" i="18"/>
  <c r="AJ327" i="18"/>
  <c r="AJ716" i="18"/>
  <c r="AJ316" i="18"/>
  <c r="AH314" i="18"/>
  <c r="AG260" i="18"/>
  <c r="AH260" i="18"/>
  <c r="AG718" i="18"/>
  <c r="AN720" i="18"/>
  <c r="AL286" i="18"/>
  <c r="AL262" i="18"/>
  <c r="AL717" i="18"/>
  <c r="AI312" i="18"/>
  <c r="AH692" i="18"/>
  <c r="AH719" i="18"/>
  <c r="AJ719" i="18"/>
  <c r="AI719" i="18"/>
  <c r="AK719" i="18" s="1"/>
  <c r="AH691" i="18"/>
  <c r="AG691" i="18"/>
  <c r="AI691" i="18"/>
  <c r="AC329" i="18"/>
  <c r="AD329" i="18"/>
  <c r="AE329" i="18" s="1"/>
  <c r="AB326" i="18"/>
  <c r="AA335" i="18"/>
  <c r="AA694" i="18"/>
  <c r="AB694" i="18"/>
  <c r="Z299" i="18"/>
  <c r="Y313" i="18"/>
  <c r="AI664" i="18"/>
  <c r="AB666" i="18"/>
  <c r="AA270" i="18"/>
  <c r="AB261" i="18"/>
  <c r="Z693" i="18"/>
  <c r="Y700" i="18"/>
  <c r="AA693" i="18"/>
  <c r="AA700" i="18" s="1"/>
  <c r="X674" i="18"/>
  <c r="Y668" i="18"/>
  <c r="Z668" i="18"/>
  <c r="Z674" i="18" s="1"/>
  <c r="U703" i="18"/>
  <c r="T303" i="18"/>
  <c r="R302" i="18"/>
  <c r="N704" i="18"/>
  <c r="O704" i="18"/>
  <c r="O713" i="18" s="1"/>
  <c r="O479" i="18" s="1"/>
  <c r="O34" i="24" s="1"/>
  <c r="M713" i="18"/>
  <c r="M479" i="18" s="1"/>
  <c r="M34" i="24" s="1"/>
  <c r="M97" i="24"/>
  <c r="M111" i="24"/>
  <c r="M33" i="24"/>
  <c r="W315" i="18"/>
  <c r="V322" i="18"/>
  <c r="W707" i="18"/>
  <c r="V707" i="18"/>
  <c r="S705" i="18"/>
  <c r="Q301" i="18"/>
  <c r="O309" i="18"/>
  <c r="O75" i="18" s="1"/>
  <c r="O472" i="18" s="1"/>
  <c r="P300" i="18"/>
  <c r="H34" i="24"/>
  <c r="H870" i="18"/>
  <c r="I870" i="18" s="1"/>
  <c r="L97" i="24"/>
  <c r="L104" i="24" s="1"/>
  <c r="L33" i="24"/>
  <c r="L111" i="24"/>
  <c r="P111" i="24"/>
  <c r="P97" i="24"/>
  <c r="P33" i="24"/>
  <c r="H75" i="18"/>
  <c r="H472" i="18" s="1"/>
  <c r="H41" i="18"/>
  <c r="N309" i="18"/>
  <c r="N75" i="18" s="1"/>
  <c r="N472" i="18" s="1"/>
  <c r="L479" i="18"/>
  <c r="L34" i="24" s="1"/>
  <c r="J479" i="18"/>
  <c r="J34" i="24" s="1"/>
  <c r="G41" i="18"/>
  <c r="AU159" i="18"/>
  <c r="AS160" i="18"/>
  <c r="AO563" i="18"/>
  <c r="AM156" i="18"/>
  <c r="AQ574" i="18"/>
  <c r="AN156" i="18"/>
  <c r="AN564" i="18"/>
  <c r="AJ576" i="18"/>
  <c r="AK577" i="18"/>
  <c r="AK157" i="18"/>
  <c r="AJ166" i="18"/>
  <c r="AK158" i="18"/>
  <c r="AL577" i="18"/>
  <c r="AK561" i="18"/>
  <c r="AK560" i="18"/>
  <c r="AL158" i="18"/>
  <c r="AK576" i="18"/>
  <c r="AL576" i="18" s="1"/>
  <c r="AJ562" i="18"/>
  <c r="AG169" i="18"/>
  <c r="AE575" i="18"/>
  <c r="AA179" i="18"/>
  <c r="AB170" i="18"/>
  <c r="AC170" i="18"/>
  <c r="AF173" i="18"/>
  <c r="AG173" i="18"/>
  <c r="AE573" i="18"/>
  <c r="AF573" i="18"/>
  <c r="AD583" i="18"/>
  <c r="AD171" i="18"/>
  <c r="AB172" i="18"/>
  <c r="I41" i="18"/>
  <c r="H55" i="24"/>
  <c r="H51" i="24"/>
  <c r="G474" i="18"/>
  <c r="H466" i="18"/>
  <c r="H467" i="18"/>
  <c r="H475" i="18" s="1"/>
  <c r="H87" i="24" s="1"/>
  <c r="J870" i="18"/>
  <c r="K870" i="18" s="1"/>
  <c r="L870" i="18" s="1"/>
  <c r="M870" i="18" s="1"/>
  <c r="G51" i="24"/>
  <c r="G55" i="24"/>
  <c r="G110" i="24"/>
  <c r="G50" i="24"/>
  <c r="E11" i="7943"/>
  <c r="G15" i="24"/>
  <c r="P309" i="18" l="1"/>
  <c r="P75" i="18" s="1"/>
  <c r="P472" i="18" s="1"/>
  <c r="Q300" i="18"/>
  <c r="T705" i="18"/>
  <c r="W322" i="18"/>
  <c r="X315" i="18"/>
  <c r="X322" i="18" s="1"/>
  <c r="N713" i="18"/>
  <c r="N479" i="18" s="1"/>
  <c r="N34" i="24" s="1"/>
  <c r="Z700" i="18"/>
  <c r="AB270" i="18"/>
  <c r="AC261" i="18"/>
  <c r="AC270" i="18" s="1"/>
  <c r="AJ664" i="18"/>
  <c r="AB335" i="18"/>
  <c r="AJ312" i="18"/>
  <c r="AK312" i="18"/>
  <c r="AM262" i="18"/>
  <c r="AN262" i="18"/>
  <c r="AL296" i="18"/>
  <c r="AG726" i="18"/>
  <c r="AK316" i="18"/>
  <c r="AK327" i="18"/>
  <c r="AL327" i="18"/>
  <c r="AL325" i="18"/>
  <c r="BE729" i="18"/>
  <c r="BE739" i="18" s="1"/>
  <c r="O103" i="24"/>
  <c r="P103" i="24"/>
  <c r="P104" i="24"/>
  <c r="R300" i="18"/>
  <c r="R301" i="18"/>
  <c r="U705" i="18"/>
  <c r="V705" i="18" s="1"/>
  <c r="X707" i="18"/>
  <c r="Y707" i="18" s="1"/>
  <c r="M104" i="24"/>
  <c r="M103" i="24"/>
  <c r="L103" i="24"/>
  <c r="P704" i="18"/>
  <c r="S302" i="18"/>
  <c r="V303" i="18"/>
  <c r="U303" i="18"/>
  <c r="V703" i="18"/>
  <c r="Y674" i="18"/>
  <c r="AA668" i="18"/>
  <c r="AB693" i="18"/>
  <c r="AD261" i="18"/>
  <c r="AD666" i="18"/>
  <c r="AC666" i="18"/>
  <c r="Z313" i="18"/>
  <c r="AA299" i="18"/>
  <c r="AC694" i="18"/>
  <c r="AC326" i="18"/>
  <c r="AF329" i="18"/>
  <c r="AJ691" i="18"/>
  <c r="AL719" i="18"/>
  <c r="AM719" i="18" s="1"/>
  <c r="AN719" i="18"/>
  <c r="AJ692" i="18"/>
  <c r="AI692" i="18"/>
  <c r="AL312" i="18"/>
  <c r="AM717" i="18"/>
  <c r="AN717" i="18" s="1"/>
  <c r="AM286" i="18"/>
  <c r="AH718" i="18"/>
  <c r="AI260" i="18"/>
  <c r="AI314" i="18"/>
  <c r="AL316" i="18"/>
  <c r="AK716" i="18"/>
  <c r="AM327" i="18"/>
  <c r="AK667" i="18"/>
  <c r="AL667" i="18" s="1"/>
  <c r="AL665" i="18"/>
  <c r="AO706" i="18"/>
  <c r="AP706" i="18"/>
  <c r="AQ328" i="18"/>
  <c r="AR328" i="18" s="1"/>
  <c r="AS288" i="18"/>
  <c r="AT288" i="18" s="1"/>
  <c r="AR263" i="18"/>
  <c r="AO720" i="18"/>
  <c r="AQ287" i="18"/>
  <c r="AR287" i="18" s="1"/>
  <c r="AS287" i="18"/>
  <c r="AR289" i="18"/>
  <c r="AR690" i="18"/>
  <c r="BF729" i="18"/>
  <c r="BF739" i="18" s="1"/>
  <c r="BB739" i="18"/>
  <c r="BG264" i="18"/>
  <c r="BH264" i="18"/>
  <c r="BI264" i="18" s="1"/>
  <c r="H474" i="18"/>
  <c r="I467" i="18"/>
  <c r="I475" i="18" s="1"/>
  <c r="I466" i="18"/>
  <c r="AH169" i="18"/>
  <c r="AI169" i="18" s="1"/>
  <c r="AK562" i="18"/>
  <c r="AL562" i="18" s="1"/>
  <c r="AK166" i="18"/>
  <c r="AM577" i="18"/>
  <c r="AP563" i="18"/>
  <c r="AR563" i="18"/>
  <c r="AQ563" i="18"/>
  <c r="AS563" i="18" s="1"/>
  <c r="AR574" i="18"/>
  <c r="AS574" i="18"/>
  <c r="AV159" i="18"/>
  <c r="AC179" i="18"/>
  <c r="G101" i="24"/>
  <c r="G83" i="24"/>
  <c r="H471" i="18"/>
  <c r="H473" i="18" s="1"/>
  <c r="H10" i="24"/>
  <c r="H181" i="1"/>
  <c r="H182" i="1" s="1"/>
  <c r="H49" i="24"/>
  <c r="H101" i="24"/>
  <c r="H83" i="24"/>
  <c r="I55" i="24"/>
  <c r="I51" i="24"/>
  <c r="F51" i="24" s="1"/>
  <c r="AC172" i="18"/>
  <c r="AE171" i="18"/>
  <c r="AG573" i="18"/>
  <c r="AH573" i="18"/>
  <c r="AE583" i="18"/>
  <c r="AH173" i="18"/>
  <c r="AD170" i="18"/>
  <c r="AB179" i="18"/>
  <c r="AF575" i="18"/>
  <c r="AL560" i="18"/>
  <c r="AK570" i="18"/>
  <c r="AM560" i="18"/>
  <c r="AN560" i="18"/>
  <c r="AL561" i="18"/>
  <c r="AM561" i="18" s="1"/>
  <c r="AM158" i="18"/>
  <c r="AN158" i="18" s="1"/>
  <c r="AL157" i="18"/>
  <c r="AN577" i="18"/>
  <c r="AN576" i="18"/>
  <c r="AM576" i="18"/>
  <c r="AO576" i="18" s="1"/>
  <c r="AO564" i="18"/>
  <c r="AJ570" i="18"/>
  <c r="AO156" i="18"/>
  <c r="AP156" i="18" s="1"/>
  <c r="AT160" i="18"/>
  <c r="AT574" i="18"/>
  <c r="AU574" i="18"/>
  <c r="G97" i="24"/>
  <c r="G33" i="24"/>
  <c r="G36" i="24" s="1"/>
  <c r="G44" i="24" s="1"/>
  <c r="G24" i="24" s="1"/>
  <c r="G111" i="24"/>
  <c r="AU288" i="18" l="1"/>
  <c r="AN665" i="18"/>
  <c r="AP717" i="18"/>
  <c r="AQ717" i="18"/>
  <c r="AO717" i="18"/>
  <c r="AS717" i="18" s="1"/>
  <c r="AR717" i="18"/>
  <c r="AL716" i="18"/>
  <c r="AM716" i="18"/>
  <c r="AM296" i="18"/>
  <c r="AP286" i="18"/>
  <c r="AP296" i="18" s="1"/>
  <c r="AN286" i="18"/>
  <c r="AN296" i="18" s="1"/>
  <c r="AO286" i="18"/>
  <c r="AO296" i="18" s="1"/>
  <c r="AG329" i="18"/>
  <c r="AC335" i="18"/>
  <c r="AE694" i="18"/>
  <c r="AF694" i="18" s="1"/>
  <c r="AA313" i="18"/>
  <c r="AB700" i="18"/>
  <c r="AA674" i="18"/>
  <c r="AB668" i="18"/>
  <c r="AB674" i="18" s="1"/>
  <c r="W703" i="18"/>
  <c r="X703" i="18"/>
  <c r="T302" i="18"/>
  <c r="P713" i="18"/>
  <c r="P479" i="18" s="1"/>
  <c r="P34" i="24" s="1"/>
  <c r="Q704" i="18"/>
  <c r="Q713" i="18" s="1"/>
  <c r="Q479" i="18" s="1"/>
  <c r="Q34" i="24" s="1"/>
  <c r="R704" i="18"/>
  <c r="R713" i="18" s="1"/>
  <c r="R479" i="18" s="1"/>
  <c r="R34" i="24" s="1"/>
  <c r="R309" i="18"/>
  <c r="R75" i="18" s="1"/>
  <c r="R472" i="18" s="1"/>
  <c r="T300" i="18"/>
  <c r="AU289" i="18"/>
  <c r="AM325" i="18"/>
  <c r="AN327" i="18"/>
  <c r="AM316" i="18"/>
  <c r="AN316" i="18"/>
  <c r="BG729" i="18"/>
  <c r="AS263" i="18"/>
  <c r="AS328" i="18"/>
  <c r="AQ706" i="18"/>
  <c r="AM667" i="18"/>
  <c r="AN716" i="18"/>
  <c r="AJ260" i="18"/>
  <c r="AH726" i="18"/>
  <c r="AJ718" i="18"/>
  <c r="AJ726" i="18" s="1"/>
  <c r="AI718" i="18"/>
  <c r="AL692" i="18"/>
  <c r="AK692" i="18"/>
  <c r="AO719" i="18"/>
  <c r="AK691" i="18"/>
  <c r="AH329" i="18"/>
  <c r="AD326" i="18"/>
  <c r="AD694" i="18"/>
  <c r="AB299" i="18"/>
  <c r="AC674" i="18"/>
  <c r="AE666" i="18"/>
  <c r="AF666" i="18"/>
  <c r="AD270" i="18"/>
  <c r="AC693" i="18"/>
  <c r="AC700" i="18" s="1"/>
  <c r="AC668" i="18"/>
  <c r="W303" i="18"/>
  <c r="X303" i="18"/>
  <c r="U302" i="18"/>
  <c r="Z707" i="18"/>
  <c r="S301" i="18"/>
  <c r="T301" i="18" s="1"/>
  <c r="S300" i="18"/>
  <c r="S309" i="18" s="1"/>
  <c r="S75" i="18" s="1"/>
  <c r="S472" i="18" s="1"/>
  <c r="AS690" i="18"/>
  <c r="AS289" i="18"/>
  <c r="AT289" i="18" s="1"/>
  <c r="AT287" i="18"/>
  <c r="AP720" i="18"/>
  <c r="AM665" i="18"/>
  <c r="AJ314" i="18"/>
  <c r="AK314" i="18"/>
  <c r="AO262" i="18"/>
  <c r="Y315" i="18"/>
  <c r="AP262" i="18"/>
  <c r="AM312" i="18"/>
  <c r="AK664" i="18"/>
  <c r="AE261" i="18"/>
  <c r="Z315" i="18"/>
  <c r="AA315" i="18"/>
  <c r="W705" i="18"/>
  <c r="Q309" i="18"/>
  <c r="Q75" i="18" s="1"/>
  <c r="Q472" i="18" s="1"/>
  <c r="N870" i="18"/>
  <c r="O870" i="18" s="1"/>
  <c r="AN561" i="18"/>
  <c r="AT563" i="18"/>
  <c r="AU563" i="18" s="1"/>
  <c r="AM562" i="18"/>
  <c r="AO562" i="18" s="1"/>
  <c r="AL166" i="18"/>
  <c r="AP564" i="18"/>
  <c r="AM157" i="18"/>
  <c r="AM166" i="18" s="1"/>
  <c r="AI173" i="18"/>
  <c r="AJ173" i="18" s="1"/>
  <c r="AO561" i="18"/>
  <c r="AO560" i="18"/>
  <c r="AM570" i="18"/>
  <c r="AL570" i="18"/>
  <c r="AG575" i="18"/>
  <c r="AG583" i="18"/>
  <c r="H11" i="24"/>
  <c r="H12" i="24"/>
  <c r="AF583" i="18"/>
  <c r="AD172" i="18"/>
  <c r="AV574" i="18"/>
  <c r="AO577" i="18"/>
  <c r="AN562" i="18"/>
  <c r="I87" i="24"/>
  <c r="AI573" i="18"/>
  <c r="AQ156" i="18"/>
  <c r="AN570" i="18"/>
  <c r="AG171" i="18"/>
  <c r="AF171" i="18"/>
  <c r="I101" i="24"/>
  <c r="I83" i="24"/>
  <c r="H22" i="24"/>
  <c r="H84" i="24"/>
  <c r="H20" i="24"/>
  <c r="AW159" i="18"/>
  <c r="AU160" i="18"/>
  <c r="AP576" i="18"/>
  <c r="AO158" i="18"/>
  <c r="AJ169" i="18"/>
  <c r="J467" i="18"/>
  <c r="J475" i="18" s="1"/>
  <c r="I474" i="18"/>
  <c r="J466" i="18"/>
  <c r="I10" i="24"/>
  <c r="I181" i="1"/>
  <c r="I182" i="1" s="1"/>
  <c r="I471" i="18"/>
  <c r="I473" i="18" s="1"/>
  <c r="I49" i="24"/>
  <c r="AE170" i="18"/>
  <c r="AF170" i="18" s="1"/>
  <c r="G25" i="24"/>
  <c r="G116" i="24"/>
  <c r="E13" i="7943"/>
  <c r="AE270" i="18" l="1"/>
  <c r="AG261" i="18"/>
  <c r="AG270" i="18" s="1"/>
  <c r="AF261" i="18"/>
  <c r="AF270" i="18" s="1"/>
  <c r="AH261" i="18"/>
  <c r="AH270" i="18" s="1"/>
  <c r="AN312" i="18"/>
  <c r="AR262" i="18"/>
  <c r="AQ262" i="18"/>
  <c r="AS262" i="18"/>
  <c r="AQ720" i="18"/>
  <c r="AR720" i="18"/>
  <c r="AB303" i="18"/>
  <c r="Y303" i="18"/>
  <c r="AC303" i="18"/>
  <c r="Z303" i="18"/>
  <c r="AD335" i="18"/>
  <c r="AF326" i="18"/>
  <c r="AF335" i="18" s="1"/>
  <c r="AE326" i="18"/>
  <c r="AE335" i="18" s="1"/>
  <c r="AL691" i="18"/>
  <c r="AM691" i="18"/>
  <c r="AR706" i="18"/>
  <c r="AS706" i="18"/>
  <c r="AT263" i="18"/>
  <c r="AV287" i="18"/>
  <c r="AU287" i="18"/>
  <c r="T309" i="18"/>
  <c r="T75" i="18" s="1"/>
  <c r="T472" i="18" s="1"/>
  <c r="U300" i="18"/>
  <c r="U301" i="18"/>
  <c r="G114" i="24"/>
  <c r="E15" i="7943"/>
  <c r="E16" i="7943" s="1"/>
  <c r="E47" i="7943" s="1"/>
  <c r="P870" i="18"/>
  <c r="Q870" i="18" s="1"/>
  <c r="R870" i="18" s="1"/>
  <c r="X705" i="18"/>
  <c r="Z322" i="18"/>
  <c r="AD315" i="18"/>
  <c r="AL664" i="18"/>
  <c r="AM664" i="18"/>
  <c r="AB315" i="18"/>
  <c r="AO312" i="18"/>
  <c r="AL314" i="18"/>
  <c r="AN325" i="18"/>
  <c r="AT690" i="18"/>
  <c r="V301" i="18"/>
  <c r="V302" i="18"/>
  <c r="AA303" i="18"/>
  <c r="AE668" i="18"/>
  <c r="AF668" i="18"/>
  <c r="AF674" i="18" s="1"/>
  <c r="AD668" i="18"/>
  <c r="AG666" i="18"/>
  <c r="AN692" i="18"/>
  <c r="AM692" i="18"/>
  <c r="AN667" i="18"/>
  <c r="AO316" i="18"/>
  <c r="Z703" i="18"/>
  <c r="AG694" i="18"/>
  <c r="AT717" i="18"/>
  <c r="AA322" i="18"/>
  <c r="AB313" i="18"/>
  <c r="AV288" i="18"/>
  <c r="AC315" i="18"/>
  <c r="Y322" i="18"/>
  <c r="AC299" i="18"/>
  <c r="AI726" i="18"/>
  <c r="AK718" i="18"/>
  <c r="AK260" i="18"/>
  <c r="AO716" i="18"/>
  <c r="AT328" i="18"/>
  <c r="BG739" i="18"/>
  <c r="BH729" i="18"/>
  <c r="AO665" i="18"/>
  <c r="S704" i="18"/>
  <c r="Y703" i="18"/>
  <c r="AA703" i="18"/>
  <c r="AD693" i="18"/>
  <c r="AI329" i="18"/>
  <c r="AP719" i="18"/>
  <c r="AQ286" i="18"/>
  <c r="AO327" i="18"/>
  <c r="AA707" i="18"/>
  <c r="AU717" i="18"/>
  <c r="AP327" i="18"/>
  <c r="AV289" i="18"/>
  <c r="AK173" i="18"/>
  <c r="AP562" i="18"/>
  <c r="I20" i="24"/>
  <c r="I84" i="24"/>
  <c r="H97" i="24"/>
  <c r="H111" i="24"/>
  <c r="F13" i="7943" s="1"/>
  <c r="H33" i="24"/>
  <c r="AJ573" i="18"/>
  <c r="AP158" i="18"/>
  <c r="AW574" i="18"/>
  <c r="AX159" i="18"/>
  <c r="BA159" i="18" s="1"/>
  <c r="AF172" i="18"/>
  <c r="AF179" i="18" s="1"/>
  <c r="AE172" i="18"/>
  <c r="AG172" i="18"/>
  <c r="G57" i="24"/>
  <c r="H18" i="24"/>
  <c r="AO570" i="18"/>
  <c r="AS156" i="18"/>
  <c r="AR156" i="18"/>
  <c r="AP560" i="18"/>
  <c r="AR562" i="18"/>
  <c r="AQ562" i="18"/>
  <c r="AP577" i="18"/>
  <c r="AE179" i="18"/>
  <c r="AH170" i="18"/>
  <c r="AG170" i="18"/>
  <c r="AG179" i="18" s="1"/>
  <c r="I11" i="24"/>
  <c r="I12" i="24"/>
  <c r="H57" i="24" s="1"/>
  <c r="J181" i="1"/>
  <c r="J182" i="1" s="1"/>
  <c r="J22" i="24" s="1"/>
  <c r="J49" i="24"/>
  <c r="J471" i="18"/>
  <c r="J473" i="18" s="1"/>
  <c r="J10" i="24"/>
  <c r="I97" i="24"/>
  <c r="I111" i="24"/>
  <c r="G13" i="7943" s="1"/>
  <c r="I33" i="24"/>
  <c r="J474" i="18"/>
  <c r="K467" i="18"/>
  <c r="K475" i="18" s="1"/>
  <c r="K466" i="18"/>
  <c r="J87" i="24"/>
  <c r="AY159" i="18"/>
  <c r="AZ159" i="18" s="1"/>
  <c r="F12" i="7943"/>
  <c r="H113" i="24"/>
  <c r="AH171" i="18"/>
  <c r="AK169" i="18"/>
  <c r="AS562" i="18"/>
  <c r="AT562" i="18" s="1"/>
  <c r="AQ576" i="18"/>
  <c r="AX574" i="18"/>
  <c r="H92" i="24"/>
  <c r="H17" i="24"/>
  <c r="AD179" i="18"/>
  <c r="AH575" i="18"/>
  <c r="AV160" i="18"/>
  <c r="AN157" i="18"/>
  <c r="AQ564" i="18"/>
  <c r="AT156" i="18"/>
  <c r="AV563" i="18"/>
  <c r="AP561" i="18"/>
  <c r="G27" i="24"/>
  <c r="AW289" i="18" l="1"/>
  <c r="AX289" i="18" s="1"/>
  <c r="AV717" i="18"/>
  <c r="AX717" i="18" s="1"/>
  <c r="AB707" i="18"/>
  <c r="AC707" i="18"/>
  <c r="AQ719" i="18"/>
  <c r="AD700" i="18"/>
  <c r="AE693" i="18"/>
  <c r="AE700" i="18" s="1"/>
  <c r="AF693" i="18"/>
  <c r="AF700" i="18" s="1"/>
  <c r="AK726" i="18"/>
  <c r="AL718" i="18"/>
  <c r="AW717" i="18"/>
  <c r="E22" i="7943"/>
  <c r="E52" i="7943"/>
  <c r="E41" i="7943"/>
  <c r="AU328" i="18"/>
  <c r="AV328" i="18" s="1"/>
  <c r="AB703" i="18"/>
  <c r="S713" i="18"/>
  <c r="S479" i="18" s="1"/>
  <c r="S34" i="24" s="1"/>
  <c r="T704" i="18"/>
  <c r="BH739" i="18"/>
  <c r="BI729" i="18"/>
  <c r="BI739" i="18" s="1"/>
  <c r="AP716" i="18"/>
  <c r="AL260" i="18"/>
  <c r="AB322" i="18"/>
  <c r="AC313" i="18"/>
  <c r="AP316" i="18"/>
  <c r="AP667" i="18"/>
  <c r="AU690" i="18"/>
  <c r="AO664" i="18"/>
  <c r="Y705" i="18"/>
  <c r="W301" i="18"/>
  <c r="U309" i="18"/>
  <c r="U75" i="18" s="1"/>
  <c r="U472" i="18" s="1"/>
  <c r="AU263" i="18"/>
  <c r="AN691" i="18"/>
  <c r="AO691" i="18"/>
  <c r="AW287" i="18"/>
  <c r="AX287" i="18"/>
  <c r="AY287" i="18" s="1"/>
  <c r="K87" i="24"/>
  <c r="AQ327" i="18"/>
  <c r="AQ296" i="18"/>
  <c r="AR286" i="18"/>
  <c r="AS286" i="18"/>
  <c r="AS296" i="18" s="1"/>
  <c r="AJ329" i="18"/>
  <c r="AC703" i="18"/>
  <c r="V300" i="18"/>
  <c r="AP665" i="18"/>
  <c r="AD299" i="18"/>
  <c r="AE674" i="18"/>
  <c r="AW288" i="18"/>
  <c r="AX288" i="18"/>
  <c r="AH694" i="18"/>
  <c r="W302" i="18"/>
  <c r="AQ316" i="18"/>
  <c r="AO667" i="18"/>
  <c r="AQ667" i="18"/>
  <c r="AO692" i="18"/>
  <c r="AG674" i="18"/>
  <c r="AI666" i="18"/>
  <c r="AH666" i="18"/>
  <c r="AD674" i="18"/>
  <c r="AG668" i="18"/>
  <c r="AD303" i="18"/>
  <c r="AM314" i="18"/>
  <c r="AN664" i="18"/>
  <c r="AE315" i="18"/>
  <c r="Z705" i="18"/>
  <c r="AO325" i="18"/>
  <c r="AT706" i="18"/>
  <c r="AU706" i="18"/>
  <c r="AP691" i="18"/>
  <c r="AG326" i="18"/>
  <c r="AE303" i="18"/>
  <c r="AS720" i="18"/>
  <c r="AT262" i="18"/>
  <c r="AP312" i="18"/>
  <c r="AI261" i="18"/>
  <c r="AU562" i="18"/>
  <c r="AV562" i="18"/>
  <c r="H85" i="24"/>
  <c r="H102" i="24"/>
  <c r="AR564" i="18"/>
  <c r="AT564" i="18" s="1"/>
  <c r="AW160" i="18"/>
  <c r="AX160" i="18" s="1"/>
  <c r="J84" i="24"/>
  <c r="J20" i="24"/>
  <c r="J111" i="24"/>
  <c r="H13" i="7943" s="1"/>
  <c r="J97" i="24"/>
  <c r="J33" i="24"/>
  <c r="I17" i="24"/>
  <c r="I92" i="24"/>
  <c r="AW563" i="18"/>
  <c r="AQ560" i="18"/>
  <c r="AI171" i="18"/>
  <c r="AY574" i="18"/>
  <c r="AR576" i="18"/>
  <c r="I113" i="24"/>
  <c r="G12" i="7943"/>
  <c r="AL173" i="18"/>
  <c r="AX563" i="18"/>
  <c r="AQ577" i="18"/>
  <c r="AN166" i="18"/>
  <c r="AO157" i="18"/>
  <c r="AO166" i="18" s="1"/>
  <c r="AU156" i="18"/>
  <c r="AS564" i="18"/>
  <c r="AH583" i="18"/>
  <c r="H15" i="24"/>
  <c r="F11" i="7943"/>
  <c r="H110" i="24"/>
  <c r="H116" i="24" s="1"/>
  <c r="H50" i="24"/>
  <c r="AJ171" i="18"/>
  <c r="L467" i="18"/>
  <c r="L475" i="18" s="1"/>
  <c r="K474" i="18"/>
  <c r="L466" i="18"/>
  <c r="K49" i="24"/>
  <c r="K471" i="18"/>
  <c r="K473" i="18" s="1"/>
  <c r="K181" i="1"/>
  <c r="K182" i="1" s="1"/>
  <c r="K10" i="24"/>
  <c r="J11" i="24"/>
  <c r="J12" i="24"/>
  <c r="I57" i="24" s="1"/>
  <c r="I18" i="24"/>
  <c r="AI170" i="18"/>
  <c r="AP570" i="18"/>
  <c r="AI575" i="18"/>
  <c r="H35" i="24"/>
  <c r="H98" i="24" s="1"/>
  <c r="H56" i="24"/>
  <c r="G85" i="24"/>
  <c r="G102" i="24"/>
  <c r="AH172" i="18"/>
  <c r="BB159" i="18"/>
  <c r="BC159" i="18" s="1"/>
  <c r="BD159" i="18" s="1"/>
  <c r="AZ574" i="18"/>
  <c r="AQ158" i="18"/>
  <c r="AL169" i="18"/>
  <c r="AK573" i="18"/>
  <c r="AW562" i="18"/>
  <c r="AQ561" i="18"/>
  <c r="G96" i="24"/>
  <c r="G72" i="24"/>
  <c r="G60" i="24"/>
  <c r="G40" i="24"/>
  <c r="BB289" i="18" l="1"/>
  <c r="AY289" i="18"/>
  <c r="BC289" i="18"/>
  <c r="BD289" i="18" s="1"/>
  <c r="BE289" i="18" s="1"/>
  <c r="BF289" i="18" s="1"/>
  <c r="BG289" i="18" s="1"/>
  <c r="AZ289" i="18"/>
  <c r="BA289" i="18" s="1"/>
  <c r="AY717" i="18"/>
  <c r="AG335" i="18"/>
  <c r="AH326" i="18"/>
  <c r="AH335" i="18" s="1"/>
  <c r="AF315" i="18"/>
  <c r="AU262" i="18"/>
  <c r="AF303" i="18"/>
  <c r="AY288" i="18"/>
  <c r="AF299" i="18"/>
  <c r="V309" i="18"/>
  <c r="V75" i="18" s="1"/>
  <c r="V472" i="18" s="1"/>
  <c r="AI694" i="18"/>
  <c r="AT720" i="18"/>
  <c r="AV706" i="18"/>
  <c r="AC705" i="18"/>
  <c r="AA705" i="18"/>
  <c r="AC322" i="18"/>
  <c r="AD313" i="18"/>
  <c r="AD322" i="18" s="1"/>
  <c r="T713" i="18"/>
  <c r="T479" i="18" s="1"/>
  <c r="T34" i="24" s="1"/>
  <c r="AR719" i="18"/>
  <c r="AI270" i="18"/>
  <c r="AJ261" i="18"/>
  <c r="AR312" i="18"/>
  <c r="AQ312" i="18"/>
  <c r="AS312" i="18"/>
  <c r="AT312" i="18"/>
  <c r="AV262" i="18"/>
  <c r="AX262" i="18" s="1"/>
  <c r="AQ691" i="18"/>
  <c r="AW706" i="18"/>
  <c r="AV263" i="18"/>
  <c r="AD703" i="18"/>
  <c r="AB705" i="18"/>
  <c r="AG315" i="18"/>
  <c r="AQ664" i="18"/>
  <c r="AP664" i="18"/>
  <c r="W300" i="18"/>
  <c r="AN314" i="18"/>
  <c r="AO314" i="18"/>
  <c r="AH668" i="18"/>
  <c r="AJ666" i="18"/>
  <c r="AH674" i="18"/>
  <c r="AK666" i="18"/>
  <c r="AL666" i="18"/>
  <c r="AP692" i="18"/>
  <c r="AS667" i="18"/>
  <c r="AE299" i="18"/>
  <c r="AQ665" i="18"/>
  <c r="AR665" i="18"/>
  <c r="X301" i="18"/>
  <c r="AK329" i="18"/>
  <c r="AR296" i="18"/>
  <c r="AT286" i="18"/>
  <c r="AR327" i="18"/>
  <c r="AZ287" i="18"/>
  <c r="S870" i="18"/>
  <c r="T870" i="18" s="1"/>
  <c r="AP325" i="18"/>
  <c r="AV690" i="18"/>
  <c r="X302" i="18"/>
  <c r="AR667" i="18"/>
  <c r="AR316" i="18"/>
  <c r="AS316" i="18"/>
  <c r="AW262" i="18"/>
  <c r="AM260" i="18"/>
  <c r="AQ716" i="18"/>
  <c r="U704" i="18"/>
  <c r="AZ717" i="18"/>
  <c r="BA717" i="18" s="1"/>
  <c r="BB717" i="18" s="1"/>
  <c r="BC717" i="18" s="1"/>
  <c r="BD717" i="18" s="1"/>
  <c r="BE717" i="18" s="1"/>
  <c r="BF717" i="18" s="1"/>
  <c r="BG717" i="18" s="1"/>
  <c r="BH717" i="18" s="1"/>
  <c r="BI717" i="18" s="1"/>
  <c r="AL726" i="18"/>
  <c r="AM718" i="18"/>
  <c r="AW328" i="18"/>
  <c r="AX328" i="18" s="1"/>
  <c r="AG693" i="18"/>
  <c r="AD707" i="18"/>
  <c r="AY160" i="18"/>
  <c r="AZ160" i="18" s="1"/>
  <c r="AI172" i="18"/>
  <c r="AI583" i="18"/>
  <c r="AX562" i="18"/>
  <c r="AI179" i="18"/>
  <c r="AJ170" i="18"/>
  <c r="I35" i="24"/>
  <c r="I56" i="24"/>
  <c r="J18" i="24"/>
  <c r="K12" i="24"/>
  <c r="J57" i="24" s="1"/>
  <c r="K11" i="24"/>
  <c r="K84" i="24"/>
  <c r="K20" i="24"/>
  <c r="M466" i="18"/>
  <c r="M467" i="18"/>
  <c r="M475" i="18" s="1"/>
  <c r="L474" i="18"/>
  <c r="L87" i="24"/>
  <c r="AR561" i="18"/>
  <c r="AV156" i="18"/>
  <c r="AW156" i="18"/>
  <c r="AP157" i="18"/>
  <c r="AQ157" i="18"/>
  <c r="AQ166" i="18" s="1"/>
  <c r="AY563" i="18"/>
  <c r="AM173" i="18"/>
  <c r="BE159" i="18"/>
  <c r="AR158" i="18"/>
  <c r="AJ575" i="18"/>
  <c r="AU564" i="18"/>
  <c r="AV564" i="18" s="1"/>
  <c r="AH179" i="18"/>
  <c r="G11" i="7943"/>
  <c r="I50" i="24"/>
  <c r="I110" i="24"/>
  <c r="I116" i="24" s="1"/>
  <c r="I15" i="24"/>
  <c r="H12" i="7943"/>
  <c r="J113" i="24"/>
  <c r="AM169" i="18"/>
  <c r="AM573" i="18"/>
  <c r="AL573" i="18"/>
  <c r="I102" i="24"/>
  <c r="I85" i="24"/>
  <c r="J17" i="24"/>
  <c r="J92" i="24"/>
  <c r="K22" i="24"/>
  <c r="Q183" i="1"/>
  <c r="L10" i="24"/>
  <c r="L471" i="18"/>
  <c r="L473" i="18" s="1"/>
  <c r="L49" i="24"/>
  <c r="AK575" i="18"/>
  <c r="AK583" i="18" s="1"/>
  <c r="AS561" i="18"/>
  <c r="AR577" i="18"/>
  <c r="AS577" i="18"/>
  <c r="AY562" i="18"/>
  <c r="AZ562" i="18" s="1"/>
  <c r="BA562" i="18" s="1"/>
  <c r="BB562" i="18" s="1"/>
  <c r="BC562" i="18" s="1"/>
  <c r="BD562" i="18" s="1"/>
  <c r="BE562" i="18" s="1"/>
  <c r="BF562" i="18" s="1"/>
  <c r="BG562" i="18" s="1"/>
  <c r="BH562" i="18" s="1"/>
  <c r="BI562" i="18" s="1"/>
  <c r="H36" i="24"/>
  <c r="AN169" i="18"/>
  <c r="AS158" i="18"/>
  <c r="BA574" i="18"/>
  <c r="AQ570" i="18"/>
  <c r="AR560" i="18"/>
  <c r="AS560" i="18"/>
  <c r="AS570" i="18" s="1"/>
  <c r="AT577" i="18"/>
  <c r="AK171" i="18"/>
  <c r="AS576" i="18"/>
  <c r="AT576" i="18"/>
  <c r="BF159" i="18"/>
  <c r="G68" i="24"/>
  <c r="G39" i="24"/>
  <c r="G74" i="24"/>
  <c r="G64" i="24"/>
  <c r="AY328" i="18" l="1"/>
  <c r="AZ328" i="18" s="1"/>
  <c r="BA328" i="18" s="1"/>
  <c r="BB328" i="18"/>
  <c r="BC328" i="18" s="1"/>
  <c r="BD328" i="18" s="1"/>
  <c r="BE328" i="18" s="1"/>
  <c r="BF328" i="18" s="1"/>
  <c r="BG328" i="18" s="1"/>
  <c r="BH328" i="18" s="1"/>
  <c r="BI328" i="18" s="1"/>
  <c r="AY262" i="18"/>
  <c r="AZ262" i="18" s="1"/>
  <c r="BA262" i="18"/>
  <c r="BB262" i="18" s="1"/>
  <c r="BB287" i="18"/>
  <c r="BC287" i="18" s="1"/>
  <c r="BD287" i="18" s="1"/>
  <c r="BE287" i="18" s="1"/>
  <c r="BF287" i="18" s="1"/>
  <c r="BG287" i="18" s="1"/>
  <c r="BH287" i="18" s="1"/>
  <c r="BI287" i="18" s="1"/>
  <c r="AM726" i="18"/>
  <c r="AN718" i="18"/>
  <c r="U713" i="18"/>
  <c r="U479" i="18" s="1"/>
  <c r="U34" i="24" s="1"/>
  <c r="AN260" i="18"/>
  <c r="BC316" i="18"/>
  <c r="BD316" i="18" s="1"/>
  <c r="AT316" i="18"/>
  <c r="AU316" i="18" s="1"/>
  <c r="AV316" i="18" s="1"/>
  <c r="AW316" i="18" s="1"/>
  <c r="AX316" i="18" s="1"/>
  <c r="AY316" i="18" s="1"/>
  <c r="AZ316" i="18" s="1"/>
  <c r="AW690" i="18"/>
  <c r="AQ325" i="18"/>
  <c r="AT296" i="18"/>
  <c r="AU286" i="18"/>
  <c r="AS665" i="18"/>
  <c r="AM666" i="18"/>
  <c r="AT667" i="18"/>
  <c r="AX706" i="18"/>
  <c r="AJ694" i="18"/>
  <c r="AK694" i="18" s="1"/>
  <c r="AE703" i="18"/>
  <c r="AT665" i="18"/>
  <c r="AU665" i="18" s="1"/>
  <c r="Y302" i="18"/>
  <c r="AY706" i="18"/>
  <c r="AZ706" i="18" s="1"/>
  <c r="BA706" i="18" s="1"/>
  <c r="BB706" i="18" s="1"/>
  <c r="BC706" i="18" s="1"/>
  <c r="BD706" i="18" s="1"/>
  <c r="BE706" i="18" s="1"/>
  <c r="BF706" i="18" s="1"/>
  <c r="BG706" i="18" s="1"/>
  <c r="BH706" i="18" s="1"/>
  <c r="BI706" i="18" s="1"/>
  <c r="BA287" i="18"/>
  <c r="BH289" i="18"/>
  <c r="BI289" i="18" s="1"/>
  <c r="AE707" i="18"/>
  <c r="AG700" i="18"/>
  <c r="AH693" i="18"/>
  <c r="AI693" i="18"/>
  <c r="AI700" i="18" s="1"/>
  <c r="V704" i="18"/>
  <c r="V713" i="18" s="1"/>
  <c r="V479" i="18" s="1"/>
  <c r="V34" i="24" s="1"/>
  <c r="AR716" i="18"/>
  <c r="BE316" i="18"/>
  <c r="BF316" i="18" s="1"/>
  <c r="BG316" i="18" s="1"/>
  <c r="BH316" i="18" s="1"/>
  <c r="BI316" i="18" s="1"/>
  <c r="AR664" i="18"/>
  <c r="U870" i="18"/>
  <c r="BC262" i="18"/>
  <c r="BD262" i="18" s="1"/>
  <c r="BE262" i="18" s="1"/>
  <c r="BF262" i="18" s="1"/>
  <c r="BG262" i="18" s="1"/>
  <c r="BH262" i="18" s="1"/>
  <c r="BI262" i="18" s="1"/>
  <c r="AS327" i="18"/>
  <c r="AT327" i="18"/>
  <c r="AV286" i="18"/>
  <c r="AV296" i="18" s="1"/>
  <c r="AL329" i="18"/>
  <c r="Y301" i="18"/>
  <c r="Z301" i="18"/>
  <c r="AG299" i="18"/>
  <c r="AH299" i="18"/>
  <c r="AQ692" i="18"/>
  <c r="AR692" i="18"/>
  <c r="AI668" i="18"/>
  <c r="AP314" i="18"/>
  <c r="W309" i="18"/>
  <c r="W75" i="18" s="1"/>
  <c r="W472" i="18" s="1"/>
  <c r="X300" i="18"/>
  <c r="AU312" i="18"/>
  <c r="AJ270" i="18"/>
  <c r="AK261" i="18"/>
  <c r="AS719" i="18"/>
  <c r="AE313" i="18"/>
  <c r="BA316" i="18"/>
  <c r="BB316" i="18" s="1"/>
  <c r="AE705" i="18"/>
  <c r="AF705" i="18" s="1"/>
  <c r="AG705" i="18" s="1"/>
  <c r="AD705" i="18"/>
  <c r="AA301" i="18"/>
  <c r="AB301" i="18" s="1"/>
  <c r="AC301" i="18" s="1"/>
  <c r="AW263" i="18"/>
  <c r="AU720" i="18"/>
  <c r="AV720" i="18" s="1"/>
  <c r="AW720" i="18" s="1"/>
  <c r="AX720" i="18" s="1"/>
  <c r="AY720" i="18" s="1"/>
  <c r="AZ720" i="18" s="1"/>
  <c r="BA720" i="18" s="1"/>
  <c r="BB720" i="18" s="1"/>
  <c r="BC720" i="18" s="1"/>
  <c r="BD720" i="18" s="1"/>
  <c r="BE720" i="18" s="1"/>
  <c r="BF720" i="18" s="1"/>
  <c r="BG720" i="18" s="1"/>
  <c r="BH720" i="18" s="1"/>
  <c r="BI720" i="18" s="1"/>
  <c r="Y300" i="18"/>
  <c r="AZ288" i="18"/>
  <c r="AL694" i="18"/>
  <c r="AM694" i="18" s="1"/>
  <c r="AN694" i="18"/>
  <c r="AO694" i="18" s="1"/>
  <c r="AP694" i="18" s="1"/>
  <c r="AQ694" i="18" s="1"/>
  <c r="AR694" i="18" s="1"/>
  <c r="AS694" i="18" s="1"/>
  <c r="AT694" i="18" s="1"/>
  <c r="AU694" i="18" s="1"/>
  <c r="AV694" i="18" s="1"/>
  <c r="AW694" i="18" s="1"/>
  <c r="AX694" i="18" s="1"/>
  <c r="AY694" i="18" s="1"/>
  <c r="AZ694" i="18" s="1"/>
  <c r="BA694" i="18" s="1"/>
  <c r="BB694" i="18" s="1"/>
  <c r="BC694" i="18" s="1"/>
  <c r="BD694" i="18" s="1"/>
  <c r="BE694" i="18" s="1"/>
  <c r="BF694" i="18" s="1"/>
  <c r="BG694" i="18" s="1"/>
  <c r="BH694" i="18" s="1"/>
  <c r="BI694" i="18" s="1"/>
  <c r="AG303" i="18"/>
  <c r="AH315" i="18"/>
  <c r="AR691" i="18"/>
  <c r="AI326" i="18"/>
  <c r="J85" i="24"/>
  <c r="J102" i="24"/>
  <c r="AW564" i="18"/>
  <c r="AX564" i="18" s="1"/>
  <c r="BA160" i="18"/>
  <c r="BB160" i="18" s="1"/>
  <c r="AU576" i="18"/>
  <c r="AV576" i="18"/>
  <c r="AW576" i="18" s="1"/>
  <c r="AX576" i="18" s="1"/>
  <c r="AY576" i="18" s="1"/>
  <c r="AZ576" i="18" s="1"/>
  <c r="BA576" i="18" s="1"/>
  <c r="BB576" i="18" s="1"/>
  <c r="BC576" i="18" s="1"/>
  <c r="BD576" i="18" s="1"/>
  <c r="BE576" i="18" s="1"/>
  <c r="BF576" i="18" s="1"/>
  <c r="BG576" i="18" s="1"/>
  <c r="BH576" i="18" s="1"/>
  <c r="BI576" i="18" s="1"/>
  <c r="AT560" i="18"/>
  <c r="BB574" i="18"/>
  <c r="BC574" i="18" s="1"/>
  <c r="L20" i="24"/>
  <c r="L113" i="24" s="1"/>
  <c r="L84" i="24"/>
  <c r="BD574" i="18"/>
  <c r="AU577" i="18"/>
  <c r="AY564" i="18"/>
  <c r="AZ564" i="18" s="1"/>
  <c r="BA564" i="18" s="1"/>
  <c r="BB564" i="18" s="1"/>
  <c r="BC564" i="18" s="1"/>
  <c r="BD564" i="18" s="1"/>
  <c r="BE564" i="18" s="1"/>
  <c r="BF564" i="18" s="1"/>
  <c r="BG564" i="18" s="1"/>
  <c r="BH564" i="18" s="1"/>
  <c r="BI564" i="18" s="1"/>
  <c r="AN173" i="18"/>
  <c r="AZ563" i="18"/>
  <c r="BA563" i="18" s="1"/>
  <c r="BB563" i="18"/>
  <c r="BC563" i="18" s="1"/>
  <c r="BD563" i="18" s="1"/>
  <c r="BE563" i="18" s="1"/>
  <c r="BF563" i="18" s="1"/>
  <c r="BG563" i="18" s="1"/>
  <c r="BH563" i="18" s="1"/>
  <c r="BI563" i="18" s="1"/>
  <c r="AP166" i="18"/>
  <c r="AR157" i="18"/>
  <c r="AX156" i="18"/>
  <c r="AL575" i="18"/>
  <c r="M87" i="24"/>
  <c r="K113" i="24"/>
  <c r="I12" i="7943"/>
  <c r="K92" i="24"/>
  <c r="K17" i="24"/>
  <c r="AK170" i="18"/>
  <c r="AM575" i="18"/>
  <c r="AM583" i="18" s="1"/>
  <c r="AO169" i="18"/>
  <c r="AN573" i="18"/>
  <c r="AT561" i="18"/>
  <c r="BG159" i="18"/>
  <c r="BH159" i="18" s="1"/>
  <c r="BI159" i="18" s="1"/>
  <c r="BC160" i="18"/>
  <c r="BD160" i="18" s="1"/>
  <c r="BE160" i="18" s="1"/>
  <c r="BF160" i="18" s="1"/>
  <c r="BG160" i="18" s="1"/>
  <c r="BH160" i="18" s="1"/>
  <c r="BI160" i="18" s="1"/>
  <c r="AR570" i="18"/>
  <c r="AU560" i="18"/>
  <c r="AV560" i="18"/>
  <c r="L12" i="24"/>
  <c r="K57" i="24" s="1"/>
  <c r="L11" i="24"/>
  <c r="K33" i="24"/>
  <c r="K97" i="24"/>
  <c r="K111" i="24"/>
  <c r="I13" i="7943" s="1"/>
  <c r="J15" i="24"/>
  <c r="J50" i="24"/>
  <c r="H11" i="7943"/>
  <c r="J110" i="24"/>
  <c r="J116" i="24" s="1"/>
  <c r="AL171" i="18"/>
  <c r="AJ583" i="18"/>
  <c r="M471" i="18"/>
  <c r="M473" i="18" s="1"/>
  <c r="M49" i="24"/>
  <c r="M10" i="24"/>
  <c r="N467" i="18"/>
  <c r="N475" i="18" s="1"/>
  <c r="N466" i="18"/>
  <c r="M474" i="18"/>
  <c r="K18" i="24"/>
  <c r="J35" i="24"/>
  <c r="J56" i="24"/>
  <c r="I98" i="24"/>
  <c r="I36" i="24"/>
  <c r="AK172" i="18"/>
  <c r="AJ172" i="18"/>
  <c r="BG574" i="18"/>
  <c r="BH574" i="18" s="1"/>
  <c r="BI574" i="18" s="1"/>
  <c r="BE574" i="18"/>
  <c r="BF574" i="18" s="1"/>
  <c r="AT158" i="18"/>
  <c r="AP169" i="18"/>
  <c r="G70" i="24"/>
  <c r="G69" i="24"/>
  <c r="G41" i="24"/>
  <c r="H44" i="24" s="1"/>
  <c r="H24" i="24" s="1"/>
  <c r="G42" i="24"/>
  <c r="AV665" i="18" l="1"/>
  <c r="AW665" i="18" s="1"/>
  <c r="AX665" i="18" s="1"/>
  <c r="AY665" i="18" s="1"/>
  <c r="AZ665" i="18" s="1"/>
  <c r="BA665" i="18" s="1"/>
  <c r="BB665" i="18" s="1"/>
  <c r="BC665" i="18" s="1"/>
  <c r="BD665" i="18" s="1"/>
  <c r="BE665" i="18" s="1"/>
  <c r="BF665" i="18" s="1"/>
  <c r="BG665" i="18" s="1"/>
  <c r="BH665" i="18" s="1"/>
  <c r="BI665" i="18" s="1"/>
  <c r="AI335" i="18"/>
  <c r="AJ326" i="18"/>
  <c r="AI315" i="18"/>
  <c r="AJ315" i="18" s="1"/>
  <c r="AK315" i="18" s="1"/>
  <c r="AL315" i="18" s="1"/>
  <c r="AE322" i="18"/>
  <c r="AF313" i="18"/>
  <c r="AT719" i="18"/>
  <c r="AU719" i="18" s="1"/>
  <c r="AV719" i="18" s="1"/>
  <c r="AW719" i="18" s="1"/>
  <c r="AX719" i="18" s="1"/>
  <c r="AY719" i="18" s="1"/>
  <c r="AZ719" i="18" s="1"/>
  <c r="BA719" i="18" s="1"/>
  <c r="BB719" i="18" s="1"/>
  <c r="BC719" i="18" s="1"/>
  <c r="BD719" i="18" s="1"/>
  <c r="BE719" i="18" s="1"/>
  <c r="BF719" i="18" s="1"/>
  <c r="BG719" i="18" s="1"/>
  <c r="BH719" i="18" s="1"/>
  <c r="BI719" i="18" s="1"/>
  <c r="AK270" i="18"/>
  <c r="AL261" i="18"/>
  <c r="AV312" i="18"/>
  <c r="AQ314" i="18"/>
  <c r="AR314" i="18" s="1"/>
  <c r="AS314" i="18" s="1"/>
  <c r="AT314" i="18" s="1"/>
  <c r="AU314" i="18" s="1"/>
  <c r="AV314" i="18" s="1"/>
  <c r="AW314" i="18" s="1"/>
  <c r="AX314" i="18" s="1"/>
  <c r="AY314" i="18" s="1"/>
  <c r="AZ314" i="18" s="1"/>
  <c r="BA314" i="18" s="1"/>
  <c r="BB314" i="18" s="1"/>
  <c r="BC314" i="18" s="1"/>
  <c r="BD314" i="18" s="1"/>
  <c r="BE314" i="18" s="1"/>
  <c r="BF314" i="18" s="1"/>
  <c r="BG314" i="18" s="1"/>
  <c r="BH314" i="18" s="1"/>
  <c r="BI314" i="18" s="1"/>
  <c r="AI674" i="18"/>
  <c r="AJ668" i="18"/>
  <c r="AJ674" i="18" s="1"/>
  <c r="AS692" i="18"/>
  <c r="AT692" i="18" s="1"/>
  <c r="AD301" i="18"/>
  <c r="AE301" i="18" s="1"/>
  <c r="AF301" i="18"/>
  <c r="AG301" i="18" s="1"/>
  <c r="AH301" i="18" s="1"/>
  <c r="AI301" i="18" s="1"/>
  <c r="AJ301" i="18" s="1"/>
  <c r="AK301" i="18" s="1"/>
  <c r="AL301" i="18" s="1"/>
  <c r="AM301" i="18" s="1"/>
  <c r="AN301" i="18" s="1"/>
  <c r="AO301" i="18" s="1"/>
  <c r="AP301" i="18" s="1"/>
  <c r="AQ301" i="18" s="1"/>
  <c r="AR301" i="18" s="1"/>
  <c r="AS301" i="18" s="1"/>
  <c r="AT301" i="18" s="1"/>
  <c r="AU301" i="18" s="1"/>
  <c r="AV301" i="18" s="1"/>
  <c r="AW301" i="18" s="1"/>
  <c r="AX301" i="18" s="1"/>
  <c r="AY301" i="18" s="1"/>
  <c r="AZ301" i="18" s="1"/>
  <c r="BA301" i="18" s="1"/>
  <c r="BB301" i="18" s="1"/>
  <c r="BC301" i="18" s="1"/>
  <c r="BD301" i="18" s="1"/>
  <c r="BE301" i="18" s="1"/>
  <c r="BF301" i="18" s="1"/>
  <c r="BG301" i="18" s="1"/>
  <c r="BH301" i="18" s="1"/>
  <c r="BI301" i="18" s="1"/>
  <c r="AS716" i="18"/>
  <c r="AC302" i="18"/>
  <c r="AD302" i="18" s="1"/>
  <c r="AE302" i="18" s="1"/>
  <c r="AF302" i="18" s="1"/>
  <c r="AG302" i="18" s="1"/>
  <c r="AH302" i="18" s="1"/>
  <c r="AI302" i="18" s="1"/>
  <c r="AJ302" i="18" s="1"/>
  <c r="AK302" i="18" s="1"/>
  <c r="AL302" i="18" s="1"/>
  <c r="AM302" i="18" s="1"/>
  <c r="AN302" i="18" s="1"/>
  <c r="AO302" i="18" s="1"/>
  <c r="AP302" i="18" s="1"/>
  <c r="AQ302" i="18" s="1"/>
  <c r="AR302" i="18" s="1"/>
  <c r="AS302" i="18" s="1"/>
  <c r="AT302" i="18" s="1"/>
  <c r="AU302" i="18" s="1"/>
  <c r="AV302" i="18" s="1"/>
  <c r="AW302" i="18" s="1"/>
  <c r="AX302" i="18" s="1"/>
  <c r="AY302" i="18" s="1"/>
  <c r="AZ302" i="18" s="1"/>
  <c r="BA302" i="18" s="1"/>
  <c r="BB302" i="18" s="1"/>
  <c r="BC302" i="18" s="1"/>
  <c r="BD302" i="18" s="1"/>
  <c r="BE302" i="18" s="1"/>
  <c r="BF302" i="18" s="1"/>
  <c r="BG302" i="18" s="1"/>
  <c r="BH302" i="18" s="1"/>
  <c r="BI302" i="18" s="1"/>
  <c r="AF703" i="18"/>
  <c r="W704" i="18"/>
  <c r="AX263" i="18"/>
  <c r="AY263" i="18" s="1"/>
  <c r="AZ263" i="18" s="1"/>
  <c r="BA263" i="18" s="1"/>
  <c r="BB263" i="18" s="1"/>
  <c r="BC263" i="18" s="1"/>
  <c r="BD263" i="18" s="1"/>
  <c r="BE263" i="18" s="1"/>
  <c r="BF263" i="18" s="1"/>
  <c r="BG263" i="18" s="1"/>
  <c r="BH263" i="18" s="1"/>
  <c r="BI263" i="18" s="1"/>
  <c r="AN666" i="18"/>
  <c r="AW286" i="18"/>
  <c r="AW296" i="18" s="1"/>
  <c r="AU296" i="18"/>
  <c r="AX286" i="18"/>
  <c r="AR325" i="18"/>
  <c r="AN726" i="18"/>
  <c r="AS691" i="18"/>
  <c r="AH303" i="18"/>
  <c r="AI303" i="18"/>
  <c r="AJ303" i="18" s="1"/>
  <c r="AK303" i="18" s="1"/>
  <c r="AL303" i="18" s="1"/>
  <c r="AM303" i="18" s="1"/>
  <c r="AN303" i="18" s="1"/>
  <c r="AO303" i="18" s="1"/>
  <c r="AP303" i="18" s="1"/>
  <c r="AQ303" i="18" s="1"/>
  <c r="AR303" i="18" s="1"/>
  <c r="Y309" i="18"/>
  <c r="Y75" i="18" s="1"/>
  <c r="Y472" i="18" s="1"/>
  <c r="AH705" i="18"/>
  <c r="AI705" i="18" s="1"/>
  <c r="AJ705" i="18" s="1"/>
  <c r="AK705" i="18" s="1"/>
  <c r="AL705" i="18" s="1"/>
  <c r="AM705" i="18" s="1"/>
  <c r="AN705" i="18" s="1"/>
  <c r="AO705" i="18" s="1"/>
  <c r="AP705" i="18" s="1"/>
  <c r="AQ705" i="18" s="1"/>
  <c r="AR705" i="18" s="1"/>
  <c r="AS705" i="18" s="1"/>
  <c r="AT705" i="18" s="1"/>
  <c r="AU705" i="18" s="1"/>
  <c r="AV705" i="18" s="1"/>
  <c r="AW705" i="18" s="1"/>
  <c r="AX705" i="18" s="1"/>
  <c r="AY705" i="18" s="1"/>
  <c r="AZ705" i="18" s="1"/>
  <c r="BA705" i="18" s="1"/>
  <c r="BB705" i="18" s="1"/>
  <c r="BC705" i="18" s="1"/>
  <c r="BD705" i="18" s="1"/>
  <c r="BE705" i="18" s="1"/>
  <c r="BF705" i="18" s="1"/>
  <c r="BG705" i="18" s="1"/>
  <c r="BH705" i="18" s="1"/>
  <c r="BI705" i="18" s="1"/>
  <c r="Z302" i="18"/>
  <c r="AA302" i="18" s="1"/>
  <c r="AB302" i="18" s="1"/>
  <c r="X309" i="18"/>
  <c r="X75" i="18" s="1"/>
  <c r="X472" i="18" s="1"/>
  <c r="Z300" i="18"/>
  <c r="AU692" i="18"/>
  <c r="AV692" i="18" s="1"/>
  <c r="AW692" i="18" s="1"/>
  <c r="AX692" i="18" s="1"/>
  <c r="AY692" i="18" s="1"/>
  <c r="AZ692" i="18" s="1"/>
  <c r="BA692" i="18"/>
  <c r="BB692" i="18" s="1"/>
  <c r="BC692" i="18" s="1"/>
  <c r="BD692" i="18" s="1"/>
  <c r="BE692" i="18" s="1"/>
  <c r="BF692" i="18" s="1"/>
  <c r="BG692" i="18" s="1"/>
  <c r="BH692" i="18" s="1"/>
  <c r="BI692" i="18" s="1"/>
  <c r="BA288" i="18"/>
  <c r="BB288" i="18" s="1"/>
  <c r="BC288" i="18" s="1"/>
  <c r="BD288" i="18" s="1"/>
  <c r="BE288" i="18" s="1"/>
  <c r="BF288" i="18" s="1"/>
  <c r="BG288" i="18" s="1"/>
  <c r="BH288" i="18" s="1"/>
  <c r="BI288" i="18" s="1"/>
  <c r="AI299" i="18"/>
  <c r="AM329" i="18"/>
  <c r="AU327" i="18"/>
  <c r="V870" i="18"/>
  <c r="AS664" i="18"/>
  <c r="AU667" i="18"/>
  <c r="AV667" i="18" s="1"/>
  <c r="AW667" i="18" s="1"/>
  <c r="AX667" i="18" s="1"/>
  <c r="AY667" i="18" s="1"/>
  <c r="AZ667" i="18" s="1"/>
  <c r="BA667" i="18" s="1"/>
  <c r="BB667" i="18" s="1"/>
  <c r="BC667" i="18" s="1"/>
  <c r="BD667" i="18" s="1"/>
  <c r="BE667" i="18" s="1"/>
  <c r="BF667" i="18" s="1"/>
  <c r="BG667" i="18" s="1"/>
  <c r="BH667" i="18" s="1"/>
  <c r="BI667" i="18" s="1"/>
  <c r="AO260" i="18"/>
  <c r="AJ693" i="18"/>
  <c r="AH700" i="18"/>
  <c r="AF707" i="18"/>
  <c r="AG707" i="18"/>
  <c r="AH707" i="18" s="1"/>
  <c r="AI707" i="18" s="1"/>
  <c r="AJ707" i="18" s="1"/>
  <c r="AK707" i="18" s="1"/>
  <c r="AL707" i="18" s="1"/>
  <c r="AM707" i="18" s="1"/>
  <c r="AN707" i="18" s="1"/>
  <c r="AO707" i="18" s="1"/>
  <c r="AP707" i="18" s="1"/>
  <c r="AQ707" i="18" s="1"/>
  <c r="AR707" i="18" s="1"/>
  <c r="AS707" i="18" s="1"/>
  <c r="AT707" i="18" s="1"/>
  <c r="AU707" i="18" s="1"/>
  <c r="AV707" i="18" s="1"/>
  <c r="AW707" i="18" s="1"/>
  <c r="AX707" i="18" s="1"/>
  <c r="AY707" i="18" s="1"/>
  <c r="AZ707" i="18" s="1"/>
  <c r="BA707" i="18" s="1"/>
  <c r="BB707" i="18" s="1"/>
  <c r="BC707" i="18" s="1"/>
  <c r="BD707" i="18" s="1"/>
  <c r="BE707" i="18" s="1"/>
  <c r="BF707" i="18" s="1"/>
  <c r="BG707" i="18" s="1"/>
  <c r="BH707" i="18" s="1"/>
  <c r="BI707" i="18" s="1"/>
  <c r="AY690" i="18"/>
  <c r="AX690" i="18"/>
  <c r="AO718" i="18"/>
  <c r="AO726" i="18" s="1"/>
  <c r="K102" i="24"/>
  <c r="K85" i="24"/>
  <c r="AQ169" i="18"/>
  <c r="J98" i="24"/>
  <c r="J36" i="24"/>
  <c r="K56" i="24"/>
  <c r="K35" i="24"/>
  <c r="K98" i="24" s="1"/>
  <c r="M12" i="24"/>
  <c r="M11" i="24"/>
  <c r="AL172" i="18"/>
  <c r="AM172" i="18"/>
  <c r="AN172" i="18" s="1"/>
  <c r="AO172" i="18" s="1"/>
  <c r="AP172" i="18" s="1"/>
  <c r="AQ172" i="18" s="1"/>
  <c r="AR172" i="18" s="1"/>
  <c r="N10" i="24"/>
  <c r="N471" i="18"/>
  <c r="N473" i="18" s="1"/>
  <c r="N49" i="24"/>
  <c r="N87" i="24"/>
  <c r="K103" i="24"/>
  <c r="L92" i="24"/>
  <c r="L17" i="24"/>
  <c r="AU561" i="18"/>
  <c r="AV561" i="18" s="1"/>
  <c r="AW561" i="18" s="1"/>
  <c r="AX561" i="18" s="1"/>
  <c r="AY561" i="18" s="1"/>
  <c r="AZ561" i="18" s="1"/>
  <c r="BA561" i="18" s="1"/>
  <c r="BB561" i="18" s="1"/>
  <c r="BC561" i="18" s="1"/>
  <c r="BD561" i="18" s="1"/>
  <c r="BE561" i="18" s="1"/>
  <c r="BF561" i="18" s="1"/>
  <c r="BG561" i="18" s="1"/>
  <c r="BH561" i="18" s="1"/>
  <c r="BI561" i="18" s="1"/>
  <c r="K110" i="24"/>
  <c r="K116" i="24" s="1"/>
  <c r="K50" i="24"/>
  <c r="I11" i="7943"/>
  <c r="K15" i="24"/>
  <c r="AN575" i="18"/>
  <c r="AO575" i="18"/>
  <c r="AP575" i="18" s="1"/>
  <c r="AQ575" i="18" s="1"/>
  <c r="AR575" i="18" s="1"/>
  <c r="AS575" i="18" s="1"/>
  <c r="AT575" i="18" s="1"/>
  <c r="AU575" i="18" s="1"/>
  <c r="AV575" i="18" s="1"/>
  <c r="AW575" i="18" s="1"/>
  <c r="AX575" i="18" s="1"/>
  <c r="AY575" i="18" s="1"/>
  <c r="AZ575" i="18" s="1"/>
  <c r="BA575" i="18" s="1"/>
  <c r="BB575" i="18" s="1"/>
  <c r="BC575" i="18" s="1"/>
  <c r="BD575" i="18" s="1"/>
  <c r="AY156" i="18"/>
  <c r="AO173" i="18"/>
  <c r="AP173" i="18" s="1"/>
  <c r="AQ173" i="18" s="1"/>
  <c r="AR173" i="18" s="1"/>
  <c r="AS173" i="18" s="1"/>
  <c r="AT173" i="18" s="1"/>
  <c r="AU173" i="18" s="1"/>
  <c r="AV173" i="18" s="1"/>
  <c r="AW173" i="18" s="1"/>
  <c r="AX173" i="18" s="1"/>
  <c r="AY173" i="18" s="1"/>
  <c r="AZ173" i="18" s="1"/>
  <c r="BA173" i="18" s="1"/>
  <c r="BB173" i="18" s="1"/>
  <c r="BC173" i="18" s="1"/>
  <c r="BD173" i="18" s="1"/>
  <c r="BE173" i="18" s="1"/>
  <c r="BF173" i="18" s="1"/>
  <c r="BG173" i="18" s="1"/>
  <c r="BH173" i="18" s="1"/>
  <c r="BI173" i="18" s="1"/>
  <c r="AL583" i="18"/>
  <c r="AV577" i="18"/>
  <c r="AW577" i="18" s="1"/>
  <c r="AX577" i="18" s="1"/>
  <c r="AY577" i="18" s="1"/>
  <c r="AZ577" i="18" s="1"/>
  <c r="BA577" i="18" s="1"/>
  <c r="BB577" i="18" s="1"/>
  <c r="BC577" i="18" s="1"/>
  <c r="BD577" i="18" s="1"/>
  <c r="BE577" i="18" s="1"/>
  <c r="BF577" i="18" s="1"/>
  <c r="BG577" i="18" s="1"/>
  <c r="BH577" i="18" s="1"/>
  <c r="BI577" i="18" s="1"/>
  <c r="AW560" i="18"/>
  <c r="N474" i="18"/>
  <c r="O467" i="18"/>
  <c r="O475" i="18" s="1"/>
  <c r="O466" i="18"/>
  <c r="M84" i="24"/>
  <c r="M20" i="24"/>
  <c r="M113" i="24" s="1"/>
  <c r="AM171" i="18"/>
  <c r="AN171" i="18" s="1"/>
  <c r="AO171" i="18" s="1"/>
  <c r="AP171" i="18" s="1"/>
  <c r="AQ171" i="18" s="1"/>
  <c r="AR171" i="18" s="1"/>
  <c r="AS171" i="18" s="1"/>
  <c r="AT171" i="18" s="1"/>
  <c r="AU171" i="18" s="1"/>
  <c r="AV171" i="18" s="1"/>
  <c r="AW171" i="18" s="1"/>
  <c r="AX171" i="18" s="1"/>
  <c r="AY171" i="18" s="1"/>
  <c r="AZ171" i="18" s="1"/>
  <c r="BA171" i="18" s="1"/>
  <c r="BB171" i="18" s="1"/>
  <c r="BC171" i="18" s="1"/>
  <c r="BD171" i="18" s="1"/>
  <c r="BE171" i="18" s="1"/>
  <c r="BF171" i="18" s="1"/>
  <c r="BG171" i="18" s="1"/>
  <c r="BH171" i="18" s="1"/>
  <c r="BI171" i="18" s="1"/>
  <c r="K36" i="24"/>
  <c r="L18" i="24"/>
  <c r="L57" i="24"/>
  <c r="AN583" i="18"/>
  <c r="AO573" i="18"/>
  <c r="AP573" i="18" s="1"/>
  <c r="AU158" i="18"/>
  <c r="AV158" i="18" s="1"/>
  <c r="AW158" i="18" s="1"/>
  <c r="AX158" i="18" s="1"/>
  <c r="AY158" i="18" s="1"/>
  <c r="AZ158" i="18" s="1"/>
  <c r="BA158" i="18" s="1"/>
  <c r="BB158" i="18" s="1"/>
  <c r="BC158" i="18" s="1"/>
  <c r="BD158" i="18" s="1"/>
  <c r="BE158" i="18" s="1"/>
  <c r="BF158" i="18" s="1"/>
  <c r="BG158" i="18" s="1"/>
  <c r="BH158" i="18" s="1"/>
  <c r="BI158" i="18" s="1"/>
  <c r="AK179" i="18"/>
  <c r="AL170" i="18"/>
  <c r="AM170" i="18" s="1"/>
  <c r="AM179" i="18" s="1"/>
  <c r="AJ179" i="18"/>
  <c r="AR166" i="18"/>
  <c r="AS157" i="18"/>
  <c r="AT570" i="18"/>
  <c r="H25" i="24"/>
  <c r="H114" i="24" s="1"/>
  <c r="G99" i="24"/>
  <c r="G43" i="24"/>
  <c r="G100" i="24" s="1"/>
  <c r="G73" i="24"/>
  <c r="G61" i="24"/>
  <c r="H27" i="24" l="1"/>
  <c r="H96" i="24" s="1"/>
  <c r="AM315" i="18"/>
  <c r="AN315" i="18" s="1"/>
  <c r="AO315" i="18" s="1"/>
  <c r="AP315" i="18" s="1"/>
  <c r="AQ315" i="18" s="1"/>
  <c r="AR315" i="18" s="1"/>
  <c r="AS315" i="18" s="1"/>
  <c r="AT315" i="18" s="1"/>
  <c r="AU315" i="18" s="1"/>
  <c r="AV315" i="18" s="1"/>
  <c r="AW315" i="18" s="1"/>
  <c r="AX315" i="18" s="1"/>
  <c r="AY315" i="18" s="1"/>
  <c r="AZ315" i="18" s="1"/>
  <c r="BA315" i="18" s="1"/>
  <c r="BB315" i="18" s="1"/>
  <c r="BC315" i="18" s="1"/>
  <c r="BD315" i="18" s="1"/>
  <c r="BE315" i="18" s="1"/>
  <c r="BF315" i="18" s="1"/>
  <c r="BG315" i="18" s="1"/>
  <c r="BH315" i="18" s="1"/>
  <c r="BI315" i="18" s="1"/>
  <c r="AJ700" i="18"/>
  <c r="AK693" i="18"/>
  <c r="AJ299" i="18"/>
  <c r="Z309" i="18"/>
  <c r="Z75" i="18" s="1"/>
  <c r="Z472" i="18" s="1"/>
  <c r="AA300" i="18"/>
  <c r="AT691" i="18"/>
  <c r="AZ690" i="18"/>
  <c r="AO666" i="18"/>
  <c r="W713" i="18"/>
  <c r="W479" i="18" s="1"/>
  <c r="W34" i="24" s="1"/>
  <c r="X704" i="18"/>
  <c r="AT716" i="18"/>
  <c r="AW312" i="18"/>
  <c r="AF322" i="18"/>
  <c r="AG313" i="18"/>
  <c r="O87" i="24"/>
  <c r="AP260" i="18"/>
  <c r="AT664" i="18"/>
  <c r="AU664" i="18" s="1"/>
  <c r="W870" i="18"/>
  <c r="AV327" i="18"/>
  <c r="AW327" i="18" s="1"/>
  <c r="AX327" i="18" s="1"/>
  <c r="AY327" i="18" s="1"/>
  <c r="AZ327" i="18" s="1"/>
  <c r="BA327" i="18" s="1"/>
  <c r="BB327" i="18" s="1"/>
  <c r="BC327" i="18" s="1"/>
  <c r="BD327" i="18" s="1"/>
  <c r="BE327" i="18" s="1"/>
  <c r="BF327" i="18" s="1"/>
  <c r="BG327" i="18" s="1"/>
  <c r="BH327" i="18" s="1"/>
  <c r="BI327" i="18" s="1"/>
  <c r="AN329" i="18"/>
  <c r="AS303" i="18"/>
  <c r="AT303" i="18" s="1"/>
  <c r="AU303" i="18" s="1"/>
  <c r="AV303" i="18" s="1"/>
  <c r="AW303" i="18" s="1"/>
  <c r="AX303" i="18" s="1"/>
  <c r="AY303" i="18" s="1"/>
  <c r="AZ303" i="18" s="1"/>
  <c r="BA303" i="18" s="1"/>
  <c r="BB303" i="18" s="1"/>
  <c r="BC303" i="18" s="1"/>
  <c r="BD303" i="18" s="1"/>
  <c r="BE303" i="18" s="1"/>
  <c r="BF303" i="18" s="1"/>
  <c r="BG303" i="18" s="1"/>
  <c r="BH303" i="18" s="1"/>
  <c r="BI303" i="18" s="1"/>
  <c r="AP718" i="18"/>
  <c r="AS325" i="18"/>
  <c r="AX296" i="18"/>
  <c r="AY286" i="18"/>
  <c r="AG703" i="18"/>
  <c r="AK668" i="18"/>
  <c r="AL270" i="18"/>
  <c r="AM261" i="18"/>
  <c r="AJ335" i="18"/>
  <c r="AK326" i="18"/>
  <c r="AP583" i="18"/>
  <c r="AQ573" i="18"/>
  <c r="AS166" i="18"/>
  <c r="AT157" i="18"/>
  <c r="L35" i="24"/>
  <c r="L56" i="24"/>
  <c r="F15" i="7943"/>
  <c r="F16" i="7943" s="1"/>
  <c r="F41" i="7943" s="1"/>
  <c r="L85" i="24"/>
  <c r="L102" i="24"/>
  <c r="P467" i="18"/>
  <c r="P475" i="18" s="1"/>
  <c r="P87" i="24" s="1"/>
  <c r="O474" i="18"/>
  <c r="P466" i="18"/>
  <c r="O471" i="18"/>
  <c r="O473" i="18" s="1"/>
  <c r="O10" i="24"/>
  <c r="O49" i="24"/>
  <c r="AW570" i="18"/>
  <c r="AX560" i="18"/>
  <c r="AX570" i="18" s="1"/>
  <c r="AV570" i="18"/>
  <c r="N20" i="24"/>
  <c r="N113" i="24" s="1"/>
  <c r="N84" i="24"/>
  <c r="AS172" i="18"/>
  <c r="AT172" i="18" s="1"/>
  <c r="AU172" i="18" s="1"/>
  <c r="AV172" i="18" s="1"/>
  <c r="AW172" i="18" s="1"/>
  <c r="AX172" i="18" s="1"/>
  <c r="AY172" i="18" s="1"/>
  <c r="AZ172" i="18" s="1"/>
  <c r="BA172" i="18" s="1"/>
  <c r="BB172" i="18" s="1"/>
  <c r="BC172" i="18" s="1"/>
  <c r="BD172" i="18" s="1"/>
  <c r="BE172" i="18" s="1"/>
  <c r="BF172" i="18" s="1"/>
  <c r="BG172" i="18" s="1"/>
  <c r="BH172" i="18" s="1"/>
  <c r="BI172" i="18" s="1"/>
  <c r="M17" i="24"/>
  <c r="M92" i="24"/>
  <c r="AL179" i="18"/>
  <c r="AN170" i="18"/>
  <c r="AO583" i="18"/>
  <c r="AZ156" i="18"/>
  <c r="BE575" i="18"/>
  <c r="BF575" i="18" s="1"/>
  <c r="BG575" i="18" s="1"/>
  <c r="BH575" i="18" s="1"/>
  <c r="BI575" i="18" s="1"/>
  <c r="AU570" i="18"/>
  <c r="L50" i="24"/>
  <c r="L110" i="24"/>
  <c r="L116" i="24" s="1"/>
  <c r="L15" i="24"/>
  <c r="N11" i="24"/>
  <c r="N12" i="24"/>
  <c r="M57" i="24" s="1"/>
  <c r="M18" i="24"/>
  <c r="AR169" i="18"/>
  <c r="G75" i="24"/>
  <c r="F22" i="7943"/>
  <c r="G65" i="24"/>
  <c r="G62" i="24"/>
  <c r="G76" i="24"/>
  <c r="G104" i="24"/>
  <c r="H72" i="24"/>
  <c r="H40" i="24"/>
  <c r="H60" i="24" l="1"/>
  <c r="H64" i="24" s="1"/>
  <c r="AV664" i="18"/>
  <c r="F47" i="7943"/>
  <c r="F52" i="7943" s="1"/>
  <c r="AK335" i="18"/>
  <c r="AL326" i="18"/>
  <c r="AL668" i="18"/>
  <c r="AK674" i="18"/>
  <c r="AO329" i="18"/>
  <c r="AP329" i="18" s="1"/>
  <c r="AQ329" i="18" s="1"/>
  <c r="AR329" i="18" s="1"/>
  <c r="AS329" i="18" s="1"/>
  <c r="AT329" i="18" s="1"/>
  <c r="AU329" i="18" s="1"/>
  <c r="AV329" i="18" s="1"/>
  <c r="AW329" i="18" s="1"/>
  <c r="AX329" i="18" s="1"/>
  <c r="AY329" i="18" s="1"/>
  <c r="AZ329" i="18" s="1"/>
  <c r="BA329" i="18" s="1"/>
  <c r="BB329" i="18" s="1"/>
  <c r="BC329" i="18" s="1"/>
  <c r="BD329" i="18" s="1"/>
  <c r="BE329" i="18" s="1"/>
  <c r="BF329" i="18" s="1"/>
  <c r="BG329" i="18" s="1"/>
  <c r="BH329" i="18" s="1"/>
  <c r="BI329" i="18" s="1"/>
  <c r="AQ260" i="18"/>
  <c r="AU691" i="18"/>
  <c r="AA309" i="18"/>
  <c r="AA75" i="18" s="1"/>
  <c r="AA472" i="18" s="1"/>
  <c r="AB300" i="18"/>
  <c r="AK299" i="18"/>
  <c r="AK700" i="18"/>
  <c r="AL693" i="18"/>
  <c r="AN261" i="18"/>
  <c r="AM270" i="18"/>
  <c r="AH703" i="18"/>
  <c r="AY296" i="18"/>
  <c r="AZ286" i="18"/>
  <c r="AT325" i="18"/>
  <c r="AQ718" i="18"/>
  <c r="AP726" i="18"/>
  <c r="X870" i="18"/>
  <c r="AG322" i="18"/>
  <c r="AH313" i="18"/>
  <c r="AX312" i="18"/>
  <c r="AU716" i="18"/>
  <c r="X713" i="18"/>
  <c r="X479" i="18" s="1"/>
  <c r="X34" i="24" s="1"/>
  <c r="Y704" i="18"/>
  <c r="AP666" i="18"/>
  <c r="BA690" i="18"/>
  <c r="AS169" i="18"/>
  <c r="M85" i="24"/>
  <c r="M102" i="24"/>
  <c r="N18" i="24"/>
  <c r="AY560" i="18"/>
  <c r="O20" i="24"/>
  <c r="O113" i="24" s="1"/>
  <c r="O84" i="24"/>
  <c r="P10" i="24"/>
  <c r="P471" i="18"/>
  <c r="P473" i="18" s="1"/>
  <c r="P49" i="24"/>
  <c r="L36" i="24"/>
  <c r="L98" i="24"/>
  <c r="AT166" i="18"/>
  <c r="AU157" i="18"/>
  <c r="AQ583" i="18"/>
  <c r="AR573" i="18"/>
  <c r="M56" i="24"/>
  <c r="M35" i="24"/>
  <c r="N92" i="24"/>
  <c r="N17" i="24"/>
  <c r="BA156" i="18"/>
  <c r="AN179" i="18"/>
  <c r="AO170" i="18"/>
  <c r="M15" i="24"/>
  <c r="M110" i="24"/>
  <c r="M116" i="24" s="1"/>
  <c r="M50" i="24"/>
  <c r="O11" i="24"/>
  <c r="O12" i="24"/>
  <c r="N57" i="24" s="1"/>
  <c r="P474" i="18"/>
  <c r="Q467" i="18"/>
  <c r="Q475" i="18" s="1"/>
  <c r="Q466" i="18"/>
  <c r="G77" i="24"/>
  <c r="G82" i="24"/>
  <c r="G86" i="24" s="1"/>
  <c r="G66" i="24"/>
  <c r="H68" i="24"/>
  <c r="H39" i="24"/>
  <c r="H74" i="24"/>
  <c r="BB690" i="18" l="1"/>
  <c r="Y713" i="18"/>
  <c r="Y479" i="18" s="1"/>
  <c r="Y34" i="24" s="1"/>
  <c r="Z704" i="18"/>
  <c r="AV716" i="18"/>
  <c r="AY312" i="18"/>
  <c r="AH322" i="18"/>
  <c r="AI313" i="18"/>
  <c r="Y870" i="18"/>
  <c r="AQ726" i="18"/>
  <c r="AR718" i="18"/>
  <c r="AO261" i="18"/>
  <c r="AN270" i="18"/>
  <c r="AL700" i="18"/>
  <c r="AM693" i="18"/>
  <c r="AL299" i="18"/>
  <c r="AB309" i="18"/>
  <c r="AB75" i="18" s="1"/>
  <c r="AB472" i="18" s="1"/>
  <c r="AC300" i="18"/>
  <c r="AV691" i="18"/>
  <c r="AR260" i="18"/>
  <c r="AL674" i="18"/>
  <c r="AM668" i="18"/>
  <c r="AW664" i="18"/>
  <c r="AQ666" i="18"/>
  <c r="AU325" i="18"/>
  <c r="AZ296" i="18"/>
  <c r="BA286" i="18"/>
  <c r="AI703" i="18"/>
  <c r="AL335" i="18"/>
  <c r="AM326" i="18"/>
  <c r="N85" i="24"/>
  <c r="N102" i="24"/>
  <c r="Q474" i="18"/>
  <c r="R466" i="18"/>
  <c r="R467" i="18"/>
  <c r="R475" i="18" s="1"/>
  <c r="R87" i="24" s="1"/>
  <c r="BB156" i="18"/>
  <c r="P20" i="24"/>
  <c r="P113" i="24" s="1"/>
  <c r="P84" i="24"/>
  <c r="AY570" i="18"/>
  <c r="AZ560" i="18"/>
  <c r="AT169" i="18"/>
  <c r="Q471" i="18"/>
  <c r="Q473" i="18" s="1"/>
  <c r="Q49" i="24"/>
  <c r="Q10" i="24"/>
  <c r="O17" i="24"/>
  <c r="O92" i="24"/>
  <c r="Q87" i="24"/>
  <c r="O18" i="24"/>
  <c r="AO179" i="18"/>
  <c r="AP170" i="18"/>
  <c r="N50" i="24"/>
  <c r="N110" i="24"/>
  <c r="N116" i="24" s="1"/>
  <c r="N15" i="24"/>
  <c r="M98" i="24"/>
  <c r="M36" i="24"/>
  <c r="AR583" i="18"/>
  <c r="AS573" i="18"/>
  <c r="AU166" i="18"/>
  <c r="AV157" i="18"/>
  <c r="P11" i="24"/>
  <c r="P12" i="24"/>
  <c r="N56" i="24"/>
  <c r="N35" i="24"/>
  <c r="G88" i="24"/>
  <c r="G90" i="24" s="1"/>
  <c r="G89" i="24"/>
  <c r="H42" i="24"/>
  <c r="H41" i="24"/>
  <c r="I44" i="24" s="1"/>
  <c r="I24" i="24" s="1"/>
  <c r="H70" i="24"/>
  <c r="H69" i="24"/>
  <c r="AP261" i="18" l="1"/>
  <c r="AO270" i="18"/>
  <c r="AI322" i="18"/>
  <c r="AJ313" i="18"/>
  <c r="AZ312" i="18"/>
  <c r="AW716" i="18"/>
  <c r="Z713" i="18"/>
  <c r="Z479" i="18" s="1"/>
  <c r="Z34" i="24" s="1"/>
  <c r="AA704" i="18"/>
  <c r="BC690" i="18"/>
  <c r="AM335" i="18"/>
  <c r="AN326" i="18"/>
  <c r="AJ703" i="18"/>
  <c r="BA296" i="18"/>
  <c r="BB286" i="18"/>
  <c r="AV325" i="18"/>
  <c r="AR666" i="18"/>
  <c r="AX664" i="18"/>
  <c r="AN668" i="18"/>
  <c r="AM674" i="18"/>
  <c r="AS260" i="18"/>
  <c r="AW691" i="18"/>
  <c r="AC309" i="18"/>
  <c r="AC75" i="18" s="1"/>
  <c r="AC472" i="18" s="1"/>
  <c r="AD300" i="18"/>
  <c r="AM299" i="18"/>
  <c r="AM700" i="18"/>
  <c r="AN693" i="18"/>
  <c r="AS718" i="18"/>
  <c r="AR726" i="18"/>
  <c r="Z870" i="18"/>
  <c r="BC156" i="18"/>
  <c r="S466" i="18"/>
  <c r="S467" i="18"/>
  <c r="S475" i="18" s="1"/>
  <c r="R474" i="18"/>
  <c r="N98" i="24"/>
  <c r="N36" i="24"/>
  <c r="P18" i="24"/>
  <c r="AV166" i="18"/>
  <c r="AW157" i="18"/>
  <c r="AS583" i="18"/>
  <c r="AT573" i="18"/>
  <c r="O35" i="24"/>
  <c r="O56" i="24"/>
  <c r="O110" i="24"/>
  <c r="O116" i="24" s="1"/>
  <c r="O50" i="24"/>
  <c r="O15" i="24"/>
  <c r="AU169" i="18"/>
  <c r="AZ570" i="18"/>
  <c r="BA560" i="18"/>
  <c r="P17" i="24"/>
  <c r="P92" i="24"/>
  <c r="AP179" i="18"/>
  <c r="AQ170" i="18"/>
  <c r="O57" i="24"/>
  <c r="Q11" i="24"/>
  <c r="Q12" i="24"/>
  <c r="P57" i="24" s="1"/>
  <c r="Q20" i="24"/>
  <c r="Q84" i="24"/>
  <c r="R10" i="24"/>
  <c r="R471" i="18"/>
  <c r="R473" i="18" s="1"/>
  <c r="R49" i="24"/>
  <c r="I25" i="24"/>
  <c r="G15" i="7943" s="1"/>
  <c r="G16" i="7943" s="1"/>
  <c r="H43" i="24"/>
  <c r="H100" i="24" s="1"/>
  <c r="H99" i="24"/>
  <c r="H61" i="24"/>
  <c r="H73" i="24"/>
  <c r="H76" i="24"/>
  <c r="I114" i="24" l="1"/>
  <c r="AT718" i="18"/>
  <c r="AS726" i="18"/>
  <c r="AO668" i="18"/>
  <c r="AN674" i="18"/>
  <c r="AQ261" i="18"/>
  <c r="AP270" i="18"/>
  <c r="I27" i="24"/>
  <c r="S87" i="24"/>
  <c r="AN700" i="18"/>
  <c r="AO693" i="18"/>
  <c r="AN299" i="18"/>
  <c r="AD309" i="18"/>
  <c r="AD75" i="18" s="1"/>
  <c r="AD472" i="18" s="1"/>
  <c r="AE300" i="18"/>
  <c r="AX691" i="18"/>
  <c r="AT260" i="18"/>
  <c r="AY664" i="18"/>
  <c r="AS666" i="18"/>
  <c r="AW325" i="18"/>
  <c r="BB296" i="18"/>
  <c r="BC286" i="18"/>
  <c r="AK703" i="18"/>
  <c r="AN335" i="18"/>
  <c r="AO326" i="18"/>
  <c r="BD690" i="18"/>
  <c r="AA713" i="18"/>
  <c r="AA479" i="18" s="1"/>
  <c r="AA34" i="24" s="1"/>
  <c r="AB704" i="18"/>
  <c r="AX716" i="18"/>
  <c r="BA312" i="18"/>
  <c r="AJ322" i="18"/>
  <c r="AK313" i="18"/>
  <c r="P102" i="24"/>
  <c r="P85" i="24"/>
  <c r="P15" i="24"/>
  <c r="P110" i="24"/>
  <c r="P116" i="24" s="1"/>
  <c r="P50" i="24"/>
  <c r="O98" i="24"/>
  <c r="O36" i="24"/>
  <c r="R84" i="24"/>
  <c r="R20" i="24"/>
  <c r="Q17" i="24"/>
  <c r="Q92" i="24"/>
  <c r="AR170" i="18"/>
  <c r="AQ179" i="18"/>
  <c r="BA570" i="18"/>
  <c r="BB560" i="18"/>
  <c r="AV169" i="18"/>
  <c r="AT583" i="18"/>
  <c r="AU573" i="18"/>
  <c r="AW166" i="18"/>
  <c r="AX157" i="18"/>
  <c r="S10" i="24"/>
  <c r="S471" i="18"/>
  <c r="S473" i="18" s="1"/>
  <c r="S49" i="24"/>
  <c r="T466" i="18"/>
  <c r="T467" i="18"/>
  <c r="T475" i="18" s="1"/>
  <c r="T87" i="24" s="1"/>
  <c r="S474" i="18"/>
  <c r="R12" i="24"/>
  <c r="R11" i="24"/>
  <c r="Q57" i="24"/>
  <c r="Q85" i="24" s="1"/>
  <c r="Q18" i="24"/>
  <c r="O102" i="24"/>
  <c r="O85" i="24"/>
  <c r="P56" i="24"/>
  <c r="P35" i="24"/>
  <c r="BD156" i="18"/>
  <c r="H77" i="24"/>
  <c r="H65" i="24"/>
  <c r="H62" i="24"/>
  <c r="I40" i="24"/>
  <c r="I60" i="24"/>
  <c r="I72" i="24"/>
  <c r="I96" i="24"/>
  <c r="G22" i="7943"/>
  <c r="G41" i="7943"/>
  <c r="G47" i="7943"/>
  <c r="G52" i="7943" s="1"/>
  <c r="H75" i="24"/>
  <c r="H104" i="24"/>
  <c r="BB312" i="18" l="1"/>
  <c r="AY716" i="18"/>
  <c r="AB713" i="18"/>
  <c r="AB479" i="18" s="1"/>
  <c r="AB34" i="24" s="1"/>
  <c r="AC704" i="18"/>
  <c r="BE690" i="18"/>
  <c r="AO335" i="18"/>
  <c r="AP326" i="18"/>
  <c r="AL703" i="18"/>
  <c r="BC296" i="18"/>
  <c r="BD286" i="18"/>
  <c r="AX325" i="18"/>
  <c r="AZ664" i="18"/>
  <c r="AY691" i="18"/>
  <c r="AR261" i="18"/>
  <c r="AQ270" i="18"/>
  <c r="AP668" i="18"/>
  <c r="AO674" i="18"/>
  <c r="AU718" i="18"/>
  <c r="AT726" i="18"/>
  <c r="AK322" i="18"/>
  <c r="AL313" i="18"/>
  <c r="AT666" i="18"/>
  <c r="AU260" i="18"/>
  <c r="AE309" i="18"/>
  <c r="AE75" i="18" s="1"/>
  <c r="AE472" i="18" s="1"/>
  <c r="AF300" i="18"/>
  <c r="AO299" i="18"/>
  <c r="AO700" i="18"/>
  <c r="AP693" i="18"/>
  <c r="AA870" i="18"/>
  <c r="AB870" i="18" s="1"/>
  <c r="BE156" i="18"/>
  <c r="P98" i="24"/>
  <c r="P36" i="24"/>
  <c r="Q56" i="24"/>
  <c r="Q35" i="24"/>
  <c r="Q36" i="24" s="1"/>
  <c r="R92" i="24"/>
  <c r="R17" i="24"/>
  <c r="T49" i="24"/>
  <c r="T471" i="18"/>
  <c r="T473" i="18" s="1"/>
  <c r="T10" i="24"/>
  <c r="U467" i="18"/>
  <c r="U475" i="18" s="1"/>
  <c r="U466" i="18"/>
  <c r="T474" i="18"/>
  <c r="S84" i="24"/>
  <c r="S20" i="24"/>
  <c r="AX166" i="18"/>
  <c r="AY157" i="18"/>
  <c r="AU583" i="18"/>
  <c r="AV573" i="18"/>
  <c r="AW169" i="18"/>
  <c r="BB570" i="18"/>
  <c r="BC560" i="18"/>
  <c r="R18" i="24"/>
  <c r="S11" i="24"/>
  <c r="S12" i="24"/>
  <c r="AS170" i="18"/>
  <c r="AR179" i="18"/>
  <c r="Q50" i="24"/>
  <c r="Q15" i="24"/>
  <c r="I74" i="24"/>
  <c r="I68" i="24"/>
  <c r="I39" i="24"/>
  <c r="H66" i="24"/>
  <c r="H82" i="24"/>
  <c r="H86" i="24" s="1"/>
  <c r="I64" i="24"/>
  <c r="AU666" i="18" l="1"/>
  <c r="BA664" i="18"/>
  <c r="AY325" i="18"/>
  <c r="BD296" i="18"/>
  <c r="BE286" i="18"/>
  <c r="AM703" i="18"/>
  <c r="AP335" i="18"/>
  <c r="AQ326" i="18"/>
  <c r="BF690" i="18"/>
  <c r="AC713" i="18"/>
  <c r="AC479" i="18" s="1"/>
  <c r="AC34" i="24" s="1"/>
  <c r="AD704" i="18"/>
  <c r="AZ716" i="18"/>
  <c r="BC312" i="18"/>
  <c r="AC870" i="18"/>
  <c r="AP700" i="18"/>
  <c r="AQ693" i="18"/>
  <c r="AP299" i="18"/>
  <c r="AG300" i="18"/>
  <c r="AF309" i="18"/>
  <c r="AF75" i="18" s="1"/>
  <c r="AF472" i="18" s="1"/>
  <c r="AV260" i="18"/>
  <c r="AL322" i="18"/>
  <c r="AM313" i="18"/>
  <c r="AV718" i="18"/>
  <c r="AU726" i="18"/>
  <c r="AQ668" i="18"/>
  <c r="AP674" i="18"/>
  <c r="AS261" i="18"/>
  <c r="AR270" i="18"/>
  <c r="AZ691" i="18"/>
  <c r="S18" i="24"/>
  <c r="R57" i="24"/>
  <c r="R85" i="24" s="1"/>
  <c r="BC570" i="18"/>
  <c r="BD560" i="18"/>
  <c r="AV583" i="18"/>
  <c r="AW573" i="18"/>
  <c r="AT170" i="18"/>
  <c r="AS179" i="18"/>
  <c r="S17" i="24"/>
  <c r="S92" i="24"/>
  <c r="R35" i="24"/>
  <c r="R36" i="24" s="1"/>
  <c r="R56" i="24"/>
  <c r="V466" i="18"/>
  <c r="V467" i="18"/>
  <c r="V475" i="18" s="1"/>
  <c r="U474" i="18"/>
  <c r="T12" i="24"/>
  <c r="T11" i="24"/>
  <c r="AX169" i="18"/>
  <c r="AZ157" i="18"/>
  <c r="AY166" i="18"/>
  <c r="U10" i="24"/>
  <c r="U471" i="18"/>
  <c r="U473" i="18" s="1"/>
  <c r="U49" i="24"/>
  <c r="U87" i="24"/>
  <c r="T20" i="24"/>
  <c r="T84" i="24"/>
  <c r="R50" i="24"/>
  <c r="R15" i="24"/>
  <c r="BF156" i="18"/>
  <c r="I42" i="24"/>
  <c r="I41" i="24"/>
  <c r="J44" i="24" s="1"/>
  <c r="J24" i="24" s="1"/>
  <c r="I70" i="24"/>
  <c r="I69" i="24"/>
  <c r="H89" i="24"/>
  <c r="H88" i="24"/>
  <c r="H90" i="24" s="1"/>
  <c r="AR668" i="18" l="1"/>
  <c r="AQ674" i="18"/>
  <c r="V87" i="24"/>
  <c r="AM322" i="18"/>
  <c r="AN313" i="18"/>
  <c r="AW260" i="18"/>
  <c r="AQ299" i="18"/>
  <c r="AR693" i="18"/>
  <c r="AQ700" i="18"/>
  <c r="BA691" i="18"/>
  <c r="AT261" i="18"/>
  <c r="AS270" i="18"/>
  <c r="AW718" i="18"/>
  <c r="AV726" i="18"/>
  <c r="AH300" i="18"/>
  <c r="AG309" i="18"/>
  <c r="AG75" i="18" s="1"/>
  <c r="AG472" i="18" s="1"/>
  <c r="BD312" i="18"/>
  <c r="BA716" i="18"/>
  <c r="AE704" i="18"/>
  <c r="AD713" i="18"/>
  <c r="AD479" i="18" s="1"/>
  <c r="AD34" i="24" s="1"/>
  <c r="BG690" i="18"/>
  <c r="AR326" i="18"/>
  <c r="AQ335" i="18"/>
  <c r="AN703" i="18"/>
  <c r="BE296" i="18"/>
  <c r="BF286" i="18"/>
  <c r="AZ325" i="18"/>
  <c r="BB664" i="18"/>
  <c r="AV666" i="18"/>
  <c r="BG156" i="18"/>
  <c r="AY169" i="18"/>
  <c r="T18" i="24"/>
  <c r="U11" i="24"/>
  <c r="U12" i="24"/>
  <c r="BA157" i="18"/>
  <c r="AZ166" i="18"/>
  <c r="T17" i="24"/>
  <c r="T92" i="24"/>
  <c r="V49" i="24"/>
  <c r="V471" i="18"/>
  <c r="V473" i="18" s="1"/>
  <c r="V10" i="24"/>
  <c r="V474" i="18"/>
  <c r="W467" i="18"/>
  <c r="W475" i="18" s="1"/>
  <c r="W87" i="24" s="1"/>
  <c r="W466" i="18"/>
  <c r="AW583" i="18"/>
  <c r="AX573" i="18"/>
  <c r="BD570" i="18"/>
  <c r="BE560" i="18"/>
  <c r="S35" i="24"/>
  <c r="S36" i="24" s="1"/>
  <c r="S56" i="24"/>
  <c r="U20" i="24"/>
  <c r="U84" i="24"/>
  <c r="S50" i="24"/>
  <c r="S15" i="24"/>
  <c r="AU170" i="18"/>
  <c r="AT179" i="18"/>
  <c r="S57" i="24"/>
  <c r="S85" i="24" s="1"/>
  <c r="J25" i="24"/>
  <c r="H15" i="7943" s="1"/>
  <c r="H16" i="7943" s="1"/>
  <c r="I99" i="24"/>
  <c r="I104" i="24" s="1"/>
  <c r="I43" i="24"/>
  <c r="I100" i="24" s="1"/>
  <c r="I76" i="24"/>
  <c r="I61" i="24"/>
  <c r="I73" i="24"/>
  <c r="BC664" i="18" l="1"/>
  <c r="BA325" i="18"/>
  <c r="BF296" i="18"/>
  <c r="BG286" i="18"/>
  <c r="AO703" i="18"/>
  <c r="BH690" i="18"/>
  <c r="BB716" i="18"/>
  <c r="BE312" i="18"/>
  <c r="AD870" i="18"/>
  <c r="AS693" i="18"/>
  <c r="AR700" i="18"/>
  <c r="J27" i="24"/>
  <c r="J96" i="24" s="1"/>
  <c r="AW666" i="18"/>
  <c r="AS326" i="18"/>
  <c r="AR335" i="18"/>
  <c r="AF704" i="18"/>
  <c r="AE713" i="18"/>
  <c r="AE479" i="18" s="1"/>
  <c r="AE34" i="24" s="1"/>
  <c r="AI300" i="18"/>
  <c r="AH309" i="18"/>
  <c r="AH75" i="18" s="1"/>
  <c r="AH472" i="18" s="1"/>
  <c r="AX718" i="18"/>
  <c r="AW726" i="18"/>
  <c r="AU261" i="18"/>
  <c r="AT270" i="18"/>
  <c r="BB691" i="18"/>
  <c r="AR299" i="18"/>
  <c r="AX260" i="18"/>
  <c r="AN322" i="18"/>
  <c r="AO313" i="18"/>
  <c r="AS668" i="18"/>
  <c r="AR674" i="18"/>
  <c r="BE570" i="18"/>
  <c r="BF560" i="18"/>
  <c r="J114" i="24"/>
  <c r="X467" i="18"/>
  <c r="X475" i="18" s="1"/>
  <c r="X466" i="18"/>
  <c r="W474" i="18"/>
  <c r="W471" i="18"/>
  <c r="W473" i="18" s="1"/>
  <c r="W49" i="24"/>
  <c r="W10" i="24"/>
  <c r="V84" i="24"/>
  <c r="V20" i="24"/>
  <c r="U18" i="24"/>
  <c r="T57" i="24"/>
  <c r="T85" i="24" s="1"/>
  <c r="BH156" i="18"/>
  <c r="AV170" i="18"/>
  <c r="AU179" i="18"/>
  <c r="AX583" i="18"/>
  <c r="AY573" i="18"/>
  <c r="V11" i="24"/>
  <c r="V12" i="24"/>
  <c r="T15" i="24"/>
  <c r="T50" i="24"/>
  <c r="BB157" i="18"/>
  <c r="BA166" i="18"/>
  <c r="U17" i="24"/>
  <c r="U92" i="24"/>
  <c r="T35" i="24"/>
  <c r="T36" i="24" s="1"/>
  <c r="T56" i="24"/>
  <c r="AZ169" i="18"/>
  <c r="I75" i="24"/>
  <c r="I77" i="24"/>
  <c r="H41" i="7943"/>
  <c r="H47" i="7943"/>
  <c r="H52" i="7943" s="1"/>
  <c r="H22" i="7943"/>
  <c r="I65" i="24"/>
  <c r="I62" i="24"/>
  <c r="J72" i="24"/>
  <c r="J40" i="24"/>
  <c r="J60" i="24" l="1"/>
  <c r="J64" i="24" s="1"/>
  <c r="AO322" i="18"/>
  <c r="AP313" i="18"/>
  <c r="AT693" i="18"/>
  <c r="AS700" i="18"/>
  <c r="BF312" i="18"/>
  <c r="BC716" i="18"/>
  <c r="BI690" i="18"/>
  <c r="AP703" i="18"/>
  <c r="BG296" i="18"/>
  <c r="BH286" i="18"/>
  <c r="BB325" i="18"/>
  <c r="BD664" i="18"/>
  <c r="AY260" i="18"/>
  <c r="AS299" i="18"/>
  <c r="AT668" i="18"/>
  <c r="AS674" i="18"/>
  <c r="BC691" i="18"/>
  <c r="AV261" i="18"/>
  <c r="AU270" i="18"/>
  <c r="AY718" i="18"/>
  <c r="AX726" i="18"/>
  <c r="AJ300" i="18"/>
  <c r="AI309" i="18"/>
  <c r="AI75" i="18" s="1"/>
  <c r="AI472" i="18" s="1"/>
  <c r="AG704" i="18"/>
  <c r="AF713" i="18"/>
  <c r="AF479" i="18" s="1"/>
  <c r="AF34" i="24" s="1"/>
  <c r="AT326" i="18"/>
  <c r="AS335" i="18"/>
  <c r="AX666" i="18"/>
  <c r="AE870" i="18"/>
  <c r="AF870" i="18" s="1"/>
  <c r="U15" i="24"/>
  <c r="U50" i="24"/>
  <c r="BC157" i="18"/>
  <c r="BB166" i="18"/>
  <c r="V92" i="24"/>
  <c r="V17" i="24"/>
  <c r="AW170" i="18"/>
  <c r="AV179" i="18"/>
  <c r="U56" i="24"/>
  <c r="U35" i="24"/>
  <c r="U36" i="24" s="1"/>
  <c r="X10" i="24"/>
  <c r="X471" i="18"/>
  <c r="X473" i="18" s="1"/>
  <c r="X49" i="24"/>
  <c r="X87" i="24"/>
  <c r="BF570" i="18"/>
  <c r="BG560" i="18"/>
  <c r="BA169" i="18"/>
  <c r="V18" i="24"/>
  <c r="AY583" i="18"/>
  <c r="AZ573" i="18"/>
  <c r="BI156" i="18"/>
  <c r="U57" i="24"/>
  <c r="U85" i="24" s="1"/>
  <c r="W12" i="24"/>
  <c r="V57" i="24" s="1"/>
  <c r="V85" i="24" s="1"/>
  <c r="W11" i="24"/>
  <c r="W84" i="24"/>
  <c r="W20" i="24"/>
  <c r="X474" i="18"/>
  <c r="Y467" i="18"/>
  <c r="Y475" i="18" s="1"/>
  <c r="Y466" i="18"/>
  <c r="J68" i="24"/>
  <c r="J39" i="24"/>
  <c r="J74" i="24"/>
  <c r="I66" i="24"/>
  <c r="I82" i="24"/>
  <c r="I86" i="24" s="1"/>
  <c r="AU693" i="18" l="1"/>
  <c r="AT700" i="18"/>
  <c r="AY666" i="18"/>
  <c r="AU326" i="18"/>
  <c r="AT335" i="18"/>
  <c r="AH704" i="18"/>
  <c r="AG713" i="18"/>
  <c r="AG479" i="18" s="1"/>
  <c r="AG34" i="24" s="1"/>
  <c r="AK300" i="18"/>
  <c r="AJ309" i="18"/>
  <c r="AJ75" i="18" s="1"/>
  <c r="AJ472" i="18" s="1"/>
  <c r="AZ718" i="18"/>
  <c r="AY726" i="18"/>
  <c r="AW261" i="18"/>
  <c r="AV270" i="18"/>
  <c r="BD691" i="18"/>
  <c r="AU668" i="18"/>
  <c r="AT674" i="18"/>
  <c r="AT299" i="18"/>
  <c r="AZ260" i="18"/>
  <c r="BE664" i="18"/>
  <c r="BC325" i="18"/>
  <c r="BH296" i="18"/>
  <c r="BI286" i="18"/>
  <c r="BI296" i="18" s="1"/>
  <c r="AQ703" i="18"/>
  <c r="BD716" i="18"/>
  <c r="BG312" i="18"/>
  <c r="AP322" i="18"/>
  <c r="AQ313" i="18"/>
  <c r="Z467" i="18"/>
  <c r="Z475" i="18" s="1"/>
  <c r="Z466" i="18"/>
  <c r="Y474" i="18"/>
  <c r="BB169" i="18"/>
  <c r="Y87" i="24"/>
  <c r="W17" i="24"/>
  <c r="W92" i="24"/>
  <c r="AZ583" i="18"/>
  <c r="BA573" i="18"/>
  <c r="X12" i="24"/>
  <c r="X11" i="24"/>
  <c r="AX170" i="18"/>
  <c r="AW179" i="18"/>
  <c r="V15" i="24"/>
  <c r="V50" i="24"/>
  <c r="Y471" i="18"/>
  <c r="Y473" i="18" s="1"/>
  <c r="Y49" i="24"/>
  <c r="Y10" i="24"/>
  <c r="W18" i="24"/>
  <c r="W57" i="24"/>
  <c r="W85" i="24" s="1"/>
  <c r="V56" i="24"/>
  <c r="V35" i="24"/>
  <c r="V36" i="24" s="1"/>
  <c r="BG570" i="18"/>
  <c r="BH560" i="18"/>
  <c r="X20" i="24"/>
  <c r="X84" i="24"/>
  <c r="BD157" i="18"/>
  <c r="BC166" i="18"/>
  <c r="J70" i="24"/>
  <c r="J69" i="24"/>
  <c r="I88" i="24"/>
  <c r="I90" i="24" s="1"/>
  <c r="I89" i="24"/>
  <c r="J42" i="24"/>
  <c r="J41" i="24"/>
  <c r="K44" i="24" s="1"/>
  <c r="K24" i="24" s="1"/>
  <c r="AR313" i="18" l="1"/>
  <c r="AQ322" i="18"/>
  <c r="BH312" i="18"/>
  <c r="BE716" i="18"/>
  <c r="AV668" i="18"/>
  <c r="AU674" i="18"/>
  <c r="BE691" i="18"/>
  <c r="AX261" i="18"/>
  <c r="AW270" i="18"/>
  <c r="BA718" i="18"/>
  <c r="AZ726" i="18"/>
  <c r="AL300" i="18"/>
  <c r="AK309" i="18"/>
  <c r="AK75" i="18" s="1"/>
  <c r="AK472" i="18" s="1"/>
  <c r="AI704" i="18"/>
  <c r="AH713" i="18"/>
  <c r="AH479" i="18" s="1"/>
  <c r="AH34" i="24" s="1"/>
  <c r="AV326" i="18"/>
  <c r="AU335" i="18"/>
  <c r="AZ666" i="18"/>
  <c r="AV693" i="18"/>
  <c r="AU700" i="18"/>
  <c r="AR703" i="18"/>
  <c r="BD325" i="18"/>
  <c r="BF664" i="18"/>
  <c r="BA260" i="18"/>
  <c r="AU299" i="18"/>
  <c r="AG870" i="18"/>
  <c r="AH870" i="18" s="1"/>
  <c r="X17" i="24"/>
  <c r="X92" i="24"/>
  <c r="BE157" i="18"/>
  <c r="BD166" i="18"/>
  <c r="BH570" i="18"/>
  <c r="BI560" i="18"/>
  <c r="BI570" i="18" s="1"/>
  <c r="W56" i="24"/>
  <c r="W35" i="24"/>
  <c r="W36" i="24" s="1"/>
  <c r="AY170" i="18"/>
  <c r="AX179" i="18"/>
  <c r="X18" i="24"/>
  <c r="BA583" i="18"/>
  <c r="BB573" i="18"/>
  <c r="BC169" i="18"/>
  <c r="AA466" i="18"/>
  <c r="AA467" i="18"/>
  <c r="AA475" i="18" s="1"/>
  <c r="Z474" i="18"/>
  <c r="Y12" i="24"/>
  <c r="Y11" i="24"/>
  <c r="Y84" i="24"/>
  <c r="Y20" i="24"/>
  <c r="W50" i="24"/>
  <c r="W15" i="24"/>
  <c r="Z49" i="24"/>
  <c r="Z471" i="18"/>
  <c r="Z473" i="18" s="1"/>
  <c r="Z10" i="24"/>
  <c r="Z87" i="24"/>
  <c r="J99" i="24"/>
  <c r="J43" i="24"/>
  <c r="J100" i="24" s="1"/>
  <c r="J61" i="24"/>
  <c r="J73" i="24"/>
  <c r="K25" i="24"/>
  <c r="I15" i="7943" s="1"/>
  <c r="I16" i="7943" s="1"/>
  <c r="K27" i="24" l="1"/>
  <c r="K60" i="24" s="1"/>
  <c r="J76" i="24"/>
  <c r="J104" i="24"/>
  <c r="BF716" i="18"/>
  <c r="BI312" i="18"/>
  <c r="AA87" i="24"/>
  <c r="AV299" i="18"/>
  <c r="BB260" i="18"/>
  <c r="BG664" i="18"/>
  <c r="BE325" i="18"/>
  <c r="AS703" i="18"/>
  <c r="AW693" i="18"/>
  <c r="AV700" i="18"/>
  <c r="BA666" i="18"/>
  <c r="AW326" i="18"/>
  <c r="AV335" i="18"/>
  <c r="AJ704" i="18"/>
  <c r="AI713" i="18"/>
  <c r="AI479" i="18" s="1"/>
  <c r="AI34" i="24" s="1"/>
  <c r="AM300" i="18"/>
  <c r="AL309" i="18"/>
  <c r="AL75" i="18" s="1"/>
  <c r="AL472" i="18" s="1"/>
  <c r="BB718" i="18"/>
  <c r="BA726" i="18"/>
  <c r="AY261" i="18"/>
  <c r="AX270" i="18"/>
  <c r="BF691" i="18"/>
  <c r="AW668" i="18"/>
  <c r="AV674" i="18"/>
  <c r="AS313" i="18"/>
  <c r="AR322" i="18"/>
  <c r="Z11" i="24"/>
  <c r="Z12" i="24"/>
  <c r="Y18" i="24"/>
  <c r="Y57" i="24"/>
  <c r="Y85" i="24" s="1"/>
  <c r="BD169" i="18"/>
  <c r="BB583" i="18"/>
  <c r="BC573" i="18"/>
  <c r="X35" i="24"/>
  <c r="X36" i="24" s="1"/>
  <c r="X56" i="24"/>
  <c r="Z20" i="24"/>
  <c r="Z84" i="24"/>
  <c r="Y92" i="24"/>
  <c r="Y17" i="24"/>
  <c r="AA49" i="24"/>
  <c r="AA471" i="18"/>
  <c r="AA473" i="18" s="1"/>
  <c r="AA10" i="24"/>
  <c r="AB467" i="18"/>
  <c r="AB475" i="18" s="1"/>
  <c r="AA474" i="18"/>
  <c r="AB466" i="18"/>
  <c r="X57" i="24"/>
  <c r="X85" i="24" s="1"/>
  <c r="AZ170" i="18"/>
  <c r="AY179" i="18"/>
  <c r="BF157" i="18"/>
  <c r="BE166" i="18"/>
  <c r="X15" i="24"/>
  <c r="X50" i="24"/>
  <c r="I47" i="7943"/>
  <c r="I52" i="7943" s="1"/>
  <c r="I41" i="7943"/>
  <c r="D41" i="7943" s="1"/>
  <c r="I22" i="7943"/>
  <c r="K96" i="24"/>
  <c r="J75" i="24"/>
  <c r="J77" i="24"/>
  <c r="K114" i="24"/>
  <c r="J62" i="24"/>
  <c r="J65" i="24"/>
  <c r="K40" i="24" l="1"/>
  <c r="K39" i="24" s="1"/>
  <c r="K72" i="24"/>
  <c r="K74" i="24" s="1"/>
  <c r="AS322" i="18"/>
  <c r="AT313" i="18"/>
  <c r="AX668" i="18"/>
  <c r="AW674" i="18"/>
  <c r="BG691" i="18"/>
  <c r="AZ261" i="18"/>
  <c r="AY270" i="18"/>
  <c r="BC718" i="18"/>
  <c r="BB726" i="18"/>
  <c r="AN300" i="18"/>
  <c r="AM309" i="18"/>
  <c r="AM75" i="18" s="1"/>
  <c r="AM472" i="18" s="1"/>
  <c r="AK704" i="18"/>
  <c r="AJ713" i="18"/>
  <c r="AJ479" i="18" s="1"/>
  <c r="AJ34" i="24" s="1"/>
  <c r="AX326" i="18"/>
  <c r="AW335" i="18"/>
  <c r="BB666" i="18"/>
  <c r="AX693" i="18"/>
  <c r="AW700" i="18"/>
  <c r="AT703" i="18"/>
  <c r="BF325" i="18"/>
  <c r="BH664" i="18"/>
  <c r="BC260" i="18"/>
  <c r="AW299" i="18"/>
  <c r="AI870" i="18"/>
  <c r="AJ870" i="18" s="1"/>
  <c r="BG716" i="18"/>
  <c r="BA170" i="18"/>
  <c r="AZ179" i="18"/>
  <c r="AB471" i="18"/>
  <c r="AB473" i="18" s="1"/>
  <c r="AB10" i="24"/>
  <c r="AB49" i="24"/>
  <c r="AA12" i="24"/>
  <c r="Z57" i="24" s="1"/>
  <c r="Z85" i="24" s="1"/>
  <c r="AA11" i="24"/>
  <c r="Y35" i="24"/>
  <c r="Y36" i="24" s="1"/>
  <c r="Y56" i="24"/>
  <c r="Z17" i="24"/>
  <c r="Z92" i="24"/>
  <c r="BG157" i="18"/>
  <c r="BF166" i="18"/>
  <c r="AB474" i="18"/>
  <c r="AC467" i="18"/>
  <c r="AC475" i="18" s="1"/>
  <c r="AC466" i="18"/>
  <c r="AB87" i="24"/>
  <c r="AA84" i="24"/>
  <c r="AA20" i="24"/>
  <c r="Y15" i="24"/>
  <c r="Y50" i="24"/>
  <c r="BC583" i="18"/>
  <c r="BD573" i="18"/>
  <c r="BE169" i="18"/>
  <c r="Z18" i="24"/>
  <c r="J82" i="24"/>
  <c r="J86" i="24" s="1"/>
  <c r="J66" i="24"/>
  <c r="K64" i="24"/>
  <c r="I28" i="7943"/>
  <c r="D23" i="7943"/>
  <c r="D28" i="7943" s="1"/>
  <c r="K68" i="24"/>
  <c r="BH716" i="18" l="1"/>
  <c r="AX299" i="18"/>
  <c r="BD260" i="18"/>
  <c r="BI664" i="18"/>
  <c r="BG325" i="18"/>
  <c r="AU703" i="18"/>
  <c r="AY693" i="18"/>
  <c r="AX700" i="18"/>
  <c r="BC666" i="18"/>
  <c r="AY326" i="18"/>
  <c r="AX335" i="18"/>
  <c r="AL704" i="18"/>
  <c r="AK713" i="18"/>
  <c r="AK479" i="18" s="1"/>
  <c r="AK34" i="24" s="1"/>
  <c r="AO300" i="18"/>
  <c r="AN309" i="18"/>
  <c r="AN75" i="18" s="1"/>
  <c r="AN472" i="18" s="1"/>
  <c r="BD718" i="18"/>
  <c r="BC726" i="18"/>
  <c r="BA261" i="18"/>
  <c r="AZ270" i="18"/>
  <c r="BH691" i="18"/>
  <c r="AY668" i="18"/>
  <c r="AX674" i="18"/>
  <c r="AK870" i="18"/>
  <c r="AT322" i="18"/>
  <c r="AU313" i="18"/>
  <c r="Z35" i="24"/>
  <c r="Z36" i="24" s="1"/>
  <c r="Z56" i="24"/>
  <c r="BF169" i="18"/>
  <c r="AD466" i="18"/>
  <c r="AD467" i="18"/>
  <c r="AD475" i="18" s="1"/>
  <c r="AD87" i="24" s="1"/>
  <c r="AC474" i="18"/>
  <c r="AC87" i="24"/>
  <c r="BH157" i="18"/>
  <c r="BG166" i="18"/>
  <c r="Z15" i="24"/>
  <c r="Z50" i="24"/>
  <c r="AA92" i="24"/>
  <c r="AA17" i="24"/>
  <c r="AB20" i="24"/>
  <c r="AB84" i="24"/>
  <c r="BB170" i="18"/>
  <c r="BA179" i="18"/>
  <c r="BD583" i="18"/>
  <c r="BE573" i="18"/>
  <c r="AC10" i="24"/>
  <c r="AC471" i="18"/>
  <c r="AC473" i="18" s="1"/>
  <c r="AC49" i="24"/>
  <c r="AA18" i="24"/>
  <c r="AB12" i="24"/>
  <c r="AB11" i="24"/>
  <c r="K70" i="24"/>
  <c r="K69" i="24"/>
  <c r="K41" i="24"/>
  <c r="L44" i="24" s="1"/>
  <c r="L24" i="24" s="1"/>
  <c r="K42" i="24"/>
  <c r="J88" i="24"/>
  <c r="J90" i="24" s="1"/>
  <c r="J89" i="24"/>
  <c r="AV313" i="18" l="1"/>
  <c r="AU322" i="18"/>
  <c r="AZ668" i="18"/>
  <c r="AY674" i="18"/>
  <c r="BI691" i="18"/>
  <c r="BB261" i="18"/>
  <c r="BA270" i="18"/>
  <c r="BE718" i="18"/>
  <c r="BD726" i="18"/>
  <c r="AP300" i="18"/>
  <c r="AO309" i="18"/>
  <c r="AO75" i="18" s="1"/>
  <c r="AO472" i="18" s="1"/>
  <c r="AM704" i="18"/>
  <c r="AL713" i="18"/>
  <c r="AL479" i="18" s="1"/>
  <c r="AL34" i="24" s="1"/>
  <c r="AZ326" i="18"/>
  <c r="AY335" i="18"/>
  <c r="BD666" i="18"/>
  <c r="AZ693" i="18"/>
  <c r="AY700" i="18"/>
  <c r="AL870" i="18"/>
  <c r="AV703" i="18"/>
  <c r="BH325" i="18"/>
  <c r="BE260" i="18"/>
  <c r="AY299" i="18"/>
  <c r="BI716" i="18"/>
  <c r="AB17" i="24"/>
  <c r="AB92" i="24"/>
  <c r="BC170" i="18"/>
  <c r="BB179" i="18"/>
  <c r="AB18" i="24"/>
  <c r="AA57" i="24"/>
  <c r="AA85" i="24" s="1"/>
  <c r="AC20" i="24"/>
  <c r="AC84" i="24"/>
  <c r="BE583" i="18"/>
  <c r="BF573" i="18"/>
  <c r="AA15" i="24"/>
  <c r="AA50" i="24"/>
  <c r="AD10" i="24"/>
  <c r="AD471" i="18"/>
  <c r="AD473" i="18" s="1"/>
  <c r="AD49" i="24"/>
  <c r="AE466" i="18"/>
  <c r="AE467" i="18"/>
  <c r="AE475" i="18" s="1"/>
  <c r="AD474" i="18"/>
  <c r="BG169" i="18"/>
  <c r="AA35" i="24"/>
  <c r="AA36" i="24" s="1"/>
  <c r="AA56" i="24"/>
  <c r="AC11" i="24"/>
  <c r="AC12" i="24"/>
  <c r="BI157" i="18"/>
  <c r="BI166" i="18" s="1"/>
  <c r="BH166" i="18"/>
  <c r="L25" i="24"/>
  <c r="L27" i="24" s="1"/>
  <c r="K99" i="24"/>
  <c r="K43" i="24"/>
  <c r="K100" i="24" s="1"/>
  <c r="K73" i="24"/>
  <c r="K61" i="24"/>
  <c r="K76" i="24" l="1"/>
  <c r="AZ299" i="18"/>
  <c r="BF260" i="18"/>
  <c r="AE87" i="24"/>
  <c r="BI325" i="18"/>
  <c r="AW703" i="18"/>
  <c r="BA693" i="18"/>
  <c r="AZ700" i="18"/>
  <c r="BE666" i="18"/>
  <c r="BA326" i="18"/>
  <c r="AZ335" i="18"/>
  <c r="AN704" i="18"/>
  <c r="AM713" i="18"/>
  <c r="AM479" i="18" s="1"/>
  <c r="AM34" i="24" s="1"/>
  <c r="AQ300" i="18"/>
  <c r="AP309" i="18"/>
  <c r="AP75" i="18" s="1"/>
  <c r="AP472" i="18" s="1"/>
  <c r="BF718" i="18"/>
  <c r="BE726" i="18"/>
  <c r="BC261" i="18"/>
  <c r="BB270" i="18"/>
  <c r="BA668" i="18"/>
  <c r="AZ674" i="18"/>
  <c r="AW313" i="18"/>
  <c r="AV322" i="18"/>
  <c r="AC17" i="24"/>
  <c r="AC92" i="24"/>
  <c r="AD12" i="24"/>
  <c r="AD11" i="24"/>
  <c r="L114" i="24"/>
  <c r="AC18" i="24"/>
  <c r="AC57" i="24"/>
  <c r="AC85" i="24" s="1"/>
  <c r="BH169" i="18"/>
  <c r="AE10" i="24"/>
  <c r="AE471" i="18"/>
  <c r="AE473" i="18" s="1"/>
  <c r="AE49" i="24"/>
  <c r="AF466" i="18"/>
  <c r="AF467" i="18"/>
  <c r="AF475" i="18" s="1"/>
  <c r="AE474" i="18"/>
  <c r="AD84" i="24"/>
  <c r="AD20" i="24"/>
  <c r="BF583" i="18"/>
  <c r="BG573" i="18"/>
  <c r="AB57" i="24"/>
  <c r="AB85" i="24" s="1"/>
  <c r="BD170" i="18"/>
  <c r="BC179" i="18"/>
  <c r="AB35" i="24"/>
  <c r="AB36" i="24" s="1"/>
  <c r="AB56" i="24"/>
  <c r="AB15" i="24"/>
  <c r="AB50" i="24"/>
  <c r="K62" i="24"/>
  <c r="K65" i="24"/>
  <c r="K75" i="24"/>
  <c r="K104" i="24"/>
  <c r="E106" i="24" s="1"/>
  <c r="K77" i="24"/>
  <c r="L60" i="24"/>
  <c r="L40" i="24"/>
  <c r="L96" i="24"/>
  <c r="L72" i="24"/>
  <c r="BD261" i="18" l="1"/>
  <c r="BC270" i="18"/>
  <c r="BG718" i="18"/>
  <c r="BF726" i="18"/>
  <c r="AR300" i="18"/>
  <c r="AQ309" i="18"/>
  <c r="AQ75" i="18" s="1"/>
  <c r="AQ472" i="18" s="1"/>
  <c r="AO704" i="18"/>
  <c r="AN713" i="18"/>
  <c r="AN479" i="18" s="1"/>
  <c r="AN34" i="24" s="1"/>
  <c r="BB326" i="18"/>
  <c r="BA335" i="18"/>
  <c r="BF666" i="18"/>
  <c r="BB693" i="18"/>
  <c r="BA700" i="18"/>
  <c r="AX703" i="18"/>
  <c r="AX313" i="18"/>
  <c r="AW322" i="18"/>
  <c r="BB668" i="18"/>
  <c r="BA674" i="18"/>
  <c r="AM870" i="18"/>
  <c r="AN870" i="18" s="1"/>
  <c r="BG260" i="18"/>
  <c r="BA299" i="18"/>
  <c r="BG583" i="18"/>
  <c r="BH573" i="18"/>
  <c r="AF10" i="24"/>
  <c r="AF49" i="24"/>
  <c r="AF471" i="18"/>
  <c r="AF473" i="18" s="1"/>
  <c r="AG466" i="18"/>
  <c r="AG467" i="18"/>
  <c r="AG475" i="18" s="1"/>
  <c r="AF474" i="18"/>
  <c r="BI169" i="18"/>
  <c r="AD18" i="24"/>
  <c r="AC15" i="24"/>
  <c r="AC50" i="24"/>
  <c r="AF87" i="24"/>
  <c r="AE12" i="24"/>
  <c r="AE11" i="24"/>
  <c r="AC35" i="24"/>
  <c r="AC36" i="24" s="1"/>
  <c r="AC56" i="24"/>
  <c r="AD17" i="24"/>
  <c r="AD92" i="24"/>
  <c r="BE170" i="18"/>
  <c r="BD179" i="18"/>
  <c r="AE84" i="24"/>
  <c r="AE20" i="24"/>
  <c r="L64" i="24"/>
  <c r="K82" i="24"/>
  <c r="K86" i="24" s="1"/>
  <c r="K66" i="24"/>
  <c r="L74" i="24"/>
  <c r="L39" i="24"/>
  <c r="L68" i="24"/>
  <c r="BB299" i="18" l="1"/>
  <c r="BH260" i="18"/>
  <c r="BC668" i="18"/>
  <c r="BB674" i="18"/>
  <c r="AY313" i="18"/>
  <c r="AX322" i="18"/>
  <c r="AY703" i="18"/>
  <c r="AG87" i="24"/>
  <c r="BC693" i="18"/>
  <c r="BB700" i="18"/>
  <c r="BG666" i="18"/>
  <c r="BC326" i="18"/>
  <c r="BB335" i="18"/>
  <c r="AP704" i="18"/>
  <c r="AO713" i="18"/>
  <c r="AO479" i="18" s="1"/>
  <c r="AO34" i="24" s="1"/>
  <c r="AS300" i="18"/>
  <c r="AR309" i="18"/>
  <c r="AR75" i="18" s="1"/>
  <c r="AR472" i="18" s="1"/>
  <c r="BH718" i="18"/>
  <c r="BG726" i="18"/>
  <c r="BE261" i="18"/>
  <c r="BD270" i="18"/>
  <c r="AD35" i="24"/>
  <c r="AD36" i="24" s="1"/>
  <c r="AD56" i="24"/>
  <c r="BF170" i="18"/>
  <c r="BE179" i="18"/>
  <c r="AD15" i="24"/>
  <c r="AD50" i="24"/>
  <c r="AE18" i="24"/>
  <c r="AD57" i="24"/>
  <c r="AD85" i="24" s="1"/>
  <c r="AG49" i="24"/>
  <c r="AG471" i="18"/>
  <c r="AG473" i="18" s="1"/>
  <c r="AG10" i="24"/>
  <c r="AH467" i="18"/>
  <c r="AH475" i="18" s="1"/>
  <c r="AH466" i="18"/>
  <c r="AG474" i="18"/>
  <c r="BH583" i="18"/>
  <c r="BI573" i="18"/>
  <c r="BI583" i="18" s="1"/>
  <c r="AE17" i="24"/>
  <c r="AE92" i="24"/>
  <c r="AF84" i="24"/>
  <c r="AF20" i="24"/>
  <c r="AF11" i="24"/>
  <c r="AF12" i="24"/>
  <c r="L41" i="24"/>
  <c r="M44" i="24" s="1"/>
  <c r="M24" i="24" s="1"/>
  <c r="L42" i="24"/>
  <c r="K88" i="24"/>
  <c r="K90" i="24" s="1"/>
  <c r="K89" i="24"/>
  <c r="L70" i="24"/>
  <c r="L69" i="24"/>
  <c r="AZ703" i="18" l="1"/>
  <c r="AO870" i="18"/>
  <c r="BF261" i="18"/>
  <c r="BE270" i="18"/>
  <c r="BI718" i="18"/>
  <c r="BI726" i="18" s="1"/>
  <c r="BH726" i="18"/>
  <c r="AT300" i="18"/>
  <c r="AS309" i="18"/>
  <c r="AS75" i="18" s="1"/>
  <c r="AS472" i="18" s="1"/>
  <c r="AQ704" i="18"/>
  <c r="AP713" i="18"/>
  <c r="AP479" i="18" s="1"/>
  <c r="AP34" i="24" s="1"/>
  <c r="BD326" i="18"/>
  <c r="BC335" i="18"/>
  <c r="BH666" i="18"/>
  <c r="BD693" i="18"/>
  <c r="BC700" i="18"/>
  <c r="AZ313" i="18"/>
  <c r="AY322" i="18"/>
  <c r="BD668" i="18"/>
  <c r="BC674" i="18"/>
  <c r="BI260" i="18"/>
  <c r="BC299" i="18"/>
  <c r="AF17" i="24"/>
  <c r="AF92" i="24"/>
  <c r="AE15" i="24"/>
  <c r="AE50" i="24"/>
  <c r="AF18" i="24"/>
  <c r="AH10" i="24"/>
  <c r="AH49" i="24"/>
  <c r="AH471" i="18"/>
  <c r="AH473" i="18" s="1"/>
  <c r="AH87" i="24"/>
  <c r="AG84" i="24"/>
  <c r="AG20" i="24"/>
  <c r="AE57" i="24"/>
  <c r="AE85" i="24" s="1"/>
  <c r="AI467" i="18"/>
  <c r="AI475" i="18" s="1"/>
  <c r="AH474" i="18"/>
  <c r="AI466" i="18"/>
  <c r="AG12" i="24"/>
  <c r="AG11" i="24"/>
  <c r="AE35" i="24"/>
  <c r="AE36" i="24" s="1"/>
  <c r="AE56" i="24"/>
  <c r="BG170" i="18"/>
  <c r="BF179" i="18"/>
  <c r="M25" i="24"/>
  <c r="M27" i="24" s="1"/>
  <c r="L43" i="24"/>
  <c r="L100" i="24" s="1"/>
  <c r="L99" i="24"/>
  <c r="L61" i="24"/>
  <c r="L73" i="24"/>
  <c r="L75" i="24" s="1"/>
  <c r="BD299" i="18" l="1"/>
  <c r="AP870" i="18"/>
  <c r="BA703" i="18"/>
  <c r="M114" i="24"/>
  <c r="BE668" i="18"/>
  <c r="BD674" i="18"/>
  <c r="BA313" i="18"/>
  <c r="AZ322" i="18"/>
  <c r="BE693" i="18"/>
  <c r="BD700" i="18"/>
  <c r="BI666" i="18"/>
  <c r="BE326" i="18"/>
  <c r="BD335" i="18"/>
  <c r="AR704" i="18"/>
  <c r="AQ713" i="18"/>
  <c r="AQ479" i="18" s="1"/>
  <c r="AQ34" i="24" s="1"/>
  <c r="AU300" i="18"/>
  <c r="AT309" i="18"/>
  <c r="AT75" i="18" s="1"/>
  <c r="AT472" i="18" s="1"/>
  <c r="BG261" i="18"/>
  <c r="BF270" i="18"/>
  <c r="BH170" i="18"/>
  <c r="BG179" i="18"/>
  <c r="AG18" i="24"/>
  <c r="AI471" i="18"/>
  <c r="AI473" i="18" s="1"/>
  <c r="AI10" i="24"/>
  <c r="AI49" i="24"/>
  <c r="AG17" i="24"/>
  <c r="AG92" i="24"/>
  <c r="AI474" i="18"/>
  <c r="AJ467" i="18"/>
  <c r="AJ475" i="18" s="1"/>
  <c r="AJ466" i="18"/>
  <c r="AI87" i="24"/>
  <c r="AH20" i="24"/>
  <c r="AH84" i="24"/>
  <c r="AH12" i="24"/>
  <c r="AG57" i="24" s="1"/>
  <c r="AG85" i="24" s="1"/>
  <c r="AH11" i="24"/>
  <c r="AF57" i="24"/>
  <c r="AF85" i="24" s="1"/>
  <c r="AF56" i="24"/>
  <c r="AF35" i="24"/>
  <c r="AF36" i="24" s="1"/>
  <c r="AF50" i="24"/>
  <c r="AF15" i="24"/>
  <c r="L62" i="24"/>
  <c r="L65" i="24"/>
  <c r="M72" i="24"/>
  <c r="M96" i="24"/>
  <c r="M40" i="24"/>
  <c r="M60" i="24"/>
  <c r="L76" i="24"/>
  <c r="L77" i="24" s="1"/>
  <c r="BE299" i="18" l="1"/>
  <c r="AJ87" i="24"/>
  <c r="BH261" i="18"/>
  <c r="BG270" i="18"/>
  <c r="AV300" i="18"/>
  <c r="AU309" i="18"/>
  <c r="AU75" i="18" s="1"/>
  <c r="AU472" i="18" s="1"/>
  <c r="AS704" i="18"/>
  <c r="AR713" i="18"/>
  <c r="AR479" i="18" s="1"/>
  <c r="AR34" i="24" s="1"/>
  <c r="BF326" i="18"/>
  <c r="BE335" i="18"/>
  <c r="BF693" i="18"/>
  <c r="BE700" i="18"/>
  <c r="BB313" i="18"/>
  <c r="BA322" i="18"/>
  <c r="BF668" i="18"/>
  <c r="BE674" i="18"/>
  <c r="BB703" i="18"/>
  <c r="AQ870" i="18"/>
  <c r="AR870" i="18" s="1"/>
  <c r="AH92" i="24"/>
  <c r="AH17" i="24"/>
  <c r="AI12" i="24"/>
  <c r="AI11" i="24"/>
  <c r="AH57" i="24"/>
  <c r="AH85" i="24" s="1"/>
  <c r="AH18" i="24"/>
  <c r="AK466" i="18"/>
  <c r="AK467" i="18"/>
  <c r="AK475" i="18" s="1"/>
  <c r="AJ474" i="18"/>
  <c r="AJ49" i="24"/>
  <c r="AJ10" i="24"/>
  <c r="AJ471" i="18"/>
  <c r="AJ473" i="18" s="1"/>
  <c r="AG50" i="24"/>
  <c r="AG15" i="24"/>
  <c r="AI20" i="24"/>
  <c r="AI84" i="24"/>
  <c r="AG56" i="24"/>
  <c r="AG35" i="24"/>
  <c r="AG36" i="24" s="1"/>
  <c r="BI170" i="18"/>
  <c r="BI179" i="18" s="1"/>
  <c r="BH179" i="18"/>
  <c r="M68" i="24"/>
  <c r="M39" i="24"/>
  <c r="M74" i="24"/>
  <c r="L82" i="24"/>
  <c r="L86" i="24" s="1"/>
  <c r="L66" i="24"/>
  <c r="M64" i="24"/>
  <c r="BC703" i="18" l="1"/>
  <c r="BG326" i="18"/>
  <c r="BF335" i="18"/>
  <c r="AT704" i="18"/>
  <c r="AS713" i="18"/>
  <c r="AS479" i="18" s="1"/>
  <c r="AS34" i="24" s="1"/>
  <c r="AW300" i="18"/>
  <c r="AV309" i="18"/>
  <c r="AV75" i="18" s="1"/>
  <c r="AV472" i="18" s="1"/>
  <c r="BI261" i="18"/>
  <c r="BI270" i="18" s="1"/>
  <c r="BH270" i="18"/>
  <c r="BF299" i="18"/>
  <c r="AK87" i="24"/>
  <c r="BG668" i="18"/>
  <c r="BF674" i="18"/>
  <c r="BC313" i="18"/>
  <c r="BB322" i="18"/>
  <c r="BG693" i="18"/>
  <c r="BF700" i="18"/>
  <c r="AJ12" i="24"/>
  <c r="AJ11" i="24"/>
  <c r="AK10" i="24"/>
  <c r="AK471" i="18"/>
  <c r="AK473" i="18" s="1"/>
  <c r="AK49" i="24"/>
  <c r="AK474" i="18"/>
  <c r="AL466" i="18"/>
  <c r="AL467" i="18"/>
  <c r="AL475" i="18" s="1"/>
  <c r="AL87" i="24" s="1"/>
  <c r="AI57" i="24"/>
  <c r="AI85" i="24" s="1"/>
  <c r="AI18" i="24"/>
  <c r="AJ84" i="24"/>
  <c r="AJ20" i="24"/>
  <c r="AH35" i="24"/>
  <c r="AH36" i="24" s="1"/>
  <c r="AH56" i="24"/>
  <c r="AI92" i="24"/>
  <c r="AI17" i="24"/>
  <c r="AH50" i="24"/>
  <c r="AH15" i="24"/>
  <c r="M70" i="24"/>
  <c r="M69" i="24"/>
  <c r="L89" i="24"/>
  <c r="L88" i="24"/>
  <c r="L90" i="24" s="1"/>
  <c r="M42" i="24"/>
  <c r="M41" i="24"/>
  <c r="N44" i="24" s="1"/>
  <c r="N24" i="24" s="1"/>
  <c r="BH693" i="18" l="1"/>
  <c r="BG700" i="18"/>
  <c r="BD313" i="18"/>
  <c r="BC322" i="18"/>
  <c r="BH668" i="18"/>
  <c r="BG674" i="18"/>
  <c r="BG299" i="18"/>
  <c r="AS870" i="18"/>
  <c r="AX300" i="18"/>
  <c r="AW309" i="18"/>
  <c r="AW75" i="18" s="1"/>
  <c r="AW472" i="18" s="1"/>
  <c r="AU704" i="18"/>
  <c r="AT713" i="18"/>
  <c r="AT479" i="18" s="1"/>
  <c r="AT34" i="24" s="1"/>
  <c r="BH326" i="18"/>
  <c r="BG335" i="18"/>
  <c r="BD703" i="18"/>
  <c r="AM467" i="18"/>
  <c r="AM475" i="18" s="1"/>
  <c r="AM87" i="24" s="1"/>
  <c r="AL474" i="18"/>
  <c r="AM466" i="18"/>
  <c r="AJ18" i="24"/>
  <c r="AJ57" i="24"/>
  <c r="AJ85" i="24" s="1"/>
  <c r="AI15" i="24"/>
  <c r="AI50" i="24"/>
  <c r="AI35" i="24"/>
  <c r="AI36" i="24" s="1"/>
  <c r="AI56" i="24"/>
  <c r="AL471" i="18"/>
  <c r="AL473" i="18" s="1"/>
  <c r="AL49" i="24"/>
  <c r="AL10" i="24"/>
  <c r="AK20" i="24"/>
  <c r="AK84" i="24"/>
  <c r="AJ17" i="24"/>
  <c r="AJ92" i="24"/>
  <c r="AK11" i="24"/>
  <c r="AK12" i="24"/>
  <c r="M43" i="24"/>
  <c r="M100" i="24" s="1"/>
  <c r="M99" i="24"/>
  <c r="M73" i="24"/>
  <c r="M75" i="24" s="1"/>
  <c r="M61" i="24"/>
  <c r="M76" i="24"/>
  <c r="M77" i="24" s="1"/>
  <c r="N25" i="24"/>
  <c r="N114" i="24" s="1"/>
  <c r="BI326" i="18" l="1"/>
  <c r="BI335" i="18" s="1"/>
  <c r="BH335" i="18"/>
  <c r="AV704" i="18"/>
  <c r="AU713" i="18"/>
  <c r="AU479" i="18" s="1"/>
  <c r="AU34" i="24" s="1"/>
  <c r="AY300" i="18"/>
  <c r="AX309" i="18"/>
  <c r="AX75" i="18" s="1"/>
  <c r="AX472" i="18" s="1"/>
  <c r="BI668" i="18"/>
  <c r="BI674" i="18" s="1"/>
  <c r="BH674" i="18"/>
  <c r="BE313" i="18"/>
  <c r="BD322" i="18"/>
  <c r="BI693" i="18"/>
  <c r="BI700" i="18" s="1"/>
  <c r="BH700" i="18"/>
  <c r="BE703" i="18"/>
  <c r="AT870" i="18"/>
  <c r="AU870" i="18" s="1"/>
  <c r="BH299" i="18"/>
  <c r="AK17" i="24"/>
  <c r="AK92" i="24"/>
  <c r="AJ15" i="24"/>
  <c r="AJ50" i="24"/>
  <c r="AN467" i="18"/>
  <c r="AN475" i="18" s="1"/>
  <c r="AN87" i="24" s="1"/>
  <c r="AM474" i="18"/>
  <c r="AN466" i="18"/>
  <c r="AK18" i="24"/>
  <c r="AL12" i="24"/>
  <c r="AL11" i="24"/>
  <c r="AL20" i="24"/>
  <c r="AL84" i="24"/>
  <c r="AJ35" i="24"/>
  <c r="AJ36" i="24" s="1"/>
  <c r="AJ56" i="24"/>
  <c r="AM10" i="24"/>
  <c r="AM49" i="24"/>
  <c r="AM471" i="18"/>
  <c r="AM473" i="18" s="1"/>
  <c r="N27" i="24"/>
  <c r="M65" i="24"/>
  <c r="M62" i="24"/>
  <c r="BI299" i="18" l="1"/>
  <c r="AV870" i="18"/>
  <c r="BF313" i="18"/>
  <c r="BE322" i="18"/>
  <c r="AZ300" i="18"/>
  <c r="AY309" i="18"/>
  <c r="AY75" i="18" s="1"/>
  <c r="AY472" i="18" s="1"/>
  <c r="AW704" i="18"/>
  <c r="AV713" i="18"/>
  <c r="AV479" i="18" s="1"/>
  <c r="AV34" i="24" s="1"/>
  <c r="BF703" i="18"/>
  <c r="AL92" i="24"/>
  <c r="AL17" i="24"/>
  <c r="AK35" i="24"/>
  <c r="AK36" i="24" s="1"/>
  <c r="AK56" i="24"/>
  <c r="AN474" i="18"/>
  <c r="AO467" i="18"/>
  <c r="AO475" i="18" s="1"/>
  <c r="AO466" i="18"/>
  <c r="AK50" i="24"/>
  <c r="AK15" i="24"/>
  <c r="AM20" i="24"/>
  <c r="AM84" i="24"/>
  <c r="AM11" i="24"/>
  <c r="AM12" i="24"/>
  <c r="AL18" i="24"/>
  <c r="AL57" i="24"/>
  <c r="AL85" i="24" s="1"/>
  <c r="AK57" i="24"/>
  <c r="AK85" i="24" s="1"/>
  <c r="AN471" i="18"/>
  <c r="AN473" i="18" s="1"/>
  <c r="AN10" i="24"/>
  <c r="AN49" i="24"/>
  <c r="M82" i="24"/>
  <c r="M86" i="24" s="1"/>
  <c r="M66" i="24"/>
  <c r="N40" i="24"/>
  <c r="N72" i="24"/>
  <c r="N96" i="24"/>
  <c r="N60" i="24"/>
  <c r="AX704" i="18" l="1"/>
  <c r="AW713" i="18"/>
  <c r="AW479" i="18" s="1"/>
  <c r="AW34" i="24" s="1"/>
  <c r="BA300" i="18"/>
  <c r="AZ309" i="18"/>
  <c r="AZ75" i="18" s="1"/>
  <c r="AZ472" i="18" s="1"/>
  <c r="AW870" i="18"/>
  <c r="BG703" i="18"/>
  <c r="BG313" i="18"/>
  <c r="BF322" i="18"/>
  <c r="AN84" i="24"/>
  <c r="AN20" i="24"/>
  <c r="AM18" i="24"/>
  <c r="AP466" i="18"/>
  <c r="AP467" i="18"/>
  <c r="AP475" i="18" s="1"/>
  <c r="AO474" i="18"/>
  <c r="AO49" i="24"/>
  <c r="AO10" i="24"/>
  <c r="AO471" i="18"/>
  <c r="AO473" i="18" s="1"/>
  <c r="AN11" i="24"/>
  <c r="AN12" i="24"/>
  <c r="AL35" i="24"/>
  <c r="AL36" i="24" s="1"/>
  <c r="AL56" i="24"/>
  <c r="AM17" i="24"/>
  <c r="AM92" i="24"/>
  <c r="AO87" i="24"/>
  <c r="AL50" i="24"/>
  <c r="AL15" i="24"/>
  <c r="N39" i="24"/>
  <c r="N68" i="24"/>
  <c r="M89" i="24"/>
  <c r="M88" i="24"/>
  <c r="M90" i="24" s="1"/>
  <c r="N64" i="24"/>
  <c r="N74" i="24"/>
  <c r="BH703" i="18" l="1"/>
  <c r="BB300" i="18"/>
  <c r="BA309" i="18"/>
  <c r="BA75" i="18" s="1"/>
  <c r="BA472" i="18" s="1"/>
  <c r="AY704" i="18"/>
  <c r="AX713" i="18"/>
  <c r="AX479" i="18" s="1"/>
  <c r="AX34" i="24" s="1"/>
  <c r="BH313" i="18"/>
  <c r="BG322" i="18"/>
  <c r="AM50" i="24"/>
  <c r="AM15" i="24"/>
  <c r="AN92" i="24"/>
  <c r="AN17" i="24"/>
  <c r="AO12" i="24"/>
  <c r="AO11" i="24"/>
  <c r="AP471" i="18"/>
  <c r="AP473" i="18" s="1"/>
  <c r="AP10" i="24"/>
  <c r="AP49" i="24"/>
  <c r="AP474" i="18"/>
  <c r="AQ466" i="18"/>
  <c r="AQ467" i="18"/>
  <c r="AQ475" i="18" s="1"/>
  <c r="AQ87" i="24" s="1"/>
  <c r="AM35" i="24"/>
  <c r="AM36" i="24" s="1"/>
  <c r="AM56" i="24"/>
  <c r="AN18" i="24"/>
  <c r="AO84" i="24"/>
  <c r="AO20" i="24"/>
  <c r="AP87" i="24"/>
  <c r="AM57" i="24"/>
  <c r="AM85" i="24" s="1"/>
  <c r="N42" i="24"/>
  <c r="N41" i="24"/>
  <c r="O44" i="24" s="1"/>
  <c r="O24" i="24" s="1"/>
  <c r="N70" i="24"/>
  <c r="N69" i="24"/>
  <c r="BI313" i="18" l="1"/>
  <c r="BI322" i="18" s="1"/>
  <c r="BH322" i="18"/>
  <c r="AZ704" i="18"/>
  <c r="AY713" i="18"/>
  <c r="AY479" i="18" s="1"/>
  <c r="AY34" i="24" s="1"/>
  <c r="BC300" i="18"/>
  <c r="BB309" i="18"/>
  <c r="BB75" i="18" s="1"/>
  <c r="BB472" i="18" s="1"/>
  <c r="BI703" i="18"/>
  <c r="AX870" i="18"/>
  <c r="AR467" i="18"/>
  <c r="AR475" i="18" s="1"/>
  <c r="AR466" i="18"/>
  <c r="AQ474" i="18"/>
  <c r="AP84" i="24"/>
  <c r="AP20" i="24"/>
  <c r="AO18" i="24"/>
  <c r="AO57" i="24"/>
  <c r="AO85" i="24" s="1"/>
  <c r="AN57" i="24"/>
  <c r="AN85" i="24" s="1"/>
  <c r="AQ471" i="18"/>
  <c r="AQ473" i="18" s="1"/>
  <c r="AQ49" i="24"/>
  <c r="AQ10" i="24"/>
  <c r="AP12" i="24"/>
  <c r="AP11" i="24"/>
  <c r="AO17" i="24"/>
  <c r="AO92" i="24"/>
  <c r="AN50" i="24"/>
  <c r="AN15" i="24"/>
  <c r="AN35" i="24"/>
  <c r="AN36" i="24" s="1"/>
  <c r="AN56" i="24"/>
  <c r="N43" i="24"/>
  <c r="N100" i="24" s="1"/>
  <c r="N99" i="24"/>
  <c r="N61" i="24"/>
  <c r="N73" i="24"/>
  <c r="N75" i="24" s="1"/>
  <c r="N76" i="24"/>
  <c r="N77" i="24" s="1"/>
  <c r="O25" i="24"/>
  <c r="O114" i="24" s="1"/>
  <c r="O27" i="24" l="1"/>
  <c r="O60" i="24" s="1"/>
  <c r="AY870" i="18"/>
  <c r="BD300" i="18"/>
  <c r="BC309" i="18"/>
  <c r="BC75" i="18" s="1"/>
  <c r="BC472" i="18" s="1"/>
  <c r="BA704" i="18"/>
  <c r="AZ713" i="18"/>
  <c r="AZ479" i="18" s="1"/>
  <c r="AZ34" i="24" s="1"/>
  <c r="AP92" i="24"/>
  <c r="AP17" i="24"/>
  <c r="AQ12" i="24"/>
  <c r="AQ11" i="24"/>
  <c r="AQ84" i="24"/>
  <c r="AQ20" i="24"/>
  <c r="AR49" i="24"/>
  <c r="AR471" i="18"/>
  <c r="AR473" i="18" s="1"/>
  <c r="AR10" i="24"/>
  <c r="AR87" i="24"/>
  <c r="AO15" i="24"/>
  <c r="AO50" i="24"/>
  <c r="AP57" i="24"/>
  <c r="AP85" i="24" s="1"/>
  <c r="AP18" i="24"/>
  <c r="AO56" i="24"/>
  <c r="AO35" i="24"/>
  <c r="AO36" i="24" s="1"/>
  <c r="AR474" i="18"/>
  <c r="AS467" i="18"/>
  <c r="AS475" i="18" s="1"/>
  <c r="AS466" i="18"/>
  <c r="O72" i="24"/>
  <c r="O40" i="24"/>
  <c r="N65" i="24"/>
  <c r="N62" i="24"/>
  <c r="O96" i="24" l="1"/>
  <c r="AZ870" i="18"/>
  <c r="BB704" i="18"/>
  <c r="BA713" i="18"/>
  <c r="BA479" i="18" s="1"/>
  <c r="BA34" i="24" s="1"/>
  <c r="BE300" i="18"/>
  <c r="BD309" i="18"/>
  <c r="BD75" i="18" s="1"/>
  <c r="BD472" i="18" s="1"/>
  <c r="AT466" i="18"/>
  <c r="AT467" i="18"/>
  <c r="AT475" i="18" s="1"/>
  <c r="AS474" i="18"/>
  <c r="AS49" i="24"/>
  <c r="AS471" i="18"/>
  <c r="AS473" i="18" s="1"/>
  <c r="AS10" i="24"/>
  <c r="AR12" i="24"/>
  <c r="AR11" i="24"/>
  <c r="AQ18" i="24"/>
  <c r="AS87" i="24"/>
  <c r="AP35" i="24"/>
  <c r="AP36" i="24" s="1"/>
  <c r="AP56" i="24"/>
  <c r="AR84" i="24"/>
  <c r="AR20" i="24"/>
  <c r="AQ17" i="24"/>
  <c r="AQ92" i="24"/>
  <c r="AP15" i="24"/>
  <c r="AP50" i="24"/>
  <c r="O64" i="24"/>
  <c r="N66" i="24"/>
  <c r="N82" i="24"/>
  <c r="N86" i="24" s="1"/>
  <c r="O39" i="24"/>
  <c r="O68" i="24"/>
  <c r="O74" i="24"/>
  <c r="BA870" i="18" l="1"/>
  <c r="BF300" i="18"/>
  <c r="BE309" i="18"/>
  <c r="BE75" i="18" s="1"/>
  <c r="BE472" i="18" s="1"/>
  <c r="BC704" i="18"/>
  <c r="BB713" i="18"/>
  <c r="BB479" i="18" s="1"/>
  <c r="BB34" i="24" s="1"/>
  <c r="AQ35" i="24"/>
  <c r="AQ36" i="24" s="1"/>
  <c r="AQ56" i="24"/>
  <c r="AR18" i="24"/>
  <c r="AS84" i="24"/>
  <c r="AS20" i="24"/>
  <c r="AT10" i="24"/>
  <c r="AT471" i="18"/>
  <c r="AT473" i="18" s="1"/>
  <c r="AT49" i="24"/>
  <c r="AU466" i="18"/>
  <c r="AU467" i="18"/>
  <c r="AU475" i="18" s="1"/>
  <c r="AT474" i="18"/>
  <c r="AQ15" i="24"/>
  <c r="AQ50" i="24"/>
  <c r="AQ57" i="24"/>
  <c r="AQ85" i="24" s="1"/>
  <c r="AR17" i="24"/>
  <c r="AR92" i="24"/>
  <c r="AS12" i="24"/>
  <c r="AR57" i="24" s="1"/>
  <c r="AR85" i="24" s="1"/>
  <c r="AS11" i="24"/>
  <c r="AT87" i="24"/>
  <c r="O42" i="24"/>
  <c r="O41" i="24"/>
  <c r="P44" i="24" s="1"/>
  <c r="P24" i="24" s="1"/>
  <c r="O70" i="24"/>
  <c r="O69" i="24"/>
  <c r="N88" i="24"/>
  <c r="N90" i="24" s="1"/>
  <c r="N89" i="24"/>
  <c r="BB870" i="18" l="1"/>
  <c r="BC870" i="18" s="1"/>
  <c r="AU87" i="24"/>
  <c r="BD704" i="18"/>
  <c r="BC713" i="18"/>
  <c r="BC479" i="18" s="1"/>
  <c r="BC34" i="24" s="1"/>
  <c r="BG300" i="18"/>
  <c r="BF309" i="18"/>
  <c r="BF75" i="18" s="1"/>
  <c r="BF472" i="18" s="1"/>
  <c r="AS17" i="24"/>
  <c r="AS92" i="24"/>
  <c r="AT12" i="24"/>
  <c r="AT11" i="24"/>
  <c r="AS57" i="24"/>
  <c r="AS85" i="24" s="1"/>
  <c r="AS18" i="24"/>
  <c r="AR15" i="24"/>
  <c r="AR50" i="24"/>
  <c r="AU49" i="24"/>
  <c r="AU10" i="24"/>
  <c r="AU471" i="18"/>
  <c r="AU473" i="18" s="1"/>
  <c r="AV466" i="18"/>
  <c r="AV467" i="18"/>
  <c r="AV475" i="18" s="1"/>
  <c r="AV87" i="24" s="1"/>
  <c r="AU474" i="18"/>
  <c r="AT20" i="24"/>
  <c r="AT84" i="24"/>
  <c r="AR56" i="24"/>
  <c r="AR35" i="24"/>
  <c r="AR36" i="24" s="1"/>
  <c r="O99" i="24"/>
  <c r="O43" i="24"/>
  <c r="O100" i="24" s="1"/>
  <c r="O61" i="24"/>
  <c r="O76" i="24"/>
  <c r="O77" i="24" s="1"/>
  <c r="O73" i="24"/>
  <c r="O75" i="24" s="1"/>
  <c r="P25" i="24"/>
  <c r="P27" i="24" s="1"/>
  <c r="P114" i="24"/>
  <c r="BH300" i="18" l="1"/>
  <c r="BG309" i="18"/>
  <c r="BG75" i="18" s="1"/>
  <c r="BG472" i="18" s="1"/>
  <c r="BE704" i="18"/>
  <c r="BD713" i="18"/>
  <c r="BD479" i="18" s="1"/>
  <c r="BD34" i="24" s="1"/>
  <c r="BD870" i="18"/>
  <c r="AU20" i="24"/>
  <c r="AU84" i="24"/>
  <c r="AT18" i="24"/>
  <c r="AS15" i="24"/>
  <c r="AS50" i="24"/>
  <c r="AV49" i="24"/>
  <c r="AV471" i="18"/>
  <c r="AV473" i="18" s="1"/>
  <c r="AV10" i="24"/>
  <c r="AW466" i="18"/>
  <c r="AV474" i="18"/>
  <c r="AW467" i="18"/>
  <c r="AW475" i="18" s="1"/>
  <c r="AU11" i="24"/>
  <c r="AU12" i="24"/>
  <c r="AT57" i="24" s="1"/>
  <c r="AT85" i="24" s="1"/>
  <c r="AS56" i="24"/>
  <c r="AS35" i="24"/>
  <c r="AS36" i="24" s="1"/>
  <c r="AT17" i="24"/>
  <c r="AT92" i="24"/>
  <c r="P96" i="24"/>
  <c r="P60" i="24"/>
  <c r="P72" i="24"/>
  <c r="P40" i="24"/>
  <c r="O62" i="24"/>
  <c r="O65" i="24"/>
  <c r="BF704" i="18" l="1"/>
  <c r="BE713" i="18"/>
  <c r="BE479" i="18" s="1"/>
  <c r="BE34" i="24" s="1"/>
  <c r="BI300" i="18"/>
  <c r="BI309" i="18" s="1"/>
  <c r="BI75" i="18" s="1"/>
  <c r="BI472" i="18" s="1"/>
  <c r="BH309" i="18"/>
  <c r="BH75" i="18" s="1"/>
  <c r="BH472" i="18" s="1"/>
  <c r="AT50" i="24"/>
  <c r="AT15" i="24"/>
  <c r="AU92" i="24"/>
  <c r="AU17" i="24"/>
  <c r="AW471" i="18"/>
  <c r="AW473" i="18" s="1"/>
  <c r="AW10" i="24"/>
  <c r="AW49" i="24"/>
  <c r="AV11" i="24"/>
  <c r="AV12" i="24"/>
  <c r="AU18" i="24"/>
  <c r="AW87" i="24"/>
  <c r="AW474" i="18"/>
  <c r="AX467" i="18"/>
  <c r="AX475" i="18" s="1"/>
  <c r="AX466" i="18"/>
  <c r="AV84" i="24"/>
  <c r="AV20" i="24"/>
  <c r="AT56" i="24"/>
  <c r="AT35" i="24"/>
  <c r="AT36" i="24" s="1"/>
  <c r="O66" i="24"/>
  <c r="O82" i="24"/>
  <c r="O86" i="24" s="1"/>
  <c r="P74" i="24"/>
  <c r="P39" i="24"/>
  <c r="P68" i="24"/>
  <c r="P64" i="24"/>
  <c r="BE870" i="18" l="1"/>
  <c r="BG704" i="18"/>
  <c r="BF713" i="18"/>
  <c r="BF479" i="18" s="1"/>
  <c r="BF34" i="24" s="1"/>
  <c r="AX474" i="18"/>
  <c r="AY467" i="18"/>
  <c r="AY475" i="18" s="1"/>
  <c r="AY466" i="18"/>
  <c r="AX471" i="18"/>
  <c r="AX473" i="18" s="1"/>
  <c r="AX49" i="24"/>
  <c r="AX10" i="24"/>
  <c r="AU56" i="24"/>
  <c r="AU35" i="24"/>
  <c r="AU36" i="24" s="1"/>
  <c r="AV18" i="24"/>
  <c r="AW20" i="24"/>
  <c r="AW84" i="24"/>
  <c r="AX87" i="24"/>
  <c r="AU57" i="24"/>
  <c r="AU85" i="24" s="1"/>
  <c r="AV17" i="24"/>
  <c r="AV92" i="24"/>
  <c r="AW12" i="24"/>
  <c r="AW11" i="24"/>
  <c r="AU15" i="24"/>
  <c r="AU50" i="24"/>
  <c r="P70" i="24"/>
  <c r="P69" i="24"/>
  <c r="P41" i="24"/>
  <c r="Q44" i="24" s="1"/>
  <c r="Q24" i="24" s="1"/>
  <c r="P42" i="24"/>
  <c r="O88" i="24"/>
  <c r="O90" i="24" s="1"/>
  <c r="O89" i="24"/>
  <c r="BF870" i="18" l="1"/>
  <c r="BH704" i="18"/>
  <c r="BG713" i="18"/>
  <c r="BG479" i="18" s="1"/>
  <c r="BG34" i="24" s="1"/>
  <c r="AW18" i="24"/>
  <c r="AV50" i="24"/>
  <c r="AV15" i="24"/>
  <c r="AV56" i="24"/>
  <c r="AV35" i="24"/>
  <c r="AV36" i="24" s="1"/>
  <c r="AY474" i="18"/>
  <c r="AZ466" i="18"/>
  <c r="AZ467" i="18"/>
  <c r="AZ475" i="18" s="1"/>
  <c r="AZ87" i="24" s="1"/>
  <c r="AY471" i="18"/>
  <c r="AY473" i="18" s="1"/>
  <c r="AY49" i="24"/>
  <c r="AY10" i="24"/>
  <c r="AW92" i="24"/>
  <c r="AW17" i="24"/>
  <c r="AV57" i="24"/>
  <c r="AV85" i="24" s="1"/>
  <c r="AX12" i="24"/>
  <c r="AW57" i="24" s="1"/>
  <c r="AW85" i="24" s="1"/>
  <c r="AX11" i="24"/>
  <c r="AX20" i="24"/>
  <c r="AX84" i="24"/>
  <c r="AY87" i="24"/>
  <c r="Q25" i="24"/>
  <c r="Q27" i="24" s="1"/>
  <c r="P43" i="24"/>
  <c r="P100" i="24" s="1"/>
  <c r="P99" i="24"/>
  <c r="P76" i="24"/>
  <c r="P77" i="24" s="1"/>
  <c r="P73" i="24"/>
  <c r="P75" i="24" s="1"/>
  <c r="P61" i="24"/>
  <c r="BG870" i="18" l="1"/>
  <c r="BI704" i="18"/>
  <c r="BI713" i="18" s="1"/>
  <c r="BI479" i="18" s="1"/>
  <c r="BI34" i="24" s="1"/>
  <c r="BH713" i="18"/>
  <c r="BH479" i="18" s="1"/>
  <c r="BH34" i="24" s="1"/>
  <c r="AX17" i="24"/>
  <c r="AX92" i="24"/>
  <c r="AZ49" i="24"/>
  <c r="AZ10" i="24"/>
  <c r="AZ471" i="18"/>
  <c r="AZ473" i="18" s="1"/>
  <c r="AX18" i="24"/>
  <c r="AW50" i="24"/>
  <c r="AW15" i="24"/>
  <c r="AY12" i="24"/>
  <c r="AX57" i="24" s="1"/>
  <c r="AX85" i="24" s="1"/>
  <c r="AY11" i="24"/>
  <c r="AY20" i="24"/>
  <c r="AY84" i="24"/>
  <c r="AZ474" i="18"/>
  <c r="BA467" i="18"/>
  <c r="BA475" i="18" s="1"/>
  <c r="BA466" i="18"/>
  <c r="AW35" i="24"/>
  <c r="AW36" i="24" s="1"/>
  <c r="AW56" i="24"/>
  <c r="P62" i="24"/>
  <c r="P65" i="24"/>
  <c r="Q60" i="24"/>
  <c r="Q40" i="24"/>
  <c r="Q72" i="24"/>
  <c r="BH870" i="18" l="1"/>
  <c r="BI870" i="18" s="1"/>
  <c r="BA87" i="24"/>
  <c r="AY17" i="24"/>
  <c r="AY92" i="24"/>
  <c r="AZ84" i="24"/>
  <c r="AZ20" i="24"/>
  <c r="AX15" i="24"/>
  <c r="AX50" i="24"/>
  <c r="BB466" i="18"/>
  <c r="BA474" i="18"/>
  <c r="BB467" i="18"/>
  <c r="BB475" i="18" s="1"/>
  <c r="BB87" i="24" s="1"/>
  <c r="BA471" i="18"/>
  <c r="BA473" i="18" s="1"/>
  <c r="BA10" i="24"/>
  <c r="BA49" i="24"/>
  <c r="AY18" i="24"/>
  <c r="AX56" i="24"/>
  <c r="AX35" i="24"/>
  <c r="AX36" i="24" s="1"/>
  <c r="AZ12" i="24"/>
  <c r="AZ11" i="24"/>
  <c r="Q74" i="24"/>
  <c r="Q64" i="24"/>
  <c r="P82" i="24"/>
  <c r="P86" i="24" s="1"/>
  <c r="P66" i="24"/>
  <c r="Q68" i="24"/>
  <c r="Q39" i="24"/>
  <c r="AZ18" i="24" l="1"/>
  <c r="AY57" i="24"/>
  <c r="AY85" i="24" s="1"/>
  <c r="BA12" i="24"/>
  <c r="BA11" i="24"/>
  <c r="BC467" i="18"/>
  <c r="BC475" i="18" s="1"/>
  <c r="BB474" i="18"/>
  <c r="BC466" i="18"/>
  <c r="AY15" i="24"/>
  <c r="AY50" i="24"/>
  <c r="AZ17" i="24"/>
  <c r="AZ92" i="24"/>
  <c r="AY56" i="24"/>
  <c r="AY35" i="24"/>
  <c r="AY36" i="24" s="1"/>
  <c r="BA20" i="24"/>
  <c r="BA84" i="24"/>
  <c r="BB471" i="18"/>
  <c r="BB473" i="18" s="1"/>
  <c r="BB10" i="24"/>
  <c r="BB49" i="24"/>
  <c r="Q42" i="24"/>
  <c r="Q41" i="24"/>
  <c r="R44" i="24" s="1"/>
  <c r="R24" i="24" s="1"/>
  <c r="Q70" i="24"/>
  <c r="Q69" i="24"/>
  <c r="P89" i="24"/>
  <c r="P88" i="24"/>
  <c r="P90" i="24" s="1"/>
  <c r="BB84" i="24" l="1"/>
  <c r="BB20" i="24"/>
  <c r="AZ15" i="24"/>
  <c r="AZ50" i="24"/>
  <c r="BC49" i="24"/>
  <c r="BC471" i="18"/>
  <c r="BC473" i="18" s="1"/>
  <c r="BC10" i="24"/>
  <c r="BA17" i="24"/>
  <c r="BA92" i="24"/>
  <c r="AZ56" i="24"/>
  <c r="AZ35" i="24"/>
  <c r="AZ36" i="24" s="1"/>
  <c r="BB11" i="24"/>
  <c r="BB12" i="24"/>
  <c r="BC474" i="18"/>
  <c r="BD467" i="18"/>
  <c r="BD475" i="18" s="1"/>
  <c r="BD87" i="24" s="1"/>
  <c r="BD466" i="18"/>
  <c r="BC87" i="24"/>
  <c r="BA18" i="24"/>
  <c r="AZ57" i="24"/>
  <c r="AZ85" i="24" s="1"/>
  <c r="Q43" i="24"/>
  <c r="Q76" i="24" s="1"/>
  <c r="Q77" i="24" s="1"/>
  <c r="Q61" i="24"/>
  <c r="Q73" i="24"/>
  <c r="Q75" i="24" s="1"/>
  <c r="R25" i="24"/>
  <c r="R27" i="24" s="1"/>
  <c r="BA35" i="24" l="1"/>
  <c r="BA36" i="24" s="1"/>
  <c r="BA56" i="24"/>
  <c r="BB18" i="24"/>
  <c r="BC12" i="24"/>
  <c r="BC11" i="24"/>
  <c r="BA57" i="24"/>
  <c r="BA85" i="24" s="1"/>
  <c r="BE466" i="18"/>
  <c r="BE467" i="18"/>
  <c r="BE475" i="18" s="1"/>
  <c r="BE87" i="24" s="1"/>
  <c r="BD474" i="18"/>
  <c r="BD49" i="24"/>
  <c r="BD471" i="18"/>
  <c r="BD473" i="18" s="1"/>
  <c r="BD10" i="24"/>
  <c r="BB17" i="24"/>
  <c r="BB92" i="24"/>
  <c r="BA50" i="24"/>
  <c r="BA15" i="24"/>
  <c r="BC84" i="24"/>
  <c r="BC20" i="24"/>
  <c r="R72" i="24"/>
  <c r="R60" i="24"/>
  <c r="R40" i="24"/>
  <c r="Q65" i="24"/>
  <c r="Q62" i="24"/>
  <c r="BD11" i="24" l="1"/>
  <c r="BD12" i="24"/>
  <c r="BC18" i="24"/>
  <c r="BC57" i="24"/>
  <c r="BC85" i="24" s="1"/>
  <c r="BB57" i="24"/>
  <c r="BB85" i="24" s="1"/>
  <c r="BB50" i="24"/>
  <c r="BB15" i="24"/>
  <c r="BD20" i="24"/>
  <c r="BD84" i="24"/>
  <c r="BE49" i="24"/>
  <c r="BE10" i="24"/>
  <c r="BE471" i="18"/>
  <c r="BE473" i="18" s="1"/>
  <c r="BF466" i="18"/>
  <c r="BE474" i="18"/>
  <c r="BF467" i="18"/>
  <c r="BF475" i="18" s="1"/>
  <c r="BF87" i="24" s="1"/>
  <c r="BC92" i="24"/>
  <c r="BC17" i="24"/>
  <c r="BB35" i="24"/>
  <c r="BB36" i="24" s="1"/>
  <c r="BB56" i="24"/>
  <c r="Q66" i="24"/>
  <c r="Q82" i="24"/>
  <c r="Q86" i="24" s="1"/>
  <c r="R39" i="24"/>
  <c r="R68" i="24"/>
  <c r="R74" i="24"/>
  <c r="R64" i="24"/>
  <c r="BC15" i="24" l="1"/>
  <c r="BC50" i="24"/>
  <c r="BG466" i="18"/>
  <c r="BF474" i="18"/>
  <c r="BG467" i="18"/>
  <c r="BG475" i="18" s="1"/>
  <c r="BG87" i="24" s="1"/>
  <c r="BE12" i="24"/>
  <c r="BE11" i="24"/>
  <c r="BC35" i="24"/>
  <c r="BC36" i="24" s="1"/>
  <c r="BC56" i="24"/>
  <c r="BD17" i="24"/>
  <c r="BD92" i="24"/>
  <c r="BF10" i="24"/>
  <c r="BF49" i="24"/>
  <c r="BF471" i="18"/>
  <c r="BF473" i="18" s="1"/>
  <c r="BE84" i="24"/>
  <c r="BE20" i="24"/>
  <c r="BD57" i="24"/>
  <c r="BD85" i="24" s="1"/>
  <c r="BD18" i="24"/>
  <c r="R42" i="24"/>
  <c r="R41" i="24"/>
  <c r="S44" i="24" s="1"/>
  <c r="S24" i="24" s="1"/>
  <c r="R70" i="24"/>
  <c r="R69" i="24"/>
  <c r="Q88" i="24"/>
  <c r="Q90" i="24" s="1"/>
  <c r="Q89" i="24"/>
  <c r="BE92" i="24" l="1"/>
  <c r="BE17" i="24"/>
  <c r="BH467" i="18"/>
  <c r="BH475" i="18" s="1"/>
  <c r="BH466" i="18"/>
  <c r="BG474" i="18"/>
  <c r="BD35" i="24"/>
  <c r="BD36" i="24" s="1"/>
  <c r="BD56" i="24"/>
  <c r="BF84" i="24"/>
  <c r="BF20" i="24"/>
  <c r="BF12" i="24"/>
  <c r="BF11" i="24"/>
  <c r="BD50" i="24"/>
  <c r="BD15" i="24"/>
  <c r="BE18" i="24"/>
  <c r="BE57" i="24"/>
  <c r="BE85" i="24" s="1"/>
  <c r="BG471" i="18"/>
  <c r="BG473" i="18" s="1"/>
  <c r="BG10" i="24"/>
  <c r="BG49" i="24"/>
  <c r="R43" i="24"/>
  <c r="R76" i="24" s="1"/>
  <c r="R77" i="24" s="1"/>
  <c r="R73" i="24"/>
  <c r="R75" i="24" s="1"/>
  <c r="R61" i="24"/>
  <c r="S25" i="24"/>
  <c r="S27" i="24" s="1"/>
  <c r="BG11" i="24" l="1"/>
  <c r="BG12" i="24"/>
  <c r="BF92" i="24"/>
  <c r="BF17" i="24"/>
  <c r="BH10" i="24"/>
  <c r="BH471" i="18"/>
  <c r="BH473" i="18" s="1"/>
  <c r="BH49" i="24"/>
  <c r="BH87" i="24"/>
  <c r="BG84" i="24"/>
  <c r="BG20" i="24"/>
  <c r="BE56" i="24"/>
  <c r="BE35" i="24"/>
  <c r="BE36" i="24" s="1"/>
  <c r="BF18" i="24"/>
  <c r="BF57" i="24"/>
  <c r="BF85" i="24" s="1"/>
  <c r="BI466" i="18"/>
  <c r="BI474" i="18" s="1"/>
  <c r="BI52" i="24" s="1"/>
  <c r="F52" i="24" s="1"/>
  <c r="BH474" i="18"/>
  <c r="BI467" i="18"/>
  <c r="BI475" i="18" s="1"/>
  <c r="BI87" i="24" s="1"/>
  <c r="BE50" i="24"/>
  <c r="BE15" i="24"/>
  <c r="S60" i="24"/>
  <c r="S40" i="24"/>
  <c r="S72" i="24"/>
  <c r="R62" i="24"/>
  <c r="R65" i="24"/>
  <c r="BF35" i="24" l="1"/>
  <c r="BF36" i="24" s="1"/>
  <c r="BF56" i="24"/>
  <c r="BH12" i="24"/>
  <c r="BH11" i="24"/>
  <c r="BG92" i="24"/>
  <c r="BG17" i="24"/>
  <c r="BI471" i="18"/>
  <c r="BI473" i="18" s="1"/>
  <c r="BI49" i="24"/>
  <c r="BI10" i="24"/>
  <c r="BH20" i="24"/>
  <c r="BH84" i="24"/>
  <c r="BF15" i="24"/>
  <c r="BF50" i="24"/>
  <c r="BG18" i="24"/>
  <c r="BG57" i="24"/>
  <c r="BG85" i="24" s="1"/>
  <c r="S74" i="24"/>
  <c r="S64" i="24"/>
  <c r="R82" i="24"/>
  <c r="R86" i="24" s="1"/>
  <c r="R66" i="24"/>
  <c r="S68" i="24"/>
  <c r="S39" i="24"/>
  <c r="BI12" i="24" l="1"/>
  <c r="BI11" i="24"/>
  <c r="BI20" i="24"/>
  <c r="BI84" i="24"/>
  <c r="BH18" i="24"/>
  <c r="BG56" i="24"/>
  <c r="BG35" i="24"/>
  <c r="BG36" i="24" s="1"/>
  <c r="BG15" i="24"/>
  <c r="BG50" i="24"/>
  <c r="BH92" i="24"/>
  <c r="BH17" i="24"/>
  <c r="S42" i="24"/>
  <c r="S41" i="24"/>
  <c r="T44" i="24" s="1"/>
  <c r="T24" i="24" s="1"/>
  <c r="S70" i="24"/>
  <c r="S69" i="24"/>
  <c r="R89" i="24"/>
  <c r="R88" i="24"/>
  <c r="R90" i="24" s="1"/>
  <c r="BH35" i="24" l="1"/>
  <c r="BH36" i="24" s="1"/>
  <c r="BH56" i="24"/>
  <c r="BI18" i="24"/>
  <c r="BI57" i="24"/>
  <c r="BI85" i="24" s="1"/>
  <c r="BH15" i="24"/>
  <c r="BH50" i="24"/>
  <c r="BH57" i="24"/>
  <c r="BH85" i="24" s="1"/>
  <c r="BI17" i="24"/>
  <c r="BI92" i="24"/>
  <c r="S43" i="24"/>
  <c r="S76" i="24"/>
  <c r="S77" i="24" s="1"/>
  <c r="S73" i="24"/>
  <c r="S75" i="24" s="1"/>
  <c r="S61" i="24"/>
  <c r="T25" i="24"/>
  <c r="T27" i="24" s="1"/>
  <c r="BI35" i="24" l="1"/>
  <c r="BI36" i="24" s="1"/>
  <c r="BI56" i="24"/>
  <c r="BI50" i="24"/>
  <c r="F50" i="24" s="1"/>
  <c r="F49" i="24" s="1"/>
  <c r="BI15" i="24"/>
  <c r="T40" i="24"/>
  <c r="T60" i="24"/>
  <c r="T72" i="24"/>
  <c r="S62" i="24"/>
  <c r="S65" i="24"/>
  <c r="S82" i="24" l="1"/>
  <c r="S86" i="24" s="1"/>
  <c r="S66" i="24"/>
  <c r="T64" i="24"/>
  <c r="T74" i="24"/>
  <c r="T68" i="24"/>
  <c r="T39" i="24"/>
  <c r="T70" i="24" l="1"/>
  <c r="T69" i="24"/>
  <c r="T42" i="24"/>
  <c r="T41" i="24"/>
  <c r="U44" i="24" s="1"/>
  <c r="U24" i="24" s="1"/>
  <c r="S89" i="24"/>
  <c r="S88" i="24"/>
  <c r="S90" i="24" s="1"/>
  <c r="U25" i="24" l="1"/>
  <c r="U27" i="24" s="1"/>
  <c r="T43" i="24"/>
  <c r="T73" i="24"/>
  <c r="T75" i="24" s="1"/>
  <c r="T61" i="24"/>
  <c r="T76" i="24"/>
  <c r="T77" i="24" s="1"/>
  <c r="U40" i="24" l="1"/>
  <c r="U60" i="24"/>
  <c r="U72" i="24"/>
  <c r="T62" i="24"/>
  <c r="T65" i="24"/>
  <c r="U64" i="24" l="1"/>
  <c r="T82" i="24"/>
  <c r="T86" i="24" s="1"/>
  <c r="T66" i="24"/>
  <c r="U74" i="24"/>
  <c r="U68" i="24"/>
  <c r="U39" i="24"/>
  <c r="U41" i="24" l="1"/>
  <c r="V44" i="24" s="1"/>
  <c r="V24" i="24" s="1"/>
  <c r="U42" i="24"/>
  <c r="U70" i="24"/>
  <c r="U69" i="24"/>
  <c r="T88" i="24"/>
  <c r="T90" i="24" s="1"/>
  <c r="T89" i="24"/>
  <c r="U43" i="24" l="1"/>
  <c r="U76" i="24" s="1"/>
  <c r="U77" i="24" s="1"/>
  <c r="U61" i="24"/>
  <c r="U73" i="24"/>
  <c r="U75" i="24" s="1"/>
  <c r="V25" i="24"/>
  <c r="V27" i="24" s="1"/>
  <c r="V40" i="24" l="1"/>
  <c r="V60" i="24"/>
  <c r="V72" i="24"/>
  <c r="U62" i="24"/>
  <c r="U65" i="24"/>
  <c r="V74" i="24" l="1"/>
  <c r="V39" i="24"/>
  <c r="V68" i="24"/>
  <c r="U82" i="24"/>
  <c r="U86" i="24" s="1"/>
  <c r="U66" i="24"/>
  <c r="V64" i="24"/>
  <c r="V70" i="24" l="1"/>
  <c r="V69" i="24"/>
  <c r="U88" i="24"/>
  <c r="U90" i="24" s="1"/>
  <c r="U89" i="24"/>
  <c r="V41" i="24"/>
  <c r="W44" i="24" s="1"/>
  <c r="W24" i="24" s="1"/>
  <c r="V42" i="24"/>
  <c r="W25" i="24" l="1"/>
  <c r="W27" i="24" s="1"/>
  <c r="V43" i="24"/>
  <c r="V76" i="24" s="1"/>
  <c r="V77" i="24" s="1"/>
  <c r="V73" i="24"/>
  <c r="V75" i="24" s="1"/>
  <c r="V61" i="24"/>
  <c r="W72" i="24" l="1"/>
  <c r="W60" i="24"/>
  <c r="W40" i="24"/>
  <c r="V62" i="24"/>
  <c r="V65" i="24"/>
  <c r="W68" i="24" l="1"/>
  <c r="W39" i="24"/>
  <c r="W74" i="24"/>
  <c r="V82" i="24"/>
  <c r="V86" i="24" s="1"/>
  <c r="V66" i="24"/>
  <c r="W64" i="24"/>
  <c r="W70" i="24" l="1"/>
  <c r="W69" i="24"/>
  <c r="V89" i="24"/>
  <c r="V88" i="24"/>
  <c r="V90" i="24" s="1"/>
  <c r="W41" i="24"/>
  <c r="X44" i="24" s="1"/>
  <c r="X24" i="24" s="1"/>
  <c r="W42" i="24"/>
  <c r="X27" i="24" l="1"/>
  <c r="X25" i="24"/>
  <c r="W43" i="24"/>
  <c r="W61" i="24"/>
  <c r="W76" i="24"/>
  <c r="W77" i="24" s="1"/>
  <c r="W73" i="24"/>
  <c r="W75" i="24" s="1"/>
  <c r="X60" i="24" l="1"/>
  <c r="X40" i="24"/>
  <c r="X72" i="24"/>
  <c r="W65" i="24"/>
  <c r="W62" i="24"/>
  <c r="W82" i="24" l="1"/>
  <c r="W86" i="24" s="1"/>
  <c r="W66" i="24"/>
  <c r="X74" i="24"/>
  <c r="X64" i="24"/>
  <c r="X68" i="24"/>
  <c r="X39" i="24"/>
  <c r="X41" i="24" l="1"/>
  <c r="Y44" i="24" s="1"/>
  <c r="Y24" i="24" s="1"/>
  <c r="X42" i="24"/>
  <c r="X70" i="24"/>
  <c r="X69" i="24"/>
  <c r="W88" i="24"/>
  <c r="W90" i="24" s="1"/>
  <c r="W89" i="24"/>
  <c r="X43" i="24" l="1"/>
  <c r="X73" i="24"/>
  <c r="X75" i="24" s="1"/>
  <c r="X76" i="24"/>
  <c r="X77" i="24" s="1"/>
  <c r="X61" i="24"/>
  <c r="Y25" i="24"/>
  <c r="Y27" i="24" s="1"/>
  <c r="X65" i="24" l="1"/>
  <c r="X62" i="24"/>
  <c r="Y60" i="24"/>
  <c r="Y72" i="24"/>
  <c r="Y40" i="24"/>
  <c r="Y68" i="24" l="1"/>
  <c r="Y39" i="24"/>
  <c r="Y64" i="24"/>
  <c r="Y74" i="24"/>
  <c r="X82" i="24"/>
  <c r="X86" i="24" s="1"/>
  <c r="X66" i="24"/>
  <c r="Y70" i="24" l="1"/>
  <c r="Y69" i="24"/>
  <c r="X89" i="24"/>
  <c r="X88" i="24"/>
  <c r="X90" i="24" s="1"/>
  <c r="Y42" i="24"/>
  <c r="Y41" i="24"/>
  <c r="Z44" i="24" s="1"/>
  <c r="Z24" i="24" s="1"/>
  <c r="Y43" i="24" l="1"/>
  <c r="Y76" i="24" s="1"/>
  <c r="Y77" i="24" s="1"/>
  <c r="Y61" i="24"/>
  <c r="Y73" i="24"/>
  <c r="Y75" i="24" s="1"/>
  <c r="Z25" i="24"/>
  <c r="Z27" i="24" s="1"/>
  <c r="Z72" i="24" l="1"/>
  <c r="Z40" i="24"/>
  <c r="Z60" i="24"/>
  <c r="Y62" i="24"/>
  <c r="Y65" i="24"/>
  <c r="Z64" i="24" l="1"/>
  <c r="Z74" i="24"/>
  <c r="Y82" i="24"/>
  <c r="Y86" i="24" s="1"/>
  <c r="Y66" i="24"/>
  <c r="Z39" i="24"/>
  <c r="Z68" i="24"/>
  <c r="Z70" i="24" l="1"/>
  <c r="Z69" i="24"/>
  <c r="Z41" i="24"/>
  <c r="AA44" i="24" s="1"/>
  <c r="AA24" i="24" s="1"/>
  <c r="Z42" i="24"/>
  <c r="Y88" i="24"/>
  <c r="Y90" i="24" s="1"/>
  <c r="Y89" i="24"/>
  <c r="AA25" i="24" l="1"/>
  <c r="AA27" i="24" s="1"/>
  <c r="Z43" i="24"/>
  <c r="Z76" i="24" s="1"/>
  <c r="Z77" i="24" s="1"/>
  <c r="Z61" i="24"/>
  <c r="Z73" i="24"/>
  <c r="Z75" i="24" s="1"/>
  <c r="AA60" i="24" l="1"/>
  <c r="AA40" i="24"/>
  <c r="AA72" i="24"/>
  <c r="Z65" i="24"/>
  <c r="Z62" i="24"/>
  <c r="Z66" i="24" l="1"/>
  <c r="Z82" i="24"/>
  <c r="Z86" i="24" s="1"/>
  <c r="AA74" i="24"/>
  <c r="AA64" i="24"/>
  <c r="AA39" i="24"/>
  <c r="AA68" i="24"/>
  <c r="AA70" i="24" l="1"/>
  <c r="AA69" i="24"/>
  <c r="AA41" i="24"/>
  <c r="AB44" i="24" s="1"/>
  <c r="AB24" i="24" s="1"/>
  <c r="AA42" i="24"/>
  <c r="Z89" i="24"/>
  <c r="Z88" i="24"/>
  <c r="Z90" i="24" s="1"/>
  <c r="AA43" i="24" l="1"/>
  <c r="AA61" i="24"/>
  <c r="AA76" i="24"/>
  <c r="AA77" i="24" s="1"/>
  <c r="AA73" i="24"/>
  <c r="AA75" i="24" s="1"/>
  <c r="AB25" i="24"/>
  <c r="AB27" i="24" s="1"/>
  <c r="AB40" i="24" l="1"/>
  <c r="AB60" i="24"/>
  <c r="AB72" i="24"/>
  <c r="AA65" i="24"/>
  <c r="AA62" i="24"/>
  <c r="AA82" i="24" l="1"/>
  <c r="AA86" i="24" s="1"/>
  <c r="AA66" i="24"/>
  <c r="AB74" i="24"/>
  <c r="AB68" i="24"/>
  <c r="AB39" i="24"/>
  <c r="AB64" i="24"/>
  <c r="AB42" i="24" l="1"/>
  <c r="AB41" i="24"/>
  <c r="AC44" i="24" s="1"/>
  <c r="AC24" i="24" s="1"/>
  <c r="AA89" i="24"/>
  <c r="AA88" i="24"/>
  <c r="AA90" i="24" s="1"/>
  <c r="AB70" i="24"/>
  <c r="AB69" i="24"/>
  <c r="AB43" i="24" l="1"/>
  <c r="AB76" i="24" s="1"/>
  <c r="AB77" i="24" s="1"/>
  <c r="AB73" i="24"/>
  <c r="AB75" i="24" s="1"/>
  <c r="AB61" i="24"/>
  <c r="AC25" i="24"/>
  <c r="AC27" i="24"/>
  <c r="AC60" i="24" l="1"/>
  <c r="AC40" i="24"/>
  <c r="AC72" i="24"/>
  <c r="AB62" i="24"/>
  <c r="AB65" i="24"/>
  <c r="AC74" i="24" l="1"/>
  <c r="AC64" i="24"/>
  <c r="AB66" i="24"/>
  <c r="AB82" i="24"/>
  <c r="AB86" i="24" s="1"/>
  <c r="AC68" i="24"/>
  <c r="AC39" i="24"/>
  <c r="AC41" i="24" l="1"/>
  <c r="AD44" i="24" s="1"/>
  <c r="AD24" i="24" s="1"/>
  <c r="AC42" i="24"/>
  <c r="AB89" i="24"/>
  <c r="AB88" i="24"/>
  <c r="AB90" i="24" s="1"/>
  <c r="AC70" i="24"/>
  <c r="AC69" i="24"/>
  <c r="AD27" i="24" l="1"/>
  <c r="AD25" i="24"/>
  <c r="AC43" i="24"/>
  <c r="AC76" i="24" s="1"/>
  <c r="AC77" i="24" s="1"/>
  <c r="AC61" i="24"/>
  <c r="AC73" i="24"/>
  <c r="AC75" i="24" s="1"/>
  <c r="AD40" i="24" l="1"/>
  <c r="AD72" i="24"/>
  <c r="AD60" i="24"/>
  <c r="AC65" i="24"/>
  <c r="AC62" i="24"/>
  <c r="AC82" i="24" l="1"/>
  <c r="AC86" i="24" s="1"/>
  <c r="AC66" i="24"/>
  <c r="AD64" i="24"/>
  <c r="AD68" i="24"/>
  <c r="AD39" i="24"/>
  <c r="AD74" i="24"/>
  <c r="AD70" i="24" l="1"/>
  <c r="AD69" i="24"/>
  <c r="AD41" i="24"/>
  <c r="AE44" i="24" s="1"/>
  <c r="AE24" i="24" s="1"/>
  <c r="AD42" i="24"/>
  <c r="AC88" i="24"/>
  <c r="AC90" i="24" s="1"/>
  <c r="AC89" i="24"/>
  <c r="AD43" i="24" l="1"/>
  <c r="AD76" i="24" s="1"/>
  <c r="AD77" i="24" s="1"/>
  <c r="AD73" i="24"/>
  <c r="AD75" i="24" s="1"/>
  <c r="AD61" i="24"/>
  <c r="AE25" i="24"/>
  <c r="AE27" i="24" s="1"/>
  <c r="AE40" i="24" l="1"/>
  <c r="AE72" i="24"/>
  <c r="AE60" i="24"/>
  <c r="AD65" i="24"/>
  <c r="AD62" i="24"/>
  <c r="AD66" i="24" l="1"/>
  <c r="AD82" i="24"/>
  <c r="AD86" i="24" s="1"/>
  <c r="AE64" i="24"/>
  <c r="AE68" i="24"/>
  <c r="AE39" i="24"/>
  <c r="AE74" i="24"/>
  <c r="AE70" i="24" l="1"/>
  <c r="AE69" i="24"/>
  <c r="AE41" i="24"/>
  <c r="AF44" i="24" s="1"/>
  <c r="AF24" i="24" s="1"/>
  <c r="AE42" i="24"/>
  <c r="AD88" i="24"/>
  <c r="AD90" i="24" s="1"/>
  <c r="AD89" i="24"/>
  <c r="AF27" i="24" l="1"/>
  <c r="AF25" i="24"/>
  <c r="AE43" i="24"/>
  <c r="AE61" i="24"/>
  <c r="AE76" i="24"/>
  <c r="AE77" i="24" s="1"/>
  <c r="AE73" i="24"/>
  <c r="AE75" i="24" s="1"/>
  <c r="AF40" i="24" l="1"/>
  <c r="AF72" i="24"/>
  <c r="AF60" i="24"/>
  <c r="AE65" i="24"/>
  <c r="AE62" i="24"/>
  <c r="AE82" i="24" l="1"/>
  <c r="AE86" i="24" s="1"/>
  <c r="AE66" i="24"/>
  <c r="AF64" i="24"/>
  <c r="AF39" i="24"/>
  <c r="AF68" i="24"/>
  <c r="AF74" i="24"/>
  <c r="AF41" i="24" l="1"/>
  <c r="AG44" i="24" s="1"/>
  <c r="AG24" i="24" s="1"/>
  <c r="AF42" i="24"/>
  <c r="AE88" i="24"/>
  <c r="AE90" i="24" s="1"/>
  <c r="AE89" i="24"/>
  <c r="AF70" i="24"/>
  <c r="AF69" i="24"/>
  <c r="AG25" i="24" l="1"/>
  <c r="AG27" i="24" s="1"/>
  <c r="AF43" i="24"/>
  <c r="AF76" i="24" s="1"/>
  <c r="AF77" i="24" s="1"/>
  <c r="AF61" i="24"/>
  <c r="AF73" i="24"/>
  <c r="AF75" i="24" s="1"/>
  <c r="AG72" i="24" l="1"/>
  <c r="AG40" i="24"/>
  <c r="AG60" i="24"/>
  <c r="AF65" i="24"/>
  <c r="AF62" i="24"/>
  <c r="AF82" i="24" l="1"/>
  <c r="AF86" i="24" s="1"/>
  <c r="AF66" i="24"/>
  <c r="AG64" i="24"/>
  <c r="AG74" i="24"/>
  <c r="AG68" i="24"/>
  <c r="AG39" i="24"/>
  <c r="AG70" i="24" l="1"/>
  <c r="AG69" i="24"/>
  <c r="AG42" i="24"/>
  <c r="AG41" i="24"/>
  <c r="AH44" i="24" s="1"/>
  <c r="AH24" i="24" s="1"/>
  <c r="AF89" i="24"/>
  <c r="AF88" i="24"/>
  <c r="AF90" i="24" s="1"/>
  <c r="AH25" i="24" l="1"/>
  <c r="AH27" i="24" s="1"/>
  <c r="AG43" i="24"/>
  <c r="AG76" i="24" s="1"/>
  <c r="AG77" i="24" s="1"/>
  <c r="AG61" i="24"/>
  <c r="AG73" i="24"/>
  <c r="AG75" i="24" s="1"/>
  <c r="AH60" i="24" l="1"/>
  <c r="AH72" i="24"/>
  <c r="AH40" i="24"/>
  <c r="AG62" i="24"/>
  <c r="AG65" i="24"/>
  <c r="AG82" i="24" l="1"/>
  <c r="AG86" i="24" s="1"/>
  <c r="AG66" i="24"/>
  <c r="AH74" i="24"/>
  <c r="AH68" i="24"/>
  <c r="AH39" i="24"/>
  <c r="AH64" i="24"/>
  <c r="AH41" i="24" l="1"/>
  <c r="AI44" i="24" s="1"/>
  <c r="AI24" i="24" s="1"/>
  <c r="AH42" i="24"/>
  <c r="AG88" i="24"/>
  <c r="AG90" i="24" s="1"/>
  <c r="AG89" i="24"/>
  <c r="AH70" i="24"/>
  <c r="AH69" i="24"/>
  <c r="AI25" i="24" l="1"/>
  <c r="AI27" i="24" s="1"/>
  <c r="AH43" i="24"/>
  <c r="AH73" i="24"/>
  <c r="AH75" i="24" s="1"/>
  <c r="AH76" i="24"/>
  <c r="AH77" i="24" s="1"/>
  <c r="AH61" i="24"/>
  <c r="AI60" i="24" l="1"/>
  <c r="AI40" i="24"/>
  <c r="AI72" i="24"/>
  <c r="AH65" i="24"/>
  <c r="AH62" i="24"/>
  <c r="AH82" i="24" l="1"/>
  <c r="AH86" i="24" s="1"/>
  <c r="AH66" i="24"/>
  <c r="AI74" i="24"/>
  <c r="AI64" i="24"/>
  <c r="AI39" i="24"/>
  <c r="AI68" i="24"/>
  <c r="AI70" i="24" l="1"/>
  <c r="AI69" i="24"/>
  <c r="AH88" i="24"/>
  <c r="AH90" i="24" s="1"/>
  <c r="AH89" i="24"/>
  <c r="AI41" i="24"/>
  <c r="AJ44" i="24" s="1"/>
  <c r="AJ24" i="24" s="1"/>
  <c r="AI42" i="24"/>
  <c r="AJ25" i="24" l="1"/>
  <c r="AJ27" i="24" s="1"/>
  <c r="AI43" i="24"/>
  <c r="AI73" i="24"/>
  <c r="AI75" i="24" s="1"/>
  <c r="AI76" i="24"/>
  <c r="AI77" i="24" s="1"/>
  <c r="AI61" i="24"/>
  <c r="AJ40" i="24" l="1"/>
  <c r="AJ60" i="24"/>
  <c r="AJ72" i="24"/>
  <c r="AI62" i="24"/>
  <c r="AI65" i="24"/>
  <c r="AJ74" i="24" l="1"/>
  <c r="AJ39" i="24"/>
  <c r="AJ68" i="24"/>
  <c r="AI66" i="24"/>
  <c r="AI82" i="24"/>
  <c r="AI86" i="24" s="1"/>
  <c r="AJ64" i="24"/>
  <c r="AI88" i="24" l="1"/>
  <c r="AI90" i="24" s="1"/>
  <c r="AI89" i="24"/>
  <c r="AJ70" i="24"/>
  <c r="AJ69" i="24"/>
  <c r="AJ41" i="24"/>
  <c r="AK44" i="24" s="1"/>
  <c r="AK24" i="24" s="1"/>
  <c r="AJ42" i="24"/>
  <c r="AK25" i="24" l="1"/>
  <c r="AK27" i="24" s="1"/>
  <c r="AJ43" i="24"/>
  <c r="AJ76" i="24" s="1"/>
  <c r="AJ77" i="24" s="1"/>
  <c r="AJ73" i="24"/>
  <c r="AJ75" i="24" s="1"/>
  <c r="AJ61" i="24"/>
  <c r="AK60" i="24" l="1"/>
  <c r="AK40" i="24"/>
  <c r="AK72" i="24"/>
  <c r="AJ62" i="24"/>
  <c r="AJ65" i="24"/>
  <c r="AK74" i="24" l="1"/>
  <c r="AK64" i="24"/>
  <c r="AJ66" i="24"/>
  <c r="AJ82" i="24"/>
  <c r="AJ86" i="24" s="1"/>
  <c r="AK39" i="24"/>
  <c r="AK68" i="24"/>
  <c r="AK70" i="24" l="1"/>
  <c r="AK69" i="24"/>
  <c r="AJ89" i="24"/>
  <c r="AJ88" i="24"/>
  <c r="AJ90" i="24" s="1"/>
  <c r="AK41" i="24"/>
  <c r="AL44" i="24" s="1"/>
  <c r="AL24" i="24" s="1"/>
  <c r="AK42" i="24"/>
  <c r="AL25" i="24" l="1"/>
  <c r="AL27" i="24" s="1"/>
  <c r="AK43" i="24"/>
  <c r="AK76" i="24" s="1"/>
  <c r="AK77" i="24" s="1"/>
  <c r="AK73" i="24"/>
  <c r="AK75" i="24" s="1"/>
  <c r="AK61" i="24"/>
  <c r="AK65" i="24" l="1"/>
  <c r="AK62" i="24"/>
  <c r="AL40" i="24"/>
  <c r="AL60" i="24"/>
  <c r="AL72" i="24"/>
  <c r="AL74" i="24" l="1"/>
  <c r="AL39" i="24"/>
  <c r="AL68" i="24"/>
  <c r="AL64" i="24"/>
  <c r="AK66" i="24"/>
  <c r="AK82" i="24"/>
  <c r="AK86" i="24" s="1"/>
  <c r="AK88" i="24" l="1"/>
  <c r="AK90" i="24" s="1"/>
  <c r="AK89" i="24"/>
  <c r="AL70" i="24"/>
  <c r="AL69" i="24"/>
  <c r="AL42" i="24"/>
  <c r="AL41" i="24"/>
  <c r="AM44" i="24" s="1"/>
  <c r="AM24" i="24" s="1"/>
  <c r="AL43" i="24" l="1"/>
  <c r="AL73" i="24"/>
  <c r="AL75" i="24" s="1"/>
  <c r="AL76" i="24"/>
  <c r="AL77" i="24" s="1"/>
  <c r="AL61" i="24"/>
  <c r="AM25" i="24"/>
  <c r="AM27" i="24" s="1"/>
  <c r="AM72" i="24" l="1"/>
  <c r="AM40" i="24"/>
  <c r="AM60" i="24"/>
  <c r="AL65" i="24"/>
  <c r="AL62" i="24"/>
  <c r="AL82" i="24" l="1"/>
  <c r="AL86" i="24" s="1"/>
  <c r="AL66" i="24"/>
  <c r="AM64" i="24"/>
  <c r="AM74" i="24"/>
  <c r="AM39" i="24"/>
  <c r="AM68" i="24"/>
  <c r="AM70" i="24" l="1"/>
  <c r="AM69" i="24"/>
  <c r="AL89" i="24"/>
  <c r="AL88" i="24"/>
  <c r="AL90" i="24" s="1"/>
  <c r="AM42" i="24"/>
  <c r="AM41" i="24"/>
  <c r="AN44" i="24" s="1"/>
  <c r="AN24" i="24" s="1"/>
  <c r="AM43" i="24" l="1"/>
  <c r="AM76" i="24" s="1"/>
  <c r="AM77" i="24" s="1"/>
  <c r="AM61" i="24"/>
  <c r="AM73" i="24"/>
  <c r="AM75" i="24" s="1"/>
  <c r="AN25" i="24"/>
  <c r="AN27" i="24" s="1"/>
  <c r="AN60" i="24" l="1"/>
  <c r="AN40" i="24"/>
  <c r="AN72" i="24"/>
  <c r="AM65" i="24"/>
  <c r="AM62" i="24"/>
  <c r="AM66" i="24" l="1"/>
  <c r="AM82" i="24"/>
  <c r="AM86" i="24" s="1"/>
  <c r="AN74" i="24"/>
  <c r="AN64" i="24"/>
  <c r="AN68" i="24"/>
  <c r="AN39" i="24"/>
  <c r="AN70" i="24" l="1"/>
  <c r="AN69" i="24"/>
  <c r="AM89" i="24"/>
  <c r="AM88" i="24"/>
  <c r="AM90" i="24" s="1"/>
  <c r="AN41" i="24"/>
  <c r="AO44" i="24" s="1"/>
  <c r="AO24" i="24" s="1"/>
  <c r="AN42" i="24"/>
  <c r="AO25" i="24" l="1"/>
  <c r="AO27" i="24" s="1"/>
  <c r="AN43" i="24"/>
  <c r="AN76" i="24" s="1"/>
  <c r="AN77" i="24" s="1"/>
  <c r="AN73" i="24"/>
  <c r="AN75" i="24" s="1"/>
  <c r="AN61" i="24"/>
  <c r="AN65" i="24" l="1"/>
  <c r="AN62" i="24"/>
  <c r="AO60" i="24"/>
  <c r="AO40" i="24"/>
  <c r="AO72" i="24"/>
  <c r="AO74" i="24" l="1"/>
  <c r="AO64" i="24"/>
  <c r="AO39" i="24"/>
  <c r="AO68" i="24"/>
  <c r="AN82" i="24"/>
  <c r="AN86" i="24" s="1"/>
  <c r="AN66" i="24"/>
  <c r="AO70" i="24" l="1"/>
  <c r="AO69" i="24"/>
  <c r="AN89" i="24"/>
  <c r="AN88" i="24"/>
  <c r="AN90" i="24" s="1"/>
  <c r="AO41" i="24"/>
  <c r="AP44" i="24" s="1"/>
  <c r="AP24" i="24" s="1"/>
  <c r="AO42" i="24"/>
  <c r="AP25" i="24" l="1"/>
  <c r="AP27" i="24" s="1"/>
  <c r="AO43" i="24"/>
  <c r="AO73" i="24"/>
  <c r="AO75" i="24" s="1"/>
  <c r="AO76" i="24"/>
  <c r="AO77" i="24" s="1"/>
  <c r="AO61" i="24"/>
  <c r="AP60" i="24" l="1"/>
  <c r="AP72" i="24"/>
  <c r="AP40" i="24"/>
  <c r="AO62" i="24"/>
  <c r="AO65" i="24"/>
  <c r="AP68" i="24" l="1"/>
  <c r="AP39" i="24"/>
  <c r="AP64" i="24"/>
  <c r="AO66" i="24"/>
  <c r="AO82" i="24"/>
  <c r="AO86" i="24" s="1"/>
  <c r="AP74" i="24"/>
  <c r="AP70" i="24" l="1"/>
  <c r="AP69" i="24"/>
  <c r="AO88" i="24"/>
  <c r="AO90" i="24" s="1"/>
  <c r="AO89" i="24"/>
  <c r="AP42" i="24"/>
  <c r="AP41" i="24"/>
  <c r="AQ44" i="24" s="1"/>
  <c r="AQ24" i="24" s="1"/>
  <c r="AP43" i="24" l="1"/>
  <c r="AP76" i="24" s="1"/>
  <c r="AP77" i="24" s="1"/>
  <c r="AP61" i="24"/>
  <c r="AP73" i="24"/>
  <c r="AP75" i="24" s="1"/>
  <c r="AQ25" i="24"/>
  <c r="AQ27" i="24" s="1"/>
  <c r="AQ40" i="24" l="1"/>
  <c r="AQ60" i="24"/>
  <c r="AQ72" i="24"/>
  <c r="AP62" i="24"/>
  <c r="AP65" i="24"/>
  <c r="AQ74" i="24" l="1"/>
  <c r="AQ39" i="24"/>
  <c r="AQ68" i="24"/>
  <c r="AP82" i="24"/>
  <c r="AP86" i="24" s="1"/>
  <c r="AP66" i="24"/>
  <c r="AQ64" i="24"/>
  <c r="AQ70" i="24" l="1"/>
  <c r="AQ69" i="24"/>
  <c r="AP88" i="24"/>
  <c r="AP90" i="24" s="1"/>
  <c r="AP89" i="24"/>
  <c r="AQ41" i="24"/>
  <c r="AR44" i="24" s="1"/>
  <c r="AR24" i="24" s="1"/>
  <c r="AQ42" i="24"/>
  <c r="AR25" i="24" l="1"/>
  <c r="AR27" i="24" s="1"/>
  <c r="AQ43" i="24"/>
  <c r="AQ76" i="24" s="1"/>
  <c r="AQ77" i="24" s="1"/>
  <c r="AQ73" i="24"/>
  <c r="AQ75" i="24" s="1"/>
  <c r="AQ61" i="24"/>
  <c r="AR72" i="24" l="1"/>
  <c r="AR60" i="24"/>
  <c r="AR40" i="24"/>
  <c r="AQ65" i="24"/>
  <c r="AQ62" i="24"/>
  <c r="AQ66" i="24" l="1"/>
  <c r="AQ82" i="24"/>
  <c r="AQ86" i="24" s="1"/>
  <c r="AR68" i="24"/>
  <c r="AR39" i="24"/>
  <c r="AR74" i="24"/>
  <c r="AR64" i="24"/>
  <c r="AR70" i="24" l="1"/>
  <c r="AR69" i="24"/>
  <c r="AR42" i="24"/>
  <c r="AR41" i="24"/>
  <c r="AS44" i="24" s="1"/>
  <c r="AS24" i="24" s="1"/>
  <c r="AQ89" i="24"/>
  <c r="AQ88" i="24"/>
  <c r="AQ90" i="24" s="1"/>
  <c r="AR43" i="24" l="1"/>
  <c r="AR76" i="24" s="1"/>
  <c r="AR77" i="24" s="1"/>
  <c r="AR73" i="24"/>
  <c r="AR75" i="24" s="1"/>
  <c r="AR61" i="24"/>
  <c r="AS25" i="24"/>
  <c r="AS27" i="24" s="1"/>
  <c r="AS60" i="24" l="1"/>
  <c r="AS40" i="24"/>
  <c r="AS72" i="24"/>
  <c r="AR62" i="24"/>
  <c r="AR65" i="24"/>
  <c r="AS74" i="24" l="1"/>
  <c r="AS64" i="24"/>
  <c r="AR66" i="24"/>
  <c r="AR82" i="24"/>
  <c r="AR86" i="24" s="1"/>
  <c r="AS68" i="24"/>
  <c r="AS39" i="24"/>
  <c r="AS41" i="24" l="1"/>
  <c r="AT44" i="24" s="1"/>
  <c r="AT24" i="24" s="1"/>
  <c r="AS42" i="24"/>
  <c r="AR88" i="24"/>
  <c r="AR90" i="24" s="1"/>
  <c r="AR89" i="24"/>
  <c r="AS70" i="24"/>
  <c r="AS69" i="24"/>
  <c r="AT25" i="24" l="1"/>
  <c r="AT27" i="24" s="1"/>
  <c r="AS43" i="24"/>
  <c r="AS76" i="24" s="1"/>
  <c r="AS77" i="24" s="1"/>
  <c r="AS73" i="24"/>
  <c r="AS75" i="24" s="1"/>
  <c r="AS61" i="24"/>
  <c r="AT60" i="24" l="1"/>
  <c r="AT40" i="24"/>
  <c r="AT72" i="24"/>
  <c r="AS65" i="24"/>
  <c r="AS62" i="24"/>
  <c r="AS82" i="24" l="1"/>
  <c r="AS86" i="24" s="1"/>
  <c r="AS66" i="24"/>
  <c r="AT74" i="24"/>
  <c r="AT64" i="24"/>
  <c r="AT39" i="24"/>
  <c r="AT68" i="24"/>
  <c r="AT70" i="24" l="1"/>
  <c r="AT69" i="24"/>
  <c r="AS88" i="24"/>
  <c r="AS90" i="24" s="1"/>
  <c r="AS89" i="24"/>
  <c r="AT42" i="24"/>
  <c r="AT41" i="24"/>
  <c r="AU44" i="24" s="1"/>
  <c r="AU24" i="24" s="1"/>
  <c r="AT43" i="24" l="1"/>
  <c r="AT76" i="24" s="1"/>
  <c r="AT77" i="24" s="1"/>
  <c r="AT73" i="24"/>
  <c r="AT75" i="24" s="1"/>
  <c r="AT61" i="24"/>
  <c r="AU25" i="24"/>
  <c r="AU27" i="24" s="1"/>
  <c r="AU60" i="24" l="1"/>
  <c r="AU72" i="24"/>
  <c r="AU40" i="24"/>
  <c r="AT65" i="24"/>
  <c r="AT62" i="24"/>
  <c r="AT82" i="24" l="1"/>
  <c r="AT86" i="24" s="1"/>
  <c r="AT66" i="24"/>
  <c r="AU68" i="24"/>
  <c r="AU39" i="24"/>
  <c r="AU64" i="24"/>
  <c r="AU74" i="24"/>
  <c r="AU70" i="24" l="1"/>
  <c r="AU69" i="24"/>
  <c r="AT88" i="24"/>
  <c r="AT90" i="24" s="1"/>
  <c r="AT89" i="24"/>
  <c r="AU41" i="24"/>
  <c r="AV44" i="24" s="1"/>
  <c r="AV24" i="24" s="1"/>
  <c r="AU42" i="24"/>
  <c r="AV25" i="24" l="1"/>
  <c r="AV27" i="24" s="1"/>
  <c r="AU43" i="24"/>
  <c r="AU61" i="24"/>
  <c r="AU76" i="24"/>
  <c r="AU77" i="24" s="1"/>
  <c r="AU73" i="24"/>
  <c r="AU75" i="24" s="1"/>
  <c r="AV40" i="24" l="1"/>
  <c r="AV60" i="24"/>
  <c r="AV72" i="24"/>
  <c r="AU65" i="24"/>
  <c r="AU62" i="24"/>
  <c r="AU82" i="24" l="1"/>
  <c r="AU86" i="24" s="1"/>
  <c r="AU66" i="24"/>
  <c r="AV74" i="24"/>
  <c r="AV39" i="24"/>
  <c r="AV68" i="24"/>
  <c r="AV64" i="24"/>
  <c r="AV70" i="24" l="1"/>
  <c r="AV69" i="24"/>
  <c r="AU89" i="24"/>
  <c r="AU88" i="24"/>
  <c r="AU90" i="24" s="1"/>
  <c r="AV42" i="24"/>
  <c r="AV41" i="24"/>
  <c r="AW44" i="24" s="1"/>
  <c r="AW24" i="24" s="1"/>
  <c r="AV43" i="24" l="1"/>
  <c r="AV76" i="24" s="1"/>
  <c r="AV77" i="24" s="1"/>
  <c r="AV61" i="24"/>
  <c r="AV73" i="24"/>
  <c r="AV75" i="24" s="1"/>
  <c r="AW25" i="24"/>
  <c r="AW27" i="24" s="1"/>
  <c r="AW60" i="24" l="1"/>
  <c r="AW72" i="24"/>
  <c r="AW40" i="24"/>
  <c r="AV62" i="24"/>
  <c r="AV65" i="24"/>
  <c r="AW68" i="24" l="1"/>
  <c r="AW39" i="24"/>
  <c r="AW64" i="24"/>
  <c r="AV82" i="24"/>
  <c r="AV86" i="24" s="1"/>
  <c r="AV66" i="24"/>
  <c r="AW74" i="24"/>
  <c r="AV88" i="24" l="1"/>
  <c r="AV90" i="24" s="1"/>
  <c r="AV89" i="24"/>
  <c r="AW70" i="24"/>
  <c r="AW69" i="24"/>
  <c r="AW41" i="24"/>
  <c r="AX44" i="24" s="1"/>
  <c r="AX24" i="24" s="1"/>
  <c r="AW42" i="24"/>
  <c r="AX25" i="24" l="1"/>
  <c r="AX27" i="24" s="1"/>
  <c r="AW43" i="24"/>
  <c r="AW76" i="24" s="1"/>
  <c r="AW77" i="24" s="1"/>
  <c r="AW61" i="24"/>
  <c r="AW73" i="24"/>
  <c r="AW75" i="24" s="1"/>
  <c r="AX40" i="24" l="1"/>
  <c r="AX60" i="24"/>
  <c r="AX72" i="24"/>
  <c r="AW65" i="24"/>
  <c r="AW62" i="24"/>
  <c r="AW82" i="24" l="1"/>
  <c r="AW86" i="24" s="1"/>
  <c r="AW66" i="24"/>
  <c r="AX74" i="24"/>
  <c r="AX68" i="24"/>
  <c r="AX39" i="24"/>
  <c r="AX64" i="24"/>
  <c r="AX70" i="24" l="1"/>
  <c r="AX69" i="24"/>
  <c r="AX42" i="24"/>
  <c r="AX41" i="24"/>
  <c r="AY44" i="24" s="1"/>
  <c r="AY24" i="24" s="1"/>
  <c r="AW89" i="24"/>
  <c r="AW88" i="24"/>
  <c r="AW90" i="24" s="1"/>
  <c r="AX43" i="24" l="1"/>
  <c r="AX76" i="24" s="1"/>
  <c r="AX77" i="24" s="1"/>
  <c r="AX73" i="24"/>
  <c r="AX75" i="24" s="1"/>
  <c r="AX61" i="24"/>
  <c r="AY25" i="24"/>
  <c r="AY27" i="24" s="1"/>
  <c r="AY40" i="24" l="1"/>
  <c r="AY72" i="24"/>
  <c r="AY60" i="24"/>
  <c r="AX65" i="24"/>
  <c r="AX62" i="24"/>
  <c r="AX82" i="24" l="1"/>
  <c r="AX86" i="24" s="1"/>
  <c r="AX66" i="24"/>
  <c r="AY64" i="24"/>
  <c r="AY39" i="24"/>
  <c r="AY68" i="24"/>
  <c r="AY74" i="24"/>
  <c r="AY42" i="24" l="1"/>
  <c r="AY41" i="24"/>
  <c r="AZ44" i="24" s="1"/>
  <c r="AZ24" i="24" s="1"/>
  <c r="AX88" i="24"/>
  <c r="AX90" i="24" s="1"/>
  <c r="AX89" i="24"/>
  <c r="AY70" i="24"/>
  <c r="AY69" i="24"/>
  <c r="AY43" i="24" l="1"/>
  <c r="AY76" i="24" s="1"/>
  <c r="AY77" i="24" s="1"/>
  <c r="AY61" i="24"/>
  <c r="AY73" i="24"/>
  <c r="AY75" i="24" s="1"/>
  <c r="AZ25" i="24"/>
  <c r="AZ27" i="24" s="1"/>
  <c r="AZ40" i="24" l="1"/>
  <c r="AZ72" i="24"/>
  <c r="AZ60" i="24"/>
  <c r="AY62" i="24"/>
  <c r="AY65" i="24"/>
  <c r="AZ64" i="24" l="1"/>
  <c r="AZ39" i="24"/>
  <c r="AZ68" i="24"/>
  <c r="AY82" i="24"/>
  <c r="AY86" i="24" s="1"/>
  <c r="AY66" i="24"/>
  <c r="AZ74" i="24"/>
  <c r="AY88" i="24" l="1"/>
  <c r="AY90" i="24" s="1"/>
  <c r="AY89" i="24"/>
  <c r="AZ42" i="24"/>
  <c r="AZ41" i="24"/>
  <c r="BA44" i="24" s="1"/>
  <c r="BA24" i="24" s="1"/>
  <c r="AZ70" i="24"/>
  <c r="AZ69" i="24"/>
  <c r="AZ43" i="24" l="1"/>
  <c r="AZ76" i="24" s="1"/>
  <c r="AZ77" i="24" s="1"/>
  <c r="AZ61" i="24"/>
  <c r="AZ73" i="24"/>
  <c r="AZ75" i="24" s="1"/>
  <c r="BA25" i="24"/>
  <c r="BA27" i="24" s="1"/>
  <c r="BA72" i="24" l="1"/>
  <c r="BA40" i="24"/>
  <c r="BA60" i="24"/>
  <c r="AZ62" i="24"/>
  <c r="AZ65" i="24"/>
  <c r="BA64" i="24" l="1"/>
  <c r="BA74" i="24"/>
  <c r="AZ66" i="24"/>
  <c r="AZ82" i="24"/>
  <c r="AZ86" i="24" s="1"/>
  <c r="BA68" i="24"/>
  <c r="BA39" i="24"/>
  <c r="BA42" i="24" l="1"/>
  <c r="BA41" i="24"/>
  <c r="BB44" i="24" s="1"/>
  <c r="BB24" i="24" s="1"/>
  <c r="AZ88" i="24"/>
  <c r="AZ90" i="24" s="1"/>
  <c r="AZ89" i="24"/>
  <c r="BA70" i="24"/>
  <c r="BA69" i="24"/>
  <c r="BA43" i="24" l="1"/>
  <c r="BA76" i="24" s="1"/>
  <c r="BA77" i="24" s="1"/>
  <c r="BA61" i="24"/>
  <c r="BA73" i="24"/>
  <c r="BA75" i="24" s="1"/>
  <c r="BB25" i="24"/>
  <c r="BB27" i="24"/>
  <c r="BB60" i="24" l="1"/>
  <c r="BB40" i="24"/>
  <c r="BB72" i="24"/>
  <c r="BA62" i="24"/>
  <c r="BA65" i="24"/>
  <c r="BB74" i="24" l="1"/>
  <c r="BB64" i="24"/>
  <c r="BA82" i="24"/>
  <c r="BA86" i="24" s="1"/>
  <c r="BA66" i="24"/>
  <c r="BB39" i="24"/>
  <c r="BB68" i="24"/>
  <c r="BB70" i="24" l="1"/>
  <c r="BB69" i="24"/>
  <c r="BB42" i="24"/>
  <c r="BB41" i="24"/>
  <c r="BC44" i="24" s="1"/>
  <c r="BC24" i="24" s="1"/>
  <c r="BA89" i="24"/>
  <c r="BA88" i="24"/>
  <c r="BA90" i="24" s="1"/>
  <c r="BB43" i="24" l="1"/>
  <c r="BB76" i="24" s="1"/>
  <c r="BB77" i="24" s="1"/>
  <c r="BB73" i="24"/>
  <c r="BB75" i="24" s="1"/>
  <c r="BB61" i="24"/>
  <c r="BC25" i="24"/>
  <c r="BC27" i="24" s="1"/>
  <c r="BC40" i="24" l="1"/>
  <c r="BC60" i="24"/>
  <c r="BC72" i="24"/>
  <c r="BB62" i="24"/>
  <c r="BB65" i="24"/>
  <c r="BC74" i="24" l="1"/>
  <c r="BC39" i="24"/>
  <c r="BC68" i="24"/>
  <c r="BB66" i="24"/>
  <c r="BB82" i="24"/>
  <c r="BB86" i="24" s="1"/>
  <c r="BC64" i="24"/>
  <c r="BB88" i="24" l="1"/>
  <c r="BB90" i="24" s="1"/>
  <c r="BB89" i="24"/>
  <c r="BC70" i="24"/>
  <c r="BC69" i="24"/>
  <c r="BC42" i="24"/>
  <c r="BC41" i="24"/>
  <c r="BD44" i="24" s="1"/>
  <c r="BD24" i="24" s="1"/>
  <c r="BC43" i="24" l="1"/>
  <c r="BC73" i="24"/>
  <c r="BC75" i="24" s="1"/>
  <c r="BC76" i="24"/>
  <c r="BC77" i="24" s="1"/>
  <c r="BC61" i="24"/>
  <c r="BD25" i="24"/>
  <c r="BD27" i="24" s="1"/>
  <c r="BD72" i="24" l="1"/>
  <c r="BD40" i="24"/>
  <c r="BD60" i="24"/>
  <c r="BC62" i="24"/>
  <c r="BC65" i="24"/>
  <c r="BD64" i="24" l="1"/>
  <c r="BD74" i="24"/>
  <c r="BC66" i="24"/>
  <c r="BC82" i="24"/>
  <c r="BC86" i="24" s="1"/>
  <c r="BD39" i="24"/>
  <c r="BD68" i="24"/>
  <c r="BD70" i="24" l="1"/>
  <c r="BD69" i="24"/>
  <c r="BC88" i="24"/>
  <c r="BC90" i="24" s="1"/>
  <c r="BC89" i="24"/>
  <c r="BD41" i="24"/>
  <c r="BE44" i="24" s="1"/>
  <c r="BE24" i="24" s="1"/>
  <c r="BD42" i="24"/>
  <c r="BE25" i="24" l="1"/>
  <c r="BE27" i="24" s="1"/>
  <c r="BD43" i="24"/>
  <c r="BD76" i="24" s="1"/>
  <c r="BD77" i="24" s="1"/>
  <c r="BD61" i="24"/>
  <c r="BD73" i="24"/>
  <c r="BD75" i="24" s="1"/>
  <c r="BD65" i="24" l="1"/>
  <c r="BD62" i="24"/>
  <c r="BE40" i="24"/>
  <c r="BE72" i="24"/>
  <c r="BE60" i="24"/>
  <c r="BE64" i="24" l="1"/>
  <c r="BE39" i="24"/>
  <c r="BE68" i="24"/>
  <c r="BE74" i="24"/>
  <c r="BD82" i="24"/>
  <c r="BD86" i="24" s="1"/>
  <c r="BD66" i="24"/>
  <c r="BE41" i="24" l="1"/>
  <c r="BF44" i="24" s="1"/>
  <c r="BF24" i="24" s="1"/>
  <c r="BE42" i="24"/>
  <c r="BD88" i="24"/>
  <c r="BD90" i="24" s="1"/>
  <c r="BD89" i="24"/>
  <c r="BE70" i="24"/>
  <c r="BE69" i="24"/>
  <c r="BF25" i="24" l="1"/>
  <c r="BF27" i="24" s="1"/>
  <c r="BE43" i="24"/>
  <c r="BE61" i="24"/>
  <c r="BE76" i="24"/>
  <c r="BE77" i="24" s="1"/>
  <c r="BE73" i="24"/>
  <c r="BE75" i="24" s="1"/>
  <c r="BF60" i="24" l="1"/>
  <c r="BF72" i="24"/>
  <c r="BF40" i="24"/>
  <c r="BE65" i="24"/>
  <c r="BE62" i="24"/>
  <c r="BE66" i="24" l="1"/>
  <c r="BE82" i="24"/>
  <c r="BE86" i="24" s="1"/>
  <c r="BF68" i="24"/>
  <c r="BF39" i="24"/>
  <c r="BF64" i="24"/>
  <c r="BF74" i="24"/>
  <c r="BF70" i="24" l="1"/>
  <c r="BF69" i="24"/>
  <c r="BF41" i="24"/>
  <c r="BG44" i="24" s="1"/>
  <c r="BG24" i="24" s="1"/>
  <c r="BF42" i="24"/>
  <c r="BE89" i="24"/>
  <c r="BE88" i="24"/>
  <c r="BE90" i="24" s="1"/>
  <c r="BG25" i="24" l="1"/>
  <c r="BG27" i="24" s="1"/>
  <c r="BF43" i="24"/>
  <c r="BF61" i="24"/>
  <c r="BF76" i="24"/>
  <c r="BF77" i="24" s="1"/>
  <c r="BF73" i="24"/>
  <c r="BF75" i="24" s="1"/>
  <c r="BG40" i="24" l="1"/>
  <c r="BG72" i="24"/>
  <c r="BG60" i="24"/>
  <c r="BF65" i="24"/>
  <c r="BF62" i="24"/>
  <c r="BF66" i="24" l="1"/>
  <c r="BF82" i="24"/>
  <c r="BF86" i="24" s="1"/>
  <c r="BG64" i="24"/>
  <c r="BG39" i="24"/>
  <c r="BG68" i="24"/>
  <c r="BG74" i="24"/>
  <c r="BG41" i="24" l="1"/>
  <c r="BH44" i="24" s="1"/>
  <c r="BH24" i="24" s="1"/>
  <c r="BG42" i="24"/>
  <c r="BG70" i="24"/>
  <c r="BG69" i="24"/>
  <c r="BF88" i="24"/>
  <c r="BF90" i="24" s="1"/>
  <c r="BF89" i="24"/>
  <c r="BH25" i="24" l="1"/>
  <c r="BH27" i="24" s="1"/>
  <c r="BG43" i="24"/>
  <c r="BG76" i="24" s="1"/>
  <c r="BG77" i="24" s="1"/>
  <c r="BG61" i="24"/>
  <c r="BG73" i="24"/>
  <c r="BG75" i="24" s="1"/>
  <c r="BH40" i="24" l="1"/>
  <c r="BH60" i="24"/>
  <c r="BH72" i="24"/>
  <c r="BG65" i="24"/>
  <c r="BG62" i="24"/>
  <c r="BG82" i="24" l="1"/>
  <c r="BG86" i="24" s="1"/>
  <c r="BG66" i="24"/>
  <c r="BH74" i="24"/>
  <c r="BH68" i="24"/>
  <c r="BH39" i="24"/>
  <c r="BH64" i="24"/>
  <c r="BH41" i="24" l="1"/>
  <c r="BI44" i="24" s="1"/>
  <c r="BI24" i="24" s="1"/>
  <c r="BH42" i="24"/>
  <c r="BH70" i="24"/>
  <c r="BH69" i="24"/>
  <c r="BG88" i="24"/>
  <c r="BG90" i="24" s="1"/>
  <c r="BG89" i="24"/>
  <c r="BH43" i="24" l="1"/>
  <c r="BH76" i="24" s="1"/>
  <c r="BH77" i="24" s="1"/>
  <c r="BH73" i="24"/>
  <c r="BH75" i="24" s="1"/>
  <c r="BH61" i="24"/>
  <c r="BI25" i="24"/>
  <c r="BI27" i="24" s="1"/>
  <c r="BI40" i="24" l="1"/>
  <c r="BI72" i="24"/>
  <c r="BI60" i="24"/>
  <c r="BH62" i="24"/>
  <c r="BH65" i="24"/>
  <c r="BI64" i="24" l="1"/>
  <c r="E64" i="24" s="1"/>
  <c r="E60" i="24"/>
  <c r="BI68" i="24"/>
  <c r="BI39" i="24"/>
  <c r="BH82" i="24"/>
  <c r="BH86" i="24" s="1"/>
  <c r="BH66" i="24"/>
  <c r="BI74" i="24"/>
  <c r="E74" i="24" s="1"/>
  <c r="G32" i="2" s="1"/>
  <c r="G34" i="2" s="1"/>
  <c r="E72" i="24"/>
  <c r="G31" i="2" s="1"/>
  <c r="G33" i="2" s="1"/>
  <c r="BI41" i="24" l="1"/>
  <c r="BI42" i="24"/>
  <c r="BH88" i="24"/>
  <c r="BH90" i="24" s="1"/>
  <c r="BH89" i="24"/>
  <c r="BI70" i="24"/>
  <c r="E70" i="24" s="1"/>
  <c r="D70" i="24" s="1"/>
  <c r="BI69" i="24"/>
  <c r="F16" i="2" l="1"/>
  <c r="F29" i="2" s="1"/>
  <c r="F30" i="2" s="1"/>
  <c r="G16" i="2"/>
  <c r="BI43" i="24"/>
  <c r="BI76" i="24" s="1"/>
  <c r="BI61" i="24"/>
  <c r="BI73" i="24"/>
  <c r="BI77" i="24" l="1"/>
  <c r="E77" i="24" s="1"/>
  <c r="G28" i="2" s="1"/>
  <c r="E76" i="24"/>
  <c r="G27" i="2" s="1"/>
  <c r="BI75" i="24"/>
  <c r="E75" i="24" s="1"/>
  <c r="G30" i="2" s="1"/>
  <c r="E73" i="24"/>
  <c r="G29" i="2" s="1"/>
  <c r="BI62" i="24"/>
  <c r="BI65" i="24"/>
  <c r="E65" i="24" s="1"/>
  <c r="E61" i="24"/>
  <c r="D60" i="24" s="1"/>
  <c r="G15" i="2" s="1"/>
  <c r="BI66" i="24" l="1"/>
  <c r="E66" i="24" s="1"/>
  <c r="G26" i="2" s="1"/>
  <c r="BI82" i="24"/>
  <c r="BI86" i="24" s="1"/>
  <c r="E62" i="24"/>
  <c r="G25" i="2" s="1"/>
  <c r="BI88" i="24" l="1"/>
  <c r="BI90" i="24" s="1"/>
  <c r="BI89" i="24"/>
</calcChain>
</file>

<file path=xl/comments1.xml><?xml version="1.0" encoding="utf-8"?>
<comments xmlns="http://schemas.openxmlformats.org/spreadsheetml/2006/main">
  <authors>
    <author>Rick Miles</author>
    <author>kyap</author>
  </authors>
  <commentList>
    <comment ref="E5" authorId="0">
      <text>
        <r>
          <rPr>
            <sz val="8"/>
            <color indexed="81"/>
            <rFont val="Tahoma"/>
            <family val="2"/>
          </rPr>
          <t>The RAB is the value of assets on which a return will be earned. The Input sheet requires a value for the opening asset base at the start of Year 1. The RAB will fluctuate from year to year to reflect new capital expenditure, asset disposals and depreciation.</t>
        </r>
      </text>
    </comment>
    <comment ref="J6" authorId="1">
      <text>
        <r>
          <rPr>
            <sz val="8"/>
            <color indexed="81"/>
            <rFont val="Tahoma"/>
            <family val="2"/>
          </rPr>
          <t>Based on the opening RAB values determined in the RFM.</t>
        </r>
      </text>
    </comment>
    <comment ref="K6" authorId="1">
      <text>
        <r>
          <rPr>
            <sz val="8"/>
            <color indexed="81"/>
            <rFont val="Tahoma"/>
            <family val="2"/>
          </rPr>
          <t xml:space="preserve">Inputs for assets under construction are only relevant for DNSPs moving from an as-commissioned approach to an as-incurred approach (hybrid) for recognising capex. Based on values added to the opening RAB in the RFM. </t>
        </r>
      </text>
    </comment>
    <comment ref="L6" authorId="0">
      <text>
        <r>
          <rPr>
            <sz val="8"/>
            <color indexed="81"/>
            <rFont val="Tahoma"/>
            <family val="2"/>
          </rPr>
          <t>Set equal to economic life of asset. Enter a valid numeric life or n/a.</t>
        </r>
      </text>
    </comment>
    <comment ref="M6" authorId="1">
      <text>
        <r>
          <rPr>
            <sz val="8"/>
            <color indexed="81"/>
            <rFont val="Tahoma"/>
            <family val="2"/>
          </rPr>
          <t>Enter a valid numeric life or n/a.</t>
        </r>
      </text>
    </comment>
    <comment ref="N6" authorId="1">
      <text>
        <r>
          <rPr>
            <sz val="8"/>
            <color indexed="81"/>
            <rFont val="Tahoma"/>
            <family val="2"/>
          </rPr>
          <t>Based on the opening tax asset values derived using a method agreed to by the AER or otherwise determined in the RFM.</t>
        </r>
      </text>
    </comment>
    <comment ref="O6" authorId="0">
      <text>
        <r>
          <rPr>
            <sz val="8"/>
            <color indexed="81"/>
            <rFont val="Tahoma"/>
            <family val="2"/>
          </rPr>
          <t>Set equal to tax life specified by the Australian Tax Office for the category of assets and commissioning date. Enter a valid numeric life or n/a.</t>
        </r>
      </text>
    </comment>
    <comment ref="P6" authorId="1">
      <text>
        <r>
          <rPr>
            <sz val="8"/>
            <color indexed="81"/>
            <rFont val="Tahoma"/>
            <family val="2"/>
          </rPr>
          <t>Enter a valid numeric life or n/a.</t>
        </r>
      </text>
    </comment>
    <comment ref="Q6" authorId="1">
      <text>
        <r>
          <rPr>
            <sz val="8"/>
            <color indexed="81"/>
            <rFont val="Tahoma"/>
            <family val="2"/>
          </rPr>
          <t>Insert the base financial year that the regulatory control period commences in.</t>
        </r>
      </text>
    </comment>
    <comment ref="J37" authorId="1">
      <text>
        <r>
          <rPr>
            <sz val="8"/>
            <color indexed="81"/>
            <rFont val="Tahoma"/>
            <family val="2"/>
          </rPr>
          <t>Total opening asset value includes the total value for assets under construction.</t>
        </r>
      </text>
    </comment>
    <comment ref="E39" authorId="1">
      <text>
        <r>
          <rPr>
            <sz val="8"/>
            <color indexed="81"/>
            <rFont val="Tahoma"/>
            <family val="2"/>
          </rPr>
          <t>Exclude half year rate of return. Inputs are assumed to be in end of year terms.</t>
        </r>
      </text>
    </comment>
    <comment ref="Q72" authorId="1">
      <text>
        <r>
          <rPr>
            <sz val="8"/>
            <color indexed="81"/>
            <rFont val="Tahoma"/>
            <family val="2"/>
          </rPr>
          <t>Total for the regulatory control period. Less cap cons</t>
        </r>
      </text>
    </comment>
    <comment ref="E73" authorId="1">
      <text>
        <r>
          <rPr>
            <sz val="8"/>
            <color indexed="81"/>
            <rFont val="Tahoma"/>
            <family val="2"/>
          </rPr>
          <t>Exclude half year rate of return. Inputs are assumed to be in end of year terms.</t>
        </r>
      </text>
    </comment>
    <comment ref="Q106" authorId="1">
      <text>
        <r>
          <rPr>
            <sz val="8"/>
            <color indexed="81"/>
            <rFont val="Tahoma"/>
            <family val="2"/>
          </rPr>
          <t>Total for the regulatory control period.</t>
        </r>
      </text>
    </comment>
    <comment ref="E107" authorId="1">
      <text>
        <r>
          <rPr>
            <sz val="8"/>
            <color indexed="81"/>
            <rFont val="Tahoma"/>
            <family val="2"/>
          </rPr>
          <t>Exclude half year rate of return. Inputs are assumed to be in end of year terms.</t>
        </r>
      </text>
    </comment>
    <comment ref="Q140" authorId="1">
      <text>
        <r>
          <rPr>
            <sz val="8"/>
            <color indexed="81"/>
            <rFont val="Tahoma"/>
            <family val="2"/>
          </rPr>
          <t>Total for the regulatory control period.</t>
        </r>
      </text>
    </comment>
    <comment ref="E141" authorId="1">
      <text>
        <r>
          <rPr>
            <sz val="8"/>
            <color indexed="81"/>
            <rFont val="Tahoma"/>
            <family val="2"/>
          </rPr>
          <t>Exclude half year rate of return. Inputs are assumed to be in end of year terms.</t>
        </r>
      </text>
    </comment>
    <comment ref="Q174" authorId="1">
      <text>
        <r>
          <rPr>
            <sz val="8"/>
            <color indexed="81"/>
            <rFont val="Tahoma"/>
            <family val="2"/>
          </rPr>
          <t>Total for the regulatory control period.</t>
        </r>
      </text>
    </comment>
    <comment ref="E175" authorId="1">
      <text>
        <r>
          <rPr>
            <sz val="8"/>
            <color indexed="81"/>
            <rFont val="Tahoma"/>
            <family val="2"/>
          </rPr>
          <t>Inputs are assumed to be in end of year terms.</t>
        </r>
      </text>
    </comment>
    <comment ref="E181" authorId="1">
      <text>
        <r>
          <rPr>
            <sz val="8"/>
            <color indexed="81"/>
            <rFont val="Tahoma"/>
            <family val="2"/>
          </rPr>
          <t>The calculation for benchmark debt raising costs is based on the practice of treating the allowance as an opex line item.</t>
        </r>
      </text>
    </comment>
    <comment ref="Q183" authorId="1">
      <text>
        <r>
          <rPr>
            <sz val="8"/>
            <color indexed="81"/>
            <rFont val="Tahoma"/>
            <family val="2"/>
          </rPr>
          <t>Total for the regulatory control period.</t>
        </r>
      </text>
    </comment>
    <comment ref="E186" authorId="0">
      <text>
        <r>
          <rPr>
            <sz val="8"/>
            <color indexed="81"/>
            <rFont val="Tahoma"/>
            <family val="2"/>
          </rPr>
          <t>The method to determine the nominal risk free rate is specified in clauses 6.5.2(c) and (d), or in the relevant statement of regulatory intent.</t>
        </r>
      </text>
    </comment>
    <comment ref="E187" authorId="0">
      <text>
        <r>
          <rPr>
            <sz val="8"/>
            <color indexed="81"/>
            <rFont val="Tahoma"/>
            <family val="2"/>
          </rPr>
          <t>Clause 6.4.2(b)(1) requires the AER to specify in the PTRM a methodology that is likely to result in the best estimate of expected inflation. For the time being, the AER will have regard to guidance from a range of indicators in determining the appropriate forecast inflation, including published forecasts and the target range of inflation of the Reserve Bank of Australia.</t>
        </r>
      </text>
    </comment>
    <comment ref="E188" authorId="0">
      <text>
        <r>
          <rPr>
            <sz val="8"/>
            <color indexed="81"/>
            <rFont val="Tahoma"/>
            <family val="2"/>
          </rPr>
          <t>The method to determine the cost of debt margin (or debt risk premium) is set out in clause 6.5.2(e) , or in the relevant statement of regulatory intent.</t>
        </r>
      </text>
    </comment>
    <comment ref="E189" authorId="0">
      <text>
        <r>
          <rPr>
            <sz val="8"/>
            <color indexed="81"/>
            <rFont val="Tahoma"/>
            <family val="2"/>
          </rPr>
          <t xml:space="preserve">As per the relevant statement of regulatory intent </t>
        </r>
      </text>
    </comment>
    <comment ref="E190" authorId="0">
      <text>
        <r>
          <rPr>
            <sz val="8"/>
            <color indexed="81"/>
            <rFont val="Tahoma"/>
            <family val="2"/>
          </rPr>
          <t xml:space="preserve">As per the relevant statement of regulatory intent </t>
        </r>
      </text>
    </comment>
    <comment ref="E191" authorId="0">
      <text>
        <r>
          <rPr>
            <sz val="8"/>
            <color indexed="81"/>
            <rFont val="Tahoma"/>
            <family val="2"/>
          </rPr>
          <t xml:space="preserve">As per the relevant statement of regulatory intent </t>
        </r>
      </text>
    </comment>
    <comment ref="E192" authorId="0">
      <text>
        <r>
          <rPr>
            <sz val="8"/>
            <color indexed="81"/>
            <rFont val="Tahoma"/>
            <family val="2"/>
          </rPr>
          <t xml:space="preserve">As per the relevant statement of regulatory intent </t>
        </r>
      </text>
    </comment>
    <comment ref="E193" authorId="1">
      <text>
        <r>
          <rPr>
            <sz val="8"/>
            <color indexed="81"/>
            <rFont val="Tahoma"/>
            <family val="2"/>
          </rPr>
          <t xml:space="preserve">Based on the framework set out in the report by Allen Consulting Group, </t>
        </r>
        <r>
          <rPr>
            <i/>
            <sz val="8"/>
            <color indexed="81"/>
            <rFont val="Tahoma"/>
            <family val="2"/>
          </rPr>
          <t>Debt and equity raising transaction costs: final report to the ACCC</t>
        </r>
        <r>
          <rPr>
            <sz val="8"/>
            <color indexed="81"/>
            <rFont val="Tahoma"/>
            <family val="2"/>
          </rPr>
          <t xml:space="preserve">,  December 2004, using updated inputs. </t>
        </r>
      </text>
    </comment>
  </commentList>
</comments>
</file>

<file path=xl/comments2.xml><?xml version="1.0" encoding="utf-8"?>
<comments xmlns="http://schemas.openxmlformats.org/spreadsheetml/2006/main">
  <authors>
    <author>david chapman</author>
  </authors>
  <commentList>
    <comment ref="F15" authorId="0">
      <text>
        <r>
          <rPr>
            <sz val="8"/>
            <color indexed="81"/>
            <rFont val="Tahoma"/>
            <family val="2"/>
          </rPr>
          <t>Te is calculated from the cash flows and will vary with the framework chosen for regulatory determination. Type in the number from the relevant model shown to the right.  Alternatively, equate cell F15 directly to say G15. This will create a circular reference which will require calculation mode to be set to</t>
        </r>
        <r>
          <rPr>
            <i/>
            <sz val="8"/>
            <color indexed="81"/>
            <rFont val="Tahoma"/>
            <family val="2"/>
          </rPr>
          <t xml:space="preserve"> iterate</t>
        </r>
        <r>
          <rPr>
            <sz val="8"/>
            <color indexed="81"/>
            <rFont val="Tahoma"/>
            <family val="2"/>
          </rPr>
          <t>.</t>
        </r>
      </text>
    </comment>
    <comment ref="F16" authorId="0">
      <text>
        <r>
          <rPr>
            <sz val="8"/>
            <color indexed="81"/>
            <rFont val="Tahoma"/>
            <family val="2"/>
          </rPr>
          <t xml:space="preserve">Td is calculated from the cash flows and will vary with the framework chosen for regulatory determination. Type in the number from the relevant model shown to the right. Alternatively, equate cell F16 directly to say G16. This will create a circular reference which will require calculation mode to be set to </t>
        </r>
        <r>
          <rPr>
            <i/>
            <sz val="8"/>
            <color indexed="81"/>
            <rFont val="Tahoma"/>
            <family val="2"/>
          </rPr>
          <t>iterate</t>
        </r>
        <r>
          <rPr>
            <sz val="8"/>
            <color indexed="81"/>
            <rFont val="Tahoma"/>
            <family val="2"/>
          </rPr>
          <t>.</t>
        </r>
      </text>
    </comment>
    <comment ref="F24" authorId="0">
      <text>
        <r>
          <rPr>
            <sz val="8"/>
            <color indexed="81"/>
            <rFont val="Tahoma"/>
            <family val="2"/>
          </rPr>
          <t>It should be noted that these formulae differ from formulae found in some literature because Te and Td (obtained from the cash flow analysis) are used in place of the corporate tax rate T.</t>
        </r>
      </text>
    </comment>
  </commentList>
</comments>
</file>

<file path=xl/comments3.xml><?xml version="1.0" encoding="utf-8"?>
<comments xmlns="http://schemas.openxmlformats.org/spreadsheetml/2006/main">
  <authors>
    <author>kyap</author>
  </authors>
  <commentList>
    <comment ref="B4" authorId="0">
      <text>
        <r>
          <rPr>
            <sz val="8"/>
            <color indexed="81"/>
            <rFont val="Tahoma"/>
            <family val="2"/>
          </rPr>
          <t>The Assets and Analysis worksheets display 55 years of data so that the effective tax rate for the DNSP can be estimated.</t>
        </r>
      </text>
    </comment>
  </commentList>
</comments>
</file>

<file path=xl/comments4.xml><?xml version="1.0" encoding="utf-8"?>
<comments xmlns="http://schemas.openxmlformats.org/spreadsheetml/2006/main">
  <authors>
    <author>david chapman</author>
    <author>Luke Griffin</author>
  </authors>
  <commentList>
    <comment ref="B41" authorId="0">
      <text>
        <r>
          <rPr>
            <sz val="8"/>
            <color indexed="81"/>
            <rFont val="Tahoma"/>
            <family val="2"/>
          </rPr>
          <t>For existing assets there may be an existing accumulated tax loss. If this is the case then the tax loss being carried forward into period 1 should be recorded in cell F37.</t>
        </r>
      </text>
    </comment>
    <comment ref="F41" authorId="0">
      <text>
        <r>
          <rPr>
            <sz val="8"/>
            <color indexed="81"/>
            <rFont val="Tahoma"/>
            <family val="2"/>
          </rPr>
          <t>Obtain carried forward tax loss from tax accounts or company statutory accounts.</t>
        </r>
      </text>
    </comment>
    <comment ref="C60" authorId="1">
      <text>
        <r>
          <rPr>
            <sz val="8"/>
            <color indexed="81"/>
            <rFont val="Tahoma"/>
            <family val="2"/>
          </rPr>
          <t>Calculated as the percentage difference between pre and post tax cash flows.</t>
        </r>
      </text>
    </comment>
    <comment ref="B67" authorId="0">
      <text>
        <r>
          <rPr>
            <sz val="8"/>
            <color indexed="81"/>
            <rFont val="Tahoma"/>
            <family val="2"/>
          </rPr>
          <t>Cash Flow to debt represents cash flows from perspective of the borrower. It does not reflect actual cash received by the lender.</t>
        </r>
      </text>
    </comment>
    <comment ref="C68" authorId="0">
      <text>
        <r>
          <rPr>
            <sz val="8"/>
            <color indexed="81"/>
            <rFont val="Tahoma"/>
            <family val="2"/>
          </rPr>
          <t>This row calculates the utilisation of the debt shield to reduce taxable income.</t>
        </r>
      </text>
    </comment>
    <comment ref="E70" authorId="0">
      <text>
        <r>
          <rPr>
            <sz val="8"/>
            <color indexed="81"/>
            <rFont val="Tahoma"/>
            <family val="2"/>
          </rPr>
          <t>When the tax shield is fully utilised this value will equal Rd*(1-T).</t>
        </r>
      </text>
    </comment>
  </commentList>
</comments>
</file>

<file path=xl/sharedStrings.xml><?xml version="1.0" encoding="utf-8"?>
<sst xmlns="http://schemas.openxmlformats.org/spreadsheetml/2006/main" count="462" uniqueCount="307">
  <si>
    <t>Nominal Risk Free Rate</t>
  </si>
  <si>
    <t>Real Risk Free Rate</t>
  </si>
  <si>
    <t>Inflation Rate</t>
  </si>
  <si>
    <t>f</t>
  </si>
  <si>
    <t>Corporate Tax Rate</t>
  </si>
  <si>
    <t>T</t>
  </si>
  <si>
    <t>Te</t>
  </si>
  <si>
    <t>Td</t>
  </si>
  <si>
    <t>g</t>
  </si>
  <si>
    <t>E/V</t>
  </si>
  <si>
    <t>D/V</t>
  </si>
  <si>
    <t>Nominal Vanilla WACC</t>
  </si>
  <si>
    <t>Real Vanilla WACC</t>
  </si>
  <si>
    <t>Capital Expenditure</t>
  </si>
  <si>
    <t>Real Asset Values</t>
  </si>
  <si>
    <t>Nominal Asset Values</t>
  </si>
  <si>
    <t>Tax Depreciation</t>
  </si>
  <si>
    <t>Residual Tax Value (end period)</t>
  </si>
  <si>
    <t>Revenue Building Blocks</t>
  </si>
  <si>
    <t>Return on Asset</t>
  </si>
  <si>
    <t xml:space="preserve"> - Return on Equity</t>
  </si>
  <si>
    <t xml:space="preserve"> - Return on Debt</t>
  </si>
  <si>
    <t>Tax Payable</t>
  </si>
  <si>
    <t>Less Value of Imputation Credits</t>
  </si>
  <si>
    <t xml:space="preserve"> - Equity</t>
  </si>
  <si>
    <t xml:space="preserve"> - Debt</t>
  </si>
  <si>
    <t>Interest Payments</t>
  </si>
  <si>
    <t>Repayment of Debt</t>
  </si>
  <si>
    <t>Nominal Cash Flow Analysis</t>
  </si>
  <si>
    <t>Tax Calculation</t>
  </si>
  <si>
    <t>Taxable Income</t>
  </si>
  <si>
    <t>Tax Expenses</t>
  </si>
  <si>
    <t xml:space="preserve"> - Tax Depreciation</t>
  </si>
  <si>
    <t xml:space="preserve"> - Interest</t>
  </si>
  <si>
    <t>Total Tax Expenses</t>
  </si>
  <si>
    <t>Real Cash Flow to Equity</t>
  </si>
  <si>
    <t>Nominal Cash Flow to Equity Holders</t>
  </si>
  <si>
    <t>Return on Equity</t>
  </si>
  <si>
    <t>Nominal Cash Flows to Assets</t>
  </si>
  <si>
    <t>Te  =</t>
  </si>
  <si>
    <t>Value of Imputation Credits</t>
  </si>
  <si>
    <t>RAB (start period)</t>
  </si>
  <si>
    <t>Revenue</t>
  </si>
  <si>
    <t>Nominal Tax Allowance</t>
  </si>
  <si>
    <t>Real Tax Allowance</t>
  </si>
  <si>
    <t>MRP</t>
  </si>
  <si>
    <t>Rf</t>
  </si>
  <si>
    <t xml:space="preserve">Market Risk Premium </t>
  </si>
  <si>
    <t>Cumulative Inflation Index (CPI end period)</t>
  </si>
  <si>
    <t>Value</t>
  </si>
  <si>
    <t>NPV</t>
  </si>
  <si>
    <t>Formula Approximation</t>
  </si>
  <si>
    <t>WACC Analysis</t>
  </si>
  <si>
    <t>Td  =</t>
  </si>
  <si>
    <t>Return on Capital</t>
  </si>
  <si>
    <t>Net Tax Costs</t>
  </si>
  <si>
    <t>Net Cash Flow to Debt</t>
  </si>
  <si>
    <t>Effective Tax Rate for Debt (Effective Debt Shield)</t>
  </si>
  <si>
    <t>GRAPH DATA</t>
  </si>
  <si>
    <t>(intermediate tax calculation)</t>
  </si>
  <si>
    <t>%ROE (1 year)</t>
  </si>
  <si>
    <t>%real ROE (1 year)</t>
  </si>
  <si>
    <t>Asset Class 1</t>
  </si>
  <si>
    <t>Asset Class 2</t>
  </si>
  <si>
    <t>Opening Asset Value</t>
  </si>
  <si>
    <t>Remaining Life</t>
  </si>
  <si>
    <t>Standard Life</t>
  </si>
  <si>
    <t>Year</t>
  </si>
  <si>
    <t>Cost of Capital</t>
  </si>
  <si>
    <t>Asset Class 3</t>
  </si>
  <si>
    <t>βe</t>
  </si>
  <si>
    <t>Capex</t>
  </si>
  <si>
    <t>Initial Asset Base</t>
  </si>
  <si>
    <t>Basic Building Block Model</t>
  </si>
  <si>
    <t>Input Data &amp; Calculated Inputs</t>
  </si>
  <si>
    <t>Introduction</t>
  </si>
  <si>
    <t>Asset Class 4</t>
  </si>
  <si>
    <t>Asset Class 5</t>
  </si>
  <si>
    <t>Asset Class 6</t>
  </si>
  <si>
    <t>Asset Class 7</t>
  </si>
  <si>
    <t>Asset Class 8</t>
  </si>
  <si>
    <t>Asset Class 9</t>
  </si>
  <si>
    <t>Nominal Capex</t>
  </si>
  <si>
    <t>Asset Class 10</t>
  </si>
  <si>
    <t>Asset Class 11</t>
  </si>
  <si>
    <t>Asset Class 12</t>
  </si>
  <si>
    <t>Asset Class 13</t>
  </si>
  <si>
    <t>Asset Class 14</t>
  </si>
  <si>
    <t>Asset Class 15</t>
  </si>
  <si>
    <t>Asset Class 16</t>
  </si>
  <si>
    <t>Asset Class 17</t>
  </si>
  <si>
    <t>Input Variables</t>
  </si>
  <si>
    <t>Tax Standard Life</t>
  </si>
  <si>
    <t>Tax Remaining Life</t>
  </si>
  <si>
    <t>Rrf</t>
  </si>
  <si>
    <t>Rd</t>
  </si>
  <si>
    <t>Rrd</t>
  </si>
  <si>
    <t>Cash Flow Analysis Below This Line</t>
  </si>
  <si>
    <t>Real Capex</t>
  </si>
  <si>
    <t xml:space="preserve"> - Opex</t>
  </si>
  <si>
    <t>Post-Tax Building Block Cash Flow Model</t>
  </si>
  <si>
    <t>Cost of Capital Parameters</t>
  </si>
  <si>
    <t xml:space="preserve"> -  Pre-tax</t>
  </si>
  <si>
    <t xml:space="preserve"> -  Post-tax </t>
  </si>
  <si>
    <t>Total</t>
  </si>
  <si>
    <t>Proportion of Equity Funding</t>
  </si>
  <si>
    <t>Proportion of Debt Funding</t>
  </si>
  <si>
    <t>Asset Roll Forward</t>
  </si>
  <si>
    <t>Net Present Values</t>
  </si>
  <si>
    <t>Project NPV Check</t>
  </si>
  <si>
    <t>Post-tax Nominal Return on Equity(pre-imp)</t>
  </si>
  <si>
    <t>Post-tax Real Return on Equity(pre-imp)</t>
  </si>
  <si>
    <t>To do so, select Options from the Tools menu in Excel, then select the Calculation tab.</t>
  </si>
  <si>
    <t>Make sure that Manual (rather than Automatic) is selected and tick the iteration box.</t>
  </si>
  <si>
    <t>Deduction Utilised to Reduce Tax</t>
  </si>
  <si>
    <t>Unutilised Deductions Carried Forward</t>
  </si>
  <si>
    <t>Further Dissection of Cash Flows</t>
  </si>
  <si>
    <t>Equity at Start of Period</t>
  </si>
  <si>
    <t>RAB Residual Value</t>
  </si>
  <si>
    <t>Post-tax Return on Equity</t>
  </si>
  <si>
    <t>Numbers in Orange cells are transferred from relevant sheets</t>
  </si>
  <si>
    <t>Numbers in White cells are calculated on this sheet from input parameters.</t>
  </si>
  <si>
    <t>Assets Under Construction</t>
  </si>
  <si>
    <t>Base Financial Year</t>
  </si>
  <si>
    <t>Asset Class 18</t>
  </si>
  <si>
    <t>Asset Class 19</t>
  </si>
  <si>
    <t>Asset Class 20</t>
  </si>
  <si>
    <t>Debt raising costs</t>
  </si>
  <si>
    <t>Real Straight-line Depreciation</t>
  </si>
  <si>
    <t>Inflation Assumption (CPI % increase)</t>
  </si>
  <si>
    <t>Opening Regulated Asset Base</t>
  </si>
  <si>
    <t>Inflation on Opening RAB</t>
  </si>
  <si>
    <t>Nominal Straight-line Depreciation</t>
  </si>
  <si>
    <t>Nominal Residual RAB (end period)</t>
  </si>
  <si>
    <t>Inflated Nominal Residual RAB (start period)</t>
  </si>
  <si>
    <t>Real Residual RAB (end period)</t>
  </si>
  <si>
    <t>Real Residual RAB (start period)</t>
  </si>
  <si>
    <t>Revenue Forecasts in Absence of Corporate Tax</t>
  </si>
  <si>
    <t>Before using the PTRM, Excel’s iteration mode of calculation needs to be selected.</t>
  </si>
  <si>
    <t>Nominal Regulatory Depreciation</t>
  </si>
  <si>
    <t>Return of Asset (regulatory depreciation)</t>
  </si>
  <si>
    <t>Opening Tax Value</t>
  </si>
  <si>
    <t>Nominal Tax Values</t>
  </si>
  <si>
    <t>Equity Beta</t>
  </si>
  <si>
    <t>Input cells are in blue</t>
  </si>
  <si>
    <t>Utilisation of Imputation (Franking) Credits</t>
  </si>
  <si>
    <t>Cost of Debt Margin</t>
  </si>
  <si>
    <t xml:space="preserve">Pre-tax Real WACC </t>
  </si>
  <si>
    <t xml:space="preserve">Post-tax Nominal WACC </t>
  </si>
  <si>
    <t xml:space="preserve">Post-tax Real WACC </t>
  </si>
  <si>
    <t xml:space="preserve">Pre-tax Nominal WACC </t>
  </si>
  <si>
    <t>Real Pre-tax Cost of Debt</t>
  </si>
  <si>
    <t>Nominal Pre-tax Cost of Debt</t>
  </si>
  <si>
    <r>
      <t xml:space="preserve">Utilisation of Imputation (Franking) Credits        </t>
    </r>
    <r>
      <rPr>
        <sz val="10"/>
        <rFont val="Symbol"/>
        <family val="1"/>
        <charset val="2"/>
      </rPr>
      <t>g</t>
    </r>
  </si>
  <si>
    <t>Nominal Risk Free Rate                                      Rf</t>
  </si>
  <si>
    <t>Inflation Rate                                                             f</t>
  </si>
  <si>
    <t>Proportion of Debt Funding                                D/V</t>
  </si>
  <si>
    <t>Equity Beta                                                              βe</t>
  </si>
  <si>
    <t xml:space="preserve">                          Dr</t>
  </si>
  <si>
    <t>Debt Raising Cost Benchmark                           Dr</t>
  </si>
  <si>
    <t>Regulatory Control Period Analysis</t>
  </si>
  <si>
    <t>IRR (during regulatory control period)</t>
  </si>
  <si>
    <t>Target (during regulatory control period)</t>
  </si>
  <si>
    <t>Asset Class Name</t>
  </si>
  <si>
    <t xml:space="preserve"> - Tax Loss Carried Forward</t>
  </si>
  <si>
    <t>(nominal value)</t>
  </si>
  <si>
    <t>PV for Returns on and of Asset Only</t>
  </si>
  <si>
    <t>PV for Capex Only</t>
  </si>
  <si>
    <t xml:space="preserve"> -  Post-tax + Value of Imputation Credits</t>
  </si>
  <si>
    <t>Check on Vanilla WACC Cash Flow (nom)</t>
  </si>
  <si>
    <t>Check on Vanilla WACC Cash Flow (real)</t>
  </si>
  <si>
    <t>Add back Capex</t>
  </si>
  <si>
    <t>Less Nominal Depreciation of RAB</t>
  </si>
  <si>
    <t>Gives Nominal Return to Equity</t>
  </si>
  <si>
    <t>Less Inflation in Equity Component</t>
  </si>
  <si>
    <t>Gives Real Return to Equity</t>
  </si>
  <si>
    <t>Add Debt Repayment</t>
  </si>
  <si>
    <t>Less Opex</t>
  </si>
  <si>
    <t>Less Interest</t>
  </si>
  <si>
    <t>Less Tax</t>
  </si>
  <si>
    <t>Plus Imputation Credits</t>
  </si>
  <si>
    <t>Less Capex</t>
  </si>
  <si>
    <t>Less Loan Repayments</t>
  </si>
  <si>
    <t>Debt Risk Premium                                           DRP</t>
  </si>
  <si>
    <t>Market Risk Premium                                        MRP</t>
  </si>
  <si>
    <t>DRP</t>
  </si>
  <si>
    <t>This model illustrates the basic elements of the AER's building block calculation and associated price and revenue constraints for distribution businesses.</t>
  </si>
  <si>
    <t>The model is intended to produce X factors that are applicable to revenue caps, price caps and revenue yield forms of control.</t>
  </si>
  <si>
    <t>INSTRUCTIONS FOR USE</t>
  </si>
  <si>
    <t xml:space="preserve">1. Fill out cells in "input" sheet. These cells are highlighted blue. </t>
  </si>
  <si>
    <t>Input data required include:</t>
  </si>
  <si>
    <t>by asset class-</t>
  </si>
  <si>
    <t>opening asset life</t>
  </si>
  <si>
    <t>remaining life</t>
  </si>
  <si>
    <t>useful life</t>
  </si>
  <si>
    <t>remaining tax life</t>
  </si>
  <si>
    <t>standard tax life</t>
  </si>
  <si>
    <t>forecast capex</t>
  </si>
  <si>
    <t>forecast disposals</t>
  </si>
  <si>
    <t>forecast customer contributions</t>
  </si>
  <si>
    <t>forecast total opex</t>
  </si>
  <si>
    <t>WACC parameters</t>
  </si>
  <si>
    <t>actual prices per each tariff component</t>
  </si>
  <si>
    <t>forecast quantities per each tariff component</t>
  </si>
  <si>
    <t xml:space="preserve">This sheet provides for the calculation of X factors under three basic forms of control, namely a weighted average price cap, revenue cap and revenue yield. </t>
  </si>
  <si>
    <t>These may be amended to suit the particular form of control applicable to the DNSP</t>
  </si>
  <si>
    <t>X factor calculations</t>
  </si>
  <si>
    <t>Discount rate</t>
  </si>
  <si>
    <t>Forecast inflation</t>
  </si>
  <si>
    <t>Building block components</t>
  </si>
  <si>
    <t>Return on capital</t>
  </si>
  <si>
    <t>O&amp;M</t>
  </si>
  <si>
    <t>Benchmark Tax liability</t>
  </si>
  <si>
    <t>Difference in NPVs</t>
  </si>
  <si>
    <t>Difference between final year revenue and requirement</t>
  </si>
  <si>
    <t>P_0</t>
  </si>
  <si>
    <t>X_1</t>
  </si>
  <si>
    <t>X_2</t>
  </si>
  <si>
    <t>X_3</t>
  </si>
  <si>
    <t>X_4</t>
  </si>
  <si>
    <t>positive P0, X imply real decrease in price/ revenue constraint</t>
  </si>
  <si>
    <t>Revenue cap calculation</t>
  </si>
  <si>
    <t>Smoothed revenue cap ($m)</t>
  </si>
  <si>
    <t>Summary</t>
  </si>
  <si>
    <t>Revenues ($m, nominal)</t>
  </si>
  <si>
    <t>Revenue cap</t>
  </si>
  <si>
    <t>Building block requirement</t>
  </si>
  <si>
    <t>X factors</t>
  </si>
  <si>
    <t>inflation index</t>
  </si>
  <si>
    <t>Nominal smoothed revenues ($M)</t>
  </si>
  <si>
    <t>To run the 'Fix_Te' macro manually, select Macro from the Tools menu, and then select Macros. Highlight 'Fix_Te' and click on Run.</t>
  </si>
  <si>
    <t>Nominal unsmoothed revenues ($M)</t>
  </si>
  <si>
    <t>Additional tax income</t>
  </si>
  <si>
    <t xml:space="preserve"> - capital contributions</t>
  </si>
  <si>
    <t>Annual Revenue Requirement</t>
  </si>
  <si>
    <t>Input expenditure data should be valued in real terms of the year indicated, as at the end of that year.</t>
  </si>
  <si>
    <t>The value of X may differ for each year of the period but must be set such that the NPV of revenues is equal to the NPV of the total building block revenue requirement for the period.</t>
  </si>
  <si>
    <t>2. Select X factors and P-0 on the "X factor" sheet</t>
  </si>
  <si>
    <t>The X factor sheet provides input values for each X but contains macro buttons which can be used to goal seek a value of P0 for each form of control to equate the NPVs of forecast and required revenues</t>
  </si>
  <si>
    <t>Building block revenues and cash flows are modelled in nominal terms unless specified otherwise.</t>
  </si>
  <si>
    <t>Cash flow to Asset</t>
  </si>
  <si>
    <t>Cash flow to Asset Post-tax</t>
  </si>
  <si>
    <t>Cash flow to Asset Real</t>
  </si>
  <si>
    <t>Cash flow to Asset Real Post-tax</t>
  </si>
  <si>
    <t>Cash flow with Imputation</t>
  </si>
  <si>
    <t>Effective Tax Rate for Equity (From Relevant Cash flows)</t>
  </si>
  <si>
    <t>version 01</t>
  </si>
  <si>
    <t>version no.</t>
  </si>
  <si>
    <t>date of issue</t>
  </si>
  <si>
    <t>details of amendments</t>
  </si>
  <si>
    <t>Post Tax Revenue Model</t>
  </si>
  <si>
    <t>Asset Class 21</t>
  </si>
  <si>
    <t>Asset Class 22</t>
  </si>
  <si>
    <t>Asset Class 23</t>
  </si>
  <si>
    <t>Asset Class 24</t>
  </si>
  <si>
    <t>Asset Class 25</t>
  </si>
  <si>
    <t>Asset Class 26</t>
  </si>
  <si>
    <t>Asset Class 27</t>
  </si>
  <si>
    <t>Asset Class 28</t>
  </si>
  <si>
    <t>Asset Class 29</t>
  </si>
  <si>
    <t>Asset Class 30</t>
  </si>
  <si>
    <t>AMENDMENT RECORD</t>
  </si>
  <si>
    <t>carry-over amounts</t>
  </si>
  <si>
    <t>PV for end of period assets</t>
  </si>
  <si>
    <t>Carry-over amounts</t>
  </si>
  <si>
    <t>Opex (excludes carry-over amounts)</t>
  </si>
  <si>
    <t>Opex (includes carry-over amounts)</t>
  </si>
  <si>
    <t>Clause 6.2.6 requires that the form of control applicable to "standard direct control" services be of a CPI-X form.</t>
  </si>
  <si>
    <t xml:space="preserve"> - Pre-tax Income</t>
  </si>
  <si>
    <t>Electricity Distribution Network Service Providers</t>
  </si>
  <si>
    <t>Version: 02</t>
  </si>
  <si>
    <t>version 02</t>
  </si>
  <si>
    <t>-</t>
  </si>
  <si>
    <t>1. totals in row 37 of the "Input" sheet changed to sum rows 7 to 36</t>
  </si>
  <si>
    <t>3. tax depreciation totals in row 479 of the "Assets" sheet changed to include tax depreciation calculated for all asset classes</t>
  </si>
  <si>
    <t>Date: 19 June 2009</t>
  </si>
  <si>
    <t>2. depreciation on capex calculated in rows 169 to 178 and 182 to 191 of the "Assets" sheet changed to refer to correct capex inputs for each year</t>
  </si>
  <si>
    <t>2014-15</t>
  </si>
  <si>
    <t>Opex</t>
  </si>
  <si>
    <t>Equity raising costs</t>
  </si>
  <si>
    <t>s</t>
  </si>
  <si>
    <t>CPI (2013-14 = 100)</t>
  </si>
  <si>
    <t>Maximum Allowed Revenue ($m)</t>
  </si>
  <si>
    <t>Sub-transmission lines and cables</t>
  </si>
  <si>
    <t>Cable tunnel (dx)</t>
  </si>
  <si>
    <t>Distribution lines and cables</t>
  </si>
  <si>
    <t>Substations</t>
  </si>
  <si>
    <t>Transformers</t>
  </si>
  <si>
    <t>Low Voltage Lines and Cables</t>
  </si>
  <si>
    <t>Customer Metering and Load Control</t>
  </si>
  <si>
    <t>Customer Metering (digital)</t>
  </si>
  <si>
    <t>Communications (digital) - dx</t>
  </si>
  <si>
    <t>Total Communications</t>
  </si>
  <si>
    <t>System IT (dx)</t>
  </si>
  <si>
    <t>Ancillary substation equipment (dx)</t>
  </si>
  <si>
    <t>Land and Easements</t>
  </si>
  <si>
    <t>Emergency Spares (Major Plant, Excludes Inventory)</t>
  </si>
  <si>
    <t>Furniture, fittings, plant and equipment</t>
  </si>
  <si>
    <t>Land (non-system)</t>
  </si>
  <si>
    <t>Other non system assets</t>
  </si>
  <si>
    <t>IT systems</t>
  </si>
  <si>
    <t>Motor vehicles</t>
  </si>
  <si>
    <t>Buildings</t>
  </si>
  <si>
    <t>2013-14</t>
  </si>
  <si>
    <t>Return of asset (regulatory depreciation)</t>
  </si>
  <si>
    <t>Building block revenue requirement</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</si>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</sst>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7" formatCode="&quot;$&quot;#,##0.00;\-&quot;$&quot;#,##0.00"/>
    <numFmt numFmtId="8" formatCode="&quot;$&quot;#,##0.00;[Red]\-&quot;$&quot;#,##0.00"/>
    <numFmt numFmtId="41" formatCode="_-* #,##0_-;\-* #,##0_-;_-* &quot;-&quot;_-;_-@_-"/>
    <numFmt numFmtId="44" formatCode="_-&quot;$&quot;* #,##0.00_-;\-&quot;$&quot;* #,##0.00_-;_-&quot;$&quot;* &quot;-&quot;??_-;_-@_-"/>
    <numFmt numFmtId="43" formatCode="_-* #,##0.00_-;\-* #,##0.00_-;_-* &quot;-&quot;??_-;_-@_-"/>
    <numFmt numFmtId="164" formatCode="&quot;$&quot;#,##0.00_);[Red]\(&quot;$&quot;#,##0.00\)"/>
    <numFmt numFmtId="165" formatCode="_(* #,##0_);_(* \(#,##0\);_(* &quot;-&quot;_);_(@_)"/>
    <numFmt numFmtId="166" formatCode="0.0%"/>
    <numFmt numFmtId="167" formatCode="0.0"/>
    <numFmt numFmtId="168" formatCode="_-* #,##0.0_-;\-* #,##0.0_-;_-* &quot;-&quot;??_-;_-@_-"/>
    <numFmt numFmtId="169" formatCode="_-* #,##0.0_-;\-* #,##0.0_-;_-* &quot;-&quot;?_-;_-@_-"/>
    <numFmt numFmtId="170" formatCode="_(* #,##0.0_);_(* \(#,##0.0\);_(* &quot;-&quot;??_);_(@_)"/>
    <numFmt numFmtId="171" formatCode="_-* #,##0_-;\-* #,##0_-;_-* &quot;-&quot;??_-;_-@_-"/>
    <numFmt numFmtId="172" formatCode="_-* #,##0.000_-;\-* #,##0.000_-;_-* &quot;-&quot;??_-;_-@_-"/>
    <numFmt numFmtId="173" formatCode="0.000"/>
    <numFmt numFmtId="174" formatCode="_-* #,##0.000000_-;\-* #,##0.000000_-;_-* &quot;-&quot;??_-;_-@_-"/>
    <numFmt numFmtId="175" formatCode="_(* #,##0.0_);_(* \(#,##0.0\);_(* &quot;-&quot;_);_(@_)"/>
    <numFmt numFmtId="176" formatCode="_(* #,##0_);_(* \(#,##0\);_(* &quot;-&quot;??_);_(@_)"/>
    <numFmt numFmtId="177" formatCode="[$-C09]dd\-mmm\-yy;@"/>
    <numFmt numFmtId="178" formatCode="_(* #,##0.0_);_(* \(#,##0.0\);_(* &quot;-&quot;?_);_(@_)"/>
    <numFmt numFmtId="179" formatCode="_(* #,##0_);_(* \(#,##0\);_(* &quot;-&quot;?_);_(@_)"/>
    <numFmt numFmtId="180" formatCode="_(&quot;$&quot;* #,##0.00_);_(&quot;$&quot;* \(#,##0.00\);_(&quot;$&quot;* &quot;-&quot;??_);_(@_)"/>
    <numFmt numFmtId="181" formatCode="&quot;$&quot;#,##0.00"/>
    <numFmt numFmtId="182" formatCode="_(* #,##0.00_);_(* \(#,##0.00\);_(* &quot;-&quot;??_);_(@_)"/>
  </numFmts>
  <fonts count="63" x14ac:knownFonts="1">
    <font>
      <sz val="10"/>
      <name val="Arial"/>
    </font>
    <font>
      <sz val="10"/>
      <name val="Arial"/>
      <family val="2"/>
    </font>
    <font>
      <sz val="9"/>
      <name val="Times New Roman"/>
      <family val="1"/>
    </font>
    <font>
      <b/>
      <sz val="10"/>
      <name val="Arial"/>
      <family val="2"/>
    </font>
    <font>
      <b/>
      <sz val="10"/>
      <name val="Arial"/>
      <family val="2"/>
    </font>
    <font>
      <sz val="10"/>
      <color indexed="12"/>
      <name val="Arial"/>
      <family val="2"/>
    </font>
    <font>
      <sz val="10"/>
      <color indexed="10"/>
      <name val="Arial"/>
      <family val="2"/>
    </font>
    <font>
      <sz val="10"/>
      <name val="Arial"/>
      <family val="2"/>
    </font>
    <font>
      <sz val="10"/>
      <color indexed="9"/>
      <name val="Arial"/>
      <family val="2"/>
    </font>
    <font>
      <sz val="10"/>
      <color indexed="53"/>
      <name val="Arial"/>
      <family val="2"/>
    </font>
    <font>
      <b/>
      <sz val="10"/>
      <color indexed="10"/>
      <name val="Arial"/>
      <family val="2"/>
    </font>
    <font>
      <sz val="8"/>
      <color indexed="81"/>
      <name val="Tahoma"/>
      <family val="2"/>
    </font>
    <font>
      <b/>
      <sz val="12"/>
      <name val="Arial"/>
      <family val="2"/>
    </font>
    <font>
      <sz val="12"/>
      <name val="Arial"/>
      <family val="2"/>
    </font>
    <font>
      <sz val="10"/>
      <name val="Symbol"/>
      <family val="1"/>
      <charset val="2"/>
    </font>
    <font>
      <sz val="10"/>
      <name val="Arial"/>
      <family val="2"/>
    </font>
    <font>
      <b/>
      <sz val="10"/>
      <color indexed="12"/>
      <name val="Arial"/>
      <family val="2"/>
    </font>
    <font>
      <i/>
      <sz val="8"/>
      <color indexed="81"/>
      <name val="Tahoma"/>
      <family val="2"/>
    </font>
    <font>
      <sz val="10"/>
      <color indexed="22"/>
      <name val="Arial"/>
      <family val="2"/>
    </font>
    <font>
      <b/>
      <sz val="12"/>
      <name val="Arial"/>
      <family val="2"/>
    </font>
    <font>
      <i/>
      <sz val="8"/>
      <name val="Arial"/>
      <family val="2"/>
    </font>
    <font>
      <b/>
      <sz val="10"/>
      <color indexed="22"/>
      <name val="Arial"/>
      <family val="2"/>
    </font>
    <font>
      <b/>
      <sz val="10"/>
      <color indexed="9"/>
      <name val="Arial"/>
      <family val="2"/>
    </font>
    <font>
      <sz val="36"/>
      <name val="Arial"/>
      <family val="2"/>
    </font>
    <font>
      <sz val="22"/>
      <color indexed="9"/>
      <name val="Arial"/>
      <family val="2"/>
    </font>
    <font>
      <i/>
      <sz val="10"/>
      <name val="Arial"/>
      <family val="2"/>
    </font>
    <font>
      <sz val="10"/>
      <color indexed="9"/>
      <name val="Arial"/>
      <family val="2"/>
    </font>
    <font>
      <b/>
      <sz val="9"/>
      <name val="Arial"/>
      <family val="2"/>
    </font>
    <font>
      <b/>
      <sz val="8"/>
      <name val="Arial"/>
      <family val="2"/>
    </font>
    <font>
      <sz val="8"/>
      <name val="Arial"/>
      <family val="2"/>
    </font>
    <font>
      <sz val="12"/>
      <name val="Arial"/>
      <family val="2"/>
    </font>
    <font>
      <sz val="36"/>
      <name val="Arial"/>
      <family val="2"/>
    </font>
    <font>
      <b/>
      <sz val="16"/>
      <name val="Arial"/>
      <family val="2"/>
    </font>
    <font>
      <sz val="16"/>
      <name val="Arial"/>
      <family val="2"/>
    </font>
    <font>
      <b/>
      <sz val="18"/>
      <color indexed="56"/>
      <name val="Cambria"/>
      <family val="2"/>
    </font>
    <font>
      <u/>
      <sz val="11"/>
      <color indexed="12"/>
      <name val="Calibri"/>
      <family val="2"/>
    </font>
    <font>
      <sz val="9"/>
      <name val="Arial"/>
      <family val="2"/>
    </font>
    <font>
      <b/>
      <sz val="9"/>
      <color indexed="9"/>
      <name val="Arial"/>
      <family val="2"/>
    </font>
    <font>
      <sz val="11"/>
      <color indexed="8"/>
      <name val="Calibri"/>
      <family val="2"/>
    </font>
    <font>
      <sz val="1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Arial"/>
      <family val="2"/>
    </font>
    <font>
      <sz val="10"/>
      <name val="Arial"/>
      <family val="2"/>
    </font>
    <font>
      <sz val="10"/>
      <color indexed="9"/>
      <name val="Arial"/>
      <family val="2"/>
    </font>
    <font>
      <sz val="10"/>
      <color indexed="10"/>
      <name val="Arial"/>
      <family val="2"/>
    </font>
    <font>
      <b/>
      <sz val="10"/>
      <color indexed="47"/>
      <name val="Arial"/>
      <family val="2"/>
    </font>
    <font>
      <sz val="10"/>
      <color indexed="60"/>
      <name val="Arial"/>
      <family val="2"/>
    </font>
    <font>
      <sz val="10"/>
      <name val="Arial"/>
      <family val="2"/>
    </font>
    <font>
      <b/>
      <sz val="10"/>
      <color rgb="FF000000"/>
      <name val="Arial"/>
      <family val="2"/>
    </font>
  </fonts>
  <fills count="39">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9"/>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theme="3" tint="0.79998168889431442"/>
        <bgColor indexed="64"/>
      </patternFill>
    </fill>
    <fill>
      <patternFill patternType="solid">
        <fgColor rgb="FF92D050"/>
        <bgColor indexed="64"/>
      </patternFill>
    </fill>
  </fills>
  <borders count="4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top style="thin">
        <color indexed="22"/>
      </top>
      <bottom/>
      <diagonal/>
    </border>
    <border>
      <left style="thin">
        <color indexed="23"/>
      </left>
      <right/>
      <top style="thin">
        <color indexed="23"/>
      </top>
      <bottom/>
      <diagonal/>
    </border>
    <border>
      <left/>
      <right/>
      <top style="thin">
        <color indexed="23"/>
      </top>
      <bottom/>
      <diagonal/>
    </border>
    <border>
      <left style="thin">
        <color indexed="23"/>
      </left>
      <right/>
      <top/>
      <bottom/>
      <diagonal/>
    </border>
    <border>
      <left style="thin">
        <color indexed="23"/>
      </left>
      <right/>
      <top/>
      <bottom style="thin">
        <color indexed="23"/>
      </bottom>
      <diagonal/>
    </border>
    <border>
      <left/>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style="thin">
        <color indexed="55"/>
      </left>
      <right/>
      <top style="thin">
        <color indexed="55"/>
      </top>
      <bottom/>
      <diagonal/>
    </border>
    <border>
      <left/>
      <right/>
      <top style="thin">
        <color indexed="55"/>
      </top>
      <bottom/>
      <diagonal/>
    </border>
    <border>
      <left style="thin">
        <color indexed="55"/>
      </left>
      <right/>
      <top/>
      <bottom/>
      <diagonal/>
    </border>
    <border>
      <left/>
      <right style="thin">
        <color indexed="23"/>
      </right>
      <top style="thin">
        <color indexed="23"/>
      </top>
      <bottom/>
      <diagonal/>
    </border>
    <border>
      <left/>
      <right style="thin">
        <color indexed="23"/>
      </right>
      <top/>
      <bottom/>
      <diagonal/>
    </border>
    <border>
      <left style="thin">
        <color indexed="64"/>
      </left>
      <right style="thin">
        <color indexed="64"/>
      </right>
      <top/>
      <bottom style="thin">
        <color indexed="64"/>
      </bottom>
      <diagonal/>
    </border>
    <border>
      <left/>
      <right/>
      <top style="thin">
        <color indexed="64"/>
      </top>
      <bottom style="thin">
        <color indexed="23"/>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theme="0" tint="-0.499984740745262"/>
      </left>
      <right/>
      <top/>
      <bottom/>
      <diagonal/>
    </border>
    <border>
      <left/>
      <right/>
      <top style="thin">
        <color indexed="64"/>
      </top>
      <bottom style="thin">
        <color theme="1" tint="0.499984740745262"/>
      </bottom>
      <diagonal/>
    </border>
    <border>
      <left/>
      <right style="thin">
        <color theme="1" tint="0.499984740745262"/>
      </right>
      <top/>
      <bottom/>
      <diagonal/>
    </border>
  </borders>
  <cellStyleXfs count="91">
    <xf numFmtId="0" fontId="0" fillId="0" borderId="0"/>
    <xf numFmtId="0" fontId="38" fillId="2" borderId="0" applyNumberFormat="0" applyBorder="0" applyAlignment="0" applyProtection="0"/>
    <xf numFmtId="0" fontId="38" fillId="4"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3"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3" borderId="0" applyNumberFormat="0" applyBorder="0" applyAlignment="0" applyProtection="0"/>
    <xf numFmtId="0" fontId="38" fillId="7" borderId="0" applyNumberFormat="0" applyBorder="0" applyAlignment="0" applyProtection="0"/>
    <xf numFmtId="0" fontId="38" fillId="10" borderId="0" applyNumberFormat="0" applyBorder="0" applyAlignment="0" applyProtection="0"/>
    <xf numFmtId="0" fontId="38" fillId="15"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3" borderId="0" applyNumberFormat="0" applyBorder="0" applyAlignment="0" applyProtection="0"/>
    <xf numFmtId="0" fontId="40" fillId="17" borderId="0" applyNumberFormat="0" applyBorder="0" applyAlignment="0" applyProtection="0"/>
    <xf numFmtId="0" fontId="40" fillId="9"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17" borderId="0" applyNumberFormat="0" applyBorder="0" applyAlignment="0" applyProtection="0"/>
    <xf numFmtId="0" fontId="40" fillId="9" borderId="0" applyNumberFormat="0" applyBorder="0" applyAlignment="0" applyProtection="0"/>
    <xf numFmtId="0" fontId="40" fillId="22" borderId="0" applyNumberFormat="0" applyBorder="0" applyAlignment="0" applyProtection="0"/>
    <xf numFmtId="0" fontId="41" fillId="4" borderId="0" applyNumberFormat="0" applyBorder="0" applyAlignment="0" applyProtection="0"/>
    <xf numFmtId="165" fontId="7" fillId="23" borderId="0" applyNumberFormat="0" applyFont="0" applyBorder="0" applyAlignment="0">
      <alignment horizontal="right"/>
    </xf>
    <xf numFmtId="0" fontId="42" fillId="14" borderId="1" applyNumberFormat="0" applyAlignment="0" applyProtection="0"/>
    <xf numFmtId="0" fontId="43" fillId="24" borderId="2" applyNumberFormat="0" applyAlignment="0" applyProtection="0"/>
    <xf numFmtId="43" fontId="1" fillId="0" borderId="0" applyFont="0" applyFill="0" applyBorder="0" applyAlignment="0" applyProtection="0"/>
    <xf numFmtId="43" fontId="5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6" fillId="0" borderId="0" applyFont="0" applyFill="0" applyBorder="0" applyAlignment="0" applyProtection="0"/>
    <xf numFmtId="43" fontId="7" fillId="0" borderId="0" applyFont="0" applyFill="0" applyBorder="0" applyAlignment="0" applyProtection="0"/>
    <xf numFmtId="182" fontId="7" fillId="0" borderId="0" applyFont="0" applyFill="0" applyBorder="0" applyAlignment="0" applyProtection="0"/>
    <xf numFmtId="43" fontId="61" fillId="0" borderId="0" applyFont="0" applyFill="0" applyBorder="0" applyAlignment="0" applyProtection="0"/>
    <xf numFmtId="44" fontId="1" fillId="0" borderId="0" applyFont="0" applyFill="0" applyBorder="0" applyAlignment="0" applyProtection="0"/>
    <xf numFmtId="44" fontId="5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0" fontId="7" fillId="0" borderId="0" applyFont="0" applyFill="0" applyBorder="0" applyAlignment="0" applyProtection="0"/>
    <xf numFmtId="44" fontId="61" fillId="0" borderId="0" applyFont="0" applyFill="0" applyBorder="0" applyAlignment="0" applyProtection="0"/>
    <xf numFmtId="0" fontId="44" fillId="0" borderId="0" applyNumberFormat="0" applyFill="0" applyBorder="0" applyAlignment="0" applyProtection="0"/>
    <xf numFmtId="0" fontId="45" fillId="6" borderId="0" applyNumberFormat="0" applyBorder="0" applyAlignment="0" applyProtection="0"/>
    <xf numFmtId="0" fontId="46" fillId="0" borderId="3" applyNumberFormat="0" applyFill="0" applyAlignment="0" applyProtection="0"/>
    <xf numFmtId="0" fontId="47" fillId="0" borderId="4" applyNumberFormat="0" applyFill="0" applyAlignment="0" applyProtection="0"/>
    <xf numFmtId="0" fontId="48" fillId="0" borderId="5" applyNumberFormat="0" applyFill="0" applyAlignment="0" applyProtection="0"/>
    <xf numFmtId="0" fontId="48" fillId="0" borderId="0" applyNumberFormat="0" applyFill="0" applyBorder="0" applyAlignment="0" applyProtection="0"/>
    <xf numFmtId="0" fontId="35" fillId="0" borderId="0" applyNumberFormat="0" applyFill="0" applyBorder="0" applyAlignment="0" applyProtection="0">
      <alignment vertical="top"/>
      <protection locked="0"/>
    </xf>
    <xf numFmtId="41" fontId="36" fillId="23" borderId="0" applyFont="0" applyBorder="0" applyAlignment="0"/>
    <xf numFmtId="166" fontId="36" fillId="23" borderId="0" applyFont="0" applyBorder="0" applyAlignment="0"/>
    <xf numFmtId="178" fontId="7" fillId="25" borderId="0" applyFont="0" applyBorder="0">
      <alignment horizontal="right"/>
    </xf>
    <xf numFmtId="0" fontId="49" fillId="3" borderId="1" applyNumberFormat="0" applyAlignment="0" applyProtection="0"/>
    <xf numFmtId="165" fontId="1" fillId="26" borderId="0" applyFont="0" applyBorder="0" applyAlignment="0">
      <alignment horizontal="right"/>
      <protection locked="0"/>
    </xf>
    <xf numFmtId="165" fontId="7" fillId="26" borderId="0" applyFont="0" applyBorder="0" applyAlignment="0">
      <alignment horizontal="right"/>
      <protection locked="0"/>
    </xf>
    <xf numFmtId="165" fontId="55" fillId="26" borderId="0" applyFont="0" applyBorder="0" applyAlignment="0">
      <alignment horizontal="right"/>
      <protection locked="0"/>
    </xf>
    <xf numFmtId="165" fontId="7" fillId="26" borderId="0" applyFont="0" applyBorder="0" applyAlignment="0">
      <alignment horizontal="right"/>
      <protection locked="0"/>
    </xf>
    <xf numFmtId="165" fontId="61" fillId="26" borderId="0" applyFont="0" applyBorder="0" applyAlignment="0">
      <alignment horizontal="right"/>
      <protection locked="0"/>
    </xf>
    <xf numFmtId="10" fontId="7" fillId="27" borderId="0" applyFont="0" applyBorder="0">
      <alignment horizontal="right"/>
      <protection locked="0"/>
    </xf>
    <xf numFmtId="165" fontId="7" fillId="27" borderId="0" applyFont="0" applyBorder="0" applyAlignment="0">
      <alignment horizontal="right"/>
      <protection locked="0"/>
    </xf>
    <xf numFmtId="3" fontId="7" fillId="28" borderId="0" applyFont="0" applyBorder="0">
      <protection locked="0"/>
    </xf>
    <xf numFmtId="10" fontId="36" fillId="28" borderId="0" applyBorder="0" applyAlignment="0">
      <protection locked="0"/>
    </xf>
    <xf numFmtId="179" fontId="7" fillId="29" borderId="0" applyFont="0" applyBorder="0">
      <alignment horizontal="right"/>
      <protection locked="0"/>
    </xf>
    <xf numFmtId="10" fontId="3" fillId="29" borderId="0" applyFont="0" applyBorder="0" applyAlignment="0">
      <alignment horizontal="left"/>
      <protection locked="0"/>
    </xf>
    <xf numFmtId="165" fontId="1" fillId="25" borderId="0" applyFont="0" applyBorder="0">
      <alignment horizontal="right"/>
      <protection locked="0"/>
    </xf>
    <xf numFmtId="165" fontId="7" fillId="25" borderId="0" applyFont="0" applyBorder="0">
      <alignment horizontal="right"/>
      <protection locked="0"/>
    </xf>
    <xf numFmtId="165" fontId="55" fillId="25" borderId="0" applyFont="0" applyBorder="0">
      <alignment horizontal="right"/>
      <protection locked="0"/>
    </xf>
    <xf numFmtId="165" fontId="7" fillId="25" borderId="0" applyFont="0" applyBorder="0">
      <alignment horizontal="right"/>
      <protection locked="0"/>
    </xf>
    <xf numFmtId="165" fontId="61" fillId="25" borderId="0" applyFont="0" applyBorder="0">
      <alignment horizontal="right"/>
      <protection locked="0"/>
    </xf>
    <xf numFmtId="9" fontId="3" fillId="25" borderId="0" applyFont="0" applyBorder="0">
      <alignment horizontal="right"/>
      <protection locked="0"/>
    </xf>
    <xf numFmtId="166" fontId="37" fillId="30" borderId="0" applyBorder="0" applyAlignment="0"/>
    <xf numFmtId="0" fontId="50" fillId="0" borderId="6" applyNumberFormat="0" applyFill="0" applyAlignment="0" applyProtection="0"/>
    <xf numFmtId="178" fontId="36" fillId="23" borderId="7" applyFont="0" applyBorder="0" applyAlignment="0"/>
    <xf numFmtId="166" fontId="27" fillId="23" borderId="0" applyFont="0" applyBorder="0" applyAlignment="0"/>
    <xf numFmtId="0" fontId="51" fillId="12" borderId="0" applyNumberFormat="0" applyBorder="0" applyAlignment="0" applyProtection="0"/>
    <xf numFmtId="0" fontId="7" fillId="0" borderId="0"/>
    <xf numFmtId="0" fontId="7" fillId="0" borderId="0"/>
    <xf numFmtId="0" fontId="38" fillId="0" borderId="0"/>
    <xf numFmtId="0" fontId="7" fillId="0" borderId="0"/>
    <xf numFmtId="0" fontId="7" fillId="5" borderId="8" applyNumberFormat="0" applyFont="0" applyAlignment="0" applyProtection="0"/>
    <xf numFmtId="0" fontId="52" fillId="14" borderId="9" applyNumberFormat="0" applyAlignment="0" applyProtection="0"/>
    <xf numFmtId="9" fontId="1" fillId="0" borderId="0" applyFont="0" applyFill="0" applyBorder="0" applyAlignment="0" applyProtection="0"/>
    <xf numFmtId="9" fontId="7" fillId="0" borderId="0" applyFont="0" applyFill="0" applyBorder="0" applyAlignment="0" applyProtection="0"/>
    <xf numFmtId="9" fontId="55" fillId="0" borderId="0" applyFont="0" applyFill="0" applyBorder="0" applyAlignment="0" applyProtection="0"/>
    <xf numFmtId="9" fontId="7" fillId="0" borderId="0" applyFont="0" applyFill="0" applyBorder="0" applyAlignment="0" applyProtection="0"/>
    <xf numFmtId="9" fontId="61" fillId="0" borderId="0" applyFont="0" applyFill="0" applyBorder="0" applyAlignment="0" applyProtection="0"/>
    <xf numFmtId="0" fontId="39" fillId="0" borderId="0" applyFill="0">
      <alignment horizontal="left" indent="3"/>
    </xf>
    <xf numFmtId="0" fontId="34" fillId="0" borderId="0" applyNumberFormat="0" applyFill="0" applyBorder="0" applyAlignment="0" applyProtection="0"/>
    <xf numFmtId="0" fontId="53" fillId="0" borderId="10" applyNumberFormat="0" applyFill="0" applyAlignment="0" applyProtection="0"/>
    <xf numFmtId="0" fontId="54" fillId="0" borderId="0" applyNumberFormat="0" applyFill="0" applyBorder="0" applyAlignment="0" applyProtection="0"/>
  </cellStyleXfs>
  <cellXfs count="478">
    <xf numFmtId="0" fontId="0" fillId="0" borderId="0" xfId="0"/>
    <xf numFmtId="0" fontId="3" fillId="31" borderId="1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82" applyNumberFormat="1"/>
    <xf numFmtId="0" fontId="0" fillId="32" borderId="0" xfId="0" applyFill="1"/>
    <xf numFmtId="0" fontId="0" fillId="0" borderId="0" xfId="0" applyFill="1"/>
    <xf numFmtId="0" fontId="13" fillId="0" borderId="0" xfId="0" applyFont="1"/>
    <xf numFmtId="0" fontId="0" fillId="0" borderId="0" xfId="0" applyAlignment="1"/>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Protection="1">
      <protection locked="0"/>
    </xf>
    <xf numFmtId="0" fontId="7" fillId="0" borderId="0" xfId="0" applyFont="1" applyProtection="1">
      <protection locked="0"/>
    </xf>
    <xf numFmtId="0" fontId="0" fillId="0" borderId="0" xfId="0" applyFill="1" applyProtection="1">
      <protection locked="0"/>
    </xf>
    <xf numFmtId="0" fontId="5" fillId="0" borderId="0" xfId="0" applyFont="1" applyProtection="1">
      <protection locked="0"/>
    </xf>
    <xf numFmtId="0" fontId="1" fillId="0" borderId="0" xfId="0" applyFont="1" applyFill="1" applyProtection="1">
      <protection locked="0"/>
    </xf>
    <xf numFmtId="0" fontId="9" fillId="0" borderId="0" xfId="0" applyFont="1" applyProtection="1">
      <protection locked="0"/>
    </xf>
    <xf numFmtId="0" fontId="18" fillId="0" borderId="0" xfId="0" applyFont="1" applyProtection="1">
      <protection locked="0"/>
    </xf>
    <xf numFmtId="0" fontId="0" fillId="33" borderId="0" xfId="0" applyFill="1" applyBorder="1" applyAlignment="1">
      <alignment wrapText="1"/>
    </xf>
    <xf numFmtId="0" fontId="0" fillId="33" borderId="0" xfId="0" applyFill="1"/>
    <xf numFmtId="0" fontId="0" fillId="33" borderId="0" xfId="0" applyFill="1" applyBorder="1"/>
    <xf numFmtId="0" fontId="7" fillId="33" borderId="0" xfId="0" applyFont="1" applyFill="1" applyBorder="1" applyAlignment="1">
      <alignment wrapText="1"/>
    </xf>
    <xf numFmtId="0" fontId="0" fillId="33" borderId="0" xfId="0" applyFill="1" applyBorder="1" applyAlignment="1">
      <alignment vertical="center" wrapText="1"/>
    </xf>
    <xf numFmtId="0" fontId="7" fillId="33" borderId="0" xfId="0" applyFont="1" applyFill="1" applyBorder="1" applyAlignment="1">
      <alignment horizontal="left" vertical="center"/>
    </xf>
    <xf numFmtId="0" fontId="3" fillId="33" borderId="0" xfId="0" applyFont="1" applyFill="1" applyBorder="1" applyAlignment="1">
      <alignment horizontal="center"/>
    </xf>
    <xf numFmtId="0" fontId="3" fillId="33" borderId="0" xfId="0" applyFont="1" applyFill="1" applyBorder="1"/>
    <xf numFmtId="0" fontId="0" fillId="33" borderId="0" xfId="0" applyFill="1" applyAlignment="1">
      <alignment horizontal="center"/>
    </xf>
    <xf numFmtId="0" fontId="0" fillId="33" borderId="0" xfId="0" applyFill="1" applyAlignment="1"/>
    <xf numFmtId="10" fontId="1" fillId="33" borderId="0" xfId="82" applyNumberFormat="1" applyFill="1"/>
    <xf numFmtId="10" fontId="0" fillId="33" borderId="0" xfId="82" applyNumberFormat="1" applyFont="1" applyFill="1"/>
    <xf numFmtId="9" fontId="0" fillId="33" borderId="0" xfId="82" applyNumberFormat="1" applyFont="1" applyFill="1"/>
    <xf numFmtId="166" fontId="0" fillId="33" borderId="0" xfId="82" applyNumberFormat="1" applyFont="1" applyFill="1"/>
    <xf numFmtId="171" fontId="7" fillId="33" borderId="0" xfId="29" applyNumberFormat="1" applyFont="1" applyFill="1"/>
    <xf numFmtId="0" fontId="3" fillId="31" borderId="0" xfId="0" applyFont="1" applyFill="1" applyBorder="1" applyAlignment="1">
      <alignment horizontal="center"/>
    </xf>
    <xf numFmtId="0" fontId="20" fillId="33" borderId="0" xfId="0" applyFont="1" applyFill="1" applyAlignment="1">
      <alignment horizontal="center"/>
    </xf>
    <xf numFmtId="0" fontId="20" fillId="33" borderId="0" xfId="0" applyFont="1" applyFill="1" applyAlignment="1">
      <alignment horizontal="right"/>
    </xf>
    <xf numFmtId="0" fontId="3" fillId="33" borderId="0" xfId="0" applyFont="1" applyFill="1"/>
    <xf numFmtId="43" fontId="20" fillId="33" borderId="0" xfId="29" applyFont="1" applyFill="1" applyAlignment="1">
      <alignment horizontal="left"/>
    </xf>
    <xf numFmtId="171" fontId="0" fillId="33" borderId="0" xfId="29" applyNumberFormat="1" applyFont="1" applyFill="1"/>
    <xf numFmtId="167" fontId="0" fillId="33" borderId="0" xfId="0" applyNumberFormat="1" applyFill="1"/>
    <xf numFmtId="43" fontId="20" fillId="33" borderId="0" xfId="29" applyFont="1" applyFill="1" applyAlignment="1">
      <alignment horizontal="right"/>
    </xf>
    <xf numFmtId="43" fontId="7" fillId="33" borderId="0" xfId="29" applyFont="1" applyFill="1"/>
    <xf numFmtId="0" fontId="3" fillId="33" borderId="0" xfId="0" applyFont="1" applyFill="1" applyAlignment="1">
      <alignment horizontal="right"/>
    </xf>
    <xf numFmtId="0" fontId="0" fillId="33" borderId="12" xfId="0" applyFill="1" applyBorder="1"/>
    <xf numFmtId="0" fontId="3" fillId="33" borderId="12" xfId="0" applyFont="1" applyFill="1" applyBorder="1" applyAlignment="1">
      <alignment horizontal="right"/>
    </xf>
    <xf numFmtId="171" fontId="7" fillId="0" borderId="12" xfId="29" applyNumberFormat="1" applyFont="1" applyFill="1" applyBorder="1"/>
    <xf numFmtId="43" fontId="20" fillId="33" borderId="12" xfId="29" applyFont="1" applyFill="1" applyBorder="1" applyAlignment="1">
      <alignment horizontal="right"/>
    </xf>
    <xf numFmtId="43" fontId="0" fillId="33" borderId="0" xfId="0" applyNumberFormat="1" applyFill="1"/>
    <xf numFmtId="0" fontId="7" fillId="0" borderId="0" xfId="0" applyFont="1" applyAlignment="1" applyProtection="1">
      <alignment horizontal="center"/>
      <protection locked="0"/>
    </xf>
    <xf numFmtId="0" fontId="3" fillId="0" borderId="0" xfId="0" applyFont="1" applyFill="1" applyBorder="1" applyAlignment="1" applyProtection="1">
      <alignment horizontal="center"/>
      <protection locked="0"/>
    </xf>
    <xf numFmtId="0" fontId="7" fillId="33" borderId="0" xfId="0" applyFont="1" applyFill="1" applyProtection="1">
      <protection locked="0"/>
    </xf>
    <xf numFmtId="0" fontId="7" fillId="33" borderId="0" xfId="0" applyFont="1" applyFill="1" applyAlignment="1" applyProtection="1">
      <alignment horizontal="center"/>
      <protection locked="0"/>
    </xf>
    <xf numFmtId="10" fontId="7" fillId="33" borderId="0" xfId="82" applyNumberFormat="1" applyFont="1" applyFill="1" applyProtection="1">
      <protection locked="0"/>
    </xf>
    <xf numFmtId="10" fontId="7" fillId="33" borderId="0" xfId="0" applyNumberFormat="1" applyFont="1" applyFill="1" applyProtection="1">
      <protection locked="0"/>
    </xf>
    <xf numFmtId="0" fontId="0" fillId="33" borderId="0" xfId="0" applyFill="1" applyProtection="1">
      <protection locked="0"/>
    </xf>
    <xf numFmtId="0" fontId="0" fillId="33" borderId="0" xfId="0" applyFill="1" applyAlignment="1" applyProtection="1">
      <alignment horizontal="center"/>
      <protection locked="0"/>
    </xf>
    <xf numFmtId="0" fontId="3" fillId="33" borderId="0" xfId="0" applyFont="1" applyFill="1" applyBorder="1" applyAlignment="1" applyProtection="1">
      <alignment horizontal="center"/>
      <protection locked="0"/>
    </xf>
    <xf numFmtId="0" fontId="7" fillId="33" borderId="0" xfId="0" applyFont="1" applyFill="1" applyBorder="1" applyProtection="1">
      <protection locked="0"/>
    </xf>
    <xf numFmtId="0" fontId="5" fillId="33" borderId="0" xfId="0" applyFont="1" applyFill="1" applyBorder="1" applyProtection="1">
      <protection locked="0"/>
    </xf>
    <xf numFmtId="0" fontId="5" fillId="33" borderId="0" xfId="0" applyFont="1" applyFill="1" applyProtection="1">
      <protection locked="0"/>
    </xf>
    <xf numFmtId="0" fontId="3" fillId="33" borderId="0" xfId="0" applyFont="1" applyFill="1" applyProtection="1">
      <protection locked="0"/>
    </xf>
    <xf numFmtId="0" fontId="7" fillId="33" borderId="13" xfId="0" applyFont="1" applyFill="1" applyBorder="1" applyAlignment="1" applyProtection="1">
      <alignment horizontal="center"/>
      <protection locked="0"/>
    </xf>
    <xf numFmtId="0" fontId="16" fillId="33" borderId="0" xfId="0" applyFont="1" applyFill="1" applyAlignment="1" applyProtection="1">
      <alignment horizontal="center"/>
      <protection locked="0"/>
    </xf>
    <xf numFmtId="173" fontId="3" fillId="33" borderId="14" xfId="29" applyNumberFormat="1" applyFont="1" applyFill="1" applyBorder="1" applyAlignment="1" applyProtection="1">
      <alignment horizontal="center"/>
      <protection locked="0"/>
    </xf>
    <xf numFmtId="0" fontId="3" fillId="33" borderId="0" xfId="0" applyFont="1" applyFill="1" applyAlignment="1" applyProtection="1">
      <alignment horizontal="center"/>
      <protection locked="0"/>
    </xf>
    <xf numFmtId="0" fontId="3" fillId="33" borderId="0" xfId="0" applyFont="1" applyFill="1" applyBorder="1" applyProtection="1">
      <protection locked="0"/>
    </xf>
    <xf numFmtId="0" fontId="7" fillId="33" borderId="0" xfId="0" applyFont="1" applyFill="1" applyBorder="1" applyAlignment="1" applyProtection="1">
      <alignment horizontal="center"/>
      <protection locked="0"/>
    </xf>
    <xf numFmtId="0" fontId="0" fillId="33" borderId="0" xfId="0" applyFill="1" applyBorder="1" applyProtection="1">
      <protection locked="0"/>
    </xf>
    <xf numFmtId="43" fontId="7" fillId="33" borderId="0" xfId="29" applyFont="1" applyFill="1" applyProtection="1">
      <protection locked="0"/>
    </xf>
    <xf numFmtId="43" fontId="3" fillId="33" borderId="0" xfId="29" applyFont="1" applyFill="1" applyAlignment="1" applyProtection="1">
      <alignment horizontal="center" wrapText="1"/>
      <protection locked="0"/>
    </xf>
    <xf numFmtId="0" fontId="3" fillId="33" borderId="0" xfId="0" applyFont="1" applyFill="1" applyBorder="1" applyAlignment="1" applyProtection="1">
      <alignment horizontal="center" wrapText="1"/>
      <protection locked="0"/>
    </xf>
    <xf numFmtId="0" fontId="7" fillId="33" borderId="0" xfId="0" applyFont="1" applyFill="1" applyAlignment="1" applyProtection="1">
      <alignment wrapText="1"/>
      <protection locked="0"/>
    </xf>
    <xf numFmtId="43" fontId="7" fillId="0" borderId="0" xfId="29" applyFont="1" applyFill="1" applyBorder="1" applyProtection="1">
      <protection locked="0"/>
    </xf>
    <xf numFmtId="0" fontId="3" fillId="33" borderId="0" xfId="0" applyFont="1" applyFill="1" applyBorder="1" applyAlignment="1">
      <alignment vertical="center"/>
    </xf>
    <xf numFmtId="166" fontId="7" fillId="33" borderId="0" xfId="82" applyNumberFormat="1" applyFont="1" applyFill="1" applyProtection="1">
      <protection locked="0"/>
    </xf>
    <xf numFmtId="174" fontId="7" fillId="33" borderId="0" xfId="29" applyNumberFormat="1" applyFont="1" applyFill="1" applyProtection="1">
      <protection locked="0"/>
    </xf>
    <xf numFmtId="0" fontId="10" fillId="0" borderId="0" xfId="0" applyFont="1" applyFill="1" applyProtection="1">
      <protection locked="0"/>
    </xf>
    <xf numFmtId="0" fontId="10" fillId="0" borderId="0" xfId="0" applyFont="1" applyFill="1" applyBorder="1" applyProtection="1">
      <protection locked="0"/>
    </xf>
    <xf numFmtId="0" fontId="3" fillId="0" borderId="0" xfId="0" applyFont="1" applyFill="1" applyBorder="1" applyAlignment="1">
      <alignment horizontal="center"/>
    </xf>
    <xf numFmtId="10" fontId="1" fillId="33" borderId="0" xfId="82" applyNumberFormat="1" applyFill="1" applyBorder="1"/>
    <xf numFmtId="43" fontId="1" fillId="33" borderId="0" xfId="29" applyFill="1" applyBorder="1"/>
    <xf numFmtId="0" fontId="3" fillId="33" borderId="0" xfId="0" applyFont="1" applyFill="1" applyAlignment="1">
      <alignment horizontal="center"/>
    </xf>
    <xf numFmtId="0" fontId="12" fillId="33" borderId="0" xfId="0" applyFont="1" applyFill="1" applyBorder="1" applyAlignment="1" applyProtection="1">
      <alignment horizontal="left"/>
      <protection locked="0"/>
    </xf>
    <xf numFmtId="43" fontId="1" fillId="33" borderId="0" xfId="29" applyFill="1" applyProtection="1">
      <protection locked="0"/>
    </xf>
    <xf numFmtId="43" fontId="0" fillId="33" borderId="0" xfId="29" applyFont="1" applyFill="1" applyProtection="1">
      <protection locked="0"/>
    </xf>
    <xf numFmtId="0" fontId="18" fillId="33" borderId="0" xfId="0" applyFont="1" applyFill="1" applyProtection="1">
      <protection locked="0"/>
    </xf>
    <xf numFmtId="10" fontId="0" fillId="33" borderId="0" xfId="82" applyNumberFormat="1" applyFont="1" applyFill="1" applyProtection="1">
      <protection locked="0"/>
    </xf>
    <xf numFmtId="166" fontId="0" fillId="33" borderId="0" xfId="82" applyNumberFormat="1" applyFont="1" applyFill="1" applyProtection="1">
      <protection locked="0"/>
    </xf>
    <xf numFmtId="168" fontId="1" fillId="33" borderId="0" xfId="29" applyNumberFormat="1" applyFill="1" applyProtection="1">
      <protection locked="0"/>
    </xf>
    <xf numFmtId="171" fontId="1" fillId="33" borderId="0" xfId="29" applyNumberFormat="1" applyFill="1" applyProtection="1">
      <protection locked="0"/>
    </xf>
    <xf numFmtId="0" fontId="12" fillId="33" borderId="0" xfId="0" applyFont="1" applyFill="1"/>
    <xf numFmtId="0" fontId="13" fillId="33" borderId="0" xfId="0" applyFont="1" applyFill="1"/>
    <xf numFmtId="0" fontId="0" fillId="33" borderId="0" xfId="0" applyFill="1" applyBorder="1" applyAlignment="1"/>
    <xf numFmtId="168" fontId="0" fillId="33" borderId="0" xfId="29" applyNumberFormat="1" applyFont="1" applyFill="1"/>
    <xf numFmtId="0" fontId="10" fillId="33" borderId="0" xfId="0" applyFont="1" applyFill="1" applyBorder="1" applyProtection="1">
      <protection locked="0"/>
    </xf>
    <xf numFmtId="0" fontId="12" fillId="33" borderId="0" xfId="0" applyFont="1" applyFill="1" applyBorder="1" applyProtection="1">
      <protection locked="0"/>
    </xf>
    <xf numFmtId="0" fontId="10" fillId="33" borderId="0" xfId="0" applyFont="1" applyFill="1" applyProtection="1">
      <protection locked="0"/>
    </xf>
    <xf numFmtId="0" fontId="1" fillId="33" borderId="0" xfId="0" applyFont="1" applyFill="1" applyProtection="1">
      <protection locked="0"/>
    </xf>
    <xf numFmtId="0" fontId="9" fillId="33" borderId="0" xfId="0" applyFont="1" applyFill="1" applyProtection="1">
      <protection locked="0"/>
    </xf>
    <xf numFmtId="168" fontId="0" fillId="33" borderId="0" xfId="0" applyNumberFormat="1" applyFill="1" applyProtection="1">
      <protection locked="0"/>
    </xf>
    <xf numFmtId="0" fontId="6" fillId="33" borderId="0" xfId="0" applyFont="1" applyFill="1" applyProtection="1">
      <protection locked="0"/>
    </xf>
    <xf numFmtId="0" fontId="18" fillId="33" borderId="15" xfId="0" applyFont="1" applyFill="1" applyBorder="1" applyProtection="1">
      <protection locked="0"/>
    </xf>
    <xf numFmtId="0" fontId="18" fillId="33" borderId="15" xfId="0" applyFont="1" applyFill="1" applyBorder="1" applyAlignment="1" applyProtection="1">
      <alignment horizontal="right"/>
      <protection locked="0"/>
    </xf>
    <xf numFmtId="168" fontId="18" fillId="33" borderId="15" xfId="0" applyNumberFormat="1" applyFont="1" applyFill="1" applyBorder="1" applyProtection="1">
      <protection locked="0"/>
    </xf>
    <xf numFmtId="0" fontId="18" fillId="33" borderId="0" xfId="0" applyFont="1" applyFill="1" applyBorder="1" applyProtection="1">
      <protection locked="0"/>
    </xf>
    <xf numFmtId="0" fontId="18" fillId="33" borderId="0" xfId="0" applyFont="1" applyFill="1" applyBorder="1" applyAlignment="1" applyProtection="1">
      <alignment horizontal="right"/>
      <protection locked="0"/>
    </xf>
    <xf numFmtId="168" fontId="18" fillId="33" borderId="0" xfId="0" applyNumberFormat="1" applyFont="1" applyFill="1" applyBorder="1" applyProtection="1">
      <protection locked="0"/>
    </xf>
    <xf numFmtId="169" fontId="18" fillId="33" borderId="0" xfId="0" applyNumberFormat="1" applyFont="1" applyFill="1" applyBorder="1" applyProtection="1">
      <protection locked="0"/>
    </xf>
    <xf numFmtId="170" fontId="7" fillId="33" borderId="0" xfId="0" applyNumberFormat="1" applyFont="1" applyFill="1" applyProtection="1">
      <protection locked="0"/>
    </xf>
    <xf numFmtId="10" fontId="10" fillId="33" borderId="0" xfId="0" applyNumberFormat="1" applyFont="1" applyFill="1" applyBorder="1" applyProtection="1">
      <protection locked="0"/>
    </xf>
    <xf numFmtId="168" fontId="10" fillId="33" borderId="0" xfId="29" applyNumberFormat="1" applyFont="1" applyFill="1" applyBorder="1" applyProtection="1">
      <protection locked="0"/>
    </xf>
    <xf numFmtId="168" fontId="0" fillId="33" borderId="0" xfId="29" applyNumberFormat="1" applyFont="1" applyFill="1" applyProtection="1">
      <protection locked="0"/>
    </xf>
    <xf numFmtId="166" fontId="0" fillId="33" borderId="0" xfId="0" applyNumberFormat="1" applyFill="1" applyProtection="1">
      <protection locked="0"/>
    </xf>
    <xf numFmtId="168" fontId="0" fillId="33" borderId="0" xfId="29" applyNumberFormat="1" applyFont="1" applyFill="1" applyProtection="1"/>
    <xf numFmtId="10" fontId="6" fillId="33" borderId="0" xfId="82" applyNumberFormat="1" applyFont="1" applyFill="1" applyProtection="1">
      <protection locked="0"/>
    </xf>
    <xf numFmtId="164" fontId="6" fillId="33" borderId="0" xfId="0" applyNumberFormat="1" applyFont="1" applyFill="1" applyProtection="1">
      <protection locked="0"/>
    </xf>
    <xf numFmtId="168" fontId="8" fillId="33" borderId="0" xfId="29" applyNumberFormat="1" applyFont="1" applyFill="1" applyProtection="1">
      <protection locked="0"/>
    </xf>
    <xf numFmtId="165" fontId="0" fillId="33" borderId="0" xfId="0" applyNumberFormat="1" applyFill="1" applyProtection="1">
      <protection locked="0"/>
    </xf>
    <xf numFmtId="165" fontId="0" fillId="33" borderId="0" xfId="29" applyNumberFormat="1" applyFont="1" applyFill="1" applyProtection="1">
      <protection locked="0"/>
    </xf>
    <xf numFmtId="0" fontId="0" fillId="33" borderId="0" xfId="0" applyFill="1" applyAlignment="1" applyProtection="1">
      <alignment horizontal="right"/>
      <protection locked="0"/>
    </xf>
    <xf numFmtId="43" fontId="0" fillId="33" borderId="0" xfId="0" applyNumberFormat="1" applyFill="1" applyProtection="1">
      <protection locked="0"/>
    </xf>
    <xf numFmtId="10" fontId="0" fillId="33" borderId="0" xfId="0" applyNumberFormat="1" applyFill="1" applyBorder="1" applyProtection="1">
      <protection locked="0"/>
    </xf>
    <xf numFmtId="0" fontId="23" fillId="33" borderId="0" xfId="0" applyFont="1" applyFill="1"/>
    <xf numFmtId="0" fontId="7" fillId="33" borderId="0" xfId="0" applyFont="1" applyFill="1"/>
    <xf numFmtId="10" fontId="3" fillId="33" borderId="0" xfId="82" applyNumberFormat="1" applyFont="1" applyFill="1" applyBorder="1" applyAlignment="1" applyProtection="1">
      <alignment horizontal="center"/>
      <protection locked="0"/>
    </xf>
    <xf numFmtId="173" fontId="7" fillId="33" borderId="0" xfId="0" applyNumberFormat="1" applyFont="1" applyFill="1" applyProtection="1">
      <protection locked="0"/>
    </xf>
    <xf numFmtId="0" fontId="3" fillId="0" borderId="0" xfId="0" applyFont="1" applyFill="1" applyAlignment="1">
      <alignment horizontal="right"/>
    </xf>
    <xf numFmtId="43" fontId="20" fillId="33" borderId="13" xfId="29" applyFont="1" applyFill="1" applyBorder="1" applyAlignment="1">
      <alignment horizontal="right"/>
    </xf>
    <xf numFmtId="167" fontId="7" fillId="34" borderId="0" xfId="0" applyNumberFormat="1" applyFont="1" applyFill="1" applyBorder="1" applyAlignment="1">
      <alignment horizontal="center" vertical="center" wrapText="1"/>
    </xf>
    <xf numFmtId="0" fontId="7" fillId="0" borderId="0" xfId="0" applyFont="1"/>
    <xf numFmtId="167" fontId="0" fillId="34" borderId="0" xfId="0" applyNumberFormat="1" applyFill="1" applyBorder="1" applyAlignment="1">
      <alignment horizontal="center" wrapText="1"/>
    </xf>
    <xf numFmtId="0" fontId="8" fillId="33" borderId="0" xfId="0" applyFont="1" applyFill="1" applyBorder="1" applyAlignment="1">
      <alignment horizontal="center" vertical="center"/>
    </xf>
    <xf numFmtId="0" fontId="22" fillId="33" borderId="0" xfId="0" applyFont="1" applyFill="1" applyBorder="1" applyAlignment="1">
      <alignment horizontal="center"/>
    </xf>
    <xf numFmtId="0" fontId="26" fillId="33" borderId="0" xfId="0" applyFont="1" applyFill="1" applyProtection="1">
      <protection locked="0"/>
    </xf>
    <xf numFmtId="0" fontId="12" fillId="33" borderId="0" xfId="0" applyFont="1" applyFill="1" applyBorder="1"/>
    <xf numFmtId="0" fontId="7" fillId="33" borderId="12" xfId="0" applyFont="1" applyFill="1" applyBorder="1"/>
    <xf numFmtId="0" fontId="3" fillId="33" borderId="12" xfId="0" applyFont="1" applyFill="1" applyBorder="1"/>
    <xf numFmtId="0" fontId="12" fillId="33" borderId="0" xfId="0" applyFont="1" applyFill="1" applyBorder="1" applyAlignment="1">
      <alignment horizontal="left"/>
    </xf>
    <xf numFmtId="0" fontId="3" fillId="33" borderId="12" xfId="0" applyFont="1" applyFill="1" applyBorder="1" applyAlignment="1">
      <alignment horizontal="center"/>
    </xf>
    <xf numFmtId="0" fontId="3" fillId="33" borderId="12" xfId="0" applyFont="1" applyFill="1" applyBorder="1" applyAlignment="1">
      <alignment horizontal="left"/>
    </xf>
    <xf numFmtId="0" fontId="0" fillId="33" borderId="13" xfId="0" applyFill="1" applyBorder="1"/>
    <xf numFmtId="44" fontId="1" fillId="33" borderId="0" xfId="37" applyFill="1" applyBorder="1"/>
    <xf numFmtId="2" fontId="0" fillId="34" borderId="1" xfId="0" applyNumberFormat="1" applyFill="1" applyBorder="1" applyProtection="1">
      <protection locked="0"/>
    </xf>
    <xf numFmtId="170" fontId="0" fillId="33" borderId="0" xfId="0" applyNumberFormat="1" applyFill="1" applyBorder="1" applyProtection="1">
      <protection locked="0"/>
    </xf>
    <xf numFmtId="10" fontId="7" fillId="33" borderId="16" xfId="82" applyNumberFormat="1" applyFont="1" applyFill="1" applyBorder="1" applyAlignment="1" applyProtection="1">
      <alignment horizontal="center"/>
      <protection locked="0"/>
    </xf>
    <xf numFmtId="0" fontId="7" fillId="33" borderId="17" xfId="0" applyFont="1" applyFill="1" applyBorder="1" applyProtection="1">
      <protection locked="0"/>
    </xf>
    <xf numFmtId="10" fontId="7" fillId="33" borderId="18" xfId="82" applyNumberFormat="1" applyFont="1" applyFill="1" applyBorder="1" applyAlignment="1" applyProtection="1">
      <alignment horizontal="center"/>
      <protection locked="0"/>
    </xf>
    <xf numFmtId="10" fontId="7" fillId="33" borderId="19" xfId="82" applyNumberFormat="1" applyFont="1" applyFill="1" applyBorder="1" applyAlignment="1" applyProtection="1">
      <alignment horizontal="center"/>
      <protection locked="0"/>
    </xf>
    <xf numFmtId="0" fontId="7" fillId="33" borderId="20" xfId="0" applyFont="1" applyFill="1" applyBorder="1" applyProtection="1">
      <protection locked="0"/>
    </xf>
    <xf numFmtId="10" fontId="7" fillId="33" borderId="21" xfId="82" applyNumberFormat="1" applyFont="1" applyFill="1" applyBorder="1" applyAlignment="1" applyProtection="1">
      <alignment horizontal="center"/>
      <protection locked="0"/>
    </xf>
    <xf numFmtId="10" fontId="7" fillId="33" borderId="21" xfId="82" applyNumberFormat="1" applyFont="1" applyFill="1" applyBorder="1" applyAlignment="1" applyProtection="1">
      <alignment horizontal="center"/>
    </xf>
    <xf numFmtId="10" fontId="7" fillId="33" borderId="22" xfId="82" applyNumberFormat="1" applyFont="1" applyFill="1" applyBorder="1" applyAlignment="1" applyProtection="1">
      <alignment horizontal="center"/>
    </xf>
    <xf numFmtId="10" fontId="3" fillId="33" borderId="22" xfId="82" applyNumberFormat="1" applyFont="1" applyFill="1" applyBorder="1" applyAlignment="1" applyProtection="1">
      <alignment horizontal="center"/>
    </xf>
    <xf numFmtId="10" fontId="7" fillId="33" borderId="22" xfId="0" applyNumberFormat="1" applyFont="1" applyFill="1" applyBorder="1" applyAlignment="1" applyProtection="1">
      <alignment horizontal="center"/>
    </xf>
    <xf numFmtId="43" fontId="7" fillId="34" borderId="0" xfId="29" applyNumberFormat="1" applyFont="1" applyFill="1" applyBorder="1" applyAlignment="1">
      <alignment horizontal="right" vertical="center"/>
    </xf>
    <xf numFmtId="43" fontId="7" fillId="34" borderId="0" xfId="29" applyFont="1" applyFill="1" applyBorder="1" applyAlignment="1">
      <alignment horizontal="center" vertical="center"/>
    </xf>
    <xf numFmtId="168" fontId="20" fillId="33" borderId="0" xfId="29" applyNumberFormat="1" applyFont="1" applyFill="1"/>
    <xf numFmtId="168" fontId="20" fillId="33" borderId="0" xfId="29" applyNumberFormat="1" applyFont="1" applyFill="1" applyAlignment="1">
      <alignment horizontal="right"/>
    </xf>
    <xf numFmtId="168" fontId="20" fillId="33" borderId="0" xfId="0" applyNumberFormat="1" applyFont="1" applyFill="1"/>
    <xf numFmtId="168" fontId="7" fillId="33" borderId="0" xfId="29" applyNumberFormat="1" applyFont="1" applyFill="1"/>
    <xf numFmtId="43" fontId="20" fillId="33" borderId="12" xfId="29" applyNumberFormat="1" applyFont="1" applyFill="1" applyBorder="1" applyAlignment="1">
      <alignment horizontal="right"/>
    </xf>
    <xf numFmtId="43" fontId="20" fillId="33" borderId="0" xfId="29" applyNumberFormat="1" applyFont="1" applyFill="1" applyAlignment="1">
      <alignment horizontal="right"/>
    </xf>
    <xf numFmtId="0" fontId="0" fillId="35" borderId="13" xfId="0" applyFill="1" applyBorder="1"/>
    <xf numFmtId="0" fontId="0" fillId="35" borderId="0" xfId="0" applyFill="1" applyBorder="1"/>
    <xf numFmtId="0" fontId="24" fillId="35" borderId="0" xfId="0" applyFont="1" applyFill="1" applyBorder="1"/>
    <xf numFmtId="0" fontId="0" fillId="35" borderId="12" xfId="0" applyFill="1" applyBorder="1"/>
    <xf numFmtId="0" fontId="0" fillId="23" borderId="0" xfId="0" applyFill="1"/>
    <xf numFmtId="0" fontId="13" fillId="23" borderId="11" xfId="0" applyFont="1" applyFill="1" applyBorder="1"/>
    <xf numFmtId="0" fontId="12" fillId="23" borderId="11" xfId="0" applyFont="1" applyFill="1" applyBorder="1"/>
    <xf numFmtId="0" fontId="12" fillId="23" borderId="11" xfId="0" applyFont="1" applyFill="1" applyBorder="1" applyAlignment="1">
      <alignment horizontal="center"/>
    </xf>
    <xf numFmtId="10" fontId="12" fillId="23" borderId="11" xfId="82" applyNumberFormat="1" applyFont="1" applyFill="1" applyBorder="1" applyAlignment="1">
      <alignment horizontal="center"/>
    </xf>
    <xf numFmtId="0" fontId="0" fillId="35" borderId="11" xfId="0" applyFill="1" applyBorder="1"/>
    <xf numFmtId="0" fontId="0" fillId="35" borderId="11" xfId="0" applyFill="1" applyBorder="1" applyAlignment="1">
      <alignment wrapText="1"/>
    </xf>
    <xf numFmtId="44" fontId="3" fillId="35" borderId="11" xfId="0" applyNumberFormat="1" applyFont="1" applyFill="1" applyBorder="1" applyAlignment="1">
      <alignment horizontal="center" wrapText="1"/>
    </xf>
    <xf numFmtId="0" fontId="12" fillId="35" borderId="11" xfId="0" applyFont="1" applyFill="1" applyBorder="1" applyAlignment="1">
      <alignment vertical="center"/>
    </xf>
    <xf numFmtId="0" fontId="1" fillId="35" borderId="11" xfId="0" applyFont="1" applyFill="1" applyBorder="1"/>
    <xf numFmtId="0" fontId="15" fillId="35" borderId="11" xfId="0" applyFont="1" applyFill="1" applyBorder="1" applyAlignment="1">
      <alignment vertical="center" wrapText="1"/>
    </xf>
    <xf numFmtId="0" fontId="15" fillId="35" borderId="11" xfId="0" applyFont="1" applyFill="1" applyBorder="1" applyAlignment="1">
      <alignment wrapText="1"/>
    </xf>
    <xf numFmtId="0" fontId="0" fillId="35" borderId="11" xfId="0" applyFill="1" applyBorder="1" applyAlignment="1">
      <alignment vertical="center" wrapText="1"/>
    </xf>
    <xf numFmtId="0" fontId="14" fillId="33" borderId="0" xfId="0" applyFont="1" applyFill="1" applyBorder="1" applyAlignment="1" applyProtection="1">
      <alignment horizontal="center"/>
      <protection locked="0"/>
    </xf>
    <xf numFmtId="0" fontId="7" fillId="33" borderId="0" xfId="0" applyFont="1" applyFill="1" applyBorder="1" applyAlignment="1">
      <alignment horizontal="center" vertical="center"/>
    </xf>
    <xf numFmtId="10" fontId="7" fillId="35" borderId="21" xfId="82" applyNumberFormat="1" applyFont="1" applyFill="1" applyBorder="1" applyAlignment="1" applyProtection="1">
      <alignment horizontal="center"/>
      <protection locked="0"/>
    </xf>
    <xf numFmtId="10" fontId="7" fillId="35" borderId="23" xfId="82" applyNumberFormat="1" applyFont="1" applyFill="1" applyBorder="1" applyAlignment="1" applyProtection="1">
      <alignment horizontal="center"/>
      <protection locked="0"/>
    </xf>
    <xf numFmtId="0" fontId="2" fillId="23" borderId="11" xfId="0" applyFont="1" applyFill="1" applyBorder="1" applyProtection="1">
      <protection locked="0"/>
    </xf>
    <xf numFmtId="0" fontId="2" fillId="23" borderId="11" xfId="0" applyFont="1" applyFill="1" applyBorder="1" applyAlignment="1" applyProtection="1">
      <alignment horizontal="right"/>
      <protection locked="0"/>
    </xf>
    <xf numFmtId="43" fontId="2" fillId="23" borderId="11" xfId="29" applyFont="1" applyFill="1" applyBorder="1" applyProtection="1">
      <protection locked="0"/>
    </xf>
    <xf numFmtId="43" fontId="2" fillId="23" borderId="11" xfId="29" applyFont="1" applyFill="1" applyBorder="1" applyAlignment="1" applyProtection="1">
      <alignment horizontal="center"/>
      <protection locked="0"/>
    </xf>
    <xf numFmtId="0" fontId="0" fillId="23" borderId="11" xfId="0" applyFill="1" applyBorder="1" applyProtection="1">
      <protection locked="0"/>
    </xf>
    <xf numFmtId="0" fontId="2" fillId="35" borderId="11" xfId="0" applyFont="1" applyFill="1" applyBorder="1" applyProtection="1">
      <protection locked="0"/>
    </xf>
    <xf numFmtId="0" fontId="3" fillId="35" borderId="11" xfId="0" applyFont="1" applyFill="1" applyBorder="1"/>
    <xf numFmtId="0" fontId="2" fillId="35" borderId="11" xfId="0" applyFont="1" applyFill="1" applyBorder="1" applyAlignment="1" applyProtection="1">
      <alignment horizontal="right"/>
      <protection locked="0"/>
    </xf>
    <xf numFmtId="43" fontId="2" fillId="35" borderId="11" xfId="29" applyFont="1" applyFill="1" applyBorder="1" applyProtection="1">
      <protection locked="0"/>
    </xf>
    <xf numFmtId="43" fontId="2" fillId="35" borderId="11" xfId="29" applyFont="1" applyFill="1" applyBorder="1" applyAlignment="1" applyProtection="1">
      <alignment horizontal="center"/>
      <protection locked="0"/>
    </xf>
    <xf numFmtId="0" fontId="0" fillId="35" borderId="11" xfId="0" applyFill="1" applyBorder="1" applyProtection="1">
      <protection locked="0"/>
    </xf>
    <xf numFmtId="10" fontId="7" fillId="35" borderId="16" xfId="0" applyNumberFormat="1" applyFont="1" applyFill="1" applyBorder="1" applyAlignment="1" applyProtection="1">
      <alignment horizontal="center"/>
      <protection locked="0"/>
    </xf>
    <xf numFmtId="10" fontId="7" fillId="35" borderId="18" xfId="0" applyNumberFormat="1" applyFont="1" applyFill="1" applyBorder="1" applyAlignment="1" applyProtection="1">
      <alignment horizontal="center"/>
      <protection locked="0"/>
    </xf>
    <xf numFmtId="10" fontId="3" fillId="35" borderId="18" xfId="0" applyNumberFormat="1" applyFont="1" applyFill="1" applyBorder="1" applyAlignment="1" applyProtection="1">
      <alignment horizontal="center"/>
      <protection locked="0"/>
    </xf>
    <xf numFmtId="10" fontId="7" fillId="35" borderId="18" xfId="82" applyNumberFormat="1" applyFont="1" applyFill="1" applyBorder="1" applyAlignment="1" applyProtection="1">
      <alignment horizontal="center"/>
      <protection locked="0"/>
    </xf>
    <xf numFmtId="0" fontId="3" fillId="23" borderId="11" xfId="0" applyFont="1" applyFill="1" applyBorder="1" applyAlignment="1">
      <alignment horizontal="center"/>
    </xf>
    <xf numFmtId="0" fontId="12" fillId="23" borderId="11" xfId="0" applyFont="1" applyFill="1" applyBorder="1" applyAlignment="1">
      <alignment horizontal="left"/>
    </xf>
    <xf numFmtId="171" fontId="0" fillId="35" borderId="11" xfId="29" applyNumberFormat="1" applyFont="1" applyFill="1" applyBorder="1"/>
    <xf numFmtId="167" fontId="0" fillId="35" borderId="11" xfId="0" applyNumberFormat="1" applyFill="1" applyBorder="1"/>
    <xf numFmtId="171" fontId="7" fillId="35" borderId="11" xfId="29" applyNumberFormat="1" applyFont="1" applyFill="1" applyBorder="1"/>
    <xf numFmtId="43" fontId="7" fillId="35" borderId="11" xfId="29" applyFont="1" applyFill="1" applyBorder="1"/>
    <xf numFmtId="10" fontId="0" fillId="35" borderId="24" xfId="82" applyNumberFormat="1" applyFont="1" applyFill="1" applyBorder="1"/>
    <xf numFmtId="0" fontId="3" fillId="23" borderId="11" xfId="0" applyFont="1" applyFill="1" applyBorder="1" applyAlignment="1" applyProtection="1">
      <alignment horizontal="center"/>
      <protection locked="0"/>
    </xf>
    <xf numFmtId="0" fontId="12" fillId="23" borderId="11" xfId="0" applyFont="1" applyFill="1" applyBorder="1" applyAlignment="1" applyProtection="1">
      <alignment horizontal="left"/>
      <protection locked="0"/>
    </xf>
    <xf numFmtId="0" fontId="27" fillId="23" borderId="11" xfId="0" applyFont="1" applyFill="1" applyBorder="1" applyAlignment="1" applyProtection="1">
      <alignment horizontal="center"/>
      <protection locked="0"/>
    </xf>
    <xf numFmtId="0" fontId="10" fillId="35" borderId="11" xfId="0" applyFont="1" applyFill="1" applyBorder="1" applyProtection="1">
      <protection locked="0"/>
    </xf>
    <xf numFmtId="0" fontId="3" fillId="35" borderId="11" xfId="0" applyFont="1" applyFill="1" applyBorder="1" applyProtection="1">
      <protection locked="0"/>
    </xf>
    <xf numFmtId="10" fontId="10" fillId="35" borderId="11" xfId="0" applyNumberFormat="1" applyFont="1" applyFill="1" applyBorder="1" applyProtection="1">
      <protection locked="0"/>
    </xf>
    <xf numFmtId="168" fontId="10" fillId="35" borderId="11" xfId="29" applyNumberFormat="1" applyFont="1" applyFill="1" applyBorder="1" applyProtection="1">
      <protection locked="0"/>
    </xf>
    <xf numFmtId="0" fontId="7" fillId="35" borderId="11" xfId="0" applyFont="1" applyFill="1" applyBorder="1" applyProtection="1">
      <protection locked="0"/>
    </xf>
    <xf numFmtId="10" fontId="0" fillId="35" borderId="16" xfId="0" applyNumberFormat="1" applyFill="1" applyBorder="1" applyProtection="1">
      <protection locked="0"/>
    </xf>
    <xf numFmtId="10" fontId="0" fillId="35" borderId="18" xfId="0" applyNumberFormat="1" applyFill="1" applyBorder="1" applyProtection="1">
      <protection locked="0"/>
    </xf>
    <xf numFmtId="168" fontId="0" fillId="33" borderId="16" xfId="29" applyNumberFormat="1" applyFont="1" applyFill="1" applyBorder="1" applyProtection="1">
      <protection locked="0"/>
    </xf>
    <xf numFmtId="175" fontId="0" fillId="33" borderId="17" xfId="29" applyNumberFormat="1" applyFont="1" applyFill="1" applyBorder="1" applyProtection="1"/>
    <xf numFmtId="168" fontId="0" fillId="33" borderId="18" xfId="29" applyNumberFormat="1" applyFont="1" applyFill="1" applyBorder="1" applyProtection="1">
      <protection locked="0"/>
    </xf>
    <xf numFmtId="175" fontId="0" fillId="33" borderId="0" xfId="29" applyNumberFormat="1" applyFont="1" applyFill="1" applyBorder="1" applyProtection="1"/>
    <xf numFmtId="168" fontId="7" fillId="33" borderId="16" xfId="29" applyNumberFormat="1" applyFont="1" applyFill="1" applyBorder="1" applyProtection="1">
      <protection locked="0"/>
    </xf>
    <xf numFmtId="168" fontId="7" fillId="33" borderId="17" xfId="29" applyNumberFormat="1" applyFont="1" applyFill="1" applyBorder="1" applyProtection="1">
      <protection locked="0"/>
    </xf>
    <xf numFmtId="168" fontId="0" fillId="33" borderId="24" xfId="29" applyNumberFormat="1" applyFont="1" applyFill="1" applyBorder="1" applyProtection="1">
      <protection locked="0"/>
    </xf>
    <xf numFmtId="170" fontId="0" fillId="33" borderId="25" xfId="29" applyNumberFormat="1" applyFont="1" applyFill="1" applyBorder="1" applyProtection="1">
      <protection locked="0"/>
    </xf>
    <xf numFmtId="168" fontId="3" fillId="33" borderId="16" xfId="29" applyNumberFormat="1" applyFont="1" applyFill="1" applyBorder="1" applyProtection="1">
      <protection locked="0"/>
    </xf>
    <xf numFmtId="168" fontId="0" fillId="33" borderId="17" xfId="29" applyNumberFormat="1" applyFont="1" applyFill="1" applyBorder="1" applyProtection="1"/>
    <xf numFmtId="168" fontId="0" fillId="33" borderId="0" xfId="29" applyNumberFormat="1" applyFont="1" applyFill="1" applyBorder="1" applyProtection="1"/>
    <xf numFmtId="168" fontId="8" fillId="33" borderId="18" xfId="29" applyNumberFormat="1" applyFont="1" applyFill="1" applyBorder="1" applyProtection="1">
      <protection locked="0"/>
    </xf>
    <xf numFmtId="165" fontId="7" fillId="33" borderId="16" xfId="29" applyNumberFormat="1" applyFont="1" applyFill="1" applyBorder="1" applyProtection="1">
      <protection locked="0"/>
    </xf>
    <xf numFmtId="175" fontId="7" fillId="33" borderId="17" xfId="29" applyNumberFormat="1" applyFont="1" applyFill="1" applyBorder="1" applyProtection="1"/>
    <xf numFmtId="165" fontId="7" fillId="33" borderId="18" xfId="29" applyNumberFormat="1" applyFont="1" applyFill="1" applyBorder="1" applyProtection="1">
      <protection locked="0"/>
    </xf>
    <xf numFmtId="175" fontId="7" fillId="33" borderId="0" xfId="29" applyNumberFormat="1" applyFont="1" applyFill="1" applyBorder="1" applyProtection="1"/>
    <xf numFmtId="165" fontId="1" fillId="33" borderId="18" xfId="29" applyNumberFormat="1" applyFill="1" applyBorder="1" applyProtection="1">
      <protection locked="0"/>
    </xf>
    <xf numFmtId="175" fontId="1" fillId="33" borderId="0" xfId="29" applyNumberFormat="1" applyFill="1" applyBorder="1" applyProtection="1"/>
    <xf numFmtId="168" fontId="7" fillId="35" borderId="22" xfId="29" applyNumberFormat="1" applyFont="1" applyFill="1" applyBorder="1" applyProtection="1">
      <protection locked="0"/>
    </xf>
    <xf numFmtId="0" fontId="3" fillId="35" borderId="16" xfId="0" applyFont="1" applyFill="1" applyBorder="1" applyProtection="1">
      <protection locked="0"/>
    </xf>
    <xf numFmtId="0" fontId="10" fillId="35" borderId="17" xfId="0" applyFont="1" applyFill="1" applyBorder="1" applyProtection="1">
      <protection locked="0"/>
    </xf>
    <xf numFmtId="0" fontId="3" fillId="35" borderId="16" xfId="0" applyFont="1" applyFill="1" applyBorder="1" applyAlignment="1" applyProtection="1">
      <alignment horizontal="left"/>
      <protection locked="0"/>
    </xf>
    <xf numFmtId="10" fontId="3" fillId="35" borderId="17" xfId="82" applyNumberFormat="1" applyFont="1" applyFill="1" applyBorder="1" applyAlignment="1" applyProtection="1">
      <alignment horizontal="center"/>
      <protection locked="0"/>
    </xf>
    <xf numFmtId="10" fontId="0" fillId="35" borderId="17" xfId="0" applyNumberFormat="1" applyFill="1" applyBorder="1" applyProtection="1">
      <protection locked="0"/>
    </xf>
    <xf numFmtId="10" fontId="3" fillId="35" borderId="17" xfId="82" applyNumberFormat="1" applyFont="1" applyFill="1" applyBorder="1" applyProtection="1">
      <protection locked="0"/>
    </xf>
    <xf numFmtId="165" fontId="0" fillId="33" borderId="16" xfId="29" applyNumberFormat="1" applyFont="1" applyFill="1" applyBorder="1" applyProtection="1"/>
    <xf numFmtId="165" fontId="0" fillId="33" borderId="17" xfId="29" applyNumberFormat="1" applyFont="1" applyFill="1" applyBorder="1" applyProtection="1"/>
    <xf numFmtId="165" fontId="0" fillId="33" borderId="18" xfId="29" applyNumberFormat="1" applyFont="1" applyFill="1" applyBorder="1" applyProtection="1"/>
    <xf numFmtId="165" fontId="0" fillId="33" borderId="16" xfId="0" applyNumberFormat="1" applyFill="1" applyBorder="1" applyProtection="1"/>
    <xf numFmtId="168" fontId="1" fillId="33" borderId="17" xfId="29" applyNumberFormat="1" applyFont="1" applyFill="1" applyBorder="1" applyProtection="1"/>
    <xf numFmtId="165" fontId="1" fillId="33" borderId="18" xfId="29" applyNumberFormat="1" applyFill="1" applyBorder="1" applyProtection="1"/>
    <xf numFmtId="168" fontId="1" fillId="33" borderId="0" xfId="29" applyNumberFormat="1" applyFill="1" applyBorder="1" applyProtection="1"/>
    <xf numFmtId="165" fontId="1" fillId="33" borderId="24" xfId="29" applyNumberFormat="1" applyFont="1" applyFill="1" applyBorder="1" applyProtection="1"/>
    <xf numFmtId="170" fontId="1" fillId="33" borderId="25" xfId="29" applyNumberFormat="1" applyFont="1" applyFill="1" applyBorder="1" applyProtection="1"/>
    <xf numFmtId="176" fontId="1" fillId="33" borderId="26" xfId="29" applyNumberFormat="1" applyFill="1" applyBorder="1" applyProtection="1"/>
    <xf numFmtId="170" fontId="1" fillId="33" borderId="0" xfId="29" applyNumberFormat="1" applyFill="1" applyBorder="1" applyProtection="1"/>
    <xf numFmtId="165" fontId="1" fillId="33" borderId="26" xfId="29" applyNumberFormat="1" applyFill="1" applyBorder="1" applyProtection="1"/>
    <xf numFmtId="170" fontId="0" fillId="33" borderId="0" xfId="0" applyNumberFormat="1" applyFill="1" applyBorder="1" applyProtection="1"/>
    <xf numFmtId="168" fontId="7" fillId="33" borderId="27" xfId="29" applyNumberFormat="1" applyFont="1" applyFill="1" applyBorder="1" applyProtection="1">
      <protection locked="0"/>
    </xf>
    <xf numFmtId="168" fontId="7" fillId="33" borderId="18" xfId="29" applyNumberFormat="1" applyFont="1" applyFill="1" applyBorder="1" applyProtection="1">
      <protection locked="0"/>
    </xf>
    <xf numFmtId="168" fontId="7" fillId="33" borderId="0" xfId="29" applyNumberFormat="1" applyFont="1" applyFill="1" applyBorder="1" applyProtection="1">
      <protection locked="0"/>
    </xf>
    <xf numFmtId="168" fontId="7" fillId="33" borderId="28" xfId="29" applyNumberFormat="1" applyFont="1" applyFill="1" applyBorder="1" applyProtection="1">
      <protection locked="0"/>
    </xf>
    <xf numFmtId="170" fontId="7" fillId="33" borderId="16" xfId="0" applyNumberFormat="1" applyFont="1" applyFill="1" applyBorder="1" applyProtection="1"/>
    <xf numFmtId="170" fontId="7" fillId="33" borderId="17" xfId="0" applyNumberFormat="1" applyFont="1" applyFill="1" applyBorder="1" applyProtection="1"/>
    <xf numFmtId="170" fontId="7" fillId="33" borderId="18" xfId="0" applyNumberFormat="1" applyFont="1" applyFill="1" applyBorder="1" applyProtection="1"/>
    <xf numFmtId="170" fontId="7" fillId="33" borderId="0" xfId="0" applyNumberFormat="1" applyFont="1" applyFill="1" applyBorder="1" applyProtection="1"/>
    <xf numFmtId="170" fontId="3" fillId="33" borderId="18" xfId="0" applyNumberFormat="1" applyFont="1" applyFill="1" applyBorder="1" applyProtection="1"/>
    <xf numFmtId="170" fontId="3" fillId="33" borderId="0" xfId="0" applyNumberFormat="1" applyFont="1" applyFill="1" applyBorder="1" applyProtection="1"/>
    <xf numFmtId="10" fontId="7" fillId="33" borderId="18" xfId="82" applyNumberFormat="1" applyFont="1" applyFill="1" applyBorder="1" applyProtection="1"/>
    <xf numFmtId="10" fontId="7" fillId="33" borderId="0" xfId="82" applyNumberFormat="1" applyFont="1" applyFill="1" applyBorder="1" applyProtection="1"/>
    <xf numFmtId="0" fontId="7" fillId="33" borderId="18" xfId="0" applyFont="1" applyFill="1" applyBorder="1" applyProtection="1"/>
    <xf numFmtId="0" fontId="7" fillId="33" borderId="0" xfId="0" applyFont="1" applyFill="1" applyBorder="1" applyProtection="1"/>
    <xf numFmtId="168" fontId="7" fillId="33" borderId="18" xfId="0" applyNumberFormat="1" applyFont="1" applyFill="1" applyBorder="1" applyProtection="1"/>
    <xf numFmtId="168" fontId="7" fillId="33" borderId="0" xfId="0" applyNumberFormat="1" applyFont="1" applyFill="1" applyBorder="1" applyProtection="1"/>
    <xf numFmtId="10" fontId="3" fillId="23" borderId="11" xfId="82" applyNumberFormat="1" applyFont="1" applyFill="1" applyBorder="1" applyProtection="1">
      <protection locked="0"/>
    </xf>
    <xf numFmtId="10" fontId="3" fillId="35" borderId="11" xfId="82" applyNumberFormat="1" applyFont="1" applyFill="1" applyBorder="1" applyProtection="1">
      <protection locked="0"/>
    </xf>
    <xf numFmtId="170" fontId="0" fillId="33" borderId="16" xfId="0" applyNumberFormat="1" applyFill="1" applyBorder="1" applyProtection="1"/>
    <xf numFmtId="170" fontId="0" fillId="33" borderId="17" xfId="0" applyNumberFormat="1" applyFill="1" applyBorder="1" applyProtection="1"/>
    <xf numFmtId="168" fontId="0" fillId="33" borderId="17" xfId="0" applyNumberFormat="1" applyFill="1" applyBorder="1" applyProtection="1">
      <protection locked="0"/>
    </xf>
    <xf numFmtId="0" fontId="0" fillId="33" borderId="17" xfId="0" applyFill="1" applyBorder="1" applyProtection="1">
      <protection locked="0"/>
    </xf>
    <xf numFmtId="170" fontId="0" fillId="33" borderId="18" xfId="0" applyNumberFormat="1" applyFill="1" applyBorder="1" applyProtection="1"/>
    <xf numFmtId="168" fontId="0" fillId="33" borderId="0" xfId="0" applyNumberFormat="1" applyFill="1" applyBorder="1" applyProtection="1">
      <protection locked="0"/>
    </xf>
    <xf numFmtId="170" fontId="0" fillId="33" borderId="18" xfId="0" applyNumberFormat="1" applyFill="1" applyBorder="1" applyProtection="1">
      <protection locked="0"/>
    </xf>
    <xf numFmtId="0" fontId="21" fillId="33" borderId="15" xfId="0" applyFont="1" applyFill="1" applyBorder="1" applyProtection="1">
      <protection locked="0"/>
    </xf>
    <xf numFmtId="0" fontId="0" fillId="33" borderId="15" xfId="0" applyFill="1" applyBorder="1" applyProtection="1">
      <protection locked="0"/>
    </xf>
    <xf numFmtId="171" fontId="0" fillId="33" borderId="0" xfId="29" applyNumberFormat="1" applyFont="1" applyFill="1" applyBorder="1"/>
    <xf numFmtId="0" fontId="28" fillId="35" borderId="14" xfId="0" applyFont="1" applyFill="1" applyBorder="1" applyAlignment="1">
      <alignment horizontal="center"/>
    </xf>
    <xf numFmtId="0" fontId="28" fillId="35" borderId="29" xfId="0" applyFont="1" applyFill="1" applyBorder="1" applyAlignment="1">
      <alignment horizontal="center"/>
    </xf>
    <xf numFmtId="0" fontId="7" fillId="33" borderId="0" xfId="29" applyNumberFormat="1" applyFont="1" applyFill="1" applyBorder="1" applyAlignment="1">
      <alignment horizontal="right" vertical="center"/>
    </xf>
    <xf numFmtId="0" fontId="7" fillId="33" borderId="0" xfId="0" applyFont="1" applyFill="1" applyBorder="1"/>
    <xf numFmtId="2" fontId="7" fillId="33" borderId="0" xfId="0" applyNumberFormat="1" applyFont="1" applyFill="1"/>
    <xf numFmtId="168" fontId="7" fillId="33" borderId="0" xfId="29" applyNumberFormat="1" applyFont="1" applyFill="1" applyBorder="1" applyProtection="1"/>
    <xf numFmtId="43" fontId="3" fillId="33" borderId="17" xfId="29" applyNumberFormat="1" applyFont="1" applyFill="1" applyBorder="1" applyProtection="1">
      <protection locked="0"/>
    </xf>
    <xf numFmtId="0" fontId="27" fillId="33" borderId="0" xfId="0" applyFont="1" applyFill="1" applyBorder="1" applyAlignment="1" applyProtection="1">
      <alignment horizontal="center"/>
      <protection locked="0"/>
    </xf>
    <xf numFmtId="171" fontId="7" fillId="33" borderId="0" xfId="29" applyNumberFormat="1" applyFont="1" applyFill="1" applyBorder="1"/>
    <xf numFmtId="43" fontId="7" fillId="33" borderId="0" xfId="29" applyFont="1" applyFill="1" applyBorder="1"/>
    <xf numFmtId="167" fontId="0" fillId="33" borderId="0" xfId="0" applyNumberFormat="1" applyFill="1" applyBorder="1"/>
    <xf numFmtId="43" fontId="0" fillId="33" borderId="0" xfId="29" applyNumberFormat="1" applyFont="1" applyFill="1" applyProtection="1">
      <protection locked="0"/>
    </xf>
    <xf numFmtId="175" fontId="0" fillId="33" borderId="0" xfId="0" applyNumberFormat="1" applyFill="1" applyProtection="1">
      <protection locked="0"/>
    </xf>
    <xf numFmtId="168" fontId="0" fillId="33" borderId="25" xfId="29" applyNumberFormat="1" applyFont="1" applyFill="1" applyBorder="1" applyProtection="1">
      <protection locked="0"/>
    </xf>
    <xf numFmtId="43" fontId="7" fillId="33" borderId="16" xfId="29" applyNumberFormat="1" applyFont="1" applyFill="1" applyBorder="1" applyAlignment="1">
      <alignment horizontal="right" vertical="center"/>
    </xf>
    <xf numFmtId="43" fontId="7" fillId="33" borderId="17" xfId="29" applyNumberFormat="1" applyFont="1" applyFill="1" applyBorder="1" applyAlignment="1">
      <alignment horizontal="right" vertical="center"/>
    </xf>
    <xf numFmtId="43" fontId="7" fillId="33" borderId="18" xfId="29" applyNumberFormat="1" applyFont="1" applyFill="1" applyBorder="1" applyAlignment="1">
      <alignment horizontal="right" vertical="center"/>
    </xf>
    <xf numFmtId="43" fontId="7" fillId="33" borderId="0" xfId="29" applyNumberFormat="1" applyFont="1" applyFill="1" applyBorder="1" applyAlignment="1">
      <alignment horizontal="right" vertical="center"/>
    </xf>
    <xf numFmtId="44" fontId="20" fillId="0" borderId="0" xfId="0" applyNumberFormat="1" applyFont="1"/>
    <xf numFmtId="43" fontId="20" fillId="25" borderId="24" xfId="29" applyFont="1" applyFill="1" applyBorder="1" applyAlignment="1">
      <alignment horizontal="right"/>
    </xf>
    <xf numFmtId="43" fontId="20" fillId="25" borderId="26" xfId="29" applyFont="1" applyFill="1" applyBorder="1" applyAlignment="1">
      <alignment horizontal="right"/>
    </xf>
    <xf numFmtId="43" fontId="20" fillId="25" borderId="25" xfId="29" applyFont="1" applyFill="1" applyBorder="1" applyAlignment="1">
      <alignment horizontal="right"/>
    </xf>
    <xf numFmtId="43" fontId="20" fillId="25" borderId="0" xfId="29" applyFont="1" applyFill="1" applyAlignment="1">
      <alignment horizontal="right"/>
    </xf>
    <xf numFmtId="43" fontId="20" fillId="25" borderId="24" xfId="29" applyNumberFormat="1" applyFont="1" applyFill="1" applyBorder="1" applyAlignment="1">
      <alignment horizontal="right"/>
    </xf>
    <xf numFmtId="43" fontId="20" fillId="25" borderId="26" xfId="29" applyNumberFormat="1" applyFont="1" applyFill="1" applyBorder="1" applyAlignment="1">
      <alignment horizontal="right"/>
    </xf>
    <xf numFmtId="43" fontId="20" fillId="25" borderId="25" xfId="29" applyNumberFormat="1" applyFont="1" applyFill="1" applyBorder="1" applyAlignment="1">
      <alignment horizontal="right"/>
    </xf>
    <xf numFmtId="43" fontId="20" fillId="25" borderId="0" xfId="29" applyNumberFormat="1" applyFont="1" applyFill="1" applyAlignment="1">
      <alignment horizontal="right"/>
    </xf>
    <xf numFmtId="175" fontId="3" fillId="35" borderId="27" xfId="29" applyNumberFormat="1" applyFont="1" applyFill="1" applyBorder="1" applyProtection="1">
      <protection locked="0"/>
    </xf>
    <xf numFmtId="0" fontId="30" fillId="0" borderId="0" xfId="0" applyFont="1"/>
    <xf numFmtId="168" fontId="7" fillId="33" borderId="0" xfId="29" applyNumberFormat="1" applyFont="1" applyFill="1" applyBorder="1"/>
    <xf numFmtId="0" fontId="7" fillId="0" borderId="0" xfId="0" applyFont="1" applyFill="1" applyBorder="1"/>
    <xf numFmtId="0" fontId="0" fillId="0" borderId="0" xfId="0" applyFill="1" applyBorder="1"/>
    <xf numFmtId="169" fontId="0" fillId="33" borderId="0" xfId="0" applyNumberFormat="1" applyFill="1" applyProtection="1">
      <protection locked="0"/>
    </xf>
    <xf numFmtId="44" fontId="3" fillId="33" borderId="0" xfId="0" applyNumberFormat="1" applyFont="1" applyFill="1"/>
    <xf numFmtId="172" fontId="20" fillId="33" borderId="0" xfId="29" applyNumberFormat="1" applyFont="1" applyFill="1" applyAlignment="1">
      <alignment horizontal="right"/>
    </xf>
    <xf numFmtId="0" fontId="3" fillId="35" borderId="11" xfId="0" applyFont="1" applyFill="1" applyBorder="1" applyAlignment="1">
      <alignment vertical="center"/>
    </xf>
    <xf numFmtId="168" fontId="0" fillId="33" borderId="17" xfId="29" applyNumberFormat="1" applyFont="1" applyFill="1" applyBorder="1" applyProtection="1">
      <protection locked="0"/>
    </xf>
    <xf numFmtId="0" fontId="3" fillId="33" borderId="0" xfId="37" applyNumberFormat="1" applyFont="1" applyFill="1" applyBorder="1" applyAlignment="1">
      <alignment horizontal="right" vertical="center"/>
    </xf>
    <xf numFmtId="0" fontId="4" fillId="35" borderId="11" xfId="0" applyFont="1" applyFill="1" applyBorder="1" applyAlignment="1">
      <alignment vertical="center"/>
    </xf>
    <xf numFmtId="0" fontId="3" fillId="35" borderId="11" xfId="0" applyFont="1" applyFill="1" applyBorder="1" applyAlignment="1"/>
    <xf numFmtId="2" fontId="0" fillId="27" borderId="0" xfId="0" applyNumberFormat="1" applyFill="1" applyBorder="1"/>
    <xf numFmtId="43" fontId="1" fillId="34" borderId="17" xfId="82" applyNumberFormat="1" applyFill="1" applyBorder="1" applyAlignment="1">
      <alignment horizontal="right"/>
    </xf>
    <xf numFmtId="43" fontId="0" fillId="34" borderId="0" xfId="0" applyNumberFormat="1" applyFill="1" applyBorder="1" applyAlignment="1">
      <alignment horizontal="right"/>
    </xf>
    <xf numFmtId="43" fontId="1" fillId="34" borderId="0" xfId="82" applyNumberFormat="1" applyFill="1" applyBorder="1" applyAlignment="1">
      <alignment horizontal="right"/>
    </xf>
    <xf numFmtId="43" fontId="7" fillId="34" borderId="0" xfId="0" applyNumberFormat="1" applyFont="1" applyFill="1"/>
    <xf numFmtId="168" fontId="0" fillId="33" borderId="0" xfId="0" applyNumberFormat="1" applyFill="1"/>
    <xf numFmtId="10" fontId="7" fillId="35" borderId="16" xfId="82" applyNumberFormat="1" applyFont="1" applyFill="1" applyBorder="1"/>
    <xf numFmtId="43" fontId="7" fillId="33" borderId="0" xfId="29" applyFont="1" applyFill="1" applyBorder="1" applyAlignment="1">
      <alignment horizontal="center" vertical="center"/>
    </xf>
    <xf numFmtId="44" fontId="25" fillId="33" borderId="0" xfId="0" applyNumberFormat="1" applyFont="1" applyFill="1" applyBorder="1" applyAlignment="1">
      <alignment wrapText="1"/>
    </xf>
    <xf numFmtId="44" fontId="25" fillId="0" borderId="0" xfId="0" applyNumberFormat="1" applyFont="1"/>
    <xf numFmtId="0" fontId="3" fillId="33" borderId="30" xfId="0" quotePrefix="1" applyFont="1" applyFill="1" applyBorder="1" applyAlignment="1">
      <alignment horizontal="right" vertical="center"/>
    </xf>
    <xf numFmtId="0" fontId="31" fillId="0" borderId="0" xfId="0" applyFont="1"/>
    <xf numFmtId="0" fontId="19" fillId="0" borderId="0" xfId="0" applyFont="1"/>
    <xf numFmtId="0" fontId="0" fillId="33" borderId="0" xfId="0" applyFill="1" applyAlignment="1">
      <alignment horizontal="left"/>
    </xf>
    <xf numFmtId="10" fontId="3" fillId="33" borderId="0" xfId="82" applyNumberFormat="1" applyFont="1" applyFill="1" applyBorder="1"/>
    <xf numFmtId="10" fontId="7" fillId="33" borderId="0" xfId="82" applyNumberFormat="1" applyFont="1" applyFill="1" applyBorder="1" applyAlignment="1">
      <alignment horizontal="right"/>
    </xf>
    <xf numFmtId="10" fontId="3" fillId="33" borderId="0" xfId="82" applyNumberFormat="1" applyFont="1" applyFill="1" applyBorder="1" applyAlignment="1">
      <alignment horizontal="right"/>
    </xf>
    <xf numFmtId="10" fontId="7" fillId="35" borderId="18" xfId="82" applyNumberFormat="1" applyFont="1" applyFill="1" applyBorder="1"/>
    <xf numFmtId="44" fontId="25" fillId="33" borderId="0" xfId="37" applyFont="1" applyFill="1"/>
    <xf numFmtId="44" fontId="1" fillId="33" borderId="31" xfId="37" applyFill="1" applyBorder="1"/>
    <xf numFmtId="171" fontId="1" fillId="35" borderId="11" xfId="29" applyNumberFormat="1" applyFill="1" applyBorder="1"/>
    <xf numFmtId="0" fontId="3" fillId="33" borderId="0" xfId="0" applyFont="1" applyFill="1" applyBorder="1" applyAlignment="1">
      <alignment horizontal="right"/>
    </xf>
    <xf numFmtId="8" fontId="3" fillId="35" borderId="16" xfId="29" applyNumberFormat="1" applyFont="1" applyFill="1" applyBorder="1"/>
    <xf numFmtId="44" fontId="1" fillId="33" borderId="0" xfId="37" applyFont="1" applyFill="1" applyAlignment="1">
      <alignment horizontal="right"/>
    </xf>
    <xf numFmtId="43" fontId="1" fillId="33" borderId="0" xfId="29" applyFont="1" applyFill="1" applyBorder="1" applyAlignment="1">
      <alignment horizontal="right"/>
    </xf>
    <xf numFmtId="10" fontId="3" fillId="35" borderId="16" xfId="82" applyNumberFormat="1" applyFont="1" applyFill="1" applyBorder="1"/>
    <xf numFmtId="0" fontId="3" fillId="0" borderId="0" xfId="0" applyFont="1" applyAlignment="1">
      <alignment horizontal="center"/>
    </xf>
    <xf numFmtId="10" fontId="1" fillId="34" borderId="17" xfId="82" applyNumberFormat="1" applyFill="1" applyBorder="1" applyAlignment="1">
      <alignment horizontal="center"/>
    </xf>
    <xf numFmtId="44" fontId="7" fillId="33" borderId="0" xfId="0" applyNumberFormat="1" applyFont="1" applyFill="1"/>
    <xf numFmtId="44" fontId="7" fillId="33" borderId="0" xfId="37" applyFont="1" applyFill="1"/>
    <xf numFmtId="0" fontId="3" fillId="33" borderId="32" xfId="0" applyFont="1" applyFill="1" applyBorder="1" applyAlignment="1">
      <alignment horizontal="center"/>
    </xf>
    <xf numFmtId="0" fontId="0" fillId="33" borderId="33" xfId="0" applyFill="1" applyBorder="1" applyAlignment="1">
      <alignment horizontal="center"/>
    </xf>
    <xf numFmtId="0" fontId="3" fillId="33" borderId="11" xfId="0" applyFont="1" applyFill="1" applyBorder="1" applyAlignment="1">
      <alignment horizontal="center"/>
    </xf>
    <xf numFmtId="7" fontId="7" fillId="33" borderId="14" xfId="0" applyNumberFormat="1" applyFont="1" applyFill="1" applyBorder="1" applyAlignment="1">
      <alignment horizontal="center"/>
    </xf>
    <xf numFmtId="44" fontId="7" fillId="33" borderId="0" xfId="0" applyNumberFormat="1" applyFont="1" applyFill="1" applyBorder="1"/>
    <xf numFmtId="44" fontId="7" fillId="33" borderId="7" xfId="0" applyNumberFormat="1" applyFont="1" applyFill="1" applyBorder="1"/>
    <xf numFmtId="7" fontId="7" fillId="33" borderId="29" xfId="0" applyNumberFormat="1" applyFont="1" applyFill="1" applyBorder="1" applyAlignment="1">
      <alignment horizontal="center"/>
    </xf>
    <xf numFmtId="44" fontId="7" fillId="33" borderId="12" xfId="0" applyNumberFormat="1" applyFont="1" applyFill="1" applyBorder="1"/>
    <xf numFmtId="44" fontId="7" fillId="33" borderId="34" xfId="0" applyNumberFormat="1" applyFont="1" applyFill="1" applyBorder="1"/>
    <xf numFmtId="0" fontId="3" fillId="33" borderId="33" xfId="0" applyFont="1" applyFill="1" applyBorder="1" applyAlignment="1">
      <alignment horizontal="center"/>
    </xf>
    <xf numFmtId="10" fontId="7" fillId="33" borderId="35" xfId="82" applyNumberFormat="1" applyFont="1" applyFill="1" applyBorder="1" applyAlignment="1">
      <alignment horizontal="center"/>
    </xf>
    <xf numFmtId="10" fontId="7" fillId="33" borderId="12" xfId="82" applyNumberFormat="1" applyFont="1" applyFill="1" applyBorder="1" applyAlignment="1">
      <alignment horizontal="center"/>
    </xf>
    <xf numFmtId="10" fontId="7" fillId="33" borderId="34" xfId="82" applyNumberFormat="1" applyFont="1" applyFill="1" applyBorder="1" applyAlignment="1">
      <alignment horizontal="center"/>
    </xf>
    <xf numFmtId="0" fontId="0" fillId="33" borderId="36" xfId="0" applyFill="1" applyBorder="1" applyAlignment="1">
      <alignment horizontal="left"/>
    </xf>
    <xf numFmtId="44" fontId="7" fillId="33" borderId="13" xfId="37" applyFont="1" applyFill="1" applyBorder="1" applyAlignment="1">
      <alignment horizontal="center"/>
    </xf>
    <xf numFmtId="44" fontId="7" fillId="33" borderId="0" xfId="37" applyFont="1" applyFill="1" applyBorder="1" applyAlignment="1">
      <alignment horizontal="center"/>
    </xf>
    <xf numFmtId="44" fontId="7" fillId="33" borderId="12" xfId="37" applyFont="1" applyFill="1" applyBorder="1" applyAlignment="1">
      <alignment horizontal="center"/>
    </xf>
    <xf numFmtId="44" fontId="3" fillId="33" borderId="11" xfId="37" applyFont="1" applyFill="1" applyBorder="1" applyAlignment="1">
      <alignment horizontal="center"/>
    </xf>
    <xf numFmtId="171" fontId="0" fillId="33" borderId="0" xfId="29" applyNumberFormat="1" applyFont="1" applyFill="1" applyBorder="1" applyAlignment="1">
      <alignment vertical="center" wrapText="1"/>
    </xf>
    <xf numFmtId="0" fontId="0" fillId="33" borderId="36" xfId="0" applyFill="1" applyBorder="1"/>
    <xf numFmtId="44" fontId="3" fillId="33" borderId="32" xfId="37" applyFont="1" applyFill="1" applyBorder="1" applyAlignment="1">
      <alignment horizontal="center"/>
    </xf>
    <xf numFmtId="44" fontId="7" fillId="33" borderId="37" xfId="37" applyFont="1" applyFill="1" applyBorder="1" applyAlignment="1">
      <alignment horizontal="center"/>
    </xf>
    <xf numFmtId="44" fontId="7" fillId="33" borderId="7" xfId="37" applyFont="1" applyFill="1" applyBorder="1" applyAlignment="1">
      <alignment horizontal="center"/>
    </xf>
    <xf numFmtId="44" fontId="7" fillId="33" borderId="34" xfId="37" applyFont="1" applyFill="1" applyBorder="1" applyAlignment="1">
      <alignment horizontal="center"/>
    </xf>
    <xf numFmtId="0" fontId="3" fillId="33" borderId="38" xfId="0" applyFont="1" applyFill="1" applyBorder="1"/>
    <xf numFmtId="0" fontId="3" fillId="33" borderId="0" xfId="0" quotePrefix="1" applyFont="1" applyFill="1" applyBorder="1" applyAlignment="1">
      <alignment horizontal="center"/>
    </xf>
    <xf numFmtId="0" fontId="3" fillId="33" borderId="34" xfId="0" applyFont="1" applyFill="1" applyBorder="1" applyAlignment="1">
      <alignment horizontal="center"/>
    </xf>
    <xf numFmtId="0" fontId="0" fillId="33" borderId="37" xfId="0" applyFill="1" applyBorder="1"/>
    <xf numFmtId="0" fontId="0" fillId="0" borderId="35" xfId="0" applyBorder="1"/>
    <xf numFmtId="173" fontId="0" fillId="33" borderId="12" xfId="0" applyNumberFormat="1" applyFill="1" applyBorder="1"/>
    <xf numFmtId="173" fontId="0" fillId="33" borderId="34" xfId="0" applyNumberFormat="1" applyFill="1" applyBorder="1"/>
    <xf numFmtId="0" fontId="32" fillId="33" borderId="0" xfId="0" applyFont="1" applyFill="1" applyAlignment="1">
      <alignment vertical="center"/>
    </xf>
    <xf numFmtId="0" fontId="12" fillId="0" borderId="0" xfId="0" applyFont="1"/>
    <xf numFmtId="0" fontId="0" fillId="0" borderId="0" xfId="0" applyAlignment="1">
      <alignment horizontal="right"/>
    </xf>
    <xf numFmtId="0" fontId="0" fillId="0" borderId="12" xfId="0" applyBorder="1"/>
    <xf numFmtId="43" fontId="0" fillId="0" borderId="0" xfId="0" applyNumberFormat="1"/>
    <xf numFmtId="0" fontId="0" fillId="34" borderId="18" xfId="0" applyFill="1" applyBorder="1" applyAlignment="1">
      <alignment horizontal="left"/>
    </xf>
    <xf numFmtId="0" fontId="0" fillId="34" borderId="0" xfId="0" applyFill="1" applyBorder="1" applyAlignment="1">
      <alignment horizontal="left"/>
    </xf>
    <xf numFmtId="0" fontId="32" fillId="0" borderId="0" xfId="0" applyFont="1"/>
    <xf numFmtId="0" fontId="33" fillId="0" borderId="0" xfId="0" applyFont="1"/>
    <xf numFmtId="168" fontId="20" fillId="33" borderId="12" xfId="29" applyNumberFormat="1" applyFont="1" applyFill="1" applyBorder="1" applyAlignment="1">
      <alignment horizontal="right"/>
    </xf>
    <xf numFmtId="168" fontId="20" fillId="25" borderId="24" xfId="29" applyNumberFormat="1" applyFont="1" applyFill="1" applyBorder="1" applyAlignment="1">
      <alignment horizontal="right"/>
    </xf>
    <xf numFmtId="168" fontId="20" fillId="25" borderId="26" xfId="29" applyNumberFormat="1" applyFont="1" applyFill="1" applyBorder="1" applyAlignment="1">
      <alignment horizontal="right"/>
    </xf>
    <xf numFmtId="0" fontId="30" fillId="0" borderId="12" xfId="0" applyFont="1" applyBorder="1" applyAlignment="1">
      <alignment horizontal="right"/>
    </xf>
    <xf numFmtId="0" fontId="30" fillId="0" borderId="12" xfId="0" applyFont="1" applyBorder="1"/>
    <xf numFmtId="0" fontId="30" fillId="0" borderId="0" xfId="0" applyFont="1" applyAlignment="1">
      <alignment horizontal="right"/>
    </xf>
    <xf numFmtId="17" fontId="30" fillId="0" borderId="0" xfId="0" applyNumberFormat="1" applyFont="1"/>
    <xf numFmtId="43" fontId="7" fillId="33" borderId="0" xfId="0" applyNumberFormat="1" applyFont="1" applyFill="1"/>
    <xf numFmtId="0" fontId="30" fillId="33" borderId="0" xfId="0" applyFont="1" applyFill="1"/>
    <xf numFmtId="0" fontId="19" fillId="33" borderId="0" xfId="0" applyFont="1" applyFill="1"/>
    <xf numFmtId="177" fontId="30" fillId="0" borderId="0" xfId="0" applyNumberFormat="1" applyFont="1"/>
    <xf numFmtId="177" fontId="0" fillId="0" borderId="0" xfId="0" applyNumberFormat="1"/>
    <xf numFmtId="43" fontId="7" fillId="34" borderId="17" xfId="29" applyNumberFormat="1" applyFont="1" applyFill="1" applyBorder="1" applyAlignment="1">
      <alignment horizontal="right" vertical="center"/>
    </xf>
    <xf numFmtId="44" fontId="1" fillId="33" borderId="18" xfId="37" applyFill="1" applyBorder="1" applyAlignment="1">
      <alignment vertical="center"/>
    </xf>
    <xf numFmtId="167" fontId="58" fillId="33" borderId="0" xfId="0" applyNumberFormat="1" applyFont="1" applyFill="1" applyBorder="1" applyAlignment="1">
      <alignment horizontal="center" vertical="center"/>
    </xf>
    <xf numFmtId="10" fontId="0" fillId="33" borderId="0" xfId="0" applyNumberFormat="1" applyFill="1" applyProtection="1">
      <protection locked="0"/>
    </xf>
    <xf numFmtId="43" fontId="7" fillId="33" borderId="0" xfId="29" applyNumberFormat="1" applyFont="1" applyFill="1" applyBorder="1" applyAlignment="1">
      <alignment horizontal="center" vertical="center"/>
    </xf>
    <xf numFmtId="0" fontId="0" fillId="0" borderId="0" xfId="0" applyAlignment="1">
      <alignment horizontal="center" vertical="top" wrapText="1"/>
    </xf>
    <xf numFmtId="0" fontId="0" fillId="0" borderId="0" xfId="0" applyAlignment="1">
      <alignment horizontal="left" vertical="top" wrapText="1"/>
    </xf>
    <xf numFmtId="0" fontId="59" fillId="35" borderId="11" xfId="0" applyFont="1" applyFill="1" applyBorder="1" applyAlignment="1">
      <alignment vertical="center"/>
    </xf>
    <xf numFmtId="0" fontId="7" fillId="35" borderId="11" xfId="0" applyFont="1" applyFill="1" applyBorder="1"/>
    <xf numFmtId="0" fontId="7" fillId="0" borderId="0" xfId="0" applyFont="1" applyAlignment="1">
      <alignment horizontal="center" vertical="top" wrapText="1"/>
    </xf>
    <xf numFmtId="0" fontId="7" fillId="0" borderId="0" xfId="0" applyFont="1" applyAlignment="1">
      <alignment horizontal="left" vertical="top" wrapText="1"/>
    </xf>
    <xf numFmtId="43" fontId="7" fillId="34" borderId="0" xfId="83" applyNumberFormat="1" applyFill="1" applyBorder="1" applyAlignment="1">
      <alignment horizontal="right"/>
    </xf>
    <xf numFmtId="44" fontId="1" fillId="33" borderId="0" xfId="82" applyNumberFormat="1" applyFill="1" applyBorder="1"/>
    <xf numFmtId="0" fontId="60" fillId="33" borderId="0" xfId="0" applyFont="1" applyFill="1" applyBorder="1" applyAlignment="1">
      <alignment horizontal="left" vertical="center"/>
    </xf>
    <xf numFmtId="44" fontId="7" fillId="33" borderId="16" xfId="37" applyFont="1" applyFill="1" applyBorder="1" applyAlignment="1">
      <alignment horizontal="right" vertical="center"/>
    </xf>
    <xf numFmtId="0" fontId="57" fillId="33" borderId="0" xfId="0" applyFont="1" applyFill="1" applyBorder="1"/>
    <xf numFmtId="10" fontId="7" fillId="33" borderId="23" xfId="82" applyNumberFormat="1" applyFont="1" applyFill="1" applyBorder="1" applyAlignment="1" applyProtection="1">
      <alignment horizontal="center"/>
      <protection locked="0"/>
    </xf>
    <xf numFmtId="2" fontId="7" fillId="33" borderId="18" xfId="33" applyNumberFormat="1" applyFont="1" applyFill="1" applyBorder="1" applyAlignment="1" applyProtection="1">
      <alignment horizontal="center"/>
    </xf>
    <xf numFmtId="10" fontId="7" fillId="33" borderId="0" xfId="83" applyNumberFormat="1" applyFill="1" applyBorder="1"/>
    <xf numFmtId="181" fontId="7" fillId="33" borderId="0" xfId="37" applyNumberFormat="1" applyFont="1" applyFill="1" applyBorder="1"/>
    <xf numFmtId="180" fontId="25" fillId="33" borderId="0" xfId="37" applyNumberFormat="1" applyFont="1" applyFill="1"/>
    <xf numFmtId="44" fontId="0" fillId="0" borderId="0" xfId="0" applyNumberFormat="1"/>
    <xf numFmtId="0" fontId="0" fillId="34" borderId="0" xfId="0" applyFill="1" applyBorder="1" applyAlignment="1"/>
    <xf numFmtId="0" fontId="0" fillId="34" borderId="40" xfId="0" applyFill="1" applyBorder="1" applyAlignment="1"/>
    <xf numFmtId="43" fontId="7" fillId="34" borderId="0" xfId="31" applyNumberFormat="1" applyFont="1" applyFill="1" applyBorder="1" applyAlignment="1">
      <alignment horizontal="right" vertical="center"/>
    </xf>
    <xf numFmtId="43" fontId="7" fillId="34" borderId="18" xfId="31" applyNumberFormat="1" applyFont="1" applyFill="1" applyBorder="1" applyAlignment="1">
      <alignment horizontal="right" vertical="center"/>
    </xf>
    <xf numFmtId="2" fontId="0" fillId="0" borderId="0" xfId="0" applyNumberFormat="1"/>
    <xf numFmtId="0" fontId="0" fillId="33" borderId="35" xfId="0" applyFill="1" applyBorder="1" applyAlignment="1">
      <alignment horizontal="left"/>
    </xf>
    <xf numFmtId="44" fontId="0" fillId="33" borderId="0" xfId="0" applyNumberFormat="1" applyFill="1"/>
    <xf numFmtId="0" fontId="0" fillId="33" borderId="34" xfId="0" applyFill="1" applyBorder="1"/>
    <xf numFmtId="0" fontId="0" fillId="36" borderId="0" xfId="0" applyFill="1"/>
    <xf numFmtId="0" fontId="0" fillId="37" borderId="0" xfId="0" applyFill="1" applyBorder="1" applyAlignment="1"/>
    <xf numFmtId="43" fontId="0" fillId="37" borderId="0" xfId="0" applyNumberFormat="1" applyFill="1" applyBorder="1" applyAlignment="1">
      <alignment horizontal="left"/>
    </xf>
    <xf numFmtId="0" fontId="7" fillId="37" borderId="0" xfId="0" applyFont="1" applyFill="1" applyBorder="1" applyAlignment="1"/>
    <xf numFmtId="0" fontId="7" fillId="37" borderId="0" xfId="29" applyNumberFormat="1" applyFont="1" applyFill="1" applyBorder="1" applyAlignment="1">
      <alignment horizontal="right" vertical="center"/>
    </xf>
    <xf numFmtId="10" fontId="3" fillId="33" borderId="41" xfId="82" applyNumberFormat="1" applyFont="1" applyFill="1" applyBorder="1" applyAlignment="1">
      <alignment horizontal="center" wrapText="1"/>
    </xf>
    <xf numFmtId="0" fontId="3" fillId="33" borderId="41" xfId="0" applyFont="1" applyFill="1" applyBorder="1" applyAlignment="1">
      <alignment horizontal="center" wrapText="1"/>
    </xf>
    <xf numFmtId="43" fontId="7" fillId="36" borderId="0" xfId="29" applyFont="1" applyFill="1" applyBorder="1" applyAlignment="1">
      <alignment horizontal="center" vertical="center"/>
    </xf>
    <xf numFmtId="0" fontId="3" fillId="33" borderId="41" xfId="0" quotePrefix="1" applyFont="1" applyFill="1" applyBorder="1" applyAlignment="1">
      <alignment horizontal="right" vertical="center"/>
    </xf>
    <xf numFmtId="2" fontId="0" fillId="36" borderId="0" xfId="0" applyNumberFormat="1" applyFill="1" applyBorder="1" applyAlignment="1">
      <alignment wrapText="1"/>
    </xf>
    <xf numFmtId="0" fontId="0" fillId="36" borderId="0" xfId="0" applyFill="1" applyBorder="1" applyAlignment="1">
      <alignment wrapText="1"/>
    </xf>
    <xf numFmtId="10" fontId="1" fillId="37" borderId="0" xfId="82" applyNumberFormat="1" applyFill="1" applyBorder="1" applyAlignment="1">
      <alignment vertical="center"/>
    </xf>
    <xf numFmtId="10" fontId="3" fillId="33" borderId="41" xfId="82" applyNumberFormat="1" applyFont="1" applyFill="1" applyBorder="1" applyAlignment="1">
      <alignment horizontal="center"/>
    </xf>
    <xf numFmtId="43" fontId="7" fillId="37" borderId="0" xfId="31" applyNumberFormat="1" applyFont="1" applyFill="1" applyBorder="1" applyAlignment="1">
      <alignment horizontal="right" vertical="center"/>
    </xf>
    <xf numFmtId="0" fontId="1" fillId="0" borderId="0" xfId="0" applyFont="1"/>
    <xf numFmtId="10" fontId="1" fillId="38" borderId="0" xfId="82" applyNumberFormat="1" applyFill="1" applyBorder="1" applyAlignment="1">
      <alignment vertical="center"/>
    </xf>
    <xf numFmtId="43" fontId="0" fillId="38" borderId="0" xfId="0" applyNumberFormat="1" applyFill="1" applyBorder="1" applyAlignment="1">
      <alignment horizontal="left"/>
    </xf>
    <xf numFmtId="43" fontId="0" fillId="38" borderId="17" xfId="0" applyNumberFormat="1" applyFill="1" applyBorder="1" applyAlignment="1">
      <alignment horizontal="right"/>
    </xf>
    <xf numFmtId="43" fontId="1" fillId="0" borderId="0" xfId="0" applyNumberFormat="1" applyFont="1"/>
    <xf numFmtId="43" fontId="7" fillId="38" borderId="0" xfId="31" applyNumberFormat="1" applyFont="1" applyFill="1" applyBorder="1" applyAlignment="1">
      <alignment horizontal="right" vertical="center"/>
    </xf>
    <xf numFmtId="0" fontId="7" fillId="33" borderId="0" xfId="0" applyFont="1" applyFill="1" applyBorder="1" applyAlignment="1">
      <alignment horizontal="left" vertical="center"/>
    </xf>
    <xf numFmtId="0" fontId="7" fillId="33" borderId="28" xfId="0" applyFont="1" applyFill="1" applyBorder="1" applyAlignment="1">
      <alignment horizontal="left" vertical="center"/>
    </xf>
    <xf numFmtId="0" fontId="7" fillId="33" borderId="42" xfId="0" applyFont="1" applyFill="1" applyBorder="1" applyAlignment="1">
      <alignment horizontal="left" vertical="center"/>
    </xf>
    <xf numFmtId="0" fontId="7" fillId="34" borderId="16" xfId="0" applyFont="1" applyFill="1" applyBorder="1" applyAlignment="1">
      <alignment horizontal="left" vertical="center"/>
    </xf>
    <xf numFmtId="0" fontId="7" fillId="34" borderId="17" xfId="0" applyFont="1" applyFill="1" applyBorder="1" applyAlignment="1">
      <alignment horizontal="left" vertical="center"/>
    </xf>
    <xf numFmtId="0" fontId="3" fillId="33" borderId="41" xfId="0" applyFont="1" applyFill="1" applyBorder="1" applyAlignment="1">
      <alignment horizontal="center" wrapText="1"/>
    </xf>
    <xf numFmtId="0" fontId="12" fillId="33" borderId="0" xfId="0" applyFont="1" applyFill="1" applyBorder="1" applyAlignment="1">
      <alignment horizontal="left"/>
    </xf>
    <xf numFmtId="0" fontId="12" fillId="33" borderId="28" xfId="0" applyFont="1" applyFill="1" applyBorder="1" applyAlignment="1">
      <alignment horizontal="left"/>
    </xf>
    <xf numFmtId="0" fontId="0" fillId="34" borderId="18" xfId="0" applyFill="1" applyBorder="1" applyAlignment="1">
      <alignment horizontal="left"/>
    </xf>
    <xf numFmtId="0" fontId="0" fillId="34" borderId="0" xfId="0" applyFill="1" applyBorder="1" applyAlignment="1">
      <alignment horizontal="left"/>
    </xf>
    <xf numFmtId="0" fontId="7" fillId="33" borderId="38" xfId="0" applyFont="1" applyFill="1" applyBorder="1" applyAlignment="1">
      <alignment horizontal="left" vertical="center"/>
    </xf>
    <xf numFmtId="0" fontId="0" fillId="33" borderId="0" xfId="0" applyFill="1" applyBorder="1"/>
    <xf numFmtId="0" fontId="7" fillId="34" borderId="16" xfId="0" applyFont="1" applyFill="1" applyBorder="1" applyAlignment="1">
      <alignment horizontal="left"/>
    </xf>
    <xf numFmtId="0" fontId="0" fillId="34" borderId="17" xfId="0" applyFill="1" applyBorder="1" applyAlignment="1">
      <alignment horizontal="left"/>
    </xf>
    <xf numFmtId="0" fontId="0" fillId="0" borderId="42" xfId="0" applyBorder="1"/>
    <xf numFmtId="0" fontId="7" fillId="33" borderId="0" xfId="0" applyFont="1" applyFill="1" applyAlignment="1" applyProtection="1">
      <alignment horizontal="center"/>
      <protection locked="0"/>
    </xf>
    <xf numFmtId="0" fontId="3" fillId="33" borderId="7" xfId="0" applyFont="1" applyFill="1" applyBorder="1" applyAlignment="1">
      <alignment horizontal="center" vertical="center" textRotation="255"/>
    </xf>
    <xf numFmtId="0" fontId="0" fillId="33" borderId="38" xfId="0" applyFill="1" applyBorder="1" applyAlignment="1">
      <alignment horizontal="left"/>
    </xf>
    <xf numFmtId="0" fontId="0" fillId="33" borderId="7" xfId="0" applyFill="1" applyBorder="1" applyAlignment="1">
      <alignment horizontal="left"/>
    </xf>
    <xf numFmtId="0" fontId="0" fillId="33" borderId="35" xfId="0" applyFill="1" applyBorder="1" applyAlignment="1">
      <alignment horizontal="left"/>
    </xf>
    <xf numFmtId="0" fontId="0" fillId="33" borderId="34" xfId="0" applyFill="1" applyBorder="1" applyAlignment="1">
      <alignment horizontal="left"/>
    </xf>
    <xf numFmtId="0" fontId="3" fillId="33" borderId="39" xfId="0" applyFont="1" applyFill="1" applyBorder="1" applyAlignment="1">
      <alignment horizontal="center"/>
    </xf>
    <xf numFmtId="0" fontId="3" fillId="33" borderId="32" xfId="0" applyFont="1" applyFill="1" applyBorder="1" applyAlignment="1">
      <alignment horizontal="center"/>
    </xf>
    <xf numFmtId="0" fontId="0" fillId="33" borderId="36" xfId="0" applyFill="1" applyBorder="1" applyAlignment="1">
      <alignment horizontal="left"/>
    </xf>
    <xf numFmtId="0" fontId="0" fillId="33" borderId="37" xfId="0" applyFill="1" applyBorder="1" applyAlignment="1">
      <alignment horizontal="left"/>
    </xf>
  </cellXfs>
  <cellStyles count="91">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lockout" xfId="26"/>
    <cellStyle name="Calculation 2" xfId="27"/>
    <cellStyle name="Check Cell 2" xfId="28"/>
    <cellStyle name="Comma" xfId="29" builtinId="3"/>
    <cellStyle name="Comma 2" xfId="30"/>
    <cellStyle name="Comma 2 2" xfId="31"/>
    <cellStyle name="Comma 3" xfId="32"/>
    <cellStyle name="Comma 4" xfId="33"/>
    <cellStyle name="Comma 4 2" xfId="34"/>
    <cellStyle name="Comma 5" xfId="35"/>
    <cellStyle name="Comma 6" xfId="36"/>
    <cellStyle name="Currency" xfId="37" builtinId="4"/>
    <cellStyle name="Currency 2" xfId="38"/>
    <cellStyle name="Currency 2 2" xfId="39"/>
    <cellStyle name="Currency 3" xfId="40"/>
    <cellStyle name="Currency 4" xfId="41"/>
    <cellStyle name="Currency 5" xfId="42"/>
    <cellStyle name="Explanatory Text 2" xfId="43"/>
    <cellStyle name="Good 2" xfId="44"/>
    <cellStyle name="Heading 1 2" xfId="45"/>
    <cellStyle name="Heading 2 2" xfId="46"/>
    <cellStyle name="Heading 3 2" xfId="47"/>
    <cellStyle name="Heading 4 2" xfId="48"/>
    <cellStyle name="Hyperlink 2" xfId="49"/>
    <cellStyle name="Import" xfId="50"/>
    <cellStyle name="Import%" xfId="51"/>
    <cellStyle name="import_AER final decision for EA distribution - RFM" xfId="52"/>
    <cellStyle name="Input 2" xfId="53"/>
    <cellStyle name="Input1" xfId="54"/>
    <cellStyle name="Input1 2" xfId="55"/>
    <cellStyle name="Input1 3" xfId="56"/>
    <cellStyle name="Input1 3 2" xfId="57"/>
    <cellStyle name="Input1 4" xfId="58"/>
    <cellStyle name="Input1%" xfId="59"/>
    <cellStyle name="Input1_GLOBAL CAPEX model final" xfId="60"/>
    <cellStyle name="Input1default" xfId="61"/>
    <cellStyle name="Input1default%" xfId="62"/>
    <cellStyle name="Input2" xfId="63"/>
    <cellStyle name="Input2%" xfId="64"/>
    <cellStyle name="Input3" xfId="65"/>
    <cellStyle name="Input3 2" xfId="66"/>
    <cellStyle name="Input3 3" xfId="67"/>
    <cellStyle name="Input3 3 2" xfId="68"/>
    <cellStyle name="Input3 4" xfId="69"/>
    <cellStyle name="Input3%" xfId="70"/>
    <cellStyle name="key result" xfId="71"/>
    <cellStyle name="Linked Cell 2" xfId="72"/>
    <cellStyle name="Local import" xfId="73"/>
    <cellStyle name="Local import %" xfId="74"/>
    <cellStyle name="Neutral 2" xfId="75"/>
    <cellStyle name="Normal" xfId="0" builtinId="0"/>
    <cellStyle name="Normal 2" xfId="76"/>
    <cellStyle name="Normal 2 2" xfId="77"/>
    <cellStyle name="Normal 3" xfId="78"/>
    <cellStyle name="Normal 4" xfId="79"/>
    <cellStyle name="Note 2" xfId="80"/>
    <cellStyle name="Output 2" xfId="81"/>
    <cellStyle name="Percent" xfId="82" builtinId="5"/>
    <cellStyle name="Percent 2" xfId="83"/>
    <cellStyle name="Percent 3" xfId="84"/>
    <cellStyle name="Percent 3 2" xfId="85"/>
    <cellStyle name="Percent 4" xfId="86"/>
    <cellStyle name="R04L" xfId="87"/>
    <cellStyle name="Title 2" xfId="88"/>
    <cellStyle name="Total 2" xfId="89"/>
    <cellStyle name="Warning Text 2" xfId="9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chartsheet" Target="chartsheets/sheet3.xml"/><Relationship Id="rId4" Type="http://schemas.openxmlformats.org/officeDocument/2006/relationships/worksheet" Target="worksheets/sheet4.xml"/><Relationship Id="rId9" Type="http://schemas.openxmlformats.org/officeDocument/2006/relationships/chartsheet" Target="chartsheets/sheet2.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200" b="1" i="0" u="none" strike="noStrike" baseline="0">
                <a:solidFill>
                  <a:srgbClr val="000000"/>
                </a:solidFill>
                <a:latin typeface="Arial"/>
                <a:ea typeface="Arial"/>
                <a:cs typeface="Arial"/>
              </a:defRPr>
            </a:pPr>
            <a:r>
              <a:rPr lang="en-AU"/>
              <a:t>Chart 1 - Forecast revenue and building block requirement</a:t>
            </a:r>
          </a:p>
        </c:rich>
      </c:tx>
      <c:layout>
        <c:manualLayout>
          <c:xMode val="edge"/>
          <c:yMode val="edge"/>
          <c:x val="0.26680455015511895"/>
          <c:y val="2.5423728813559376E-2"/>
        </c:manualLayout>
      </c:layout>
      <c:overlay val="0"/>
      <c:spPr>
        <a:noFill/>
        <a:ln w="25400">
          <a:noFill/>
        </a:ln>
      </c:spPr>
    </c:title>
    <c:autoTitleDeleted val="0"/>
    <c:plotArea>
      <c:layout>
        <c:manualLayout>
          <c:layoutTarget val="inner"/>
          <c:xMode val="edge"/>
          <c:yMode val="edge"/>
          <c:x val="8.6866597724922542E-2"/>
          <c:y val="0.10338983050847445"/>
          <c:w val="0.86866597724922556"/>
          <c:h val="0.78644067796610173"/>
        </c:manualLayout>
      </c:layout>
      <c:lineChart>
        <c:grouping val="standard"/>
        <c:varyColors val="0"/>
        <c:ser>
          <c:idx val="1"/>
          <c:order val="0"/>
          <c:tx>
            <c:v>Nominal revenue requiremenet</c:v>
          </c:tx>
          <c:spPr>
            <a:ln w="25400">
              <a:solidFill>
                <a:srgbClr val="969696"/>
              </a:solidFill>
              <a:prstDash val="solid"/>
            </a:ln>
          </c:spPr>
          <c:marker>
            <c:symbol val="square"/>
            <c:size val="8"/>
            <c:spPr>
              <a:solidFill>
                <a:srgbClr val="969696"/>
              </a:solidFill>
              <a:ln>
                <a:solidFill>
                  <a:srgbClr val="969696"/>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factor'!$D$47:$I$47</c:f>
              <c:numCache>
                <c:formatCode>_("$"* #,##0.00_);_("$"* \(#,##0.00\);_("$"* "-"??_);_(@_)</c:formatCode>
                <c:ptCount val="6"/>
                <c:pt idx="0">
                  <c:v>0</c:v>
                </c:pt>
                <c:pt idx="1">
                  <c:v>64.260610632592446</c:v>
                </c:pt>
                <c:pt idx="2">
                  <c:v>68.422367646203938</c:v>
                </c:pt>
                <c:pt idx="3">
                  <c:v>71.960467347923199</c:v>
                </c:pt>
                <c:pt idx="4">
                  <c:v>66.527398538016854</c:v>
                </c:pt>
                <c:pt idx="5">
                  <c:v>63.429067180636793</c:v>
                </c:pt>
              </c:numCache>
            </c:numRef>
          </c:val>
          <c:smooth val="0"/>
        </c:ser>
        <c:ser>
          <c:idx val="0"/>
          <c:order val="1"/>
          <c:tx>
            <c:v>Nominal forecast revenue</c:v>
          </c:tx>
          <c:spPr>
            <a:ln w="25400">
              <a:solidFill>
                <a:srgbClr val="FF9900"/>
              </a:solidFill>
              <a:prstDash val="solid"/>
            </a:ln>
          </c:spPr>
          <c:marker>
            <c:symbol val="diamond"/>
            <c:size val="8"/>
            <c:spPr>
              <a:solidFill>
                <a:srgbClr val="FF9900"/>
              </a:solidFill>
              <a:ln>
                <a:solidFill>
                  <a:srgbClr val="FF9900"/>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factor'!$D$48:$I$48</c:f>
              <c:numCache>
                <c:formatCode>_("$"* #,##0.00_);_("$"* \(#,##0.00\);_("$"* "-"??_);_(@_)</c:formatCode>
                <c:ptCount val="6"/>
                <c:pt idx="0">
                  <c:v>0</c:v>
                </c:pt>
                <c:pt idx="1">
                  <c:v>0</c:v>
                </c:pt>
                <c:pt idx="2">
                  <c:v>0</c:v>
                </c:pt>
                <c:pt idx="3">
                  <c:v>0</c:v>
                </c:pt>
                <c:pt idx="4">
                  <c:v>0</c:v>
                </c:pt>
                <c:pt idx="5">
                  <c:v>0</c:v>
                </c:pt>
              </c:numCache>
            </c:numRef>
          </c:val>
          <c:smooth val="0"/>
        </c:ser>
        <c:ser>
          <c:idx val="2"/>
          <c:order val="2"/>
          <c:tx>
            <c:v>Real revenue requirement</c:v>
          </c:tx>
          <c:spPr>
            <a:ln w="25400">
              <a:solidFill>
                <a:srgbClr val="969696"/>
              </a:solidFill>
              <a:prstDash val="lgDash"/>
            </a:ln>
          </c:spPr>
          <c:marker>
            <c:symbol val="triangle"/>
            <c:size val="8"/>
            <c:spPr>
              <a:solidFill>
                <a:srgbClr val="969696"/>
              </a:solidFill>
              <a:ln>
                <a:solidFill>
                  <a:srgbClr val="969696"/>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factor'!$D$52:$I$52</c:f>
              <c:numCache>
                <c:formatCode>_("$"* #,##0.00_);_("$"* \(#,##0.00\);_("$"* "-"??_);_(@_)</c:formatCode>
                <c:ptCount val="6"/>
                <c:pt idx="0">
                  <c:v>0</c:v>
                </c:pt>
                <c:pt idx="1">
                  <c:v>62.693278665943858</c:v>
                </c:pt>
                <c:pt idx="2">
                  <c:v>65.125394547249442</c:v>
                </c:pt>
                <c:pt idx="3">
                  <c:v>66.822447588791306</c:v>
                </c:pt>
                <c:pt idx="4">
                  <c:v>60.270539602366647</c:v>
                </c:pt>
                <c:pt idx="5">
                  <c:v>56.062052986677941</c:v>
                </c:pt>
              </c:numCache>
            </c:numRef>
          </c:val>
          <c:smooth val="0"/>
        </c:ser>
        <c:ser>
          <c:idx val="3"/>
          <c:order val="3"/>
          <c:tx>
            <c:v>Real forecast revenue</c:v>
          </c:tx>
          <c:spPr>
            <a:ln w="25400">
              <a:solidFill>
                <a:srgbClr val="FF9900"/>
              </a:solidFill>
              <a:prstDash val="lgDash"/>
            </a:ln>
          </c:spPr>
          <c:marker>
            <c:symbol val="diamond"/>
            <c:size val="8"/>
            <c:spPr>
              <a:solidFill>
                <a:srgbClr val="FF9900"/>
              </a:solidFill>
              <a:ln>
                <a:solidFill>
                  <a:srgbClr val="FF9900"/>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factor'!$D$53:$I$53</c:f>
              <c:numCache>
                <c:formatCode>_("$"* #,##0.00_);_("$"* \(#,##0.00\);_("$"* "-"??_);_(@_)</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407970944"/>
        <c:axId val="407973248"/>
      </c:lineChart>
      <c:catAx>
        <c:axId val="4079709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a:t>
                </a:r>
              </a:p>
            </c:rich>
          </c:tx>
          <c:layout>
            <c:manualLayout>
              <c:xMode val="edge"/>
              <c:yMode val="edge"/>
              <c:x val="0.50465356773526227"/>
              <c:y val="0.94237288135593156"/>
            </c:manualLayout>
          </c:layout>
          <c:overlay val="0"/>
          <c:spPr>
            <a:noFill/>
            <a:ln w="25400">
              <a:noFill/>
            </a:ln>
          </c:spPr>
        </c:title>
        <c:numFmt formatCode="_-\$* #,##0.00_-;\-\$* #,##0.00_-;_-\$* &quot;-&quot;??_-;_-@_-" sourceLinked="1"/>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7973248"/>
        <c:crosses val="autoZero"/>
        <c:auto val="0"/>
        <c:lblAlgn val="ctr"/>
        <c:lblOffset val="100"/>
        <c:tickLblSkip val="1"/>
        <c:tickMarkSkip val="1"/>
        <c:noMultiLvlLbl val="0"/>
      </c:catAx>
      <c:valAx>
        <c:axId val="407973248"/>
        <c:scaling>
          <c:orientation val="minMax"/>
        </c:scaling>
        <c:delete val="0"/>
        <c:axPos val="l"/>
        <c:majorGridlines>
          <c:spPr>
            <a:ln w="12700">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AU"/>
                  <a:t>($m)</a:t>
                </a:r>
              </a:p>
            </c:rich>
          </c:tx>
          <c:layout>
            <c:manualLayout>
              <c:xMode val="edge"/>
              <c:yMode val="edge"/>
              <c:x val="3.1023784901758008E-3"/>
              <c:y val="0.46610169491525438"/>
            </c:manualLayout>
          </c:layout>
          <c:overlay val="0"/>
          <c:spPr>
            <a:noFill/>
            <a:ln w="25400">
              <a:noFill/>
            </a:ln>
          </c:spPr>
        </c:title>
        <c:numFmt formatCode="_-\$* #,##0_-;\-\$* #,##0_-;_-\$* &quot;-&quot;_-;_-@_-" sourceLinked="0"/>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7970944"/>
        <c:crosses val="autoZero"/>
        <c:crossBetween val="between"/>
      </c:valAx>
      <c:spPr>
        <a:noFill/>
        <a:ln w="25400">
          <a:noFill/>
        </a:ln>
      </c:spPr>
    </c:plotArea>
    <c:legend>
      <c:legendPos val="r"/>
      <c:layout>
        <c:manualLayout>
          <c:xMode val="edge"/>
          <c:yMode val="edge"/>
          <c:x val="0.64943123061013608"/>
          <c:y val="0.63050847457627235"/>
          <c:w val="0.30610134436401049"/>
          <c:h val="0.12203389830508315"/>
        </c:manualLayout>
      </c:layout>
      <c:overlay val="0"/>
      <c:spPr>
        <a:solidFill>
          <a:srgbClr val="FFFFFF"/>
        </a:solidFill>
        <a:ln w="25400">
          <a:noFill/>
        </a:ln>
      </c:spPr>
      <c:txPr>
        <a:bodyPr/>
        <a:lstStyle/>
        <a:p>
          <a:pPr>
            <a:defRPr sz="11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AU"/>
              <a:t>Chart 2 - Average Price Path  </a:t>
            </a:r>
          </a:p>
        </c:rich>
      </c:tx>
      <c:layout>
        <c:manualLayout>
          <c:xMode val="edge"/>
          <c:yMode val="edge"/>
          <c:x val="0.40330920372285523"/>
          <c:y val="1.186440677966104E-2"/>
        </c:manualLayout>
      </c:layout>
      <c:overlay val="0"/>
      <c:spPr>
        <a:noFill/>
        <a:ln w="25400">
          <a:noFill/>
        </a:ln>
      </c:spPr>
    </c:title>
    <c:autoTitleDeleted val="0"/>
    <c:plotArea>
      <c:layout>
        <c:manualLayout>
          <c:layoutTarget val="inner"/>
          <c:xMode val="edge"/>
          <c:yMode val="edge"/>
          <c:x val="7.9627714581178899E-2"/>
          <c:y val="0.10169491525423729"/>
          <c:w val="0.89968976215098262"/>
          <c:h val="0.78983050847457759"/>
        </c:manualLayout>
      </c:layout>
      <c:lineChart>
        <c:grouping val="standard"/>
        <c:varyColors val="0"/>
        <c:ser>
          <c:idx val="2"/>
          <c:order val="0"/>
          <c:tx>
            <c:v>Nominal price path</c:v>
          </c:tx>
          <c:spPr>
            <a:ln w="25400">
              <a:solidFill>
                <a:srgbClr val="969696"/>
              </a:solidFill>
              <a:prstDash val="solid"/>
            </a:ln>
          </c:spPr>
          <c:marker>
            <c:symbol val="square"/>
            <c:size val="8"/>
            <c:spPr>
              <a:solidFill>
                <a:srgbClr val="969696"/>
              </a:solidFill>
              <a:ln>
                <a:solidFill>
                  <a:srgbClr val="969696"/>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factor'!#REF!</c:f>
              <c:numCache>
                <c:formatCode>General</c:formatCode>
                <c:ptCount val="6"/>
                <c:pt idx="0">
                  <c:v>0</c:v>
                </c:pt>
                <c:pt idx="1">
                  <c:v>0</c:v>
                </c:pt>
                <c:pt idx="2">
                  <c:v>0</c:v>
                </c:pt>
                <c:pt idx="3">
                  <c:v>0</c:v>
                </c:pt>
                <c:pt idx="4">
                  <c:v>0</c:v>
                </c:pt>
                <c:pt idx="5">
                  <c:v>0</c:v>
                </c:pt>
              </c:numCache>
            </c:numRef>
          </c:val>
          <c:smooth val="0"/>
        </c:ser>
        <c:ser>
          <c:idx val="0"/>
          <c:order val="1"/>
          <c:tx>
            <c:v>Real price path</c:v>
          </c:tx>
          <c:spPr>
            <a:ln w="25400">
              <a:solidFill>
                <a:srgbClr val="FF9900"/>
              </a:solidFill>
              <a:prstDash val="solid"/>
            </a:ln>
          </c:spPr>
          <c:marker>
            <c:symbol val="diamond"/>
            <c:size val="8"/>
            <c:spPr>
              <a:solidFill>
                <a:srgbClr val="FF9900"/>
              </a:solidFill>
              <a:ln>
                <a:solidFill>
                  <a:srgbClr val="FF9900"/>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factor'!#REF!</c:f>
              <c:numCache>
                <c:formatCode>General</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421774848"/>
        <c:axId val="421777408"/>
      </c:lineChart>
      <c:catAx>
        <c:axId val="4217748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a:t>
                </a:r>
              </a:p>
            </c:rich>
          </c:tx>
          <c:layout>
            <c:manualLayout>
              <c:xMode val="edge"/>
              <c:yMode val="edge"/>
              <c:x val="0.51292657704239919"/>
              <c:y val="0.9440677966101696"/>
            </c:manualLayout>
          </c:layout>
          <c:overlay val="0"/>
          <c:spPr>
            <a:noFill/>
            <a:ln w="25400">
              <a:noFill/>
            </a:ln>
          </c:spPr>
        </c:title>
        <c:numFmt formatCode="_-\$* #,##0.00_-;\-\$* #,##0.00_-;_-\$* &quot;-&quot;??_-;_-@_-" sourceLinked="1"/>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1777408"/>
        <c:crosses val="autoZero"/>
        <c:auto val="0"/>
        <c:lblAlgn val="ctr"/>
        <c:lblOffset val="100"/>
        <c:tickLblSkip val="1"/>
        <c:tickMarkSkip val="1"/>
        <c:noMultiLvlLbl val="0"/>
      </c:catAx>
      <c:valAx>
        <c:axId val="421777408"/>
        <c:scaling>
          <c:orientation val="minMax"/>
        </c:scaling>
        <c:delete val="0"/>
        <c:axPos val="l"/>
        <c:majorGridlines>
          <c:spPr>
            <a:ln w="12700">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AU"/>
                  <a:t>($/MWh)</a:t>
                </a:r>
              </a:p>
            </c:rich>
          </c:tx>
          <c:layout>
            <c:manualLayout>
              <c:xMode val="edge"/>
              <c:yMode val="edge"/>
              <c:x val="5.1706308169596734E-3"/>
              <c:y val="0.45084745762711864"/>
            </c:manualLayout>
          </c:layout>
          <c:overlay val="0"/>
          <c:spPr>
            <a:noFill/>
            <a:ln w="25400">
              <a:noFill/>
            </a:ln>
          </c:spPr>
        </c:title>
        <c:numFmt formatCode="_-\$* #,##0_-;\-\$* #,##0_-;_-\$* &quot;-&quot;_-;_-@_-" sourceLinked="0"/>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1774848"/>
        <c:crosses val="autoZero"/>
        <c:crossBetween val="between"/>
      </c:valAx>
      <c:spPr>
        <a:noFill/>
        <a:ln w="25400">
          <a:noFill/>
        </a:ln>
      </c:spPr>
    </c:plotArea>
    <c:legend>
      <c:legendPos val="r"/>
      <c:layout>
        <c:manualLayout>
          <c:xMode val="edge"/>
          <c:yMode val="edge"/>
          <c:x val="0.76008273009307281"/>
          <c:y val="0.68305084745762712"/>
          <c:w val="0.18304033092037086"/>
          <c:h val="7.4576271186442167E-2"/>
        </c:manualLayout>
      </c:layout>
      <c:overlay val="0"/>
      <c:spPr>
        <a:solidFill>
          <a:srgbClr val="FFFFFF"/>
        </a:solidFill>
        <a:ln w="25400">
          <a:noFill/>
        </a:ln>
      </c:spPr>
      <c:txPr>
        <a:bodyPr/>
        <a:lstStyle/>
        <a:p>
          <a:pPr>
            <a:defRPr sz="11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AU"/>
              <a:t>Chart 3 - Annual Revenue Requirement Components</a:t>
            </a:r>
          </a:p>
        </c:rich>
      </c:tx>
      <c:layout>
        <c:manualLayout>
          <c:xMode val="edge"/>
          <c:yMode val="edge"/>
          <c:x val="0.29576008273009308"/>
          <c:y val="2.8813559322033888E-2"/>
        </c:manualLayout>
      </c:layout>
      <c:overlay val="0"/>
      <c:spPr>
        <a:noFill/>
        <a:ln w="25400">
          <a:noFill/>
        </a:ln>
      </c:spPr>
    </c:title>
    <c:autoTitleDeleted val="0"/>
    <c:plotArea>
      <c:layout>
        <c:manualLayout>
          <c:layoutTarget val="inner"/>
          <c:xMode val="edge"/>
          <c:yMode val="edge"/>
          <c:x val="9.6173733195449848E-2"/>
          <c:y val="0.12711864406779674"/>
          <c:w val="0.85522233712512963"/>
          <c:h val="0.7593220338983061"/>
        </c:manualLayout>
      </c:layout>
      <c:barChart>
        <c:barDir val="col"/>
        <c:grouping val="stacked"/>
        <c:varyColors val="0"/>
        <c:ser>
          <c:idx val="0"/>
          <c:order val="0"/>
          <c:tx>
            <c:strRef>
              <c:f>Analysis!$F$110</c:f>
              <c:strCache>
                <c:ptCount val="1"/>
                <c:pt idx="0">
                  <c:v>Return on Capital</c:v>
                </c:pt>
              </c:strCache>
            </c:strRef>
          </c:tx>
          <c:spPr>
            <a:solidFill>
              <a:srgbClr val="FFCC99"/>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Analysis!$G$110:$K$110</c:f>
              <c:numCache>
                <c:formatCode>_-* #,##0.0_-;\-* #,##0.0_-;_-* "-"??_-;_-@_-</c:formatCode>
                <c:ptCount val="5"/>
                <c:pt idx="0">
                  <c:v>19.096717575727759</c:v>
                </c:pt>
                <c:pt idx="1">
                  <c:v>18.611264342693008</c:v>
                </c:pt>
                <c:pt idx="2">
                  <c:v>17.53607452955341</c:v>
                </c:pt>
                <c:pt idx="3">
                  <c:v>16.515740630968168</c:v>
                </c:pt>
                <c:pt idx="4">
                  <c:v>15.870201702230219</c:v>
                </c:pt>
              </c:numCache>
            </c:numRef>
          </c:val>
        </c:ser>
        <c:ser>
          <c:idx val="1"/>
          <c:order val="1"/>
          <c:tx>
            <c:strRef>
              <c:f>Analysis!$B$22</c:f>
              <c:strCache>
                <c:ptCount val="1"/>
                <c:pt idx="0">
                  <c:v>Opex (includes carry-over amounts)</c:v>
                </c:pt>
              </c:strCache>
            </c:strRef>
          </c:tx>
          <c:spPr>
            <a:solidFill>
              <a:srgbClr val="C0C0C0"/>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Analysis!$G$22:$K$22</c:f>
              <c:numCache>
                <c:formatCode>_-* #,##0.0_-;\-* #,##0.0_-;_-* "-"??_-;_-@_-</c:formatCode>
                <c:ptCount val="5"/>
                <c:pt idx="0">
                  <c:v>23.450030385049214</c:v>
                </c:pt>
                <c:pt idx="1">
                  <c:v>24.269755397682008</c:v>
                </c:pt>
                <c:pt idx="2">
                  <c:v>25.140201435327285</c:v>
                </c:pt>
                <c:pt idx="3">
                  <c:v>26.05787706985782</c:v>
                </c:pt>
                <c:pt idx="4">
                  <c:v>27.002761981730877</c:v>
                </c:pt>
              </c:numCache>
            </c:numRef>
          </c:val>
        </c:ser>
        <c:ser>
          <c:idx val="2"/>
          <c:order val="2"/>
          <c:tx>
            <c:strRef>
              <c:f>Analysis!$F$113</c:f>
              <c:strCache>
                <c:ptCount val="1"/>
                <c:pt idx="0">
                  <c:v>Return of Asset (regulatory depreciation)</c:v>
                </c:pt>
              </c:strCache>
            </c:strRef>
          </c:tx>
          <c:spPr>
            <a:solidFill>
              <a:srgbClr val="FF9900"/>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Analysis!$G$113:$K$113</c:f>
              <c:numCache>
                <c:formatCode>_-* #,##0.0_-;\-* #,##0.0_-;_-* "-"??_-;_-@_-</c:formatCode>
                <c:ptCount val="5"/>
                <c:pt idx="0">
                  <c:v>20.263172037223413</c:v>
                </c:pt>
                <c:pt idx="1">
                  <c:v>22.277428881312773</c:v>
                </c:pt>
                <c:pt idx="2">
                  <c:v>23.992467568810472</c:v>
                </c:pt>
                <c:pt idx="3">
                  <c:v>19.098447551829718</c:v>
                </c:pt>
                <c:pt idx="4">
                  <c:v>17.620693325524922</c:v>
                </c:pt>
              </c:numCache>
            </c:numRef>
          </c:val>
        </c:ser>
        <c:ser>
          <c:idx val="3"/>
          <c:order val="3"/>
          <c:tx>
            <c:strRef>
              <c:f>Analysis!$F$114</c:f>
              <c:strCache>
                <c:ptCount val="1"/>
                <c:pt idx="0">
                  <c:v>Net Tax Costs</c:v>
                </c:pt>
              </c:strCache>
            </c:strRef>
          </c:tx>
          <c:spPr>
            <a:solidFill>
              <a:srgbClr val="333333"/>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Analysis!$G$114:$K$114</c:f>
              <c:numCache>
                <c:formatCode>_-* #,##0.0_-;\-* #,##0.0_-;_-* "-"?_-;_-@_-</c:formatCode>
                <c:ptCount val="5"/>
                <c:pt idx="0">
                  <c:v>1.4506906345920678</c:v>
                </c:pt>
                <c:pt idx="1">
                  <c:v>3.2639190245161576</c:v>
                </c:pt>
                <c:pt idx="2">
                  <c:v>5.2917238142320322</c:v>
                </c:pt>
                <c:pt idx="3">
                  <c:v>4.8553332853611364</c:v>
                </c:pt>
                <c:pt idx="4">
                  <c:v>2.9354101711507705</c:v>
                </c:pt>
              </c:numCache>
            </c:numRef>
          </c:val>
        </c:ser>
        <c:dLbls>
          <c:showLegendKey val="0"/>
          <c:showVal val="0"/>
          <c:showCatName val="0"/>
          <c:showSerName val="0"/>
          <c:showPercent val="0"/>
          <c:showBubbleSize val="0"/>
        </c:dLbls>
        <c:gapWidth val="150"/>
        <c:overlap val="100"/>
        <c:axId val="421711872"/>
        <c:axId val="421713792"/>
      </c:barChart>
      <c:catAx>
        <c:axId val="421711872"/>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AU"/>
                  <a:t>Year</a:t>
                </a:r>
              </a:p>
            </c:rich>
          </c:tx>
          <c:layout>
            <c:manualLayout>
              <c:xMode val="edge"/>
              <c:yMode val="edge"/>
              <c:x val="0.50465356773526227"/>
              <c:y val="0.94067796610169563"/>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421713792"/>
        <c:crosses val="autoZero"/>
        <c:auto val="1"/>
        <c:lblAlgn val="ctr"/>
        <c:lblOffset val="100"/>
        <c:tickLblSkip val="1"/>
        <c:tickMarkSkip val="1"/>
        <c:noMultiLvlLbl val="0"/>
      </c:catAx>
      <c:valAx>
        <c:axId val="421713792"/>
        <c:scaling>
          <c:orientation val="minMax"/>
        </c:scaling>
        <c:delete val="0"/>
        <c:axPos val="l"/>
        <c:majorGridlines>
          <c:spPr>
            <a:ln w="12700">
              <a:solidFill>
                <a:srgbClr val="000000"/>
              </a:solidFill>
              <a:prstDash val="sysDash"/>
            </a:ln>
          </c:spPr>
        </c:majorGridlines>
        <c:title>
          <c:tx>
            <c:rich>
              <a:bodyPr/>
              <a:lstStyle/>
              <a:p>
                <a:pPr>
                  <a:defRPr sz="1050" b="1" i="0" u="none" strike="noStrike" baseline="0">
                    <a:solidFill>
                      <a:srgbClr val="000000"/>
                    </a:solidFill>
                    <a:latin typeface="Arial"/>
                    <a:ea typeface="Arial"/>
                    <a:cs typeface="Arial"/>
                  </a:defRPr>
                </a:pPr>
                <a:r>
                  <a:rPr lang="en-AU"/>
                  <a:t>($m)</a:t>
                </a:r>
              </a:p>
            </c:rich>
          </c:tx>
          <c:layout>
            <c:manualLayout>
              <c:xMode val="edge"/>
              <c:yMode val="edge"/>
              <c:x val="3.1023784901758008E-3"/>
              <c:y val="0.47457627118644186"/>
            </c:manualLayout>
          </c:layout>
          <c:overlay val="0"/>
          <c:spPr>
            <a:noFill/>
            <a:ln w="25400">
              <a:noFill/>
            </a:ln>
          </c:spPr>
        </c:title>
        <c:numFmt formatCode="_-* #,##0.0_-;\-* #,##0.0_-;_-* &quot;-&quot;??_-;_-@_-" sourceLinked="1"/>
        <c:majorTickMark val="out"/>
        <c:minorTickMark val="none"/>
        <c:tickLblPos val="nextTo"/>
        <c:spPr>
          <a:ln w="25400">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421711872"/>
        <c:crosses val="autoZero"/>
        <c:crossBetween val="between"/>
      </c:valAx>
      <c:spPr>
        <a:noFill/>
        <a:ln w="25400">
          <a:noFill/>
        </a:ln>
      </c:spPr>
    </c:plotArea>
    <c:legend>
      <c:legendPos val="r"/>
      <c:overlay val="1"/>
      <c:txPr>
        <a:bodyPr/>
        <a:lstStyle/>
        <a:p>
          <a:pPr>
            <a:defRPr sz="30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chartsheets/sheet1.xml><?xml version="1.0" encoding="utf-8"?>
<chartsheet xmlns="http://schemas.openxmlformats.org/spreadsheetml/2006/main" xmlns:r="http://schemas.openxmlformats.org/officeDocument/2006/relationships">
  <sheetPr codeName="Chart3"/>
  <sheetViews>
    <sheetView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2.xml><?xml version="1.0" encoding="utf-8"?>
<chartsheet xmlns="http://schemas.openxmlformats.org/spreadsheetml/2006/main" xmlns:r="http://schemas.openxmlformats.org/officeDocument/2006/relationships">
  <sheetPr codeName="Chart4"/>
  <sheetViews>
    <sheetView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3.xml><?xml version="1.0" encoding="utf-8"?>
<chartsheet xmlns="http://schemas.openxmlformats.org/spreadsheetml/2006/main" xmlns:r="http://schemas.openxmlformats.org/officeDocument/2006/relationships">
  <sheetPr codeName="Chart2"/>
  <sheetViews>
    <sheetView workbookViewId="0"/>
  </sheetViews>
  <pageMargins left="0.75" right="0.75" top="1" bottom="1" header="0.5" footer="0.5"/>
  <pageSetup paperSize="9" orientation="landscape" horizontalDpi="4294967292" r:id="rId1"/>
  <headerFooter alignWithMargins="0"/>
  <drawing r:id="rId2"/>
</chartsheet>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164791</xdr:colOff>
      <xdr:row>48</xdr:row>
      <xdr:rowOff>76200</xdr:rowOff>
    </xdr:to>
    <xdr:pic>
      <xdr:nvPicPr>
        <xdr:cNvPr id="1832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260791" cy="78486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207350" name="Group 1"/>
        <xdr:cNvGrpSpPr>
          <a:grpSpLocks/>
        </xdr:cNvGrpSpPr>
      </xdr:nvGrpSpPr>
      <xdr:grpSpPr bwMode="auto">
        <a:xfrm>
          <a:off x="28575" y="2500993"/>
          <a:ext cx="1990725" cy="349703"/>
          <a:chOff x="2" y="144"/>
          <a:chExt cx="209" cy="37"/>
        </a:xfrm>
      </xdr:grpSpPr>
      <xdr:grpSp>
        <xdr:nvGrpSpPr>
          <xdr:cNvPr id="207358" name="Group 2"/>
          <xdr:cNvGrpSpPr>
            <a:grpSpLocks/>
          </xdr:cNvGrpSpPr>
        </xdr:nvGrpSpPr>
        <xdr:grpSpPr bwMode="auto">
          <a:xfrm>
            <a:off x="2" y="152"/>
            <a:ext cx="203" cy="29"/>
            <a:chOff x="2" y="159"/>
            <a:chExt cx="200" cy="27"/>
          </a:xfrm>
        </xdr:grpSpPr>
        <xdr:sp macro="" textlink="">
          <xdr:nvSpPr>
            <xdr:cNvPr id="207361" name="Oval 3"/>
            <xdr:cNvSpPr>
              <a:spLocks noChangeArrowheads="1"/>
            </xdr:cNvSpPr>
          </xdr:nvSpPr>
          <xdr:spPr bwMode="auto">
            <a:xfrm>
              <a:off x="175" y="159"/>
              <a:ext cx="27" cy="27"/>
            </a:xfrm>
            <a:prstGeom prst="ellipse">
              <a:avLst/>
            </a:prstGeom>
            <a:noFill/>
            <a:ln w="28575" algn="ctr">
              <a:solidFill>
                <a:srgbClr val="808080"/>
              </a:solidFill>
              <a:round/>
              <a:headEnd/>
              <a:tailEnd/>
            </a:ln>
          </xdr:spPr>
        </xdr:sp>
        <xdr:sp macro="" textlink="">
          <xdr:nvSpPr>
            <xdr:cNvPr id="179204"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txBody>
            <a:bodyPr/>
            <a:lstStyle/>
            <a:p>
              <a:endParaRPr lang="en-AU"/>
            </a:p>
          </xdr:txBody>
        </xdr:sp>
      </xdr:grpSp>
      <xdr:sp macro="" textlink="">
        <xdr:nvSpPr>
          <xdr:cNvPr id="207359"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xdr:spPr>
      </xdr:sp>
      <xdr:sp macro="" textlink="">
        <xdr:nvSpPr>
          <xdr:cNvPr id="207360"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xdr:spPr>
      </xdr:sp>
    </xdr:grpSp>
    <xdr:clientData/>
  </xdr:twoCellAnchor>
  <xdr:twoCellAnchor editAs="oneCell">
    <xdr:from>
      <xdr:col>0</xdr:col>
      <xdr:colOff>0</xdr:colOff>
      <xdr:row>0</xdr:row>
      <xdr:rowOff>28575</xdr:rowOff>
    </xdr:from>
    <xdr:to>
      <xdr:col>4</xdr:col>
      <xdr:colOff>514350</xdr:colOff>
      <xdr:row>1</xdr:row>
      <xdr:rowOff>238125</xdr:rowOff>
    </xdr:to>
    <xdr:pic>
      <xdr:nvPicPr>
        <xdr:cNvPr id="207351"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0" y="28575"/>
          <a:ext cx="3086100" cy="771525"/>
        </a:xfrm>
        <a:prstGeom prst="rect">
          <a:avLst/>
        </a:prstGeom>
        <a:noFill/>
        <a:ln w="9525">
          <a:noFill/>
          <a:miter lim="800000"/>
          <a:headEnd/>
          <a:tailEnd/>
        </a:ln>
      </xdr:spPr>
    </xdr:pic>
    <xdr:clientData/>
  </xdr:twoCellAnchor>
  <xdr:twoCellAnchor>
    <xdr:from>
      <xdr:col>0</xdr:col>
      <xdr:colOff>57150</xdr:colOff>
      <xdr:row>9</xdr:row>
      <xdr:rowOff>9525</xdr:rowOff>
    </xdr:from>
    <xdr:to>
      <xdr:col>1</xdr:col>
      <xdr:colOff>295275</xdr:colOff>
      <xdr:row>33</xdr:row>
      <xdr:rowOff>152400</xdr:rowOff>
    </xdr:to>
    <xdr:grpSp>
      <xdr:nvGrpSpPr>
        <xdr:cNvPr id="207352" name="Group 14"/>
        <xdr:cNvGrpSpPr>
          <a:grpSpLocks/>
        </xdr:cNvGrpSpPr>
      </xdr:nvGrpSpPr>
      <xdr:grpSpPr bwMode="auto">
        <a:xfrm>
          <a:off x="57150" y="3343275"/>
          <a:ext cx="387804" cy="4728482"/>
          <a:chOff x="3" y="391"/>
          <a:chExt cx="41" cy="512"/>
        </a:xfrm>
      </xdr:grpSpPr>
      <xdr:sp macro="" textlink="">
        <xdr:nvSpPr>
          <xdr:cNvPr id="179215" name="Line 15"/>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AU"/>
          </a:p>
        </xdr:txBody>
      </xdr:sp>
      <xdr:sp macro="" textlink="">
        <xdr:nvSpPr>
          <xdr:cNvPr id="207354" name="Oval 16"/>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79217" name="WordArt 17"/>
          <xdr:cNvSpPr>
            <a:spLocks noChangeArrowheads="1" noChangeShapeType="1" noTextEdit="1"/>
          </xdr:cNvSpPr>
        </xdr:nvSpPr>
        <xdr:spPr bwMode="auto">
          <a:xfrm rot="-16200000">
            <a:off x="-114" y="559"/>
            <a:ext cx="264"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P O S T - T A X   R E V E N U E   M O D E L</a:t>
            </a:r>
          </a:p>
        </xdr:txBody>
      </xdr:sp>
      <xdr:sp macro="" textlink="">
        <xdr:nvSpPr>
          <xdr:cNvPr id="179218" name="WordArt 18"/>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79219" name="Text Box 19"/>
          <xdr:cNvSpPr txBox="1">
            <a:spLocks noChangeArrowheads="1"/>
          </xdr:cNvSpPr>
        </xdr:nvSpPr>
        <xdr:spPr bwMode="auto">
          <a:xfrm>
            <a:off x="13" y="724"/>
            <a:ext cx="9" cy="20"/>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885825</xdr:colOff>
          <xdr:row>29</xdr:row>
          <xdr:rowOff>133350</xdr:rowOff>
        </xdr:from>
        <xdr:to>
          <xdr:col>3</xdr:col>
          <xdr:colOff>495300</xdr:colOff>
          <xdr:row>32</xdr:row>
          <xdr:rowOff>38100</xdr:rowOff>
        </xdr:to>
        <xdr:sp macro="" textlink="">
          <xdr:nvSpPr>
            <xdr:cNvPr id="181250" name="Button 2" hidden="1">
              <a:extLst>
                <a:ext uri="{63B3BB69-23CF-44E3-9099-C40C66FF867C}">
                  <a14:compatExt spid="_x0000_s18125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AU" sz="1000" b="1" i="0" u="none" strike="noStrike" baseline="0">
                  <a:solidFill>
                    <a:srgbClr val="000000"/>
                  </a:solidFill>
                  <a:latin typeface="Arial"/>
                  <a:cs typeface="Arial"/>
                </a:rPr>
                <a:t>Goal Seek P_0 (revenue cap)</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0.296</cdr:x>
      <cdr:y>0.10725</cdr:y>
    </cdr:from>
    <cdr:to>
      <cdr:x>0.296</cdr:x>
      <cdr:y>0.88825</cdr:y>
    </cdr:to>
    <cdr:sp macro="" textlink="">
      <cdr:nvSpPr>
        <cdr:cNvPr id="123905" name="Line 1"/>
        <cdr:cNvSpPr>
          <a:spLocks xmlns:a="http://schemas.openxmlformats.org/drawingml/2006/main" noChangeShapeType="1"/>
        </cdr:cNvSpPr>
      </cdr:nvSpPr>
      <cdr:spPr bwMode="auto">
        <a:xfrm xmlns:a="http://schemas.openxmlformats.org/drawingml/2006/main">
          <a:off x="2726360" y="602718"/>
          <a:ext cx="0" cy="4389025"/>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a:effectLst xmlns:a="http://schemas.openxmlformats.org/drawingml/2006/main">
          <a:outerShdw dist="35921" dir="2700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6.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0.3315</cdr:x>
      <cdr:y>0.128</cdr:y>
    </cdr:from>
    <cdr:to>
      <cdr:x>0.3315</cdr:x>
      <cdr:y>0.836</cdr:y>
    </cdr:to>
    <cdr:sp macro="" textlink="">
      <cdr:nvSpPr>
        <cdr:cNvPr id="139265" name="Line 1"/>
        <cdr:cNvSpPr>
          <a:spLocks xmlns:a="http://schemas.openxmlformats.org/drawingml/2006/main" noChangeShapeType="1"/>
        </cdr:cNvSpPr>
      </cdr:nvSpPr>
      <cdr:spPr bwMode="auto">
        <a:xfrm xmlns:a="http://schemas.openxmlformats.org/drawingml/2006/main">
          <a:off x="2806953" y="616768"/>
          <a:ext cx="0" cy="4374975"/>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a:effectLst xmlns:a="http://schemas.openxmlformats.org/drawingml/2006/main">
          <a:outerShdw dist="35921" dir="2700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8.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x%20PTRM%20-%202014-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Forecast revenues"/>
      <sheetName val="X factor"/>
      <sheetName val="Chart 1-revenues"/>
      <sheetName val="Chart 2-Price path"/>
      <sheetName val="Chart 3-Building blocks"/>
    </sheetNames>
    <sheetDataSet>
      <sheetData sheetId="0"/>
      <sheetData sheetId="1"/>
      <sheetData sheetId="2"/>
      <sheetData sheetId="3"/>
      <sheetData sheetId="4"/>
      <sheetData sheetId="5"/>
      <sheetData sheetId="6">
        <row r="25">
          <cell r="E25">
            <v>274.0885545671261</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workbookViewId="0">
      <selection activeCell="G56" sqref="G56"/>
    </sheetView>
  </sheetViews>
  <sheetFormatPr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Z89"/>
  <sheetViews>
    <sheetView showGridLines="0" showRowColHeaders="0" topLeftCell="A13" zoomScale="70" zoomScaleNormal="70" workbookViewId="0">
      <selection activeCell="D62" sqref="D62"/>
    </sheetView>
  </sheetViews>
  <sheetFormatPr defaultRowHeight="12.75" x14ac:dyDescent="0.2"/>
  <cols>
    <col min="1" max="1" width="2.28515625" customWidth="1"/>
    <col min="2" max="2" width="15.7109375" customWidth="1"/>
    <col min="4" max="4" width="11.42578125" bestFit="1" customWidth="1"/>
  </cols>
  <sheetData>
    <row r="1" spans="1:26" ht="44.25" x14ac:dyDescent="0.55000000000000004">
      <c r="A1" s="19"/>
      <c r="B1" s="19"/>
      <c r="D1" s="123"/>
      <c r="E1" s="122"/>
      <c r="G1" s="332" t="s">
        <v>269</v>
      </c>
    </row>
    <row r="2" spans="1:26" ht="36" customHeight="1" x14ac:dyDescent="0.55000000000000004">
      <c r="A2" s="19"/>
      <c r="B2" s="19"/>
      <c r="D2" s="123"/>
      <c r="G2" s="332" t="s">
        <v>250</v>
      </c>
    </row>
    <row r="3" spans="1:26" ht="44.25" x14ac:dyDescent="0.55000000000000004">
      <c r="A3" s="19"/>
      <c r="B3" s="19"/>
      <c r="D3" s="123"/>
      <c r="G3" s="332"/>
      <c r="K3" s="382" t="s">
        <v>270</v>
      </c>
    </row>
    <row r="4" spans="1:26" ht="44.25" x14ac:dyDescent="0.55000000000000004">
      <c r="A4" s="19"/>
      <c r="B4" s="19"/>
      <c r="D4" s="123"/>
      <c r="G4" s="332"/>
      <c r="K4" s="382" t="s">
        <v>275</v>
      </c>
    </row>
    <row r="5" spans="1:26" x14ac:dyDescent="0.2">
      <c r="A5" s="19"/>
      <c r="B5" s="19"/>
      <c r="C5" s="19"/>
      <c r="D5" s="19"/>
      <c r="E5" s="19"/>
    </row>
    <row r="6" spans="1:26" x14ac:dyDescent="0.2">
      <c r="A6" s="162"/>
      <c r="B6" s="162"/>
      <c r="C6" s="162"/>
      <c r="D6" s="162"/>
      <c r="E6" s="162"/>
      <c r="F6" s="162"/>
      <c r="G6" s="162"/>
      <c r="H6" s="162"/>
      <c r="I6" s="162"/>
      <c r="J6" s="162"/>
      <c r="K6" s="162"/>
      <c r="L6" s="162"/>
      <c r="M6" s="162"/>
      <c r="N6" s="162"/>
      <c r="O6" s="162"/>
      <c r="P6" s="162"/>
      <c r="Q6" s="162"/>
      <c r="R6" s="162"/>
      <c r="S6" s="162"/>
      <c r="T6" s="162"/>
      <c r="U6" s="162"/>
      <c r="V6" s="162"/>
      <c r="W6" s="162"/>
    </row>
    <row r="7" spans="1:26" ht="27" x14ac:dyDescent="0.35">
      <c r="A7" s="163"/>
      <c r="B7" s="164" t="s">
        <v>75</v>
      </c>
      <c r="C7" s="163"/>
      <c r="D7" s="163"/>
      <c r="E7" s="163"/>
      <c r="F7" s="163"/>
      <c r="G7" s="163"/>
      <c r="H7" s="163"/>
      <c r="I7" s="163"/>
      <c r="J7" s="163"/>
      <c r="K7" s="163"/>
      <c r="L7" s="163"/>
      <c r="M7" s="163"/>
      <c r="N7" s="163"/>
      <c r="O7" s="163"/>
      <c r="P7" s="163"/>
      <c r="Q7" s="163"/>
      <c r="R7" s="163"/>
      <c r="S7" s="163"/>
      <c r="T7" s="163"/>
      <c r="U7" s="163"/>
      <c r="V7" s="163"/>
      <c r="W7" s="163"/>
    </row>
    <row r="8" spans="1:26" ht="27" customHeight="1" x14ac:dyDescent="0.2">
      <c r="A8" s="163"/>
      <c r="B8" s="163"/>
      <c r="C8" s="163"/>
      <c r="D8" s="163"/>
      <c r="E8" s="163"/>
      <c r="F8" s="163"/>
      <c r="G8" s="163"/>
      <c r="H8" s="163"/>
      <c r="I8" s="163"/>
      <c r="J8" s="163"/>
      <c r="K8" s="163"/>
      <c r="L8" s="163"/>
      <c r="M8" s="163"/>
      <c r="N8" s="163"/>
      <c r="O8" s="163"/>
      <c r="P8" s="163"/>
      <c r="Q8" s="163"/>
      <c r="R8" s="163"/>
      <c r="S8" s="163"/>
      <c r="T8" s="163"/>
      <c r="U8" s="163"/>
      <c r="V8" s="163"/>
      <c r="W8" s="163"/>
    </row>
    <row r="9" spans="1:26" ht="15" x14ac:dyDescent="0.2">
      <c r="A9" s="165"/>
      <c r="B9" s="165"/>
      <c r="C9" s="165"/>
      <c r="D9" s="165"/>
      <c r="E9" s="165"/>
      <c r="F9" s="165"/>
      <c r="G9" s="165"/>
      <c r="H9" s="165"/>
      <c r="I9" s="165"/>
      <c r="J9" s="165"/>
      <c r="K9" s="165"/>
      <c r="L9" s="165"/>
      <c r="M9" s="165"/>
      <c r="N9" s="165"/>
      <c r="O9" s="165"/>
      <c r="P9" s="165"/>
      <c r="Q9" s="165"/>
      <c r="R9" s="165"/>
      <c r="S9" s="165"/>
      <c r="T9" s="165"/>
      <c r="U9" s="165"/>
      <c r="V9" s="165"/>
      <c r="W9" s="165"/>
      <c r="X9" s="309"/>
      <c r="Y9" s="309"/>
      <c r="Z9" s="309"/>
    </row>
    <row r="10" spans="1:26" ht="15" x14ac:dyDescent="0.2">
      <c r="A10" s="166"/>
      <c r="B10" s="166"/>
      <c r="C10" s="166"/>
      <c r="D10" s="166"/>
      <c r="E10" s="166"/>
      <c r="F10" s="166"/>
      <c r="G10" s="166"/>
      <c r="H10" s="166"/>
      <c r="I10" s="166"/>
      <c r="J10" s="166"/>
      <c r="K10" s="166"/>
      <c r="L10" s="166"/>
      <c r="M10" s="166"/>
      <c r="N10" s="166"/>
      <c r="O10" s="166"/>
      <c r="P10" s="166"/>
      <c r="Q10" s="166"/>
      <c r="R10" s="166"/>
      <c r="S10" s="166"/>
      <c r="T10" s="166"/>
      <c r="U10" s="166"/>
      <c r="V10" s="166"/>
      <c r="W10" s="166"/>
      <c r="X10" s="309"/>
      <c r="Y10" s="309"/>
      <c r="Z10" s="309"/>
    </row>
    <row r="11" spans="1:26" ht="15" x14ac:dyDescent="0.2">
      <c r="A11" s="19"/>
      <c r="B11" s="19"/>
      <c r="C11" s="309"/>
      <c r="D11" s="309"/>
      <c r="E11" s="309"/>
      <c r="F11" s="309"/>
      <c r="G11" s="309"/>
      <c r="H11" s="309"/>
      <c r="I11" s="309"/>
      <c r="J11" s="309"/>
      <c r="K11" s="309"/>
      <c r="L11" s="309"/>
      <c r="M11" s="309"/>
      <c r="N11" s="309"/>
      <c r="O11" s="309"/>
      <c r="P11" s="309"/>
      <c r="Q11" s="309"/>
      <c r="R11" s="309"/>
      <c r="S11" s="309"/>
      <c r="T11" s="309"/>
      <c r="U11" s="309"/>
      <c r="V11" s="309"/>
      <c r="W11" s="309"/>
    </row>
    <row r="12" spans="1:26" ht="15" x14ac:dyDescent="0.2">
      <c r="A12" s="19"/>
      <c r="C12" s="309" t="s">
        <v>186</v>
      </c>
      <c r="D12" s="309"/>
      <c r="E12" s="309"/>
      <c r="F12" s="309"/>
      <c r="G12" s="309"/>
      <c r="H12" s="309"/>
      <c r="I12" s="309"/>
      <c r="J12" s="309"/>
      <c r="K12" s="309"/>
      <c r="L12" s="309"/>
      <c r="M12" s="309"/>
      <c r="N12" s="309"/>
      <c r="O12" s="309"/>
      <c r="P12" s="309"/>
      <c r="Q12" s="309"/>
      <c r="R12" s="309"/>
      <c r="S12" s="309"/>
      <c r="T12" s="309"/>
      <c r="U12" s="309"/>
      <c r="V12" s="309"/>
      <c r="W12" s="309"/>
    </row>
    <row r="13" spans="1:26" ht="15" x14ac:dyDescent="0.2">
      <c r="A13" s="19"/>
      <c r="C13" s="309"/>
      <c r="D13" s="309"/>
      <c r="E13" s="309"/>
      <c r="F13" s="309"/>
      <c r="G13" s="309"/>
      <c r="H13" s="309"/>
      <c r="I13" s="309"/>
      <c r="J13" s="309"/>
    </row>
    <row r="14" spans="1:26" ht="15" x14ac:dyDescent="0.2">
      <c r="A14" s="19"/>
      <c r="C14" s="309" t="s">
        <v>187</v>
      </c>
      <c r="D14" s="309"/>
      <c r="E14" s="309"/>
      <c r="F14" s="309"/>
      <c r="G14" s="309"/>
      <c r="H14" s="309"/>
      <c r="I14" s="309"/>
      <c r="J14" s="399"/>
      <c r="K14" s="19"/>
      <c r="L14" s="19"/>
      <c r="M14" s="19"/>
      <c r="N14" s="19"/>
      <c r="O14" s="19"/>
      <c r="P14" s="19"/>
    </row>
    <row r="15" spans="1:26" ht="15" x14ac:dyDescent="0.2">
      <c r="A15" s="19"/>
      <c r="C15" s="309"/>
      <c r="D15" s="309"/>
      <c r="E15" s="309"/>
      <c r="F15" s="309"/>
      <c r="G15" s="309"/>
      <c r="H15" s="309"/>
      <c r="I15" s="309"/>
      <c r="J15" s="309"/>
    </row>
    <row r="16" spans="1:26" ht="15" x14ac:dyDescent="0.2">
      <c r="A16" s="19"/>
      <c r="C16" s="309" t="s">
        <v>239</v>
      </c>
      <c r="D16" s="309"/>
      <c r="E16" s="309"/>
      <c r="F16" s="309"/>
      <c r="G16" s="309"/>
      <c r="H16" s="309"/>
      <c r="I16" s="309"/>
      <c r="J16" s="309"/>
    </row>
    <row r="17" spans="1:10" ht="15" x14ac:dyDescent="0.2">
      <c r="A17" s="19"/>
      <c r="C17" s="309"/>
      <c r="D17" s="309"/>
      <c r="E17" s="309"/>
      <c r="F17" s="309"/>
      <c r="G17" s="309"/>
      <c r="H17" s="309"/>
      <c r="I17" s="309"/>
      <c r="J17" s="309"/>
    </row>
    <row r="18" spans="1:10" ht="15" x14ac:dyDescent="0.2">
      <c r="A18" s="19"/>
      <c r="C18" s="91" t="s">
        <v>138</v>
      </c>
      <c r="D18" s="309"/>
      <c r="E18" s="309"/>
      <c r="F18" s="309"/>
      <c r="G18" s="309"/>
      <c r="H18" s="309"/>
      <c r="I18" s="309"/>
      <c r="J18" s="309"/>
    </row>
    <row r="19" spans="1:10" ht="15" x14ac:dyDescent="0.2">
      <c r="A19" s="19"/>
      <c r="C19" s="91" t="s">
        <v>112</v>
      </c>
      <c r="E19" s="309"/>
      <c r="F19" s="309"/>
      <c r="G19" s="309"/>
      <c r="H19" s="309"/>
      <c r="I19" s="309"/>
      <c r="J19" s="309"/>
    </row>
    <row r="20" spans="1:10" ht="15" x14ac:dyDescent="0.2">
      <c r="A20" s="19"/>
      <c r="C20" s="91" t="s">
        <v>113</v>
      </c>
      <c r="E20" s="309"/>
      <c r="F20" s="309"/>
      <c r="G20" s="309"/>
      <c r="H20" s="309"/>
      <c r="I20" s="309"/>
      <c r="J20" s="309"/>
    </row>
    <row r="21" spans="1:10" ht="15" x14ac:dyDescent="0.2">
      <c r="A21" s="19"/>
      <c r="C21" s="91"/>
      <c r="E21" s="309"/>
      <c r="F21" s="309"/>
      <c r="G21" s="309"/>
      <c r="H21" s="309"/>
      <c r="I21" s="309"/>
      <c r="J21" s="309"/>
    </row>
    <row r="22" spans="1:10" ht="15" x14ac:dyDescent="0.2">
      <c r="A22" s="19"/>
      <c r="C22" s="91" t="s">
        <v>230</v>
      </c>
      <c r="E22" s="309"/>
      <c r="F22" s="309"/>
      <c r="G22" s="309"/>
      <c r="H22" s="309"/>
      <c r="I22" s="309"/>
      <c r="J22" s="309"/>
    </row>
    <row r="23" spans="1:10" ht="15" x14ac:dyDescent="0.2">
      <c r="A23" s="19"/>
      <c r="C23" s="91"/>
      <c r="E23" s="309"/>
      <c r="F23" s="309"/>
      <c r="G23" s="309"/>
      <c r="H23" s="309"/>
      <c r="I23" s="309"/>
      <c r="J23" s="309"/>
    </row>
    <row r="24" spans="1:10" ht="15" x14ac:dyDescent="0.2">
      <c r="A24" s="19"/>
      <c r="F24" s="309"/>
      <c r="G24" s="309"/>
      <c r="H24" s="309"/>
      <c r="I24" s="309"/>
      <c r="J24" s="309"/>
    </row>
    <row r="25" spans="1:10" ht="15" x14ac:dyDescent="0.2">
      <c r="A25" s="19"/>
      <c r="F25" s="309"/>
      <c r="G25" s="309"/>
      <c r="H25" s="309"/>
      <c r="I25" s="309"/>
      <c r="J25" s="309"/>
    </row>
    <row r="26" spans="1:10" ht="15" x14ac:dyDescent="0.2">
      <c r="A26" s="19"/>
      <c r="C26" s="309" t="s">
        <v>188</v>
      </c>
      <c r="D26" s="309"/>
      <c r="F26" s="309"/>
      <c r="G26" s="309"/>
      <c r="H26" s="309"/>
      <c r="I26" s="309"/>
      <c r="J26" s="309"/>
    </row>
    <row r="27" spans="1:10" ht="15" x14ac:dyDescent="0.2">
      <c r="A27" s="19"/>
      <c r="C27" s="309"/>
      <c r="D27" s="309"/>
      <c r="F27" s="309"/>
      <c r="G27" s="309"/>
      <c r="H27" s="309"/>
      <c r="I27" s="309"/>
      <c r="J27" s="309"/>
    </row>
    <row r="28" spans="1:10" ht="15.75" x14ac:dyDescent="0.25">
      <c r="A28" s="19"/>
      <c r="C28" s="333" t="s">
        <v>189</v>
      </c>
      <c r="D28" s="309"/>
      <c r="F28" s="309"/>
      <c r="G28" s="309"/>
      <c r="H28" s="309"/>
      <c r="I28" s="309"/>
      <c r="J28" s="309"/>
    </row>
    <row r="29" spans="1:10" ht="15" x14ac:dyDescent="0.2">
      <c r="A29" s="19"/>
      <c r="C29" s="309" t="s">
        <v>190</v>
      </c>
      <c r="D29" s="309"/>
      <c r="F29" s="309"/>
      <c r="G29" s="309"/>
      <c r="H29" s="309"/>
      <c r="I29" s="309"/>
      <c r="J29" s="309"/>
    </row>
    <row r="30" spans="1:10" ht="15" x14ac:dyDescent="0.2">
      <c r="A30" s="19"/>
      <c r="C30" s="309"/>
      <c r="D30" s="309" t="s">
        <v>191</v>
      </c>
      <c r="F30" s="309"/>
      <c r="G30" s="309"/>
      <c r="H30" s="309"/>
      <c r="I30" s="309"/>
      <c r="J30" s="309"/>
    </row>
    <row r="31" spans="1:10" ht="15" x14ac:dyDescent="0.2">
      <c r="A31" s="19"/>
      <c r="C31" s="309"/>
      <c r="D31" s="309"/>
      <c r="E31" s="309" t="s">
        <v>192</v>
      </c>
      <c r="F31" s="309"/>
      <c r="G31" s="309"/>
      <c r="H31" s="309"/>
      <c r="I31" s="309"/>
      <c r="J31" s="309"/>
    </row>
    <row r="32" spans="1:10" ht="15" x14ac:dyDescent="0.2">
      <c r="A32" s="19"/>
      <c r="C32" s="309"/>
      <c r="D32" s="309"/>
      <c r="E32" s="309" t="s">
        <v>193</v>
      </c>
      <c r="F32" s="309"/>
      <c r="G32" s="309"/>
      <c r="H32" s="309"/>
      <c r="I32" s="309"/>
      <c r="J32" s="309"/>
    </row>
    <row r="33" spans="1:16" ht="15" x14ac:dyDescent="0.2">
      <c r="A33" s="19"/>
      <c r="C33" s="309"/>
      <c r="D33" s="309"/>
      <c r="E33" s="309" t="s">
        <v>194</v>
      </c>
      <c r="F33" s="309"/>
      <c r="G33" s="309"/>
      <c r="H33" s="309"/>
      <c r="I33" s="309"/>
      <c r="J33" s="309"/>
    </row>
    <row r="34" spans="1:16" ht="15" x14ac:dyDescent="0.2">
      <c r="A34" s="19"/>
      <c r="C34" s="309"/>
      <c r="D34" s="309"/>
      <c r="E34" s="309" t="s">
        <v>195</v>
      </c>
      <c r="F34" s="309"/>
      <c r="G34" s="309"/>
      <c r="H34" s="309"/>
      <c r="I34" s="309"/>
      <c r="J34" s="309"/>
    </row>
    <row r="35" spans="1:16" ht="15" x14ac:dyDescent="0.2">
      <c r="A35" s="19"/>
      <c r="C35" s="309"/>
      <c r="D35" s="309"/>
      <c r="E35" s="309" t="s">
        <v>196</v>
      </c>
      <c r="F35" s="309"/>
      <c r="G35" s="309"/>
      <c r="H35" s="309"/>
      <c r="I35" s="309"/>
      <c r="J35" s="309"/>
    </row>
    <row r="36" spans="1:16" ht="15" x14ac:dyDescent="0.2">
      <c r="A36" s="19"/>
      <c r="C36" s="309"/>
      <c r="D36" s="309"/>
      <c r="E36" s="309" t="s">
        <v>197</v>
      </c>
      <c r="F36" s="309"/>
      <c r="G36" s="309"/>
      <c r="H36" s="309"/>
      <c r="I36" s="309"/>
      <c r="J36" s="309"/>
    </row>
    <row r="37" spans="1:16" ht="15" x14ac:dyDescent="0.2">
      <c r="A37" s="19"/>
      <c r="C37" s="309"/>
      <c r="D37" s="309"/>
      <c r="E37" s="309" t="s">
        <v>198</v>
      </c>
      <c r="F37" s="309"/>
      <c r="G37" s="309"/>
      <c r="H37" s="309"/>
      <c r="I37" s="309"/>
      <c r="J37" s="309"/>
    </row>
    <row r="38" spans="1:16" ht="15" x14ac:dyDescent="0.2">
      <c r="A38" s="19"/>
      <c r="C38" s="309"/>
      <c r="D38" s="309"/>
      <c r="E38" s="309" t="s">
        <v>199</v>
      </c>
      <c r="F38" s="309"/>
      <c r="G38" s="309"/>
      <c r="H38" s="309"/>
      <c r="I38" s="309"/>
      <c r="J38" s="309"/>
    </row>
    <row r="39" spans="1:16" ht="15" x14ac:dyDescent="0.2">
      <c r="A39" s="19"/>
      <c r="C39" s="309"/>
      <c r="D39" s="309" t="s">
        <v>200</v>
      </c>
      <c r="E39" s="309"/>
      <c r="F39" s="309"/>
      <c r="G39" s="309"/>
      <c r="H39" s="309"/>
      <c r="I39" s="309"/>
      <c r="J39" s="309"/>
    </row>
    <row r="40" spans="1:16" ht="15" x14ac:dyDescent="0.2">
      <c r="A40" s="19"/>
      <c r="C40" s="309"/>
      <c r="D40" s="309" t="s">
        <v>201</v>
      </c>
      <c r="E40" s="309"/>
      <c r="F40" s="309"/>
      <c r="G40" s="309"/>
      <c r="H40" s="309"/>
      <c r="I40" s="309"/>
      <c r="J40" s="309"/>
    </row>
    <row r="41" spans="1:16" ht="15" x14ac:dyDescent="0.2">
      <c r="A41" s="19"/>
      <c r="C41" s="309"/>
      <c r="D41" s="309" t="s">
        <v>202</v>
      </c>
      <c r="E41" s="309"/>
      <c r="F41" s="309"/>
      <c r="G41" s="309"/>
      <c r="H41" s="309"/>
      <c r="I41" s="309"/>
      <c r="J41" s="309"/>
    </row>
    <row r="42" spans="1:16" ht="15" x14ac:dyDescent="0.2">
      <c r="A42" s="19"/>
      <c r="C42" s="309"/>
      <c r="D42" s="309" t="s">
        <v>203</v>
      </c>
      <c r="E42" s="309"/>
      <c r="F42" s="309"/>
      <c r="G42" s="309"/>
      <c r="H42" s="309"/>
      <c r="I42" s="309"/>
      <c r="J42" s="309"/>
    </row>
    <row r="43" spans="1:16" ht="15" x14ac:dyDescent="0.2">
      <c r="A43" s="19"/>
      <c r="C43" s="309"/>
      <c r="D43" s="309"/>
      <c r="E43" s="309"/>
      <c r="F43" s="309"/>
      <c r="G43" s="309"/>
      <c r="H43" s="309"/>
      <c r="I43" s="309"/>
      <c r="J43" s="309"/>
    </row>
    <row r="44" spans="1:16" ht="15" x14ac:dyDescent="0.2">
      <c r="A44" s="19"/>
      <c r="C44" s="309" t="s">
        <v>235</v>
      </c>
      <c r="D44" s="309"/>
      <c r="E44" s="309"/>
      <c r="F44" s="309"/>
      <c r="G44" s="309"/>
      <c r="H44" s="309"/>
      <c r="I44" s="309"/>
      <c r="J44" s="309"/>
    </row>
    <row r="45" spans="1:16" ht="15" x14ac:dyDescent="0.2">
      <c r="A45" s="19"/>
      <c r="C45" s="309"/>
      <c r="D45" s="309"/>
      <c r="E45" s="309"/>
      <c r="F45" s="309"/>
      <c r="G45" s="309"/>
      <c r="H45" s="309"/>
      <c r="I45" s="309"/>
      <c r="J45" s="309"/>
    </row>
    <row r="46" spans="1:16" ht="15.75" x14ac:dyDescent="0.25">
      <c r="B46" s="19"/>
      <c r="C46" s="400" t="s">
        <v>237</v>
      </c>
      <c r="D46" s="399"/>
      <c r="E46" s="399"/>
      <c r="F46" s="19"/>
      <c r="G46" s="19"/>
      <c r="H46" s="19"/>
      <c r="I46" s="19"/>
      <c r="J46" s="19"/>
      <c r="K46" s="19"/>
      <c r="L46" s="19"/>
      <c r="M46" s="19"/>
      <c r="N46" s="19"/>
      <c r="O46" s="19"/>
      <c r="P46" s="19"/>
    </row>
    <row r="47" spans="1:16" ht="15" x14ac:dyDescent="0.2">
      <c r="B47" s="19"/>
      <c r="C47" s="399" t="s">
        <v>267</v>
      </c>
      <c r="D47" s="399"/>
      <c r="E47" s="399"/>
      <c r="F47" s="19"/>
      <c r="G47" s="19"/>
      <c r="H47" s="19"/>
      <c r="I47" s="19"/>
      <c r="J47" s="19"/>
      <c r="K47" s="19"/>
      <c r="L47" s="19"/>
      <c r="M47" s="19"/>
      <c r="N47" s="19"/>
      <c r="O47" s="19"/>
      <c r="P47" s="19"/>
    </row>
    <row r="48" spans="1:16" ht="15" x14ac:dyDescent="0.2">
      <c r="B48" s="19"/>
      <c r="C48" s="399" t="s">
        <v>204</v>
      </c>
      <c r="D48" s="399"/>
      <c r="E48" s="19"/>
      <c r="F48" s="19"/>
      <c r="G48" s="19"/>
      <c r="H48" s="19"/>
      <c r="I48" s="19"/>
      <c r="J48" s="19"/>
      <c r="K48" s="19"/>
      <c r="L48" s="19"/>
      <c r="M48" s="19"/>
      <c r="N48" s="19"/>
      <c r="O48" s="19"/>
      <c r="P48" s="19"/>
    </row>
    <row r="49" spans="2:16" ht="15" x14ac:dyDescent="0.2">
      <c r="B49" s="19"/>
      <c r="C49" s="399" t="s">
        <v>205</v>
      </c>
      <c r="D49" s="399"/>
      <c r="E49" s="19"/>
      <c r="F49" s="19"/>
      <c r="G49" s="19"/>
      <c r="H49" s="19"/>
      <c r="I49" s="19"/>
      <c r="J49" s="19"/>
      <c r="K49" s="19"/>
      <c r="L49" s="19"/>
      <c r="M49" s="19"/>
      <c r="N49" s="19"/>
      <c r="O49" s="19"/>
      <c r="P49" s="19"/>
    </row>
    <row r="50" spans="2:16" ht="15" x14ac:dyDescent="0.2">
      <c r="B50" s="19"/>
      <c r="C50" s="399"/>
      <c r="D50" s="399"/>
      <c r="E50" s="19"/>
      <c r="F50" s="19"/>
      <c r="G50" s="19"/>
      <c r="H50" s="19"/>
      <c r="I50" s="19"/>
      <c r="J50" s="19"/>
      <c r="K50" s="19"/>
      <c r="L50" s="19"/>
      <c r="M50" s="19"/>
      <c r="N50" s="19"/>
      <c r="O50" s="19"/>
      <c r="P50" s="19"/>
    </row>
    <row r="51" spans="2:16" ht="15" x14ac:dyDescent="0.2">
      <c r="B51" s="19"/>
      <c r="C51" s="399" t="s">
        <v>236</v>
      </c>
      <c r="D51" s="399"/>
      <c r="E51" s="19"/>
      <c r="F51" s="19"/>
      <c r="G51" s="19"/>
      <c r="H51" s="19"/>
      <c r="I51" s="19"/>
      <c r="J51" s="19"/>
      <c r="K51" s="19"/>
      <c r="L51" s="19"/>
      <c r="M51" s="19"/>
      <c r="N51" s="19"/>
      <c r="O51" s="19"/>
      <c r="P51" s="19"/>
    </row>
    <row r="52" spans="2:16" ht="15" x14ac:dyDescent="0.2">
      <c r="C52" s="309" t="s">
        <v>238</v>
      </c>
      <c r="D52" s="309"/>
    </row>
    <row r="53" spans="2:16" ht="15" x14ac:dyDescent="0.2">
      <c r="D53" s="309"/>
    </row>
    <row r="54" spans="2:16" ht="15" x14ac:dyDescent="0.2">
      <c r="D54" s="309"/>
    </row>
    <row r="57" spans="2:16" ht="15.75" x14ac:dyDescent="0.25">
      <c r="C57" s="383" t="s">
        <v>261</v>
      </c>
    </row>
    <row r="59" spans="2:16" ht="15" x14ac:dyDescent="0.2">
      <c r="C59" s="394" t="s">
        <v>247</v>
      </c>
      <c r="D59" s="395" t="s">
        <v>248</v>
      </c>
      <c r="E59" s="395"/>
      <c r="F59" s="395" t="s">
        <v>249</v>
      </c>
      <c r="G59" s="395"/>
      <c r="H59" s="395"/>
      <c r="I59" s="385"/>
      <c r="J59" s="385"/>
      <c r="K59" s="385"/>
      <c r="L59" s="385"/>
      <c r="M59" s="385"/>
    </row>
    <row r="60" spans="2:16" ht="15" x14ac:dyDescent="0.2">
      <c r="C60" s="396" t="s">
        <v>246</v>
      </c>
      <c r="D60" s="401">
        <v>39625</v>
      </c>
      <c r="E60" s="309"/>
      <c r="F60" s="309" t="s">
        <v>272</v>
      </c>
      <c r="G60" s="309"/>
      <c r="H60" s="309"/>
    </row>
    <row r="61" spans="2:16" x14ac:dyDescent="0.2">
      <c r="D61" s="402"/>
      <c r="G61" s="384"/>
    </row>
    <row r="62" spans="2:16" ht="15" x14ac:dyDescent="0.2">
      <c r="C62" s="396" t="s">
        <v>271</v>
      </c>
      <c r="D62" s="401">
        <v>39983</v>
      </c>
      <c r="F62" s="309" t="s">
        <v>273</v>
      </c>
    </row>
    <row r="63" spans="2:16" ht="15" x14ac:dyDescent="0.2">
      <c r="C63" s="396"/>
      <c r="D63" s="397"/>
      <c r="F63" s="309" t="s">
        <v>276</v>
      </c>
    </row>
    <row r="64" spans="2:16" ht="15" x14ac:dyDescent="0.2">
      <c r="C64" s="396"/>
      <c r="D64" s="397"/>
      <c r="F64" s="309" t="s">
        <v>274</v>
      </c>
    </row>
    <row r="65" spans="3:5" ht="15" x14ac:dyDescent="0.2">
      <c r="C65" s="396"/>
      <c r="D65" s="397"/>
    </row>
    <row r="66" spans="3:5" ht="15" x14ac:dyDescent="0.2">
      <c r="C66" s="396"/>
      <c r="D66" s="397"/>
    </row>
    <row r="67" spans="3:5" ht="15" x14ac:dyDescent="0.2">
      <c r="C67" s="396"/>
      <c r="D67" s="397"/>
    </row>
    <row r="68" spans="3:5" ht="20.25" x14ac:dyDescent="0.3">
      <c r="C68" s="396"/>
      <c r="D68" s="389"/>
    </row>
    <row r="69" spans="3:5" ht="20.25" x14ac:dyDescent="0.3">
      <c r="C69" s="396"/>
      <c r="D69" s="390"/>
    </row>
    <row r="70" spans="3:5" ht="20.25" x14ac:dyDescent="0.3">
      <c r="C70" s="396"/>
      <c r="D70" s="390"/>
    </row>
    <row r="71" spans="3:5" ht="20.25" x14ac:dyDescent="0.3">
      <c r="C71" s="396"/>
      <c r="D71" s="390"/>
    </row>
    <row r="72" spans="3:5" ht="20.25" x14ac:dyDescent="0.3">
      <c r="D72" s="390"/>
    </row>
    <row r="73" spans="3:5" ht="15" x14ac:dyDescent="0.2">
      <c r="D73" s="309"/>
    </row>
    <row r="74" spans="3:5" ht="15" x14ac:dyDescent="0.2">
      <c r="D74" s="309"/>
    </row>
    <row r="78" spans="3:5" ht="15.75" x14ac:dyDescent="0.25">
      <c r="C78" s="333"/>
    </row>
    <row r="79" spans="3:5" ht="15" x14ac:dyDescent="0.2">
      <c r="D79" s="309"/>
      <c r="E79" s="309"/>
    </row>
    <row r="80" spans="3:5" ht="15" x14ac:dyDescent="0.2">
      <c r="D80" s="309"/>
      <c r="E80" s="309"/>
    </row>
    <row r="81" spans="4:5" ht="15" x14ac:dyDescent="0.2">
      <c r="D81" s="309"/>
      <c r="E81" s="309"/>
    </row>
    <row r="82" spans="4:5" ht="15" x14ac:dyDescent="0.2">
      <c r="D82" s="309"/>
      <c r="E82" s="309"/>
    </row>
    <row r="83" spans="4:5" ht="15" x14ac:dyDescent="0.2">
      <c r="D83" s="309"/>
      <c r="E83" s="309"/>
    </row>
    <row r="84" spans="4:5" ht="15" x14ac:dyDescent="0.2">
      <c r="E84" s="309"/>
    </row>
    <row r="85" spans="4:5" ht="15" x14ac:dyDescent="0.2">
      <c r="E85" s="309"/>
    </row>
    <row r="86" spans="4:5" ht="15" x14ac:dyDescent="0.2">
      <c r="E86" s="309"/>
    </row>
    <row r="87" spans="4:5" ht="15" x14ac:dyDescent="0.2">
      <c r="E87" s="309"/>
    </row>
    <row r="88" spans="4:5" ht="15" x14ac:dyDescent="0.2">
      <c r="E88" s="309"/>
    </row>
    <row r="89" spans="4:5" ht="15" x14ac:dyDescent="0.2">
      <c r="E89" s="309"/>
    </row>
  </sheetData>
  <phoneticPr fontId="29" type="noConversion"/>
  <pageMargins left="0.74803149606299213" right="0.74803149606299213" top="0.98425196850393704" bottom="0.98425196850393704" header="0.51181102362204722" footer="0.51181102362204722"/>
  <pageSetup paperSize="9" scale="4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BF242"/>
  <sheetViews>
    <sheetView topLeftCell="A172" zoomScaleNormal="100" workbookViewId="0">
      <selection activeCell="G185" sqref="G185"/>
    </sheetView>
  </sheetViews>
  <sheetFormatPr defaultColWidth="8.5703125" defaultRowHeight="12.75" outlineLevelRow="1" outlineLevelCol="1" x14ac:dyDescent="0.2"/>
  <cols>
    <col min="1" max="2" width="1.7109375" customWidth="1"/>
    <col min="3" max="3" width="3.28515625" customWidth="1"/>
    <col min="4" max="4" width="7.140625" style="129" bestFit="1" customWidth="1"/>
    <col min="5" max="5" width="30.5703125" style="3" customWidth="1"/>
    <col min="6" max="6" width="15.28515625" customWidth="1"/>
    <col min="7" max="7" width="12" style="2" customWidth="1"/>
    <col min="8" max="8" width="12" style="4" customWidth="1"/>
    <col min="9" max="9" width="12" customWidth="1"/>
    <col min="10" max="11" width="13.7109375" customWidth="1"/>
    <col min="12" max="15" width="13.5703125" customWidth="1"/>
    <col min="16" max="16" width="16.28515625" customWidth="1"/>
    <col min="17" max="33" width="13.5703125" customWidth="1"/>
    <col min="34" max="57" width="8.5703125" hidden="1" customWidth="1" outlineLevel="1"/>
    <col min="58" max="58" width="8.5703125" collapsed="1"/>
  </cols>
  <sheetData>
    <row r="1" spans="1:17" x14ac:dyDescent="0.2">
      <c r="A1" s="20"/>
      <c r="B1" s="20"/>
      <c r="C1" s="20"/>
      <c r="D1" s="284"/>
      <c r="E1" s="20"/>
      <c r="F1" s="131"/>
      <c r="G1" s="131"/>
      <c r="H1" s="131"/>
      <c r="I1" s="131"/>
      <c r="J1" s="131"/>
      <c r="K1" s="131"/>
      <c r="L1" s="131"/>
      <c r="M1" s="131"/>
      <c r="N1" s="131"/>
      <c r="O1" s="131"/>
      <c r="P1" s="131"/>
      <c r="Q1" s="19"/>
    </row>
    <row r="2" spans="1:17" ht="16.5" customHeight="1" x14ac:dyDescent="0.25">
      <c r="A2" s="20"/>
      <c r="B2" s="20"/>
      <c r="C2" s="20"/>
      <c r="D2" s="284"/>
      <c r="E2" s="459" t="s">
        <v>91</v>
      </c>
      <c r="F2" s="460"/>
      <c r="G2" s="456" t="s">
        <v>144</v>
      </c>
      <c r="H2" s="457"/>
      <c r="I2" s="416"/>
      <c r="J2" s="131"/>
      <c r="K2" s="131"/>
      <c r="L2" s="131"/>
      <c r="M2" s="131"/>
      <c r="N2" s="131"/>
      <c r="O2" s="131"/>
      <c r="P2" s="131"/>
      <c r="Q2" s="19"/>
    </row>
    <row r="3" spans="1:17" s="129" customFormat="1" x14ac:dyDescent="0.2">
      <c r="A3" s="284"/>
      <c r="B3" s="284"/>
      <c r="C3" s="284"/>
      <c r="D3" s="284"/>
      <c r="E3" s="135"/>
      <c r="F3" s="136"/>
      <c r="G3" s="135"/>
      <c r="H3" s="135"/>
      <c r="I3" s="135"/>
      <c r="J3" s="135"/>
      <c r="K3" s="135"/>
      <c r="L3" s="135"/>
      <c r="M3" s="135"/>
      <c r="N3" s="135"/>
      <c r="O3" s="135"/>
      <c r="P3" s="135"/>
      <c r="Q3" s="135"/>
    </row>
    <row r="4" spans="1:17" s="7" customFormat="1" ht="15.75" x14ac:dyDescent="0.25">
      <c r="A4" s="167"/>
      <c r="B4" s="167"/>
      <c r="C4" s="167"/>
      <c r="D4" s="167"/>
      <c r="E4" s="167"/>
      <c r="F4" s="168"/>
      <c r="G4" s="169"/>
      <c r="H4" s="170"/>
      <c r="I4" s="168"/>
      <c r="J4" s="167"/>
      <c r="K4" s="167"/>
      <c r="L4" s="167"/>
      <c r="M4" s="167"/>
      <c r="N4" s="167"/>
      <c r="O4" s="167"/>
      <c r="P4" s="167"/>
      <c r="Q4" s="167"/>
    </row>
    <row r="5" spans="1:17" x14ac:dyDescent="0.2">
      <c r="A5" s="171"/>
      <c r="B5" s="171"/>
      <c r="C5" s="171"/>
      <c r="D5" s="411"/>
      <c r="E5" s="316" t="str">
        <f>"Opening Regulated Asset Base for "&amp;Q7&amp;" ($m Nominal)"</f>
        <v>Opening Regulated Asset Base for 2014-15 ($m Nominal)</v>
      </c>
      <c r="F5" s="316"/>
      <c r="G5" s="316"/>
      <c r="H5" s="316"/>
      <c r="I5" s="172"/>
      <c r="J5" s="173"/>
      <c r="K5" s="172"/>
      <c r="L5" s="173"/>
      <c r="M5" s="172"/>
      <c r="N5" s="173"/>
      <c r="O5" s="173"/>
      <c r="P5" s="172"/>
      <c r="Q5" s="171"/>
    </row>
    <row r="6" spans="1:17" ht="38.25" x14ac:dyDescent="0.2">
      <c r="A6" s="284"/>
      <c r="B6" s="284"/>
      <c r="C6" s="284"/>
      <c r="D6" s="284"/>
      <c r="E6" s="73"/>
      <c r="F6" s="19"/>
      <c r="G6" s="458" t="s">
        <v>163</v>
      </c>
      <c r="H6" s="458"/>
      <c r="I6" s="458"/>
      <c r="J6" s="438" t="s">
        <v>64</v>
      </c>
      <c r="K6" s="438" t="s">
        <v>122</v>
      </c>
      <c r="L6" s="439" t="s">
        <v>65</v>
      </c>
      <c r="M6" s="439" t="s">
        <v>66</v>
      </c>
      <c r="N6" s="439" t="s">
        <v>141</v>
      </c>
      <c r="O6" s="439" t="s">
        <v>93</v>
      </c>
      <c r="P6" s="439" t="s">
        <v>92</v>
      </c>
      <c r="Q6" s="439" t="s">
        <v>123</v>
      </c>
    </row>
    <row r="7" spans="1:17" x14ac:dyDescent="0.2">
      <c r="A7" s="418" t="s">
        <v>283</v>
      </c>
      <c r="B7" s="418"/>
      <c r="C7" s="418"/>
      <c r="D7" s="284"/>
      <c r="E7" s="453" t="s">
        <v>62</v>
      </c>
      <c r="F7" s="455"/>
      <c r="G7" s="434"/>
      <c r="H7" s="434"/>
      <c r="I7" s="434"/>
      <c r="J7" s="435"/>
      <c r="K7" s="435">
        <v>0</v>
      </c>
      <c r="L7" s="435">
        <v>0</v>
      </c>
      <c r="M7" s="435">
        <v>0</v>
      </c>
      <c r="N7" s="435">
        <v>0</v>
      </c>
      <c r="O7" s="435">
        <v>0</v>
      </c>
      <c r="P7" s="435">
        <v>0</v>
      </c>
      <c r="Q7" s="437" t="s">
        <v>277</v>
      </c>
    </row>
    <row r="8" spans="1:17" x14ac:dyDescent="0.2">
      <c r="A8" s="418" t="s">
        <v>284</v>
      </c>
      <c r="B8" s="418"/>
      <c r="C8" s="418"/>
      <c r="D8" s="284"/>
      <c r="E8" s="453" t="s">
        <v>63</v>
      </c>
      <c r="F8" s="455"/>
      <c r="G8" s="434"/>
      <c r="H8" s="434"/>
      <c r="I8" s="434"/>
      <c r="J8" s="435"/>
      <c r="K8" s="435">
        <v>0</v>
      </c>
      <c r="L8" s="435">
        <v>0</v>
      </c>
      <c r="M8" s="435">
        <v>0</v>
      </c>
      <c r="N8" s="435">
        <v>0</v>
      </c>
      <c r="O8" s="435">
        <v>0</v>
      </c>
      <c r="P8" s="435">
        <v>0</v>
      </c>
      <c r="Q8" s="283"/>
    </row>
    <row r="9" spans="1:17" x14ac:dyDescent="0.2">
      <c r="A9" s="418" t="s">
        <v>285</v>
      </c>
      <c r="B9" s="418"/>
      <c r="C9" s="418"/>
      <c r="D9" s="284"/>
      <c r="E9" s="453" t="s">
        <v>69</v>
      </c>
      <c r="F9" s="455"/>
      <c r="G9" s="434"/>
      <c r="H9" s="434"/>
      <c r="I9" s="434"/>
      <c r="J9" s="435"/>
      <c r="K9" s="435">
        <v>0</v>
      </c>
      <c r="L9" s="435">
        <v>0</v>
      </c>
      <c r="M9" s="435">
        <v>0</v>
      </c>
      <c r="N9" s="435">
        <v>0</v>
      </c>
      <c r="O9" s="435">
        <v>0</v>
      </c>
      <c r="P9" s="435">
        <v>0</v>
      </c>
      <c r="Q9" s="18"/>
    </row>
    <row r="10" spans="1:17" x14ac:dyDescent="0.2">
      <c r="A10" s="418" t="s">
        <v>286</v>
      </c>
      <c r="B10" s="418"/>
      <c r="C10" s="418"/>
      <c r="D10" s="284"/>
      <c r="E10" s="453" t="s">
        <v>76</v>
      </c>
      <c r="F10" s="455"/>
      <c r="G10" s="434"/>
      <c r="H10" s="434"/>
      <c r="I10" s="434"/>
      <c r="J10" s="435"/>
      <c r="K10" s="435">
        <v>0</v>
      </c>
      <c r="L10" s="435">
        <v>0</v>
      </c>
      <c r="M10" s="435">
        <v>0</v>
      </c>
      <c r="N10" s="435">
        <v>0</v>
      </c>
      <c r="O10" s="435">
        <v>0</v>
      </c>
      <c r="P10" s="435">
        <v>0</v>
      </c>
      <c r="Q10" s="18"/>
    </row>
    <row r="11" spans="1:17" x14ac:dyDescent="0.2">
      <c r="A11" s="418" t="s">
        <v>287</v>
      </c>
      <c r="B11" s="418"/>
      <c r="C11" s="418"/>
      <c r="D11" s="284"/>
      <c r="E11" s="453" t="s">
        <v>77</v>
      </c>
      <c r="F11" s="455"/>
      <c r="G11" s="434"/>
      <c r="H11" s="434"/>
      <c r="I11" s="434"/>
      <c r="J11" s="435"/>
      <c r="K11" s="435">
        <v>0</v>
      </c>
      <c r="L11" s="435">
        <v>0</v>
      </c>
      <c r="M11" s="435">
        <v>0</v>
      </c>
      <c r="N11" s="435">
        <v>0</v>
      </c>
      <c r="O11" s="435">
        <v>0</v>
      </c>
      <c r="P11" s="435">
        <v>0</v>
      </c>
      <c r="Q11" s="18"/>
    </row>
    <row r="12" spans="1:17" x14ac:dyDescent="0.2">
      <c r="A12" s="418" t="s">
        <v>288</v>
      </c>
      <c r="B12" s="418"/>
      <c r="C12" s="418"/>
      <c r="D12" s="284"/>
      <c r="E12" s="453" t="s">
        <v>78</v>
      </c>
      <c r="F12" s="455"/>
      <c r="G12" s="434"/>
      <c r="H12" s="434"/>
      <c r="I12" s="434"/>
      <c r="J12" s="435"/>
      <c r="K12" s="435">
        <v>0</v>
      </c>
      <c r="L12" s="435">
        <v>0</v>
      </c>
      <c r="M12" s="435">
        <v>0</v>
      </c>
      <c r="N12" s="435">
        <v>0</v>
      </c>
      <c r="O12" s="435">
        <v>0</v>
      </c>
      <c r="P12" s="435">
        <v>0</v>
      </c>
      <c r="Q12" s="18"/>
    </row>
    <row r="13" spans="1:17" x14ac:dyDescent="0.2">
      <c r="A13" s="418" t="s">
        <v>289</v>
      </c>
      <c r="B13" s="418"/>
      <c r="C13" s="418"/>
      <c r="D13" s="284"/>
      <c r="E13" s="453" t="s">
        <v>79</v>
      </c>
      <c r="F13" s="455"/>
      <c r="G13" s="434" t="s">
        <v>289</v>
      </c>
      <c r="H13" s="434"/>
      <c r="I13" s="434"/>
      <c r="J13" s="449">
        <v>125.99053839568172</v>
      </c>
      <c r="K13" s="435">
        <v>0</v>
      </c>
      <c r="L13" s="449">
        <v>14.509167584846777</v>
      </c>
      <c r="M13" s="435">
        <v>25</v>
      </c>
      <c r="N13" s="449">
        <v>115.16769221914181</v>
      </c>
      <c r="O13" s="449">
        <v>14.509167584846777</v>
      </c>
      <c r="P13" s="435">
        <v>25</v>
      </c>
      <c r="Q13" s="18"/>
    </row>
    <row r="14" spans="1:17" x14ac:dyDescent="0.2">
      <c r="A14" s="418" t="s">
        <v>290</v>
      </c>
      <c r="B14" s="418"/>
      <c r="C14" s="418"/>
      <c r="D14" s="284"/>
      <c r="E14" s="453" t="s">
        <v>80</v>
      </c>
      <c r="F14" s="455"/>
      <c r="G14" s="434" t="s">
        <v>290</v>
      </c>
      <c r="H14" s="434"/>
      <c r="I14" s="434"/>
      <c r="J14" s="449">
        <v>100.86131177148374</v>
      </c>
      <c r="K14" s="435">
        <v>0</v>
      </c>
      <c r="L14" s="449">
        <v>12.872765149087957</v>
      </c>
      <c r="M14" s="435">
        <v>15</v>
      </c>
      <c r="N14" s="449">
        <v>96.565858490349655</v>
      </c>
      <c r="O14" s="449">
        <v>12.872765149087957</v>
      </c>
      <c r="P14" s="435">
        <v>15</v>
      </c>
      <c r="Q14" s="18"/>
    </row>
    <row r="15" spans="1:17" x14ac:dyDescent="0.2">
      <c r="A15" s="418" t="s">
        <v>291</v>
      </c>
      <c r="B15" s="418"/>
      <c r="C15" s="418"/>
      <c r="D15" s="284"/>
      <c r="E15" s="453" t="s">
        <v>81</v>
      </c>
      <c r="F15" s="455"/>
      <c r="G15" s="434"/>
      <c r="H15" s="434"/>
      <c r="I15" s="434"/>
      <c r="J15" s="435"/>
      <c r="K15" s="435">
        <v>0</v>
      </c>
      <c r="L15" s="435">
        <v>0</v>
      </c>
      <c r="M15" s="435">
        <v>0</v>
      </c>
      <c r="N15" s="435">
        <v>0</v>
      </c>
      <c r="O15" s="435">
        <v>0</v>
      </c>
      <c r="P15" s="435">
        <v>0</v>
      </c>
      <c r="Q15" s="18"/>
    </row>
    <row r="16" spans="1:17" x14ac:dyDescent="0.2">
      <c r="A16" s="418" t="s">
        <v>292</v>
      </c>
      <c r="B16" s="418"/>
      <c r="C16" s="418"/>
      <c r="D16" s="284"/>
      <c r="E16" s="453" t="s">
        <v>83</v>
      </c>
      <c r="F16" s="455"/>
      <c r="G16" s="434"/>
      <c r="H16" s="434"/>
      <c r="I16" s="434"/>
      <c r="J16" s="435"/>
      <c r="K16" s="435">
        <v>0</v>
      </c>
      <c r="L16" s="435">
        <v>0</v>
      </c>
      <c r="M16" s="435">
        <v>0</v>
      </c>
      <c r="N16" s="435">
        <v>0</v>
      </c>
      <c r="O16" s="435">
        <v>0</v>
      </c>
      <c r="P16" s="435">
        <v>0</v>
      </c>
      <c r="Q16" s="18"/>
    </row>
    <row r="17" spans="1:17" x14ac:dyDescent="0.2">
      <c r="A17" s="418" t="s">
        <v>293</v>
      </c>
      <c r="B17" s="418"/>
      <c r="C17" s="418"/>
      <c r="D17" s="284"/>
      <c r="E17" s="453" t="s">
        <v>84</v>
      </c>
      <c r="F17" s="455"/>
      <c r="G17" s="434"/>
      <c r="H17" s="434"/>
      <c r="I17" s="434"/>
      <c r="J17" s="435"/>
      <c r="K17" s="435">
        <v>0</v>
      </c>
      <c r="L17" s="435">
        <v>0</v>
      </c>
      <c r="M17" s="435">
        <v>0</v>
      </c>
      <c r="N17" s="435">
        <v>0</v>
      </c>
      <c r="O17" s="435">
        <v>0</v>
      </c>
      <c r="P17" s="435">
        <v>0</v>
      </c>
      <c r="Q17" s="18"/>
    </row>
    <row r="18" spans="1:17" x14ac:dyDescent="0.2">
      <c r="A18" s="418" t="s">
        <v>294</v>
      </c>
      <c r="B18" s="418"/>
      <c r="C18" s="418"/>
      <c r="D18" s="284"/>
      <c r="E18" s="453" t="s">
        <v>85</v>
      </c>
      <c r="F18" s="455"/>
      <c r="G18" s="434"/>
      <c r="H18" s="434"/>
      <c r="I18" s="434"/>
      <c r="J18" s="435"/>
      <c r="K18" s="435">
        <v>0</v>
      </c>
      <c r="L18" s="435">
        <v>0</v>
      </c>
      <c r="M18" s="435">
        <v>0</v>
      </c>
      <c r="N18" s="435">
        <v>0</v>
      </c>
      <c r="O18" s="435">
        <v>0</v>
      </c>
      <c r="P18" s="435">
        <v>0</v>
      </c>
      <c r="Q18" s="18"/>
    </row>
    <row r="19" spans="1:17" x14ac:dyDescent="0.2">
      <c r="A19" s="418" t="s">
        <v>295</v>
      </c>
      <c r="B19" s="418"/>
      <c r="C19" s="418"/>
      <c r="D19" s="284"/>
      <c r="E19" s="453" t="s">
        <v>86</v>
      </c>
      <c r="F19" s="455"/>
      <c r="G19" s="434"/>
      <c r="H19" s="434"/>
      <c r="I19" s="434"/>
      <c r="J19" s="435"/>
      <c r="K19" s="435">
        <v>0</v>
      </c>
      <c r="L19" s="435">
        <v>0</v>
      </c>
      <c r="M19" s="435">
        <v>0</v>
      </c>
      <c r="N19" s="435">
        <v>0</v>
      </c>
      <c r="O19" s="435">
        <v>0</v>
      </c>
      <c r="P19" s="435">
        <v>0</v>
      </c>
      <c r="Q19" s="18"/>
    </row>
    <row r="20" spans="1:17" x14ac:dyDescent="0.2">
      <c r="A20" s="418" t="s">
        <v>296</v>
      </c>
      <c r="B20" s="418"/>
      <c r="C20" s="418"/>
      <c r="D20" s="284"/>
      <c r="E20" s="453" t="s">
        <v>87</v>
      </c>
      <c r="F20" s="455"/>
      <c r="G20" s="434"/>
      <c r="H20" s="434"/>
      <c r="I20" s="434"/>
      <c r="J20" s="435"/>
      <c r="K20" s="435">
        <v>0</v>
      </c>
      <c r="L20" s="435">
        <v>0</v>
      </c>
      <c r="M20" s="435">
        <v>0</v>
      </c>
      <c r="N20" s="435">
        <v>0</v>
      </c>
      <c r="O20" s="435">
        <v>0</v>
      </c>
      <c r="P20" s="435">
        <v>0</v>
      </c>
      <c r="Q20" s="18"/>
    </row>
    <row r="21" spans="1:17" x14ac:dyDescent="0.2">
      <c r="A21" s="418" t="s">
        <v>297</v>
      </c>
      <c r="B21" s="418"/>
      <c r="C21" s="418"/>
      <c r="D21" s="284"/>
      <c r="E21" s="453" t="s">
        <v>88</v>
      </c>
      <c r="F21" s="455"/>
      <c r="G21" s="434" t="s">
        <v>297</v>
      </c>
      <c r="H21" s="434"/>
      <c r="I21" s="434"/>
      <c r="J21" s="449">
        <v>1.0088970929892476</v>
      </c>
      <c r="K21" s="435">
        <v>0</v>
      </c>
      <c r="L21" s="449">
        <v>12.503618124454491</v>
      </c>
      <c r="M21" s="435">
        <v>17.439221952066688</v>
      </c>
      <c r="N21" s="449">
        <v>0.65601836933273538</v>
      </c>
      <c r="O21" s="449">
        <v>7.6000152118891258</v>
      </c>
      <c r="P21" s="435">
        <v>10.6</v>
      </c>
      <c r="Q21" s="18"/>
    </row>
    <row r="22" spans="1:17" x14ac:dyDescent="0.2">
      <c r="A22" s="418" t="s">
        <v>298</v>
      </c>
      <c r="B22" s="418"/>
      <c r="C22" s="418"/>
      <c r="D22" s="284"/>
      <c r="E22" s="453" t="s">
        <v>89</v>
      </c>
      <c r="F22" s="455"/>
      <c r="G22" s="434" t="s">
        <v>298</v>
      </c>
      <c r="H22" s="434"/>
      <c r="I22" s="434"/>
      <c r="J22" s="449">
        <v>0.26881153800685736</v>
      </c>
      <c r="K22" s="435">
        <v>0</v>
      </c>
      <c r="L22" s="449" t="s">
        <v>306</v>
      </c>
      <c r="M22" s="435" t="s">
        <v>306</v>
      </c>
      <c r="N22" s="449">
        <v>1.1872868178285456</v>
      </c>
      <c r="O22" s="449" t="s">
        <v>306</v>
      </c>
      <c r="P22" s="435" t="s">
        <v>306</v>
      </c>
      <c r="Q22" s="18"/>
    </row>
    <row r="23" spans="1:17" x14ac:dyDescent="0.2">
      <c r="A23" s="418" t="s">
        <v>299</v>
      </c>
      <c r="B23" s="418"/>
      <c r="C23" s="418"/>
      <c r="D23" s="284"/>
      <c r="E23" s="453" t="s">
        <v>90</v>
      </c>
      <c r="F23" s="455"/>
      <c r="G23" s="434" t="s">
        <v>299</v>
      </c>
      <c r="H23" s="434"/>
      <c r="I23" s="434"/>
      <c r="J23" s="449">
        <v>1.5657187231279022</v>
      </c>
      <c r="K23" s="435">
        <v>0</v>
      </c>
      <c r="L23" s="449">
        <v>7.6583908325161456</v>
      </c>
      <c r="M23" s="435">
        <v>29.444039815489198</v>
      </c>
      <c r="N23" s="449">
        <v>5.7332819930246852E-2</v>
      </c>
      <c r="O23" s="449">
        <v>2.7310486008485078</v>
      </c>
      <c r="P23" s="435">
        <v>10.5</v>
      </c>
      <c r="Q23" s="18"/>
    </row>
    <row r="24" spans="1:17" x14ac:dyDescent="0.2">
      <c r="A24" s="418" t="s">
        <v>300</v>
      </c>
      <c r="B24" s="418"/>
      <c r="C24" s="418"/>
      <c r="D24" s="284"/>
      <c r="E24" s="453" t="s">
        <v>124</v>
      </c>
      <c r="F24" s="455"/>
      <c r="G24" s="434" t="s">
        <v>300</v>
      </c>
      <c r="H24" s="434"/>
      <c r="I24" s="434"/>
      <c r="J24" s="449">
        <v>29.341787498970067</v>
      </c>
      <c r="K24" s="435">
        <v>0</v>
      </c>
      <c r="L24" s="449">
        <v>3.2985411051511244</v>
      </c>
      <c r="M24" s="435">
        <v>5</v>
      </c>
      <c r="N24" s="449">
        <v>21.131391245169258</v>
      </c>
      <c r="O24" s="449">
        <v>2.6388328841208994</v>
      </c>
      <c r="P24" s="435">
        <v>4</v>
      </c>
      <c r="Q24" s="18"/>
    </row>
    <row r="25" spans="1:17" x14ac:dyDescent="0.2">
      <c r="A25" s="418" t="s">
        <v>301</v>
      </c>
      <c r="B25" s="418"/>
      <c r="C25" s="418"/>
      <c r="D25" s="284"/>
      <c r="E25" s="453" t="s">
        <v>125</v>
      </c>
      <c r="F25" s="455"/>
      <c r="G25" s="434" t="s">
        <v>301</v>
      </c>
      <c r="H25" s="434"/>
      <c r="I25" s="434"/>
      <c r="J25" s="449">
        <v>2.5589116694179905</v>
      </c>
      <c r="K25" s="435">
        <v>0</v>
      </c>
      <c r="L25" s="449">
        <v>6.3110631925304101</v>
      </c>
      <c r="M25" s="435">
        <v>10.244186762015632</v>
      </c>
      <c r="N25" s="449">
        <v>2.5934256863562415</v>
      </c>
      <c r="O25" s="449">
        <v>12.321257585680046</v>
      </c>
      <c r="P25" s="435">
        <v>20</v>
      </c>
      <c r="Q25" s="18"/>
    </row>
    <row r="26" spans="1:17" x14ac:dyDescent="0.2">
      <c r="A26" s="418" t="s">
        <v>302</v>
      </c>
      <c r="B26" s="418"/>
      <c r="C26" s="418"/>
      <c r="D26" s="284"/>
      <c r="E26" s="453" t="s">
        <v>126</v>
      </c>
      <c r="F26" s="455"/>
      <c r="G26" s="434" t="s">
        <v>302</v>
      </c>
      <c r="H26" s="434"/>
      <c r="I26" s="434"/>
      <c r="J26" s="449">
        <v>5.0551504439282482</v>
      </c>
      <c r="K26" s="435">
        <v>0</v>
      </c>
      <c r="L26" s="449">
        <v>29.966979315054747</v>
      </c>
      <c r="M26" s="435">
        <v>15</v>
      </c>
      <c r="N26" s="449">
        <v>4.9525193104152185</v>
      </c>
      <c r="O26" s="449">
        <v>33.373684951865869</v>
      </c>
      <c r="P26" s="435">
        <v>40</v>
      </c>
      <c r="Q26" s="18"/>
    </row>
    <row r="27" spans="1:17" x14ac:dyDescent="0.2">
      <c r="A27" s="418" t="s">
        <v>279</v>
      </c>
      <c r="B27" s="418"/>
      <c r="C27" s="418"/>
      <c r="D27" s="284"/>
      <c r="E27" s="453" t="s">
        <v>251</v>
      </c>
      <c r="F27" s="455"/>
      <c r="G27" s="436" t="s">
        <v>279</v>
      </c>
      <c r="H27" s="436"/>
      <c r="I27" s="436"/>
      <c r="J27" s="449">
        <v>0.58533488329542505</v>
      </c>
      <c r="K27" s="435">
        <v>0</v>
      </c>
      <c r="L27" s="449">
        <v>43.42815308482453</v>
      </c>
      <c r="M27" s="435">
        <v>15</v>
      </c>
      <c r="N27" s="449">
        <v>0.50464985189923572</v>
      </c>
      <c r="O27" s="449">
        <v>43.42815308482453</v>
      </c>
      <c r="P27" s="449">
        <v>5</v>
      </c>
      <c r="Q27" s="18"/>
    </row>
    <row r="28" spans="1:17" x14ac:dyDescent="0.2">
      <c r="A28" s="20"/>
      <c r="B28" s="20"/>
      <c r="C28" s="20"/>
      <c r="D28" s="284"/>
      <c r="E28" s="453" t="s">
        <v>252</v>
      </c>
      <c r="F28" s="455"/>
      <c r="G28" s="425"/>
      <c r="H28" s="425"/>
      <c r="I28" s="425"/>
      <c r="J28" s="155"/>
      <c r="K28" s="321"/>
      <c r="L28" s="128"/>
      <c r="M28" s="130"/>
      <c r="N28" s="155"/>
      <c r="O28" s="128"/>
      <c r="P28" s="130"/>
      <c r="Q28" s="18"/>
    </row>
    <row r="29" spans="1:17" x14ac:dyDescent="0.2">
      <c r="A29" s="20"/>
      <c r="B29" s="20"/>
      <c r="C29" s="20"/>
      <c r="D29" s="284"/>
      <c r="E29" s="453" t="s">
        <v>253</v>
      </c>
      <c r="F29" s="453"/>
      <c r="G29" s="426"/>
      <c r="H29" s="425"/>
      <c r="I29" s="425"/>
      <c r="J29" s="155"/>
      <c r="K29" s="321"/>
      <c r="L29" s="128"/>
      <c r="M29" s="130"/>
      <c r="N29" s="155"/>
      <c r="O29" s="128"/>
      <c r="P29" s="130"/>
      <c r="Q29" s="18"/>
    </row>
    <row r="30" spans="1:17" x14ac:dyDescent="0.2">
      <c r="A30" s="20"/>
      <c r="B30" s="20"/>
      <c r="C30" s="20"/>
      <c r="D30" s="284"/>
      <c r="E30" s="453" t="s">
        <v>254</v>
      </c>
      <c r="F30" s="453"/>
      <c r="G30" s="426"/>
      <c r="H30" s="425"/>
      <c r="I30" s="425"/>
      <c r="J30" s="155"/>
      <c r="K30" s="321"/>
      <c r="L30" s="128"/>
      <c r="M30" s="130"/>
      <c r="N30" s="155"/>
      <c r="O30" s="128"/>
      <c r="P30" s="130"/>
      <c r="Q30" s="18"/>
    </row>
    <row r="31" spans="1:17" x14ac:dyDescent="0.2">
      <c r="A31" s="20"/>
      <c r="B31" s="20"/>
      <c r="C31" s="20"/>
      <c r="D31" s="284"/>
      <c r="E31" s="453" t="s">
        <v>255</v>
      </c>
      <c r="F31" s="453"/>
      <c r="G31" s="426"/>
      <c r="H31" s="425"/>
      <c r="I31" s="425"/>
      <c r="J31" s="155"/>
      <c r="K31" s="321"/>
      <c r="L31" s="128"/>
      <c r="M31" s="130"/>
      <c r="N31" s="155"/>
      <c r="O31" s="128"/>
      <c r="P31" s="130"/>
      <c r="Q31" s="18"/>
    </row>
    <row r="32" spans="1:17" x14ac:dyDescent="0.2">
      <c r="A32" s="20"/>
      <c r="B32" s="20"/>
      <c r="C32" s="20"/>
      <c r="D32" s="284"/>
      <c r="E32" s="453" t="s">
        <v>256</v>
      </c>
      <c r="F32" s="453"/>
      <c r="G32" s="426"/>
      <c r="H32" s="425"/>
      <c r="I32" s="425"/>
      <c r="J32" s="155"/>
      <c r="K32" s="321"/>
      <c r="L32" s="128"/>
      <c r="M32" s="130"/>
      <c r="N32" s="155"/>
      <c r="O32" s="128"/>
      <c r="P32" s="130"/>
      <c r="Q32" s="18"/>
    </row>
    <row r="33" spans="1:22" x14ac:dyDescent="0.2">
      <c r="A33" s="20"/>
      <c r="B33" s="20"/>
      <c r="C33" s="20"/>
      <c r="D33" s="284"/>
      <c r="E33" s="453" t="s">
        <v>257</v>
      </c>
      <c r="F33" s="453"/>
      <c r="G33" s="426"/>
      <c r="H33" s="425"/>
      <c r="I33" s="425"/>
      <c r="J33" s="155"/>
      <c r="K33" s="321"/>
      <c r="L33" s="128"/>
      <c r="M33" s="130"/>
      <c r="N33" s="155"/>
      <c r="O33" s="128"/>
      <c r="P33" s="130"/>
      <c r="Q33" s="18"/>
    </row>
    <row r="34" spans="1:22" x14ac:dyDescent="0.2">
      <c r="A34" s="20"/>
      <c r="B34" s="20"/>
      <c r="C34" s="20"/>
      <c r="D34" s="284"/>
      <c r="E34" s="453" t="s">
        <v>258</v>
      </c>
      <c r="F34" s="453"/>
      <c r="G34" s="426"/>
      <c r="H34" s="425"/>
      <c r="I34" s="425"/>
      <c r="J34" s="155"/>
      <c r="K34" s="321"/>
      <c r="L34" s="128"/>
      <c r="M34" s="130"/>
      <c r="N34" s="155"/>
      <c r="O34" s="128"/>
      <c r="P34" s="130"/>
      <c r="Q34" s="18"/>
    </row>
    <row r="35" spans="1:22" x14ac:dyDescent="0.2">
      <c r="A35" s="20"/>
      <c r="B35" s="20"/>
      <c r="C35" s="20"/>
      <c r="D35" s="284"/>
      <c r="E35" s="453" t="s">
        <v>259</v>
      </c>
      <c r="F35" s="453"/>
      <c r="G35" s="426"/>
      <c r="H35" s="425"/>
      <c r="I35" s="425"/>
      <c r="J35" s="155"/>
      <c r="K35" s="321"/>
      <c r="L35" s="128"/>
      <c r="M35" s="130"/>
      <c r="N35" s="155"/>
      <c r="O35" s="128"/>
      <c r="P35" s="130"/>
      <c r="Q35" s="18"/>
    </row>
    <row r="36" spans="1:22" x14ac:dyDescent="0.2">
      <c r="A36" s="20"/>
      <c r="B36" s="20"/>
      <c r="C36" s="20"/>
      <c r="D36" s="284"/>
      <c r="E36" s="453" t="s">
        <v>260</v>
      </c>
      <c r="F36" s="453"/>
      <c r="G36" s="426"/>
      <c r="H36" s="425"/>
      <c r="I36" s="425"/>
      <c r="J36" s="155"/>
      <c r="K36" s="321"/>
      <c r="L36" s="128"/>
      <c r="M36" s="130"/>
      <c r="N36" s="155"/>
      <c r="O36" s="128"/>
      <c r="P36" s="130"/>
      <c r="Q36" s="18"/>
    </row>
    <row r="37" spans="1:22" s="6" customFormat="1" x14ac:dyDescent="0.2">
      <c r="A37" s="311"/>
      <c r="B37" s="20"/>
      <c r="C37" s="20"/>
      <c r="D37" s="284"/>
      <c r="E37" s="453" t="s">
        <v>104</v>
      </c>
      <c r="F37" s="453"/>
      <c r="G37" s="18"/>
      <c r="H37" s="18"/>
      <c r="I37" s="18"/>
      <c r="J37" s="440">
        <f>SUM(J7:J36)+K37</f>
        <v>267.23646201690121</v>
      </c>
      <c r="K37" s="442">
        <f>SUM(K7:K36)</f>
        <v>0</v>
      </c>
      <c r="L37" s="442"/>
      <c r="M37" s="442"/>
      <c r="N37" s="440">
        <f>SUM(N7:N36)</f>
        <v>242.81617481042298</v>
      </c>
      <c r="O37" s="443"/>
      <c r="P37" s="443"/>
      <c r="Q37" s="18"/>
    </row>
    <row r="38" spans="1:22" ht="21" customHeight="1" x14ac:dyDescent="0.2">
      <c r="A38" s="20"/>
      <c r="B38" s="20"/>
      <c r="C38" s="20"/>
      <c r="D38" s="284"/>
      <c r="E38" s="131"/>
      <c r="G38" s="131"/>
      <c r="H38" s="131"/>
      <c r="I38" s="131"/>
      <c r="J38" s="131"/>
      <c r="K38" s="131"/>
      <c r="L38" s="131"/>
      <c r="M38" s="131"/>
      <c r="N38" s="131"/>
      <c r="O38" s="131"/>
      <c r="P38" s="131"/>
      <c r="Q38" s="92" t="s">
        <v>281</v>
      </c>
    </row>
    <row r="39" spans="1:22" ht="13.5" customHeight="1" x14ac:dyDescent="0.2">
      <c r="A39" s="171"/>
      <c r="B39" s="171"/>
      <c r="C39" s="171"/>
      <c r="D39" s="411"/>
      <c r="E39" s="316" t="str">
        <f>"Forecast Capital Expenditure – As Incurred ($m Real "&amp;CONCATENATE(LEFT(Q7, 4)-1 &amp;"-" &amp;IF(Q7&gt;"2009-10",,"0") &amp;RIGHT(Q7,2)-1)&amp;")"</f>
        <v>Forecast Capital Expenditure – As Incurred ($m Real 2013-14)</v>
      </c>
      <c r="F39" s="316"/>
      <c r="G39" s="410">
        <v>5</v>
      </c>
      <c r="H39" s="410">
        <v>6</v>
      </c>
      <c r="I39" s="410">
        <v>7</v>
      </c>
      <c r="J39" s="410">
        <v>8</v>
      </c>
      <c r="K39" s="410">
        <v>9</v>
      </c>
      <c r="L39" s="172"/>
      <c r="M39" s="172"/>
      <c r="N39" s="172"/>
      <c r="O39" s="172"/>
      <c r="P39" s="172"/>
      <c r="Q39" s="171"/>
    </row>
    <row r="40" spans="1:22" x14ac:dyDescent="0.2">
      <c r="A40" s="284"/>
      <c r="B40" s="284"/>
      <c r="C40" s="284"/>
      <c r="D40" s="284"/>
      <c r="E40" s="73" t="s">
        <v>67</v>
      </c>
      <c r="G40" s="441" t="str">
        <f>Q7</f>
        <v>2014-15</v>
      </c>
      <c r="H40" s="441" t="str">
        <f>CONCATENATE(LEFT(G40, 4)+1 &amp;"-" &amp;IF(G40&gt;"2007-08",,"0") &amp;RIGHT(G40,2)+1)</f>
        <v>2015-16</v>
      </c>
      <c r="I40" s="441" t="str">
        <f t="shared" ref="I40:P40" si="0">CONCATENATE(LEFT(H40, 4)+1 &amp;"-" &amp;IF(H40&gt;"2007-08",,"0") &amp;RIGHT(H40,2)+1)</f>
        <v>2016-17</v>
      </c>
      <c r="J40" s="441" t="str">
        <f t="shared" si="0"/>
        <v>2017-18</v>
      </c>
      <c r="K40" s="441" t="str">
        <f t="shared" si="0"/>
        <v>2018-19</v>
      </c>
      <c r="L40" s="441" t="str">
        <f t="shared" si="0"/>
        <v>2019-20</v>
      </c>
      <c r="M40" s="331" t="str">
        <f t="shared" si="0"/>
        <v>2020-21</v>
      </c>
      <c r="N40" s="331" t="str">
        <f t="shared" si="0"/>
        <v>2021-22</v>
      </c>
      <c r="O40" s="331" t="str">
        <f t="shared" si="0"/>
        <v>2022-23</v>
      </c>
      <c r="P40" s="331" t="str">
        <f t="shared" si="0"/>
        <v>2023-24</v>
      </c>
      <c r="Q40" s="19"/>
    </row>
    <row r="41" spans="1:22" outlineLevel="1" x14ac:dyDescent="0.2">
      <c r="A41" s="20"/>
      <c r="B41" s="20"/>
      <c r="C41" s="20"/>
      <c r="D41" s="284"/>
      <c r="E41" s="453">
        <f>Asset1</f>
        <v>0</v>
      </c>
      <c r="F41" s="455"/>
      <c r="G41" s="446">
        <v>0</v>
      </c>
      <c r="H41" s="446">
        <v>0</v>
      </c>
      <c r="I41" s="446">
        <v>0</v>
      </c>
      <c r="J41" s="446">
        <v>0</v>
      </c>
      <c r="K41" s="446">
        <v>0</v>
      </c>
      <c r="L41" s="154"/>
      <c r="M41" s="403"/>
      <c r="N41" s="403"/>
      <c r="O41" s="403"/>
      <c r="P41" s="403"/>
      <c r="Q41" s="19"/>
    </row>
    <row r="42" spans="1:22" outlineLevel="1" x14ac:dyDescent="0.2">
      <c r="A42" s="20"/>
      <c r="B42" s="20"/>
      <c r="C42" s="20"/>
      <c r="D42" s="284"/>
      <c r="E42" s="453">
        <f>Asset2</f>
        <v>0</v>
      </c>
      <c r="F42" s="455"/>
      <c r="G42" s="446">
        <v>0</v>
      </c>
      <c r="H42" s="446">
        <v>0</v>
      </c>
      <c r="I42" s="446">
        <v>0</v>
      </c>
      <c r="J42" s="446">
        <v>0</v>
      </c>
      <c r="K42" s="446">
        <v>0</v>
      </c>
      <c r="L42" s="154"/>
      <c r="M42" s="154"/>
      <c r="N42" s="154"/>
      <c r="O42" s="154"/>
      <c r="P42" s="154"/>
      <c r="Q42" s="19"/>
    </row>
    <row r="43" spans="1:22" outlineLevel="1" x14ac:dyDescent="0.2">
      <c r="A43" s="284"/>
      <c r="B43" s="284"/>
      <c r="C43" s="284"/>
      <c r="D43" s="284"/>
      <c r="E43" s="453">
        <f>Asset3</f>
        <v>0</v>
      </c>
      <c r="F43" s="455"/>
      <c r="G43" s="446">
        <v>0</v>
      </c>
      <c r="H43" s="446">
        <v>0</v>
      </c>
      <c r="I43" s="446">
        <v>0</v>
      </c>
      <c r="J43" s="446">
        <v>0</v>
      </c>
      <c r="K43" s="446">
        <v>0</v>
      </c>
      <c r="L43" s="154"/>
      <c r="M43" s="154"/>
      <c r="N43" s="154"/>
      <c r="O43" s="154"/>
      <c r="P43" s="154"/>
      <c r="Q43" s="19"/>
    </row>
    <row r="44" spans="1:22" outlineLevel="1" x14ac:dyDescent="0.2">
      <c r="A44" s="20"/>
      <c r="B44" s="20"/>
      <c r="C44" s="20"/>
      <c r="D44" s="284"/>
      <c r="E44" s="453">
        <f>Asset4</f>
        <v>0</v>
      </c>
      <c r="F44" s="455"/>
      <c r="G44" s="446">
        <v>0</v>
      </c>
      <c r="H44" s="446">
        <v>0</v>
      </c>
      <c r="I44" s="446">
        <v>0</v>
      </c>
      <c r="J44" s="446">
        <v>0</v>
      </c>
      <c r="K44" s="446">
        <v>0</v>
      </c>
      <c r="L44" s="154"/>
      <c r="M44" s="154"/>
      <c r="N44" s="154"/>
      <c r="O44" s="154"/>
      <c r="P44" s="154"/>
      <c r="Q44" s="19"/>
    </row>
    <row r="45" spans="1:22" outlineLevel="1" x14ac:dyDescent="0.2">
      <c r="A45" s="20"/>
      <c r="B45" s="20"/>
      <c r="C45" s="20"/>
      <c r="D45" s="284"/>
      <c r="E45" s="453">
        <f>Asset5</f>
        <v>0</v>
      </c>
      <c r="F45" s="455"/>
      <c r="G45" s="446">
        <v>0</v>
      </c>
      <c r="H45" s="446">
        <v>0</v>
      </c>
      <c r="I45" s="446">
        <v>0</v>
      </c>
      <c r="J45" s="446">
        <v>0</v>
      </c>
      <c r="K45" s="446">
        <v>0</v>
      </c>
      <c r="L45" s="154"/>
      <c r="M45" s="154"/>
      <c r="N45" s="154"/>
      <c r="O45" s="154"/>
      <c r="P45" s="154"/>
      <c r="Q45" s="19"/>
    </row>
    <row r="46" spans="1:22" outlineLevel="1" x14ac:dyDescent="0.2">
      <c r="A46" s="284"/>
      <c r="B46" s="284"/>
      <c r="C46" s="284"/>
      <c r="D46" s="284"/>
      <c r="E46" s="453">
        <f>Asset6</f>
        <v>0</v>
      </c>
      <c r="F46" s="455"/>
      <c r="G46" s="446">
        <v>0</v>
      </c>
      <c r="H46" s="446">
        <v>0</v>
      </c>
      <c r="I46" s="446">
        <v>0</v>
      </c>
      <c r="J46" s="446">
        <v>0</v>
      </c>
      <c r="K46" s="446">
        <v>0</v>
      </c>
      <c r="L46" s="154"/>
      <c r="M46" s="154"/>
      <c r="N46" s="154"/>
      <c r="O46" s="154"/>
      <c r="P46" s="154"/>
      <c r="Q46" s="19"/>
    </row>
    <row r="47" spans="1:22" outlineLevel="1" x14ac:dyDescent="0.2">
      <c r="A47" s="20"/>
      <c r="B47" s="20"/>
      <c r="C47" s="20"/>
      <c r="D47" s="284"/>
      <c r="E47" s="453" t="str">
        <f>Asset7</f>
        <v>Customer Metering and Load Control</v>
      </c>
      <c r="F47" s="455"/>
      <c r="G47" s="452">
        <v>4.7307286270238089</v>
      </c>
      <c r="H47" s="452">
        <v>5.6156113776058803</v>
      </c>
      <c r="I47" s="452">
        <v>8.690761176454517</v>
      </c>
      <c r="J47" s="452">
        <v>9.7574357253410025</v>
      </c>
      <c r="K47" s="452">
        <v>11.664796467557018</v>
      </c>
      <c r="L47" s="154"/>
      <c r="M47" s="154"/>
      <c r="N47" s="154"/>
      <c r="O47" s="154"/>
      <c r="P47" s="154"/>
      <c r="Q47" s="19"/>
      <c r="R47" s="386"/>
      <c r="S47" s="386"/>
      <c r="T47" s="386"/>
      <c r="U47" s="386"/>
      <c r="V47" s="386"/>
    </row>
    <row r="48" spans="1:22" outlineLevel="1" x14ac:dyDescent="0.2">
      <c r="A48" s="20"/>
      <c r="B48" s="20"/>
      <c r="C48" s="20"/>
      <c r="D48" s="284"/>
      <c r="E48" s="453" t="str">
        <f>Asset8</f>
        <v>Customer Metering (digital)</v>
      </c>
      <c r="F48" s="455"/>
      <c r="G48" s="452">
        <v>4.2092907055035269</v>
      </c>
      <c r="H48" s="452">
        <v>3.45410606092705</v>
      </c>
      <c r="I48" s="452">
        <v>5.1904687073742863</v>
      </c>
      <c r="J48" s="452">
        <v>5.7739063554621026</v>
      </c>
      <c r="K48" s="452">
        <v>4.5805183234641467</v>
      </c>
      <c r="L48" s="154"/>
      <c r="M48" s="154"/>
      <c r="N48" s="154"/>
      <c r="O48" s="154"/>
      <c r="P48" s="154"/>
      <c r="Q48" s="19"/>
      <c r="R48" s="386"/>
      <c r="S48" s="386"/>
      <c r="T48" s="386"/>
      <c r="U48" s="386"/>
      <c r="V48" s="386"/>
    </row>
    <row r="49" spans="1:22" outlineLevel="1" x14ac:dyDescent="0.2">
      <c r="A49" s="284"/>
      <c r="B49" s="284"/>
      <c r="C49" s="284"/>
      <c r="D49" s="284"/>
      <c r="E49" s="453">
        <f>Asset9</f>
        <v>0</v>
      </c>
      <c r="F49" s="455"/>
      <c r="G49" s="446">
        <v>0</v>
      </c>
      <c r="H49" s="446">
        <v>0</v>
      </c>
      <c r="I49" s="446">
        <v>0</v>
      </c>
      <c r="J49" s="446">
        <v>0</v>
      </c>
      <c r="K49" s="446">
        <v>0</v>
      </c>
      <c r="L49" s="154"/>
      <c r="M49" s="154"/>
      <c r="N49" s="154"/>
      <c r="O49" s="154"/>
      <c r="P49" s="154"/>
      <c r="Q49" s="19"/>
      <c r="R49" s="386"/>
      <c r="S49" s="386"/>
      <c r="T49" s="386"/>
      <c r="U49" s="386"/>
      <c r="V49" s="386"/>
    </row>
    <row r="50" spans="1:22" outlineLevel="1" x14ac:dyDescent="0.2">
      <c r="A50" s="284"/>
      <c r="B50" s="284"/>
      <c r="C50" s="284"/>
      <c r="D50" s="284"/>
      <c r="E50" s="453">
        <f>Asset10</f>
        <v>0</v>
      </c>
      <c r="F50" s="455"/>
      <c r="G50" s="446">
        <v>0</v>
      </c>
      <c r="H50" s="446">
        <v>0</v>
      </c>
      <c r="I50" s="446">
        <v>0</v>
      </c>
      <c r="J50" s="446">
        <v>0</v>
      </c>
      <c r="K50" s="446">
        <v>0</v>
      </c>
      <c r="L50" s="154"/>
      <c r="M50" s="154"/>
      <c r="N50" s="154"/>
      <c r="O50" s="154"/>
      <c r="P50" s="154"/>
      <c r="Q50" s="19"/>
      <c r="R50" s="386"/>
      <c r="S50" s="386"/>
      <c r="T50" s="386"/>
      <c r="U50" s="386"/>
      <c r="V50" s="386"/>
    </row>
    <row r="51" spans="1:22" outlineLevel="1" x14ac:dyDescent="0.2">
      <c r="A51" s="284"/>
      <c r="B51" s="284"/>
      <c r="C51" s="284"/>
      <c r="D51" s="284"/>
      <c r="E51" s="453">
        <f>Asset11</f>
        <v>0</v>
      </c>
      <c r="F51" s="455"/>
      <c r="G51" s="446">
        <v>0</v>
      </c>
      <c r="H51" s="446">
        <v>0</v>
      </c>
      <c r="I51" s="446">
        <v>0</v>
      </c>
      <c r="J51" s="446">
        <v>0</v>
      </c>
      <c r="K51" s="446">
        <v>0</v>
      </c>
      <c r="L51" s="154"/>
      <c r="M51" s="154"/>
      <c r="N51" s="154"/>
      <c r="O51" s="154"/>
      <c r="P51" s="154"/>
      <c r="Q51" s="19"/>
      <c r="R51" s="386"/>
      <c r="S51" s="386"/>
      <c r="T51" s="386"/>
      <c r="U51" s="386"/>
      <c r="V51" s="386"/>
    </row>
    <row r="52" spans="1:22" outlineLevel="1" x14ac:dyDescent="0.2">
      <c r="A52" s="284"/>
      <c r="B52" s="284"/>
      <c r="C52" s="284"/>
      <c r="D52" s="284"/>
      <c r="E52" s="453">
        <f>Asset12</f>
        <v>0</v>
      </c>
      <c r="F52" s="455"/>
      <c r="G52" s="446">
        <v>0</v>
      </c>
      <c r="H52" s="446">
        <v>0</v>
      </c>
      <c r="I52" s="446">
        <v>0</v>
      </c>
      <c r="J52" s="446">
        <v>0</v>
      </c>
      <c r="K52" s="446">
        <v>0</v>
      </c>
      <c r="L52" s="154"/>
      <c r="M52" s="154"/>
      <c r="N52" s="154"/>
      <c r="O52" s="154"/>
      <c r="P52" s="154"/>
      <c r="Q52" s="19"/>
      <c r="R52" s="386"/>
      <c r="S52" s="386"/>
      <c r="T52" s="386"/>
      <c r="U52" s="386"/>
      <c r="V52" s="386"/>
    </row>
    <row r="53" spans="1:22" outlineLevel="1" x14ac:dyDescent="0.2">
      <c r="A53" s="284"/>
      <c r="B53" s="284"/>
      <c r="C53" s="284"/>
      <c r="D53" s="284"/>
      <c r="E53" s="453">
        <f>Asset13</f>
        <v>0</v>
      </c>
      <c r="F53" s="455"/>
      <c r="G53" s="446">
        <v>0</v>
      </c>
      <c r="H53" s="446">
        <v>0</v>
      </c>
      <c r="I53" s="446">
        <v>0</v>
      </c>
      <c r="J53" s="446">
        <v>0</v>
      </c>
      <c r="K53" s="446">
        <v>0</v>
      </c>
      <c r="L53" s="154"/>
      <c r="M53" s="154"/>
      <c r="N53" s="154"/>
      <c r="O53" s="154"/>
      <c r="P53" s="154"/>
      <c r="Q53" s="19"/>
      <c r="R53" s="386"/>
      <c r="S53" s="386"/>
      <c r="T53" s="386"/>
      <c r="U53" s="386"/>
      <c r="V53" s="386"/>
    </row>
    <row r="54" spans="1:22" outlineLevel="1" x14ac:dyDescent="0.2">
      <c r="A54" s="284"/>
      <c r="B54" s="284"/>
      <c r="C54" s="284"/>
      <c r="D54" s="284"/>
      <c r="E54" s="453">
        <f>Asset14</f>
        <v>0</v>
      </c>
      <c r="F54" s="455"/>
      <c r="G54" s="446">
        <v>0</v>
      </c>
      <c r="H54" s="446">
        <v>0</v>
      </c>
      <c r="I54" s="446">
        <v>0</v>
      </c>
      <c r="J54" s="446">
        <v>0</v>
      </c>
      <c r="K54" s="446">
        <v>0</v>
      </c>
      <c r="L54" s="154"/>
      <c r="M54" s="154"/>
      <c r="N54" s="154"/>
      <c r="O54" s="154"/>
      <c r="P54" s="154"/>
      <c r="Q54" s="19"/>
      <c r="R54" s="386"/>
      <c r="S54" s="386"/>
      <c r="T54" s="386"/>
      <c r="U54" s="386"/>
      <c r="V54" s="386"/>
    </row>
    <row r="55" spans="1:22" outlineLevel="1" x14ac:dyDescent="0.2">
      <c r="A55" s="284"/>
      <c r="B55" s="284"/>
      <c r="C55" s="284"/>
      <c r="D55" s="284"/>
      <c r="E55" s="453" t="str">
        <f>Asset15</f>
        <v>Furniture, fittings, plant and equipment</v>
      </c>
      <c r="F55" s="455"/>
      <c r="G55" s="452">
        <v>8.2042143618318839E-2</v>
      </c>
      <c r="H55" s="452">
        <v>4.1150383132746667E-2</v>
      </c>
      <c r="I55" s="452">
        <v>5.3579574018702135E-2</v>
      </c>
      <c r="J55" s="452">
        <v>6.0115757698686149E-2</v>
      </c>
      <c r="K55" s="452">
        <v>8.5096811250840301E-2</v>
      </c>
      <c r="L55" s="154"/>
      <c r="M55" s="154"/>
      <c r="N55" s="154"/>
      <c r="O55" s="154"/>
      <c r="P55" s="154"/>
      <c r="Q55" s="19"/>
      <c r="R55" s="386"/>
      <c r="S55" s="386"/>
      <c r="T55" s="386"/>
      <c r="U55" s="386"/>
      <c r="V55" s="386"/>
    </row>
    <row r="56" spans="1:22" outlineLevel="1" x14ac:dyDescent="0.2">
      <c r="A56" s="284"/>
      <c r="B56" s="284"/>
      <c r="C56" s="284"/>
      <c r="D56" s="284"/>
      <c r="E56" s="453" t="str">
        <f>Asset16</f>
        <v>Land (non-system)</v>
      </c>
      <c r="F56" s="455"/>
      <c r="G56" s="446">
        <v>0</v>
      </c>
      <c r="H56" s="446">
        <v>0</v>
      </c>
      <c r="I56" s="446">
        <v>0</v>
      </c>
      <c r="J56" s="446">
        <v>0</v>
      </c>
      <c r="K56" s="446">
        <v>0</v>
      </c>
      <c r="L56" s="154"/>
      <c r="M56" s="154"/>
      <c r="N56" s="154"/>
      <c r="O56" s="154"/>
      <c r="P56" s="154"/>
      <c r="Q56" s="19"/>
      <c r="R56" s="386"/>
      <c r="S56" s="386"/>
      <c r="T56" s="386"/>
      <c r="U56" s="386"/>
      <c r="V56" s="386"/>
    </row>
    <row r="57" spans="1:22" outlineLevel="1" x14ac:dyDescent="0.2">
      <c r="A57" s="284"/>
      <c r="B57" s="284"/>
      <c r="C57" s="284"/>
      <c r="D57" s="284"/>
      <c r="E57" s="453" t="str">
        <f>Asset17</f>
        <v>Other non system assets</v>
      </c>
      <c r="F57" s="455"/>
      <c r="G57" s="446">
        <v>0</v>
      </c>
      <c r="H57" s="446">
        <v>0</v>
      </c>
      <c r="I57" s="446">
        <v>0</v>
      </c>
      <c r="J57" s="446">
        <v>0</v>
      </c>
      <c r="K57" s="446">
        <v>0</v>
      </c>
      <c r="L57" s="154"/>
      <c r="M57" s="154"/>
      <c r="N57" s="154"/>
      <c r="O57" s="154"/>
      <c r="P57" s="154"/>
      <c r="Q57" s="19"/>
      <c r="R57" s="386"/>
      <c r="S57" s="386"/>
      <c r="T57" s="386"/>
      <c r="U57" s="386"/>
      <c r="V57" s="386"/>
    </row>
    <row r="58" spans="1:22" outlineLevel="1" x14ac:dyDescent="0.2">
      <c r="A58" s="284"/>
      <c r="B58" s="284"/>
      <c r="C58" s="284"/>
      <c r="D58" s="284"/>
      <c r="E58" s="453" t="str">
        <f>Asset18</f>
        <v>IT systems</v>
      </c>
      <c r="F58" s="455"/>
      <c r="G58" s="452">
        <v>2.6585949356674456</v>
      </c>
      <c r="H58" s="452">
        <v>1.3773436558436096</v>
      </c>
      <c r="I58" s="452">
        <v>2.5495808654823415</v>
      </c>
      <c r="J58" s="452">
        <v>1.3017228881668785</v>
      </c>
      <c r="K58" s="452">
        <v>1.3958437324148198</v>
      </c>
      <c r="L58" s="154"/>
      <c r="M58" s="154"/>
      <c r="N58" s="154"/>
      <c r="O58" s="154"/>
      <c r="P58" s="154"/>
      <c r="Q58" s="19"/>
      <c r="R58" s="386"/>
      <c r="S58" s="386"/>
      <c r="T58" s="386"/>
      <c r="U58" s="386"/>
      <c r="V58" s="386"/>
    </row>
    <row r="59" spans="1:22" outlineLevel="1" x14ac:dyDescent="0.2">
      <c r="A59" s="284"/>
      <c r="B59" s="284"/>
      <c r="C59" s="284"/>
      <c r="D59" s="284"/>
      <c r="E59" s="453" t="str">
        <f>Asset19</f>
        <v>Motor vehicles</v>
      </c>
      <c r="F59" s="455"/>
      <c r="G59" s="452">
        <v>6.0088394665967715E-2</v>
      </c>
      <c r="H59" s="452">
        <v>3.410758315929497E-2</v>
      </c>
      <c r="I59" s="452">
        <v>3.9354746878202659E-2</v>
      </c>
      <c r="J59" s="452">
        <v>5.3269590770345439E-2</v>
      </c>
      <c r="K59" s="452">
        <v>5.7661239965667389E-2</v>
      </c>
      <c r="L59" s="154"/>
      <c r="M59" s="154"/>
      <c r="N59" s="154"/>
      <c r="O59" s="154"/>
      <c r="P59" s="154"/>
      <c r="Q59" s="19"/>
      <c r="R59" s="386"/>
      <c r="S59" s="386"/>
      <c r="T59" s="386"/>
      <c r="U59" s="386"/>
      <c r="V59" s="386"/>
    </row>
    <row r="60" spans="1:22" outlineLevel="1" x14ac:dyDescent="0.2">
      <c r="A60" s="20"/>
      <c r="B60" s="20"/>
      <c r="C60" s="20"/>
      <c r="D60" s="284"/>
      <c r="E60" s="453" t="str">
        <f>Asset20</f>
        <v>Buildings</v>
      </c>
      <c r="F60" s="455"/>
      <c r="G60" s="452">
        <v>1.1675662030620089</v>
      </c>
      <c r="H60" s="452">
        <v>1.5924473578419642</v>
      </c>
      <c r="I60" s="452">
        <v>1.1876813773686155</v>
      </c>
      <c r="J60" s="452">
        <v>0.71428717643834039</v>
      </c>
      <c r="K60" s="452">
        <v>6.8832083786462966E-2</v>
      </c>
      <c r="L60" s="154"/>
      <c r="M60" s="154"/>
      <c r="N60" s="154"/>
      <c r="O60" s="154"/>
      <c r="P60" s="154"/>
      <c r="Q60" s="19"/>
      <c r="R60" s="386"/>
      <c r="S60" s="386"/>
      <c r="T60" s="386"/>
      <c r="U60" s="386"/>
      <c r="V60" s="386"/>
    </row>
    <row r="61" spans="1:22" outlineLevel="1" x14ac:dyDescent="0.2">
      <c r="A61" s="20"/>
      <c r="B61" s="20"/>
      <c r="C61" s="20"/>
      <c r="D61" s="284"/>
      <c r="E61" s="453" t="str">
        <f>Asset21</f>
        <v>Equity raising costs</v>
      </c>
      <c r="F61" s="455"/>
      <c r="G61" s="446">
        <v>0</v>
      </c>
      <c r="H61" s="446">
        <v>0</v>
      </c>
      <c r="I61" s="446">
        <v>0</v>
      </c>
      <c r="J61" s="446">
        <v>0</v>
      </c>
      <c r="K61" s="446">
        <v>0</v>
      </c>
      <c r="L61" s="154"/>
      <c r="M61" s="154"/>
      <c r="N61" s="154"/>
      <c r="O61" s="154"/>
      <c r="P61" s="154"/>
      <c r="Q61" s="47"/>
    </row>
    <row r="62" spans="1:22" outlineLevel="1" x14ac:dyDescent="0.2">
      <c r="A62" s="284"/>
      <c r="B62" s="284"/>
      <c r="C62" s="284"/>
      <c r="D62" s="284"/>
      <c r="E62" s="453">
        <f>Asset22</f>
        <v>0</v>
      </c>
      <c r="F62" s="455"/>
      <c r="G62" s="427"/>
      <c r="H62" s="427"/>
      <c r="I62" s="427"/>
      <c r="J62" s="427"/>
      <c r="K62" s="427"/>
      <c r="L62" s="154"/>
      <c r="M62" s="154"/>
      <c r="N62" s="154"/>
      <c r="O62" s="154"/>
      <c r="P62" s="154"/>
      <c r="Q62" s="19"/>
    </row>
    <row r="63" spans="1:22" outlineLevel="1" x14ac:dyDescent="0.2">
      <c r="A63" s="20"/>
      <c r="B63" s="20"/>
      <c r="C63" s="20"/>
      <c r="D63" s="284"/>
      <c r="E63" s="453">
        <f>Asset23</f>
        <v>0</v>
      </c>
      <c r="F63" s="454"/>
      <c r="G63" s="428"/>
      <c r="H63" s="427"/>
      <c r="I63" s="427"/>
      <c r="J63" s="427"/>
      <c r="K63" s="427"/>
      <c r="L63" s="154"/>
      <c r="M63" s="154"/>
      <c r="N63" s="154"/>
      <c r="O63" s="154"/>
      <c r="P63" s="154"/>
      <c r="Q63" s="19"/>
    </row>
    <row r="64" spans="1:22" outlineLevel="1" x14ac:dyDescent="0.2">
      <c r="A64" s="20"/>
      <c r="B64" s="20"/>
      <c r="C64" s="20"/>
      <c r="D64" s="284"/>
      <c r="E64" s="453">
        <f>Asset24</f>
        <v>0</v>
      </c>
      <c r="F64" s="454"/>
      <c r="G64" s="428"/>
      <c r="H64" s="427"/>
      <c r="I64" s="427"/>
      <c r="J64" s="427"/>
      <c r="K64" s="427"/>
      <c r="L64" s="154"/>
      <c r="M64" s="154"/>
      <c r="N64" s="154"/>
      <c r="O64" s="154"/>
      <c r="P64" s="154"/>
      <c r="Q64" s="19"/>
    </row>
    <row r="65" spans="1:22" outlineLevel="1" x14ac:dyDescent="0.2">
      <c r="A65" s="284"/>
      <c r="B65" s="284"/>
      <c r="C65" s="284"/>
      <c r="D65" s="284"/>
      <c r="E65" s="453">
        <f>Asset25</f>
        <v>0</v>
      </c>
      <c r="F65" s="454"/>
      <c r="G65" s="428"/>
      <c r="H65" s="427"/>
      <c r="I65" s="427"/>
      <c r="J65" s="427"/>
      <c r="K65" s="427"/>
      <c r="L65" s="154"/>
      <c r="M65" s="154"/>
      <c r="N65" s="154"/>
      <c r="O65" s="154"/>
      <c r="P65" s="154"/>
      <c r="Q65" s="19"/>
    </row>
    <row r="66" spans="1:22" outlineLevel="1" x14ac:dyDescent="0.2">
      <c r="A66" s="20"/>
      <c r="B66" s="20"/>
      <c r="C66" s="20"/>
      <c r="D66" s="284"/>
      <c r="E66" s="453">
        <f>Asset26</f>
        <v>0</v>
      </c>
      <c r="F66" s="454"/>
      <c r="G66" s="428"/>
      <c r="H66" s="427"/>
      <c r="I66" s="427"/>
      <c r="J66" s="427"/>
      <c r="K66" s="427"/>
      <c r="L66" s="154"/>
      <c r="M66" s="154"/>
      <c r="N66" s="154"/>
      <c r="O66" s="154"/>
      <c r="P66" s="154"/>
      <c r="Q66" s="19"/>
    </row>
    <row r="67" spans="1:22" outlineLevel="1" x14ac:dyDescent="0.2">
      <c r="A67" s="20"/>
      <c r="B67" s="20"/>
      <c r="C67" s="20"/>
      <c r="D67" s="284"/>
      <c r="E67" s="453">
        <f>Asset27</f>
        <v>0</v>
      </c>
      <c r="F67" s="454"/>
      <c r="G67" s="428"/>
      <c r="H67" s="427"/>
      <c r="I67" s="427"/>
      <c r="J67" s="427"/>
      <c r="K67" s="427"/>
      <c r="L67" s="154"/>
      <c r="M67" s="154"/>
      <c r="N67" s="154"/>
      <c r="O67" s="154"/>
      <c r="P67" s="154"/>
      <c r="Q67" s="19"/>
    </row>
    <row r="68" spans="1:22" outlineLevel="1" x14ac:dyDescent="0.2">
      <c r="A68" s="284"/>
      <c r="B68" s="284"/>
      <c r="C68" s="284"/>
      <c r="D68" s="284"/>
      <c r="E68" s="453">
        <f>Asset28</f>
        <v>0</v>
      </c>
      <c r="F68" s="454"/>
      <c r="G68" s="428"/>
      <c r="H68" s="427"/>
      <c r="I68" s="427"/>
      <c r="J68" s="427"/>
      <c r="K68" s="427"/>
      <c r="L68" s="154"/>
      <c r="M68" s="154"/>
      <c r="N68" s="154"/>
      <c r="O68" s="154"/>
      <c r="P68" s="154"/>
      <c r="Q68" s="19"/>
    </row>
    <row r="69" spans="1:22" outlineLevel="1" x14ac:dyDescent="0.2">
      <c r="A69" s="20"/>
      <c r="B69" s="20"/>
      <c r="C69" s="20"/>
      <c r="D69" s="284"/>
      <c r="E69" s="453">
        <f>Asset29</f>
        <v>0</v>
      </c>
      <c r="F69" s="454"/>
      <c r="G69" s="428"/>
      <c r="H69" s="427"/>
      <c r="I69" s="427"/>
      <c r="J69" s="427"/>
      <c r="K69" s="427"/>
      <c r="L69" s="154"/>
      <c r="M69" s="154"/>
      <c r="N69" s="154"/>
      <c r="O69" s="154"/>
      <c r="P69" s="154"/>
      <c r="Q69" s="19"/>
    </row>
    <row r="70" spans="1:22" outlineLevel="1" x14ac:dyDescent="0.2">
      <c r="A70" s="20"/>
      <c r="B70" s="20"/>
      <c r="C70" s="20"/>
      <c r="D70" s="284"/>
      <c r="E70" s="453">
        <f>Asset30</f>
        <v>0</v>
      </c>
      <c r="F70" s="454"/>
      <c r="G70" s="428"/>
      <c r="H70" s="427"/>
      <c r="I70" s="427"/>
      <c r="J70" s="427"/>
      <c r="K70" s="427"/>
      <c r="L70" s="154"/>
      <c r="M70" s="154"/>
      <c r="N70" s="154"/>
      <c r="O70" s="154"/>
      <c r="P70" s="154"/>
      <c r="Q70" s="47">
        <f>SUM(G41:K60)</f>
        <v>78.24799002794461</v>
      </c>
      <c r="R70" s="447"/>
    </row>
    <row r="71" spans="1:22" x14ac:dyDescent="0.2">
      <c r="A71" s="284"/>
      <c r="B71" s="284"/>
      <c r="C71" s="284"/>
      <c r="D71" s="284"/>
      <c r="E71" s="453" t="s">
        <v>104</v>
      </c>
      <c r="F71" s="453"/>
      <c r="G71" s="440">
        <f>SUM(G41:G70)</f>
        <v>12.908311009541077</v>
      </c>
      <c r="H71" s="440">
        <f t="shared" ref="H71:P71" si="1">SUM(H41:H70)</f>
        <v>12.114766418510547</v>
      </c>
      <c r="I71" s="440">
        <f>SUM(I41:I70)</f>
        <v>17.711426447576667</v>
      </c>
      <c r="J71" s="440">
        <f t="shared" si="1"/>
        <v>17.660737493877352</v>
      </c>
      <c r="K71" s="440">
        <f>SUM(K41:K70)</f>
        <v>17.852748658438959</v>
      </c>
      <c r="L71" s="328">
        <f t="shared" si="1"/>
        <v>0</v>
      </c>
      <c r="M71" s="328">
        <f>SUM(M41:M70)</f>
        <v>0</v>
      </c>
      <c r="N71" s="328">
        <f t="shared" si="1"/>
        <v>0</v>
      </c>
      <c r="O71" s="328">
        <f t="shared" si="1"/>
        <v>0</v>
      </c>
      <c r="P71" s="328">
        <f t="shared" si="1"/>
        <v>0</v>
      </c>
      <c r="Q71" s="299"/>
      <c r="R71" s="451"/>
      <c r="S71" s="451"/>
      <c r="T71" s="451"/>
      <c r="U71" s="451"/>
      <c r="V71" s="451"/>
    </row>
    <row r="72" spans="1:22" ht="21" customHeight="1" x14ac:dyDescent="0.2">
      <c r="A72" s="20"/>
      <c r="B72" s="20"/>
      <c r="C72" s="20"/>
      <c r="D72" s="284"/>
      <c r="E72" s="131"/>
      <c r="F72" s="131"/>
      <c r="G72" s="47"/>
      <c r="H72" s="47"/>
      <c r="I72" s="47"/>
      <c r="J72" s="47"/>
      <c r="K72" s="47"/>
      <c r="L72" s="131"/>
      <c r="M72" s="131"/>
      <c r="N72" s="131"/>
      <c r="O72" s="131"/>
      <c r="P72" s="131"/>
      <c r="Q72" s="329">
        <f>SUM(G71:P71)-SUM(G139:K139)</f>
        <v>50.138180352770092</v>
      </c>
      <c r="R72" s="386"/>
      <c r="S72" s="386"/>
      <c r="T72" s="386"/>
      <c r="U72" s="386"/>
      <c r="V72" s="386"/>
    </row>
    <row r="73" spans="1:22" ht="13.5" customHeight="1" x14ac:dyDescent="0.2">
      <c r="A73" s="171"/>
      <c r="B73" s="171"/>
      <c r="C73" s="171"/>
      <c r="D73" s="411"/>
      <c r="E73" s="316" t="str">
        <f>"Forecast Asset Disposal – as incurred ($m Real "&amp;CONCATENATE(LEFT(Q7, 4)-1 &amp;"-" &amp;IF(Q7&gt;"2009-10",,"0") &amp;RIGHT(Q7,2)-1)&amp;")"</f>
        <v>Forecast Asset Disposal – as incurred ($m Real 2013-14)</v>
      </c>
      <c r="F73" s="316"/>
      <c r="G73" s="316"/>
      <c r="H73" s="316"/>
      <c r="I73" s="316"/>
      <c r="J73" s="174"/>
      <c r="K73" s="174"/>
      <c r="L73" s="172"/>
      <c r="M73" s="172"/>
      <c r="N73" s="172"/>
      <c r="O73" s="172"/>
      <c r="P73" s="172"/>
      <c r="Q73" s="171"/>
    </row>
    <row r="74" spans="1:22" x14ac:dyDescent="0.2">
      <c r="A74" s="284"/>
      <c r="B74" s="284"/>
      <c r="C74" s="284"/>
      <c r="D74" s="284"/>
      <c r="E74" s="73" t="s">
        <v>67</v>
      </c>
      <c r="F74" s="19"/>
      <c r="G74" s="331" t="str">
        <f>G40</f>
        <v>2014-15</v>
      </c>
      <c r="H74" s="331" t="str">
        <f t="shared" ref="H74:P74" si="2">H40</f>
        <v>2015-16</v>
      </c>
      <c r="I74" s="331" t="str">
        <f t="shared" si="2"/>
        <v>2016-17</v>
      </c>
      <c r="J74" s="331" t="str">
        <f t="shared" si="2"/>
        <v>2017-18</v>
      </c>
      <c r="K74" s="331" t="str">
        <f t="shared" si="2"/>
        <v>2018-19</v>
      </c>
      <c r="L74" s="331" t="str">
        <f t="shared" si="2"/>
        <v>2019-20</v>
      </c>
      <c r="M74" s="331" t="str">
        <f t="shared" si="2"/>
        <v>2020-21</v>
      </c>
      <c r="N74" s="331" t="str">
        <f t="shared" si="2"/>
        <v>2021-22</v>
      </c>
      <c r="O74" s="331" t="str">
        <f t="shared" si="2"/>
        <v>2022-23</v>
      </c>
      <c r="P74" s="331" t="str">
        <f t="shared" si="2"/>
        <v>2023-24</v>
      </c>
      <c r="Q74" s="19"/>
    </row>
    <row r="75" spans="1:22" outlineLevel="1" x14ac:dyDescent="0.2">
      <c r="A75" s="20"/>
      <c r="B75" s="20"/>
      <c r="C75" s="20"/>
      <c r="D75" s="284"/>
      <c r="E75" s="453">
        <f>Asset1</f>
        <v>0</v>
      </c>
      <c r="F75" s="454"/>
      <c r="G75" s="446">
        <v>0</v>
      </c>
      <c r="H75" s="446">
        <v>0</v>
      </c>
      <c r="I75" s="446">
        <v>0</v>
      </c>
      <c r="J75" s="446">
        <v>0</v>
      </c>
      <c r="K75" s="446">
        <v>0</v>
      </c>
      <c r="L75" s="403"/>
      <c r="M75" s="403"/>
      <c r="N75" s="403"/>
      <c r="O75" s="403"/>
      <c r="P75" s="403"/>
      <c r="Q75" s="19"/>
    </row>
    <row r="76" spans="1:22" outlineLevel="1" x14ac:dyDescent="0.2">
      <c r="A76" s="20"/>
      <c r="B76" s="20"/>
      <c r="C76" s="20"/>
      <c r="D76" s="284"/>
      <c r="E76" s="453">
        <f>Asset2</f>
        <v>0</v>
      </c>
      <c r="F76" s="454"/>
      <c r="G76" s="446">
        <v>0</v>
      </c>
      <c r="H76" s="446">
        <v>0</v>
      </c>
      <c r="I76" s="446">
        <v>0</v>
      </c>
      <c r="J76" s="446">
        <v>0</v>
      </c>
      <c r="K76" s="446">
        <v>0</v>
      </c>
      <c r="L76" s="154"/>
      <c r="M76" s="154"/>
      <c r="N76" s="154"/>
      <c r="O76" s="154"/>
      <c r="P76" s="154"/>
      <c r="Q76" s="19"/>
    </row>
    <row r="77" spans="1:22" outlineLevel="1" x14ac:dyDescent="0.2">
      <c r="A77" s="284"/>
      <c r="B77" s="284"/>
      <c r="C77" s="284"/>
      <c r="D77" s="284"/>
      <c r="E77" s="453">
        <f>Asset3</f>
        <v>0</v>
      </c>
      <c r="F77" s="454"/>
      <c r="G77" s="446">
        <v>0</v>
      </c>
      <c r="H77" s="446">
        <v>0</v>
      </c>
      <c r="I77" s="446">
        <v>0</v>
      </c>
      <c r="J77" s="446">
        <v>0</v>
      </c>
      <c r="K77" s="446">
        <v>0</v>
      </c>
      <c r="L77" s="154"/>
      <c r="M77" s="154"/>
      <c r="N77" s="154"/>
      <c r="O77" s="154"/>
      <c r="P77" s="154"/>
      <c r="Q77" s="19"/>
    </row>
    <row r="78" spans="1:22" outlineLevel="1" x14ac:dyDescent="0.2">
      <c r="A78" s="20"/>
      <c r="B78" s="20"/>
      <c r="C78" s="20"/>
      <c r="D78" s="284"/>
      <c r="E78" s="453">
        <f>Asset4</f>
        <v>0</v>
      </c>
      <c r="F78" s="454"/>
      <c r="G78" s="446">
        <v>0</v>
      </c>
      <c r="H78" s="446">
        <v>0</v>
      </c>
      <c r="I78" s="446">
        <v>0</v>
      </c>
      <c r="J78" s="446">
        <v>0</v>
      </c>
      <c r="K78" s="446">
        <v>0</v>
      </c>
      <c r="L78" s="154"/>
      <c r="M78" s="154"/>
      <c r="N78" s="154"/>
      <c r="O78" s="154"/>
      <c r="P78" s="154"/>
      <c r="Q78" s="19"/>
    </row>
    <row r="79" spans="1:22" outlineLevel="1" x14ac:dyDescent="0.2">
      <c r="A79" s="20"/>
      <c r="B79" s="20"/>
      <c r="C79" s="20"/>
      <c r="D79" s="284"/>
      <c r="E79" s="453">
        <f>Asset5</f>
        <v>0</v>
      </c>
      <c r="F79" s="454"/>
      <c r="G79" s="446">
        <v>0</v>
      </c>
      <c r="H79" s="446">
        <v>0</v>
      </c>
      <c r="I79" s="446">
        <v>0</v>
      </c>
      <c r="J79" s="446">
        <v>0</v>
      </c>
      <c r="K79" s="446">
        <v>0</v>
      </c>
      <c r="L79" s="154"/>
      <c r="M79" s="154"/>
      <c r="N79" s="154"/>
      <c r="O79" s="154"/>
      <c r="P79" s="154"/>
      <c r="Q79" s="19"/>
    </row>
    <row r="80" spans="1:22" outlineLevel="1" x14ac:dyDescent="0.2">
      <c r="A80" s="284"/>
      <c r="B80" s="284"/>
      <c r="C80" s="284"/>
      <c r="D80" s="284"/>
      <c r="E80" s="453">
        <f>Asset6</f>
        <v>0</v>
      </c>
      <c r="F80" s="454"/>
      <c r="G80" s="446">
        <v>0</v>
      </c>
      <c r="H80" s="446">
        <v>0</v>
      </c>
      <c r="I80" s="446">
        <v>0</v>
      </c>
      <c r="J80" s="446">
        <v>0</v>
      </c>
      <c r="K80" s="446">
        <v>0</v>
      </c>
      <c r="L80" s="154"/>
      <c r="M80" s="154"/>
      <c r="N80" s="154"/>
      <c r="O80" s="154"/>
      <c r="P80" s="154"/>
      <c r="Q80" s="19"/>
    </row>
    <row r="81" spans="1:17" outlineLevel="1" x14ac:dyDescent="0.2">
      <c r="A81" s="20"/>
      <c r="B81" s="20"/>
      <c r="C81" s="20"/>
      <c r="D81" s="284"/>
      <c r="E81" s="453" t="str">
        <f>Asset7</f>
        <v>Customer Metering and Load Control</v>
      </c>
      <c r="F81" s="454"/>
      <c r="G81" s="446">
        <v>0</v>
      </c>
      <c r="H81" s="446">
        <v>0</v>
      </c>
      <c r="I81" s="446">
        <v>0</v>
      </c>
      <c r="J81" s="446">
        <v>0</v>
      </c>
      <c r="K81" s="446">
        <v>0</v>
      </c>
      <c r="L81" s="154"/>
      <c r="M81" s="154"/>
      <c r="N81" s="154"/>
      <c r="O81" s="154"/>
      <c r="P81" s="154"/>
      <c r="Q81" s="19"/>
    </row>
    <row r="82" spans="1:17" outlineLevel="1" x14ac:dyDescent="0.2">
      <c r="A82" s="20"/>
      <c r="B82" s="20"/>
      <c r="C82" s="20"/>
      <c r="D82" s="284"/>
      <c r="E82" s="453" t="str">
        <f>Asset8</f>
        <v>Customer Metering (digital)</v>
      </c>
      <c r="F82" s="454"/>
      <c r="G82" s="446">
        <v>0</v>
      </c>
      <c r="H82" s="446">
        <v>0</v>
      </c>
      <c r="I82" s="446">
        <v>0</v>
      </c>
      <c r="J82" s="446">
        <v>0</v>
      </c>
      <c r="K82" s="446">
        <v>0</v>
      </c>
      <c r="L82" s="154"/>
      <c r="M82" s="154"/>
      <c r="N82" s="154"/>
      <c r="O82" s="154"/>
      <c r="P82" s="154"/>
      <c r="Q82" s="19"/>
    </row>
    <row r="83" spans="1:17" outlineLevel="1" x14ac:dyDescent="0.2">
      <c r="A83" s="284"/>
      <c r="B83" s="284"/>
      <c r="C83" s="284"/>
      <c r="D83" s="284"/>
      <c r="E83" s="453">
        <f>Asset9</f>
        <v>0</v>
      </c>
      <c r="F83" s="454"/>
      <c r="G83" s="446">
        <v>0</v>
      </c>
      <c r="H83" s="446">
        <v>0</v>
      </c>
      <c r="I83" s="446">
        <v>0</v>
      </c>
      <c r="J83" s="446">
        <v>0</v>
      </c>
      <c r="K83" s="446">
        <v>0</v>
      </c>
      <c r="L83" s="154"/>
      <c r="M83" s="154"/>
      <c r="N83" s="154"/>
      <c r="O83" s="154"/>
      <c r="P83" s="154"/>
      <c r="Q83" s="19"/>
    </row>
    <row r="84" spans="1:17" outlineLevel="1" x14ac:dyDescent="0.2">
      <c r="A84" s="284"/>
      <c r="B84" s="284"/>
      <c r="C84" s="284"/>
      <c r="D84" s="284"/>
      <c r="E84" s="453">
        <f>Asset10</f>
        <v>0</v>
      </c>
      <c r="F84" s="454"/>
      <c r="G84" s="446">
        <v>0</v>
      </c>
      <c r="H84" s="446">
        <v>0</v>
      </c>
      <c r="I84" s="446">
        <v>0</v>
      </c>
      <c r="J84" s="446">
        <v>0</v>
      </c>
      <c r="K84" s="446">
        <v>0</v>
      </c>
      <c r="L84" s="154"/>
      <c r="M84" s="154"/>
      <c r="N84" s="154"/>
      <c r="O84" s="154"/>
      <c r="P84" s="154"/>
      <c r="Q84" s="19"/>
    </row>
    <row r="85" spans="1:17" outlineLevel="1" x14ac:dyDescent="0.2">
      <c r="A85" s="284"/>
      <c r="B85" s="284"/>
      <c r="C85" s="284"/>
      <c r="D85" s="284"/>
      <c r="E85" s="453">
        <f>Asset11</f>
        <v>0</v>
      </c>
      <c r="F85" s="454"/>
      <c r="G85" s="446">
        <v>0</v>
      </c>
      <c r="H85" s="446">
        <v>0</v>
      </c>
      <c r="I85" s="446">
        <v>0</v>
      </c>
      <c r="J85" s="446">
        <v>0</v>
      </c>
      <c r="K85" s="446">
        <v>0</v>
      </c>
      <c r="L85" s="154"/>
      <c r="M85" s="154"/>
      <c r="N85" s="154"/>
      <c r="O85" s="154"/>
      <c r="P85" s="154"/>
      <c r="Q85" s="19"/>
    </row>
    <row r="86" spans="1:17" outlineLevel="1" x14ac:dyDescent="0.2">
      <c r="A86" s="284"/>
      <c r="B86" s="284"/>
      <c r="C86" s="284"/>
      <c r="D86" s="284"/>
      <c r="E86" s="453">
        <f>Asset12</f>
        <v>0</v>
      </c>
      <c r="F86" s="454"/>
      <c r="G86" s="446">
        <v>0</v>
      </c>
      <c r="H86" s="446">
        <v>0</v>
      </c>
      <c r="I86" s="446">
        <v>0</v>
      </c>
      <c r="J86" s="446">
        <v>0</v>
      </c>
      <c r="K86" s="446">
        <v>0</v>
      </c>
      <c r="L86" s="154"/>
      <c r="M86" s="154"/>
      <c r="N86" s="154"/>
      <c r="O86" s="154"/>
      <c r="P86" s="154"/>
      <c r="Q86" s="19"/>
    </row>
    <row r="87" spans="1:17" outlineLevel="1" x14ac:dyDescent="0.2">
      <c r="A87" s="284"/>
      <c r="B87" s="284"/>
      <c r="C87" s="284"/>
      <c r="D87" s="284"/>
      <c r="E87" s="453">
        <f>Asset13</f>
        <v>0</v>
      </c>
      <c r="F87" s="454"/>
      <c r="G87" s="446">
        <v>0</v>
      </c>
      <c r="H87" s="446">
        <v>0</v>
      </c>
      <c r="I87" s="446">
        <v>0</v>
      </c>
      <c r="J87" s="446">
        <v>0</v>
      </c>
      <c r="K87" s="446">
        <v>0</v>
      </c>
      <c r="L87" s="154"/>
      <c r="M87" s="154"/>
      <c r="N87" s="154"/>
      <c r="O87" s="154"/>
      <c r="P87" s="154"/>
      <c r="Q87" s="19"/>
    </row>
    <row r="88" spans="1:17" outlineLevel="1" x14ac:dyDescent="0.2">
      <c r="A88" s="284"/>
      <c r="B88" s="284"/>
      <c r="C88" s="284"/>
      <c r="D88" s="284"/>
      <c r="E88" s="453">
        <f>Asset14</f>
        <v>0</v>
      </c>
      <c r="F88" s="454"/>
      <c r="G88" s="446">
        <v>0</v>
      </c>
      <c r="H88" s="446">
        <v>0</v>
      </c>
      <c r="I88" s="446">
        <v>0</v>
      </c>
      <c r="J88" s="446">
        <v>0</v>
      </c>
      <c r="K88" s="446">
        <v>0</v>
      </c>
      <c r="L88" s="154"/>
      <c r="M88" s="154"/>
      <c r="N88" s="154"/>
      <c r="O88" s="154"/>
      <c r="P88" s="154"/>
      <c r="Q88" s="19"/>
    </row>
    <row r="89" spans="1:17" outlineLevel="1" x14ac:dyDescent="0.2">
      <c r="A89" s="284"/>
      <c r="B89" s="284"/>
      <c r="C89" s="284"/>
      <c r="D89" s="284"/>
      <c r="E89" s="453" t="str">
        <f>Asset15</f>
        <v>Furniture, fittings, plant and equipment</v>
      </c>
      <c r="F89" s="454"/>
      <c r="G89" s="446">
        <v>0</v>
      </c>
      <c r="H89" s="446">
        <v>0</v>
      </c>
      <c r="I89" s="446">
        <v>0</v>
      </c>
      <c r="J89" s="446">
        <v>0</v>
      </c>
      <c r="K89" s="446">
        <v>0</v>
      </c>
      <c r="L89" s="154"/>
      <c r="M89" s="154"/>
      <c r="N89" s="154"/>
      <c r="O89" s="154"/>
      <c r="P89" s="154"/>
      <c r="Q89" s="19"/>
    </row>
    <row r="90" spans="1:17" outlineLevel="1" x14ac:dyDescent="0.2">
      <c r="A90" s="284"/>
      <c r="B90" s="284"/>
      <c r="C90" s="284"/>
      <c r="D90" s="284"/>
      <c r="E90" s="453" t="str">
        <f>Asset16</f>
        <v>Land (non-system)</v>
      </c>
      <c r="F90" s="454"/>
      <c r="G90" s="446">
        <v>5.5096829247617947E-2</v>
      </c>
      <c r="H90" s="446">
        <v>0</v>
      </c>
      <c r="I90" s="446">
        <v>0.15808991235465059</v>
      </c>
      <c r="J90" s="446">
        <v>4.7639509125163411E-2</v>
      </c>
      <c r="K90" s="446">
        <v>0.31485274169370103</v>
      </c>
      <c r="L90" s="154"/>
      <c r="M90" s="154"/>
      <c r="N90" s="154"/>
      <c r="O90" s="154"/>
      <c r="P90" s="154"/>
      <c r="Q90" s="19"/>
    </row>
    <row r="91" spans="1:17" outlineLevel="1" x14ac:dyDescent="0.2">
      <c r="A91" s="284"/>
      <c r="B91" s="284"/>
      <c r="C91" s="284"/>
      <c r="D91" s="284"/>
      <c r="E91" s="453" t="str">
        <f>Asset17</f>
        <v>Other non system assets</v>
      </c>
      <c r="F91" s="454"/>
      <c r="G91" s="446">
        <v>0</v>
      </c>
      <c r="H91" s="446">
        <v>0</v>
      </c>
      <c r="I91" s="446">
        <v>0</v>
      </c>
      <c r="J91" s="446">
        <v>0</v>
      </c>
      <c r="K91" s="446">
        <v>0</v>
      </c>
      <c r="L91" s="154"/>
      <c r="M91" s="154"/>
      <c r="N91" s="154"/>
      <c r="O91" s="154"/>
      <c r="P91" s="154"/>
      <c r="Q91" s="19"/>
    </row>
    <row r="92" spans="1:17" outlineLevel="1" x14ac:dyDescent="0.2">
      <c r="A92" s="284"/>
      <c r="B92" s="284"/>
      <c r="C92" s="284"/>
      <c r="D92" s="284"/>
      <c r="E92" s="453" t="str">
        <f>Asset18</f>
        <v>IT systems</v>
      </c>
      <c r="F92" s="454"/>
      <c r="G92" s="446">
        <v>0</v>
      </c>
      <c r="H92" s="446">
        <v>0</v>
      </c>
      <c r="I92" s="446">
        <v>0</v>
      </c>
      <c r="J92" s="446">
        <v>0</v>
      </c>
      <c r="K92" s="446">
        <v>0</v>
      </c>
      <c r="L92" s="154"/>
      <c r="M92" s="154"/>
      <c r="N92" s="154"/>
      <c r="O92" s="154"/>
      <c r="P92" s="154"/>
      <c r="Q92" s="19"/>
    </row>
    <row r="93" spans="1:17" outlineLevel="1" x14ac:dyDescent="0.2">
      <c r="A93" s="284"/>
      <c r="B93" s="284"/>
      <c r="C93" s="284"/>
      <c r="D93" s="284"/>
      <c r="E93" s="453" t="str">
        <f>Asset19</f>
        <v>Motor vehicles</v>
      </c>
      <c r="F93" s="454"/>
      <c r="G93" s="446">
        <v>0</v>
      </c>
      <c r="H93" s="446">
        <v>0</v>
      </c>
      <c r="I93" s="446">
        <v>0</v>
      </c>
      <c r="J93" s="446">
        <v>0</v>
      </c>
      <c r="K93" s="446">
        <v>0</v>
      </c>
      <c r="L93" s="154"/>
      <c r="M93" s="154"/>
      <c r="N93" s="154"/>
      <c r="O93" s="154"/>
      <c r="P93" s="154"/>
      <c r="Q93" s="19"/>
    </row>
    <row r="94" spans="1:17" outlineLevel="1" x14ac:dyDescent="0.2">
      <c r="A94" s="20"/>
      <c r="B94" s="20"/>
      <c r="C94" s="20"/>
      <c r="D94" s="284"/>
      <c r="E94" s="453" t="str">
        <f>Asset20</f>
        <v>Buildings</v>
      </c>
      <c r="F94" s="454"/>
      <c r="G94" s="446">
        <v>0</v>
      </c>
      <c r="H94" s="446">
        <v>0</v>
      </c>
      <c r="I94" s="446">
        <v>0</v>
      </c>
      <c r="J94" s="446">
        <v>0</v>
      </c>
      <c r="K94" s="446">
        <v>0</v>
      </c>
      <c r="L94" s="154"/>
      <c r="M94" s="154"/>
      <c r="N94" s="154"/>
      <c r="O94" s="154"/>
      <c r="P94" s="154"/>
      <c r="Q94" s="19"/>
    </row>
    <row r="95" spans="1:17" outlineLevel="1" x14ac:dyDescent="0.2">
      <c r="A95" s="20"/>
      <c r="B95" s="20"/>
      <c r="C95" s="20"/>
      <c r="D95" s="284"/>
      <c r="E95" s="453" t="str">
        <f>Asset21</f>
        <v>Equity raising costs</v>
      </c>
      <c r="F95" s="454"/>
      <c r="G95" s="446">
        <v>0</v>
      </c>
      <c r="H95" s="446">
        <v>0</v>
      </c>
      <c r="I95" s="446">
        <v>0</v>
      </c>
      <c r="J95" s="446">
        <v>0</v>
      </c>
      <c r="K95" s="446">
        <v>0</v>
      </c>
      <c r="L95" s="154"/>
      <c r="M95" s="154"/>
      <c r="N95" s="154"/>
      <c r="O95" s="154"/>
      <c r="P95" s="154"/>
      <c r="Q95" s="19"/>
    </row>
    <row r="96" spans="1:17" outlineLevel="1" x14ac:dyDescent="0.2">
      <c r="A96" s="284"/>
      <c r="B96" s="284"/>
      <c r="C96" s="284"/>
      <c r="D96" s="284"/>
      <c r="E96" s="453">
        <f>Asset22</f>
        <v>0</v>
      </c>
      <c r="F96" s="454"/>
      <c r="G96" s="428"/>
      <c r="H96" s="427"/>
      <c r="I96" s="427"/>
      <c r="J96" s="427"/>
      <c r="K96" s="427"/>
      <c r="L96" s="154"/>
      <c r="M96" s="154"/>
      <c r="N96" s="154"/>
      <c r="O96" s="154"/>
      <c r="P96" s="154"/>
      <c r="Q96" s="19"/>
    </row>
    <row r="97" spans="1:17" outlineLevel="1" x14ac:dyDescent="0.2">
      <c r="A97" s="20"/>
      <c r="B97" s="20"/>
      <c r="C97" s="20"/>
      <c r="D97" s="284"/>
      <c r="E97" s="453">
        <f>Asset23</f>
        <v>0</v>
      </c>
      <c r="F97" s="454"/>
      <c r="G97" s="428"/>
      <c r="H97" s="427"/>
      <c r="I97" s="427"/>
      <c r="J97" s="427"/>
      <c r="K97" s="427"/>
      <c r="L97" s="154"/>
      <c r="M97" s="154"/>
      <c r="N97" s="154"/>
      <c r="O97" s="154"/>
      <c r="P97" s="154"/>
      <c r="Q97" s="19"/>
    </row>
    <row r="98" spans="1:17" outlineLevel="1" x14ac:dyDescent="0.2">
      <c r="A98" s="20"/>
      <c r="B98" s="20"/>
      <c r="C98" s="20"/>
      <c r="D98" s="284"/>
      <c r="E98" s="453">
        <f>Asset24</f>
        <v>0</v>
      </c>
      <c r="F98" s="454"/>
      <c r="G98" s="428"/>
      <c r="H98" s="427"/>
      <c r="I98" s="427"/>
      <c r="J98" s="427"/>
      <c r="K98" s="427"/>
      <c r="L98" s="154"/>
      <c r="M98" s="154"/>
      <c r="N98" s="154"/>
      <c r="O98" s="154"/>
      <c r="P98" s="154"/>
      <c r="Q98" s="19"/>
    </row>
    <row r="99" spans="1:17" outlineLevel="1" x14ac:dyDescent="0.2">
      <c r="A99" s="284"/>
      <c r="B99" s="284"/>
      <c r="C99" s="284"/>
      <c r="D99" s="284"/>
      <c r="E99" s="453">
        <f>Asset25</f>
        <v>0</v>
      </c>
      <c r="F99" s="454"/>
      <c r="G99" s="428"/>
      <c r="H99" s="427"/>
      <c r="I99" s="427"/>
      <c r="J99" s="427"/>
      <c r="K99" s="427"/>
      <c r="L99" s="154"/>
      <c r="M99" s="154"/>
      <c r="N99" s="154"/>
      <c r="O99" s="154"/>
      <c r="P99" s="154"/>
      <c r="Q99" s="19"/>
    </row>
    <row r="100" spans="1:17" outlineLevel="1" x14ac:dyDescent="0.2">
      <c r="A100" s="20"/>
      <c r="B100" s="20"/>
      <c r="C100" s="20"/>
      <c r="D100" s="284"/>
      <c r="E100" s="453">
        <f>Asset26</f>
        <v>0</v>
      </c>
      <c r="F100" s="454"/>
      <c r="G100" s="428"/>
      <c r="H100" s="427"/>
      <c r="I100" s="427"/>
      <c r="J100" s="427"/>
      <c r="K100" s="427"/>
      <c r="L100" s="154"/>
      <c r="M100" s="154"/>
      <c r="N100" s="154"/>
      <c r="O100" s="154"/>
      <c r="P100" s="154"/>
      <c r="Q100" s="19"/>
    </row>
    <row r="101" spans="1:17" outlineLevel="1" x14ac:dyDescent="0.2">
      <c r="A101" s="20"/>
      <c r="B101" s="20"/>
      <c r="C101" s="20"/>
      <c r="D101" s="284"/>
      <c r="E101" s="453">
        <f>Asset27</f>
        <v>0</v>
      </c>
      <c r="F101" s="454"/>
      <c r="G101" s="428"/>
      <c r="H101" s="427"/>
      <c r="I101" s="427"/>
      <c r="J101" s="427"/>
      <c r="K101" s="427"/>
      <c r="L101" s="154"/>
      <c r="M101" s="154"/>
      <c r="N101" s="154"/>
      <c r="O101" s="154"/>
      <c r="P101" s="154"/>
      <c r="Q101" s="19"/>
    </row>
    <row r="102" spans="1:17" outlineLevel="1" x14ac:dyDescent="0.2">
      <c r="A102" s="284"/>
      <c r="B102" s="284"/>
      <c r="C102" s="284"/>
      <c r="D102" s="284"/>
      <c r="E102" s="453">
        <f>Asset28</f>
        <v>0</v>
      </c>
      <c r="F102" s="454"/>
      <c r="G102" s="428"/>
      <c r="H102" s="427"/>
      <c r="I102" s="427"/>
      <c r="J102" s="427"/>
      <c r="K102" s="427"/>
      <c r="L102" s="154"/>
      <c r="M102" s="154"/>
      <c r="N102" s="154"/>
      <c r="O102" s="154"/>
      <c r="P102" s="154"/>
      <c r="Q102" s="19"/>
    </row>
    <row r="103" spans="1:17" outlineLevel="1" x14ac:dyDescent="0.2">
      <c r="A103" s="20"/>
      <c r="B103" s="20"/>
      <c r="C103" s="20"/>
      <c r="D103" s="284"/>
      <c r="E103" s="453">
        <f>Asset29</f>
        <v>0</v>
      </c>
      <c r="F103" s="454"/>
      <c r="G103" s="428"/>
      <c r="H103" s="427"/>
      <c r="I103" s="427"/>
      <c r="J103" s="427"/>
      <c r="K103" s="427"/>
      <c r="L103" s="154"/>
      <c r="M103" s="154"/>
      <c r="N103" s="154"/>
      <c r="O103" s="154"/>
      <c r="P103" s="154"/>
      <c r="Q103" s="19"/>
    </row>
    <row r="104" spans="1:17" outlineLevel="1" x14ac:dyDescent="0.2">
      <c r="A104" s="20"/>
      <c r="B104" s="20"/>
      <c r="C104" s="20"/>
      <c r="D104" s="284"/>
      <c r="E104" s="453">
        <f>Asset30</f>
        <v>0</v>
      </c>
      <c r="F104" s="454"/>
      <c r="G104" s="428"/>
      <c r="H104" s="427"/>
      <c r="I104" s="427"/>
      <c r="J104" s="427"/>
      <c r="K104" s="427"/>
      <c r="L104" s="154"/>
      <c r="M104" s="154"/>
      <c r="N104" s="154"/>
      <c r="O104" s="154"/>
      <c r="P104" s="154"/>
      <c r="Q104" s="19"/>
    </row>
    <row r="105" spans="1:17" x14ac:dyDescent="0.2">
      <c r="A105" s="284"/>
      <c r="B105" s="284"/>
      <c r="C105" s="284"/>
      <c r="D105" s="284"/>
      <c r="E105" s="453" t="s">
        <v>104</v>
      </c>
      <c r="F105" s="453"/>
      <c r="G105" s="440">
        <f t="shared" ref="G105:P105" si="3">SUM(G75:G104)</f>
        <v>5.5096829247617947E-2</v>
      </c>
      <c r="H105" s="440">
        <f t="shared" si="3"/>
        <v>0</v>
      </c>
      <c r="I105" s="440">
        <f t="shared" si="3"/>
        <v>0.15808991235465059</v>
      </c>
      <c r="J105" s="440">
        <f>SUM(J75:J104)</f>
        <v>4.7639509125163411E-2</v>
      </c>
      <c r="K105" s="440">
        <f t="shared" si="3"/>
        <v>0.31485274169370103</v>
      </c>
      <c r="L105" s="328">
        <f t="shared" si="3"/>
        <v>0</v>
      </c>
      <c r="M105" s="328">
        <f t="shared" si="3"/>
        <v>0</v>
      </c>
      <c r="N105" s="328">
        <f t="shared" si="3"/>
        <v>0</v>
      </c>
      <c r="O105" s="328">
        <f t="shared" si="3"/>
        <v>0</v>
      </c>
      <c r="P105" s="328">
        <f t="shared" si="3"/>
        <v>0</v>
      </c>
      <c r="Q105" s="299"/>
    </row>
    <row r="106" spans="1:17" ht="21" customHeight="1" x14ac:dyDescent="0.2">
      <c r="A106" s="20"/>
      <c r="B106" s="20"/>
      <c r="C106" s="20"/>
      <c r="D106" s="284"/>
      <c r="E106" s="20"/>
      <c r="F106" s="131"/>
      <c r="G106" s="47"/>
      <c r="H106" s="47"/>
      <c r="I106" s="47"/>
      <c r="J106" s="47"/>
      <c r="K106" s="47"/>
      <c r="L106" s="131"/>
      <c r="M106" s="131"/>
      <c r="N106" s="131"/>
      <c r="O106" s="131"/>
      <c r="P106" s="131"/>
      <c r="Q106" s="329">
        <f>SUM(G105:P105)</f>
        <v>0.57567899242113296</v>
      </c>
    </row>
    <row r="107" spans="1:17" ht="13.5" customHeight="1" x14ac:dyDescent="0.2">
      <c r="A107" s="171"/>
      <c r="B107" s="171"/>
      <c r="C107" s="171"/>
      <c r="D107" s="411"/>
      <c r="E107" s="316" t="str">
        <f>"Forecast Customer Contributions – As Incurred ($m Real "&amp;CONCATENATE(LEFT(Q7, 4)-1 &amp;"-" &amp;IF(Q7&gt;"2009-10",,"0") &amp;RIGHT(Q7,2)-1)&amp;")"</f>
        <v>Forecast Customer Contributions – As Incurred ($m Real 2013-14)</v>
      </c>
      <c r="F107" s="316"/>
      <c r="G107" s="316"/>
      <c r="H107" s="316"/>
      <c r="I107" s="316"/>
      <c r="J107" s="174"/>
      <c r="K107" s="174"/>
      <c r="L107" s="172"/>
      <c r="M107" s="172"/>
      <c r="N107" s="172"/>
      <c r="O107" s="172"/>
      <c r="P107" s="172"/>
      <c r="Q107" s="171"/>
    </row>
    <row r="108" spans="1:17" x14ac:dyDescent="0.2">
      <c r="A108" s="284"/>
      <c r="B108" s="284"/>
      <c r="C108" s="284"/>
      <c r="D108" s="284"/>
      <c r="E108" s="73" t="s">
        <v>67</v>
      </c>
      <c r="F108" s="19"/>
      <c r="G108" s="331" t="str">
        <f>G74</f>
        <v>2014-15</v>
      </c>
      <c r="H108" s="331" t="str">
        <f t="shared" ref="H108:P108" si="4">H74</f>
        <v>2015-16</v>
      </c>
      <c r="I108" s="331" t="str">
        <f t="shared" si="4"/>
        <v>2016-17</v>
      </c>
      <c r="J108" s="331" t="str">
        <f t="shared" si="4"/>
        <v>2017-18</v>
      </c>
      <c r="K108" s="331" t="str">
        <f t="shared" si="4"/>
        <v>2018-19</v>
      </c>
      <c r="L108" s="331" t="str">
        <f t="shared" si="4"/>
        <v>2019-20</v>
      </c>
      <c r="M108" s="331" t="str">
        <f t="shared" si="4"/>
        <v>2020-21</v>
      </c>
      <c r="N108" s="331" t="str">
        <f t="shared" si="4"/>
        <v>2021-22</v>
      </c>
      <c r="O108" s="331" t="str">
        <f t="shared" si="4"/>
        <v>2022-23</v>
      </c>
      <c r="P108" s="331" t="str">
        <f t="shared" si="4"/>
        <v>2023-24</v>
      </c>
      <c r="Q108" s="19"/>
    </row>
    <row r="109" spans="1:17" outlineLevel="1" x14ac:dyDescent="0.2">
      <c r="A109" s="20"/>
      <c r="B109" s="20"/>
      <c r="C109" s="20"/>
      <c r="D109" s="284"/>
      <c r="E109" s="453">
        <f>Asset1</f>
        <v>0</v>
      </c>
      <c r="F109" s="454"/>
      <c r="G109" s="446">
        <v>0</v>
      </c>
      <c r="H109" s="446">
        <v>0</v>
      </c>
      <c r="I109" s="446">
        <v>0</v>
      </c>
      <c r="J109" s="446">
        <v>0</v>
      </c>
      <c r="K109" s="446">
        <v>0</v>
      </c>
      <c r="L109" s="403"/>
      <c r="M109" s="403"/>
      <c r="N109" s="403"/>
      <c r="O109" s="403"/>
      <c r="P109" s="403"/>
      <c r="Q109" s="19"/>
    </row>
    <row r="110" spans="1:17" outlineLevel="1" x14ac:dyDescent="0.2">
      <c r="A110" s="20"/>
      <c r="B110" s="20"/>
      <c r="C110" s="20"/>
      <c r="D110" s="284"/>
      <c r="E110" s="453">
        <f>Asset2</f>
        <v>0</v>
      </c>
      <c r="F110" s="454"/>
      <c r="G110" s="446">
        <v>0</v>
      </c>
      <c r="H110" s="446">
        <v>0</v>
      </c>
      <c r="I110" s="446">
        <v>0</v>
      </c>
      <c r="J110" s="446">
        <v>0</v>
      </c>
      <c r="K110" s="446">
        <v>0</v>
      </c>
      <c r="L110" s="154"/>
      <c r="M110" s="154"/>
      <c r="N110" s="154"/>
      <c r="O110" s="154"/>
      <c r="P110" s="154"/>
      <c r="Q110" s="19"/>
    </row>
    <row r="111" spans="1:17" outlineLevel="1" x14ac:dyDescent="0.2">
      <c r="A111" s="284"/>
      <c r="B111" s="284"/>
      <c r="C111" s="284"/>
      <c r="D111" s="284"/>
      <c r="E111" s="453">
        <f>Asset3</f>
        <v>0</v>
      </c>
      <c r="F111" s="454"/>
      <c r="G111" s="446">
        <v>0</v>
      </c>
      <c r="H111" s="446">
        <v>0</v>
      </c>
      <c r="I111" s="446">
        <v>0</v>
      </c>
      <c r="J111" s="446">
        <v>0</v>
      </c>
      <c r="K111" s="446">
        <v>0</v>
      </c>
      <c r="L111" s="154"/>
      <c r="M111" s="154"/>
      <c r="N111" s="154"/>
      <c r="O111" s="154"/>
      <c r="P111" s="154"/>
      <c r="Q111" s="19"/>
    </row>
    <row r="112" spans="1:17" outlineLevel="1" x14ac:dyDescent="0.2">
      <c r="A112" s="20"/>
      <c r="B112" s="20"/>
      <c r="C112" s="20"/>
      <c r="D112" s="284"/>
      <c r="E112" s="453">
        <f>Asset4</f>
        <v>0</v>
      </c>
      <c r="F112" s="454"/>
      <c r="G112" s="446">
        <v>0</v>
      </c>
      <c r="H112" s="446">
        <v>0</v>
      </c>
      <c r="I112" s="446">
        <v>0</v>
      </c>
      <c r="J112" s="446">
        <v>0</v>
      </c>
      <c r="K112" s="446">
        <v>0</v>
      </c>
      <c r="L112" s="154"/>
      <c r="M112" s="154"/>
      <c r="N112" s="154"/>
      <c r="O112" s="154"/>
      <c r="P112" s="154"/>
      <c r="Q112" s="19"/>
    </row>
    <row r="113" spans="1:17" outlineLevel="1" x14ac:dyDescent="0.2">
      <c r="A113" s="20"/>
      <c r="B113" s="20"/>
      <c r="C113" s="20"/>
      <c r="D113" s="284"/>
      <c r="E113" s="453">
        <f>Asset5</f>
        <v>0</v>
      </c>
      <c r="F113" s="454"/>
      <c r="G113" s="446">
        <v>0</v>
      </c>
      <c r="H113" s="446">
        <v>0</v>
      </c>
      <c r="I113" s="446">
        <v>0</v>
      </c>
      <c r="J113" s="446">
        <v>0</v>
      </c>
      <c r="K113" s="446">
        <v>0</v>
      </c>
      <c r="L113" s="154"/>
      <c r="M113" s="154"/>
      <c r="N113" s="154"/>
      <c r="O113" s="154"/>
      <c r="P113" s="154"/>
      <c r="Q113" s="19"/>
    </row>
    <row r="114" spans="1:17" outlineLevel="1" x14ac:dyDescent="0.2">
      <c r="A114" s="284"/>
      <c r="B114" s="284"/>
      <c r="C114" s="284"/>
      <c r="D114" s="284"/>
      <c r="E114" s="453">
        <f>Asset6</f>
        <v>0</v>
      </c>
      <c r="F114" s="454"/>
      <c r="G114" s="446">
        <v>0</v>
      </c>
      <c r="H114" s="446">
        <v>0</v>
      </c>
      <c r="I114" s="446">
        <v>0</v>
      </c>
      <c r="J114" s="446">
        <v>0</v>
      </c>
      <c r="K114" s="446">
        <v>0</v>
      </c>
      <c r="L114" s="154"/>
      <c r="M114" s="154"/>
      <c r="N114" s="154"/>
      <c r="O114" s="154"/>
      <c r="P114" s="154"/>
      <c r="Q114" s="19"/>
    </row>
    <row r="115" spans="1:17" outlineLevel="1" x14ac:dyDescent="0.2">
      <c r="A115" s="20"/>
      <c r="B115" s="20"/>
      <c r="C115" s="20"/>
      <c r="D115" s="284"/>
      <c r="E115" s="453" t="str">
        <f>Asset7</f>
        <v>Customer Metering and Load Control</v>
      </c>
      <c r="F115" s="454"/>
      <c r="G115" s="446">
        <v>0</v>
      </c>
      <c r="H115" s="446">
        <v>2.9621101507146004</v>
      </c>
      <c r="I115" s="446">
        <v>2.8160575750947001</v>
      </c>
      <c r="J115" s="446">
        <v>2.8081684007050001</v>
      </c>
      <c r="K115" s="446">
        <v>2.8844930999223997</v>
      </c>
      <c r="L115" s="154"/>
      <c r="M115" s="154"/>
      <c r="N115" s="154"/>
      <c r="O115" s="154"/>
      <c r="P115" s="154"/>
      <c r="Q115" s="19"/>
    </row>
    <row r="116" spans="1:17" outlineLevel="1" x14ac:dyDescent="0.2">
      <c r="A116" s="20"/>
      <c r="B116" s="20"/>
      <c r="C116" s="20"/>
      <c r="D116" s="284"/>
      <c r="E116" s="453" t="str">
        <f>Asset8</f>
        <v>Customer Metering (digital)</v>
      </c>
      <c r="F116" s="454"/>
      <c r="G116" s="446">
        <v>0</v>
      </c>
      <c r="H116" s="446">
        <v>2.4205942167168999</v>
      </c>
      <c r="I116" s="446">
        <v>5.914531891372901</v>
      </c>
      <c r="J116" s="446">
        <v>5.8865289979527997</v>
      </c>
      <c r="K116" s="446">
        <v>2.4173253426952002</v>
      </c>
      <c r="L116" s="154"/>
      <c r="M116" s="154"/>
      <c r="N116" s="154"/>
      <c r="O116" s="154"/>
      <c r="P116" s="154"/>
      <c r="Q116" s="19"/>
    </row>
    <row r="117" spans="1:17" outlineLevel="1" x14ac:dyDescent="0.2">
      <c r="A117" s="284"/>
      <c r="B117" s="284"/>
      <c r="C117" s="284"/>
      <c r="D117" s="284"/>
      <c r="E117" s="453">
        <f>Asset9</f>
        <v>0</v>
      </c>
      <c r="F117" s="454"/>
      <c r="G117" s="446">
        <v>0</v>
      </c>
      <c r="H117" s="446">
        <v>0</v>
      </c>
      <c r="I117" s="446">
        <v>0</v>
      </c>
      <c r="J117" s="446">
        <v>0</v>
      </c>
      <c r="K117" s="446">
        <v>0</v>
      </c>
      <c r="L117" s="154"/>
      <c r="M117" s="154"/>
      <c r="N117" s="154"/>
      <c r="O117" s="154"/>
      <c r="P117" s="154"/>
      <c r="Q117" s="19"/>
    </row>
    <row r="118" spans="1:17" outlineLevel="1" x14ac:dyDescent="0.2">
      <c r="A118" s="20"/>
      <c r="B118" s="20"/>
      <c r="C118" s="20"/>
      <c r="D118" s="284"/>
      <c r="E118" s="453">
        <f>Asset10</f>
        <v>0</v>
      </c>
      <c r="F118" s="454"/>
      <c r="G118" s="446">
        <v>0</v>
      </c>
      <c r="H118" s="446">
        <v>0</v>
      </c>
      <c r="I118" s="446">
        <v>0</v>
      </c>
      <c r="J118" s="446">
        <v>0</v>
      </c>
      <c r="K118" s="446">
        <v>0</v>
      </c>
      <c r="L118" s="154"/>
      <c r="M118" s="154"/>
      <c r="N118" s="154"/>
      <c r="O118" s="154"/>
      <c r="P118" s="154"/>
      <c r="Q118" s="19"/>
    </row>
    <row r="119" spans="1:17" outlineLevel="1" x14ac:dyDescent="0.2">
      <c r="A119" s="20"/>
      <c r="B119" s="20"/>
      <c r="C119" s="20"/>
      <c r="D119" s="284"/>
      <c r="E119" s="453">
        <f>Asset11</f>
        <v>0</v>
      </c>
      <c r="F119" s="454"/>
      <c r="G119" s="446">
        <v>0</v>
      </c>
      <c r="H119" s="446">
        <v>0</v>
      </c>
      <c r="I119" s="446">
        <v>0</v>
      </c>
      <c r="J119" s="446">
        <v>0</v>
      </c>
      <c r="K119" s="446">
        <v>0</v>
      </c>
      <c r="L119" s="154"/>
      <c r="M119" s="154"/>
      <c r="N119" s="154"/>
      <c r="O119" s="154"/>
      <c r="P119" s="154"/>
      <c r="Q119" s="19"/>
    </row>
    <row r="120" spans="1:17" outlineLevel="1" x14ac:dyDescent="0.2">
      <c r="A120" s="20"/>
      <c r="B120" s="20"/>
      <c r="C120" s="20"/>
      <c r="D120" s="284"/>
      <c r="E120" s="453">
        <f>Asset12</f>
        <v>0</v>
      </c>
      <c r="F120" s="454"/>
      <c r="G120" s="446">
        <v>0</v>
      </c>
      <c r="H120" s="446">
        <v>0</v>
      </c>
      <c r="I120" s="446">
        <v>0</v>
      </c>
      <c r="J120" s="446">
        <v>0</v>
      </c>
      <c r="K120" s="446">
        <v>0</v>
      </c>
      <c r="L120" s="154"/>
      <c r="M120" s="154"/>
      <c r="N120" s="154"/>
      <c r="O120" s="154"/>
      <c r="P120" s="154"/>
      <c r="Q120" s="19"/>
    </row>
    <row r="121" spans="1:17" outlineLevel="1" x14ac:dyDescent="0.2">
      <c r="A121" s="20"/>
      <c r="B121" s="20"/>
      <c r="C121" s="20"/>
      <c r="D121" s="284"/>
      <c r="E121" s="453">
        <f>Asset13</f>
        <v>0</v>
      </c>
      <c r="F121" s="454"/>
      <c r="G121" s="446">
        <v>0</v>
      </c>
      <c r="H121" s="446">
        <v>0</v>
      </c>
      <c r="I121" s="446">
        <v>0</v>
      </c>
      <c r="J121" s="446">
        <v>0</v>
      </c>
      <c r="K121" s="446">
        <v>0</v>
      </c>
      <c r="L121" s="154"/>
      <c r="M121" s="154"/>
      <c r="N121" s="154"/>
      <c r="O121" s="154"/>
      <c r="P121" s="154"/>
      <c r="Q121" s="19"/>
    </row>
    <row r="122" spans="1:17" outlineLevel="1" x14ac:dyDescent="0.2">
      <c r="A122" s="20"/>
      <c r="B122" s="20"/>
      <c r="C122" s="20"/>
      <c r="D122" s="284"/>
      <c r="E122" s="453">
        <f>Asset14</f>
        <v>0</v>
      </c>
      <c r="F122" s="454"/>
      <c r="G122" s="446">
        <v>0</v>
      </c>
      <c r="H122" s="446">
        <v>0</v>
      </c>
      <c r="I122" s="446">
        <v>0</v>
      </c>
      <c r="J122" s="446">
        <v>0</v>
      </c>
      <c r="K122" s="446">
        <v>0</v>
      </c>
      <c r="L122" s="154"/>
      <c r="M122" s="154"/>
      <c r="N122" s="154"/>
      <c r="O122" s="154"/>
      <c r="P122" s="154"/>
      <c r="Q122" s="19"/>
    </row>
    <row r="123" spans="1:17" outlineLevel="1" x14ac:dyDescent="0.2">
      <c r="A123" s="20"/>
      <c r="B123" s="20"/>
      <c r="C123" s="20"/>
      <c r="D123" s="284"/>
      <c r="E123" s="453" t="str">
        <f>Asset15</f>
        <v>Furniture, fittings, plant and equipment</v>
      </c>
      <c r="F123" s="454"/>
      <c r="G123" s="446">
        <v>0</v>
      </c>
      <c r="H123" s="446">
        <v>0</v>
      </c>
      <c r="I123" s="446">
        <v>0</v>
      </c>
      <c r="J123" s="446">
        <v>0</v>
      </c>
      <c r="K123" s="446">
        <v>0</v>
      </c>
      <c r="L123" s="154"/>
      <c r="M123" s="154"/>
      <c r="N123" s="154"/>
      <c r="O123" s="154"/>
      <c r="P123" s="154"/>
      <c r="Q123" s="19"/>
    </row>
    <row r="124" spans="1:17" outlineLevel="1" x14ac:dyDescent="0.2">
      <c r="A124" s="20"/>
      <c r="B124" s="20"/>
      <c r="C124" s="20"/>
      <c r="D124" s="284"/>
      <c r="E124" s="453" t="str">
        <f>Asset16</f>
        <v>Land (non-system)</v>
      </c>
      <c r="F124" s="454"/>
      <c r="G124" s="446">
        <v>0</v>
      </c>
      <c r="H124" s="446">
        <v>0</v>
      </c>
      <c r="I124" s="446">
        <v>0</v>
      </c>
      <c r="J124" s="446">
        <v>0</v>
      </c>
      <c r="K124" s="446">
        <v>0</v>
      </c>
      <c r="L124" s="154"/>
      <c r="M124" s="154"/>
      <c r="N124" s="154"/>
      <c r="O124" s="154"/>
      <c r="P124" s="154"/>
      <c r="Q124" s="19"/>
    </row>
    <row r="125" spans="1:17" outlineLevel="1" x14ac:dyDescent="0.2">
      <c r="A125" s="20"/>
      <c r="B125" s="20"/>
      <c r="C125" s="20"/>
      <c r="D125" s="284"/>
      <c r="E125" s="453" t="str">
        <f>Asset17</f>
        <v>Other non system assets</v>
      </c>
      <c r="F125" s="454"/>
      <c r="G125" s="446">
        <v>0</v>
      </c>
      <c r="H125" s="446">
        <v>0</v>
      </c>
      <c r="I125" s="446">
        <v>0</v>
      </c>
      <c r="J125" s="446">
        <v>0</v>
      </c>
      <c r="K125" s="446">
        <v>0</v>
      </c>
      <c r="L125" s="154"/>
      <c r="M125" s="154"/>
      <c r="N125" s="154"/>
      <c r="O125" s="154"/>
      <c r="P125" s="154"/>
      <c r="Q125" s="19"/>
    </row>
    <row r="126" spans="1:17" outlineLevel="1" x14ac:dyDescent="0.2">
      <c r="A126" s="20"/>
      <c r="B126" s="20"/>
      <c r="C126" s="20"/>
      <c r="D126" s="284"/>
      <c r="E126" s="453" t="str">
        <f>Asset18</f>
        <v>IT systems</v>
      </c>
      <c r="F126" s="454"/>
      <c r="G126" s="446">
        <v>0</v>
      </c>
      <c r="H126" s="446">
        <v>0</v>
      </c>
      <c r="I126" s="446">
        <v>0</v>
      </c>
      <c r="J126" s="446">
        <v>0</v>
      </c>
      <c r="K126" s="446">
        <v>0</v>
      </c>
      <c r="L126" s="154"/>
      <c r="M126" s="154"/>
      <c r="N126" s="154"/>
      <c r="O126" s="154"/>
      <c r="P126" s="154"/>
      <c r="Q126" s="19"/>
    </row>
    <row r="127" spans="1:17" outlineLevel="1" x14ac:dyDescent="0.2">
      <c r="A127" s="20"/>
      <c r="B127" s="20"/>
      <c r="C127" s="20"/>
      <c r="D127" s="284"/>
      <c r="E127" s="453" t="str">
        <f>Asset19</f>
        <v>Motor vehicles</v>
      </c>
      <c r="F127" s="454"/>
      <c r="G127" s="446">
        <v>0</v>
      </c>
      <c r="H127" s="446">
        <v>0</v>
      </c>
      <c r="I127" s="446">
        <v>0</v>
      </c>
      <c r="J127" s="446">
        <v>0</v>
      </c>
      <c r="K127" s="446">
        <v>0</v>
      </c>
      <c r="L127" s="154"/>
      <c r="M127" s="154"/>
      <c r="N127" s="154"/>
      <c r="O127" s="154"/>
      <c r="P127" s="154"/>
      <c r="Q127" s="19"/>
    </row>
    <row r="128" spans="1:17" outlineLevel="1" x14ac:dyDescent="0.2">
      <c r="A128" s="20"/>
      <c r="B128" s="20"/>
      <c r="C128" s="20"/>
      <c r="D128" s="284"/>
      <c r="E128" s="453" t="str">
        <f>Asset20</f>
        <v>Buildings</v>
      </c>
      <c r="F128" s="454"/>
      <c r="G128" s="446">
        <v>0</v>
      </c>
      <c r="H128" s="446">
        <v>0</v>
      </c>
      <c r="I128" s="446">
        <v>0</v>
      </c>
      <c r="J128" s="446">
        <v>0</v>
      </c>
      <c r="K128" s="446">
        <v>0</v>
      </c>
      <c r="L128" s="154"/>
      <c r="M128" s="154"/>
      <c r="N128" s="154"/>
      <c r="O128" s="154"/>
      <c r="P128" s="154"/>
      <c r="Q128" s="19"/>
    </row>
    <row r="129" spans="1:17" outlineLevel="1" x14ac:dyDescent="0.2">
      <c r="A129" s="20"/>
      <c r="B129" s="20"/>
      <c r="C129" s="20"/>
      <c r="D129" s="284"/>
      <c r="E129" s="453" t="str">
        <f>Asset21</f>
        <v>Equity raising costs</v>
      </c>
      <c r="F129" s="454"/>
      <c r="G129" s="446">
        <v>0</v>
      </c>
      <c r="H129" s="446">
        <v>0</v>
      </c>
      <c r="I129" s="446">
        <v>0</v>
      </c>
      <c r="J129" s="446">
        <v>0</v>
      </c>
      <c r="K129" s="446">
        <v>0</v>
      </c>
      <c r="L129" s="154"/>
      <c r="M129" s="154"/>
      <c r="N129" s="154"/>
      <c r="O129" s="154"/>
      <c r="P129" s="154"/>
      <c r="Q129" s="19"/>
    </row>
    <row r="130" spans="1:17" outlineLevel="1" x14ac:dyDescent="0.2">
      <c r="A130" s="284"/>
      <c r="B130" s="284"/>
      <c r="C130" s="284"/>
      <c r="D130" s="284"/>
      <c r="E130" s="453">
        <f>Asset22</f>
        <v>0</v>
      </c>
      <c r="F130" s="454"/>
      <c r="G130" s="428"/>
      <c r="H130" s="427"/>
      <c r="I130" s="427"/>
      <c r="J130" s="427"/>
      <c r="K130" s="427"/>
      <c r="L130" s="154"/>
      <c r="M130" s="154"/>
      <c r="N130" s="154"/>
      <c r="O130" s="154"/>
      <c r="P130" s="154"/>
      <c r="Q130" s="19"/>
    </row>
    <row r="131" spans="1:17" outlineLevel="1" x14ac:dyDescent="0.2">
      <c r="A131" s="20"/>
      <c r="B131" s="20"/>
      <c r="C131" s="20"/>
      <c r="D131" s="284"/>
      <c r="E131" s="453">
        <f>Asset23</f>
        <v>0</v>
      </c>
      <c r="F131" s="454"/>
      <c r="G131" s="428"/>
      <c r="H131" s="427"/>
      <c r="I131" s="427"/>
      <c r="J131" s="427"/>
      <c r="K131" s="427"/>
      <c r="L131" s="154"/>
      <c r="M131" s="154"/>
      <c r="N131" s="154"/>
      <c r="O131" s="154"/>
      <c r="P131" s="154"/>
      <c r="Q131" s="19"/>
    </row>
    <row r="132" spans="1:17" outlineLevel="1" x14ac:dyDescent="0.2">
      <c r="A132" s="20"/>
      <c r="B132" s="20"/>
      <c r="C132" s="20"/>
      <c r="D132" s="284"/>
      <c r="E132" s="453">
        <f>Asset24</f>
        <v>0</v>
      </c>
      <c r="F132" s="454"/>
      <c r="G132" s="428"/>
      <c r="H132" s="427"/>
      <c r="I132" s="427"/>
      <c r="J132" s="427"/>
      <c r="K132" s="427"/>
      <c r="L132" s="154"/>
      <c r="M132" s="154"/>
      <c r="N132" s="154"/>
      <c r="O132" s="154"/>
      <c r="P132" s="154"/>
      <c r="Q132" s="19"/>
    </row>
    <row r="133" spans="1:17" outlineLevel="1" x14ac:dyDescent="0.2">
      <c r="A133" s="284"/>
      <c r="B133" s="284"/>
      <c r="C133" s="284"/>
      <c r="D133" s="284"/>
      <c r="E133" s="453">
        <f>Asset25</f>
        <v>0</v>
      </c>
      <c r="F133" s="454"/>
      <c r="G133" s="428"/>
      <c r="H133" s="427"/>
      <c r="I133" s="427"/>
      <c r="J133" s="427"/>
      <c r="K133" s="427"/>
      <c r="L133" s="154"/>
      <c r="M133" s="154"/>
      <c r="N133" s="154"/>
      <c r="O133" s="154"/>
      <c r="P133" s="154"/>
      <c r="Q133" s="19"/>
    </row>
    <row r="134" spans="1:17" outlineLevel="1" x14ac:dyDescent="0.2">
      <c r="A134" s="20"/>
      <c r="B134" s="20"/>
      <c r="C134" s="20"/>
      <c r="D134" s="284"/>
      <c r="E134" s="453">
        <f>Asset26</f>
        <v>0</v>
      </c>
      <c r="F134" s="454"/>
      <c r="G134" s="428"/>
      <c r="H134" s="427"/>
      <c r="I134" s="427"/>
      <c r="J134" s="427"/>
      <c r="K134" s="427"/>
      <c r="L134" s="154"/>
      <c r="M134" s="154"/>
      <c r="N134" s="154"/>
      <c r="O134" s="154"/>
      <c r="P134" s="154"/>
      <c r="Q134" s="19"/>
    </row>
    <row r="135" spans="1:17" outlineLevel="1" x14ac:dyDescent="0.2">
      <c r="A135" s="20"/>
      <c r="B135" s="20"/>
      <c r="C135" s="20"/>
      <c r="D135" s="284"/>
      <c r="E135" s="453">
        <f>Asset27</f>
        <v>0</v>
      </c>
      <c r="F135" s="454"/>
      <c r="G135" s="428"/>
      <c r="H135" s="427"/>
      <c r="I135" s="427"/>
      <c r="J135" s="427"/>
      <c r="K135" s="427"/>
      <c r="L135" s="154"/>
      <c r="M135" s="154"/>
      <c r="N135" s="154"/>
      <c r="O135" s="154"/>
      <c r="P135" s="154"/>
      <c r="Q135" s="19"/>
    </row>
    <row r="136" spans="1:17" outlineLevel="1" x14ac:dyDescent="0.2">
      <c r="A136" s="284"/>
      <c r="B136" s="284"/>
      <c r="C136" s="284"/>
      <c r="D136" s="284"/>
      <c r="E136" s="453">
        <f>Asset28</f>
        <v>0</v>
      </c>
      <c r="F136" s="454"/>
      <c r="G136" s="428"/>
      <c r="H136" s="427"/>
      <c r="I136" s="427"/>
      <c r="J136" s="427"/>
      <c r="K136" s="427"/>
      <c r="L136" s="154"/>
      <c r="M136" s="154"/>
      <c r="N136" s="154"/>
      <c r="O136" s="154"/>
      <c r="P136" s="154"/>
      <c r="Q136" s="19"/>
    </row>
    <row r="137" spans="1:17" outlineLevel="1" x14ac:dyDescent="0.2">
      <c r="A137" s="20"/>
      <c r="B137" s="20"/>
      <c r="C137" s="20"/>
      <c r="D137" s="284"/>
      <c r="E137" s="453">
        <f>Asset29</f>
        <v>0</v>
      </c>
      <c r="F137" s="454"/>
      <c r="G137" s="428"/>
      <c r="H137" s="427"/>
      <c r="I137" s="427"/>
      <c r="J137" s="427"/>
      <c r="K137" s="427"/>
      <c r="L137" s="154"/>
      <c r="M137" s="154"/>
      <c r="N137" s="154"/>
      <c r="O137" s="154"/>
      <c r="P137" s="154"/>
      <c r="Q137" s="19"/>
    </row>
    <row r="138" spans="1:17" outlineLevel="1" x14ac:dyDescent="0.2">
      <c r="A138" s="20"/>
      <c r="B138" s="20"/>
      <c r="C138" s="20"/>
      <c r="D138" s="284"/>
      <c r="E138" s="453">
        <f>Asset30</f>
        <v>0</v>
      </c>
      <c r="F138" s="454"/>
      <c r="G138" s="428"/>
      <c r="H138" s="427"/>
      <c r="I138" s="427"/>
      <c r="J138" s="427"/>
      <c r="K138" s="427"/>
      <c r="L138" s="154"/>
      <c r="M138" s="154"/>
      <c r="N138" s="154"/>
      <c r="O138" s="154"/>
      <c r="P138" s="154"/>
      <c r="Q138" s="19"/>
    </row>
    <row r="139" spans="1:17" x14ac:dyDescent="0.2">
      <c r="A139" s="284"/>
      <c r="B139" s="284"/>
      <c r="C139" s="284"/>
      <c r="D139" s="284"/>
      <c r="E139" s="453" t="s">
        <v>104</v>
      </c>
      <c r="F139" s="453"/>
      <c r="G139" s="440">
        <f t="shared" ref="G139:P139" si="5">SUM(G109:G138)</f>
        <v>0</v>
      </c>
      <c r="H139" s="440">
        <f t="shared" si="5"/>
        <v>5.3827043674315007</v>
      </c>
      <c r="I139" s="440">
        <f t="shared" si="5"/>
        <v>8.7305894664676007</v>
      </c>
      <c r="J139" s="440">
        <f t="shared" si="5"/>
        <v>8.6946973986577998</v>
      </c>
      <c r="K139" s="440">
        <f t="shared" si="5"/>
        <v>5.3018184426176003</v>
      </c>
      <c r="L139" s="328">
        <f t="shared" si="5"/>
        <v>0</v>
      </c>
      <c r="M139" s="328">
        <f t="shared" si="5"/>
        <v>0</v>
      </c>
      <c r="N139" s="328">
        <f t="shared" si="5"/>
        <v>0</v>
      </c>
      <c r="O139" s="328">
        <f t="shared" si="5"/>
        <v>0</v>
      </c>
      <c r="P139" s="328">
        <f t="shared" si="5"/>
        <v>0</v>
      </c>
      <c r="Q139" s="299"/>
    </row>
    <row r="140" spans="1:17" ht="21" customHeight="1" x14ac:dyDescent="0.2">
      <c r="A140" s="20"/>
      <c r="B140" s="20"/>
      <c r="C140" s="20"/>
      <c r="D140" s="284"/>
      <c r="E140" s="20"/>
      <c r="F140" s="131"/>
      <c r="G140" s="47"/>
      <c r="H140" s="47"/>
      <c r="I140" s="47"/>
      <c r="J140" s="47"/>
      <c r="K140" s="47"/>
      <c r="L140" s="131"/>
      <c r="M140" s="131"/>
      <c r="N140" s="131"/>
      <c r="O140" s="131"/>
      <c r="P140" s="131"/>
      <c r="Q140" s="329">
        <f>SUM(G139:P139)</f>
        <v>28.109809675174503</v>
      </c>
    </row>
    <row r="141" spans="1:17" ht="13.5" customHeight="1" x14ac:dyDescent="0.2">
      <c r="A141" s="171"/>
      <c r="B141" s="171"/>
      <c r="C141" s="171"/>
      <c r="D141" s="411"/>
      <c r="E141" s="316" t="str">
        <f>"Forecast Net Capital Expenditure – As Incurred ($m Real "&amp;CONCATENATE(LEFT(Q7, 4)-1 &amp;"-" &amp;IF(Q7&gt;"2009-10",,"0") &amp;RIGHT(Q7,2)-1)&amp;")"</f>
        <v>Forecast Net Capital Expenditure – As Incurred ($m Real 2013-14)</v>
      </c>
      <c r="F141" s="316"/>
      <c r="G141" s="316"/>
      <c r="H141" s="316"/>
      <c r="I141" s="316"/>
      <c r="J141" s="174"/>
      <c r="K141" s="174"/>
      <c r="L141" s="172"/>
      <c r="M141" s="172"/>
      <c r="N141" s="172"/>
      <c r="O141" s="172"/>
      <c r="P141" s="172"/>
      <c r="Q141" s="171"/>
    </row>
    <row r="142" spans="1:17" x14ac:dyDescent="0.2">
      <c r="A142" s="284"/>
      <c r="B142" s="284"/>
      <c r="C142" s="284"/>
      <c r="D142" s="284"/>
      <c r="E142" s="73" t="s">
        <v>67</v>
      </c>
      <c r="F142" s="19"/>
      <c r="G142" s="331" t="str">
        <f>G40</f>
        <v>2014-15</v>
      </c>
      <c r="H142" s="331" t="str">
        <f t="shared" ref="H142:P142" si="6">H40</f>
        <v>2015-16</v>
      </c>
      <c r="I142" s="331" t="str">
        <f t="shared" si="6"/>
        <v>2016-17</v>
      </c>
      <c r="J142" s="331" t="str">
        <f t="shared" si="6"/>
        <v>2017-18</v>
      </c>
      <c r="K142" s="331" t="str">
        <f t="shared" si="6"/>
        <v>2018-19</v>
      </c>
      <c r="L142" s="331" t="str">
        <f t="shared" si="6"/>
        <v>2019-20</v>
      </c>
      <c r="M142" s="331" t="str">
        <f t="shared" si="6"/>
        <v>2020-21</v>
      </c>
      <c r="N142" s="331" t="str">
        <f t="shared" si="6"/>
        <v>2021-22</v>
      </c>
      <c r="O142" s="331" t="str">
        <f t="shared" si="6"/>
        <v>2022-23</v>
      </c>
      <c r="P142" s="331" t="str">
        <f t="shared" si="6"/>
        <v>2023-24</v>
      </c>
      <c r="Q142" s="19"/>
    </row>
    <row r="143" spans="1:17" ht="12.75" customHeight="1" outlineLevel="1" x14ac:dyDescent="0.2">
      <c r="A143" s="20"/>
      <c r="B143" s="20"/>
      <c r="C143" s="20"/>
      <c r="D143" s="284"/>
      <c r="E143" s="453">
        <f>Asset1</f>
        <v>0</v>
      </c>
      <c r="F143" s="454"/>
      <c r="G143" s="295">
        <f>G41-G75-G109</f>
        <v>0</v>
      </c>
      <c r="H143" s="296">
        <f t="shared" ref="H143:P143" si="7">H41-H75-H109</f>
        <v>0</v>
      </c>
      <c r="I143" s="296">
        <f t="shared" si="7"/>
        <v>0</v>
      </c>
      <c r="J143" s="296">
        <f t="shared" si="7"/>
        <v>0</v>
      </c>
      <c r="K143" s="296">
        <f t="shared" si="7"/>
        <v>0</v>
      </c>
      <c r="L143" s="296">
        <f t="shared" si="7"/>
        <v>0</v>
      </c>
      <c r="M143" s="296">
        <f t="shared" si="7"/>
        <v>0</v>
      </c>
      <c r="N143" s="296">
        <f t="shared" si="7"/>
        <v>0</v>
      </c>
      <c r="O143" s="296">
        <f t="shared" si="7"/>
        <v>0</v>
      </c>
      <c r="P143" s="296">
        <f t="shared" si="7"/>
        <v>0</v>
      </c>
      <c r="Q143" s="19"/>
    </row>
    <row r="144" spans="1:17" ht="12.75" customHeight="1" outlineLevel="1" x14ac:dyDescent="0.2">
      <c r="A144" s="20"/>
      <c r="B144" s="20"/>
      <c r="C144" s="20"/>
      <c r="D144" s="284"/>
      <c r="E144" s="453">
        <f>Asset2</f>
        <v>0</v>
      </c>
      <c r="F144" s="454"/>
      <c r="G144" s="297">
        <f>G42-G76-G110</f>
        <v>0</v>
      </c>
      <c r="H144" s="298">
        <f t="shared" ref="H144:P144" si="8">H42-H76-H110</f>
        <v>0</v>
      </c>
      <c r="I144" s="298">
        <f t="shared" si="8"/>
        <v>0</v>
      </c>
      <c r="J144" s="298">
        <f t="shared" si="8"/>
        <v>0</v>
      </c>
      <c r="K144" s="298">
        <f t="shared" si="8"/>
        <v>0</v>
      </c>
      <c r="L144" s="298">
        <f t="shared" si="8"/>
        <v>0</v>
      </c>
      <c r="M144" s="298">
        <f t="shared" si="8"/>
        <v>0</v>
      </c>
      <c r="N144" s="298">
        <f t="shared" si="8"/>
        <v>0</v>
      </c>
      <c r="O144" s="298">
        <f t="shared" si="8"/>
        <v>0</v>
      </c>
      <c r="P144" s="298">
        <f t="shared" si="8"/>
        <v>0</v>
      </c>
      <c r="Q144" s="19"/>
    </row>
    <row r="145" spans="1:17" ht="12.75" customHeight="1" outlineLevel="1" x14ac:dyDescent="0.2">
      <c r="A145" s="284"/>
      <c r="B145" s="284"/>
      <c r="C145" s="284"/>
      <c r="D145" s="284"/>
      <c r="E145" s="453">
        <f>Asset3</f>
        <v>0</v>
      </c>
      <c r="F145" s="454"/>
      <c r="G145" s="297">
        <f t="shared" ref="G145:P145" si="9">G43-G77-G111</f>
        <v>0</v>
      </c>
      <c r="H145" s="298">
        <f t="shared" si="9"/>
        <v>0</v>
      </c>
      <c r="I145" s="298">
        <f t="shared" si="9"/>
        <v>0</v>
      </c>
      <c r="J145" s="298">
        <f t="shared" si="9"/>
        <v>0</v>
      </c>
      <c r="K145" s="298">
        <f t="shared" si="9"/>
        <v>0</v>
      </c>
      <c r="L145" s="298">
        <f t="shared" si="9"/>
        <v>0</v>
      </c>
      <c r="M145" s="298">
        <f t="shared" si="9"/>
        <v>0</v>
      </c>
      <c r="N145" s="298">
        <f t="shared" si="9"/>
        <v>0</v>
      </c>
      <c r="O145" s="298">
        <f t="shared" si="9"/>
        <v>0</v>
      </c>
      <c r="P145" s="298">
        <f t="shared" si="9"/>
        <v>0</v>
      </c>
      <c r="Q145" s="19"/>
    </row>
    <row r="146" spans="1:17" ht="12.75" customHeight="1" outlineLevel="1" x14ac:dyDescent="0.2">
      <c r="A146" s="20"/>
      <c r="B146" s="20"/>
      <c r="C146" s="20"/>
      <c r="D146" s="284"/>
      <c r="E146" s="453">
        <f>Asset4</f>
        <v>0</v>
      </c>
      <c r="F146" s="454"/>
      <c r="G146" s="297">
        <f t="shared" ref="G146:P146" si="10">G44-G78-G112</f>
        <v>0</v>
      </c>
      <c r="H146" s="298">
        <f t="shared" si="10"/>
        <v>0</v>
      </c>
      <c r="I146" s="298">
        <f t="shared" si="10"/>
        <v>0</v>
      </c>
      <c r="J146" s="298">
        <f t="shared" si="10"/>
        <v>0</v>
      </c>
      <c r="K146" s="298">
        <f t="shared" si="10"/>
        <v>0</v>
      </c>
      <c r="L146" s="298">
        <f t="shared" si="10"/>
        <v>0</v>
      </c>
      <c r="M146" s="298">
        <f t="shared" si="10"/>
        <v>0</v>
      </c>
      <c r="N146" s="298">
        <f t="shared" si="10"/>
        <v>0</v>
      </c>
      <c r="O146" s="298">
        <f t="shared" si="10"/>
        <v>0</v>
      </c>
      <c r="P146" s="298">
        <f t="shared" si="10"/>
        <v>0</v>
      </c>
      <c r="Q146" s="19"/>
    </row>
    <row r="147" spans="1:17" ht="12.75" customHeight="1" outlineLevel="1" x14ac:dyDescent="0.2">
      <c r="A147" s="20"/>
      <c r="B147" s="20"/>
      <c r="C147" s="20"/>
      <c r="D147" s="284"/>
      <c r="E147" s="453">
        <f>Asset5</f>
        <v>0</v>
      </c>
      <c r="F147" s="454"/>
      <c r="G147" s="297">
        <f t="shared" ref="G147:P147" si="11">G45-G79-G113</f>
        <v>0</v>
      </c>
      <c r="H147" s="298">
        <f t="shared" si="11"/>
        <v>0</v>
      </c>
      <c r="I147" s="298">
        <f t="shared" si="11"/>
        <v>0</v>
      </c>
      <c r="J147" s="298">
        <f t="shared" si="11"/>
        <v>0</v>
      </c>
      <c r="K147" s="298">
        <f t="shared" si="11"/>
        <v>0</v>
      </c>
      <c r="L147" s="298">
        <f t="shared" si="11"/>
        <v>0</v>
      </c>
      <c r="M147" s="298">
        <f t="shared" si="11"/>
        <v>0</v>
      </c>
      <c r="N147" s="298">
        <f t="shared" si="11"/>
        <v>0</v>
      </c>
      <c r="O147" s="298">
        <f t="shared" si="11"/>
        <v>0</v>
      </c>
      <c r="P147" s="298">
        <f t="shared" si="11"/>
        <v>0</v>
      </c>
      <c r="Q147" s="19"/>
    </row>
    <row r="148" spans="1:17" ht="12.75" customHeight="1" outlineLevel="1" x14ac:dyDescent="0.2">
      <c r="A148" s="284"/>
      <c r="B148" s="284"/>
      <c r="C148" s="284"/>
      <c r="D148" s="284"/>
      <c r="E148" s="453">
        <f>Asset6</f>
        <v>0</v>
      </c>
      <c r="F148" s="454"/>
      <c r="G148" s="297">
        <f t="shared" ref="G148:P148" si="12">G46-G80-G114</f>
        <v>0</v>
      </c>
      <c r="H148" s="298">
        <f t="shared" si="12"/>
        <v>0</v>
      </c>
      <c r="I148" s="298">
        <f t="shared" si="12"/>
        <v>0</v>
      </c>
      <c r="J148" s="298">
        <f>J46-J80-J114</f>
        <v>0</v>
      </c>
      <c r="K148" s="298">
        <f t="shared" si="12"/>
        <v>0</v>
      </c>
      <c r="L148" s="298">
        <f t="shared" si="12"/>
        <v>0</v>
      </c>
      <c r="M148" s="298">
        <f t="shared" si="12"/>
        <v>0</v>
      </c>
      <c r="N148" s="298">
        <f t="shared" si="12"/>
        <v>0</v>
      </c>
      <c r="O148" s="298">
        <f t="shared" si="12"/>
        <v>0</v>
      </c>
      <c r="P148" s="298">
        <f t="shared" si="12"/>
        <v>0</v>
      </c>
      <c r="Q148" s="19"/>
    </row>
    <row r="149" spans="1:17" outlineLevel="1" x14ac:dyDescent="0.2">
      <c r="A149" s="20"/>
      <c r="B149" s="20"/>
      <c r="C149" s="20"/>
      <c r="D149" s="284"/>
      <c r="E149" s="453" t="str">
        <f>Asset7</f>
        <v>Customer Metering and Load Control</v>
      </c>
      <c r="F149" s="454"/>
      <c r="G149" s="297">
        <f t="shared" ref="G149:P149" si="13">G47-G81-G115</f>
        <v>4.7307286270238089</v>
      </c>
      <c r="H149" s="298">
        <f t="shared" si="13"/>
        <v>2.6535012268912799</v>
      </c>
      <c r="I149" s="298">
        <f t="shared" si="13"/>
        <v>5.8747036013598173</v>
      </c>
      <c r="J149" s="298">
        <f t="shared" si="13"/>
        <v>6.9492673246360024</v>
      </c>
      <c r="K149" s="298">
        <f t="shared" si="13"/>
        <v>8.7803033676346178</v>
      </c>
      <c r="L149" s="298">
        <f t="shared" si="13"/>
        <v>0</v>
      </c>
      <c r="M149" s="298">
        <f t="shared" si="13"/>
        <v>0</v>
      </c>
      <c r="N149" s="298">
        <f t="shared" si="13"/>
        <v>0</v>
      </c>
      <c r="O149" s="298">
        <f t="shared" si="13"/>
        <v>0</v>
      </c>
      <c r="P149" s="298">
        <f t="shared" si="13"/>
        <v>0</v>
      </c>
      <c r="Q149" s="19"/>
    </row>
    <row r="150" spans="1:17" outlineLevel="1" x14ac:dyDescent="0.2">
      <c r="A150" s="20"/>
      <c r="B150" s="20"/>
      <c r="C150" s="20"/>
      <c r="D150" s="284"/>
      <c r="E150" s="453" t="str">
        <f>Asset8</f>
        <v>Customer Metering (digital)</v>
      </c>
      <c r="F150" s="454"/>
      <c r="G150" s="297">
        <f t="shared" ref="G150:P150" si="14">G48-G82-G116</f>
        <v>4.2092907055035269</v>
      </c>
      <c r="H150" s="298">
        <f t="shared" si="14"/>
        <v>1.0335118442101501</v>
      </c>
      <c r="I150" s="298">
        <f t="shared" si="14"/>
        <v>-0.72406318399861469</v>
      </c>
      <c r="J150" s="298">
        <f t="shared" si="14"/>
        <v>-0.11262264249069709</v>
      </c>
      <c r="K150" s="298">
        <f t="shared" si="14"/>
        <v>2.1631929807689465</v>
      </c>
      <c r="L150" s="298">
        <f t="shared" si="14"/>
        <v>0</v>
      </c>
      <c r="M150" s="298">
        <f t="shared" si="14"/>
        <v>0</v>
      </c>
      <c r="N150" s="298">
        <f t="shared" si="14"/>
        <v>0</v>
      </c>
      <c r="O150" s="298">
        <f t="shared" si="14"/>
        <v>0</v>
      </c>
      <c r="P150" s="298">
        <f t="shared" si="14"/>
        <v>0</v>
      </c>
      <c r="Q150" s="19"/>
    </row>
    <row r="151" spans="1:17" outlineLevel="1" x14ac:dyDescent="0.2">
      <c r="A151" s="20"/>
      <c r="B151" s="20"/>
      <c r="C151" s="20"/>
      <c r="D151" s="284"/>
      <c r="E151" s="453">
        <f>Asset9</f>
        <v>0</v>
      </c>
      <c r="F151" s="454"/>
      <c r="G151" s="297">
        <f t="shared" ref="G151:P151" si="15">G49-G83-G117</f>
        <v>0</v>
      </c>
      <c r="H151" s="298">
        <f t="shared" si="15"/>
        <v>0</v>
      </c>
      <c r="I151" s="298">
        <f t="shared" si="15"/>
        <v>0</v>
      </c>
      <c r="J151" s="298">
        <f t="shared" si="15"/>
        <v>0</v>
      </c>
      <c r="K151" s="298">
        <f t="shared" si="15"/>
        <v>0</v>
      </c>
      <c r="L151" s="298">
        <f t="shared" si="15"/>
        <v>0</v>
      </c>
      <c r="M151" s="298">
        <f t="shared" si="15"/>
        <v>0</v>
      </c>
      <c r="N151" s="298">
        <f t="shared" si="15"/>
        <v>0</v>
      </c>
      <c r="O151" s="298">
        <f t="shared" si="15"/>
        <v>0</v>
      </c>
      <c r="P151" s="298">
        <f t="shared" si="15"/>
        <v>0</v>
      </c>
      <c r="Q151" s="19"/>
    </row>
    <row r="152" spans="1:17" outlineLevel="1" x14ac:dyDescent="0.2">
      <c r="A152" s="20"/>
      <c r="B152" s="20"/>
      <c r="C152" s="20"/>
      <c r="D152" s="284"/>
      <c r="E152" s="453">
        <f>Asset10</f>
        <v>0</v>
      </c>
      <c r="F152" s="454"/>
      <c r="G152" s="297">
        <f t="shared" ref="G152:P152" si="16">G50-G84-G118</f>
        <v>0</v>
      </c>
      <c r="H152" s="298">
        <f t="shared" si="16"/>
        <v>0</v>
      </c>
      <c r="I152" s="298">
        <f t="shared" si="16"/>
        <v>0</v>
      </c>
      <c r="J152" s="298">
        <f t="shared" si="16"/>
        <v>0</v>
      </c>
      <c r="K152" s="298">
        <f t="shared" si="16"/>
        <v>0</v>
      </c>
      <c r="L152" s="298">
        <f t="shared" si="16"/>
        <v>0</v>
      </c>
      <c r="M152" s="298">
        <f t="shared" si="16"/>
        <v>0</v>
      </c>
      <c r="N152" s="298">
        <f t="shared" si="16"/>
        <v>0</v>
      </c>
      <c r="O152" s="298">
        <f t="shared" si="16"/>
        <v>0</v>
      </c>
      <c r="P152" s="298">
        <f t="shared" si="16"/>
        <v>0</v>
      </c>
      <c r="Q152" s="19"/>
    </row>
    <row r="153" spans="1:17" outlineLevel="1" x14ac:dyDescent="0.2">
      <c r="A153" s="20"/>
      <c r="B153" s="20"/>
      <c r="C153" s="20"/>
      <c r="D153" s="284"/>
      <c r="E153" s="453">
        <f>Asset11</f>
        <v>0</v>
      </c>
      <c r="F153" s="454"/>
      <c r="G153" s="297">
        <f t="shared" ref="G153:P153" si="17">G51-G85-G119</f>
        <v>0</v>
      </c>
      <c r="H153" s="298">
        <f t="shared" si="17"/>
        <v>0</v>
      </c>
      <c r="I153" s="298">
        <f t="shared" si="17"/>
        <v>0</v>
      </c>
      <c r="J153" s="298">
        <f t="shared" si="17"/>
        <v>0</v>
      </c>
      <c r="K153" s="298">
        <f t="shared" si="17"/>
        <v>0</v>
      </c>
      <c r="L153" s="298">
        <f t="shared" si="17"/>
        <v>0</v>
      </c>
      <c r="M153" s="298">
        <f t="shared" si="17"/>
        <v>0</v>
      </c>
      <c r="N153" s="298">
        <f t="shared" si="17"/>
        <v>0</v>
      </c>
      <c r="O153" s="298">
        <f t="shared" si="17"/>
        <v>0</v>
      </c>
      <c r="P153" s="298">
        <f t="shared" si="17"/>
        <v>0</v>
      </c>
      <c r="Q153" s="19"/>
    </row>
    <row r="154" spans="1:17" outlineLevel="1" x14ac:dyDescent="0.2">
      <c r="A154" s="20"/>
      <c r="B154" s="20"/>
      <c r="C154" s="20"/>
      <c r="D154" s="284"/>
      <c r="E154" s="453">
        <f>Asset12</f>
        <v>0</v>
      </c>
      <c r="F154" s="454"/>
      <c r="G154" s="297">
        <f t="shared" ref="G154:P154" si="18">G52-G86-G120</f>
        <v>0</v>
      </c>
      <c r="H154" s="298">
        <f t="shared" si="18"/>
        <v>0</v>
      </c>
      <c r="I154" s="298">
        <f t="shared" si="18"/>
        <v>0</v>
      </c>
      <c r="J154" s="298">
        <f t="shared" si="18"/>
        <v>0</v>
      </c>
      <c r="K154" s="298">
        <f t="shared" si="18"/>
        <v>0</v>
      </c>
      <c r="L154" s="298">
        <f t="shared" si="18"/>
        <v>0</v>
      </c>
      <c r="M154" s="298">
        <f t="shared" si="18"/>
        <v>0</v>
      </c>
      <c r="N154" s="298">
        <f t="shared" si="18"/>
        <v>0</v>
      </c>
      <c r="O154" s="298">
        <f t="shared" si="18"/>
        <v>0</v>
      </c>
      <c r="P154" s="298">
        <f t="shared" si="18"/>
        <v>0</v>
      </c>
      <c r="Q154" s="19"/>
    </row>
    <row r="155" spans="1:17" outlineLevel="1" x14ac:dyDescent="0.2">
      <c r="A155" s="20"/>
      <c r="B155" s="20"/>
      <c r="C155" s="20"/>
      <c r="D155" s="284"/>
      <c r="E155" s="453">
        <f>Asset13</f>
        <v>0</v>
      </c>
      <c r="F155" s="454"/>
      <c r="G155" s="297">
        <f t="shared" ref="G155:P155" si="19">G53-G87-G121</f>
        <v>0</v>
      </c>
      <c r="H155" s="298">
        <f t="shared" si="19"/>
        <v>0</v>
      </c>
      <c r="I155" s="298">
        <f t="shared" si="19"/>
        <v>0</v>
      </c>
      <c r="J155" s="298">
        <f t="shared" si="19"/>
        <v>0</v>
      </c>
      <c r="K155" s="298">
        <f t="shared" si="19"/>
        <v>0</v>
      </c>
      <c r="L155" s="298">
        <f t="shared" si="19"/>
        <v>0</v>
      </c>
      <c r="M155" s="298">
        <f t="shared" si="19"/>
        <v>0</v>
      </c>
      <c r="N155" s="298">
        <f t="shared" si="19"/>
        <v>0</v>
      </c>
      <c r="O155" s="298">
        <f t="shared" si="19"/>
        <v>0</v>
      </c>
      <c r="P155" s="298">
        <f t="shared" si="19"/>
        <v>0</v>
      </c>
      <c r="Q155" s="19"/>
    </row>
    <row r="156" spans="1:17" outlineLevel="1" x14ac:dyDescent="0.2">
      <c r="A156" s="20"/>
      <c r="B156" s="20"/>
      <c r="C156" s="20"/>
      <c r="D156" s="284"/>
      <c r="E156" s="453">
        <f>Asset14</f>
        <v>0</v>
      </c>
      <c r="F156" s="454"/>
      <c r="G156" s="297">
        <f t="shared" ref="G156:P156" si="20">G54-G88-G122</f>
        <v>0</v>
      </c>
      <c r="H156" s="298">
        <f t="shared" si="20"/>
        <v>0</v>
      </c>
      <c r="I156" s="298">
        <f t="shared" si="20"/>
        <v>0</v>
      </c>
      <c r="J156" s="298">
        <f t="shared" si="20"/>
        <v>0</v>
      </c>
      <c r="K156" s="298">
        <f t="shared" si="20"/>
        <v>0</v>
      </c>
      <c r="L156" s="298">
        <f t="shared" si="20"/>
        <v>0</v>
      </c>
      <c r="M156" s="298">
        <f t="shared" si="20"/>
        <v>0</v>
      </c>
      <c r="N156" s="298">
        <f t="shared" si="20"/>
        <v>0</v>
      </c>
      <c r="O156" s="298">
        <f t="shared" si="20"/>
        <v>0</v>
      </c>
      <c r="P156" s="298">
        <f t="shared" si="20"/>
        <v>0</v>
      </c>
      <c r="Q156" s="19"/>
    </row>
    <row r="157" spans="1:17" outlineLevel="1" x14ac:dyDescent="0.2">
      <c r="A157" s="20"/>
      <c r="B157" s="20"/>
      <c r="C157" s="20"/>
      <c r="D157" s="284"/>
      <c r="E157" s="453" t="str">
        <f>Asset15</f>
        <v>Furniture, fittings, plant and equipment</v>
      </c>
      <c r="F157" s="454"/>
      <c r="G157" s="297">
        <f t="shared" ref="G157:P157" si="21">G55-G89-G123</f>
        <v>8.2042143618318839E-2</v>
      </c>
      <c r="H157" s="298">
        <f t="shared" si="21"/>
        <v>4.1150383132746667E-2</v>
      </c>
      <c r="I157" s="298">
        <f t="shared" si="21"/>
        <v>5.3579574018702135E-2</v>
      </c>
      <c r="J157" s="298">
        <f t="shared" si="21"/>
        <v>6.0115757698686149E-2</v>
      </c>
      <c r="K157" s="298">
        <f t="shared" si="21"/>
        <v>8.5096811250840301E-2</v>
      </c>
      <c r="L157" s="298">
        <f t="shared" si="21"/>
        <v>0</v>
      </c>
      <c r="M157" s="298">
        <f t="shared" si="21"/>
        <v>0</v>
      </c>
      <c r="N157" s="298">
        <f t="shared" si="21"/>
        <v>0</v>
      </c>
      <c r="O157" s="298">
        <f t="shared" si="21"/>
        <v>0</v>
      </c>
      <c r="P157" s="298">
        <f t="shared" si="21"/>
        <v>0</v>
      </c>
      <c r="Q157" s="19"/>
    </row>
    <row r="158" spans="1:17" outlineLevel="1" x14ac:dyDescent="0.2">
      <c r="A158" s="20"/>
      <c r="B158" s="20"/>
      <c r="C158" s="20"/>
      <c r="D158" s="284"/>
      <c r="E158" s="453" t="str">
        <f>Asset16</f>
        <v>Land (non-system)</v>
      </c>
      <c r="F158" s="454"/>
      <c r="G158" s="297">
        <f t="shared" ref="G158:P158" si="22">G56-G90-G124</f>
        <v>-5.5096829247617947E-2</v>
      </c>
      <c r="H158" s="298">
        <f t="shared" si="22"/>
        <v>0</v>
      </c>
      <c r="I158" s="298">
        <f t="shared" si="22"/>
        <v>-0.15808991235465059</v>
      </c>
      <c r="J158" s="298">
        <f t="shared" si="22"/>
        <v>-4.7639509125163411E-2</v>
      </c>
      <c r="K158" s="298">
        <f t="shared" si="22"/>
        <v>-0.31485274169370103</v>
      </c>
      <c r="L158" s="298">
        <f t="shared" si="22"/>
        <v>0</v>
      </c>
      <c r="M158" s="298">
        <f t="shared" si="22"/>
        <v>0</v>
      </c>
      <c r="N158" s="298">
        <f t="shared" si="22"/>
        <v>0</v>
      </c>
      <c r="O158" s="298">
        <f t="shared" si="22"/>
        <v>0</v>
      </c>
      <c r="P158" s="298">
        <f t="shared" si="22"/>
        <v>0</v>
      </c>
      <c r="Q158" s="19"/>
    </row>
    <row r="159" spans="1:17" outlineLevel="1" x14ac:dyDescent="0.2">
      <c r="A159" s="20"/>
      <c r="B159" s="20"/>
      <c r="C159" s="20"/>
      <c r="D159" s="284"/>
      <c r="E159" s="453" t="str">
        <f>Asset17</f>
        <v>Other non system assets</v>
      </c>
      <c r="F159" s="454"/>
      <c r="G159" s="297">
        <f t="shared" ref="G159:P159" si="23">G57-G91-G125</f>
        <v>0</v>
      </c>
      <c r="H159" s="298">
        <f t="shared" si="23"/>
        <v>0</v>
      </c>
      <c r="I159" s="298">
        <f t="shared" si="23"/>
        <v>0</v>
      </c>
      <c r="J159" s="298">
        <f t="shared" si="23"/>
        <v>0</v>
      </c>
      <c r="K159" s="298">
        <f t="shared" si="23"/>
        <v>0</v>
      </c>
      <c r="L159" s="298">
        <f t="shared" si="23"/>
        <v>0</v>
      </c>
      <c r="M159" s="298">
        <f t="shared" si="23"/>
        <v>0</v>
      </c>
      <c r="N159" s="298">
        <f t="shared" si="23"/>
        <v>0</v>
      </c>
      <c r="O159" s="298">
        <f t="shared" si="23"/>
        <v>0</v>
      </c>
      <c r="P159" s="298">
        <f t="shared" si="23"/>
        <v>0</v>
      </c>
      <c r="Q159" s="19"/>
    </row>
    <row r="160" spans="1:17" outlineLevel="1" x14ac:dyDescent="0.2">
      <c r="A160" s="20"/>
      <c r="B160" s="20"/>
      <c r="C160" s="20"/>
      <c r="D160" s="284"/>
      <c r="E160" s="453" t="str">
        <f>Asset18</f>
        <v>IT systems</v>
      </c>
      <c r="F160" s="454"/>
      <c r="G160" s="297">
        <f t="shared" ref="G160:P160" si="24">G58-G92-G126</f>
        <v>2.6585949356674456</v>
      </c>
      <c r="H160" s="298">
        <f t="shared" si="24"/>
        <v>1.3773436558436096</v>
      </c>
      <c r="I160" s="298">
        <f t="shared" si="24"/>
        <v>2.5495808654823415</v>
      </c>
      <c r="J160" s="298">
        <f t="shared" si="24"/>
        <v>1.3017228881668785</v>
      </c>
      <c r="K160" s="298">
        <f t="shared" si="24"/>
        <v>1.3958437324148198</v>
      </c>
      <c r="L160" s="298">
        <f t="shared" si="24"/>
        <v>0</v>
      </c>
      <c r="M160" s="298">
        <f t="shared" si="24"/>
        <v>0</v>
      </c>
      <c r="N160" s="298">
        <f t="shared" si="24"/>
        <v>0</v>
      </c>
      <c r="O160" s="298">
        <f t="shared" si="24"/>
        <v>0</v>
      </c>
      <c r="P160" s="298">
        <f t="shared" si="24"/>
        <v>0</v>
      </c>
      <c r="Q160" s="19"/>
    </row>
    <row r="161" spans="1:17" outlineLevel="1" x14ac:dyDescent="0.2">
      <c r="A161" s="284"/>
      <c r="B161" s="284"/>
      <c r="C161" s="284"/>
      <c r="D161" s="284"/>
      <c r="E161" s="453" t="str">
        <f>Asset19</f>
        <v>Motor vehicles</v>
      </c>
      <c r="F161" s="454"/>
      <c r="G161" s="297">
        <f t="shared" ref="G161:P161" si="25">G59-G93-G127</f>
        <v>6.0088394665967715E-2</v>
      </c>
      <c r="H161" s="298">
        <f t="shared" si="25"/>
        <v>3.410758315929497E-2</v>
      </c>
      <c r="I161" s="298">
        <f t="shared" si="25"/>
        <v>3.9354746878202659E-2</v>
      </c>
      <c r="J161" s="298">
        <f t="shared" si="25"/>
        <v>5.3269590770345439E-2</v>
      </c>
      <c r="K161" s="298">
        <f t="shared" si="25"/>
        <v>5.7661239965667389E-2</v>
      </c>
      <c r="L161" s="298">
        <f t="shared" si="25"/>
        <v>0</v>
      </c>
      <c r="M161" s="298">
        <f t="shared" si="25"/>
        <v>0</v>
      </c>
      <c r="N161" s="298">
        <f t="shared" si="25"/>
        <v>0</v>
      </c>
      <c r="O161" s="298">
        <f t="shared" si="25"/>
        <v>0</v>
      </c>
      <c r="P161" s="298">
        <f t="shared" si="25"/>
        <v>0</v>
      </c>
      <c r="Q161" s="19"/>
    </row>
    <row r="162" spans="1:17" outlineLevel="1" x14ac:dyDescent="0.2">
      <c r="A162" s="20"/>
      <c r="B162" s="20"/>
      <c r="C162" s="20"/>
      <c r="D162" s="284"/>
      <c r="E162" s="453" t="str">
        <f>Asset20</f>
        <v>Buildings</v>
      </c>
      <c r="F162" s="454"/>
      <c r="G162" s="297">
        <f t="shared" ref="G162:P162" si="26">G60-G94-G128</f>
        <v>1.1675662030620089</v>
      </c>
      <c r="H162" s="298">
        <f t="shared" si="26"/>
        <v>1.5924473578419642</v>
      </c>
      <c r="I162" s="298">
        <f t="shared" si="26"/>
        <v>1.1876813773686155</v>
      </c>
      <c r="J162" s="298">
        <f t="shared" si="26"/>
        <v>0.71428717643834039</v>
      </c>
      <c r="K162" s="298">
        <f t="shared" si="26"/>
        <v>6.8832083786462966E-2</v>
      </c>
      <c r="L162" s="298">
        <f t="shared" si="26"/>
        <v>0</v>
      </c>
      <c r="M162" s="298">
        <f t="shared" si="26"/>
        <v>0</v>
      </c>
      <c r="N162" s="298">
        <f t="shared" si="26"/>
        <v>0</v>
      </c>
      <c r="O162" s="298">
        <f t="shared" si="26"/>
        <v>0</v>
      </c>
      <c r="P162" s="298">
        <f t="shared" si="26"/>
        <v>0</v>
      </c>
      <c r="Q162" s="19"/>
    </row>
    <row r="163" spans="1:17" outlineLevel="1" x14ac:dyDescent="0.2">
      <c r="A163" s="20"/>
      <c r="B163" s="20"/>
      <c r="C163" s="20"/>
      <c r="D163" s="284"/>
      <c r="E163" s="453" t="str">
        <f>Asset21</f>
        <v>Equity raising costs</v>
      </c>
      <c r="F163" s="454"/>
      <c r="G163" s="297">
        <f t="shared" ref="G163:P163" si="27">G61-G95-G129</f>
        <v>0</v>
      </c>
      <c r="H163" s="298">
        <f t="shared" si="27"/>
        <v>0</v>
      </c>
      <c r="I163" s="298">
        <f t="shared" si="27"/>
        <v>0</v>
      </c>
      <c r="J163" s="298">
        <f t="shared" si="27"/>
        <v>0</v>
      </c>
      <c r="K163" s="298">
        <f t="shared" si="27"/>
        <v>0</v>
      </c>
      <c r="L163" s="298">
        <f t="shared" si="27"/>
        <v>0</v>
      </c>
      <c r="M163" s="298">
        <f t="shared" si="27"/>
        <v>0</v>
      </c>
      <c r="N163" s="298">
        <f t="shared" si="27"/>
        <v>0</v>
      </c>
      <c r="O163" s="298">
        <f t="shared" si="27"/>
        <v>0</v>
      </c>
      <c r="P163" s="298">
        <f t="shared" si="27"/>
        <v>0</v>
      </c>
      <c r="Q163" s="19"/>
    </row>
    <row r="164" spans="1:17" outlineLevel="1" x14ac:dyDescent="0.2">
      <c r="A164" s="284"/>
      <c r="B164" s="284"/>
      <c r="C164" s="284"/>
      <c r="D164" s="284"/>
      <c r="E164" s="453">
        <f>Asset22</f>
        <v>0</v>
      </c>
      <c r="F164" s="454"/>
      <c r="G164" s="297">
        <f t="shared" ref="G164:P164" si="28">G62-G96-G130</f>
        <v>0</v>
      </c>
      <c r="H164" s="298">
        <f t="shared" si="28"/>
        <v>0</v>
      </c>
      <c r="I164" s="298">
        <f t="shared" si="28"/>
        <v>0</v>
      </c>
      <c r="J164" s="298">
        <f t="shared" si="28"/>
        <v>0</v>
      </c>
      <c r="K164" s="298">
        <f t="shared" si="28"/>
        <v>0</v>
      </c>
      <c r="L164" s="298">
        <f t="shared" si="28"/>
        <v>0</v>
      </c>
      <c r="M164" s="298">
        <f t="shared" si="28"/>
        <v>0</v>
      </c>
      <c r="N164" s="298">
        <f t="shared" si="28"/>
        <v>0</v>
      </c>
      <c r="O164" s="298">
        <f t="shared" si="28"/>
        <v>0</v>
      </c>
      <c r="P164" s="298">
        <f t="shared" si="28"/>
        <v>0</v>
      </c>
      <c r="Q164" s="19"/>
    </row>
    <row r="165" spans="1:17" outlineLevel="1" x14ac:dyDescent="0.2">
      <c r="A165" s="20"/>
      <c r="B165" s="20"/>
      <c r="C165" s="20"/>
      <c r="D165" s="284"/>
      <c r="E165" s="453">
        <f>Asset23</f>
        <v>0</v>
      </c>
      <c r="F165" s="454"/>
      <c r="G165" s="297">
        <f t="shared" ref="G165:P165" si="29">G63-G97-G131</f>
        <v>0</v>
      </c>
      <c r="H165" s="298">
        <f t="shared" si="29"/>
        <v>0</v>
      </c>
      <c r="I165" s="298">
        <f t="shared" si="29"/>
        <v>0</v>
      </c>
      <c r="J165" s="298">
        <f t="shared" si="29"/>
        <v>0</v>
      </c>
      <c r="K165" s="298">
        <f t="shared" si="29"/>
        <v>0</v>
      </c>
      <c r="L165" s="298">
        <f t="shared" si="29"/>
        <v>0</v>
      </c>
      <c r="M165" s="298">
        <f t="shared" si="29"/>
        <v>0</v>
      </c>
      <c r="N165" s="298">
        <f t="shared" si="29"/>
        <v>0</v>
      </c>
      <c r="O165" s="298">
        <f t="shared" si="29"/>
        <v>0</v>
      </c>
      <c r="P165" s="298">
        <f t="shared" si="29"/>
        <v>0</v>
      </c>
      <c r="Q165" s="19"/>
    </row>
    <row r="166" spans="1:17" outlineLevel="1" x14ac:dyDescent="0.2">
      <c r="A166" s="20"/>
      <c r="B166" s="20"/>
      <c r="C166" s="20"/>
      <c r="D166" s="284"/>
      <c r="E166" s="453">
        <f>Asset24</f>
        <v>0</v>
      </c>
      <c r="F166" s="454"/>
      <c r="G166" s="297">
        <f t="shared" ref="G166:P166" si="30">G64-G98-G132</f>
        <v>0</v>
      </c>
      <c r="H166" s="298">
        <f t="shared" si="30"/>
        <v>0</v>
      </c>
      <c r="I166" s="298">
        <f t="shared" si="30"/>
        <v>0</v>
      </c>
      <c r="J166" s="298">
        <f t="shared" si="30"/>
        <v>0</v>
      </c>
      <c r="K166" s="298">
        <f t="shared" si="30"/>
        <v>0</v>
      </c>
      <c r="L166" s="298">
        <f t="shared" si="30"/>
        <v>0</v>
      </c>
      <c r="M166" s="298">
        <f t="shared" si="30"/>
        <v>0</v>
      </c>
      <c r="N166" s="298">
        <f t="shared" si="30"/>
        <v>0</v>
      </c>
      <c r="O166" s="298">
        <f t="shared" si="30"/>
        <v>0</v>
      </c>
      <c r="P166" s="298">
        <f t="shared" si="30"/>
        <v>0</v>
      </c>
      <c r="Q166" s="19"/>
    </row>
    <row r="167" spans="1:17" outlineLevel="1" x14ac:dyDescent="0.2">
      <c r="A167" s="284"/>
      <c r="B167" s="284"/>
      <c r="C167" s="284"/>
      <c r="D167" s="284"/>
      <c r="E167" s="453">
        <f>Asset25</f>
        <v>0</v>
      </c>
      <c r="F167" s="454"/>
      <c r="G167" s="297">
        <f t="shared" ref="G167:P167" si="31">G65-G99-G133</f>
        <v>0</v>
      </c>
      <c r="H167" s="298">
        <f t="shared" si="31"/>
        <v>0</v>
      </c>
      <c r="I167" s="298">
        <f t="shared" si="31"/>
        <v>0</v>
      </c>
      <c r="J167" s="298">
        <f t="shared" si="31"/>
        <v>0</v>
      </c>
      <c r="K167" s="298">
        <f t="shared" si="31"/>
        <v>0</v>
      </c>
      <c r="L167" s="298">
        <f t="shared" si="31"/>
        <v>0</v>
      </c>
      <c r="M167" s="298">
        <f t="shared" si="31"/>
        <v>0</v>
      </c>
      <c r="N167" s="298">
        <f t="shared" si="31"/>
        <v>0</v>
      </c>
      <c r="O167" s="298">
        <f t="shared" si="31"/>
        <v>0</v>
      </c>
      <c r="P167" s="298">
        <f t="shared" si="31"/>
        <v>0</v>
      </c>
      <c r="Q167" s="19"/>
    </row>
    <row r="168" spans="1:17" outlineLevel="1" x14ac:dyDescent="0.2">
      <c r="A168" s="20"/>
      <c r="B168" s="20"/>
      <c r="C168" s="20"/>
      <c r="D168" s="284"/>
      <c r="E168" s="453">
        <f>Asset26</f>
        <v>0</v>
      </c>
      <c r="F168" s="454"/>
      <c r="G168" s="297">
        <f t="shared" ref="G168:P168" si="32">G66-G100-G134</f>
        <v>0</v>
      </c>
      <c r="H168" s="298">
        <f t="shared" si="32"/>
        <v>0</v>
      </c>
      <c r="I168" s="298">
        <f t="shared" si="32"/>
        <v>0</v>
      </c>
      <c r="J168" s="298">
        <f t="shared" si="32"/>
        <v>0</v>
      </c>
      <c r="K168" s="298">
        <f t="shared" si="32"/>
        <v>0</v>
      </c>
      <c r="L168" s="298">
        <f t="shared" si="32"/>
        <v>0</v>
      </c>
      <c r="M168" s="298">
        <f t="shared" si="32"/>
        <v>0</v>
      </c>
      <c r="N168" s="298">
        <f t="shared" si="32"/>
        <v>0</v>
      </c>
      <c r="O168" s="298">
        <f t="shared" si="32"/>
        <v>0</v>
      </c>
      <c r="P168" s="298">
        <f t="shared" si="32"/>
        <v>0</v>
      </c>
      <c r="Q168" s="19"/>
    </row>
    <row r="169" spans="1:17" outlineLevel="1" x14ac:dyDescent="0.2">
      <c r="A169" s="20"/>
      <c r="B169" s="20"/>
      <c r="C169" s="20"/>
      <c r="D169" s="284"/>
      <c r="E169" s="453">
        <f>Asset27</f>
        <v>0</v>
      </c>
      <c r="F169" s="454"/>
      <c r="G169" s="297">
        <f t="shared" ref="G169:P169" si="33">G67-G101-G135</f>
        <v>0</v>
      </c>
      <c r="H169" s="298">
        <f t="shared" si="33"/>
        <v>0</v>
      </c>
      <c r="I169" s="298">
        <f t="shared" si="33"/>
        <v>0</v>
      </c>
      <c r="J169" s="298">
        <f t="shared" si="33"/>
        <v>0</v>
      </c>
      <c r="K169" s="298">
        <f t="shared" si="33"/>
        <v>0</v>
      </c>
      <c r="L169" s="298">
        <f t="shared" si="33"/>
        <v>0</v>
      </c>
      <c r="M169" s="298">
        <f t="shared" si="33"/>
        <v>0</v>
      </c>
      <c r="N169" s="298">
        <f t="shared" si="33"/>
        <v>0</v>
      </c>
      <c r="O169" s="298">
        <f t="shared" si="33"/>
        <v>0</v>
      </c>
      <c r="P169" s="298">
        <f t="shared" si="33"/>
        <v>0</v>
      </c>
      <c r="Q169" s="19"/>
    </row>
    <row r="170" spans="1:17" outlineLevel="1" x14ac:dyDescent="0.2">
      <c r="A170" s="284"/>
      <c r="B170" s="284"/>
      <c r="C170" s="284"/>
      <c r="D170" s="284"/>
      <c r="E170" s="453">
        <f>Asset28</f>
        <v>0</v>
      </c>
      <c r="F170" s="454"/>
      <c r="G170" s="297">
        <f t="shared" ref="G170:P170" si="34">G68-G102-G136</f>
        <v>0</v>
      </c>
      <c r="H170" s="298">
        <f t="shared" si="34"/>
        <v>0</v>
      </c>
      <c r="I170" s="298">
        <f t="shared" si="34"/>
        <v>0</v>
      </c>
      <c r="J170" s="298">
        <f t="shared" si="34"/>
        <v>0</v>
      </c>
      <c r="K170" s="298">
        <f t="shared" si="34"/>
        <v>0</v>
      </c>
      <c r="L170" s="298">
        <f t="shared" si="34"/>
        <v>0</v>
      </c>
      <c r="M170" s="298">
        <f t="shared" si="34"/>
        <v>0</v>
      </c>
      <c r="N170" s="298">
        <f t="shared" si="34"/>
        <v>0</v>
      </c>
      <c r="O170" s="298">
        <f t="shared" si="34"/>
        <v>0</v>
      </c>
      <c r="P170" s="298">
        <f t="shared" si="34"/>
        <v>0</v>
      </c>
      <c r="Q170" s="19"/>
    </row>
    <row r="171" spans="1:17" outlineLevel="1" x14ac:dyDescent="0.2">
      <c r="A171" s="20"/>
      <c r="B171" s="20"/>
      <c r="C171" s="20"/>
      <c r="D171" s="284"/>
      <c r="E171" s="453">
        <f>Asset29</f>
        <v>0</v>
      </c>
      <c r="F171" s="454"/>
      <c r="G171" s="297">
        <f t="shared" ref="G171:P171" si="35">G69-G103-G137</f>
        <v>0</v>
      </c>
      <c r="H171" s="298">
        <f t="shared" si="35"/>
        <v>0</v>
      </c>
      <c r="I171" s="298">
        <f t="shared" si="35"/>
        <v>0</v>
      </c>
      <c r="J171" s="298">
        <f t="shared" si="35"/>
        <v>0</v>
      </c>
      <c r="K171" s="298">
        <f t="shared" si="35"/>
        <v>0</v>
      </c>
      <c r="L171" s="298">
        <f t="shared" si="35"/>
        <v>0</v>
      </c>
      <c r="M171" s="298">
        <f t="shared" si="35"/>
        <v>0</v>
      </c>
      <c r="N171" s="298">
        <f t="shared" si="35"/>
        <v>0</v>
      </c>
      <c r="O171" s="298">
        <f t="shared" si="35"/>
        <v>0</v>
      </c>
      <c r="P171" s="298">
        <f t="shared" si="35"/>
        <v>0</v>
      </c>
      <c r="Q171" s="19"/>
    </row>
    <row r="172" spans="1:17" outlineLevel="1" x14ac:dyDescent="0.2">
      <c r="A172" s="20"/>
      <c r="B172" s="20"/>
      <c r="C172" s="20"/>
      <c r="D172" s="284"/>
      <c r="E172" s="453">
        <f>Asset30</f>
        <v>0</v>
      </c>
      <c r="F172" s="454"/>
      <c r="G172" s="297">
        <f t="shared" ref="G172:P172" si="36">G70-G104-G138</f>
        <v>0</v>
      </c>
      <c r="H172" s="298">
        <f t="shared" si="36"/>
        <v>0</v>
      </c>
      <c r="I172" s="298">
        <f t="shared" si="36"/>
        <v>0</v>
      </c>
      <c r="J172" s="298">
        <f t="shared" si="36"/>
        <v>0</v>
      </c>
      <c r="K172" s="298">
        <f t="shared" si="36"/>
        <v>0</v>
      </c>
      <c r="L172" s="298">
        <f t="shared" si="36"/>
        <v>0</v>
      </c>
      <c r="M172" s="298">
        <f t="shared" si="36"/>
        <v>0</v>
      </c>
      <c r="N172" s="298">
        <f t="shared" si="36"/>
        <v>0</v>
      </c>
      <c r="O172" s="298">
        <f t="shared" si="36"/>
        <v>0</v>
      </c>
      <c r="P172" s="298">
        <f t="shared" si="36"/>
        <v>0</v>
      </c>
      <c r="Q172" s="19"/>
    </row>
    <row r="173" spans="1:17" x14ac:dyDescent="0.2">
      <c r="A173" s="284"/>
      <c r="B173" s="284"/>
      <c r="C173" s="284"/>
      <c r="D173" s="284"/>
      <c r="E173" s="453" t="s">
        <v>104</v>
      </c>
      <c r="F173" s="453"/>
      <c r="G173" s="328">
        <f>SUM(G143:G172)</f>
        <v>12.853214180293456</v>
      </c>
      <c r="H173" s="328">
        <f t="shared" ref="H173:P173" si="37">SUM(H143:H172)</f>
        <v>6.732062051079045</v>
      </c>
      <c r="I173" s="328">
        <f>SUM(I143:I172)</f>
        <v>8.8227470687544134</v>
      </c>
      <c r="J173" s="407">
        <f t="shared" si="37"/>
        <v>8.9184005860943909</v>
      </c>
      <c r="K173" s="328">
        <f t="shared" si="37"/>
        <v>12.236077474127654</v>
      </c>
      <c r="L173" s="328">
        <f t="shared" si="37"/>
        <v>0</v>
      </c>
      <c r="M173" s="328">
        <f t="shared" si="37"/>
        <v>0</v>
      </c>
      <c r="N173" s="328">
        <f t="shared" si="37"/>
        <v>0</v>
      </c>
      <c r="O173" s="328">
        <f t="shared" si="37"/>
        <v>0</v>
      </c>
      <c r="P173" s="328">
        <f t="shared" si="37"/>
        <v>0</v>
      </c>
      <c r="Q173" s="299"/>
    </row>
    <row r="174" spans="1:17" ht="21" customHeight="1" x14ac:dyDescent="0.2">
      <c r="A174" s="20"/>
      <c r="B174" s="20"/>
      <c r="C174" s="20"/>
      <c r="D174" s="284"/>
      <c r="E174" s="20"/>
      <c r="F174" s="131"/>
      <c r="G174" s="405"/>
      <c r="H174" s="405"/>
      <c r="I174" s="405"/>
      <c r="J174" s="405"/>
      <c r="K174" s="405"/>
      <c r="L174" s="131"/>
      <c r="M174" s="131"/>
      <c r="N174" s="131"/>
      <c r="O174" s="131"/>
      <c r="P174" s="131"/>
      <c r="Q174" s="329">
        <f>SUM(G173:P173)</f>
        <v>49.562501360348961</v>
      </c>
    </row>
    <row r="175" spans="1:17" ht="15" customHeight="1" x14ac:dyDescent="0.2">
      <c r="A175" s="171"/>
      <c r="B175" s="171"/>
      <c r="C175" s="171"/>
      <c r="D175" s="411"/>
      <c r="E175" s="316" t="str">
        <f>"Forecast Operating and Maintenance Expenditure ($m Real "&amp;CONCATENATE(LEFT(Q7, 4)-1 &amp;"-" &amp;IF(Q7&gt;"2009-10",,"0") &amp;RIGHT(Q7,2)-1)&amp;")"</f>
        <v>Forecast Operating and Maintenance Expenditure ($m Real 2013-14)</v>
      </c>
      <c r="F175" s="316"/>
      <c r="G175" s="316"/>
      <c r="H175" s="316"/>
      <c r="I175" s="316"/>
      <c r="J175" s="174"/>
      <c r="K175" s="171"/>
      <c r="L175" s="171"/>
      <c r="M175" s="171"/>
      <c r="N175" s="171"/>
      <c r="O175" s="171"/>
      <c r="P175" s="171"/>
      <c r="Q175" s="171"/>
    </row>
    <row r="176" spans="1:17" x14ac:dyDescent="0.2">
      <c r="A176" s="284"/>
      <c r="B176" s="284"/>
      <c r="C176" s="284"/>
      <c r="D176" s="284"/>
      <c r="E176" s="73" t="s">
        <v>67</v>
      </c>
      <c r="F176" s="19"/>
      <c r="G176" s="318" t="str">
        <f>G40</f>
        <v>2014-15</v>
      </c>
      <c r="H176" s="318" t="str">
        <f t="shared" ref="H176:P176" si="38">H40</f>
        <v>2015-16</v>
      </c>
      <c r="I176" s="318" t="str">
        <f t="shared" si="38"/>
        <v>2016-17</v>
      </c>
      <c r="J176" s="318" t="str">
        <f t="shared" si="38"/>
        <v>2017-18</v>
      </c>
      <c r="K176" s="318" t="str">
        <f t="shared" si="38"/>
        <v>2018-19</v>
      </c>
      <c r="L176" s="318" t="str">
        <f t="shared" si="38"/>
        <v>2019-20</v>
      </c>
      <c r="M176" s="318" t="str">
        <f t="shared" si="38"/>
        <v>2020-21</v>
      </c>
      <c r="N176" s="318" t="str">
        <f t="shared" si="38"/>
        <v>2021-22</v>
      </c>
      <c r="O176" s="318" t="str">
        <f t="shared" si="38"/>
        <v>2022-23</v>
      </c>
      <c r="P176" s="318" t="str">
        <f t="shared" si="38"/>
        <v>2023-24</v>
      </c>
      <c r="Q176" s="19"/>
    </row>
    <row r="177" spans="1:17" ht="15" customHeight="1" x14ac:dyDescent="0.2">
      <c r="A177" s="20"/>
      <c r="B177" s="20"/>
      <c r="C177" s="20"/>
      <c r="D177" s="284"/>
      <c r="E177" s="465" t="s">
        <v>278</v>
      </c>
      <c r="F177" s="466"/>
      <c r="G177" s="450">
        <v>22.738725298954929</v>
      </c>
      <c r="H177" s="450">
        <v>22.967804372793466</v>
      </c>
      <c r="I177" s="450">
        <v>23.223377546809825</v>
      </c>
      <c r="J177" s="450">
        <v>23.495236526398511</v>
      </c>
      <c r="K177" s="450">
        <v>23.76159016998864</v>
      </c>
      <c r="L177" s="322"/>
      <c r="M177" s="322"/>
      <c r="N177" s="322"/>
      <c r="O177" s="322"/>
      <c r="P177" s="322"/>
      <c r="Q177" s="47">
        <f>SUM(G177:K177)</f>
        <v>116.18673391494538</v>
      </c>
    </row>
    <row r="178" spans="1:17" ht="15" customHeight="1" x14ac:dyDescent="0.2">
      <c r="A178" s="20"/>
      <c r="B178" s="20"/>
      <c r="C178" s="20"/>
      <c r="D178" s="284"/>
      <c r="E178" s="461"/>
      <c r="F178" s="462"/>
      <c r="G178" s="323"/>
      <c r="H178" s="414"/>
      <c r="I178" s="414"/>
      <c r="J178" s="414"/>
      <c r="K178" s="414"/>
      <c r="L178" s="324"/>
      <c r="M178" s="324"/>
      <c r="N178" s="324"/>
      <c r="O178" s="324"/>
      <c r="P178" s="324"/>
      <c r="Q178" s="19"/>
    </row>
    <row r="179" spans="1:17" ht="15" customHeight="1" x14ac:dyDescent="0.2">
      <c r="A179" s="20"/>
      <c r="B179" s="20"/>
      <c r="C179" s="20"/>
      <c r="D179" s="284"/>
      <c r="E179" s="461"/>
      <c r="F179" s="462"/>
      <c r="G179" s="325"/>
      <c r="H179" s="325"/>
      <c r="I179" s="325"/>
      <c r="J179" s="325"/>
      <c r="K179" s="325"/>
      <c r="L179" s="325"/>
      <c r="M179" s="325"/>
      <c r="N179" s="325"/>
      <c r="O179" s="325"/>
      <c r="P179" s="325"/>
      <c r="Q179" s="19"/>
    </row>
    <row r="180" spans="1:17" ht="15" customHeight="1" x14ac:dyDescent="0.2">
      <c r="A180" s="20"/>
      <c r="B180" s="20"/>
      <c r="C180" s="20"/>
      <c r="D180" s="284"/>
      <c r="E180" s="387"/>
      <c r="F180" s="388"/>
      <c r="G180" s="325"/>
      <c r="H180" s="325"/>
      <c r="I180" s="325"/>
      <c r="J180" s="325"/>
      <c r="K180" s="325"/>
      <c r="L180" s="324"/>
      <c r="M180" s="324"/>
      <c r="N180" s="324"/>
      <c r="O180" s="324"/>
      <c r="P180" s="324"/>
      <c r="Q180" s="19"/>
    </row>
    <row r="181" spans="1:17" ht="15" customHeight="1" x14ac:dyDescent="0.2">
      <c r="A181" s="20"/>
      <c r="B181" s="20"/>
      <c r="C181" s="20"/>
      <c r="D181" s="284"/>
      <c r="E181" s="463" t="s">
        <v>127</v>
      </c>
      <c r="F181" s="464"/>
      <c r="G181" s="398">
        <f>IF(G177=0,0,(Dr*Dv*Assets!F474)/Assets!F7)</f>
        <v>0.13935312548333328</v>
      </c>
      <c r="H181" s="398">
        <f>IF(H177=0,0,(Dr*Dv*Assets!G474)/Assets!G7)</f>
        <v>0.13249820679678481</v>
      </c>
      <c r="I181" s="398">
        <f>IF(I177=0,0,(Dr*Dv*Assets!H474)/Assets!H7)</f>
        <v>0.12179869643891646</v>
      </c>
      <c r="J181" s="398">
        <f>IF(J177=0,0,(Dr*Dv*Assets!I474)/Assets!I7)</f>
        <v>0.11191400715193124</v>
      </c>
      <c r="K181" s="398">
        <f>IF(K177=0,0,(Dr*Dv*Assets!J474)/Assets!J7)</f>
        <v>0.10491678486345954</v>
      </c>
      <c r="L181" s="398">
        <f>IF(L177=0,0,(Dr*Dv*Assets!K474)/Assets!K7)</f>
        <v>0</v>
      </c>
      <c r="M181" s="398">
        <f>IF(M177=0,0,(Dr*Dv*Assets!L474)/Assets!L7)</f>
        <v>0</v>
      </c>
      <c r="N181" s="398">
        <f>IF(N177=0,0,(Dr*Dv*Assets!M474)/Assets!M7)</f>
        <v>0</v>
      </c>
      <c r="O181" s="398">
        <f>IF(O177=0,0,(Dr*Dv*Assets!N474)/Assets!N7)</f>
        <v>0</v>
      </c>
      <c r="P181" s="398">
        <f>IF(P177=0,0,(Dr*Dv*Assets!O474)/Assets!O7)</f>
        <v>0</v>
      </c>
    </row>
    <row r="182" spans="1:17" ht="15" customHeight="1" x14ac:dyDescent="0.2">
      <c r="A182" s="284"/>
      <c r="B182" s="284"/>
      <c r="C182" s="284"/>
      <c r="D182" s="284"/>
      <c r="E182" s="453" t="s">
        <v>104</v>
      </c>
      <c r="F182" s="453"/>
      <c r="G182" s="440">
        <f t="shared" ref="G182:P182" si="39">SUM(G177:G181)</f>
        <v>22.878078424438261</v>
      </c>
      <c r="H182" s="440">
        <f t="shared" si="39"/>
        <v>23.100302579590252</v>
      </c>
      <c r="I182" s="440">
        <f t="shared" si="39"/>
        <v>23.345176243248741</v>
      </c>
      <c r="J182" s="440">
        <f t="shared" si="39"/>
        <v>23.607150533550442</v>
      </c>
      <c r="K182" s="440">
        <f t="shared" si="39"/>
        <v>23.866506954852099</v>
      </c>
      <c r="L182" s="328">
        <f t="shared" si="39"/>
        <v>0</v>
      </c>
      <c r="M182" s="328">
        <f t="shared" si="39"/>
        <v>0</v>
      </c>
      <c r="N182" s="328">
        <f t="shared" si="39"/>
        <v>0</v>
      </c>
      <c r="O182" s="328">
        <f t="shared" si="39"/>
        <v>0</v>
      </c>
      <c r="P182" s="328">
        <f t="shared" si="39"/>
        <v>0</v>
      </c>
      <c r="Q182" s="19"/>
    </row>
    <row r="183" spans="1:17" s="123" customFormat="1" ht="21" customHeight="1" x14ac:dyDescent="0.2">
      <c r="A183" s="20"/>
      <c r="B183" s="20"/>
      <c r="C183" s="20"/>
      <c r="D183" s="284"/>
      <c r="E183" s="284"/>
      <c r="F183" s="23"/>
      <c r="G183" s="285"/>
      <c r="H183" s="285"/>
      <c r="I183" s="285"/>
      <c r="J183" s="285"/>
      <c r="K183" s="285"/>
      <c r="L183" s="285"/>
      <c r="M183" s="285"/>
      <c r="N183" s="285"/>
      <c r="O183" s="285"/>
      <c r="P183" s="285"/>
      <c r="Q183" s="330">
        <f>SUM(G182:P182)</f>
        <v>116.79721473567979</v>
      </c>
    </row>
    <row r="184" spans="1:17" x14ac:dyDescent="0.2">
      <c r="A184" s="175"/>
      <c r="B184" s="175"/>
      <c r="C184" s="175"/>
      <c r="D184" s="411"/>
      <c r="E184" s="319" t="s">
        <v>68</v>
      </c>
      <c r="F184" s="319"/>
      <c r="G184" s="319"/>
      <c r="H184" s="319"/>
      <c r="I184" s="176"/>
      <c r="J184" s="177"/>
      <c r="K184" s="177"/>
      <c r="L184" s="177"/>
      <c r="M184" s="177"/>
      <c r="N184" s="177"/>
      <c r="O184" s="177"/>
      <c r="P184" s="177"/>
      <c r="Q184" s="177"/>
    </row>
    <row r="185" spans="1:17" x14ac:dyDescent="0.2">
      <c r="A185" s="284"/>
      <c r="B185" s="284"/>
      <c r="C185" s="284"/>
      <c r="D185" s="284"/>
      <c r="E185" s="23"/>
      <c r="F185" s="19"/>
      <c r="G185" s="445" t="s">
        <v>49</v>
      </c>
      <c r="H185" s="28"/>
      <c r="I185" s="25"/>
      <c r="J185" s="21"/>
      <c r="K185" s="21"/>
      <c r="L185" s="21"/>
      <c r="M185" s="21"/>
      <c r="N185" s="21"/>
      <c r="O185" s="21"/>
      <c r="P185" s="21"/>
      <c r="Q185" s="21"/>
    </row>
    <row r="186" spans="1:17" ht="13.5" customHeight="1" x14ac:dyDescent="0.2">
      <c r="A186" s="20"/>
      <c r="B186" s="20"/>
      <c r="C186" s="20"/>
      <c r="D186" s="284"/>
      <c r="E186" s="453" t="s">
        <v>154</v>
      </c>
      <c r="F186" s="467"/>
      <c r="G186" s="448">
        <v>3.5499999999999997E-2</v>
      </c>
      <c r="H186" s="28">
        <f>vanilla</f>
        <v>7.1459999999999996E-2</v>
      </c>
      <c r="I186" s="22"/>
      <c r="J186" s="22"/>
      <c r="K186" s="22"/>
      <c r="L186" s="22"/>
      <c r="M186" s="22"/>
      <c r="N186" s="22"/>
      <c r="O186" s="22"/>
      <c r="P186" s="22"/>
      <c r="Q186" s="22"/>
    </row>
    <row r="187" spans="1:17" ht="13.5" customHeight="1" x14ac:dyDescent="0.2">
      <c r="A187" s="20"/>
      <c r="B187" s="20"/>
      <c r="C187" s="20"/>
      <c r="D187" s="284"/>
      <c r="E187" s="453" t="s">
        <v>155</v>
      </c>
      <c r="F187" s="467"/>
      <c r="G187" s="444">
        <v>2.5000000000000001E-2</v>
      </c>
      <c r="H187" s="28"/>
      <c r="I187" s="22"/>
      <c r="J187" s="22"/>
      <c r="K187" s="21"/>
      <c r="L187" s="22"/>
      <c r="M187" s="22"/>
      <c r="N187" s="22"/>
      <c r="O187" s="22"/>
      <c r="P187" s="22"/>
      <c r="Q187" s="22"/>
    </row>
    <row r="188" spans="1:17" ht="13.5" customHeight="1" x14ac:dyDescent="0.2">
      <c r="A188" s="284"/>
      <c r="B188" s="284"/>
      <c r="C188" s="284"/>
      <c r="D188" s="284"/>
      <c r="E188" s="453" t="s">
        <v>183</v>
      </c>
      <c r="F188" s="467"/>
      <c r="G188" s="448">
        <v>2.9600000000000001E-2</v>
      </c>
      <c r="H188" s="28"/>
      <c r="I188" s="22"/>
      <c r="J188" s="22"/>
      <c r="K188" s="22"/>
      <c r="L188" s="22"/>
      <c r="M188" s="22"/>
      <c r="N188" s="22"/>
      <c r="O188" s="22"/>
      <c r="P188" s="22"/>
      <c r="Q188" s="22"/>
    </row>
    <row r="189" spans="1:17" ht="15" customHeight="1" x14ac:dyDescent="0.2">
      <c r="A189" s="20"/>
      <c r="B189" s="20"/>
      <c r="C189" s="20"/>
      <c r="D189" s="284"/>
      <c r="E189" s="453" t="s">
        <v>184</v>
      </c>
      <c r="F189" s="467"/>
      <c r="G189" s="448">
        <v>6.5000000000000002E-2</v>
      </c>
      <c r="H189" s="28"/>
      <c r="I189" s="22"/>
      <c r="J189" s="22"/>
      <c r="K189" s="22"/>
      <c r="L189" s="22"/>
      <c r="M189" s="22"/>
      <c r="N189" s="22"/>
      <c r="O189" s="22"/>
      <c r="P189" s="22"/>
      <c r="Q189" s="22"/>
    </row>
    <row r="190" spans="1:17" ht="18" customHeight="1" x14ac:dyDescent="0.2">
      <c r="A190" s="20"/>
      <c r="B190" s="20"/>
      <c r="C190" s="20"/>
      <c r="D190" s="284"/>
      <c r="E190" s="453" t="s">
        <v>153</v>
      </c>
      <c r="F190" s="467"/>
      <c r="G190" s="448">
        <v>0.4</v>
      </c>
      <c r="H190" s="28"/>
      <c r="I190" s="22"/>
      <c r="J190" s="22"/>
      <c r="K190" s="22"/>
      <c r="L190" s="22"/>
      <c r="M190" s="22"/>
      <c r="N190" s="22"/>
      <c r="O190" s="22"/>
      <c r="P190" s="22"/>
      <c r="Q190" s="22"/>
    </row>
    <row r="191" spans="1:17" ht="14.25" customHeight="1" x14ac:dyDescent="0.2">
      <c r="A191" s="284"/>
      <c r="B191" s="284"/>
      <c r="C191" s="284"/>
      <c r="D191" s="284"/>
      <c r="E191" s="453" t="s">
        <v>156</v>
      </c>
      <c r="F191" s="467"/>
      <c r="G191" s="444">
        <v>0.6</v>
      </c>
      <c r="H191" s="28"/>
      <c r="I191" s="22"/>
      <c r="J191" s="22"/>
      <c r="K191" s="22"/>
      <c r="L191" s="22"/>
      <c r="M191" s="22"/>
      <c r="N191" s="22"/>
      <c r="O191" s="369"/>
      <c r="P191" s="22"/>
      <c r="Q191" s="22"/>
    </row>
    <row r="192" spans="1:17" ht="14.25" customHeight="1" x14ac:dyDescent="0.2">
      <c r="A192" s="20"/>
      <c r="B192" s="20"/>
      <c r="C192" s="20"/>
      <c r="D192" s="284"/>
      <c r="E192" s="453" t="s">
        <v>157</v>
      </c>
      <c r="F192" s="467"/>
      <c r="G192" s="448">
        <v>0.7</v>
      </c>
      <c r="H192" s="28"/>
      <c r="I192" s="22"/>
      <c r="J192" s="22"/>
      <c r="K192" s="22"/>
      <c r="L192" s="22"/>
      <c r="M192" s="22"/>
      <c r="N192" s="22"/>
      <c r="O192" s="22"/>
      <c r="P192" s="22"/>
      <c r="Q192" s="22"/>
    </row>
    <row r="193" spans="1:17" ht="14.25" customHeight="1" x14ac:dyDescent="0.2">
      <c r="A193" s="20"/>
      <c r="B193" s="20"/>
      <c r="C193" s="20"/>
      <c r="D193" s="284"/>
      <c r="E193" s="453" t="s">
        <v>159</v>
      </c>
      <c r="F193" s="467" t="s">
        <v>158</v>
      </c>
      <c r="G193" s="448">
        <v>8.6910000000000004E-4</v>
      </c>
      <c r="H193" s="28"/>
      <c r="I193" s="22"/>
      <c r="J193" s="22"/>
      <c r="K193" s="22"/>
      <c r="L193" s="22"/>
      <c r="M193" s="22"/>
      <c r="N193" s="22"/>
      <c r="O193" s="22"/>
      <c r="P193" s="22"/>
      <c r="Q193" s="22"/>
    </row>
    <row r="194" spans="1:17" ht="21.75" customHeight="1" x14ac:dyDescent="0.2">
      <c r="A194" s="284"/>
      <c r="B194" s="284"/>
      <c r="C194" s="284"/>
      <c r="D194" s="284"/>
      <c r="E194" s="20"/>
      <c r="F194" s="19"/>
      <c r="G194" s="26"/>
      <c r="H194" s="27"/>
      <c r="I194" s="22"/>
      <c r="J194" s="22"/>
      <c r="K194" s="22"/>
      <c r="L194" s="22"/>
      <c r="M194" s="22"/>
      <c r="N194" s="22"/>
      <c r="O194" s="22"/>
      <c r="P194" s="22"/>
      <c r="Q194" s="22"/>
    </row>
    <row r="195" spans="1:17" ht="15" customHeight="1" x14ac:dyDescent="0.2">
      <c r="A195" s="171"/>
      <c r="B195" s="171"/>
      <c r="C195" s="171"/>
      <c r="D195" s="411"/>
      <c r="E195" s="320" t="str">
        <f>"Price/ revenue constraint for "&amp;CONCATENATE(LEFT(Q7, 4)-1 &amp;"-" &amp;IF(Q7&gt;"2009-10",,"0") &amp;RIGHT(Q7,2)-1)&amp; " (Nominal)"</f>
        <v>Price/ revenue constraint for 2013-14 (Nominal)</v>
      </c>
      <c r="F195" s="320"/>
      <c r="G195" s="320"/>
      <c r="H195" s="320"/>
      <c r="I195" s="178"/>
      <c r="J195" s="178"/>
      <c r="K195" s="178"/>
      <c r="L195" s="178"/>
      <c r="M195" s="178"/>
      <c r="N195" s="178"/>
      <c r="O195" s="178"/>
      <c r="P195" s="178"/>
      <c r="Q195" s="178"/>
    </row>
    <row r="196" spans="1:17" ht="13.5" customHeight="1" x14ac:dyDescent="0.25">
      <c r="A196" s="20"/>
      <c r="B196" s="20"/>
      <c r="C196" s="20"/>
      <c r="D196" s="284"/>
      <c r="E196" s="90"/>
      <c r="F196" s="19"/>
      <c r="G196" s="81" t="s">
        <v>49</v>
      </c>
      <c r="H196" s="27"/>
      <c r="I196" s="22"/>
      <c r="J196" s="22"/>
      <c r="K196" s="22"/>
      <c r="L196" s="22"/>
      <c r="M196" s="22"/>
      <c r="N196" s="22"/>
      <c r="O196" s="22"/>
      <c r="P196" s="22"/>
      <c r="Q196" s="22"/>
    </row>
    <row r="197" spans="1:17" ht="12" customHeight="1" x14ac:dyDescent="0.2">
      <c r="A197" s="20"/>
      <c r="B197" s="20"/>
      <c r="C197" s="20"/>
      <c r="D197" s="284"/>
      <c r="E197" s="123" t="s">
        <v>282</v>
      </c>
      <c r="F197" s="19"/>
      <c r="G197" s="417">
        <v>70</v>
      </c>
      <c r="H197" s="27"/>
      <c r="I197" s="22"/>
      <c r="J197" s="22"/>
      <c r="K197" s="22"/>
      <c r="L197" s="22"/>
      <c r="M197" s="22"/>
      <c r="N197" s="22"/>
      <c r="O197" s="22"/>
      <c r="P197" s="22"/>
      <c r="Q197" s="22"/>
    </row>
    <row r="198" spans="1:17" ht="12" customHeight="1" x14ac:dyDescent="0.2">
      <c r="A198" s="20"/>
      <c r="B198" s="20"/>
      <c r="C198" s="20"/>
      <c r="D198" s="284"/>
      <c r="E198" s="123"/>
      <c r="F198" s="26"/>
      <c r="G198" s="404"/>
      <c r="H198" s="27"/>
      <c r="I198" s="22"/>
      <c r="J198" s="22"/>
      <c r="K198" s="22"/>
      <c r="L198" s="22"/>
      <c r="M198" s="22"/>
      <c r="N198" s="22"/>
      <c r="O198" s="22"/>
      <c r="P198" s="22"/>
      <c r="Q198" s="22"/>
    </row>
    <row r="199" spans="1:17" ht="12" customHeight="1" x14ac:dyDescent="0.2">
      <c r="A199" s="20"/>
      <c r="B199" s="20"/>
      <c r="C199" s="20"/>
      <c r="D199" s="284"/>
      <c r="E199" s="19"/>
      <c r="F199" s="19"/>
      <c r="G199" s="27"/>
      <c r="H199" s="27"/>
      <c r="I199" s="22"/>
      <c r="J199" s="22"/>
      <c r="K199" s="22"/>
      <c r="L199" s="22"/>
      <c r="M199" s="22"/>
      <c r="N199" s="22"/>
      <c r="O199" s="22"/>
      <c r="P199" s="22"/>
      <c r="Q199" s="22"/>
    </row>
    <row r="200" spans="1:17" ht="21.75" customHeight="1" x14ac:dyDescent="0.2">
      <c r="A200" s="20"/>
      <c r="B200" s="20"/>
      <c r="C200" s="20"/>
      <c r="D200" s="284"/>
      <c r="E200" s="20"/>
      <c r="F200" s="19"/>
      <c r="G200" s="26"/>
      <c r="H200" s="28"/>
      <c r="I200" s="19"/>
      <c r="J200" s="19"/>
      <c r="K200" s="19"/>
      <c r="L200" s="19"/>
      <c r="M200" s="19"/>
      <c r="N200" s="19"/>
      <c r="O200" s="19"/>
      <c r="P200" s="19"/>
      <c r="Q200" s="19"/>
    </row>
    <row r="203" spans="1:17" x14ac:dyDescent="0.2">
      <c r="E203"/>
      <c r="G203"/>
      <c r="H203"/>
      <c r="O203" s="8"/>
    </row>
    <row r="204" spans="1:17" x14ac:dyDescent="0.2">
      <c r="E204"/>
      <c r="G204"/>
      <c r="H204"/>
      <c r="O204" s="8"/>
    </row>
    <row r="205" spans="1:17" x14ac:dyDescent="0.2">
      <c r="D205" s="412"/>
      <c r="E205"/>
      <c r="G205"/>
      <c r="H205"/>
      <c r="O205" s="8"/>
    </row>
    <row r="206" spans="1:17" x14ac:dyDescent="0.2">
      <c r="D206" s="413"/>
      <c r="E206"/>
      <c r="G206"/>
      <c r="H206"/>
      <c r="O206" s="8"/>
    </row>
    <row r="207" spans="1:17" x14ac:dyDescent="0.2">
      <c r="D207" s="413"/>
      <c r="E207"/>
      <c r="G207"/>
      <c r="H207"/>
      <c r="O207" s="8"/>
    </row>
    <row r="208" spans="1:17" x14ac:dyDescent="0.2">
      <c r="D208" s="413"/>
      <c r="E208"/>
      <c r="G208"/>
      <c r="H208"/>
      <c r="O208" s="8"/>
    </row>
    <row r="209" spans="5:15" x14ac:dyDescent="0.2">
      <c r="E209"/>
      <c r="G209"/>
      <c r="H209"/>
      <c r="O209" s="8"/>
    </row>
    <row r="210" spans="5:15" x14ac:dyDescent="0.2">
      <c r="E210"/>
      <c r="G210"/>
      <c r="H210"/>
      <c r="O210" s="8"/>
    </row>
    <row r="211" spans="5:15" x14ac:dyDescent="0.2">
      <c r="E211"/>
      <c r="G211"/>
      <c r="H211"/>
      <c r="O211" s="8"/>
    </row>
    <row r="236" spans="4:7" s="408" customFormat="1" x14ac:dyDescent="0.2">
      <c r="D236" s="129"/>
      <c r="E236" s="3"/>
      <c r="F236"/>
      <c r="G236" s="2"/>
    </row>
    <row r="237" spans="4:7" s="409" customFormat="1" x14ac:dyDescent="0.2">
      <c r="D237" s="129"/>
      <c r="E237" s="3"/>
      <c r="F237"/>
      <c r="G237" s="2"/>
    </row>
    <row r="238" spans="4:7" s="409" customFormat="1" x14ac:dyDescent="0.2">
      <c r="D238" s="129"/>
      <c r="E238" s="3"/>
      <c r="F238"/>
      <c r="G238" s="2"/>
    </row>
    <row r="239" spans="4:7" s="409" customFormat="1" x14ac:dyDescent="0.2">
      <c r="D239" s="129"/>
      <c r="E239" s="3"/>
      <c r="F239"/>
      <c r="G239" s="2"/>
    </row>
    <row r="242" spans="25:25" x14ac:dyDescent="0.2">
      <c r="Y242" s="129" t="s">
        <v>280</v>
      </c>
    </row>
  </sheetData>
  <mergeCells count="171">
    <mergeCell ref="E193:F193"/>
    <mergeCell ref="E187:F187"/>
    <mergeCell ref="E190:F190"/>
    <mergeCell ref="E179:F179"/>
    <mergeCell ref="E188:F188"/>
    <mergeCell ref="E189:F189"/>
    <mergeCell ref="E186:F186"/>
    <mergeCell ref="E182:F182"/>
    <mergeCell ref="E191:F191"/>
    <mergeCell ref="E192:F192"/>
    <mergeCell ref="E178:F178"/>
    <mergeCell ref="E161:F161"/>
    <mergeCell ref="E162:F162"/>
    <mergeCell ref="E181:F181"/>
    <mergeCell ref="E163:F163"/>
    <mergeCell ref="E164:F164"/>
    <mergeCell ref="E170:F170"/>
    <mergeCell ref="E169:F169"/>
    <mergeCell ref="E172:F172"/>
    <mergeCell ref="E171:F171"/>
    <mergeCell ref="E177:F177"/>
    <mergeCell ref="E167:F167"/>
    <mergeCell ref="E168:F168"/>
    <mergeCell ref="E136:F136"/>
    <mergeCell ref="E148:F148"/>
    <mergeCell ref="E149:F149"/>
    <mergeCell ref="E137:F137"/>
    <mergeCell ref="E125:F125"/>
    <mergeCell ref="E120:F120"/>
    <mergeCell ref="E111:F111"/>
    <mergeCell ref="E112:F112"/>
    <mergeCell ref="E119:F119"/>
    <mergeCell ref="E127:F127"/>
    <mergeCell ref="E126:F126"/>
    <mergeCell ref="E116:F116"/>
    <mergeCell ref="E117:F117"/>
    <mergeCell ref="E118:F118"/>
    <mergeCell ref="E121:F121"/>
    <mergeCell ref="E122:F122"/>
    <mergeCell ref="E123:F123"/>
    <mergeCell ref="E113:F113"/>
    <mergeCell ref="E114:F114"/>
    <mergeCell ref="E124:F124"/>
    <mergeCell ref="E128:F128"/>
    <mergeCell ref="E129:F129"/>
    <mergeCell ref="E135:F135"/>
    <mergeCell ref="E115:F115"/>
    <mergeCell ref="E103:F103"/>
    <mergeCell ref="E105:F105"/>
    <mergeCell ref="E104:F104"/>
    <mergeCell ref="E102:F102"/>
    <mergeCell ref="E130:F130"/>
    <mergeCell ref="E133:F133"/>
    <mergeCell ref="E134:F134"/>
    <mergeCell ref="E109:F109"/>
    <mergeCell ref="E110:F110"/>
    <mergeCell ref="E131:F131"/>
    <mergeCell ref="E132:F132"/>
    <mergeCell ref="E101:F101"/>
    <mergeCell ref="E83:F83"/>
    <mergeCell ref="E94:F94"/>
    <mergeCell ref="E91:F91"/>
    <mergeCell ref="E92:F92"/>
    <mergeCell ref="E95:F95"/>
    <mergeCell ref="E98:F98"/>
    <mergeCell ref="E99:F99"/>
    <mergeCell ref="E100:F100"/>
    <mergeCell ref="E87:F87"/>
    <mergeCell ref="E88:F88"/>
    <mergeCell ref="E89:F89"/>
    <mergeCell ref="E90:F90"/>
    <mergeCell ref="E96:F96"/>
    <mergeCell ref="E97:F97"/>
    <mergeCell ref="E93:F93"/>
    <mergeCell ref="E46:F46"/>
    <mergeCell ref="E47:F47"/>
    <mergeCell ref="E48:F48"/>
    <mergeCell ref="E49:F49"/>
    <mergeCell ref="E66:F66"/>
    <mergeCell ref="E67:F67"/>
    <mergeCell ref="E54:F54"/>
    <mergeCell ref="E55:F55"/>
    <mergeCell ref="E173:F173"/>
    <mergeCell ref="E143:F143"/>
    <mergeCell ref="E144:F144"/>
    <mergeCell ref="E145:F145"/>
    <mergeCell ref="E146:F146"/>
    <mergeCell ref="E147:F147"/>
    <mergeCell ref="E160:F160"/>
    <mergeCell ref="E157:F157"/>
    <mergeCell ref="E165:F165"/>
    <mergeCell ref="E166:F166"/>
    <mergeCell ref="E56:F56"/>
    <mergeCell ref="E58:F58"/>
    <mergeCell ref="E57:F57"/>
    <mergeCell ref="E50:F50"/>
    <mergeCell ref="E51:F51"/>
    <mergeCell ref="E52:F52"/>
    <mergeCell ref="E44:F44"/>
    <mergeCell ref="E45:F45"/>
    <mergeCell ref="E41:F41"/>
    <mergeCell ref="E22:F22"/>
    <mergeCell ref="E23:F23"/>
    <mergeCell ref="E24:F24"/>
    <mergeCell ref="E25:F25"/>
    <mergeCell ref="E26:F26"/>
    <mergeCell ref="E37:F37"/>
    <mergeCell ref="E27:F27"/>
    <mergeCell ref="E42:F42"/>
    <mergeCell ref="E43:F43"/>
    <mergeCell ref="E30:F30"/>
    <mergeCell ref="E31:F31"/>
    <mergeCell ref="E28:F28"/>
    <mergeCell ref="E29:F29"/>
    <mergeCell ref="E34:F34"/>
    <mergeCell ref="E35:F35"/>
    <mergeCell ref="E36:F36"/>
    <mergeCell ref="E33:F33"/>
    <mergeCell ref="E32:F32"/>
    <mergeCell ref="G2:H2"/>
    <mergeCell ref="G6:I6"/>
    <mergeCell ref="E7:F7"/>
    <mergeCell ref="E8:F8"/>
    <mergeCell ref="E9:F9"/>
    <mergeCell ref="E10:F10"/>
    <mergeCell ref="E2:F2"/>
    <mergeCell ref="E11:F11"/>
    <mergeCell ref="E12:F12"/>
    <mergeCell ref="E13:F13"/>
    <mergeCell ref="E14:F14"/>
    <mergeCell ref="E18:F18"/>
    <mergeCell ref="E19:F19"/>
    <mergeCell ref="E20:F20"/>
    <mergeCell ref="E21:F21"/>
    <mergeCell ref="E15:F15"/>
    <mergeCell ref="E16:F16"/>
    <mergeCell ref="E17:F17"/>
    <mergeCell ref="E53:F53"/>
    <mergeCell ref="E59:F59"/>
    <mergeCell ref="E84:F84"/>
    <mergeCell ref="E85:F85"/>
    <mergeCell ref="E86:F86"/>
    <mergeCell ref="E60:F60"/>
    <mergeCell ref="E61:F61"/>
    <mergeCell ref="E62:F62"/>
    <mergeCell ref="E63:F63"/>
    <mergeCell ref="E64:F64"/>
    <mergeCell ref="E65:F65"/>
    <mergeCell ref="E68:F68"/>
    <mergeCell ref="E69:F69"/>
    <mergeCell ref="E70:F70"/>
    <mergeCell ref="E75:F75"/>
    <mergeCell ref="E71:F71"/>
    <mergeCell ref="E76:F76"/>
    <mergeCell ref="E77:F77"/>
    <mergeCell ref="E78:F78"/>
    <mergeCell ref="E79:F79"/>
    <mergeCell ref="E80:F80"/>
    <mergeCell ref="E81:F81"/>
    <mergeCell ref="E82:F82"/>
    <mergeCell ref="E158:F158"/>
    <mergeCell ref="E159:F159"/>
    <mergeCell ref="E153:F153"/>
    <mergeCell ref="E154:F154"/>
    <mergeCell ref="E155:F155"/>
    <mergeCell ref="E156:F156"/>
    <mergeCell ref="E138:F138"/>
    <mergeCell ref="E150:F150"/>
    <mergeCell ref="E151:F151"/>
    <mergeCell ref="E152:F152"/>
    <mergeCell ref="E139:F139"/>
  </mergeCells>
  <phoneticPr fontId="0" type="noConversion"/>
  <dataValidations count="1">
    <dataValidation type="custom" showInputMessage="1" showErrorMessage="1" error="Invalid input, please try again." sqref="O28:P36 L28:M36">
      <formula1>AND(L28&lt;&gt;"",OR(L28="n/a",AND(L28&gt;=0,L28&lt;=100)))</formula1>
    </dataValidation>
  </dataValidations>
  <printOptions headings="1"/>
  <pageMargins left="0.75" right="0.75" top="1" bottom="1" header="0.5" footer="0.5"/>
  <pageSetup paperSize="9" scale="12" orientation="landscape" horizontalDpi="4294967292"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P83"/>
  <sheetViews>
    <sheetView topLeftCell="A10" zoomScale="115" zoomScaleNormal="115" workbookViewId="0">
      <selection activeCell="F27" sqref="F27"/>
    </sheetView>
  </sheetViews>
  <sheetFormatPr defaultRowHeight="12.75" x14ac:dyDescent="0.2"/>
  <cols>
    <col min="1" max="1" width="3.28515625" style="9" customWidth="1"/>
    <col min="2" max="2" width="44.42578125" style="9" customWidth="1"/>
    <col min="3" max="3" width="8.7109375" style="9" customWidth="1"/>
    <col min="4" max="4" width="4.5703125" style="9" customWidth="1"/>
    <col min="5" max="5" width="1.42578125" style="9" customWidth="1"/>
    <col min="6" max="6" width="15.85546875" style="10" customWidth="1"/>
    <col min="7" max="7" width="13.7109375" style="9" customWidth="1"/>
    <col min="8" max="16384" width="9.140625" style="9"/>
  </cols>
  <sheetData>
    <row r="1" spans="1:16" x14ac:dyDescent="0.2">
      <c r="A1" s="54"/>
      <c r="B1" s="54"/>
      <c r="C1" s="54"/>
      <c r="D1" s="54"/>
      <c r="E1" s="54"/>
      <c r="F1" s="55"/>
      <c r="G1" s="54"/>
      <c r="H1" s="54"/>
      <c r="I1" s="54"/>
      <c r="J1" s="54"/>
      <c r="K1" s="54"/>
      <c r="L1" s="54"/>
      <c r="M1" s="54"/>
      <c r="N1" s="54"/>
      <c r="O1" s="54"/>
      <c r="P1" s="54"/>
    </row>
    <row r="2" spans="1:16" ht="15.75" x14ac:dyDescent="0.25">
      <c r="A2" s="54"/>
      <c r="B2" s="134" t="s">
        <v>101</v>
      </c>
      <c r="C2" s="54"/>
      <c r="D2" s="54"/>
      <c r="E2" s="54"/>
      <c r="F2" s="55"/>
      <c r="G2" s="54"/>
      <c r="H2" s="54"/>
      <c r="I2" s="54"/>
      <c r="J2" s="54"/>
      <c r="K2" s="54"/>
      <c r="L2" s="54"/>
      <c r="M2" s="54"/>
      <c r="N2" s="54"/>
      <c r="O2" s="54"/>
      <c r="P2" s="54"/>
    </row>
    <row r="3" spans="1:16" x14ac:dyDescent="0.2">
      <c r="A3" s="54"/>
      <c r="B3" s="54"/>
      <c r="C3" s="54"/>
      <c r="D3" s="54"/>
      <c r="E3" s="54"/>
      <c r="F3" s="55"/>
      <c r="G3" s="54"/>
      <c r="H3" s="54"/>
      <c r="I3" s="54"/>
      <c r="J3" s="54"/>
      <c r="K3" s="54"/>
      <c r="L3" s="54"/>
      <c r="M3" s="54"/>
      <c r="N3" s="54"/>
      <c r="O3" s="54"/>
      <c r="P3" s="54"/>
    </row>
    <row r="4" spans="1:16" ht="15.75" x14ac:dyDescent="0.25">
      <c r="A4" s="183"/>
      <c r="B4" s="168"/>
      <c r="C4" s="184"/>
      <c r="D4" s="185"/>
      <c r="E4" s="185"/>
      <c r="F4" s="186"/>
      <c r="G4" s="183"/>
      <c r="H4" s="187"/>
      <c r="I4" s="187"/>
      <c r="J4" s="187"/>
      <c r="K4" s="187"/>
      <c r="L4" s="187"/>
      <c r="M4" s="187"/>
      <c r="N4" s="54"/>
      <c r="O4" s="54"/>
      <c r="P4" s="54"/>
    </row>
    <row r="5" spans="1:16" s="12" customFormat="1" x14ac:dyDescent="0.2">
      <c r="A5" s="50"/>
      <c r="B5" s="50"/>
      <c r="C5" s="50"/>
      <c r="D5" s="50"/>
      <c r="E5" s="50"/>
      <c r="F5" s="64"/>
      <c r="G5" s="50"/>
      <c r="H5" s="50"/>
      <c r="I5" s="50"/>
      <c r="J5" s="50"/>
      <c r="K5" s="50"/>
      <c r="L5" s="50"/>
      <c r="M5" s="50"/>
      <c r="N5" s="50"/>
      <c r="O5" s="50"/>
      <c r="P5" s="50"/>
    </row>
    <row r="6" spans="1:16" s="12" customFormat="1" ht="38.25" x14ac:dyDescent="0.2">
      <c r="A6" s="50"/>
      <c r="B6" s="51"/>
      <c r="C6" s="51"/>
      <c r="D6" s="72"/>
      <c r="E6" s="68"/>
      <c r="F6" s="69" t="s">
        <v>74</v>
      </c>
      <c r="G6" s="70" t="s">
        <v>73</v>
      </c>
      <c r="H6" s="71"/>
      <c r="I6" s="71"/>
      <c r="J6" s="71"/>
      <c r="K6" s="71"/>
      <c r="L6" s="50"/>
      <c r="M6" s="50"/>
      <c r="N6" s="50"/>
      <c r="O6" s="50"/>
      <c r="P6" s="50"/>
    </row>
    <row r="7" spans="1:16" s="12" customFormat="1" x14ac:dyDescent="0.2">
      <c r="A7" s="50"/>
      <c r="B7" s="50" t="s">
        <v>0</v>
      </c>
      <c r="C7" s="51"/>
      <c r="D7" s="66" t="s">
        <v>46</v>
      </c>
      <c r="E7" s="64"/>
      <c r="F7" s="144">
        <f>Rf</f>
        <v>3.5499999999999997E-2</v>
      </c>
      <c r="G7" s="145"/>
      <c r="H7" s="53"/>
      <c r="I7" s="50"/>
      <c r="J7" s="50"/>
      <c r="K7" s="50"/>
      <c r="L7" s="50"/>
      <c r="M7" s="50"/>
      <c r="N7" s="50"/>
      <c r="O7" s="50"/>
      <c r="P7" s="50"/>
    </row>
    <row r="8" spans="1:16" s="12" customFormat="1" x14ac:dyDescent="0.2">
      <c r="A8" s="50"/>
      <c r="B8" s="50" t="s">
        <v>1</v>
      </c>
      <c r="C8" s="51"/>
      <c r="D8" s="66" t="s">
        <v>94</v>
      </c>
      <c r="E8" s="64"/>
      <c r="F8" s="146">
        <f>(1+F7)/(1+F9)-1</f>
        <v>1.0243902439024621E-2</v>
      </c>
      <c r="G8" s="57"/>
      <c r="H8" s="53"/>
      <c r="I8" s="50"/>
      <c r="J8" s="50"/>
      <c r="K8" s="50"/>
      <c r="L8" s="50"/>
      <c r="M8" s="50"/>
      <c r="N8" s="50"/>
      <c r="O8" s="50"/>
      <c r="P8" s="50"/>
    </row>
    <row r="9" spans="1:16" s="12" customFormat="1" x14ac:dyDescent="0.2">
      <c r="A9" s="50"/>
      <c r="B9" s="50" t="s">
        <v>2</v>
      </c>
      <c r="C9" s="51"/>
      <c r="D9" s="66" t="s">
        <v>3</v>
      </c>
      <c r="E9" s="64"/>
      <c r="F9" s="146">
        <f>f</f>
        <v>2.5000000000000001E-2</v>
      </c>
      <c r="G9" s="57"/>
      <c r="H9" s="124"/>
      <c r="I9" s="50"/>
      <c r="J9" s="50"/>
      <c r="K9" s="50"/>
      <c r="L9" s="50"/>
      <c r="M9" s="50"/>
      <c r="N9" s="50"/>
      <c r="O9" s="50"/>
      <c r="P9" s="50"/>
    </row>
    <row r="10" spans="1:16" s="12" customFormat="1" x14ac:dyDescent="0.2">
      <c r="A10" s="50"/>
      <c r="B10" s="50" t="s">
        <v>146</v>
      </c>
      <c r="C10" s="51"/>
      <c r="D10" s="66" t="s">
        <v>185</v>
      </c>
      <c r="E10" s="64"/>
      <c r="F10" s="146">
        <f>Drp</f>
        <v>2.9600000000000001E-2</v>
      </c>
      <c r="G10" s="57"/>
      <c r="H10" s="50"/>
      <c r="I10" s="50"/>
      <c r="J10" s="50"/>
      <c r="K10" s="50"/>
      <c r="L10" s="50"/>
      <c r="M10" s="50"/>
      <c r="N10" s="50"/>
      <c r="O10" s="50"/>
      <c r="P10" s="50"/>
    </row>
    <row r="11" spans="1:16" s="12" customFormat="1" x14ac:dyDescent="0.2">
      <c r="A11" s="50"/>
      <c r="B11" s="50" t="s">
        <v>152</v>
      </c>
      <c r="C11" s="51"/>
      <c r="D11" s="66" t="s">
        <v>95</v>
      </c>
      <c r="E11" s="64"/>
      <c r="F11" s="146">
        <f xml:space="preserve"> F7+F10</f>
        <v>6.5099999999999991E-2</v>
      </c>
      <c r="G11" s="57"/>
      <c r="H11" s="50"/>
      <c r="I11" s="50"/>
      <c r="J11" s="50"/>
      <c r="K11" s="50"/>
      <c r="L11" s="50"/>
      <c r="M11" s="50"/>
      <c r="N11" s="50"/>
      <c r="O11" s="50"/>
      <c r="P11" s="50"/>
    </row>
    <row r="12" spans="1:16" s="12" customFormat="1" x14ac:dyDescent="0.2">
      <c r="A12" s="50"/>
      <c r="B12" s="50" t="s">
        <v>151</v>
      </c>
      <c r="C12" s="51"/>
      <c r="D12" s="66" t="s">
        <v>96</v>
      </c>
      <c r="E12" s="64"/>
      <c r="F12" s="146">
        <f>(1+F11)/(1+F9)-1</f>
        <v>3.912195121951223E-2</v>
      </c>
      <c r="G12" s="57"/>
      <c r="H12" s="50"/>
      <c r="I12" s="50"/>
      <c r="J12" s="50"/>
      <c r="K12" s="50"/>
      <c r="L12" s="50"/>
      <c r="M12" s="50"/>
      <c r="N12" s="50"/>
      <c r="O12" s="50"/>
      <c r="P12" s="50"/>
    </row>
    <row r="13" spans="1:16" s="12" customFormat="1" x14ac:dyDescent="0.2">
      <c r="A13" s="50"/>
      <c r="B13" s="50" t="s">
        <v>47</v>
      </c>
      <c r="C13" s="51"/>
      <c r="D13" s="66" t="s">
        <v>45</v>
      </c>
      <c r="E13" s="64"/>
      <c r="F13" s="146">
        <f>Mrp</f>
        <v>6.5000000000000002E-2</v>
      </c>
      <c r="G13" s="57"/>
      <c r="H13" s="50"/>
      <c r="I13" s="50"/>
      <c r="J13" s="50"/>
      <c r="K13" s="50"/>
      <c r="L13" s="50"/>
      <c r="M13" s="50"/>
      <c r="N13" s="50"/>
      <c r="O13" s="50"/>
      <c r="P13" s="50"/>
    </row>
    <row r="14" spans="1:16" s="12" customFormat="1" x14ac:dyDescent="0.2">
      <c r="A14" s="50"/>
      <c r="B14" s="50" t="s">
        <v>4</v>
      </c>
      <c r="C14" s="51"/>
      <c r="D14" s="66" t="s">
        <v>5</v>
      </c>
      <c r="E14" s="64"/>
      <c r="F14" s="147">
        <v>0.3</v>
      </c>
      <c r="G14" s="148"/>
      <c r="H14" s="50"/>
      <c r="I14" s="50"/>
      <c r="J14" s="50"/>
      <c r="K14" s="50"/>
      <c r="L14" s="50"/>
      <c r="M14" s="50"/>
      <c r="N14" s="50"/>
      <c r="O14" s="50"/>
      <c r="P14" s="50"/>
    </row>
    <row r="15" spans="1:16" s="12" customFormat="1" x14ac:dyDescent="0.2">
      <c r="A15" s="50"/>
      <c r="B15" s="50" t="s">
        <v>245</v>
      </c>
      <c r="C15" s="51"/>
      <c r="D15" s="66" t="s">
        <v>6</v>
      </c>
      <c r="E15" s="64"/>
      <c r="F15" s="149">
        <v>0.36435771231941783</v>
      </c>
      <c r="G15" s="181">
        <f ca="1">Analysis!$D$60</f>
        <v>0.37230479958549945</v>
      </c>
      <c r="H15" s="50"/>
      <c r="I15" s="50"/>
      <c r="J15" s="50"/>
      <c r="K15" s="50"/>
      <c r="L15" s="50"/>
      <c r="M15" s="50"/>
      <c r="N15" s="50"/>
      <c r="O15" s="50"/>
      <c r="P15" s="50"/>
    </row>
    <row r="16" spans="1:16" s="12" customFormat="1" x14ac:dyDescent="0.2">
      <c r="A16" s="50"/>
      <c r="B16" s="50" t="s">
        <v>57</v>
      </c>
      <c r="C16" s="51"/>
      <c r="D16" s="66" t="s">
        <v>7</v>
      </c>
      <c r="E16" s="64"/>
      <c r="F16" s="419">
        <f ca="1">Td</f>
        <v>0.29994462607917494</v>
      </c>
      <c r="G16" s="182">
        <f ca="1">Analysis!$D$70</f>
        <v>0.29994462607917494</v>
      </c>
      <c r="H16" s="50"/>
      <c r="I16" s="50"/>
      <c r="J16" s="50"/>
      <c r="K16" s="50"/>
      <c r="L16" s="50"/>
      <c r="M16" s="50"/>
      <c r="N16" s="50"/>
      <c r="O16" s="50"/>
      <c r="P16" s="50"/>
    </row>
    <row r="17" spans="1:16" s="12" customFormat="1" x14ac:dyDescent="0.2">
      <c r="A17" s="50"/>
      <c r="B17" s="22" t="s">
        <v>145</v>
      </c>
      <c r="C17" s="51"/>
      <c r="D17" s="179" t="s">
        <v>8</v>
      </c>
      <c r="E17" s="64"/>
      <c r="F17" s="144">
        <v>0.25</v>
      </c>
      <c r="G17" s="58"/>
      <c r="H17" s="50"/>
      <c r="I17" s="50"/>
      <c r="J17" s="50"/>
      <c r="K17" s="50"/>
      <c r="L17" s="50"/>
      <c r="M17" s="50"/>
      <c r="N17" s="50"/>
      <c r="O17" s="50"/>
      <c r="P17" s="50"/>
    </row>
    <row r="18" spans="1:16" s="12" customFormat="1" x14ac:dyDescent="0.2">
      <c r="A18" s="50"/>
      <c r="B18" s="50" t="s">
        <v>105</v>
      </c>
      <c r="C18" s="51"/>
      <c r="D18" s="66" t="s">
        <v>9</v>
      </c>
      <c r="E18" s="64"/>
      <c r="F18" s="146">
        <f>1-F19</f>
        <v>0.4</v>
      </c>
      <c r="G18" s="58"/>
      <c r="H18" s="50"/>
      <c r="I18" s="50"/>
      <c r="J18" s="50"/>
      <c r="K18" s="50"/>
      <c r="L18" s="50"/>
      <c r="M18" s="50"/>
      <c r="N18" s="50"/>
      <c r="O18" s="50"/>
      <c r="P18" s="50"/>
    </row>
    <row r="19" spans="1:16" s="12" customFormat="1" x14ac:dyDescent="0.2">
      <c r="A19" s="50"/>
      <c r="B19" s="50" t="s">
        <v>106</v>
      </c>
      <c r="C19" s="51"/>
      <c r="D19" s="66" t="s">
        <v>10</v>
      </c>
      <c r="E19" s="64"/>
      <c r="F19" s="146">
        <f>Dv</f>
        <v>0.6</v>
      </c>
      <c r="G19" s="58"/>
      <c r="H19" s="50"/>
      <c r="I19" s="50"/>
      <c r="J19" s="50"/>
      <c r="K19" s="50"/>
      <c r="L19" s="50"/>
      <c r="M19" s="50"/>
      <c r="N19" s="50"/>
      <c r="O19" s="50"/>
      <c r="P19" s="50"/>
    </row>
    <row r="20" spans="1:16" s="12" customFormat="1" x14ac:dyDescent="0.2">
      <c r="A20" s="50"/>
      <c r="B20" s="50" t="s">
        <v>143</v>
      </c>
      <c r="C20" s="51"/>
      <c r="D20" s="180" t="s">
        <v>70</v>
      </c>
      <c r="E20" s="64"/>
      <c r="F20" s="420">
        <f>Be</f>
        <v>0.7</v>
      </c>
      <c r="G20" s="58"/>
      <c r="H20" s="125"/>
      <c r="I20" s="50"/>
      <c r="J20" s="50"/>
      <c r="K20" s="50"/>
      <c r="L20" s="50"/>
      <c r="M20" s="50"/>
      <c r="N20" s="50"/>
      <c r="O20" s="50"/>
      <c r="P20" s="50"/>
    </row>
    <row r="21" spans="1:16" s="12" customFormat="1" x14ac:dyDescent="0.2">
      <c r="A21" s="50"/>
      <c r="B21" s="50"/>
      <c r="C21" s="50"/>
      <c r="D21" s="50"/>
      <c r="E21" s="50"/>
      <c r="F21" s="48"/>
      <c r="G21" s="59"/>
      <c r="H21" s="50"/>
      <c r="I21" s="50"/>
      <c r="J21" s="50"/>
      <c r="K21" s="50"/>
      <c r="L21" s="50"/>
      <c r="M21" s="50"/>
      <c r="N21" s="50"/>
      <c r="O21" s="50"/>
      <c r="P21" s="50"/>
    </row>
    <row r="22" spans="1:16" s="12" customFormat="1" x14ac:dyDescent="0.2">
      <c r="A22" s="188"/>
      <c r="B22" s="189" t="s">
        <v>52</v>
      </c>
      <c r="C22" s="190"/>
      <c r="D22" s="191"/>
      <c r="E22" s="191"/>
      <c r="F22" s="192"/>
      <c r="G22" s="188"/>
      <c r="H22" s="193"/>
      <c r="I22" s="193"/>
      <c r="J22" s="193"/>
      <c r="K22" s="193"/>
      <c r="L22" s="193"/>
      <c r="M22" s="193"/>
      <c r="N22" s="50"/>
      <c r="O22" s="50"/>
      <c r="P22" s="50"/>
    </row>
    <row r="23" spans="1:16" s="12" customFormat="1" x14ac:dyDescent="0.2">
      <c r="A23" s="50"/>
      <c r="B23" s="60"/>
      <c r="C23" s="50"/>
      <c r="D23" s="50"/>
      <c r="E23" s="50"/>
      <c r="F23" s="61"/>
      <c r="G23" s="59"/>
      <c r="H23" s="50"/>
      <c r="I23" s="50"/>
      <c r="J23" s="50"/>
      <c r="K23" s="50"/>
      <c r="L23" s="50"/>
      <c r="M23" s="50"/>
      <c r="N23" s="50"/>
      <c r="O23" s="50"/>
      <c r="P23" s="50"/>
    </row>
    <row r="24" spans="1:16" s="12" customFormat="1" x14ac:dyDescent="0.2">
      <c r="A24" s="50"/>
      <c r="B24" s="50"/>
      <c r="C24" s="51"/>
      <c r="D24" s="51"/>
      <c r="E24" s="51"/>
      <c r="F24" s="63" t="s">
        <v>51</v>
      </c>
      <c r="G24" s="62"/>
      <c r="H24" s="50"/>
      <c r="I24" s="50"/>
      <c r="J24" s="50"/>
      <c r="K24" s="50"/>
      <c r="L24" s="50"/>
      <c r="M24" s="50"/>
      <c r="N24" s="50"/>
      <c r="O24" s="50"/>
      <c r="P24" s="50"/>
    </row>
    <row r="25" spans="1:16" s="12" customFormat="1" x14ac:dyDescent="0.2">
      <c r="A25" s="50"/>
      <c r="B25" s="50" t="s">
        <v>110</v>
      </c>
      <c r="C25" s="468"/>
      <c r="D25" s="468"/>
      <c r="E25" s="51"/>
      <c r="F25" s="150">
        <f>F7+F20*(F13)</f>
        <v>8.0999999999999989E-2</v>
      </c>
      <c r="G25" s="194">
        <f ca="1">Analysis!$E$62</f>
        <v>8.1000000000001515E-2</v>
      </c>
      <c r="H25" s="50"/>
      <c r="I25" s="50"/>
      <c r="J25" s="50"/>
      <c r="K25" s="50"/>
      <c r="L25" s="50"/>
      <c r="M25" s="50"/>
      <c r="N25" s="52"/>
      <c r="O25" s="52"/>
      <c r="P25" s="50"/>
    </row>
    <row r="26" spans="1:16" s="12" customFormat="1" x14ac:dyDescent="0.2">
      <c r="A26" s="50"/>
      <c r="B26" s="50" t="s">
        <v>111</v>
      </c>
      <c r="C26" s="51"/>
      <c r="D26" s="52"/>
      <c r="E26" s="52"/>
      <c r="F26" s="151">
        <f>(1+F25)/(1+F9)-1</f>
        <v>5.4634146341463463E-2</v>
      </c>
      <c r="G26" s="195">
        <f ca="1">Analysis!$E$66</f>
        <v>5.4634146341463685E-2</v>
      </c>
      <c r="H26" s="50"/>
      <c r="I26" s="50"/>
      <c r="J26" s="50"/>
      <c r="K26" s="50"/>
      <c r="L26" s="50"/>
      <c r="M26" s="50"/>
      <c r="N26" s="52"/>
      <c r="O26" s="52"/>
      <c r="P26" s="50"/>
    </row>
    <row r="27" spans="1:16" s="12" customFormat="1" x14ac:dyDescent="0.2">
      <c r="A27" s="50"/>
      <c r="B27" s="60" t="s">
        <v>11</v>
      </c>
      <c r="C27" s="50"/>
      <c r="D27" s="50"/>
      <c r="E27" s="50"/>
      <c r="F27" s="152">
        <f>F18*F25+F19*F11</f>
        <v>7.1459999999999996E-2</v>
      </c>
      <c r="G27" s="196">
        <f ca="1">Analysis!$E$76</f>
        <v>7.1460000000477697E-2</v>
      </c>
      <c r="H27" s="50"/>
      <c r="I27" s="50"/>
      <c r="J27" s="50"/>
      <c r="K27" s="50"/>
      <c r="L27" s="50"/>
      <c r="M27" s="50"/>
      <c r="N27" s="52"/>
      <c r="O27" s="52"/>
      <c r="P27" s="50"/>
    </row>
    <row r="28" spans="1:16" s="12" customFormat="1" x14ac:dyDescent="0.2">
      <c r="A28" s="50"/>
      <c r="B28" s="50" t="s">
        <v>12</v>
      </c>
      <c r="C28" s="50"/>
      <c r="D28" s="50"/>
      <c r="E28" s="50"/>
      <c r="F28" s="151">
        <f>F18*F26+F19*F12</f>
        <v>4.532682926829272E-2</v>
      </c>
      <c r="G28" s="195">
        <f ca="1">Analysis!$E$77</f>
        <v>4.5326829268320878E-2</v>
      </c>
      <c r="H28" s="50"/>
      <c r="I28" s="50"/>
      <c r="J28" s="50"/>
      <c r="K28" s="50"/>
      <c r="L28" s="50"/>
      <c r="M28" s="50"/>
      <c r="N28" s="52"/>
      <c r="O28" s="52"/>
      <c r="P28" s="50"/>
    </row>
    <row r="29" spans="1:16" s="12" customFormat="1" x14ac:dyDescent="0.2">
      <c r="A29" s="50"/>
      <c r="B29" s="50" t="s">
        <v>148</v>
      </c>
      <c r="C29" s="51"/>
      <c r="D29" s="53"/>
      <c r="E29" s="53"/>
      <c r="F29" s="151">
        <f ca="1">F25*((1-F15)/(1-F15*(1-F17)))*F18+F11*F19*(1-F16)</f>
        <v>5.5683107902815832E-2</v>
      </c>
      <c r="G29" s="195">
        <f ca="1">Analysis!$E$73</f>
        <v>6.7274837924964581E-2</v>
      </c>
      <c r="H29" s="53"/>
      <c r="I29" s="50"/>
      <c r="J29" s="50"/>
      <c r="K29" s="50"/>
      <c r="L29" s="50"/>
      <c r="M29" s="50"/>
      <c r="N29" s="52"/>
      <c r="O29" s="52"/>
      <c r="P29" s="50"/>
    </row>
    <row r="30" spans="1:16" s="12" customFormat="1" x14ac:dyDescent="0.2">
      <c r="A30" s="50"/>
      <c r="B30" s="50" t="s">
        <v>149</v>
      </c>
      <c r="C30" s="51"/>
      <c r="D30" s="53"/>
      <c r="E30" s="53"/>
      <c r="F30" s="151">
        <f ca="1">(1+F29)/(1+F9)-1</f>
        <v>2.9934739417381229E-2</v>
      </c>
      <c r="G30" s="195">
        <f ca="1">Analysis!$E$75</f>
        <v>4.1243744313885333E-2</v>
      </c>
      <c r="H30" s="50"/>
      <c r="I30" s="50"/>
      <c r="J30" s="50"/>
      <c r="K30" s="50"/>
      <c r="L30" s="50"/>
      <c r="M30" s="50"/>
      <c r="N30" s="52"/>
      <c r="O30" s="52"/>
      <c r="P30" s="50"/>
    </row>
    <row r="31" spans="1:16" s="12" customFormat="1" x14ac:dyDescent="0.2">
      <c r="A31" s="50"/>
      <c r="B31" s="50" t="s">
        <v>150</v>
      </c>
      <c r="C31" s="51"/>
      <c r="D31" s="53"/>
      <c r="E31" s="53"/>
      <c r="F31" s="151">
        <f>F25*(1/(1-F15*(1-F17)))*F18+F11*F19</f>
        <v>8.364316500759475E-2</v>
      </c>
      <c r="G31" s="195">
        <f ca="1">Analysis!$E$72</f>
        <v>8.4017182523360656E-2</v>
      </c>
      <c r="H31" s="50"/>
      <c r="I31" s="50"/>
      <c r="J31" s="50"/>
      <c r="K31" s="50"/>
      <c r="L31" s="50"/>
      <c r="M31" s="50"/>
      <c r="N31" s="52"/>
      <c r="O31" s="52"/>
      <c r="P31" s="50"/>
    </row>
    <row r="32" spans="1:16" s="12" customFormat="1" x14ac:dyDescent="0.2">
      <c r="A32" s="50"/>
      <c r="B32" s="50" t="s">
        <v>147</v>
      </c>
      <c r="C32" s="51"/>
      <c r="D32" s="53"/>
      <c r="E32" s="53"/>
      <c r="F32" s="151">
        <f>(1+F31)/(1+F9)-1</f>
        <v>5.721284390984871E-2</v>
      </c>
      <c r="G32" s="195">
        <f ca="1">Analysis!$E$74</f>
        <v>5.7577739047180776E-2</v>
      </c>
      <c r="H32" s="50"/>
      <c r="I32" s="50"/>
      <c r="J32" s="50"/>
      <c r="K32" s="50"/>
      <c r="L32" s="50"/>
      <c r="M32" s="50"/>
      <c r="N32" s="52"/>
      <c r="O32" s="52"/>
      <c r="P32" s="50"/>
    </row>
    <row r="33" spans="1:16" s="12" customFormat="1" x14ac:dyDescent="0.2">
      <c r="A33" s="50"/>
      <c r="B33" s="50" t="s">
        <v>43</v>
      </c>
      <c r="C33" s="50"/>
      <c r="D33" s="50"/>
      <c r="E33" s="50"/>
      <c r="F33" s="153">
        <f>F31-F27</f>
        <v>1.2183165007594754E-2</v>
      </c>
      <c r="G33" s="197">
        <f ca="1">G31-$F$27</f>
        <v>1.255718252336066E-2</v>
      </c>
      <c r="H33" s="50"/>
      <c r="I33" s="50"/>
      <c r="J33" s="50"/>
      <c r="K33" s="50"/>
      <c r="L33" s="50"/>
      <c r="M33" s="50"/>
      <c r="N33" s="52"/>
      <c r="O33" s="52"/>
      <c r="P33" s="50"/>
    </row>
    <row r="34" spans="1:16" s="12" customFormat="1" x14ac:dyDescent="0.2">
      <c r="A34" s="50"/>
      <c r="B34" s="50" t="s">
        <v>44</v>
      </c>
      <c r="C34" s="50"/>
      <c r="D34" s="50"/>
      <c r="E34" s="50"/>
      <c r="F34" s="153">
        <f>F32-F28</f>
        <v>1.1886014641555989E-2</v>
      </c>
      <c r="G34" s="195">
        <f ca="1">G32-$F$28</f>
        <v>1.2250909778888056E-2</v>
      </c>
      <c r="H34" s="50"/>
      <c r="I34" s="50"/>
      <c r="J34" s="50"/>
      <c r="K34" s="50"/>
      <c r="L34" s="50"/>
      <c r="M34" s="50"/>
      <c r="N34" s="52"/>
      <c r="O34" s="52"/>
      <c r="P34" s="50"/>
    </row>
    <row r="35" spans="1:16" s="12" customFormat="1" x14ac:dyDescent="0.2">
      <c r="A35" s="50"/>
      <c r="B35" s="50"/>
      <c r="C35" s="50"/>
      <c r="D35" s="50"/>
      <c r="E35" s="50"/>
      <c r="F35" s="51"/>
      <c r="G35" s="50"/>
      <c r="H35" s="50"/>
      <c r="I35" s="50"/>
      <c r="J35" s="50"/>
      <c r="K35" s="50"/>
      <c r="L35" s="50"/>
      <c r="M35" s="50"/>
      <c r="N35" s="50"/>
      <c r="O35" s="50"/>
      <c r="P35" s="50"/>
    </row>
    <row r="36" spans="1:16" s="12" customFormat="1" x14ac:dyDescent="0.2">
      <c r="A36" s="50"/>
      <c r="B36" s="65"/>
      <c r="C36" s="57"/>
      <c r="D36" s="57"/>
      <c r="E36" s="57"/>
      <c r="F36" s="66"/>
      <c r="G36" s="52"/>
      <c r="H36" s="50"/>
      <c r="I36" s="50"/>
      <c r="J36" s="50"/>
      <c r="K36" s="50"/>
      <c r="L36" s="50"/>
      <c r="M36" s="50"/>
      <c r="N36" s="50"/>
      <c r="O36" s="50"/>
      <c r="P36" s="50"/>
    </row>
    <row r="37" spans="1:16" s="12" customFormat="1" x14ac:dyDescent="0.2">
      <c r="A37" s="50"/>
      <c r="B37" s="57"/>
      <c r="C37" s="57"/>
      <c r="D37" s="57"/>
      <c r="E37" s="57"/>
      <c r="F37" s="56" t="s">
        <v>121</v>
      </c>
      <c r="G37" s="50"/>
      <c r="H37" s="50"/>
      <c r="I37" s="50"/>
      <c r="J37" s="50"/>
      <c r="K37" s="50"/>
      <c r="L37" s="50"/>
      <c r="M37" s="50"/>
      <c r="N37" s="50"/>
      <c r="O37" s="50"/>
      <c r="P37" s="50"/>
    </row>
    <row r="38" spans="1:16" s="12" customFormat="1" x14ac:dyDescent="0.2">
      <c r="A38" s="50"/>
      <c r="B38" s="57"/>
      <c r="C38" s="57"/>
      <c r="D38" s="57"/>
      <c r="E38" s="57"/>
      <c r="F38" s="56" t="s">
        <v>120</v>
      </c>
      <c r="G38" s="50"/>
      <c r="H38" s="50"/>
      <c r="I38" s="50"/>
      <c r="J38" s="50"/>
      <c r="K38" s="50"/>
      <c r="L38" s="50"/>
      <c r="M38" s="50"/>
      <c r="N38" s="50"/>
      <c r="O38" s="50"/>
      <c r="P38" s="50"/>
    </row>
    <row r="39" spans="1:16" x14ac:dyDescent="0.2">
      <c r="A39" s="54"/>
      <c r="B39" s="67"/>
      <c r="C39" s="67"/>
      <c r="D39" s="67"/>
      <c r="E39" s="67"/>
      <c r="F39" s="67"/>
      <c r="G39" s="54"/>
      <c r="H39" s="54"/>
      <c r="I39" s="54"/>
      <c r="J39" s="54"/>
      <c r="K39" s="54"/>
      <c r="L39" s="54"/>
      <c r="M39" s="54"/>
      <c r="N39" s="54"/>
      <c r="O39" s="54"/>
      <c r="P39" s="54"/>
    </row>
    <row r="40" spans="1:16" x14ac:dyDescent="0.2">
      <c r="A40" s="54"/>
      <c r="B40" s="67"/>
      <c r="C40" s="67"/>
      <c r="D40" s="67"/>
      <c r="E40" s="67"/>
      <c r="F40" s="67"/>
      <c r="G40" s="54"/>
      <c r="H40" s="54"/>
      <c r="I40" s="54"/>
      <c r="J40" s="54"/>
      <c r="K40" s="54"/>
      <c r="L40" s="54"/>
      <c r="M40" s="54"/>
      <c r="N40" s="54"/>
      <c r="O40" s="54"/>
      <c r="P40" s="54"/>
    </row>
    <row r="41" spans="1:16" x14ac:dyDescent="0.2">
      <c r="A41" s="54"/>
      <c r="B41" s="50"/>
      <c r="C41" s="50"/>
      <c r="D41" s="50"/>
      <c r="E41" s="50"/>
      <c r="F41" s="54"/>
      <c r="G41" s="54"/>
      <c r="H41" s="54"/>
      <c r="I41" s="54"/>
      <c r="J41" s="54"/>
      <c r="K41" s="54"/>
      <c r="L41" s="54"/>
      <c r="M41" s="54"/>
      <c r="N41" s="54"/>
      <c r="O41" s="54"/>
      <c r="P41" s="54"/>
    </row>
    <row r="42" spans="1:16" x14ac:dyDescent="0.2">
      <c r="A42" s="54"/>
      <c r="B42" s="50"/>
      <c r="C42" s="50"/>
      <c r="D42" s="50"/>
      <c r="E42" s="50"/>
      <c r="F42" s="55"/>
      <c r="G42" s="54"/>
      <c r="H42" s="54"/>
      <c r="I42" s="54"/>
      <c r="J42" s="54"/>
      <c r="K42" s="54"/>
      <c r="L42" s="54"/>
      <c r="M42" s="54"/>
      <c r="N42" s="54"/>
      <c r="O42" s="54"/>
      <c r="P42" s="54"/>
    </row>
    <row r="43" spans="1:16" x14ac:dyDescent="0.2">
      <c r="A43" s="54"/>
      <c r="B43" s="50"/>
      <c r="C43" s="74"/>
      <c r="D43" s="75"/>
      <c r="E43" s="75"/>
      <c r="F43" s="55"/>
      <c r="G43" s="54"/>
      <c r="H43" s="54"/>
      <c r="I43" s="54"/>
      <c r="J43" s="54"/>
      <c r="K43" s="54"/>
      <c r="L43" s="54"/>
      <c r="M43" s="54"/>
      <c r="N43" s="54"/>
      <c r="O43" s="54"/>
      <c r="P43" s="54"/>
    </row>
    <row r="44" spans="1:16" x14ac:dyDescent="0.2">
      <c r="A44" s="54"/>
      <c r="B44" s="50"/>
      <c r="C44" s="50"/>
      <c r="D44" s="50"/>
      <c r="E44" s="50"/>
      <c r="F44" s="55"/>
      <c r="G44" s="54"/>
      <c r="H44" s="54"/>
      <c r="I44" s="54"/>
      <c r="J44" s="54"/>
      <c r="K44" s="54"/>
      <c r="L44" s="54"/>
      <c r="M44" s="54"/>
      <c r="N44" s="54"/>
      <c r="O44" s="54"/>
      <c r="P44" s="54"/>
    </row>
    <row r="45" spans="1:16" x14ac:dyDescent="0.2">
      <c r="A45" s="54"/>
      <c r="B45" s="54"/>
      <c r="C45" s="54"/>
      <c r="D45" s="54"/>
      <c r="E45" s="54"/>
      <c r="F45" s="55"/>
      <c r="G45" s="54"/>
      <c r="H45" s="54"/>
      <c r="I45" s="54"/>
      <c r="J45" s="54"/>
      <c r="K45" s="54"/>
      <c r="L45" s="54"/>
      <c r="M45" s="54"/>
      <c r="N45" s="54"/>
      <c r="O45" s="54"/>
      <c r="P45" s="54"/>
    </row>
    <row r="46" spans="1:16" x14ac:dyDescent="0.2">
      <c r="A46" s="54"/>
      <c r="B46" s="54"/>
      <c r="C46" s="54"/>
      <c r="D46" s="54"/>
      <c r="E46" s="54"/>
      <c r="F46" s="55"/>
      <c r="G46" s="54"/>
      <c r="H46" s="54"/>
      <c r="I46" s="54"/>
      <c r="J46" s="54"/>
      <c r="K46" s="54"/>
      <c r="L46" s="54"/>
      <c r="M46" s="54"/>
      <c r="N46" s="54"/>
      <c r="O46" s="54"/>
      <c r="P46" s="54"/>
    </row>
    <row r="47" spans="1:16" x14ac:dyDescent="0.2">
      <c r="A47" s="54"/>
      <c r="B47" s="54"/>
      <c r="C47" s="54"/>
      <c r="D47" s="54"/>
      <c r="E47" s="54"/>
      <c r="F47" s="55"/>
      <c r="G47" s="54"/>
      <c r="H47" s="54"/>
      <c r="I47" s="54"/>
      <c r="J47" s="54"/>
      <c r="K47" s="54"/>
      <c r="L47" s="54"/>
      <c r="M47" s="54"/>
      <c r="N47" s="54"/>
      <c r="O47" s="54"/>
      <c r="P47" s="54"/>
    </row>
    <row r="48" spans="1:16" x14ac:dyDescent="0.2">
      <c r="A48" s="54"/>
      <c r="B48" s="54"/>
      <c r="C48" s="54"/>
      <c r="D48" s="54"/>
      <c r="E48" s="54"/>
      <c r="F48" s="55"/>
      <c r="G48" s="54"/>
      <c r="H48" s="54"/>
      <c r="I48" s="54"/>
      <c r="J48" s="54"/>
      <c r="K48" s="54"/>
      <c r="L48" s="54"/>
      <c r="M48" s="54"/>
      <c r="N48" s="54"/>
      <c r="O48" s="54"/>
      <c r="P48" s="54"/>
    </row>
    <row r="49" spans="1:16" x14ac:dyDescent="0.2">
      <c r="A49" s="54"/>
      <c r="B49" s="54"/>
      <c r="C49" s="54"/>
      <c r="D49" s="54"/>
      <c r="E49" s="54"/>
      <c r="F49" s="55"/>
      <c r="G49" s="54"/>
      <c r="H49" s="54"/>
      <c r="I49" s="54"/>
      <c r="J49" s="54"/>
      <c r="K49" s="54"/>
      <c r="L49" s="54"/>
      <c r="M49" s="54"/>
      <c r="N49" s="54"/>
      <c r="O49" s="54"/>
      <c r="P49" s="54"/>
    </row>
    <row r="50" spans="1:16" x14ac:dyDescent="0.2">
      <c r="A50" s="54"/>
      <c r="B50" s="54"/>
      <c r="C50" s="54"/>
      <c r="D50" s="54"/>
      <c r="E50" s="54"/>
      <c r="F50" s="55"/>
      <c r="G50" s="54"/>
      <c r="H50" s="54"/>
      <c r="I50" s="54"/>
      <c r="J50" s="54"/>
      <c r="K50" s="54"/>
      <c r="L50" s="54"/>
      <c r="M50" s="54"/>
      <c r="N50" s="54"/>
      <c r="O50" s="54"/>
      <c r="P50" s="54"/>
    </row>
    <row r="51" spans="1:16" x14ac:dyDescent="0.2">
      <c r="A51" s="54"/>
      <c r="B51" s="54"/>
      <c r="C51" s="54"/>
      <c r="D51" s="54"/>
      <c r="E51" s="54"/>
      <c r="F51" s="55"/>
      <c r="G51" s="54"/>
      <c r="H51" s="54"/>
      <c r="I51" s="54"/>
      <c r="J51" s="54"/>
      <c r="K51" s="54"/>
      <c r="L51" s="54"/>
      <c r="M51" s="54"/>
      <c r="N51" s="54"/>
      <c r="O51" s="54"/>
      <c r="P51" s="54"/>
    </row>
    <row r="52" spans="1:16" x14ac:dyDescent="0.2">
      <c r="A52" s="54"/>
      <c r="B52" s="54"/>
      <c r="C52" s="54"/>
      <c r="D52" s="54"/>
      <c r="E52" s="54"/>
      <c r="F52" s="55"/>
      <c r="G52" s="54"/>
      <c r="H52" s="54"/>
      <c r="I52" s="54"/>
      <c r="J52" s="54"/>
      <c r="K52" s="54"/>
      <c r="L52" s="54"/>
      <c r="M52" s="54"/>
      <c r="N52" s="54"/>
      <c r="O52" s="54"/>
      <c r="P52" s="54"/>
    </row>
    <row r="53" spans="1:16" x14ac:dyDescent="0.2">
      <c r="A53" s="54"/>
      <c r="B53" s="54"/>
      <c r="C53" s="54"/>
      <c r="D53" s="54"/>
      <c r="E53" s="54"/>
      <c r="F53" s="55"/>
      <c r="G53" s="54"/>
      <c r="H53" s="54"/>
      <c r="I53" s="54"/>
      <c r="J53" s="54"/>
      <c r="K53" s="54"/>
      <c r="L53" s="54"/>
      <c r="M53" s="54"/>
      <c r="N53" s="54"/>
      <c r="O53" s="54"/>
      <c r="P53" s="54"/>
    </row>
    <row r="54" spans="1:16" x14ac:dyDescent="0.2">
      <c r="A54" s="54"/>
      <c r="B54" s="54"/>
      <c r="C54" s="54"/>
      <c r="D54" s="54"/>
      <c r="E54" s="54"/>
      <c r="F54" s="55"/>
      <c r="G54" s="54"/>
      <c r="H54" s="54"/>
      <c r="I54" s="54"/>
      <c r="J54" s="54"/>
      <c r="K54" s="54"/>
      <c r="L54" s="54"/>
      <c r="M54" s="54"/>
      <c r="N54" s="54"/>
      <c r="O54" s="54"/>
      <c r="P54" s="54"/>
    </row>
    <row r="55" spans="1:16" x14ac:dyDescent="0.2">
      <c r="A55" s="54"/>
      <c r="B55" s="54"/>
      <c r="C55" s="54"/>
      <c r="D55" s="54"/>
      <c r="E55" s="54"/>
      <c r="F55" s="55"/>
      <c r="G55" s="54"/>
      <c r="H55" s="54"/>
      <c r="I55" s="54"/>
      <c r="J55" s="54"/>
      <c r="K55" s="54"/>
      <c r="L55" s="54"/>
      <c r="M55" s="54"/>
      <c r="N55" s="54"/>
      <c r="O55" s="54"/>
      <c r="P55" s="54"/>
    </row>
    <row r="56" spans="1:16" x14ac:dyDescent="0.2">
      <c r="A56" s="54"/>
      <c r="B56" s="54"/>
      <c r="C56" s="54"/>
      <c r="D56" s="54"/>
      <c r="E56" s="54"/>
      <c r="F56" s="55"/>
      <c r="G56" s="54"/>
      <c r="H56" s="54"/>
      <c r="I56" s="54"/>
      <c r="J56" s="54"/>
      <c r="K56" s="54"/>
      <c r="L56" s="54"/>
      <c r="M56" s="54"/>
      <c r="N56" s="54"/>
      <c r="O56" s="54"/>
      <c r="P56" s="54"/>
    </row>
    <row r="57" spans="1:16" x14ac:dyDescent="0.2">
      <c r="A57" s="54"/>
      <c r="B57" s="54"/>
      <c r="C57" s="54"/>
      <c r="D57" s="54"/>
      <c r="E57" s="54"/>
      <c r="F57" s="55"/>
      <c r="G57" s="54"/>
      <c r="H57" s="54"/>
      <c r="I57" s="54"/>
      <c r="J57" s="54"/>
      <c r="K57" s="54"/>
      <c r="L57" s="54"/>
      <c r="M57" s="54"/>
      <c r="N57" s="54"/>
      <c r="O57" s="54"/>
      <c r="P57" s="54"/>
    </row>
    <row r="58" spans="1:16" x14ac:dyDescent="0.2">
      <c r="A58" s="54"/>
      <c r="B58" s="54"/>
      <c r="C58" s="54"/>
      <c r="D58" s="54"/>
      <c r="E58" s="54"/>
      <c r="F58" s="55"/>
      <c r="G58" s="54"/>
      <c r="H58" s="54"/>
      <c r="I58" s="54"/>
      <c r="J58" s="54"/>
      <c r="K58" s="54"/>
      <c r="L58" s="54"/>
      <c r="M58" s="54"/>
      <c r="N58" s="54"/>
      <c r="O58" s="54"/>
      <c r="P58" s="54"/>
    </row>
    <row r="59" spans="1:16" x14ac:dyDescent="0.2">
      <c r="A59" s="54"/>
      <c r="B59" s="54"/>
      <c r="C59" s="54"/>
      <c r="D59" s="54"/>
      <c r="E59" s="54"/>
      <c r="F59" s="55"/>
      <c r="G59" s="54"/>
      <c r="H59" s="54"/>
      <c r="I59" s="54"/>
      <c r="J59" s="54"/>
      <c r="K59" s="54"/>
      <c r="L59" s="54"/>
      <c r="M59" s="54"/>
      <c r="N59" s="54"/>
      <c r="O59" s="54"/>
      <c r="P59" s="54"/>
    </row>
    <row r="60" spans="1:16" x14ac:dyDescent="0.2">
      <c r="A60" s="54"/>
      <c r="B60" s="54"/>
      <c r="C60" s="54"/>
      <c r="D60" s="54"/>
      <c r="E60" s="54"/>
      <c r="F60" s="55"/>
      <c r="G60" s="54"/>
      <c r="H60" s="54"/>
      <c r="I60" s="54"/>
      <c r="J60" s="54"/>
      <c r="K60" s="54"/>
      <c r="L60" s="54"/>
      <c r="M60" s="54"/>
      <c r="N60" s="54"/>
      <c r="O60" s="54"/>
      <c r="P60" s="54"/>
    </row>
    <row r="61" spans="1:16" x14ac:dyDescent="0.2">
      <c r="A61" s="54"/>
      <c r="B61" s="54"/>
      <c r="C61" s="54"/>
      <c r="D61" s="54"/>
      <c r="E61" s="54"/>
      <c r="F61" s="55"/>
      <c r="G61" s="54"/>
      <c r="H61" s="54"/>
      <c r="I61" s="54"/>
      <c r="J61" s="54"/>
      <c r="K61" s="54"/>
      <c r="L61" s="54"/>
      <c r="M61" s="54"/>
      <c r="N61" s="54"/>
      <c r="O61" s="54"/>
      <c r="P61" s="54"/>
    </row>
    <row r="62" spans="1:16" x14ac:dyDescent="0.2">
      <c r="A62" s="54"/>
      <c r="B62" s="54"/>
      <c r="C62" s="54"/>
      <c r="D62" s="54"/>
      <c r="E62" s="54"/>
      <c r="F62" s="55"/>
      <c r="G62" s="54"/>
      <c r="H62" s="54"/>
      <c r="I62" s="54"/>
      <c r="J62" s="54"/>
      <c r="K62" s="54"/>
      <c r="L62" s="54"/>
      <c r="M62" s="54"/>
      <c r="N62" s="54"/>
      <c r="O62" s="54"/>
      <c r="P62" s="54"/>
    </row>
    <row r="63" spans="1:16" x14ac:dyDescent="0.2">
      <c r="A63" s="54"/>
      <c r="B63" s="54"/>
      <c r="C63" s="54"/>
      <c r="D63" s="54"/>
      <c r="E63" s="54"/>
      <c r="F63" s="55"/>
      <c r="G63" s="54"/>
      <c r="H63" s="54"/>
      <c r="I63" s="54"/>
      <c r="J63" s="54"/>
      <c r="K63" s="54"/>
      <c r="L63" s="54"/>
      <c r="M63" s="54"/>
      <c r="N63" s="54"/>
      <c r="O63" s="54"/>
      <c r="P63" s="54"/>
    </row>
    <row r="64" spans="1:16" x14ac:dyDescent="0.2">
      <c r="A64" s="54"/>
      <c r="B64" s="54"/>
      <c r="C64" s="54"/>
      <c r="D64" s="54"/>
      <c r="E64" s="54"/>
      <c r="F64" s="55"/>
      <c r="G64" s="54"/>
      <c r="H64" s="54"/>
      <c r="I64" s="54"/>
      <c r="J64" s="54"/>
      <c r="K64" s="54"/>
      <c r="L64" s="54"/>
      <c r="M64" s="54"/>
      <c r="N64" s="54"/>
      <c r="O64" s="54"/>
      <c r="P64" s="54"/>
    </row>
    <row r="65" spans="1:16" x14ac:dyDescent="0.2">
      <c r="A65" s="54"/>
      <c r="B65" s="54"/>
      <c r="C65" s="54"/>
      <c r="D65" s="54"/>
      <c r="E65" s="54"/>
      <c r="F65" s="55"/>
      <c r="G65" s="54"/>
      <c r="H65" s="54"/>
      <c r="I65" s="54"/>
      <c r="J65" s="54"/>
      <c r="K65" s="54"/>
      <c r="L65" s="54"/>
      <c r="M65" s="54"/>
      <c r="N65" s="54"/>
      <c r="O65" s="54"/>
      <c r="P65" s="54"/>
    </row>
    <row r="66" spans="1:16" x14ac:dyDescent="0.2">
      <c r="A66" s="54"/>
      <c r="B66" s="54"/>
      <c r="C66" s="54"/>
      <c r="D66" s="54"/>
      <c r="E66" s="54"/>
      <c r="F66" s="55"/>
      <c r="G66" s="54"/>
      <c r="H66" s="54"/>
      <c r="I66" s="54"/>
      <c r="J66" s="54"/>
      <c r="K66" s="54"/>
      <c r="L66" s="54"/>
      <c r="M66" s="54"/>
      <c r="N66" s="54"/>
      <c r="O66" s="54"/>
      <c r="P66" s="54"/>
    </row>
    <row r="67" spans="1:16" x14ac:dyDescent="0.2">
      <c r="A67" s="54"/>
      <c r="B67" s="54"/>
      <c r="C67" s="54"/>
      <c r="D67" s="54"/>
      <c r="E67" s="54"/>
      <c r="F67" s="55"/>
      <c r="G67" s="54"/>
      <c r="H67" s="54"/>
      <c r="I67" s="54"/>
      <c r="J67" s="54"/>
      <c r="K67" s="54"/>
      <c r="L67" s="54"/>
      <c r="M67" s="54"/>
      <c r="N67" s="54"/>
      <c r="O67" s="54"/>
      <c r="P67" s="54"/>
    </row>
    <row r="68" spans="1:16" x14ac:dyDescent="0.2">
      <c r="A68" s="54"/>
      <c r="B68" s="54"/>
      <c r="C68" s="54"/>
      <c r="D68" s="54"/>
      <c r="E68" s="54"/>
      <c r="F68" s="55"/>
      <c r="G68" s="54"/>
      <c r="H68" s="54"/>
      <c r="I68" s="54"/>
      <c r="J68" s="54"/>
      <c r="K68" s="54"/>
      <c r="L68" s="54"/>
      <c r="M68" s="54"/>
      <c r="N68" s="54"/>
      <c r="O68" s="54"/>
      <c r="P68" s="54"/>
    </row>
    <row r="69" spans="1:16" x14ac:dyDescent="0.2">
      <c r="A69" s="54"/>
      <c r="B69" s="54"/>
      <c r="C69" s="54"/>
      <c r="D69" s="54"/>
      <c r="E69" s="54"/>
      <c r="F69" s="55"/>
      <c r="G69" s="54"/>
      <c r="H69" s="54"/>
      <c r="I69" s="54"/>
      <c r="J69" s="54"/>
      <c r="K69" s="54"/>
      <c r="L69" s="54"/>
      <c r="M69" s="54"/>
      <c r="N69" s="54"/>
      <c r="O69" s="54"/>
      <c r="P69" s="54"/>
    </row>
    <row r="70" spans="1:16" x14ac:dyDescent="0.2">
      <c r="A70" s="54"/>
      <c r="B70" s="54"/>
      <c r="C70" s="54"/>
      <c r="D70" s="54"/>
      <c r="E70" s="54"/>
      <c r="F70" s="55"/>
      <c r="G70" s="54"/>
      <c r="H70" s="54"/>
      <c r="I70" s="54"/>
      <c r="J70" s="54"/>
      <c r="K70" s="54"/>
      <c r="L70" s="54"/>
      <c r="M70" s="54"/>
      <c r="N70" s="54"/>
      <c r="O70" s="54"/>
      <c r="P70" s="54"/>
    </row>
    <row r="71" spans="1:16" x14ac:dyDescent="0.2">
      <c r="A71" s="54"/>
      <c r="B71" s="54"/>
      <c r="C71" s="54"/>
      <c r="D71" s="54"/>
      <c r="E71" s="54"/>
      <c r="F71" s="55"/>
      <c r="G71" s="54"/>
      <c r="H71" s="54"/>
      <c r="I71" s="54"/>
      <c r="J71" s="54"/>
      <c r="K71" s="54"/>
      <c r="L71" s="54"/>
      <c r="M71" s="54"/>
      <c r="N71" s="54"/>
      <c r="O71" s="54"/>
      <c r="P71" s="54"/>
    </row>
    <row r="72" spans="1:16" x14ac:dyDescent="0.2">
      <c r="A72" s="54"/>
      <c r="B72" s="54"/>
      <c r="C72" s="54"/>
      <c r="D72" s="54"/>
      <c r="E72" s="54"/>
      <c r="F72" s="55"/>
      <c r="G72" s="54"/>
      <c r="H72" s="54"/>
      <c r="I72" s="54"/>
      <c r="J72" s="54"/>
      <c r="K72" s="54"/>
      <c r="L72" s="54"/>
      <c r="M72" s="54"/>
      <c r="N72" s="54"/>
      <c r="O72" s="54"/>
      <c r="P72" s="54"/>
    </row>
    <row r="73" spans="1:16" x14ac:dyDescent="0.2">
      <c r="A73" s="54"/>
      <c r="B73" s="54"/>
      <c r="C73" s="54"/>
      <c r="D73" s="54"/>
      <c r="E73" s="54"/>
      <c r="F73" s="55"/>
      <c r="G73" s="54"/>
      <c r="H73" s="54"/>
      <c r="I73" s="54"/>
      <c r="J73" s="54"/>
      <c r="K73" s="54"/>
      <c r="L73" s="54"/>
      <c r="M73" s="54"/>
      <c r="N73" s="54"/>
      <c r="O73" s="54"/>
      <c r="P73" s="54"/>
    </row>
    <row r="74" spans="1:16" x14ac:dyDescent="0.2">
      <c r="A74" s="54"/>
      <c r="B74" s="54"/>
      <c r="C74" s="54"/>
      <c r="D74" s="54"/>
      <c r="E74" s="54"/>
      <c r="F74" s="55"/>
      <c r="G74" s="54"/>
      <c r="H74" s="54"/>
      <c r="I74" s="54"/>
      <c r="J74" s="54"/>
      <c r="K74" s="54"/>
      <c r="L74" s="54"/>
      <c r="M74" s="54"/>
      <c r="N74" s="54"/>
      <c r="O74" s="54"/>
      <c r="P74" s="54"/>
    </row>
    <row r="75" spans="1:16" x14ac:dyDescent="0.2">
      <c r="A75" s="54"/>
      <c r="B75" s="54"/>
      <c r="C75" s="54"/>
      <c r="D75" s="54"/>
      <c r="E75" s="54"/>
      <c r="F75" s="55"/>
      <c r="G75" s="54"/>
      <c r="H75" s="54"/>
      <c r="I75" s="54"/>
      <c r="J75" s="54"/>
      <c r="K75" s="54"/>
      <c r="L75" s="54"/>
      <c r="M75" s="54"/>
      <c r="N75" s="54"/>
      <c r="O75" s="54"/>
      <c r="P75" s="54"/>
    </row>
    <row r="76" spans="1:16" x14ac:dyDescent="0.2">
      <c r="A76" s="54"/>
      <c r="B76" s="54"/>
      <c r="C76" s="54"/>
      <c r="D76" s="54"/>
      <c r="E76" s="54"/>
      <c r="F76" s="55"/>
      <c r="G76" s="54"/>
      <c r="H76" s="54"/>
      <c r="I76" s="54"/>
      <c r="J76" s="54"/>
      <c r="K76" s="54"/>
      <c r="L76" s="54"/>
      <c r="M76" s="54"/>
      <c r="N76" s="54"/>
      <c r="O76" s="54"/>
      <c r="P76" s="54"/>
    </row>
    <row r="77" spans="1:16" x14ac:dyDescent="0.2">
      <c r="A77" s="54"/>
      <c r="B77" s="54"/>
      <c r="C77" s="54"/>
      <c r="D77" s="54"/>
      <c r="E77" s="54"/>
      <c r="F77" s="55"/>
      <c r="G77" s="54"/>
      <c r="H77" s="54"/>
      <c r="I77" s="54"/>
      <c r="J77" s="54"/>
      <c r="K77" s="54"/>
      <c r="L77" s="54"/>
      <c r="M77" s="54"/>
      <c r="N77" s="54"/>
      <c r="O77" s="54"/>
      <c r="P77" s="54"/>
    </row>
    <row r="78" spans="1:16" x14ac:dyDescent="0.2">
      <c r="A78" s="54"/>
      <c r="B78" s="54"/>
      <c r="C78" s="54"/>
      <c r="D78" s="54"/>
      <c r="E78" s="54"/>
      <c r="F78" s="55"/>
      <c r="G78" s="54"/>
      <c r="H78" s="54"/>
      <c r="I78" s="54"/>
      <c r="J78" s="54"/>
      <c r="K78" s="54"/>
      <c r="L78" s="54"/>
      <c r="M78" s="54"/>
      <c r="N78" s="54"/>
      <c r="O78" s="54"/>
      <c r="P78" s="54"/>
    </row>
    <row r="79" spans="1:16" x14ac:dyDescent="0.2">
      <c r="A79" s="54"/>
      <c r="B79" s="54"/>
      <c r="C79" s="54"/>
      <c r="D79" s="54"/>
      <c r="E79" s="54"/>
      <c r="F79" s="55"/>
      <c r="G79" s="54"/>
      <c r="H79" s="54"/>
      <c r="I79" s="54"/>
      <c r="J79" s="54"/>
      <c r="K79" s="54"/>
      <c r="L79" s="54"/>
      <c r="M79" s="54"/>
      <c r="N79" s="54"/>
      <c r="O79" s="54"/>
      <c r="P79" s="54"/>
    </row>
    <row r="80" spans="1:16" x14ac:dyDescent="0.2">
      <c r="A80" s="54"/>
      <c r="B80" s="54"/>
      <c r="C80" s="54"/>
      <c r="D80" s="54"/>
      <c r="E80" s="54"/>
      <c r="F80" s="55"/>
      <c r="G80" s="54"/>
      <c r="H80" s="54"/>
      <c r="I80" s="54"/>
      <c r="J80" s="54"/>
      <c r="K80" s="54"/>
      <c r="L80" s="54"/>
      <c r="M80" s="54"/>
      <c r="N80" s="54"/>
      <c r="O80" s="54"/>
      <c r="P80" s="54"/>
    </row>
    <row r="81" spans="1:16" x14ac:dyDescent="0.2">
      <c r="A81" s="54"/>
      <c r="B81" s="54"/>
      <c r="C81" s="54"/>
      <c r="D81" s="54"/>
      <c r="E81" s="54"/>
      <c r="F81" s="55"/>
      <c r="G81" s="54"/>
      <c r="H81" s="54"/>
      <c r="I81" s="54"/>
      <c r="J81" s="54"/>
      <c r="K81" s="54"/>
      <c r="L81" s="54"/>
      <c r="M81" s="54"/>
      <c r="N81" s="54"/>
      <c r="O81" s="54"/>
      <c r="P81" s="54"/>
    </row>
    <row r="82" spans="1:16" x14ac:dyDescent="0.2">
      <c r="A82" s="54"/>
      <c r="B82" s="54"/>
      <c r="C82" s="54"/>
      <c r="D82" s="54"/>
      <c r="E82" s="54"/>
      <c r="F82" s="55"/>
      <c r="G82" s="54"/>
      <c r="H82" s="54"/>
      <c r="I82" s="54"/>
      <c r="J82" s="54"/>
      <c r="K82" s="54"/>
      <c r="L82" s="54"/>
      <c r="M82" s="54"/>
      <c r="N82" s="54"/>
      <c r="O82" s="54"/>
      <c r="P82" s="54"/>
    </row>
    <row r="83" spans="1:16" x14ac:dyDescent="0.2">
      <c r="A83" s="54"/>
      <c r="B83" s="54"/>
      <c r="C83" s="54"/>
      <c r="D83" s="54"/>
      <c r="E83" s="54"/>
      <c r="F83" s="55"/>
      <c r="G83" s="54"/>
      <c r="H83" s="54"/>
      <c r="I83" s="54"/>
      <c r="J83" s="54"/>
      <c r="K83" s="54"/>
      <c r="L83" s="54"/>
      <c r="M83" s="54"/>
      <c r="N83" s="54"/>
      <c r="O83" s="54"/>
      <c r="P83" s="54"/>
    </row>
  </sheetData>
  <mergeCells count="1">
    <mergeCell ref="C25:D25"/>
  </mergeCells>
  <phoneticPr fontId="0" type="noConversion"/>
  <printOptions headings="1"/>
  <pageMargins left="0.75" right="0.75" top="1" bottom="1" header="0.5" footer="0.5"/>
  <pageSetup paperSize="9" orientation="landscape" horizontalDpi="4294967292" verticalDpi="1200" r:id="rId1"/>
  <headerFooter alignWithMargins="0"/>
  <ignoredErrors>
    <ignoredError sqref="G25:G34 G15:G16" unlocked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911"/>
  <sheetViews>
    <sheetView zoomScaleNormal="100" workbookViewId="0">
      <selection activeCell="A870" sqref="A870"/>
    </sheetView>
  </sheetViews>
  <sheetFormatPr defaultRowHeight="12.75" outlineLevelRow="2" x14ac:dyDescent="0.2"/>
  <cols>
    <col min="1" max="1" width="3.7109375" customWidth="1"/>
    <col min="2" max="2" width="22.85546875" customWidth="1"/>
    <col min="3" max="3" width="12.42578125" customWidth="1"/>
    <col min="5" max="5" width="3.5703125" customWidth="1"/>
    <col min="6" max="6" width="9.5703125" bestFit="1" customWidth="1"/>
    <col min="7" max="7" width="9.28515625" bestFit="1" customWidth="1"/>
    <col min="8" max="8" width="10.140625" customWidth="1"/>
    <col min="9" max="10" width="10" customWidth="1"/>
    <col min="11" max="61" width="9.5703125" bestFit="1" customWidth="1"/>
  </cols>
  <sheetData>
    <row r="1" spans="1:256" x14ac:dyDescent="0.2">
      <c r="A1" s="19"/>
      <c r="B1" s="19"/>
      <c r="C1" s="19"/>
      <c r="D1" s="19"/>
      <c r="E1" s="19"/>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32"/>
      <c r="AP1" s="132"/>
      <c r="AQ1" s="132"/>
      <c r="AR1" s="132"/>
      <c r="AS1" s="132"/>
      <c r="AT1" s="132"/>
      <c r="AU1" s="132"/>
      <c r="AV1" s="132"/>
      <c r="AW1" s="132"/>
      <c r="AX1" s="132"/>
      <c r="AY1" s="132"/>
      <c r="AZ1" s="132"/>
      <c r="BA1" s="132"/>
      <c r="BB1" s="132"/>
      <c r="BC1" s="132"/>
      <c r="BD1" s="132"/>
      <c r="BE1" s="132"/>
      <c r="BF1" s="132"/>
      <c r="BG1" s="132"/>
      <c r="BH1" s="132"/>
      <c r="BI1" s="132"/>
      <c r="BJ1" s="19"/>
      <c r="BK1" s="19"/>
    </row>
    <row r="2" spans="1:256" ht="15.75" x14ac:dyDescent="0.25">
      <c r="A2" s="19"/>
      <c r="B2" s="137" t="s">
        <v>107</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row>
    <row r="3" spans="1:256" s="1" customFormat="1" x14ac:dyDescent="0.2">
      <c r="A3" s="138"/>
      <c r="B3" s="139"/>
      <c r="C3" s="138"/>
      <c r="D3" s="138"/>
      <c r="E3" s="138"/>
      <c r="F3" s="138">
        <v>0</v>
      </c>
      <c r="G3" s="138">
        <f t="shared" ref="G3:AL3" si="0">F3+1</f>
        <v>1</v>
      </c>
      <c r="H3" s="138">
        <f t="shared" si="0"/>
        <v>2</v>
      </c>
      <c r="I3" s="138">
        <f t="shared" si="0"/>
        <v>3</v>
      </c>
      <c r="J3" s="138">
        <f t="shared" si="0"/>
        <v>4</v>
      </c>
      <c r="K3" s="138">
        <f t="shared" si="0"/>
        <v>5</v>
      </c>
      <c r="L3" s="138">
        <f t="shared" si="0"/>
        <v>6</v>
      </c>
      <c r="M3" s="138">
        <f t="shared" si="0"/>
        <v>7</v>
      </c>
      <c r="N3" s="138">
        <f t="shared" si="0"/>
        <v>8</v>
      </c>
      <c r="O3" s="138">
        <f t="shared" si="0"/>
        <v>9</v>
      </c>
      <c r="P3" s="138">
        <f t="shared" si="0"/>
        <v>10</v>
      </c>
      <c r="Q3" s="138">
        <f t="shared" si="0"/>
        <v>11</v>
      </c>
      <c r="R3" s="138">
        <f t="shared" si="0"/>
        <v>12</v>
      </c>
      <c r="S3" s="138">
        <f t="shared" si="0"/>
        <v>13</v>
      </c>
      <c r="T3" s="138">
        <f t="shared" si="0"/>
        <v>14</v>
      </c>
      <c r="U3" s="138">
        <f t="shared" si="0"/>
        <v>15</v>
      </c>
      <c r="V3" s="138">
        <f t="shared" si="0"/>
        <v>16</v>
      </c>
      <c r="W3" s="138">
        <f t="shared" si="0"/>
        <v>17</v>
      </c>
      <c r="X3" s="138">
        <f t="shared" si="0"/>
        <v>18</v>
      </c>
      <c r="Y3" s="138">
        <f t="shared" si="0"/>
        <v>19</v>
      </c>
      <c r="Z3" s="138">
        <f t="shared" si="0"/>
        <v>20</v>
      </c>
      <c r="AA3" s="138">
        <f t="shared" si="0"/>
        <v>21</v>
      </c>
      <c r="AB3" s="138">
        <f t="shared" si="0"/>
        <v>22</v>
      </c>
      <c r="AC3" s="138">
        <f t="shared" si="0"/>
        <v>23</v>
      </c>
      <c r="AD3" s="138">
        <f t="shared" si="0"/>
        <v>24</v>
      </c>
      <c r="AE3" s="138">
        <f t="shared" si="0"/>
        <v>25</v>
      </c>
      <c r="AF3" s="138">
        <f t="shared" si="0"/>
        <v>26</v>
      </c>
      <c r="AG3" s="138">
        <f t="shared" si="0"/>
        <v>27</v>
      </c>
      <c r="AH3" s="138">
        <f t="shared" si="0"/>
        <v>28</v>
      </c>
      <c r="AI3" s="138">
        <f t="shared" si="0"/>
        <v>29</v>
      </c>
      <c r="AJ3" s="138">
        <f t="shared" si="0"/>
        <v>30</v>
      </c>
      <c r="AK3" s="138">
        <f t="shared" si="0"/>
        <v>31</v>
      </c>
      <c r="AL3" s="138">
        <f t="shared" si="0"/>
        <v>32</v>
      </c>
      <c r="AM3" s="138">
        <f t="shared" ref="AM3:BI3" si="1">AL3+1</f>
        <v>33</v>
      </c>
      <c r="AN3" s="138">
        <f t="shared" si="1"/>
        <v>34</v>
      </c>
      <c r="AO3" s="138">
        <f t="shared" si="1"/>
        <v>35</v>
      </c>
      <c r="AP3" s="138">
        <f t="shared" si="1"/>
        <v>36</v>
      </c>
      <c r="AQ3" s="138">
        <f t="shared" si="1"/>
        <v>37</v>
      </c>
      <c r="AR3" s="138">
        <f t="shared" si="1"/>
        <v>38</v>
      </c>
      <c r="AS3" s="138">
        <f t="shared" si="1"/>
        <v>39</v>
      </c>
      <c r="AT3" s="138">
        <f t="shared" si="1"/>
        <v>40</v>
      </c>
      <c r="AU3" s="138">
        <f t="shared" si="1"/>
        <v>41</v>
      </c>
      <c r="AV3" s="138">
        <f t="shared" si="1"/>
        <v>42</v>
      </c>
      <c r="AW3" s="138">
        <f t="shared" si="1"/>
        <v>43</v>
      </c>
      <c r="AX3" s="138">
        <f t="shared" si="1"/>
        <v>44</v>
      </c>
      <c r="AY3" s="138">
        <f t="shared" si="1"/>
        <v>45</v>
      </c>
      <c r="AZ3" s="138">
        <f t="shared" si="1"/>
        <v>46</v>
      </c>
      <c r="BA3" s="138">
        <f t="shared" si="1"/>
        <v>47</v>
      </c>
      <c r="BB3" s="138">
        <f t="shared" si="1"/>
        <v>48</v>
      </c>
      <c r="BC3" s="138">
        <f t="shared" si="1"/>
        <v>49</v>
      </c>
      <c r="BD3" s="138">
        <f t="shared" si="1"/>
        <v>50</v>
      </c>
      <c r="BE3" s="138">
        <f t="shared" si="1"/>
        <v>51</v>
      </c>
      <c r="BF3" s="138">
        <f t="shared" si="1"/>
        <v>52</v>
      </c>
      <c r="BG3" s="138">
        <f t="shared" si="1"/>
        <v>53</v>
      </c>
      <c r="BH3" s="138">
        <f t="shared" si="1"/>
        <v>54</v>
      </c>
      <c r="BI3" s="138">
        <f t="shared" si="1"/>
        <v>55</v>
      </c>
      <c r="BJ3" s="123"/>
      <c r="BK3" s="123"/>
      <c r="BL3" s="129"/>
      <c r="BM3" s="129"/>
      <c r="BN3" s="129"/>
      <c r="BO3" s="129"/>
      <c r="BP3" s="129"/>
      <c r="BQ3" s="129"/>
      <c r="BR3" s="129"/>
      <c r="BS3" s="129"/>
      <c r="BT3" s="129"/>
      <c r="BU3" s="129"/>
      <c r="BV3" s="129"/>
      <c r="BW3" s="129"/>
      <c r="BX3" s="129"/>
      <c r="BY3" s="129"/>
      <c r="BZ3" s="129"/>
      <c r="CA3" s="129"/>
      <c r="CB3" s="129"/>
      <c r="CC3" s="129"/>
      <c r="CD3" s="129"/>
      <c r="CE3" s="129"/>
      <c r="CF3" s="129"/>
      <c r="CG3" s="129"/>
      <c r="CH3" s="129"/>
      <c r="CI3" s="129"/>
      <c r="CJ3" s="129"/>
      <c r="CK3" s="129"/>
      <c r="CL3" s="129"/>
      <c r="CM3" s="129"/>
      <c r="CN3" s="129"/>
      <c r="CO3" s="129"/>
      <c r="CP3" s="129"/>
      <c r="CQ3" s="129"/>
      <c r="CR3" s="129"/>
      <c r="CS3" s="129"/>
      <c r="CT3" s="129"/>
      <c r="CU3" s="129"/>
      <c r="CV3" s="129"/>
      <c r="CW3" s="129"/>
      <c r="CX3" s="129"/>
      <c r="CY3" s="129"/>
      <c r="CZ3" s="129"/>
      <c r="DA3" s="129"/>
      <c r="DB3" s="129"/>
      <c r="DC3" s="129"/>
      <c r="DD3" s="129"/>
      <c r="DE3" s="129"/>
      <c r="DF3" s="129"/>
      <c r="DG3" s="129"/>
      <c r="DH3" s="129"/>
      <c r="DI3" s="129"/>
      <c r="DJ3" s="129"/>
      <c r="DK3" s="129"/>
      <c r="DL3" s="129"/>
      <c r="DM3" s="129"/>
      <c r="DN3" s="129"/>
      <c r="DO3" s="129"/>
      <c r="DP3" s="129"/>
      <c r="DQ3" s="129"/>
      <c r="DR3" s="129"/>
      <c r="DS3" s="129"/>
      <c r="DT3" s="129"/>
      <c r="DU3" s="129"/>
      <c r="DV3" s="129"/>
      <c r="DW3" s="129"/>
      <c r="DX3" s="129"/>
      <c r="DY3" s="129"/>
      <c r="DZ3" s="129"/>
      <c r="EA3" s="129"/>
      <c r="EB3" s="129"/>
      <c r="EC3" s="129"/>
      <c r="ED3" s="129"/>
      <c r="EE3" s="129"/>
      <c r="EF3" s="129"/>
      <c r="EG3" s="129"/>
      <c r="EH3" s="129"/>
      <c r="EI3" s="129"/>
      <c r="EJ3" s="129"/>
      <c r="EK3" s="129"/>
      <c r="EL3" s="129"/>
      <c r="EM3" s="129"/>
      <c r="EN3" s="129"/>
      <c r="EO3" s="129"/>
      <c r="EP3" s="129"/>
      <c r="EQ3" s="129"/>
      <c r="ER3" s="129"/>
      <c r="ES3" s="129"/>
      <c r="ET3" s="129"/>
      <c r="EU3" s="129"/>
      <c r="EV3" s="129"/>
      <c r="EW3" s="129"/>
      <c r="EX3" s="129"/>
      <c r="EY3" s="129"/>
      <c r="EZ3" s="129"/>
      <c r="FA3" s="129"/>
      <c r="FB3" s="129"/>
      <c r="FC3" s="129"/>
      <c r="FD3" s="129"/>
      <c r="FE3" s="129"/>
      <c r="FF3" s="129"/>
      <c r="FG3" s="129"/>
      <c r="FH3" s="129"/>
      <c r="FI3" s="129"/>
      <c r="FJ3" s="129"/>
      <c r="FK3" s="129"/>
      <c r="FL3" s="129"/>
      <c r="FM3" s="129"/>
      <c r="FN3" s="129"/>
      <c r="FO3" s="129"/>
      <c r="FP3" s="129"/>
      <c r="FQ3" s="129"/>
      <c r="FR3" s="129"/>
      <c r="FS3" s="129"/>
      <c r="FT3" s="129"/>
      <c r="FU3" s="129"/>
      <c r="FV3" s="129"/>
      <c r="FW3" s="129"/>
      <c r="FX3" s="129"/>
      <c r="FY3" s="129"/>
      <c r="FZ3" s="129"/>
      <c r="GA3" s="129"/>
      <c r="GB3" s="129"/>
      <c r="GC3" s="129"/>
      <c r="GD3" s="129"/>
      <c r="GE3" s="129"/>
      <c r="GF3" s="129"/>
      <c r="GG3" s="129"/>
      <c r="GH3" s="129"/>
      <c r="GI3" s="129"/>
      <c r="GJ3" s="129"/>
      <c r="GK3" s="129"/>
      <c r="GL3" s="129"/>
      <c r="GM3" s="129"/>
      <c r="GN3" s="129"/>
      <c r="GO3" s="129"/>
      <c r="GP3" s="129"/>
      <c r="GQ3" s="129"/>
      <c r="GR3" s="129"/>
      <c r="GS3" s="129"/>
      <c r="GT3" s="129"/>
      <c r="GU3" s="129"/>
      <c r="GV3" s="129"/>
      <c r="GW3" s="129"/>
      <c r="GX3" s="129"/>
      <c r="GY3" s="129"/>
      <c r="GZ3" s="129"/>
      <c r="HA3" s="129"/>
      <c r="HB3" s="129"/>
      <c r="HC3" s="129"/>
      <c r="HD3" s="129"/>
      <c r="HE3" s="129"/>
      <c r="HF3" s="129"/>
      <c r="HG3" s="129"/>
      <c r="HH3" s="129"/>
      <c r="HI3" s="129"/>
      <c r="HJ3" s="129"/>
      <c r="HK3" s="129"/>
      <c r="HL3" s="129"/>
      <c r="HM3" s="129"/>
      <c r="HN3" s="129"/>
      <c r="HO3" s="129"/>
      <c r="HP3" s="129"/>
      <c r="HQ3" s="129"/>
      <c r="HR3" s="129"/>
      <c r="HS3" s="129"/>
      <c r="HT3" s="129"/>
      <c r="HU3" s="129"/>
      <c r="HV3" s="129"/>
      <c r="HW3" s="129"/>
      <c r="HX3" s="129"/>
      <c r="HY3" s="129"/>
      <c r="HZ3" s="129"/>
      <c r="IA3" s="129"/>
      <c r="IB3" s="129"/>
      <c r="IC3" s="129"/>
      <c r="ID3" s="129"/>
      <c r="IE3" s="129"/>
      <c r="IF3" s="129"/>
      <c r="IG3" s="129"/>
      <c r="IH3" s="129"/>
      <c r="II3" s="129"/>
      <c r="IJ3" s="129"/>
      <c r="IK3" s="129"/>
      <c r="IL3" s="129"/>
      <c r="IM3" s="129"/>
      <c r="IN3" s="129"/>
      <c r="IO3" s="129"/>
      <c r="IP3" s="129"/>
      <c r="IQ3" s="129"/>
      <c r="IR3" s="129"/>
      <c r="IS3" s="129"/>
      <c r="IT3" s="129"/>
      <c r="IU3" s="129"/>
      <c r="IV3" s="129"/>
    </row>
    <row r="4" spans="1:256" s="33" customFormat="1" ht="15.75" x14ac:dyDescent="0.25">
      <c r="A4" s="198"/>
      <c r="B4" s="199" t="s">
        <v>67</v>
      </c>
      <c r="C4" s="198"/>
      <c r="D4" s="198"/>
      <c r="E4" s="198"/>
      <c r="F4" s="198" t="s">
        <v>303</v>
      </c>
      <c r="G4" s="198" t="str">
        <f>Input!G40</f>
        <v>2014-15</v>
      </c>
      <c r="H4" s="198" t="str">
        <f>Input!H40</f>
        <v>2015-16</v>
      </c>
      <c r="I4" s="198" t="str">
        <f>Input!I40</f>
        <v>2016-17</v>
      </c>
      <c r="J4" s="198" t="str">
        <f>Input!J40</f>
        <v>2017-18</v>
      </c>
      <c r="K4" s="198" t="str">
        <f>Input!K40</f>
        <v>2018-19</v>
      </c>
      <c r="L4" s="198" t="str">
        <f>Input!L40</f>
        <v>2019-20</v>
      </c>
      <c r="M4" s="198" t="str">
        <f>Input!M40</f>
        <v>2020-21</v>
      </c>
      <c r="N4" s="198" t="str">
        <f>Input!N40</f>
        <v>2021-22</v>
      </c>
      <c r="O4" s="198" t="str">
        <f>Input!O40</f>
        <v>2022-23</v>
      </c>
      <c r="P4" s="198" t="str">
        <f>Input!P40</f>
        <v>2023-24</v>
      </c>
      <c r="Q4" s="198" t="str">
        <f>CONCATENATE(LEFT(P4, 4)+1 &amp;"-" &amp;IF(P4&gt;"2007-08",,"0") &amp;RIGHT(P4,2)+1)</f>
        <v>2024-25</v>
      </c>
      <c r="R4" s="198" t="str">
        <f t="shared" ref="R4:BI4" si="2">CONCATENATE(LEFT(Q4, 4)+1 &amp;"-" &amp;IF(Q4&gt;"2007-08",,"0") &amp;RIGHT(Q4,2)+1)</f>
        <v>2025-26</v>
      </c>
      <c r="S4" s="198" t="str">
        <f t="shared" si="2"/>
        <v>2026-27</v>
      </c>
      <c r="T4" s="198" t="str">
        <f t="shared" si="2"/>
        <v>2027-28</v>
      </c>
      <c r="U4" s="198" t="str">
        <f t="shared" si="2"/>
        <v>2028-29</v>
      </c>
      <c r="V4" s="198" t="str">
        <f t="shared" si="2"/>
        <v>2029-30</v>
      </c>
      <c r="W4" s="198" t="str">
        <f t="shared" si="2"/>
        <v>2030-31</v>
      </c>
      <c r="X4" s="198" t="str">
        <f t="shared" si="2"/>
        <v>2031-32</v>
      </c>
      <c r="Y4" s="198" t="str">
        <f t="shared" si="2"/>
        <v>2032-33</v>
      </c>
      <c r="Z4" s="198" t="str">
        <f t="shared" si="2"/>
        <v>2033-34</v>
      </c>
      <c r="AA4" s="198" t="str">
        <f t="shared" si="2"/>
        <v>2034-35</v>
      </c>
      <c r="AB4" s="198" t="str">
        <f t="shared" si="2"/>
        <v>2035-36</v>
      </c>
      <c r="AC4" s="198" t="str">
        <f t="shared" si="2"/>
        <v>2036-37</v>
      </c>
      <c r="AD4" s="198" t="str">
        <f t="shared" si="2"/>
        <v>2037-38</v>
      </c>
      <c r="AE4" s="198" t="str">
        <f t="shared" si="2"/>
        <v>2038-39</v>
      </c>
      <c r="AF4" s="198" t="str">
        <f t="shared" si="2"/>
        <v>2039-40</v>
      </c>
      <c r="AG4" s="198" t="str">
        <f t="shared" si="2"/>
        <v>2040-41</v>
      </c>
      <c r="AH4" s="198" t="str">
        <f t="shared" si="2"/>
        <v>2041-42</v>
      </c>
      <c r="AI4" s="198" t="str">
        <f t="shared" si="2"/>
        <v>2042-43</v>
      </c>
      <c r="AJ4" s="198" t="str">
        <f t="shared" si="2"/>
        <v>2043-44</v>
      </c>
      <c r="AK4" s="198" t="str">
        <f t="shared" si="2"/>
        <v>2044-45</v>
      </c>
      <c r="AL4" s="198" t="str">
        <f t="shared" si="2"/>
        <v>2045-46</v>
      </c>
      <c r="AM4" s="198" t="str">
        <f t="shared" si="2"/>
        <v>2046-47</v>
      </c>
      <c r="AN4" s="198" t="str">
        <f t="shared" si="2"/>
        <v>2047-48</v>
      </c>
      <c r="AO4" s="198" t="str">
        <f t="shared" si="2"/>
        <v>2048-49</v>
      </c>
      <c r="AP4" s="198" t="str">
        <f t="shared" si="2"/>
        <v>2049-50</v>
      </c>
      <c r="AQ4" s="198" t="str">
        <f t="shared" si="2"/>
        <v>2050-51</v>
      </c>
      <c r="AR4" s="198" t="str">
        <f t="shared" si="2"/>
        <v>2051-52</v>
      </c>
      <c r="AS4" s="198" t="str">
        <f t="shared" si="2"/>
        <v>2052-53</v>
      </c>
      <c r="AT4" s="198" t="str">
        <f t="shared" si="2"/>
        <v>2053-54</v>
      </c>
      <c r="AU4" s="198" t="str">
        <f t="shared" si="2"/>
        <v>2054-55</v>
      </c>
      <c r="AV4" s="198" t="str">
        <f t="shared" si="2"/>
        <v>2055-56</v>
      </c>
      <c r="AW4" s="198" t="str">
        <f t="shared" si="2"/>
        <v>2056-57</v>
      </c>
      <c r="AX4" s="198" t="str">
        <f t="shared" si="2"/>
        <v>2057-58</v>
      </c>
      <c r="AY4" s="198" t="str">
        <f t="shared" si="2"/>
        <v>2058-59</v>
      </c>
      <c r="AZ4" s="198" t="str">
        <f t="shared" si="2"/>
        <v>2059-60</v>
      </c>
      <c r="BA4" s="198" t="str">
        <f t="shared" si="2"/>
        <v>2060-61</v>
      </c>
      <c r="BB4" s="198" t="str">
        <f t="shared" si="2"/>
        <v>2061-62</v>
      </c>
      <c r="BC4" s="198" t="str">
        <f t="shared" si="2"/>
        <v>2062-63</v>
      </c>
      <c r="BD4" s="198" t="str">
        <f t="shared" si="2"/>
        <v>2063-64</v>
      </c>
      <c r="BE4" s="198" t="str">
        <f t="shared" si="2"/>
        <v>2064-65</v>
      </c>
      <c r="BF4" s="198" t="str">
        <f t="shared" si="2"/>
        <v>2065-66</v>
      </c>
      <c r="BG4" s="198" t="str">
        <f t="shared" si="2"/>
        <v>2066-67</v>
      </c>
      <c r="BH4" s="198" t="str">
        <f t="shared" si="2"/>
        <v>2067-68</v>
      </c>
      <c r="BI4" s="198" t="str">
        <f t="shared" si="2"/>
        <v>2068-69</v>
      </c>
      <c r="BJ4" s="198"/>
      <c r="BK4" s="19"/>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33" customFormat="1" x14ac:dyDescent="0.2">
      <c r="A5" s="24"/>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19"/>
      <c r="BK5" s="19"/>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x14ac:dyDescent="0.2">
      <c r="A6" s="19"/>
      <c r="B6" s="19" t="s">
        <v>129</v>
      </c>
      <c r="C6" s="19"/>
      <c r="D6" s="204">
        <f>f</f>
        <v>2.5000000000000001E-2</v>
      </c>
      <c r="E6" s="19"/>
      <c r="F6" s="19"/>
      <c r="G6" s="29">
        <f>$D$6</f>
        <v>2.5000000000000001E-2</v>
      </c>
      <c r="H6" s="29">
        <f t="shared" ref="H6:BI6" si="3">$D$6</f>
        <v>2.5000000000000001E-2</v>
      </c>
      <c r="I6" s="29">
        <f t="shared" si="3"/>
        <v>2.5000000000000001E-2</v>
      </c>
      <c r="J6" s="29">
        <f t="shared" si="3"/>
        <v>2.5000000000000001E-2</v>
      </c>
      <c r="K6" s="29">
        <f t="shared" si="3"/>
        <v>2.5000000000000001E-2</v>
      </c>
      <c r="L6" s="29">
        <f t="shared" si="3"/>
        <v>2.5000000000000001E-2</v>
      </c>
      <c r="M6" s="29">
        <f t="shared" si="3"/>
        <v>2.5000000000000001E-2</v>
      </c>
      <c r="N6" s="29">
        <f t="shared" si="3"/>
        <v>2.5000000000000001E-2</v>
      </c>
      <c r="O6" s="29">
        <f t="shared" si="3"/>
        <v>2.5000000000000001E-2</v>
      </c>
      <c r="P6" s="29">
        <f t="shared" si="3"/>
        <v>2.5000000000000001E-2</v>
      </c>
      <c r="Q6" s="29">
        <f t="shared" si="3"/>
        <v>2.5000000000000001E-2</v>
      </c>
      <c r="R6" s="29">
        <f t="shared" si="3"/>
        <v>2.5000000000000001E-2</v>
      </c>
      <c r="S6" s="29">
        <f t="shared" si="3"/>
        <v>2.5000000000000001E-2</v>
      </c>
      <c r="T6" s="29">
        <f t="shared" si="3"/>
        <v>2.5000000000000001E-2</v>
      </c>
      <c r="U6" s="29">
        <f t="shared" si="3"/>
        <v>2.5000000000000001E-2</v>
      </c>
      <c r="V6" s="29">
        <f t="shared" si="3"/>
        <v>2.5000000000000001E-2</v>
      </c>
      <c r="W6" s="29">
        <f t="shared" si="3"/>
        <v>2.5000000000000001E-2</v>
      </c>
      <c r="X6" s="29">
        <f t="shared" si="3"/>
        <v>2.5000000000000001E-2</v>
      </c>
      <c r="Y6" s="29">
        <f t="shared" si="3"/>
        <v>2.5000000000000001E-2</v>
      </c>
      <c r="Z6" s="29">
        <f t="shared" si="3"/>
        <v>2.5000000000000001E-2</v>
      </c>
      <c r="AA6" s="29">
        <f t="shared" si="3"/>
        <v>2.5000000000000001E-2</v>
      </c>
      <c r="AB6" s="29">
        <f t="shared" si="3"/>
        <v>2.5000000000000001E-2</v>
      </c>
      <c r="AC6" s="29">
        <f t="shared" si="3"/>
        <v>2.5000000000000001E-2</v>
      </c>
      <c r="AD6" s="29">
        <f t="shared" si="3"/>
        <v>2.5000000000000001E-2</v>
      </c>
      <c r="AE6" s="29">
        <f t="shared" si="3"/>
        <v>2.5000000000000001E-2</v>
      </c>
      <c r="AF6" s="29">
        <f t="shared" si="3"/>
        <v>2.5000000000000001E-2</v>
      </c>
      <c r="AG6" s="29">
        <f t="shared" si="3"/>
        <v>2.5000000000000001E-2</v>
      </c>
      <c r="AH6" s="29">
        <f t="shared" si="3"/>
        <v>2.5000000000000001E-2</v>
      </c>
      <c r="AI6" s="29">
        <f t="shared" si="3"/>
        <v>2.5000000000000001E-2</v>
      </c>
      <c r="AJ6" s="29">
        <f t="shared" si="3"/>
        <v>2.5000000000000001E-2</v>
      </c>
      <c r="AK6" s="29">
        <f t="shared" si="3"/>
        <v>2.5000000000000001E-2</v>
      </c>
      <c r="AL6" s="29">
        <f t="shared" si="3"/>
        <v>2.5000000000000001E-2</v>
      </c>
      <c r="AM6" s="29">
        <f t="shared" si="3"/>
        <v>2.5000000000000001E-2</v>
      </c>
      <c r="AN6" s="29">
        <f t="shared" si="3"/>
        <v>2.5000000000000001E-2</v>
      </c>
      <c r="AO6" s="29">
        <f t="shared" si="3"/>
        <v>2.5000000000000001E-2</v>
      </c>
      <c r="AP6" s="29">
        <f t="shared" si="3"/>
        <v>2.5000000000000001E-2</v>
      </c>
      <c r="AQ6" s="29">
        <f t="shared" si="3"/>
        <v>2.5000000000000001E-2</v>
      </c>
      <c r="AR6" s="29">
        <f t="shared" si="3"/>
        <v>2.5000000000000001E-2</v>
      </c>
      <c r="AS6" s="29">
        <f t="shared" si="3"/>
        <v>2.5000000000000001E-2</v>
      </c>
      <c r="AT6" s="29">
        <f t="shared" si="3"/>
        <v>2.5000000000000001E-2</v>
      </c>
      <c r="AU6" s="29">
        <f t="shared" si="3"/>
        <v>2.5000000000000001E-2</v>
      </c>
      <c r="AV6" s="29">
        <f t="shared" si="3"/>
        <v>2.5000000000000001E-2</v>
      </c>
      <c r="AW6" s="29">
        <f t="shared" si="3"/>
        <v>2.5000000000000001E-2</v>
      </c>
      <c r="AX6" s="29">
        <f t="shared" si="3"/>
        <v>2.5000000000000001E-2</v>
      </c>
      <c r="AY6" s="29">
        <f t="shared" si="3"/>
        <v>2.5000000000000001E-2</v>
      </c>
      <c r="AZ6" s="29">
        <f t="shared" si="3"/>
        <v>2.5000000000000001E-2</v>
      </c>
      <c r="BA6" s="29">
        <f t="shared" si="3"/>
        <v>2.5000000000000001E-2</v>
      </c>
      <c r="BB6" s="29">
        <f t="shared" si="3"/>
        <v>2.5000000000000001E-2</v>
      </c>
      <c r="BC6" s="29">
        <f t="shared" si="3"/>
        <v>2.5000000000000001E-2</v>
      </c>
      <c r="BD6" s="29">
        <f t="shared" si="3"/>
        <v>2.5000000000000001E-2</v>
      </c>
      <c r="BE6" s="29">
        <f t="shared" si="3"/>
        <v>2.5000000000000001E-2</v>
      </c>
      <c r="BF6" s="29">
        <f t="shared" si="3"/>
        <v>2.5000000000000001E-2</v>
      </c>
      <c r="BG6" s="29">
        <f t="shared" si="3"/>
        <v>2.5000000000000001E-2</v>
      </c>
      <c r="BH6" s="29">
        <f t="shared" si="3"/>
        <v>2.5000000000000001E-2</v>
      </c>
      <c r="BI6" s="29">
        <f t="shared" si="3"/>
        <v>2.5000000000000001E-2</v>
      </c>
      <c r="BJ6" s="19"/>
      <c r="BK6" s="19"/>
    </row>
    <row r="7" spans="1:256" x14ac:dyDescent="0.2">
      <c r="A7" s="19"/>
      <c r="B7" s="19" t="s">
        <v>48</v>
      </c>
      <c r="C7" s="19"/>
      <c r="D7" s="19"/>
      <c r="E7" s="19"/>
      <c r="F7" s="30">
        <v>1</v>
      </c>
      <c r="G7" s="31">
        <f>F7*(1+G6)</f>
        <v>1.0249999999999999</v>
      </c>
      <c r="H7" s="31">
        <f>G7*(1+H6)</f>
        <v>1.0506249999999999</v>
      </c>
      <c r="I7" s="31">
        <f t="shared" ref="I7:O7" si="4">H7*(1+I6)</f>
        <v>1.0768906249999999</v>
      </c>
      <c r="J7" s="31">
        <f>I7*(1+J6)</f>
        <v>1.1038128906249998</v>
      </c>
      <c r="K7" s="31">
        <f t="shared" si="4"/>
        <v>1.1314082128906247</v>
      </c>
      <c r="L7" s="31">
        <f t="shared" si="4"/>
        <v>1.1596934182128902</v>
      </c>
      <c r="M7" s="31">
        <f t="shared" si="4"/>
        <v>1.1886857536682123</v>
      </c>
      <c r="N7" s="31">
        <f t="shared" si="4"/>
        <v>1.2184028975099175</v>
      </c>
      <c r="O7" s="31">
        <f t="shared" si="4"/>
        <v>1.2488629699476652</v>
      </c>
      <c r="P7" s="31">
        <f t="shared" ref="P7:BI7" si="5">O7*(1+P6)</f>
        <v>1.2800845441963566</v>
      </c>
      <c r="Q7" s="31">
        <f t="shared" si="5"/>
        <v>1.3120866578012655</v>
      </c>
      <c r="R7" s="31">
        <f t="shared" si="5"/>
        <v>1.3448888242462971</v>
      </c>
      <c r="S7" s="31">
        <f t="shared" si="5"/>
        <v>1.3785110448524545</v>
      </c>
      <c r="T7" s="31">
        <f t="shared" si="5"/>
        <v>1.4129738209737657</v>
      </c>
      <c r="U7" s="31">
        <f t="shared" si="5"/>
        <v>1.4482981664981096</v>
      </c>
      <c r="V7" s="31">
        <f t="shared" si="5"/>
        <v>1.4845056206605622</v>
      </c>
      <c r="W7" s="31">
        <f t="shared" si="5"/>
        <v>1.5216182611770761</v>
      </c>
      <c r="X7" s="31">
        <f t="shared" si="5"/>
        <v>1.5596587177065029</v>
      </c>
      <c r="Y7" s="31">
        <f t="shared" si="5"/>
        <v>1.5986501856491653</v>
      </c>
      <c r="Z7" s="31">
        <f t="shared" si="5"/>
        <v>1.6386164402903942</v>
      </c>
      <c r="AA7" s="31">
        <f t="shared" si="5"/>
        <v>1.6795818512976539</v>
      </c>
      <c r="AB7" s="31">
        <f t="shared" si="5"/>
        <v>1.721571397580095</v>
      </c>
      <c r="AC7" s="31">
        <f t="shared" si="5"/>
        <v>1.7646106825195973</v>
      </c>
      <c r="AD7" s="31">
        <f t="shared" si="5"/>
        <v>1.8087259495825871</v>
      </c>
      <c r="AE7" s="31">
        <f t="shared" si="5"/>
        <v>1.8539440983221516</v>
      </c>
      <c r="AF7" s="31">
        <f t="shared" si="5"/>
        <v>1.9002927007802053</v>
      </c>
      <c r="AG7" s="31">
        <f t="shared" si="5"/>
        <v>1.9478000182997102</v>
      </c>
      <c r="AH7" s="31">
        <f t="shared" si="5"/>
        <v>1.9964950187572028</v>
      </c>
      <c r="AI7" s="31">
        <f t="shared" si="5"/>
        <v>2.0464073942261325</v>
      </c>
      <c r="AJ7" s="31">
        <f t="shared" si="5"/>
        <v>2.0975675790817858</v>
      </c>
      <c r="AK7" s="31">
        <f t="shared" si="5"/>
        <v>2.1500067685588302</v>
      </c>
      <c r="AL7" s="31">
        <f t="shared" si="5"/>
        <v>2.2037569377728006</v>
      </c>
      <c r="AM7" s="31">
        <f t="shared" si="5"/>
        <v>2.2588508612171205</v>
      </c>
      <c r="AN7" s="31">
        <f t="shared" si="5"/>
        <v>2.3153221327475482</v>
      </c>
      <c r="AO7" s="31">
        <f t="shared" si="5"/>
        <v>2.3732051860662366</v>
      </c>
      <c r="AP7" s="31">
        <f t="shared" si="5"/>
        <v>2.4325353157178924</v>
      </c>
      <c r="AQ7" s="31">
        <f t="shared" si="5"/>
        <v>2.4933486986108395</v>
      </c>
      <c r="AR7" s="31">
        <f t="shared" si="5"/>
        <v>2.5556824160761105</v>
      </c>
      <c r="AS7" s="31">
        <f t="shared" si="5"/>
        <v>2.6195744764780131</v>
      </c>
      <c r="AT7" s="31">
        <f t="shared" si="5"/>
        <v>2.6850638383899632</v>
      </c>
      <c r="AU7" s="31">
        <f t="shared" si="5"/>
        <v>2.7521904343497119</v>
      </c>
      <c r="AV7" s="31">
        <f t="shared" si="5"/>
        <v>2.8209951952084547</v>
      </c>
      <c r="AW7" s="31">
        <f t="shared" si="5"/>
        <v>2.8915200750886658</v>
      </c>
      <c r="AX7" s="31">
        <f t="shared" si="5"/>
        <v>2.9638080769658823</v>
      </c>
      <c r="AY7" s="31">
        <f t="shared" si="5"/>
        <v>3.0379032788900293</v>
      </c>
      <c r="AZ7" s="31">
        <f t="shared" si="5"/>
        <v>3.1138508608622799</v>
      </c>
      <c r="BA7" s="31">
        <f t="shared" si="5"/>
        <v>3.1916971323838368</v>
      </c>
      <c r="BB7" s="31">
        <f t="shared" si="5"/>
        <v>3.2714895606934324</v>
      </c>
      <c r="BC7" s="31">
        <f t="shared" si="5"/>
        <v>3.353276799710768</v>
      </c>
      <c r="BD7" s="31">
        <f t="shared" si="5"/>
        <v>3.437108719703537</v>
      </c>
      <c r="BE7" s="31">
        <f t="shared" si="5"/>
        <v>3.523036437696125</v>
      </c>
      <c r="BF7" s="31">
        <f t="shared" si="5"/>
        <v>3.6111123486385277</v>
      </c>
      <c r="BG7" s="31">
        <f t="shared" si="5"/>
        <v>3.7013901573544907</v>
      </c>
      <c r="BH7" s="31">
        <f t="shared" si="5"/>
        <v>3.7939249112883529</v>
      </c>
      <c r="BI7" s="31">
        <f t="shared" si="5"/>
        <v>3.8887730340705615</v>
      </c>
      <c r="BJ7" s="19"/>
      <c r="BK7" s="19"/>
    </row>
    <row r="8" spans="1:256" x14ac:dyDescent="0.2">
      <c r="A8" s="19"/>
      <c r="B8" s="19"/>
      <c r="C8" s="19"/>
      <c r="D8" s="19"/>
      <c r="E8" s="19"/>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19"/>
      <c r="BK8" s="19"/>
    </row>
    <row r="9" spans="1:256" x14ac:dyDescent="0.2">
      <c r="A9" s="19"/>
      <c r="B9" s="123" t="s">
        <v>130</v>
      </c>
      <c r="C9" s="19"/>
      <c r="D9" s="19"/>
      <c r="E9" s="19"/>
      <c r="F9" s="93">
        <f>RAB</f>
        <v>267.23646201690121</v>
      </c>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19"/>
      <c r="BK9" s="19"/>
    </row>
    <row r="10" spans="1:256" x14ac:dyDescent="0.2">
      <c r="A10" s="19"/>
      <c r="B10" s="123" t="s">
        <v>98</v>
      </c>
      <c r="C10" s="19"/>
      <c r="D10" s="19"/>
      <c r="E10" s="19"/>
      <c r="F10" s="38"/>
      <c r="G10" s="326">
        <f>SUM(G11:G40)</f>
        <v>13.141283757520647</v>
      </c>
      <c r="H10" s="326">
        <f>SUM(H11:H40)</f>
        <v>6.8829427756759216</v>
      </c>
      <c r="I10" s="326">
        <f t="shared" ref="I10:P10" si="6">SUM(I11:I40)</f>
        <v>9.0204847694126045</v>
      </c>
      <c r="J10" s="326">
        <f t="shared" si="6"/>
        <v>9.1182820982470396</v>
      </c>
      <c r="K10" s="326">
        <f t="shared" si="6"/>
        <v>12.510315623079949</v>
      </c>
      <c r="L10" s="326">
        <f t="shared" si="6"/>
        <v>0</v>
      </c>
      <c r="M10" s="326">
        <f t="shared" si="6"/>
        <v>0</v>
      </c>
      <c r="N10" s="326">
        <f t="shared" si="6"/>
        <v>0</v>
      </c>
      <c r="O10" s="326">
        <f t="shared" si="6"/>
        <v>0</v>
      </c>
      <c r="P10" s="326">
        <f t="shared" si="6"/>
        <v>0</v>
      </c>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19"/>
      <c r="BK10" s="19"/>
    </row>
    <row r="11" spans="1:256" hidden="1" outlineLevel="1" x14ac:dyDescent="0.2">
      <c r="A11" s="19"/>
      <c r="B11" s="123"/>
      <c r="C11" s="35">
        <f>Asset1</f>
        <v>0</v>
      </c>
      <c r="D11" s="19"/>
      <c r="E11" s="19"/>
      <c r="F11" s="38"/>
      <c r="G11" s="326">
        <f>Input!G143*(1+rvanilla)^0.5</f>
        <v>0</v>
      </c>
      <c r="H11" s="326">
        <f>Input!H143*(1+rvanilla)^0.5</f>
        <v>0</v>
      </c>
      <c r="I11" s="326">
        <f>Input!I143*(1+rvanilla)^0.5</f>
        <v>0</v>
      </c>
      <c r="J11" s="326">
        <f>Input!J143*(1+rvanilla)^0.5</f>
        <v>0</v>
      </c>
      <c r="K11" s="326">
        <f>Input!K143*(1+rvanilla)^0.5</f>
        <v>0</v>
      </c>
      <c r="L11" s="326">
        <f>Input!L143*(1+rvanilla)^0.5</f>
        <v>0</v>
      </c>
      <c r="M11" s="326">
        <f>Input!M143*(1+rvanilla)^0.5</f>
        <v>0</v>
      </c>
      <c r="N11" s="326">
        <f>Input!N143*(1+rvanilla)^0.5</f>
        <v>0</v>
      </c>
      <c r="O11" s="326">
        <f>Input!O143*(1+rvanilla)^0.5</f>
        <v>0</v>
      </c>
      <c r="P11" s="326">
        <f>Input!P143*(1+rvanilla)^0.5</f>
        <v>0</v>
      </c>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19"/>
      <c r="BK11" s="19"/>
    </row>
    <row r="12" spans="1:256" hidden="1" outlineLevel="1" x14ac:dyDescent="0.2">
      <c r="A12" s="19"/>
      <c r="B12" s="123"/>
      <c r="C12" s="35">
        <f>Asset2</f>
        <v>0</v>
      </c>
      <c r="D12" s="19"/>
      <c r="E12" s="19"/>
      <c r="F12" s="38"/>
      <c r="G12" s="326">
        <f>Input!G144*(1+rvanilla)^0.5</f>
        <v>0</v>
      </c>
      <c r="H12" s="326">
        <f>Input!H144*(1+rvanilla)^0.5</f>
        <v>0</v>
      </c>
      <c r="I12" s="326">
        <f>Input!I144*(1+rvanilla)^0.5</f>
        <v>0</v>
      </c>
      <c r="J12" s="326">
        <f>Input!J144*(1+rvanilla)^0.5</f>
        <v>0</v>
      </c>
      <c r="K12" s="326">
        <f>Input!K144*(1+rvanilla)^0.5</f>
        <v>0</v>
      </c>
      <c r="L12" s="326">
        <f>Input!L144*(1+rvanilla)^0.5</f>
        <v>0</v>
      </c>
      <c r="M12" s="326">
        <f>Input!M144*(1+rvanilla)^0.5</f>
        <v>0</v>
      </c>
      <c r="N12" s="326">
        <f>Input!N144*(1+rvanilla)^0.5</f>
        <v>0</v>
      </c>
      <c r="O12" s="326">
        <f>Input!O144*(1+rvanilla)^0.5</f>
        <v>0</v>
      </c>
      <c r="P12" s="326">
        <f>Input!P144*(1+rvanilla)^0.5</f>
        <v>0</v>
      </c>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19"/>
      <c r="BK12" s="19"/>
    </row>
    <row r="13" spans="1:256" hidden="1" outlineLevel="1" x14ac:dyDescent="0.2">
      <c r="A13" s="19"/>
      <c r="B13" s="123"/>
      <c r="C13" s="35">
        <f>Asset3</f>
        <v>0</v>
      </c>
      <c r="D13" s="19"/>
      <c r="E13" s="19"/>
      <c r="F13" s="38"/>
      <c r="G13" s="326">
        <f>Input!G145*(1+rvanilla)^0.5</f>
        <v>0</v>
      </c>
      <c r="H13" s="326">
        <f>Input!H145*(1+rvanilla)^0.5</f>
        <v>0</v>
      </c>
      <c r="I13" s="326">
        <f>Input!I145*(1+rvanilla)^0.5</f>
        <v>0</v>
      </c>
      <c r="J13" s="326">
        <f>Input!J145*(1+rvanilla)^0.5</f>
        <v>0</v>
      </c>
      <c r="K13" s="326">
        <f>Input!K145*(1+rvanilla)^0.5</f>
        <v>0</v>
      </c>
      <c r="L13" s="326">
        <f>Input!L145*(1+rvanilla)^0.5</f>
        <v>0</v>
      </c>
      <c r="M13" s="326">
        <f>Input!M145*(1+rvanilla)^0.5</f>
        <v>0</v>
      </c>
      <c r="N13" s="326">
        <f>Input!N145*(1+rvanilla)^0.5</f>
        <v>0</v>
      </c>
      <c r="O13" s="326">
        <f>Input!O145*(1+rvanilla)^0.5</f>
        <v>0</v>
      </c>
      <c r="P13" s="326">
        <f>Input!P145*(1+rvanilla)^0.5</f>
        <v>0</v>
      </c>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19"/>
      <c r="BK13" s="19"/>
    </row>
    <row r="14" spans="1:256" hidden="1" outlineLevel="1" x14ac:dyDescent="0.2">
      <c r="A14" s="19"/>
      <c r="B14" s="123"/>
      <c r="C14" s="35">
        <f>Asset4</f>
        <v>0</v>
      </c>
      <c r="D14" s="19"/>
      <c r="E14" s="19"/>
      <c r="F14" s="38"/>
      <c r="G14" s="326">
        <f>Input!G146*(1+rvanilla)^0.5</f>
        <v>0</v>
      </c>
      <c r="H14" s="326">
        <f>Input!H146*(1+rvanilla)^0.5</f>
        <v>0</v>
      </c>
      <c r="I14" s="326">
        <f>Input!I146*(1+rvanilla)^0.5</f>
        <v>0</v>
      </c>
      <c r="J14" s="326">
        <f>Input!J146*(1+rvanilla)^0.5</f>
        <v>0</v>
      </c>
      <c r="K14" s="326">
        <f>Input!K146*(1+rvanilla)^0.5</f>
        <v>0</v>
      </c>
      <c r="L14" s="326">
        <f>Input!L146*(1+rvanilla)^0.5</f>
        <v>0</v>
      </c>
      <c r="M14" s="326">
        <f>Input!M146*(1+rvanilla)^0.5</f>
        <v>0</v>
      </c>
      <c r="N14" s="326">
        <f>Input!N146*(1+rvanilla)^0.5</f>
        <v>0</v>
      </c>
      <c r="O14" s="326">
        <f>Input!O146*(1+rvanilla)^0.5</f>
        <v>0</v>
      </c>
      <c r="P14" s="326">
        <f>Input!P146*(1+rvanilla)^0.5</f>
        <v>0</v>
      </c>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19"/>
      <c r="BK14" s="19"/>
    </row>
    <row r="15" spans="1:256" hidden="1" outlineLevel="1" x14ac:dyDescent="0.2">
      <c r="A15" s="19"/>
      <c r="B15" s="123"/>
      <c r="C15" s="35">
        <f>Asset5</f>
        <v>0</v>
      </c>
      <c r="D15" s="19"/>
      <c r="E15" s="19"/>
      <c r="F15" s="38"/>
      <c r="G15" s="326">
        <f>Input!G147*(1+rvanilla)^0.5</f>
        <v>0</v>
      </c>
      <c r="H15" s="326">
        <f>Input!H147*(1+rvanilla)^0.5</f>
        <v>0</v>
      </c>
      <c r="I15" s="326">
        <f>Input!I147*(1+rvanilla)^0.5</f>
        <v>0</v>
      </c>
      <c r="J15" s="326">
        <f>Input!J147*(1+rvanilla)^0.5</f>
        <v>0</v>
      </c>
      <c r="K15" s="326">
        <f>Input!K147*(1+rvanilla)^0.5</f>
        <v>0</v>
      </c>
      <c r="L15" s="326">
        <f>Input!L147*(1+rvanilla)^0.5</f>
        <v>0</v>
      </c>
      <c r="M15" s="326">
        <f>Input!M147*(1+rvanilla)^0.5</f>
        <v>0</v>
      </c>
      <c r="N15" s="326">
        <f>Input!N147*(1+rvanilla)^0.5</f>
        <v>0</v>
      </c>
      <c r="O15" s="326">
        <f>Input!O147*(1+rvanilla)^0.5</f>
        <v>0</v>
      </c>
      <c r="P15" s="326">
        <f>Input!P147*(1+rvanilla)^0.5</f>
        <v>0</v>
      </c>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19"/>
      <c r="BK15" s="19"/>
    </row>
    <row r="16" spans="1:256" hidden="1" outlineLevel="1" x14ac:dyDescent="0.2">
      <c r="A16" s="19"/>
      <c r="B16" s="123"/>
      <c r="C16" s="35">
        <f>Asset6</f>
        <v>0</v>
      </c>
      <c r="D16" s="19"/>
      <c r="E16" s="19"/>
      <c r="F16" s="38"/>
      <c r="G16" s="326">
        <f>Input!G148*(1+rvanilla)^0.5</f>
        <v>0</v>
      </c>
      <c r="H16" s="326">
        <f>Input!H148*(1+rvanilla)^0.5</f>
        <v>0</v>
      </c>
      <c r="I16" s="326">
        <f>Input!I148*(1+rvanilla)^0.5</f>
        <v>0</v>
      </c>
      <c r="J16" s="326">
        <f>Input!J148*(1+rvanilla)^0.5</f>
        <v>0</v>
      </c>
      <c r="K16" s="326">
        <f>Input!K148*(1+rvanilla)^0.5</f>
        <v>0</v>
      </c>
      <c r="L16" s="326">
        <f>Input!L148*(1+rvanilla)^0.5</f>
        <v>0</v>
      </c>
      <c r="M16" s="326">
        <f>Input!M148*(1+rvanilla)^0.5</f>
        <v>0</v>
      </c>
      <c r="N16" s="326">
        <f>Input!N148*(1+rvanilla)^0.5</f>
        <v>0</v>
      </c>
      <c r="O16" s="326">
        <f>Input!O148*(1+rvanilla)^0.5</f>
        <v>0</v>
      </c>
      <c r="P16" s="326">
        <f>Input!P148*(1+rvanilla)^0.5</f>
        <v>0</v>
      </c>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19"/>
      <c r="BK16" s="19"/>
    </row>
    <row r="17" spans="1:63" hidden="1" outlineLevel="1" x14ac:dyDescent="0.2">
      <c r="A17" s="19"/>
      <c r="B17" s="123"/>
      <c r="C17" s="35" t="str">
        <f>Asset7</f>
        <v>Customer Metering and Load Control</v>
      </c>
      <c r="D17" s="19"/>
      <c r="E17" s="19"/>
      <c r="F17" s="38"/>
      <c r="G17" s="326">
        <f>Input!G149*(1+rvanilla)^0.5</f>
        <v>4.8367549467013182</v>
      </c>
      <c r="H17" s="326">
        <f>Input!H149*(1+rvanilla)^0.5</f>
        <v>2.7129721861299703</v>
      </c>
      <c r="I17" s="326">
        <f>Input!I149*(1+rvanilla)^0.5</f>
        <v>6.0063689855229025</v>
      </c>
      <c r="J17" s="326">
        <f>Input!J149*(1+rvanilla)^0.5</f>
        <v>7.1050161102833975</v>
      </c>
      <c r="K17" s="326">
        <f>Input!K149*(1+rvanilla)^0.5</f>
        <v>8.9770898090306481</v>
      </c>
      <c r="L17" s="326">
        <f>Input!L149*(1+rvanilla)^0.5</f>
        <v>0</v>
      </c>
      <c r="M17" s="326">
        <f>Input!M149*(1+rvanilla)^0.5</f>
        <v>0</v>
      </c>
      <c r="N17" s="326">
        <f>Input!N149*(1+rvanilla)^0.5</f>
        <v>0</v>
      </c>
      <c r="O17" s="326">
        <f>Input!O149*(1+rvanilla)^0.5</f>
        <v>0</v>
      </c>
      <c r="P17" s="326">
        <f>Input!P149*(1+rvanilla)^0.5</f>
        <v>0</v>
      </c>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19"/>
      <c r="BK17" s="19"/>
    </row>
    <row r="18" spans="1:63" hidden="1" outlineLevel="1" x14ac:dyDescent="0.2">
      <c r="A18" s="19"/>
      <c r="B18" s="123"/>
      <c r="C18" s="35" t="str">
        <f>Asset8</f>
        <v>Customer Metering (digital)</v>
      </c>
      <c r="D18" s="19"/>
      <c r="E18" s="19"/>
      <c r="F18" s="38"/>
      <c r="G18" s="326">
        <f>Input!G150*(1+rvanilla)^0.5</f>
        <v>4.3036304229432183</v>
      </c>
      <c r="H18" s="326">
        <f>Input!H150*(1+rvanilla)^0.5</f>
        <v>1.0566751803099543</v>
      </c>
      <c r="I18" s="326">
        <f>Input!I150*(1+rvanilla)^0.5</f>
        <v>-0.74029107628878177</v>
      </c>
      <c r="J18" s="326">
        <f>Input!J150*(1+rvanilla)^0.5</f>
        <v>-0.11514677042892482</v>
      </c>
      <c r="K18" s="326">
        <f>Input!K150*(1+rvanilla)^0.5</f>
        <v>2.2116750241465741</v>
      </c>
      <c r="L18" s="326">
        <f>Input!L150*(1+rvanilla)^0.5</f>
        <v>0</v>
      </c>
      <c r="M18" s="326">
        <f>Input!M150*(1+rvanilla)^0.5</f>
        <v>0</v>
      </c>
      <c r="N18" s="326">
        <f>Input!N150*(1+rvanilla)^0.5</f>
        <v>0</v>
      </c>
      <c r="O18" s="326">
        <f>Input!O150*(1+rvanilla)^0.5</f>
        <v>0</v>
      </c>
      <c r="P18" s="326">
        <f>Input!P150*(1+rvanilla)^0.5</f>
        <v>0</v>
      </c>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19"/>
      <c r="BK18" s="19"/>
    </row>
    <row r="19" spans="1:63" hidden="1" outlineLevel="1" x14ac:dyDescent="0.2">
      <c r="A19" s="19"/>
      <c r="B19" s="123"/>
      <c r="C19" s="35">
        <f>Asset9</f>
        <v>0</v>
      </c>
      <c r="D19" s="19"/>
      <c r="E19" s="19"/>
      <c r="F19" s="38"/>
      <c r="G19" s="326">
        <f>Input!G151*(1+rvanilla)^0.5</f>
        <v>0</v>
      </c>
      <c r="H19" s="326">
        <f>Input!H151*(1+rvanilla)^0.5</f>
        <v>0</v>
      </c>
      <c r="I19" s="326">
        <f>Input!I151*(1+rvanilla)^0.5</f>
        <v>0</v>
      </c>
      <c r="J19" s="326">
        <f>Input!J151*(1+rvanilla)^0.5</f>
        <v>0</v>
      </c>
      <c r="K19" s="326">
        <f>Input!K151*(1+rvanilla)^0.5</f>
        <v>0</v>
      </c>
      <c r="L19" s="326">
        <f>Input!L151*(1+rvanilla)^0.5</f>
        <v>0</v>
      </c>
      <c r="M19" s="326">
        <f>Input!M151*(1+rvanilla)^0.5</f>
        <v>0</v>
      </c>
      <c r="N19" s="326">
        <f>Input!N151*(1+rvanilla)^0.5</f>
        <v>0</v>
      </c>
      <c r="O19" s="326">
        <f>Input!O151*(1+rvanilla)^0.5</f>
        <v>0</v>
      </c>
      <c r="P19" s="326">
        <f>Input!P151*(1+rvanilla)^0.5</f>
        <v>0</v>
      </c>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19"/>
      <c r="BK19" s="19"/>
    </row>
    <row r="20" spans="1:63" hidden="1" outlineLevel="1" x14ac:dyDescent="0.2">
      <c r="A20" s="19"/>
      <c r="B20" s="123"/>
      <c r="C20" s="35">
        <f>Asset10</f>
        <v>0</v>
      </c>
      <c r="D20" s="19"/>
      <c r="E20" s="19"/>
      <c r="F20" s="38"/>
      <c r="G20" s="326">
        <f>Input!G152*(1+rvanilla)^0.5</f>
        <v>0</v>
      </c>
      <c r="H20" s="326">
        <f>Input!H152*(1+rvanilla)^0.5</f>
        <v>0</v>
      </c>
      <c r="I20" s="326">
        <f>Input!I152*(1+rvanilla)^0.5</f>
        <v>0</v>
      </c>
      <c r="J20" s="326">
        <f>Input!J152*(1+rvanilla)^0.5</f>
        <v>0</v>
      </c>
      <c r="K20" s="326">
        <f>Input!K152*(1+rvanilla)^0.5</f>
        <v>0</v>
      </c>
      <c r="L20" s="326">
        <f>Input!L152*(1+rvanilla)^0.5</f>
        <v>0</v>
      </c>
      <c r="M20" s="326">
        <f>Input!M152*(1+rvanilla)^0.5</f>
        <v>0</v>
      </c>
      <c r="N20" s="326">
        <f>Input!N152*(1+rvanilla)^0.5</f>
        <v>0</v>
      </c>
      <c r="O20" s="326">
        <f>Input!O152*(1+rvanilla)^0.5</f>
        <v>0</v>
      </c>
      <c r="P20" s="326">
        <f>Input!P152*(1+rvanilla)^0.5</f>
        <v>0</v>
      </c>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19"/>
      <c r="BK20" s="19"/>
    </row>
    <row r="21" spans="1:63" hidden="1" outlineLevel="1" x14ac:dyDescent="0.2">
      <c r="A21" s="19"/>
      <c r="B21" s="123"/>
      <c r="C21" s="35">
        <f>Asset11</f>
        <v>0</v>
      </c>
      <c r="D21" s="19"/>
      <c r="E21" s="19"/>
      <c r="F21" s="38"/>
      <c r="G21" s="326">
        <f>Input!G153*(1+rvanilla)^0.5</f>
        <v>0</v>
      </c>
      <c r="H21" s="326">
        <f>Input!H153*(1+rvanilla)^0.5</f>
        <v>0</v>
      </c>
      <c r="I21" s="326">
        <f>Input!I153*(1+rvanilla)^0.5</f>
        <v>0</v>
      </c>
      <c r="J21" s="326">
        <f>Input!J153*(1+rvanilla)^0.5</f>
        <v>0</v>
      </c>
      <c r="K21" s="326">
        <f>Input!K153*(1+rvanilla)^0.5</f>
        <v>0</v>
      </c>
      <c r="L21" s="326">
        <f>Input!L153*(1+rvanilla)^0.5</f>
        <v>0</v>
      </c>
      <c r="M21" s="326">
        <f>Input!M153*(1+rvanilla)^0.5</f>
        <v>0</v>
      </c>
      <c r="N21" s="326">
        <f>Input!N153*(1+rvanilla)^0.5</f>
        <v>0</v>
      </c>
      <c r="O21" s="326">
        <f>Input!O153*(1+rvanilla)^0.5</f>
        <v>0</v>
      </c>
      <c r="P21" s="326">
        <f>Input!P153*(1+rvanilla)^0.5</f>
        <v>0</v>
      </c>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19"/>
      <c r="BK21" s="19"/>
    </row>
    <row r="22" spans="1:63" hidden="1" outlineLevel="1" x14ac:dyDescent="0.2">
      <c r="A22" s="19"/>
      <c r="B22" s="123"/>
      <c r="C22" s="35">
        <f>Asset12</f>
        <v>0</v>
      </c>
      <c r="D22" s="19"/>
      <c r="E22" s="19"/>
      <c r="F22" s="38"/>
      <c r="G22" s="326">
        <f>Input!G154*(1+rvanilla)^0.5</f>
        <v>0</v>
      </c>
      <c r="H22" s="326">
        <f>Input!H154*(1+rvanilla)^0.5</f>
        <v>0</v>
      </c>
      <c r="I22" s="326">
        <f>Input!I154*(1+rvanilla)^0.5</f>
        <v>0</v>
      </c>
      <c r="J22" s="326">
        <f>Input!J154*(1+rvanilla)^0.5</f>
        <v>0</v>
      </c>
      <c r="K22" s="326">
        <f>Input!K154*(1+rvanilla)^0.5</f>
        <v>0</v>
      </c>
      <c r="L22" s="326">
        <f>Input!L154*(1+rvanilla)^0.5</f>
        <v>0</v>
      </c>
      <c r="M22" s="326">
        <f>Input!M154*(1+rvanilla)^0.5</f>
        <v>0</v>
      </c>
      <c r="N22" s="326">
        <f>Input!N154*(1+rvanilla)^0.5</f>
        <v>0</v>
      </c>
      <c r="O22" s="326">
        <f>Input!O154*(1+rvanilla)^0.5</f>
        <v>0</v>
      </c>
      <c r="P22" s="326">
        <f>Input!P154*(1+rvanilla)^0.5</f>
        <v>0</v>
      </c>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19"/>
      <c r="BK22" s="19"/>
    </row>
    <row r="23" spans="1:63" hidden="1" outlineLevel="1" x14ac:dyDescent="0.2">
      <c r="A23" s="19"/>
      <c r="B23" s="123"/>
      <c r="C23" s="35">
        <f>Asset13</f>
        <v>0</v>
      </c>
      <c r="D23" s="19"/>
      <c r="E23" s="19"/>
      <c r="F23" s="38"/>
      <c r="G23" s="326">
        <f>Input!G155*(1+rvanilla)^0.5</f>
        <v>0</v>
      </c>
      <c r="H23" s="326">
        <f>Input!H155*(1+rvanilla)^0.5</f>
        <v>0</v>
      </c>
      <c r="I23" s="326">
        <f>Input!I155*(1+rvanilla)^0.5</f>
        <v>0</v>
      </c>
      <c r="J23" s="326">
        <f>Input!J155*(1+rvanilla)^0.5</f>
        <v>0</v>
      </c>
      <c r="K23" s="326">
        <f>Input!K155*(1+rvanilla)^0.5</f>
        <v>0</v>
      </c>
      <c r="L23" s="326">
        <f>Input!L155*(1+rvanilla)^0.5</f>
        <v>0</v>
      </c>
      <c r="M23" s="326">
        <f>Input!M155*(1+rvanilla)^0.5</f>
        <v>0</v>
      </c>
      <c r="N23" s="326">
        <f>Input!N155*(1+rvanilla)^0.5</f>
        <v>0</v>
      </c>
      <c r="O23" s="326">
        <f>Input!O155*(1+rvanilla)^0.5</f>
        <v>0</v>
      </c>
      <c r="P23" s="326">
        <f>Input!P155*(1+rvanilla)^0.5</f>
        <v>0</v>
      </c>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19"/>
      <c r="BK23" s="19"/>
    </row>
    <row r="24" spans="1:63" hidden="1" outlineLevel="1" x14ac:dyDescent="0.2">
      <c r="A24" s="19"/>
      <c r="B24" s="123"/>
      <c r="C24" s="35">
        <f>Asset14</f>
        <v>0</v>
      </c>
      <c r="D24" s="19"/>
      <c r="E24" s="19"/>
      <c r="F24" s="38"/>
      <c r="G24" s="326">
        <f>Input!G156*(1+rvanilla)^0.5</f>
        <v>0</v>
      </c>
      <c r="H24" s="326">
        <f>Input!H156*(1+rvanilla)^0.5</f>
        <v>0</v>
      </c>
      <c r="I24" s="326">
        <f>Input!I156*(1+rvanilla)^0.5</f>
        <v>0</v>
      </c>
      <c r="J24" s="326">
        <f>Input!J156*(1+rvanilla)^0.5</f>
        <v>0</v>
      </c>
      <c r="K24" s="326">
        <f>Input!K156*(1+rvanilla)^0.5</f>
        <v>0</v>
      </c>
      <c r="L24" s="326">
        <f>Input!L156*(1+rvanilla)^0.5</f>
        <v>0</v>
      </c>
      <c r="M24" s="326">
        <f>Input!M156*(1+rvanilla)^0.5</f>
        <v>0</v>
      </c>
      <c r="N24" s="326">
        <f>Input!N156*(1+rvanilla)^0.5</f>
        <v>0</v>
      </c>
      <c r="O24" s="326">
        <f>Input!O156*(1+rvanilla)^0.5</f>
        <v>0</v>
      </c>
      <c r="P24" s="326">
        <f>Input!P156*(1+rvanilla)^0.5</f>
        <v>0</v>
      </c>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19"/>
      <c r="BK24" s="19"/>
    </row>
    <row r="25" spans="1:63" hidden="1" outlineLevel="1" x14ac:dyDescent="0.2">
      <c r="A25" s="19"/>
      <c r="B25" s="123"/>
      <c r="C25" s="35" t="str">
        <f>Asset15</f>
        <v>Furniture, fittings, plant and equipment</v>
      </c>
      <c r="D25" s="19"/>
      <c r="E25" s="19"/>
      <c r="F25" s="38"/>
      <c r="G25" s="326">
        <f>Input!G157*(1+rvanilla)^0.5</f>
        <v>8.38808934668335E-2</v>
      </c>
      <c r="H25" s="326">
        <f>Input!H157*(1+rvanilla)^0.5</f>
        <v>4.207265621600096E-2</v>
      </c>
      <c r="I25" s="326">
        <f>Input!I157*(1+rvanilla)^0.5</f>
        <v>5.4780413358891812E-2</v>
      </c>
      <c r="J25" s="326">
        <f>Input!J157*(1+rvanilla)^0.5</f>
        <v>6.1463087686503798E-2</v>
      </c>
      <c r="K25" s="326">
        <f>Input!K157*(1+rvanilla)^0.5</f>
        <v>8.70040231043544E-2</v>
      </c>
      <c r="L25" s="326">
        <f>Input!L157*(1+rvanilla)^0.5</f>
        <v>0</v>
      </c>
      <c r="M25" s="326">
        <f>Input!M157*(1+rvanilla)^0.5</f>
        <v>0</v>
      </c>
      <c r="N25" s="326">
        <f>Input!N157*(1+rvanilla)^0.5</f>
        <v>0</v>
      </c>
      <c r="O25" s="326">
        <f>Input!O157*(1+rvanilla)^0.5</f>
        <v>0</v>
      </c>
      <c r="P25" s="326">
        <f>Input!P157*(1+rvanilla)^0.5</f>
        <v>0</v>
      </c>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19"/>
      <c r="BK25" s="19"/>
    </row>
    <row r="26" spans="1:63" hidden="1" outlineLevel="1" x14ac:dyDescent="0.2">
      <c r="A26" s="19"/>
      <c r="B26" s="123"/>
      <c r="C26" s="35" t="str">
        <f>Asset16</f>
        <v>Land (non-system)</v>
      </c>
      <c r="D26" s="19"/>
      <c r="E26" s="19"/>
      <c r="F26" s="38"/>
      <c r="G26" s="326">
        <f>Input!G158*(1+rvanilla)^0.5</f>
        <v>-5.6331673706387975E-2</v>
      </c>
      <c r="H26" s="326">
        <f>Input!H158*(1+rvanilla)^0.5</f>
        <v>0</v>
      </c>
      <c r="I26" s="326">
        <f>Input!I158*(1+rvanilla)^0.5</f>
        <v>-0.16163306456366849</v>
      </c>
      <c r="J26" s="326">
        <f>Input!J158*(1+rvanilla)^0.5</f>
        <v>-4.8707218186919914E-2</v>
      </c>
      <c r="K26" s="326">
        <f>Input!K158*(1+rvanilla)^0.5</f>
        <v>-0.32190930318223399</v>
      </c>
      <c r="L26" s="326">
        <f>Input!L158*(1+rvanilla)^0.5</f>
        <v>0</v>
      </c>
      <c r="M26" s="326">
        <f>Input!M158*(1+rvanilla)^0.5</f>
        <v>0</v>
      </c>
      <c r="N26" s="326">
        <f>Input!N158*(1+rvanilla)^0.5</f>
        <v>0</v>
      </c>
      <c r="O26" s="326">
        <f>Input!O158*(1+rvanilla)^0.5</f>
        <v>0</v>
      </c>
      <c r="P26" s="326">
        <f>Input!P158*(1+rvanilla)^0.5</f>
        <v>0</v>
      </c>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19"/>
      <c r="BK26" s="19"/>
    </row>
    <row r="27" spans="1:63" hidden="1" outlineLevel="1" x14ac:dyDescent="0.2">
      <c r="A27" s="19"/>
      <c r="B27" s="123"/>
      <c r="C27" s="35" t="str">
        <f>Asset17</f>
        <v>Other non system assets</v>
      </c>
      <c r="D27" s="19"/>
      <c r="E27" s="19"/>
      <c r="F27" s="38"/>
      <c r="G27" s="326">
        <f>Input!G159*(1+rvanilla)^0.5</f>
        <v>0</v>
      </c>
      <c r="H27" s="326">
        <f>Input!H159*(1+rvanilla)^0.5</f>
        <v>0</v>
      </c>
      <c r="I27" s="326">
        <f>Input!I159*(1+rvanilla)^0.5</f>
        <v>0</v>
      </c>
      <c r="J27" s="326">
        <f>Input!J159*(1+rvanilla)^0.5</f>
        <v>0</v>
      </c>
      <c r="K27" s="326">
        <f>Input!K159*(1+rvanilla)^0.5</f>
        <v>0</v>
      </c>
      <c r="L27" s="326">
        <f>Input!L159*(1+rvanilla)^0.5</f>
        <v>0</v>
      </c>
      <c r="M27" s="326">
        <f>Input!M159*(1+rvanilla)^0.5</f>
        <v>0</v>
      </c>
      <c r="N27" s="326">
        <f>Input!N159*(1+rvanilla)^0.5</f>
        <v>0</v>
      </c>
      <c r="O27" s="326">
        <f>Input!O159*(1+rvanilla)^0.5</f>
        <v>0</v>
      </c>
      <c r="P27" s="326">
        <f>Input!P159*(1+rvanilla)^0.5</f>
        <v>0</v>
      </c>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19"/>
      <c r="BK27" s="19"/>
    </row>
    <row r="28" spans="1:63" hidden="1" outlineLevel="1" x14ac:dyDescent="0.2">
      <c r="A28" s="19"/>
      <c r="B28" s="123"/>
      <c r="C28" s="35" t="str">
        <f>Asset18</f>
        <v>IT systems</v>
      </c>
      <c r="D28" s="19"/>
      <c r="E28" s="19"/>
      <c r="F28" s="38"/>
      <c r="G28" s="326">
        <f>Input!G160*(1+rvanilla)^0.5</f>
        <v>2.7181800564312679</v>
      </c>
      <c r="H28" s="326">
        <f>Input!H160*(1+rvanilla)^0.5</f>
        <v>1.4082130398801522</v>
      </c>
      <c r="I28" s="326">
        <f>Input!I160*(1+rvanilla)^0.5</f>
        <v>2.6067227345684483</v>
      </c>
      <c r="J28" s="326">
        <f>Input!J160*(1+rvanilla)^0.5</f>
        <v>1.3308974399016589</v>
      </c>
      <c r="K28" s="326">
        <f>Input!K160*(1+rvanilla)^0.5</f>
        <v>1.4271277449763202</v>
      </c>
      <c r="L28" s="326">
        <f>Input!L160*(1+rvanilla)^0.5</f>
        <v>0</v>
      </c>
      <c r="M28" s="326">
        <f>Input!M160*(1+rvanilla)^0.5</f>
        <v>0</v>
      </c>
      <c r="N28" s="326">
        <f>Input!N160*(1+rvanilla)^0.5</f>
        <v>0</v>
      </c>
      <c r="O28" s="326">
        <f>Input!O160*(1+rvanilla)^0.5</f>
        <v>0</v>
      </c>
      <c r="P28" s="326">
        <f>Input!P160*(1+rvanilla)^0.5</f>
        <v>0</v>
      </c>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19"/>
      <c r="BK28" s="19"/>
    </row>
    <row r="29" spans="1:63" hidden="1" outlineLevel="1" x14ac:dyDescent="0.2">
      <c r="A29" s="19"/>
      <c r="B29" s="123"/>
      <c r="C29" s="35" t="str">
        <f>Asset19</f>
        <v>Motor vehicles</v>
      </c>
      <c r="D29" s="19"/>
      <c r="E29" s="19"/>
      <c r="F29" s="38"/>
      <c r="G29" s="326">
        <f>Input!G161*(1+rvanilla)^0.5</f>
        <v>6.1435111386383433E-2</v>
      </c>
      <c r="H29" s="326">
        <f>Input!H161*(1+rvanilla)^0.5</f>
        <v>3.4872011178864071E-2</v>
      </c>
      <c r="I29" s="326">
        <f>Input!I161*(1+rvanilla)^0.5</f>
        <v>4.0236775694968856E-2</v>
      </c>
      <c r="J29" s="326">
        <f>Input!J161*(1+rvanilla)^0.5</f>
        <v>5.4463482685397011E-2</v>
      </c>
      <c r="K29" s="326">
        <f>Input!K161*(1+rvanilla)^0.5</f>
        <v>5.8953558664034081E-2</v>
      </c>
      <c r="L29" s="326">
        <f>Input!L161*(1+rvanilla)^0.5</f>
        <v>0</v>
      </c>
      <c r="M29" s="326">
        <f>Input!M161*(1+rvanilla)^0.5</f>
        <v>0</v>
      </c>
      <c r="N29" s="326">
        <f>Input!N161*(1+rvanilla)^0.5</f>
        <v>0</v>
      </c>
      <c r="O29" s="326">
        <f>Input!O161*(1+rvanilla)^0.5</f>
        <v>0</v>
      </c>
      <c r="P29" s="326">
        <f>Input!P161*(1+rvanilla)^0.5</f>
        <v>0</v>
      </c>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19"/>
      <c r="BK29" s="19"/>
    </row>
    <row r="30" spans="1:63" hidden="1" outlineLevel="1" x14ac:dyDescent="0.2">
      <c r="A30" s="19"/>
      <c r="B30" s="123"/>
      <c r="C30" s="35" t="str">
        <f>Asset20</f>
        <v>Buildings</v>
      </c>
      <c r="D30" s="19"/>
      <c r="E30" s="19"/>
      <c r="F30" s="38"/>
      <c r="G30" s="326">
        <f>Input!G162*(1+rvanilla)^0.5</f>
        <v>1.1937340002980108</v>
      </c>
      <c r="H30" s="326">
        <f>Input!H162*(1+rvanilla)^0.5</f>
        <v>1.6281377019609797</v>
      </c>
      <c r="I30" s="326">
        <f>Input!I162*(1+rvanilla)^0.5</f>
        <v>1.2143000011198433</v>
      </c>
      <c r="J30" s="326">
        <f>Input!J162*(1+rvanilla)^0.5</f>
        <v>0.7302959663059263</v>
      </c>
      <c r="K30" s="326">
        <f>Input!K162*(1+rvanilla)^0.5</f>
        <v>7.0374766340250444E-2</v>
      </c>
      <c r="L30" s="326">
        <f>Input!L162*(1+rvanilla)^0.5</f>
        <v>0</v>
      </c>
      <c r="M30" s="326">
        <f>Input!M162*(1+rvanilla)^0.5</f>
        <v>0</v>
      </c>
      <c r="N30" s="326">
        <f>Input!N162*(1+rvanilla)^0.5</f>
        <v>0</v>
      </c>
      <c r="O30" s="326">
        <f>Input!O162*(1+rvanilla)^0.5</f>
        <v>0</v>
      </c>
      <c r="P30" s="326">
        <f>Input!P162*(1+rvanilla)^0.5</f>
        <v>0</v>
      </c>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19"/>
      <c r="BK30" s="19"/>
    </row>
    <row r="31" spans="1:63" hidden="1" outlineLevel="1" x14ac:dyDescent="0.2">
      <c r="A31" s="19"/>
      <c r="B31" s="123"/>
      <c r="C31" s="35" t="str">
        <f>Asset21</f>
        <v>Equity raising costs</v>
      </c>
      <c r="D31" s="19"/>
      <c r="E31" s="19"/>
      <c r="F31" s="38"/>
      <c r="G31" s="326">
        <f>Input!G163*(1+rvanilla)^0.5</f>
        <v>0</v>
      </c>
      <c r="H31" s="326">
        <f>Input!H163*(1+rvanilla)^0.5</f>
        <v>0</v>
      </c>
      <c r="I31" s="326">
        <f>Input!I163*(1+rvanilla)^0.5</f>
        <v>0</v>
      </c>
      <c r="J31" s="326">
        <f>Input!J163*(1+rvanilla)^0.5</f>
        <v>0</v>
      </c>
      <c r="K31" s="326">
        <f>Input!K163*(1+rvanilla)^0.5</f>
        <v>0</v>
      </c>
      <c r="L31" s="326">
        <f>Input!L163*(1+rvanilla)^0.5</f>
        <v>0</v>
      </c>
      <c r="M31" s="326">
        <f>Input!M163*(1+rvanilla)^0.5</f>
        <v>0</v>
      </c>
      <c r="N31" s="326">
        <f>Input!N163*(1+rvanilla)^0.5</f>
        <v>0</v>
      </c>
      <c r="O31" s="326">
        <f>Input!O163*(1+rvanilla)^0.5</f>
        <v>0</v>
      </c>
      <c r="P31" s="326">
        <f>Input!P163*(1+rvanilla)^0.5</f>
        <v>0</v>
      </c>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19"/>
      <c r="BK31" s="19"/>
    </row>
    <row r="32" spans="1:63" hidden="1" outlineLevel="1" x14ac:dyDescent="0.2">
      <c r="A32" s="19"/>
      <c r="B32" s="123"/>
      <c r="C32" s="35">
        <f>Asset22</f>
        <v>0</v>
      </c>
      <c r="D32" s="19"/>
      <c r="E32" s="19"/>
      <c r="F32" s="38"/>
      <c r="G32" s="326">
        <f>Input!G164*(1+rvanilla)^0.5</f>
        <v>0</v>
      </c>
      <c r="H32" s="326">
        <f>Input!H164*(1+rvanilla)^0.5</f>
        <v>0</v>
      </c>
      <c r="I32" s="326">
        <f>Input!I164*(1+rvanilla)^0.5</f>
        <v>0</v>
      </c>
      <c r="J32" s="326">
        <f>Input!J164*(1+rvanilla)^0.5</f>
        <v>0</v>
      </c>
      <c r="K32" s="326">
        <f>Input!K164*(1+rvanilla)^0.5</f>
        <v>0</v>
      </c>
      <c r="L32" s="326">
        <f>Input!L164*(1+rvanilla)^0.5</f>
        <v>0</v>
      </c>
      <c r="M32" s="326">
        <f>Input!M164*(1+rvanilla)^0.5</f>
        <v>0</v>
      </c>
      <c r="N32" s="326">
        <f>Input!N164*(1+rvanilla)^0.5</f>
        <v>0</v>
      </c>
      <c r="O32" s="326">
        <f>Input!O164*(1+rvanilla)^0.5</f>
        <v>0</v>
      </c>
      <c r="P32" s="326">
        <f>Input!P164*(1+rvanilla)^0.5</f>
        <v>0</v>
      </c>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19"/>
      <c r="BK32" s="19"/>
    </row>
    <row r="33" spans="1:63" hidden="1" outlineLevel="1" x14ac:dyDescent="0.2">
      <c r="A33" s="19"/>
      <c r="B33" s="123"/>
      <c r="C33" s="35">
        <f>Asset23</f>
        <v>0</v>
      </c>
      <c r="D33" s="19"/>
      <c r="E33" s="19"/>
      <c r="F33" s="38"/>
      <c r="G33" s="326">
        <f>Input!G165*(1+rvanilla)^0.5</f>
        <v>0</v>
      </c>
      <c r="H33" s="326">
        <f>Input!H165*(1+rvanilla)^0.5</f>
        <v>0</v>
      </c>
      <c r="I33" s="326">
        <f>Input!I165*(1+rvanilla)^0.5</f>
        <v>0</v>
      </c>
      <c r="J33" s="326">
        <f>Input!J165*(1+rvanilla)^0.5</f>
        <v>0</v>
      </c>
      <c r="K33" s="326">
        <f>Input!K165*(1+rvanilla)^0.5</f>
        <v>0</v>
      </c>
      <c r="L33" s="326">
        <f>Input!L165*(1+rvanilla)^0.5</f>
        <v>0</v>
      </c>
      <c r="M33" s="326">
        <f>Input!M165*(1+rvanilla)^0.5</f>
        <v>0</v>
      </c>
      <c r="N33" s="326">
        <f>Input!N165*(1+rvanilla)^0.5</f>
        <v>0</v>
      </c>
      <c r="O33" s="326">
        <f>Input!O165*(1+rvanilla)^0.5</f>
        <v>0</v>
      </c>
      <c r="P33" s="326">
        <f>Input!P165*(1+rvanilla)^0.5</f>
        <v>0</v>
      </c>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19"/>
      <c r="BK33" s="19"/>
    </row>
    <row r="34" spans="1:63" hidden="1" outlineLevel="1" x14ac:dyDescent="0.2">
      <c r="A34" s="19"/>
      <c r="B34" s="123"/>
      <c r="C34" s="35">
        <f>Asset24</f>
        <v>0</v>
      </c>
      <c r="D34" s="19"/>
      <c r="E34" s="19"/>
      <c r="F34" s="38"/>
      <c r="G34" s="326">
        <f>Input!G166*(1+rvanilla)^0.5</f>
        <v>0</v>
      </c>
      <c r="H34" s="326">
        <f>Input!H166*(1+rvanilla)^0.5</f>
        <v>0</v>
      </c>
      <c r="I34" s="326">
        <f>Input!I166*(1+rvanilla)^0.5</f>
        <v>0</v>
      </c>
      <c r="J34" s="326">
        <f>Input!J166*(1+rvanilla)^0.5</f>
        <v>0</v>
      </c>
      <c r="K34" s="326">
        <f>Input!K166*(1+rvanilla)^0.5</f>
        <v>0</v>
      </c>
      <c r="L34" s="326">
        <f>Input!L166*(1+rvanilla)^0.5</f>
        <v>0</v>
      </c>
      <c r="M34" s="326">
        <f>Input!M166*(1+rvanilla)^0.5</f>
        <v>0</v>
      </c>
      <c r="N34" s="326">
        <f>Input!N166*(1+rvanilla)^0.5</f>
        <v>0</v>
      </c>
      <c r="O34" s="326">
        <f>Input!O166*(1+rvanilla)^0.5</f>
        <v>0</v>
      </c>
      <c r="P34" s="326">
        <f>Input!P166*(1+rvanilla)^0.5</f>
        <v>0</v>
      </c>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19"/>
      <c r="BK34" s="19"/>
    </row>
    <row r="35" spans="1:63" hidden="1" outlineLevel="1" x14ac:dyDescent="0.2">
      <c r="A35" s="19"/>
      <c r="B35" s="123"/>
      <c r="C35" s="35">
        <f>Asset25</f>
        <v>0</v>
      </c>
      <c r="D35" s="19"/>
      <c r="E35" s="19"/>
      <c r="F35" s="38"/>
      <c r="G35" s="326">
        <f>Input!G167*(1+rvanilla)^0.5</f>
        <v>0</v>
      </c>
      <c r="H35" s="326">
        <f>Input!H167*(1+rvanilla)^0.5</f>
        <v>0</v>
      </c>
      <c r="I35" s="326">
        <f>Input!I167*(1+rvanilla)^0.5</f>
        <v>0</v>
      </c>
      <c r="J35" s="326">
        <f>Input!J167*(1+rvanilla)^0.5</f>
        <v>0</v>
      </c>
      <c r="K35" s="326">
        <f>Input!K167*(1+rvanilla)^0.5</f>
        <v>0</v>
      </c>
      <c r="L35" s="326">
        <f>Input!L167*(1+rvanilla)^0.5</f>
        <v>0</v>
      </c>
      <c r="M35" s="326">
        <f>Input!M167*(1+rvanilla)^0.5</f>
        <v>0</v>
      </c>
      <c r="N35" s="326">
        <f>Input!N167*(1+rvanilla)^0.5</f>
        <v>0</v>
      </c>
      <c r="O35" s="326">
        <f>Input!O167*(1+rvanilla)^0.5</f>
        <v>0</v>
      </c>
      <c r="P35" s="326">
        <f>Input!P167*(1+rvanilla)^0.5</f>
        <v>0</v>
      </c>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19"/>
      <c r="BK35" s="19"/>
    </row>
    <row r="36" spans="1:63" hidden="1" outlineLevel="1" x14ac:dyDescent="0.2">
      <c r="A36" s="19"/>
      <c r="B36" s="123"/>
      <c r="C36" s="35">
        <f>Asset26</f>
        <v>0</v>
      </c>
      <c r="D36" s="19"/>
      <c r="E36" s="19"/>
      <c r="F36" s="38"/>
      <c r="G36" s="326">
        <f>Input!G168*(1+rvanilla)^0.5</f>
        <v>0</v>
      </c>
      <c r="H36" s="326">
        <f>Input!H168*(1+rvanilla)^0.5</f>
        <v>0</v>
      </c>
      <c r="I36" s="326">
        <f>Input!I168*(1+rvanilla)^0.5</f>
        <v>0</v>
      </c>
      <c r="J36" s="326">
        <f>Input!J168*(1+rvanilla)^0.5</f>
        <v>0</v>
      </c>
      <c r="K36" s="326">
        <f>Input!K168*(1+rvanilla)^0.5</f>
        <v>0</v>
      </c>
      <c r="L36" s="326">
        <f>Input!L168*(1+rvanilla)^0.5</f>
        <v>0</v>
      </c>
      <c r="M36" s="326">
        <f>Input!M168*(1+rvanilla)^0.5</f>
        <v>0</v>
      </c>
      <c r="N36" s="326">
        <f>Input!N168*(1+rvanilla)^0.5</f>
        <v>0</v>
      </c>
      <c r="O36" s="326">
        <f>Input!O168*(1+rvanilla)^0.5</f>
        <v>0</v>
      </c>
      <c r="P36" s="326">
        <f>Input!P168*(1+rvanilla)^0.5</f>
        <v>0</v>
      </c>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19"/>
      <c r="BK36" s="19"/>
    </row>
    <row r="37" spans="1:63" hidden="1" outlineLevel="1" x14ac:dyDescent="0.2">
      <c r="A37" s="19"/>
      <c r="B37" s="123"/>
      <c r="C37" s="35">
        <f>Asset27</f>
        <v>0</v>
      </c>
      <c r="D37" s="19"/>
      <c r="E37" s="19"/>
      <c r="F37" s="38"/>
      <c r="G37" s="326">
        <f>Input!G169*(1+rvanilla)^0.5</f>
        <v>0</v>
      </c>
      <c r="H37" s="326">
        <f>Input!H169*(1+rvanilla)^0.5</f>
        <v>0</v>
      </c>
      <c r="I37" s="326">
        <f>Input!I169*(1+rvanilla)^0.5</f>
        <v>0</v>
      </c>
      <c r="J37" s="326">
        <f>Input!J169*(1+rvanilla)^0.5</f>
        <v>0</v>
      </c>
      <c r="K37" s="326">
        <f>Input!K169*(1+rvanilla)^0.5</f>
        <v>0</v>
      </c>
      <c r="L37" s="326">
        <f>Input!L169*(1+rvanilla)^0.5</f>
        <v>0</v>
      </c>
      <c r="M37" s="326">
        <f>Input!M169*(1+rvanilla)^0.5</f>
        <v>0</v>
      </c>
      <c r="N37" s="326">
        <f>Input!N169*(1+rvanilla)^0.5</f>
        <v>0</v>
      </c>
      <c r="O37" s="326">
        <f>Input!O169*(1+rvanilla)^0.5</f>
        <v>0</v>
      </c>
      <c r="P37" s="326">
        <f>Input!P169*(1+rvanilla)^0.5</f>
        <v>0</v>
      </c>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19"/>
      <c r="BK37" s="19"/>
    </row>
    <row r="38" spans="1:63" hidden="1" outlineLevel="1" x14ac:dyDescent="0.2">
      <c r="A38" s="19"/>
      <c r="B38" s="123"/>
      <c r="C38" s="35">
        <f>Asset28</f>
        <v>0</v>
      </c>
      <c r="D38" s="19"/>
      <c r="E38" s="19"/>
      <c r="F38" s="38"/>
      <c r="G38" s="326">
        <f>Input!G170*(1+rvanilla)^0.5</f>
        <v>0</v>
      </c>
      <c r="H38" s="326">
        <f>Input!H170*(1+rvanilla)^0.5</f>
        <v>0</v>
      </c>
      <c r="I38" s="326">
        <f>Input!I170*(1+rvanilla)^0.5</f>
        <v>0</v>
      </c>
      <c r="J38" s="326">
        <f>Input!J170*(1+rvanilla)^0.5</f>
        <v>0</v>
      </c>
      <c r="K38" s="326">
        <f>Input!K170*(1+rvanilla)^0.5</f>
        <v>0</v>
      </c>
      <c r="L38" s="326">
        <f>Input!L170*(1+rvanilla)^0.5</f>
        <v>0</v>
      </c>
      <c r="M38" s="326">
        <f>Input!M170*(1+rvanilla)^0.5</f>
        <v>0</v>
      </c>
      <c r="N38" s="326">
        <f>Input!N170*(1+rvanilla)^0.5</f>
        <v>0</v>
      </c>
      <c r="O38" s="326">
        <f>Input!O170*(1+rvanilla)^0.5</f>
        <v>0</v>
      </c>
      <c r="P38" s="326">
        <f>Input!P170*(1+rvanilla)^0.5</f>
        <v>0</v>
      </c>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19"/>
      <c r="BK38" s="19"/>
    </row>
    <row r="39" spans="1:63" hidden="1" outlineLevel="1" x14ac:dyDescent="0.2">
      <c r="A39" s="19"/>
      <c r="B39" s="123"/>
      <c r="C39" s="35">
        <f>Asset29</f>
        <v>0</v>
      </c>
      <c r="D39" s="19"/>
      <c r="E39" s="19"/>
      <c r="F39" s="38"/>
      <c r="G39" s="326">
        <f>Input!G171*(1+rvanilla)^0.5</f>
        <v>0</v>
      </c>
      <c r="H39" s="326">
        <f>Input!H171*(1+rvanilla)^0.5</f>
        <v>0</v>
      </c>
      <c r="I39" s="326">
        <f>Input!I171*(1+rvanilla)^0.5</f>
        <v>0</v>
      </c>
      <c r="J39" s="326">
        <f>Input!J171*(1+rvanilla)^0.5</f>
        <v>0</v>
      </c>
      <c r="K39" s="326">
        <f>Input!K171*(1+rvanilla)^0.5</f>
        <v>0</v>
      </c>
      <c r="L39" s="326">
        <f>Input!L171*(1+rvanilla)^0.5</f>
        <v>0</v>
      </c>
      <c r="M39" s="326">
        <f>Input!M171*(1+rvanilla)^0.5</f>
        <v>0</v>
      </c>
      <c r="N39" s="326">
        <f>Input!N171*(1+rvanilla)^0.5</f>
        <v>0</v>
      </c>
      <c r="O39" s="326">
        <f>Input!O171*(1+rvanilla)^0.5</f>
        <v>0</v>
      </c>
      <c r="P39" s="326">
        <f>Input!P171*(1+rvanilla)^0.5</f>
        <v>0</v>
      </c>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19"/>
      <c r="BK39" s="19"/>
    </row>
    <row r="40" spans="1:63" hidden="1" outlineLevel="1" x14ac:dyDescent="0.2">
      <c r="A40" s="19"/>
      <c r="B40" s="123"/>
      <c r="C40" s="35">
        <f>Asset30</f>
        <v>0</v>
      </c>
      <c r="D40" s="19"/>
      <c r="E40" s="19"/>
      <c r="F40" s="38"/>
      <c r="G40" s="326">
        <f>Input!G172*(1+rvanilla)^0.5</f>
        <v>0</v>
      </c>
      <c r="H40" s="326">
        <f>Input!H172*(1+rvanilla)^0.5</f>
        <v>0</v>
      </c>
      <c r="I40" s="326">
        <f>Input!I172*(1+rvanilla)^0.5</f>
        <v>0</v>
      </c>
      <c r="J40" s="326">
        <f>Input!J172*(1+rvanilla)^0.5</f>
        <v>0</v>
      </c>
      <c r="K40" s="326">
        <f>Input!K172*(1+rvanilla)^0.5</f>
        <v>0</v>
      </c>
      <c r="L40" s="326">
        <f>Input!L172*(1+rvanilla)^0.5</f>
        <v>0</v>
      </c>
      <c r="M40" s="326">
        <f>Input!M172*(1+rvanilla)^0.5</f>
        <v>0</v>
      </c>
      <c r="N40" s="326">
        <f>Input!N172*(1+rvanilla)^0.5</f>
        <v>0</v>
      </c>
      <c r="O40" s="326">
        <f>Input!O172*(1+rvanilla)^0.5</f>
        <v>0</v>
      </c>
      <c r="P40" s="326">
        <f>Input!P172*(1+rvanilla)^0.5</f>
        <v>0</v>
      </c>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19"/>
      <c r="BK40" s="19"/>
    </row>
    <row r="41" spans="1:63" collapsed="1" x14ac:dyDescent="0.2">
      <c r="A41" s="19"/>
      <c r="B41" s="123" t="s">
        <v>82</v>
      </c>
      <c r="C41" s="19"/>
      <c r="D41" s="19"/>
      <c r="E41" s="19"/>
      <c r="F41" s="38"/>
      <c r="G41" s="326">
        <f>SUM(G42:G71)</f>
        <v>13.469815851458661</v>
      </c>
      <c r="H41" s="326">
        <f t="shared" ref="H41:P41" si="7">SUM(H42:H71)</f>
        <v>7.2313917536945151</v>
      </c>
      <c r="I41" s="326">
        <f t="shared" si="7"/>
        <v>9.7140754811357191</v>
      </c>
      <c r="J41" s="326">
        <f t="shared" si="7"/>
        <v>10.064877320400251</v>
      </c>
      <c r="K41" s="326">
        <f t="shared" si="7"/>
        <v>14.154273841806543</v>
      </c>
      <c r="L41" s="326">
        <f t="shared" si="7"/>
        <v>0</v>
      </c>
      <c r="M41" s="326">
        <f t="shared" si="7"/>
        <v>0</v>
      </c>
      <c r="N41" s="326">
        <f t="shared" si="7"/>
        <v>0</v>
      </c>
      <c r="O41" s="326">
        <f t="shared" si="7"/>
        <v>0</v>
      </c>
      <c r="P41" s="326">
        <f t="shared" si="7"/>
        <v>0</v>
      </c>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19"/>
      <c r="BK41" s="19"/>
    </row>
    <row r="42" spans="1:63" hidden="1" outlineLevel="1" x14ac:dyDescent="0.2">
      <c r="A42" s="19"/>
      <c r="B42" s="123"/>
      <c r="C42" s="35">
        <f>Asset1</f>
        <v>0</v>
      </c>
      <c r="D42" s="19"/>
      <c r="E42" s="19"/>
      <c r="F42" s="38"/>
      <c r="G42" s="326">
        <f t="shared" ref="G42:G69" si="8">G11*G$7</f>
        <v>0</v>
      </c>
      <c r="H42" s="326">
        <f t="shared" ref="H42:P42" si="9">H11*H$7</f>
        <v>0</v>
      </c>
      <c r="I42" s="326">
        <f t="shared" si="9"/>
        <v>0</v>
      </c>
      <c r="J42" s="326">
        <f t="shared" si="9"/>
        <v>0</v>
      </c>
      <c r="K42" s="326">
        <f t="shared" si="9"/>
        <v>0</v>
      </c>
      <c r="L42" s="326">
        <f t="shared" si="9"/>
        <v>0</v>
      </c>
      <c r="M42" s="326">
        <f t="shared" si="9"/>
        <v>0</v>
      </c>
      <c r="N42" s="326">
        <f t="shared" si="9"/>
        <v>0</v>
      </c>
      <c r="O42" s="326">
        <f t="shared" si="9"/>
        <v>0</v>
      </c>
      <c r="P42" s="326">
        <f t="shared" si="9"/>
        <v>0</v>
      </c>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19"/>
      <c r="BK42" s="19"/>
    </row>
    <row r="43" spans="1:63" hidden="1" outlineLevel="1" x14ac:dyDescent="0.2">
      <c r="A43" s="19"/>
      <c r="B43" s="123"/>
      <c r="C43" s="35">
        <f>Asset2</f>
        <v>0</v>
      </c>
      <c r="D43" s="19"/>
      <c r="E43" s="19"/>
      <c r="F43" s="38"/>
      <c r="G43" s="326">
        <f t="shared" si="8"/>
        <v>0</v>
      </c>
      <c r="H43" s="326">
        <f t="shared" ref="H43:P43" si="10">H12*H$7</f>
        <v>0</v>
      </c>
      <c r="I43" s="326">
        <f t="shared" si="10"/>
        <v>0</v>
      </c>
      <c r="J43" s="326">
        <f t="shared" si="10"/>
        <v>0</v>
      </c>
      <c r="K43" s="326">
        <f t="shared" si="10"/>
        <v>0</v>
      </c>
      <c r="L43" s="326">
        <f t="shared" si="10"/>
        <v>0</v>
      </c>
      <c r="M43" s="326">
        <f t="shared" si="10"/>
        <v>0</v>
      </c>
      <c r="N43" s="326">
        <f t="shared" si="10"/>
        <v>0</v>
      </c>
      <c r="O43" s="326">
        <f t="shared" si="10"/>
        <v>0</v>
      </c>
      <c r="P43" s="326">
        <f t="shared" si="10"/>
        <v>0</v>
      </c>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19"/>
      <c r="BK43" s="19"/>
    </row>
    <row r="44" spans="1:63" hidden="1" outlineLevel="1" x14ac:dyDescent="0.2">
      <c r="A44" s="19"/>
      <c r="B44" s="123"/>
      <c r="C44" s="35">
        <f>Asset3</f>
        <v>0</v>
      </c>
      <c r="D44" s="19"/>
      <c r="E44" s="19"/>
      <c r="F44" s="38"/>
      <c r="G44" s="326">
        <f t="shared" si="8"/>
        <v>0</v>
      </c>
      <c r="H44" s="326">
        <f t="shared" ref="H44:P44" si="11">H13*H$7</f>
        <v>0</v>
      </c>
      <c r="I44" s="326">
        <f t="shared" si="11"/>
        <v>0</v>
      </c>
      <c r="J44" s="326">
        <f>J13*J$7</f>
        <v>0</v>
      </c>
      <c r="K44" s="326">
        <f t="shared" si="11"/>
        <v>0</v>
      </c>
      <c r="L44" s="326">
        <f t="shared" si="11"/>
        <v>0</v>
      </c>
      <c r="M44" s="326">
        <f t="shared" si="11"/>
        <v>0</v>
      </c>
      <c r="N44" s="326">
        <f t="shared" si="11"/>
        <v>0</v>
      </c>
      <c r="O44" s="326">
        <f t="shared" si="11"/>
        <v>0</v>
      </c>
      <c r="P44" s="326">
        <f t="shared" si="11"/>
        <v>0</v>
      </c>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19"/>
      <c r="BK44" s="19"/>
    </row>
    <row r="45" spans="1:63" hidden="1" outlineLevel="1" x14ac:dyDescent="0.2">
      <c r="A45" s="19"/>
      <c r="B45" s="123"/>
      <c r="C45" s="35">
        <f>Asset4</f>
        <v>0</v>
      </c>
      <c r="D45" s="19"/>
      <c r="E45" s="19"/>
      <c r="F45" s="38"/>
      <c r="G45" s="326">
        <f t="shared" si="8"/>
        <v>0</v>
      </c>
      <c r="H45" s="326">
        <f>H14*H$7</f>
        <v>0</v>
      </c>
      <c r="I45" s="326">
        <f t="shared" ref="I45:P45" si="12">I14*I$7</f>
        <v>0</v>
      </c>
      <c r="J45" s="326">
        <f t="shared" si="12"/>
        <v>0</v>
      </c>
      <c r="K45" s="326">
        <f t="shared" si="12"/>
        <v>0</v>
      </c>
      <c r="L45" s="326">
        <f t="shared" si="12"/>
        <v>0</v>
      </c>
      <c r="M45" s="326">
        <f t="shared" si="12"/>
        <v>0</v>
      </c>
      <c r="N45" s="326">
        <f t="shared" si="12"/>
        <v>0</v>
      </c>
      <c r="O45" s="326">
        <f t="shared" si="12"/>
        <v>0</v>
      </c>
      <c r="P45" s="326">
        <f t="shared" si="12"/>
        <v>0</v>
      </c>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19"/>
      <c r="BK45" s="19"/>
    </row>
    <row r="46" spans="1:63" hidden="1" outlineLevel="1" x14ac:dyDescent="0.2">
      <c r="A46" s="19"/>
      <c r="B46" s="123"/>
      <c r="C46" s="35">
        <f>Asset5</f>
        <v>0</v>
      </c>
      <c r="D46" s="19"/>
      <c r="E46" s="19"/>
      <c r="F46" s="38"/>
      <c r="G46" s="326">
        <f t="shared" si="8"/>
        <v>0</v>
      </c>
      <c r="H46" s="326">
        <f t="shared" ref="H46:P46" si="13">H15*H$7</f>
        <v>0</v>
      </c>
      <c r="I46" s="326">
        <f t="shared" si="13"/>
        <v>0</v>
      </c>
      <c r="J46" s="326">
        <f t="shared" si="13"/>
        <v>0</v>
      </c>
      <c r="K46" s="326">
        <f t="shared" si="13"/>
        <v>0</v>
      </c>
      <c r="L46" s="326">
        <f t="shared" si="13"/>
        <v>0</v>
      </c>
      <c r="M46" s="326">
        <f t="shared" si="13"/>
        <v>0</v>
      </c>
      <c r="N46" s="326">
        <f t="shared" si="13"/>
        <v>0</v>
      </c>
      <c r="O46" s="326">
        <f t="shared" si="13"/>
        <v>0</v>
      </c>
      <c r="P46" s="326">
        <f t="shared" si="13"/>
        <v>0</v>
      </c>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19"/>
      <c r="BK46" s="19"/>
    </row>
    <row r="47" spans="1:63" hidden="1" outlineLevel="1" x14ac:dyDescent="0.2">
      <c r="A47" s="19"/>
      <c r="B47" s="123"/>
      <c r="C47" s="35">
        <f>Asset6</f>
        <v>0</v>
      </c>
      <c r="D47" s="19"/>
      <c r="E47" s="19"/>
      <c r="F47" s="38"/>
      <c r="G47" s="326">
        <f t="shared" si="8"/>
        <v>0</v>
      </c>
      <c r="H47" s="326">
        <f t="shared" ref="H47:P47" si="14">H16*H$7</f>
        <v>0</v>
      </c>
      <c r="I47" s="326">
        <f t="shared" si="14"/>
        <v>0</v>
      </c>
      <c r="J47" s="326">
        <f t="shared" si="14"/>
        <v>0</v>
      </c>
      <c r="K47" s="326">
        <f t="shared" si="14"/>
        <v>0</v>
      </c>
      <c r="L47" s="326">
        <f t="shared" si="14"/>
        <v>0</v>
      </c>
      <c r="M47" s="326">
        <f t="shared" si="14"/>
        <v>0</v>
      </c>
      <c r="N47" s="326">
        <f t="shared" si="14"/>
        <v>0</v>
      </c>
      <c r="O47" s="326">
        <f t="shared" si="14"/>
        <v>0</v>
      </c>
      <c r="P47" s="326">
        <f t="shared" si="14"/>
        <v>0</v>
      </c>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19"/>
      <c r="BK47" s="19"/>
    </row>
    <row r="48" spans="1:63" hidden="1" outlineLevel="1" x14ac:dyDescent="0.2">
      <c r="A48" s="19"/>
      <c r="B48" s="123"/>
      <c r="C48" s="35" t="str">
        <f>Asset7</f>
        <v>Customer Metering and Load Control</v>
      </c>
      <c r="D48" s="19"/>
      <c r="E48" s="19"/>
      <c r="F48" s="38"/>
      <c r="G48" s="326">
        <f t="shared" si="8"/>
        <v>4.9576738203688508</v>
      </c>
      <c r="H48" s="326">
        <f t="shared" ref="H48:P48" si="15">H17*H$7</f>
        <v>2.8503164030527999</v>
      </c>
      <c r="I48" s="326">
        <f t="shared" si="15"/>
        <v>6.4682024508003737</v>
      </c>
      <c r="J48" s="326">
        <f t="shared" si="15"/>
        <v>7.842608370629109</v>
      </c>
      <c r="K48" s="326">
        <f t="shared" si="15"/>
        <v>10.156753137794004</v>
      </c>
      <c r="L48" s="326">
        <f t="shared" si="15"/>
        <v>0</v>
      </c>
      <c r="M48" s="326">
        <f t="shared" si="15"/>
        <v>0</v>
      </c>
      <c r="N48" s="326">
        <f t="shared" si="15"/>
        <v>0</v>
      </c>
      <c r="O48" s="326">
        <f t="shared" si="15"/>
        <v>0</v>
      </c>
      <c r="P48" s="326">
        <f t="shared" si="15"/>
        <v>0</v>
      </c>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19"/>
      <c r="BK48" s="19"/>
    </row>
    <row r="49" spans="1:63" hidden="1" outlineLevel="1" x14ac:dyDescent="0.2">
      <c r="A49" s="19"/>
      <c r="B49" s="123"/>
      <c r="C49" s="35" t="str">
        <f>Asset8</f>
        <v>Customer Metering (digital)</v>
      </c>
      <c r="D49" s="19"/>
      <c r="E49" s="19"/>
      <c r="F49" s="38"/>
      <c r="G49" s="326">
        <f t="shared" si="8"/>
        <v>4.4112211835167985</v>
      </c>
      <c r="H49" s="326">
        <f t="shared" ref="H49:P49" si="16">H18*H$7</f>
        <v>1.1101693613131456</v>
      </c>
      <c r="I49" s="326">
        <f t="shared" si="16"/>
        <v>-0.79721251982654884</v>
      </c>
      <c r="J49" s="326">
        <f t="shared" si="16"/>
        <v>-0.12710048951328476</v>
      </c>
      <c r="K49" s="326">
        <f t="shared" si="16"/>
        <v>2.5023072865645046</v>
      </c>
      <c r="L49" s="326">
        <f t="shared" si="16"/>
        <v>0</v>
      </c>
      <c r="M49" s="326">
        <f t="shared" si="16"/>
        <v>0</v>
      </c>
      <c r="N49" s="326">
        <f t="shared" si="16"/>
        <v>0</v>
      </c>
      <c r="O49" s="326">
        <f t="shared" si="16"/>
        <v>0</v>
      </c>
      <c r="P49" s="326">
        <f t="shared" si="16"/>
        <v>0</v>
      </c>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19"/>
      <c r="BK49" s="19"/>
    </row>
    <row r="50" spans="1:63" hidden="1" outlineLevel="1" x14ac:dyDescent="0.2">
      <c r="A50" s="19"/>
      <c r="B50" s="123"/>
      <c r="C50" s="35">
        <f>Asset9</f>
        <v>0</v>
      </c>
      <c r="D50" s="19"/>
      <c r="E50" s="19"/>
      <c r="F50" s="38"/>
      <c r="G50" s="326">
        <f t="shared" si="8"/>
        <v>0</v>
      </c>
      <c r="H50" s="326">
        <f t="shared" ref="H50:P50" si="17">H19*H$7</f>
        <v>0</v>
      </c>
      <c r="I50" s="326">
        <f t="shared" si="17"/>
        <v>0</v>
      </c>
      <c r="J50" s="326">
        <f t="shared" si="17"/>
        <v>0</v>
      </c>
      <c r="K50" s="326">
        <f t="shared" si="17"/>
        <v>0</v>
      </c>
      <c r="L50" s="326">
        <f t="shared" si="17"/>
        <v>0</v>
      </c>
      <c r="M50" s="326">
        <f t="shared" si="17"/>
        <v>0</v>
      </c>
      <c r="N50" s="326">
        <f t="shared" si="17"/>
        <v>0</v>
      </c>
      <c r="O50" s="326">
        <f t="shared" si="17"/>
        <v>0</v>
      </c>
      <c r="P50" s="326">
        <f t="shared" si="17"/>
        <v>0</v>
      </c>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19"/>
      <c r="BK50" s="19"/>
    </row>
    <row r="51" spans="1:63" hidden="1" outlineLevel="1" x14ac:dyDescent="0.2">
      <c r="A51" s="19"/>
      <c r="B51" s="123"/>
      <c r="C51" s="35">
        <f>Asset10</f>
        <v>0</v>
      </c>
      <c r="D51" s="19"/>
      <c r="E51" s="19"/>
      <c r="F51" s="38"/>
      <c r="G51" s="326">
        <f t="shared" si="8"/>
        <v>0</v>
      </c>
      <c r="H51" s="326">
        <f t="shared" ref="H51:P51" si="18">H20*H$7</f>
        <v>0</v>
      </c>
      <c r="I51" s="326">
        <f t="shared" si="18"/>
        <v>0</v>
      </c>
      <c r="J51" s="326">
        <f t="shared" si="18"/>
        <v>0</v>
      </c>
      <c r="K51" s="326">
        <f t="shared" si="18"/>
        <v>0</v>
      </c>
      <c r="L51" s="326">
        <f t="shared" si="18"/>
        <v>0</v>
      </c>
      <c r="M51" s="326">
        <f t="shared" si="18"/>
        <v>0</v>
      </c>
      <c r="N51" s="326">
        <f t="shared" si="18"/>
        <v>0</v>
      </c>
      <c r="O51" s="326">
        <f t="shared" si="18"/>
        <v>0</v>
      </c>
      <c r="P51" s="326">
        <f t="shared" si="18"/>
        <v>0</v>
      </c>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19"/>
      <c r="BK51" s="19"/>
    </row>
    <row r="52" spans="1:63" hidden="1" outlineLevel="1" x14ac:dyDescent="0.2">
      <c r="A52" s="19"/>
      <c r="B52" s="123"/>
      <c r="C52" s="35">
        <f>Asset11</f>
        <v>0</v>
      </c>
      <c r="D52" s="19"/>
      <c r="E52" s="19"/>
      <c r="F52" s="38"/>
      <c r="G52" s="326">
        <f t="shared" si="8"/>
        <v>0</v>
      </c>
      <c r="H52" s="326">
        <f t="shared" ref="H52:P52" si="19">H21*H$7</f>
        <v>0</v>
      </c>
      <c r="I52" s="326">
        <f t="shared" si="19"/>
        <v>0</v>
      </c>
      <c r="J52" s="326">
        <f t="shared" si="19"/>
        <v>0</v>
      </c>
      <c r="K52" s="326">
        <f t="shared" si="19"/>
        <v>0</v>
      </c>
      <c r="L52" s="326">
        <f t="shared" si="19"/>
        <v>0</v>
      </c>
      <c r="M52" s="326">
        <f t="shared" si="19"/>
        <v>0</v>
      </c>
      <c r="N52" s="326">
        <f t="shared" si="19"/>
        <v>0</v>
      </c>
      <c r="O52" s="326">
        <f t="shared" si="19"/>
        <v>0</v>
      </c>
      <c r="P52" s="326">
        <f t="shared" si="19"/>
        <v>0</v>
      </c>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19"/>
      <c r="BK52" s="19"/>
    </row>
    <row r="53" spans="1:63" hidden="1" outlineLevel="1" x14ac:dyDescent="0.2">
      <c r="A53" s="19"/>
      <c r="B53" s="123"/>
      <c r="C53" s="35">
        <f>Asset12</f>
        <v>0</v>
      </c>
      <c r="D53" s="19"/>
      <c r="E53" s="19"/>
      <c r="F53" s="38"/>
      <c r="G53" s="326">
        <f t="shared" si="8"/>
        <v>0</v>
      </c>
      <c r="H53" s="326">
        <f t="shared" ref="H53:P53" si="20">H22*H$7</f>
        <v>0</v>
      </c>
      <c r="I53" s="326">
        <f t="shared" si="20"/>
        <v>0</v>
      </c>
      <c r="J53" s="326">
        <f t="shared" si="20"/>
        <v>0</v>
      </c>
      <c r="K53" s="326">
        <f t="shared" si="20"/>
        <v>0</v>
      </c>
      <c r="L53" s="326">
        <f t="shared" si="20"/>
        <v>0</v>
      </c>
      <c r="M53" s="326">
        <f t="shared" si="20"/>
        <v>0</v>
      </c>
      <c r="N53" s="326">
        <f t="shared" si="20"/>
        <v>0</v>
      </c>
      <c r="O53" s="326">
        <f t="shared" si="20"/>
        <v>0</v>
      </c>
      <c r="P53" s="326">
        <f t="shared" si="20"/>
        <v>0</v>
      </c>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19"/>
      <c r="BK53" s="19"/>
    </row>
    <row r="54" spans="1:63" hidden="1" outlineLevel="1" x14ac:dyDescent="0.2">
      <c r="A54" s="19"/>
      <c r="B54" s="123"/>
      <c r="C54" s="35">
        <f>Asset13</f>
        <v>0</v>
      </c>
      <c r="D54" s="19"/>
      <c r="E54" s="19"/>
      <c r="F54" s="38"/>
      <c r="G54" s="326">
        <f t="shared" si="8"/>
        <v>0</v>
      </c>
      <c r="H54" s="326">
        <f t="shared" ref="H54:P54" si="21">H23*H$7</f>
        <v>0</v>
      </c>
      <c r="I54" s="326">
        <f t="shared" si="21"/>
        <v>0</v>
      </c>
      <c r="J54" s="326">
        <f t="shared" si="21"/>
        <v>0</v>
      </c>
      <c r="K54" s="326">
        <f t="shared" si="21"/>
        <v>0</v>
      </c>
      <c r="L54" s="326">
        <f t="shared" si="21"/>
        <v>0</v>
      </c>
      <c r="M54" s="326">
        <f t="shared" si="21"/>
        <v>0</v>
      </c>
      <c r="N54" s="326">
        <f t="shared" si="21"/>
        <v>0</v>
      </c>
      <c r="O54" s="326">
        <f t="shared" si="21"/>
        <v>0</v>
      </c>
      <c r="P54" s="326">
        <f t="shared" si="21"/>
        <v>0</v>
      </c>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19"/>
      <c r="BK54" s="19"/>
    </row>
    <row r="55" spans="1:63" hidden="1" outlineLevel="1" x14ac:dyDescent="0.2">
      <c r="A55" s="19"/>
      <c r="B55" s="123"/>
      <c r="C55" s="35">
        <f>Asset14</f>
        <v>0</v>
      </c>
      <c r="D55" s="19"/>
      <c r="E55" s="19"/>
      <c r="F55" s="38"/>
      <c r="G55" s="326">
        <f t="shared" si="8"/>
        <v>0</v>
      </c>
      <c r="H55" s="326">
        <f t="shared" ref="H55:P55" si="22">H24*H$7</f>
        <v>0</v>
      </c>
      <c r="I55" s="326">
        <f t="shared" si="22"/>
        <v>0</v>
      </c>
      <c r="J55" s="326">
        <f t="shared" si="22"/>
        <v>0</v>
      </c>
      <c r="K55" s="326">
        <f t="shared" si="22"/>
        <v>0</v>
      </c>
      <c r="L55" s="326">
        <f t="shared" si="22"/>
        <v>0</v>
      </c>
      <c r="M55" s="326">
        <f t="shared" si="22"/>
        <v>0</v>
      </c>
      <c r="N55" s="326">
        <f t="shared" si="22"/>
        <v>0</v>
      </c>
      <c r="O55" s="326">
        <f t="shared" si="22"/>
        <v>0</v>
      </c>
      <c r="P55" s="326">
        <f t="shared" si="22"/>
        <v>0</v>
      </c>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19"/>
      <c r="BK55" s="19"/>
    </row>
    <row r="56" spans="1:63" hidden="1" outlineLevel="1" x14ac:dyDescent="0.2">
      <c r="A56" s="19"/>
      <c r="B56" s="123"/>
      <c r="C56" s="35" t="str">
        <f>Asset15</f>
        <v>Furniture, fittings, plant and equipment</v>
      </c>
      <c r="D56" s="19"/>
      <c r="E56" s="19"/>
      <c r="F56" s="38"/>
      <c r="G56" s="326">
        <f t="shared" si="8"/>
        <v>8.5977915803504334E-2</v>
      </c>
      <c r="H56" s="326">
        <f t="shared" ref="H56:P56" si="23">H25*H$7</f>
        <v>4.4202584436936004E-2</v>
      </c>
      <c r="I56" s="326">
        <f t="shared" si="23"/>
        <v>5.8992513579815345E-2</v>
      </c>
      <c r="J56" s="326">
        <f t="shared" si="23"/>
        <v>6.7843748485977587E-2</v>
      </c>
      <c r="K56" s="326">
        <f t="shared" si="23"/>
        <v>9.8437066294792222E-2</v>
      </c>
      <c r="L56" s="326">
        <f t="shared" si="23"/>
        <v>0</v>
      </c>
      <c r="M56" s="326">
        <f t="shared" si="23"/>
        <v>0</v>
      </c>
      <c r="N56" s="326">
        <f t="shared" si="23"/>
        <v>0</v>
      </c>
      <c r="O56" s="326">
        <f t="shared" si="23"/>
        <v>0</v>
      </c>
      <c r="P56" s="326">
        <f t="shared" si="23"/>
        <v>0</v>
      </c>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19"/>
      <c r="BK56" s="19"/>
    </row>
    <row r="57" spans="1:63" hidden="1" outlineLevel="1" x14ac:dyDescent="0.2">
      <c r="A57" s="19"/>
      <c r="B57" s="123"/>
      <c r="C57" s="35" t="str">
        <f>Asset16</f>
        <v>Land (non-system)</v>
      </c>
      <c r="D57" s="19"/>
      <c r="E57" s="19"/>
      <c r="F57" s="38"/>
      <c r="G57" s="326">
        <f t="shared" si="8"/>
        <v>-5.7739965549047666E-2</v>
      </c>
      <c r="H57" s="326">
        <f t="shared" ref="H57:P57" si="24">H26*H$7</f>
        <v>0</v>
      </c>
      <c r="I57" s="326">
        <f t="shared" si="24"/>
        <v>-0.17406113191863429</v>
      </c>
      <c r="J57" s="326">
        <f t="shared" si="24"/>
        <v>-5.376365530120663E-2</v>
      </c>
      <c r="K57" s="326">
        <f>K26*K$7</f>
        <v>-0.36421082942627764</v>
      </c>
      <c r="L57" s="326">
        <f t="shared" si="24"/>
        <v>0</v>
      </c>
      <c r="M57" s="326">
        <f t="shared" si="24"/>
        <v>0</v>
      </c>
      <c r="N57" s="326">
        <f t="shared" si="24"/>
        <v>0</v>
      </c>
      <c r="O57" s="326">
        <f t="shared" si="24"/>
        <v>0</v>
      </c>
      <c r="P57" s="326">
        <f t="shared" si="24"/>
        <v>0</v>
      </c>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19"/>
      <c r="BK57" s="19"/>
    </row>
    <row r="58" spans="1:63" hidden="1" outlineLevel="1" x14ac:dyDescent="0.2">
      <c r="A58" s="19"/>
      <c r="B58" s="123"/>
      <c r="C58" s="35" t="str">
        <f>Asset17</f>
        <v>Other non system assets</v>
      </c>
      <c r="D58" s="19"/>
      <c r="E58" s="19"/>
      <c r="F58" s="38"/>
      <c r="G58" s="326">
        <f t="shared" si="8"/>
        <v>0</v>
      </c>
      <c r="H58" s="326">
        <f t="shared" ref="H58:P58" si="25">H27*H$7</f>
        <v>0</v>
      </c>
      <c r="I58" s="326">
        <f t="shared" si="25"/>
        <v>0</v>
      </c>
      <c r="J58" s="326">
        <f t="shared" si="25"/>
        <v>0</v>
      </c>
      <c r="K58" s="326">
        <f t="shared" si="25"/>
        <v>0</v>
      </c>
      <c r="L58" s="326">
        <f t="shared" si="25"/>
        <v>0</v>
      </c>
      <c r="M58" s="326">
        <f t="shared" si="25"/>
        <v>0</v>
      </c>
      <c r="N58" s="326">
        <f t="shared" si="25"/>
        <v>0</v>
      </c>
      <c r="O58" s="326">
        <f t="shared" si="25"/>
        <v>0</v>
      </c>
      <c r="P58" s="326">
        <f t="shared" si="25"/>
        <v>0</v>
      </c>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19"/>
      <c r="BK58" s="19"/>
    </row>
    <row r="59" spans="1:63" hidden="1" outlineLevel="1" x14ac:dyDescent="0.2">
      <c r="A59" s="19"/>
      <c r="B59" s="123"/>
      <c r="C59" s="35" t="str">
        <f>Asset18</f>
        <v>IT systems</v>
      </c>
      <c r="D59" s="19"/>
      <c r="E59" s="19"/>
      <c r="F59" s="38"/>
      <c r="G59" s="326">
        <f t="shared" si="8"/>
        <v>2.7861345578420496</v>
      </c>
      <c r="H59" s="326">
        <f t="shared" ref="H59:P59" si="26">H28*H$7</f>
        <v>1.4795038250240848</v>
      </c>
      <c r="I59" s="326">
        <f t="shared" si="26"/>
        <v>2.8071552748311253</v>
      </c>
      <c r="J59" s="326">
        <f t="shared" si="26"/>
        <v>1.4690617502632619</v>
      </c>
      <c r="K59" s="326">
        <f t="shared" si="26"/>
        <v>1.6146640515102857</v>
      </c>
      <c r="L59" s="326">
        <f t="shared" si="26"/>
        <v>0</v>
      </c>
      <c r="M59" s="326">
        <f t="shared" si="26"/>
        <v>0</v>
      </c>
      <c r="N59" s="326">
        <f t="shared" si="26"/>
        <v>0</v>
      </c>
      <c r="O59" s="326">
        <f t="shared" si="26"/>
        <v>0</v>
      </c>
      <c r="P59" s="326">
        <f t="shared" si="26"/>
        <v>0</v>
      </c>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19"/>
      <c r="BK59" s="19"/>
    </row>
    <row r="60" spans="1:63" hidden="1" outlineLevel="1" x14ac:dyDescent="0.2">
      <c r="A60" s="19"/>
      <c r="B60" s="123"/>
      <c r="C60" s="35" t="str">
        <f>Asset19</f>
        <v>Motor vehicles</v>
      </c>
      <c r="D60" s="19"/>
      <c r="E60" s="19"/>
      <c r="F60" s="38"/>
      <c r="G60" s="326">
        <f t="shared" si="8"/>
        <v>6.2970989171043018E-2</v>
      </c>
      <c r="H60" s="326">
        <f t="shared" ref="H60:P60" si="27">H29*H$7</f>
        <v>3.6637406744794064E-2</v>
      </c>
      <c r="I60" s="326">
        <f t="shared" si="27"/>
        <v>4.3330606526139813E-2</v>
      </c>
      <c r="J60" s="326">
        <f t="shared" si="27"/>
        <v>6.0117494256472698E-2</v>
      </c>
      <c r="K60" s="326">
        <f t="shared" si="27"/>
        <v>6.6700540451617399E-2</v>
      </c>
      <c r="L60" s="326">
        <f t="shared" si="27"/>
        <v>0</v>
      </c>
      <c r="M60" s="326">
        <f t="shared" si="27"/>
        <v>0</v>
      </c>
      <c r="N60" s="326">
        <f t="shared" si="27"/>
        <v>0</v>
      </c>
      <c r="O60" s="326">
        <f t="shared" si="27"/>
        <v>0</v>
      </c>
      <c r="P60" s="326">
        <f t="shared" si="27"/>
        <v>0</v>
      </c>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19"/>
      <c r="BK60" s="19"/>
    </row>
    <row r="61" spans="1:63" hidden="1" outlineLevel="1" x14ac:dyDescent="0.2">
      <c r="A61" s="19"/>
      <c r="B61" s="123"/>
      <c r="C61" s="35" t="str">
        <f>Asset20</f>
        <v>Buildings</v>
      </c>
      <c r="D61" s="19"/>
      <c r="E61" s="19"/>
      <c r="F61" s="38"/>
      <c r="G61" s="326">
        <f t="shared" si="8"/>
        <v>1.223577350305461</v>
      </c>
      <c r="H61" s="326">
        <f t="shared" ref="H61:P61" si="28">H30*H$7</f>
        <v>1.7105621731227543</v>
      </c>
      <c r="I61" s="326">
        <f t="shared" si="28"/>
        <v>1.3076682871434486</v>
      </c>
      <c r="J61" s="326">
        <f t="shared" si="28"/>
        <v>0.80611010157992191</v>
      </c>
      <c r="K61" s="326">
        <f t="shared" si="28"/>
        <v>7.9622588617618034E-2</v>
      </c>
      <c r="L61" s="326">
        <f t="shared" si="28"/>
        <v>0</v>
      </c>
      <c r="M61" s="326">
        <f t="shared" si="28"/>
        <v>0</v>
      </c>
      <c r="N61" s="326">
        <f t="shared" si="28"/>
        <v>0</v>
      </c>
      <c r="O61" s="326">
        <f t="shared" si="28"/>
        <v>0</v>
      </c>
      <c r="P61" s="326">
        <f t="shared" si="28"/>
        <v>0</v>
      </c>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19"/>
      <c r="BK61" s="19"/>
    </row>
    <row r="62" spans="1:63" hidden="1" outlineLevel="1" x14ac:dyDescent="0.2">
      <c r="A62" s="19"/>
      <c r="B62" s="123"/>
      <c r="C62" s="35" t="str">
        <f>Asset21</f>
        <v>Equity raising costs</v>
      </c>
      <c r="D62" s="19"/>
      <c r="E62" s="19"/>
      <c r="F62" s="38"/>
      <c r="G62" s="326">
        <f t="shared" si="8"/>
        <v>0</v>
      </c>
      <c r="H62" s="326">
        <f t="shared" ref="H62:P62" si="29">H31*H$7</f>
        <v>0</v>
      </c>
      <c r="I62" s="326">
        <f t="shared" si="29"/>
        <v>0</v>
      </c>
      <c r="J62" s="326">
        <f t="shared" si="29"/>
        <v>0</v>
      </c>
      <c r="K62" s="326">
        <f t="shared" si="29"/>
        <v>0</v>
      </c>
      <c r="L62" s="326">
        <f t="shared" si="29"/>
        <v>0</v>
      </c>
      <c r="M62" s="326">
        <f t="shared" si="29"/>
        <v>0</v>
      </c>
      <c r="N62" s="326">
        <f t="shared" si="29"/>
        <v>0</v>
      </c>
      <c r="O62" s="326">
        <f t="shared" si="29"/>
        <v>0</v>
      </c>
      <c r="P62" s="326">
        <f t="shared" si="29"/>
        <v>0</v>
      </c>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19"/>
      <c r="BK62" s="19"/>
    </row>
    <row r="63" spans="1:63" hidden="1" outlineLevel="1" x14ac:dyDescent="0.2">
      <c r="A63" s="19"/>
      <c r="B63" s="123"/>
      <c r="C63" s="35">
        <f>Asset22</f>
        <v>0</v>
      </c>
      <c r="D63" s="19"/>
      <c r="E63" s="19"/>
      <c r="F63" s="38"/>
      <c r="G63" s="326">
        <f t="shared" si="8"/>
        <v>0</v>
      </c>
      <c r="H63" s="326">
        <f t="shared" ref="H63:P63" si="30">H32*H$7</f>
        <v>0</v>
      </c>
      <c r="I63" s="326">
        <f t="shared" si="30"/>
        <v>0</v>
      </c>
      <c r="J63" s="326">
        <f t="shared" si="30"/>
        <v>0</v>
      </c>
      <c r="K63" s="326">
        <f t="shared" si="30"/>
        <v>0</v>
      </c>
      <c r="L63" s="326">
        <f t="shared" si="30"/>
        <v>0</v>
      </c>
      <c r="M63" s="326">
        <f t="shared" si="30"/>
        <v>0</v>
      </c>
      <c r="N63" s="326">
        <f t="shared" si="30"/>
        <v>0</v>
      </c>
      <c r="O63" s="326">
        <f t="shared" si="30"/>
        <v>0</v>
      </c>
      <c r="P63" s="326">
        <f t="shared" si="30"/>
        <v>0</v>
      </c>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19"/>
      <c r="BK63" s="19"/>
    </row>
    <row r="64" spans="1:63" hidden="1" outlineLevel="1" x14ac:dyDescent="0.2">
      <c r="A64" s="19"/>
      <c r="B64" s="123"/>
      <c r="C64" s="35">
        <f>Asset23</f>
        <v>0</v>
      </c>
      <c r="D64" s="19"/>
      <c r="E64" s="19"/>
      <c r="F64" s="38"/>
      <c r="G64" s="326">
        <f t="shared" si="8"/>
        <v>0</v>
      </c>
      <c r="H64" s="326">
        <f t="shared" ref="H64:P64" si="31">H33*H$7</f>
        <v>0</v>
      </c>
      <c r="I64" s="326">
        <f t="shared" si="31"/>
        <v>0</v>
      </c>
      <c r="J64" s="326">
        <f t="shared" si="31"/>
        <v>0</v>
      </c>
      <c r="K64" s="326">
        <f t="shared" si="31"/>
        <v>0</v>
      </c>
      <c r="L64" s="326">
        <f t="shared" si="31"/>
        <v>0</v>
      </c>
      <c r="M64" s="326">
        <f t="shared" si="31"/>
        <v>0</v>
      </c>
      <c r="N64" s="326">
        <f t="shared" si="31"/>
        <v>0</v>
      </c>
      <c r="O64" s="326">
        <f t="shared" si="31"/>
        <v>0</v>
      </c>
      <c r="P64" s="326">
        <f t="shared" si="31"/>
        <v>0</v>
      </c>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19"/>
      <c r="BK64" s="19"/>
    </row>
    <row r="65" spans="1:256" hidden="1" outlineLevel="1" x14ac:dyDescent="0.2">
      <c r="A65" s="19"/>
      <c r="B65" s="123"/>
      <c r="C65" s="35">
        <f>Asset24</f>
        <v>0</v>
      </c>
      <c r="D65" s="19"/>
      <c r="E65" s="19"/>
      <c r="F65" s="38"/>
      <c r="G65" s="326">
        <f t="shared" si="8"/>
        <v>0</v>
      </c>
      <c r="H65" s="326">
        <f t="shared" ref="H65:P65" si="32">H34*H$7</f>
        <v>0</v>
      </c>
      <c r="I65" s="326">
        <f t="shared" si="32"/>
        <v>0</v>
      </c>
      <c r="J65" s="326">
        <f t="shared" si="32"/>
        <v>0</v>
      </c>
      <c r="K65" s="326">
        <f t="shared" si="32"/>
        <v>0</v>
      </c>
      <c r="L65" s="326">
        <f t="shared" si="32"/>
        <v>0</v>
      </c>
      <c r="M65" s="326">
        <f t="shared" si="32"/>
        <v>0</v>
      </c>
      <c r="N65" s="326">
        <f t="shared" si="32"/>
        <v>0</v>
      </c>
      <c r="O65" s="326">
        <f t="shared" si="32"/>
        <v>0</v>
      </c>
      <c r="P65" s="326">
        <f t="shared" si="32"/>
        <v>0</v>
      </c>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19"/>
      <c r="BK65" s="19"/>
    </row>
    <row r="66" spans="1:256" hidden="1" outlineLevel="1" x14ac:dyDescent="0.2">
      <c r="A66" s="19"/>
      <c r="B66" s="123"/>
      <c r="C66" s="35">
        <f>Asset25</f>
        <v>0</v>
      </c>
      <c r="D66" s="19"/>
      <c r="E66" s="19"/>
      <c r="F66" s="38"/>
      <c r="G66" s="326">
        <f t="shared" si="8"/>
        <v>0</v>
      </c>
      <c r="H66" s="326">
        <f t="shared" ref="H66:P66" si="33">H35*H$7</f>
        <v>0</v>
      </c>
      <c r="I66" s="326">
        <f t="shared" si="33"/>
        <v>0</v>
      </c>
      <c r="J66" s="326">
        <f t="shared" si="33"/>
        <v>0</v>
      </c>
      <c r="K66" s="326">
        <f t="shared" si="33"/>
        <v>0</v>
      </c>
      <c r="L66" s="326">
        <f t="shared" si="33"/>
        <v>0</v>
      </c>
      <c r="M66" s="326">
        <f t="shared" si="33"/>
        <v>0</v>
      </c>
      <c r="N66" s="326">
        <f t="shared" si="33"/>
        <v>0</v>
      </c>
      <c r="O66" s="326">
        <f t="shared" si="33"/>
        <v>0</v>
      </c>
      <c r="P66" s="326">
        <f t="shared" si="33"/>
        <v>0</v>
      </c>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19"/>
      <c r="BK66" s="19"/>
    </row>
    <row r="67" spans="1:256" hidden="1" outlineLevel="1" x14ac:dyDescent="0.2">
      <c r="A67" s="19"/>
      <c r="B67" s="123"/>
      <c r="C67" s="35">
        <f>Asset26</f>
        <v>0</v>
      </c>
      <c r="D67" s="19"/>
      <c r="E67" s="19"/>
      <c r="F67" s="38"/>
      <c r="G67" s="326">
        <f t="shared" si="8"/>
        <v>0</v>
      </c>
      <c r="H67" s="326">
        <f t="shared" ref="H67:P67" si="34">H36*H$7</f>
        <v>0</v>
      </c>
      <c r="I67" s="326">
        <f t="shared" si="34"/>
        <v>0</v>
      </c>
      <c r="J67" s="326">
        <f t="shared" si="34"/>
        <v>0</v>
      </c>
      <c r="K67" s="326">
        <f t="shared" si="34"/>
        <v>0</v>
      </c>
      <c r="L67" s="326">
        <f t="shared" si="34"/>
        <v>0</v>
      </c>
      <c r="M67" s="326">
        <f t="shared" si="34"/>
        <v>0</v>
      </c>
      <c r="N67" s="326">
        <f t="shared" si="34"/>
        <v>0</v>
      </c>
      <c r="O67" s="326">
        <f t="shared" si="34"/>
        <v>0</v>
      </c>
      <c r="P67" s="326">
        <f t="shared" si="34"/>
        <v>0</v>
      </c>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19"/>
      <c r="BK67" s="19"/>
    </row>
    <row r="68" spans="1:256" hidden="1" outlineLevel="1" x14ac:dyDescent="0.2">
      <c r="A68" s="19"/>
      <c r="B68" s="123"/>
      <c r="C68" s="35">
        <f>Asset27</f>
        <v>0</v>
      </c>
      <c r="D68" s="19"/>
      <c r="E68" s="19"/>
      <c r="F68" s="38"/>
      <c r="G68" s="326">
        <f t="shared" si="8"/>
        <v>0</v>
      </c>
      <c r="H68" s="326">
        <f t="shared" ref="H68:P68" si="35">H37*H$7</f>
        <v>0</v>
      </c>
      <c r="I68" s="326">
        <f t="shared" si="35"/>
        <v>0</v>
      </c>
      <c r="J68" s="326">
        <f t="shared" si="35"/>
        <v>0</v>
      </c>
      <c r="K68" s="326">
        <f t="shared" si="35"/>
        <v>0</v>
      </c>
      <c r="L68" s="326">
        <f t="shared" si="35"/>
        <v>0</v>
      </c>
      <c r="M68" s="326">
        <f t="shared" si="35"/>
        <v>0</v>
      </c>
      <c r="N68" s="326">
        <f t="shared" si="35"/>
        <v>0</v>
      </c>
      <c r="O68" s="326">
        <f t="shared" si="35"/>
        <v>0</v>
      </c>
      <c r="P68" s="326">
        <f t="shared" si="35"/>
        <v>0</v>
      </c>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19"/>
      <c r="BK68" s="19"/>
    </row>
    <row r="69" spans="1:256" hidden="1" outlineLevel="1" x14ac:dyDescent="0.2">
      <c r="A69" s="19"/>
      <c r="B69" s="123"/>
      <c r="C69" s="35">
        <f>Asset28</f>
        <v>0</v>
      </c>
      <c r="D69" s="19"/>
      <c r="E69" s="19"/>
      <c r="F69" s="38"/>
      <c r="G69" s="326">
        <f t="shared" si="8"/>
        <v>0</v>
      </c>
      <c r="H69" s="326">
        <f t="shared" ref="H69:P69" si="36">H38*H$7</f>
        <v>0</v>
      </c>
      <c r="I69" s="326">
        <f t="shared" si="36"/>
        <v>0</v>
      </c>
      <c r="J69" s="326">
        <f t="shared" si="36"/>
        <v>0</v>
      </c>
      <c r="K69" s="326">
        <f t="shared" si="36"/>
        <v>0</v>
      </c>
      <c r="L69" s="326">
        <f t="shared" si="36"/>
        <v>0</v>
      </c>
      <c r="M69" s="326">
        <f t="shared" si="36"/>
        <v>0</v>
      </c>
      <c r="N69" s="326">
        <f t="shared" si="36"/>
        <v>0</v>
      </c>
      <c r="O69" s="326">
        <f t="shared" si="36"/>
        <v>0</v>
      </c>
      <c r="P69" s="326">
        <f t="shared" si="36"/>
        <v>0</v>
      </c>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19"/>
      <c r="BK69" s="19"/>
    </row>
    <row r="70" spans="1:256" hidden="1" outlineLevel="1" x14ac:dyDescent="0.2">
      <c r="A70" s="19"/>
      <c r="B70" s="123"/>
      <c r="C70" s="35">
        <f>Asset29</f>
        <v>0</v>
      </c>
      <c r="D70" s="19"/>
      <c r="E70" s="19"/>
      <c r="F70" s="38"/>
      <c r="G70" s="326">
        <f t="shared" ref="G70:P70" si="37">G39*G$7</f>
        <v>0</v>
      </c>
      <c r="H70" s="326">
        <f t="shared" si="37"/>
        <v>0</v>
      </c>
      <c r="I70" s="326">
        <f t="shared" si="37"/>
        <v>0</v>
      </c>
      <c r="J70" s="326">
        <f t="shared" si="37"/>
        <v>0</v>
      </c>
      <c r="K70" s="326">
        <f t="shared" si="37"/>
        <v>0</v>
      </c>
      <c r="L70" s="326">
        <f t="shared" si="37"/>
        <v>0</v>
      </c>
      <c r="M70" s="326">
        <f t="shared" si="37"/>
        <v>0</v>
      </c>
      <c r="N70" s="326">
        <f t="shared" si="37"/>
        <v>0</v>
      </c>
      <c r="O70" s="326">
        <f t="shared" si="37"/>
        <v>0</v>
      </c>
      <c r="P70" s="326">
        <f t="shared" si="37"/>
        <v>0</v>
      </c>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19"/>
      <c r="BK70" s="19"/>
    </row>
    <row r="71" spans="1:256" hidden="1" outlineLevel="1" x14ac:dyDescent="0.2">
      <c r="A71" s="19"/>
      <c r="B71" s="123"/>
      <c r="C71" s="35">
        <f>Asset30</f>
        <v>0</v>
      </c>
      <c r="D71" s="19"/>
      <c r="E71" s="19"/>
      <c r="F71" s="38"/>
      <c r="G71" s="326">
        <f t="shared" ref="G71:P71" si="38">G40*G$7</f>
        <v>0</v>
      </c>
      <c r="H71" s="326">
        <f t="shared" si="38"/>
        <v>0</v>
      </c>
      <c r="I71" s="326">
        <f t="shared" si="38"/>
        <v>0</v>
      </c>
      <c r="J71" s="326">
        <f t="shared" si="38"/>
        <v>0</v>
      </c>
      <c r="K71" s="326">
        <f t="shared" si="38"/>
        <v>0</v>
      </c>
      <c r="L71" s="326">
        <f t="shared" si="38"/>
        <v>0</v>
      </c>
      <c r="M71" s="326">
        <f t="shared" si="38"/>
        <v>0</v>
      </c>
      <c r="N71" s="326">
        <f t="shared" si="38"/>
        <v>0</v>
      </c>
      <c r="O71" s="326">
        <f t="shared" si="38"/>
        <v>0</v>
      </c>
      <c r="P71" s="326">
        <f t="shared" si="38"/>
        <v>0</v>
      </c>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19"/>
      <c r="BK71" s="19"/>
    </row>
    <row r="72" spans="1:256" collapsed="1" x14ac:dyDescent="0.2">
      <c r="A72" s="19"/>
      <c r="B72" s="123"/>
      <c r="C72" s="19"/>
      <c r="D72" s="19"/>
      <c r="E72" s="19"/>
      <c r="F72" s="38"/>
      <c r="G72" s="39"/>
      <c r="H72" s="39"/>
      <c r="I72" s="39"/>
      <c r="J72" s="39"/>
      <c r="K72" s="39"/>
      <c r="L72" s="47"/>
      <c r="M72" s="47"/>
      <c r="N72" s="47"/>
      <c r="O72" s="47"/>
      <c r="P72" s="47"/>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19"/>
      <c r="BK72" s="19"/>
    </row>
    <row r="73" spans="1:256" x14ac:dyDescent="0.2">
      <c r="A73" s="171"/>
      <c r="B73" s="189" t="s">
        <v>14</v>
      </c>
      <c r="C73" s="171"/>
      <c r="D73" s="171"/>
      <c r="E73" s="171"/>
      <c r="F73" s="200"/>
      <c r="G73" s="201"/>
      <c r="H73" s="201"/>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1"/>
      <c r="BF73" s="201"/>
      <c r="BG73" s="201"/>
      <c r="BH73" s="201"/>
      <c r="BI73" s="201"/>
      <c r="BJ73" s="201"/>
      <c r="BK73" s="19"/>
    </row>
    <row r="74" spans="1:256" s="19" customFormat="1" x14ac:dyDescent="0.2">
      <c r="A74" s="20"/>
      <c r="B74" s="25"/>
      <c r="C74" s="20"/>
      <c r="D74" s="20"/>
      <c r="E74" s="20"/>
      <c r="F74" s="280"/>
      <c r="G74" s="291"/>
      <c r="H74" s="291"/>
      <c r="I74" s="291"/>
      <c r="J74" s="291"/>
      <c r="K74" s="291"/>
      <c r="L74" s="291"/>
      <c r="M74" s="291"/>
      <c r="N74" s="291"/>
      <c r="O74" s="291"/>
      <c r="P74" s="291"/>
      <c r="Q74" s="291"/>
      <c r="R74" s="291"/>
      <c r="S74" s="291"/>
      <c r="T74" s="291"/>
      <c r="U74" s="291"/>
      <c r="V74" s="291"/>
      <c r="W74" s="291"/>
      <c r="X74" s="291"/>
      <c r="Y74" s="291"/>
      <c r="Z74" s="291"/>
      <c r="AA74" s="291"/>
      <c r="AB74" s="291"/>
      <c r="AC74" s="291"/>
      <c r="AD74" s="291"/>
      <c r="AE74" s="291"/>
      <c r="AF74" s="291"/>
      <c r="AG74" s="291"/>
      <c r="AH74" s="291"/>
      <c r="AI74" s="291"/>
      <c r="AJ74" s="291"/>
      <c r="AK74" s="291"/>
      <c r="AL74" s="291"/>
      <c r="AM74" s="291"/>
      <c r="AN74" s="291"/>
      <c r="AO74" s="291"/>
      <c r="AP74" s="291"/>
      <c r="AQ74" s="291"/>
      <c r="AR74" s="291"/>
      <c r="AS74" s="291"/>
      <c r="AT74" s="291"/>
      <c r="AU74" s="291"/>
      <c r="AV74" s="291"/>
      <c r="AW74" s="291"/>
      <c r="AX74" s="291"/>
      <c r="AY74" s="291"/>
      <c r="AZ74" s="291"/>
      <c r="BA74" s="291"/>
      <c r="BB74" s="291"/>
      <c r="BC74" s="291"/>
      <c r="BD74" s="291"/>
      <c r="BE74" s="291"/>
      <c r="BF74" s="291"/>
      <c r="BG74" s="291"/>
      <c r="BH74" s="291"/>
      <c r="BI74" s="291"/>
    </row>
    <row r="75" spans="1:256" s="5" customFormat="1" x14ac:dyDescent="0.2">
      <c r="A75" s="19"/>
      <c r="B75" s="6" t="s">
        <v>128</v>
      </c>
      <c r="C75" s="19"/>
      <c r="D75" s="19"/>
      <c r="E75" s="19"/>
      <c r="F75" s="32"/>
      <c r="G75" s="47">
        <f>G88+G101+G114+G127+G140+G153+G166+G179+G192+G205+G218+G231+G244+G257+G270+G283+G296+G309+G322+G335+G348+G361+G374+G387+G400+G413+G426+G439+G452+G465</f>
        <v>26.286910817215556</v>
      </c>
      <c r="H75" s="47">
        <f>H88+H101+H114+H127+H140+H153+H166+H179+H192+H205+H218+H231+H244+H257+H270+H283+H296+H309+H322+H335+H348+H361+H374+H387+H400+H413+H426+H439+H452+H465</f>
        <v>27.401314957374119</v>
      </c>
      <c r="I75" s="47">
        <f t="shared" ref="I75:BI75" si="39">I88+I101+I114+I127+I140+I153+I166+I179+I192+I205+I218+I231+I244+I257+I270+I283+I296+I309+I322+I335+I348+I361+I374+I387+I400+I413+I426+I439+I452+I465</f>
        <v>27.976280586896586</v>
      </c>
      <c r="J75" s="47">
        <f t="shared" si="39"/>
        <v>22.536803726889172</v>
      </c>
      <c r="K75" s="47">
        <f t="shared" si="39"/>
        <v>20.481397183719604</v>
      </c>
      <c r="L75" s="47">
        <f t="shared" si="39"/>
        <v>21.288786793663959</v>
      </c>
      <c r="M75" s="47">
        <f t="shared" si="39"/>
        <v>20.465811409225488</v>
      </c>
      <c r="N75" s="47">
        <f t="shared" si="39"/>
        <v>19.988203497690286</v>
      </c>
      <c r="O75" s="47">
        <f t="shared" si="39"/>
        <v>19.332254322186799</v>
      </c>
      <c r="P75" s="47">
        <f t="shared" si="39"/>
        <v>19.066074834206468</v>
      </c>
      <c r="Q75" s="47">
        <f t="shared" si="39"/>
        <v>18.780649285211204</v>
      </c>
      <c r="R75" s="47">
        <f t="shared" si="39"/>
        <v>18.776116619852637</v>
      </c>
      <c r="S75" s="47">
        <f t="shared" si="39"/>
        <v>17.735110447522963</v>
      </c>
      <c r="T75" s="47">
        <f t="shared" si="39"/>
        <v>10.852342725848619</v>
      </c>
      <c r="U75" s="47">
        <f t="shared" si="39"/>
        <v>6.5852158938644507</v>
      </c>
      <c r="V75" s="47">
        <f t="shared" si="39"/>
        <v>2.1582049931423004</v>
      </c>
      <c r="W75" s="47">
        <f t="shared" si="39"/>
        <v>1.7903087781614611</v>
      </c>
      <c r="X75" s="47">
        <f t="shared" si="39"/>
        <v>1.611321252676732</v>
      </c>
      <c r="Y75" s="47">
        <f t="shared" si="39"/>
        <v>1.5770233720048088</v>
      </c>
      <c r="Z75" s="47">
        <f t="shared" si="39"/>
        <v>1.5325479182664137</v>
      </c>
      <c r="AA75" s="47">
        <f t="shared" si="39"/>
        <v>1.3775901025821862</v>
      </c>
      <c r="AB75" s="47">
        <f t="shared" si="39"/>
        <v>1.374233994690208</v>
      </c>
      <c r="AC75" s="47">
        <f t="shared" si="39"/>
        <v>1.3698882799673366</v>
      </c>
      <c r="AD75" s="47">
        <f t="shared" si="39"/>
        <v>1.3676970080762749</v>
      </c>
      <c r="AE75" s="47">
        <f t="shared" si="39"/>
        <v>1.3676970080762749</v>
      </c>
      <c r="AF75" s="47">
        <f t="shared" si="39"/>
        <v>1.3676970080762749</v>
      </c>
      <c r="AG75" s="47">
        <f t="shared" si="39"/>
        <v>1.1742268102082221</v>
      </c>
      <c r="AH75" s="47">
        <f t="shared" si="39"/>
        <v>1.0657079227630237</v>
      </c>
      <c r="AI75" s="47">
        <f t="shared" si="39"/>
        <v>0.82545316334211061</v>
      </c>
      <c r="AJ75" s="47">
        <f t="shared" si="39"/>
        <v>0.53568223677436955</v>
      </c>
      <c r="AK75" s="47">
        <f t="shared" si="39"/>
        <v>1.3478235700055283E-2</v>
      </c>
      <c r="AL75" s="47">
        <f t="shared" si="39"/>
        <v>1.3478235700057059E-2</v>
      </c>
      <c r="AM75" s="47">
        <f t="shared" si="39"/>
        <v>1.3478235700057059E-2</v>
      </c>
      <c r="AN75" s="47">
        <f t="shared" si="39"/>
        <v>1.3478235700057059E-2</v>
      </c>
      <c r="AO75" s="47">
        <f t="shared" si="39"/>
        <v>1.3478235700057059E-2</v>
      </c>
      <c r="AP75" s="47">
        <f t="shared" si="39"/>
        <v>1.3478235700057059E-2</v>
      </c>
      <c r="AQ75" s="47">
        <f t="shared" si="39"/>
        <v>1.3478235700057059E-2</v>
      </c>
      <c r="AR75" s="47">
        <f t="shared" si="39"/>
        <v>1.3478235700057059E-2</v>
      </c>
      <c r="AS75" s="47">
        <f t="shared" si="39"/>
        <v>1.3478235700057059E-2</v>
      </c>
      <c r="AT75" s="47">
        <f t="shared" si="39"/>
        <v>1.3478235700057059E-2</v>
      </c>
      <c r="AU75" s="47">
        <f t="shared" si="39"/>
        <v>1.3478235700057059E-2</v>
      </c>
      <c r="AV75" s="47">
        <f t="shared" si="39"/>
        <v>1.3478235700057059E-2</v>
      </c>
      <c r="AW75" s="47">
        <f t="shared" si="39"/>
        <v>1.3478235700057059E-2</v>
      </c>
      <c r="AX75" s="47">
        <f t="shared" si="39"/>
        <v>5.7707481929714088E-3</v>
      </c>
      <c r="AY75" s="47">
        <f t="shared" si="39"/>
        <v>0</v>
      </c>
      <c r="AZ75" s="47">
        <f t="shared" si="39"/>
        <v>0</v>
      </c>
      <c r="BA75" s="47">
        <f t="shared" si="39"/>
        <v>0</v>
      </c>
      <c r="BB75" s="47">
        <f t="shared" si="39"/>
        <v>0</v>
      </c>
      <c r="BC75" s="47">
        <f t="shared" si="39"/>
        <v>0</v>
      </c>
      <c r="BD75" s="47">
        <f t="shared" si="39"/>
        <v>0</v>
      </c>
      <c r="BE75" s="47">
        <f t="shared" si="39"/>
        <v>0</v>
      </c>
      <c r="BF75" s="47">
        <f t="shared" si="39"/>
        <v>0</v>
      </c>
      <c r="BG75" s="47">
        <f t="shared" si="39"/>
        <v>0</v>
      </c>
      <c r="BH75" s="47">
        <f t="shared" si="39"/>
        <v>0</v>
      </c>
      <c r="BI75" s="47">
        <f t="shared" si="39"/>
        <v>0</v>
      </c>
      <c r="BJ75" s="19"/>
      <c r="BK75" s="19"/>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x14ac:dyDescent="0.2">
      <c r="A76" s="19"/>
      <c r="B76" s="42">
        <f>C88</f>
        <v>0</v>
      </c>
      <c r="C76" s="43"/>
      <c r="D76" s="44" t="s">
        <v>72</v>
      </c>
      <c r="E76" s="43"/>
      <c r="F76" s="45"/>
      <c r="G76" s="46">
        <f>IF(G$3&gt;A1remlife,A1value-SUM($F76:F76),IF(A1remlife="N/A","n/a",A1value/A1remlife))</f>
        <v>0</v>
      </c>
      <c r="H76" s="46">
        <f>IF(H$3&gt;A1remlife,A1value-SUM($F76:G76),IF(A1remlife="N/A","n/a",A1value/A1remlife))</f>
        <v>0</v>
      </c>
      <c r="I76" s="46">
        <f>IF(I$3&gt;A1remlife,A1value-SUM($F76:H76),IF(A1remlife="N/A","n/a",A1value/A1remlife))</f>
        <v>0</v>
      </c>
      <c r="J76" s="46">
        <f>IF(J$3&gt;A1remlife,A1value-SUM($F76:I76),IF(A1remlife="N/A","n/a",A1value/A1remlife))</f>
        <v>0</v>
      </c>
      <c r="K76" s="46">
        <f>IF(K$3&gt;A1remlife,A1value-SUM($F76:J76),IF(A1remlife="N/A","n/a",A1value/A1remlife))</f>
        <v>0</v>
      </c>
      <c r="L76" s="46">
        <f>IF(L$3&gt;A1remlife,A1value-SUM($F76:K76),IF(A1remlife="N/A","n/a",A1value/A1remlife))</f>
        <v>0</v>
      </c>
      <c r="M76" s="46">
        <f>IF(M$3&gt;A1remlife,A1value-SUM($F76:L76),IF(A1remlife="N/A","n/a",A1value/A1remlife))</f>
        <v>0</v>
      </c>
      <c r="N76" s="46">
        <f>IF(N$3&gt;A1remlife,A1value-SUM($F76:M76),IF(A1remlife="N/A","n/a",A1value/A1remlife))</f>
        <v>0</v>
      </c>
      <c r="O76" s="46">
        <f>IF(O$3&gt;A1remlife,A1value-SUM($F76:N76),IF(A1remlife="N/A","n/a",A1value/A1remlife))</f>
        <v>0</v>
      </c>
      <c r="P76" s="46">
        <f>IF(P$3&gt;A1remlife,A1value-SUM($F76:O76),IF(A1remlife="N/A","n/a",A1value/A1remlife))</f>
        <v>0</v>
      </c>
      <c r="Q76" s="46">
        <f>IF(Q$3&gt;A1remlife,A1value-SUM($F76:P76),IF(A1remlife="N/A","n/a",A1value/A1remlife))</f>
        <v>0</v>
      </c>
      <c r="R76" s="46">
        <f>IF(R$3&gt;A1remlife,A1value-SUM($F76:Q76),IF(A1remlife="N/A","n/a",A1value/A1remlife))</f>
        <v>0</v>
      </c>
      <c r="S76" s="46">
        <f>IF(S$3&gt;A1remlife,A1value-SUM($F76:R76),IF(A1remlife="N/A","n/a",A1value/A1remlife))</f>
        <v>0</v>
      </c>
      <c r="T76" s="46">
        <f>IF(T$3&gt;A1remlife,A1value-SUM($F76:S76),IF(A1remlife="N/A","n/a",A1value/A1remlife))</f>
        <v>0</v>
      </c>
      <c r="U76" s="46">
        <f>IF(U$3&gt;A1remlife,A1value-SUM($F76:T76),IF(A1remlife="N/A","n/a",A1value/A1remlife))</f>
        <v>0</v>
      </c>
      <c r="V76" s="46">
        <f>IF(V$3&gt;A1remlife,A1value-SUM($F76:U76),IF(A1remlife="N/A","n/a",A1value/A1remlife))</f>
        <v>0</v>
      </c>
      <c r="W76" s="46">
        <f>IF(W$3&gt;A1remlife,A1value-SUM($F76:V76),IF(A1remlife="N/A","n/a",A1value/A1remlife))</f>
        <v>0</v>
      </c>
      <c r="X76" s="46">
        <f>IF(X$3&gt;A1remlife,A1value-SUM($F76:W76),IF(A1remlife="N/A","n/a",A1value/A1remlife))</f>
        <v>0</v>
      </c>
      <c r="Y76" s="46">
        <f>IF(Y$3&gt;A1remlife,A1value-SUM($F76:X76),IF(A1remlife="N/A","n/a",A1value/A1remlife))</f>
        <v>0</v>
      </c>
      <c r="Z76" s="46">
        <f>IF(Z$3&gt;A1remlife,A1value-SUM($F76:Y76),IF(A1remlife="N/A","n/a",A1value/A1remlife))</f>
        <v>0</v>
      </c>
      <c r="AA76" s="46">
        <f>IF(AA$3&gt;A1remlife,A1value-SUM($F76:Z76),IF(A1remlife="N/A","n/a",A1value/A1remlife))</f>
        <v>0</v>
      </c>
      <c r="AB76" s="46">
        <f>IF(AB$3&gt;A1remlife,A1value-SUM($F76:AA76),IF(A1remlife="N/A","n/a",A1value/A1remlife))</f>
        <v>0</v>
      </c>
      <c r="AC76" s="46">
        <f>IF(AC$3&gt;A1remlife,A1value-SUM($F76:AB76),IF(A1remlife="N/A","n/a",A1value/A1remlife))</f>
        <v>0</v>
      </c>
      <c r="AD76" s="46">
        <f>IF(AD$3&gt;A1remlife,A1value-SUM($F76:AC76),IF(A1remlife="N/A","n/a",A1value/A1remlife))</f>
        <v>0</v>
      </c>
      <c r="AE76" s="46">
        <f>IF(AE$3&gt;A1remlife,A1value-SUM($F76:AD76),IF(A1remlife="N/A","n/a",A1value/A1remlife))</f>
        <v>0</v>
      </c>
      <c r="AF76" s="46">
        <f>IF(AF$3&gt;A1remlife,A1value-SUM($F76:AE76),IF(A1remlife="N/A","n/a",A1value/A1remlife))</f>
        <v>0</v>
      </c>
      <c r="AG76" s="46">
        <f>IF(AG$3&gt;A1remlife,A1value-SUM($F76:AF76),IF(A1remlife="N/A","n/a",A1value/A1remlife))</f>
        <v>0</v>
      </c>
      <c r="AH76" s="46">
        <f>IF(AH$3&gt;A1remlife,A1value-SUM($F76:AG76),IF(A1remlife="N/A","n/a",A1value/A1remlife))</f>
        <v>0</v>
      </c>
      <c r="AI76" s="46">
        <f>IF(AI$3&gt;A1remlife,A1value-SUM($F76:AH76),IF(A1remlife="N/A","n/a",A1value/A1remlife))</f>
        <v>0</v>
      </c>
      <c r="AJ76" s="46">
        <f>IF(AJ$3&gt;A1remlife,A1value-SUM($F76:AI76),IF(A1remlife="N/A","n/a",A1value/A1remlife))</f>
        <v>0</v>
      </c>
      <c r="AK76" s="46">
        <f>IF(AK$3&gt;A1remlife,A1value-SUM($F76:AJ76),IF(A1remlife="N/A","n/a",A1value/A1remlife))</f>
        <v>0</v>
      </c>
      <c r="AL76" s="46">
        <f>IF(AL$3&gt;A1remlife,A1value-SUM($F76:AK76),IF(A1remlife="N/A","n/a",A1value/A1remlife))</f>
        <v>0</v>
      </c>
      <c r="AM76" s="46">
        <f>IF(AM$3&gt;A1remlife,A1value-SUM($F76:AL76),IF(A1remlife="N/A","n/a",A1value/A1remlife))</f>
        <v>0</v>
      </c>
      <c r="AN76" s="46">
        <f>IF(AN$3&gt;A1remlife,A1value-SUM($F76:AM76),IF(A1remlife="N/A","n/a",A1value/A1remlife))</f>
        <v>0</v>
      </c>
      <c r="AO76" s="46">
        <f>IF(AO$3&gt;A1remlife,A1value-SUM($F76:AN76),IF(A1remlife="N/A","n/a",A1value/A1remlife))</f>
        <v>0</v>
      </c>
      <c r="AP76" s="46">
        <f>IF(AP$3&gt;A1remlife,A1value-SUM($F76:AO76),IF(A1remlife="N/A","n/a",A1value/A1remlife))</f>
        <v>0</v>
      </c>
      <c r="AQ76" s="46">
        <f>IF(AQ$3&gt;A1remlife,A1value-SUM($F76:AP76),IF(A1remlife="N/A","n/a",A1value/A1remlife))</f>
        <v>0</v>
      </c>
      <c r="AR76" s="46">
        <f>IF(AR$3&gt;A1remlife,A1value-SUM($F76:AQ76),IF(A1remlife="N/A","n/a",A1value/A1remlife))</f>
        <v>0</v>
      </c>
      <c r="AS76" s="46">
        <f>IF(AS$3&gt;A1remlife,A1value-SUM($F76:AR76),IF(A1remlife="N/A","n/a",A1value/A1remlife))</f>
        <v>0</v>
      </c>
      <c r="AT76" s="46">
        <f>IF(AT$3&gt;A1remlife,A1value-SUM($F76:AS76),IF(A1remlife="N/A","n/a",A1value/A1remlife))</f>
        <v>0</v>
      </c>
      <c r="AU76" s="46">
        <f>IF(AU$3&gt;A1remlife,A1value-SUM($F76:AT76),IF(A1remlife="N/A","n/a",A1value/A1remlife))</f>
        <v>0</v>
      </c>
      <c r="AV76" s="46">
        <f>IF(AV$3&gt;A1remlife,A1value-SUM($F76:AU76),IF(A1remlife="N/A","n/a",A1value/A1remlife))</f>
        <v>0</v>
      </c>
      <c r="AW76" s="46">
        <f>IF(AW$3&gt;A1remlife,A1value-SUM($F76:AV76),IF(A1remlife="N/A","n/a",A1value/A1remlife))</f>
        <v>0</v>
      </c>
      <c r="AX76" s="46">
        <f>IF(AX$3&gt;A1remlife,A1value-SUM($F76:AW76),IF(A1remlife="N/A","n/a",A1value/A1remlife))</f>
        <v>0</v>
      </c>
      <c r="AY76" s="46">
        <f>IF(AY$3&gt;A1remlife,A1value-SUM($F76:AX76),IF(A1remlife="N/A","n/a",A1value/A1remlife))</f>
        <v>0</v>
      </c>
      <c r="AZ76" s="46">
        <f>IF(AZ$3&gt;A1remlife,A1value-SUM($F76:AY76),IF(A1remlife="N/A","n/a",A1value/A1remlife))</f>
        <v>0</v>
      </c>
      <c r="BA76" s="46">
        <f>IF(BA$3&gt;A1remlife,A1value-SUM($F76:AZ76),IF(A1remlife="N/A","n/a",A1value/A1remlife))</f>
        <v>0</v>
      </c>
      <c r="BB76" s="46">
        <f>IF(BB$3&gt;A1remlife,A1value-SUM($F76:BA76),IF(A1remlife="N/A","n/a",A1value/A1remlife))</f>
        <v>0</v>
      </c>
      <c r="BC76" s="46">
        <f>IF(BC$3&gt;A1remlife,A1value-SUM($F76:BB76),IF(A1remlife="N/A","n/a",A1value/A1remlife))</f>
        <v>0</v>
      </c>
      <c r="BD76" s="46">
        <f>IF(BD$3&gt;A1remlife,A1value-SUM($F76:BC76),IF(A1remlife="N/A","n/a",A1value/A1remlife))</f>
        <v>0</v>
      </c>
      <c r="BE76" s="46">
        <f>IF(BE$3&gt;A1remlife,A1value-SUM($F76:BD76),IF(A1remlife="N/A","n/a",A1value/A1remlife))</f>
        <v>0</v>
      </c>
      <c r="BF76" s="46">
        <f>IF(BF$3&gt;A1remlife,A1value-SUM($F76:BE76),IF(A1remlife="N/A","n/a",A1value/A1remlife))</f>
        <v>0</v>
      </c>
      <c r="BG76" s="46">
        <f>IF(BG$3&gt;A1remlife,A1value-SUM($F76:BF76),IF(A1remlife="N/A","n/a",A1value/A1remlife))</f>
        <v>0</v>
      </c>
      <c r="BH76" s="46">
        <f>IF(BH$3&gt;A1remlife,A1value-SUM($F76:BG76),IF(A1remlife="N/A","n/a",A1value/A1remlife))</f>
        <v>0</v>
      </c>
      <c r="BI76" s="46">
        <f>IF(BI$3&gt;A1remlife,A1value-SUM($F76:BH76),IF(A1remlife="N/A","n/a",A1value/A1remlife))</f>
        <v>0</v>
      </c>
      <c r="BJ76" s="19"/>
      <c r="BK76" s="19"/>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x14ac:dyDescent="0.2">
      <c r="A77" s="19"/>
      <c r="B77" s="35"/>
      <c r="C77" s="34"/>
      <c r="D77" s="469" t="s">
        <v>71</v>
      </c>
      <c r="E77" s="281">
        <v>0</v>
      </c>
      <c r="F77" s="3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9"/>
      <c r="BK77" s="19"/>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x14ac:dyDescent="0.2">
      <c r="A78" s="19"/>
      <c r="B78" s="35"/>
      <c r="C78" s="34"/>
      <c r="D78" s="469"/>
      <c r="E78" s="281">
        <v>1</v>
      </c>
      <c r="F78" s="37"/>
      <c r="G78" s="300"/>
      <c r="H78" s="40">
        <f>IF(A1stdlife="n/a","n/a",IF(H$3&gt;(A1stdlife+$E78),(Input!$G$143*(1+rvanilla)^0.5)-SUM($G78:G78),(Input!$G$143*(1+rvanilla)^0.5)/A1stdlife))</f>
        <v>0</v>
      </c>
      <c r="I78" s="40">
        <f>IF(A1stdlife="n/a","n/a",IF(I$3&gt;(A1stdlife+$E78),(Input!$G$143*(1+rvanilla)^0.5)-SUM($G78:H78),(Input!$G$143*(1+rvanilla)^0.5)/A1stdlife))</f>
        <v>0</v>
      </c>
      <c r="J78" s="40">
        <f>IF(A1stdlife="n/a","n/a",IF(J$3&gt;(A1stdlife+$E78),(Input!$G$143*(1+rvanilla)^0.5)-SUM($G78:I78),(Input!$G$143*(1+rvanilla)^0.5)/A1stdlife))</f>
        <v>0</v>
      </c>
      <c r="K78" s="40">
        <f>IF(A1stdlife="n/a","n/a",IF(K$3&gt;(A1stdlife+$E78),(Input!$G$143*(1+rvanilla)^0.5)-SUM($G78:J78),(Input!$G$143*(1+rvanilla)^0.5)/A1stdlife))</f>
        <v>0</v>
      </c>
      <c r="L78" s="40">
        <f>IF(A1stdlife="n/a","n/a",IF(L$3&gt;(A1stdlife+$E78),(Input!$G$143*(1+rvanilla)^0.5)-SUM($G78:K78),(Input!$G$143*(1+rvanilla)^0.5)/A1stdlife))</f>
        <v>0</v>
      </c>
      <c r="M78" s="40">
        <f>IF(A1stdlife="n/a","n/a",IF(M$3&gt;(A1stdlife+$E78),(Input!$G$143*(1+rvanilla)^0.5)-SUM($G78:L78),(Input!$G$143*(1+rvanilla)^0.5)/A1stdlife))</f>
        <v>0</v>
      </c>
      <c r="N78" s="40">
        <f>IF(A1stdlife="n/a","n/a",IF(N$3&gt;(A1stdlife+$E78),(Input!$G$143*(1+rvanilla)^0.5)-SUM($G78:M78),(Input!$G$143*(1+rvanilla)^0.5)/A1stdlife))</f>
        <v>0</v>
      </c>
      <c r="O78" s="40">
        <f>IF(A1stdlife="n/a","n/a",IF(O$3&gt;(A1stdlife+$E78),(Input!$G$143*(1+rvanilla)^0.5)-SUM($G78:N78),(Input!$G$143*(1+rvanilla)^0.5)/A1stdlife))</f>
        <v>0</v>
      </c>
      <c r="P78" s="40">
        <f>IF(A1stdlife="n/a","n/a",IF(P$3&gt;(A1stdlife+$E78),(Input!$G$143*(1+rvanilla)^0.5)-SUM($G78:O78),(Input!$G$143*(1+rvanilla)^0.5)/A1stdlife))</f>
        <v>0</v>
      </c>
      <c r="Q78" s="40">
        <f>IF(A1stdlife="n/a","n/a",IF(Q$3&gt;(A1stdlife+$E78),(Input!$G$143*(1+rvanilla)^0.5)-SUM($G78:P78),(Input!$G$143*(1+rvanilla)^0.5)/A1stdlife))</f>
        <v>0</v>
      </c>
      <c r="R78" s="40">
        <f>IF(A1stdlife="n/a","n/a",IF(R$3&gt;(A1stdlife+$E78),(Input!$G$143*(1+rvanilla)^0.5)-SUM($G78:Q78),(Input!$G$143*(1+rvanilla)^0.5)/A1stdlife))</f>
        <v>0</v>
      </c>
      <c r="S78" s="40">
        <f>IF(A1stdlife="n/a","n/a",IF(S$3&gt;(A1stdlife+$E78),(Input!$G$143*(1+rvanilla)^0.5)-SUM($G78:R78),(Input!$G$143*(1+rvanilla)^0.5)/A1stdlife))</f>
        <v>0</v>
      </c>
      <c r="T78" s="40">
        <f>IF(A1stdlife="n/a","n/a",IF(T$3&gt;(A1stdlife+$E78),(Input!$G$143*(1+rvanilla)^0.5)-SUM($G78:S78),(Input!$G$143*(1+rvanilla)^0.5)/A1stdlife))</f>
        <v>0</v>
      </c>
      <c r="U78" s="40">
        <f>IF(A1stdlife="n/a","n/a",IF(U$3&gt;(A1stdlife+$E78),(Input!$G$143*(1+rvanilla)^0.5)-SUM($G78:T78),(Input!$G$143*(1+rvanilla)^0.5)/A1stdlife))</f>
        <v>0</v>
      </c>
      <c r="V78" s="40">
        <f>IF(A1stdlife="n/a","n/a",IF(V$3&gt;(A1stdlife+$E78),(Input!$G$143*(1+rvanilla)^0.5)-SUM($G78:U78),(Input!$G$143*(1+rvanilla)^0.5)/A1stdlife))</f>
        <v>0</v>
      </c>
      <c r="W78" s="40">
        <f>IF(A1stdlife="n/a","n/a",IF(W$3&gt;(A1stdlife+$E78),(Input!$G$143*(1+rvanilla)^0.5)-SUM($G78:V78),(Input!$G$143*(1+rvanilla)^0.5)/A1stdlife))</f>
        <v>0</v>
      </c>
      <c r="X78" s="40">
        <f>IF(A1stdlife="n/a","n/a",IF(X$3&gt;(A1stdlife+$E78),(Input!$G$143*(1+rvanilla)^0.5)-SUM($G78:W78),(Input!$G$143*(1+rvanilla)^0.5)/A1stdlife))</f>
        <v>0</v>
      </c>
      <c r="Y78" s="40">
        <f>IF(A1stdlife="n/a","n/a",IF(Y$3&gt;(A1stdlife+$E78),(Input!$G$143*(1+rvanilla)^0.5)-SUM($G78:X78),(Input!$G$143*(1+rvanilla)^0.5)/A1stdlife))</f>
        <v>0</v>
      </c>
      <c r="Z78" s="40">
        <f>IF(A1stdlife="n/a","n/a",IF(Z$3&gt;(A1stdlife+$E78),(Input!$G$143*(1+rvanilla)^0.5)-SUM($G78:Y78),(Input!$G$143*(1+rvanilla)^0.5)/A1stdlife))</f>
        <v>0</v>
      </c>
      <c r="AA78" s="40">
        <f>IF(A1stdlife="n/a","n/a",IF(AA$3&gt;(A1stdlife+$E78),(Input!$G$143*(1+rvanilla)^0.5)-SUM($G78:Z78),(Input!$G$143*(1+rvanilla)^0.5)/A1stdlife))</f>
        <v>0</v>
      </c>
      <c r="AB78" s="40">
        <f>IF(A1stdlife="n/a","n/a",IF(AB$3&gt;(A1stdlife+$E78),(Input!$G$143*(1+rvanilla)^0.5)-SUM($G78:AA78),(Input!$G$143*(1+rvanilla)^0.5)/A1stdlife))</f>
        <v>0</v>
      </c>
      <c r="AC78" s="315">
        <f>IF(A1stdlife="n/a","n/a",IF(AC$3&gt;(A1stdlife+$E78),(Input!$G$143*(1+rvanilla)^0.5)-SUM($G78:AB78),(Input!$G$143*(1+rvanilla)^0.5)/A1stdlife))</f>
        <v>0</v>
      </c>
      <c r="AD78" s="40">
        <f>IF(A1stdlife="n/a","n/a",IF(AD$3&gt;(A1stdlife+$E78),(Input!$G$143*(1+rvanilla)^0.5)-SUM($G78:AC78),(Input!$G$143*(1+rvanilla)^0.5)/A1stdlife))</f>
        <v>0</v>
      </c>
      <c r="AE78" s="40">
        <f>IF(A1stdlife="n/a","n/a",IF(AE$3&gt;(A1stdlife+$E78),(Input!$G$143*(1+rvanilla)^0.5)-SUM($G78:AD78),(Input!$G$143*(1+rvanilla)^0.5)/A1stdlife))</f>
        <v>0</v>
      </c>
      <c r="AF78" s="40">
        <f>IF(A1stdlife="n/a","n/a",IF(AF$3&gt;(A1stdlife+$E78),(Input!$G$143*(1+rvanilla)^0.5)-SUM($G78:AE78),(Input!$G$143*(1+rvanilla)^0.5)/A1stdlife))</f>
        <v>0</v>
      </c>
      <c r="AG78" s="40">
        <f>IF(A1stdlife="n/a","n/a",IF(AG$3&gt;(A1stdlife+$E78),(Input!$G$143*(1+rvanilla)^0.5)-SUM($G78:AF78),(Input!$G$143*(1+rvanilla)^0.5)/A1stdlife))</f>
        <v>0</v>
      </c>
      <c r="AH78" s="40">
        <f>IF(A1stdlife="n/a","n/a",IF(AH$3&gt;(A1stdlife+$E78),(Input!$G$143*(1+rvanilla)^0.5)-SUM($G78:AG78),(Input!$G$143*(1+rvanilla)^0.5)/A1stdlife))</f>
        <v>0</v>
      </c>
      <c r="AI78" s="40">
        <f>IF(A1stdlife="n/a","n/a",IF(AI$3&gt;(A1stdlife+$E78),(Input!$G$143*(1+rvanilla)^0.5)-SUM($G78:AH78),(Input!$G$143*(1+rvanilla)^0.5)/A1stdlife))</f>
        <v>0</v>
      </c>
      <c r="AJ78" s="40">
        <f>IF(A1stdlife="n/a","n/a",IF(AJ$3&gt;(A1stdlife+$E78),(Input!$G$143*(1+rvanilla)^0.5)-SUM($G78:AI78),(Input!$G$143*(1+rvanilla)^0.5)/A1stdlife))</f>
        <v>0</v>
      </c>
      <c r="AK78" s="40">
        <f>IF(A1stdlife="n/a","n/a",IF(AK$3&gt;(A1stdlife+$E78),(Input!$G$143*(1+rvanilla)^0.5)-SUM($G78:AJ78),(Input!$G$143*(1+rvanilla)^0.5)/A1stdlife))</f>
        <v>0</v>
      </c>
      <c r="AL78" s="40">
        <f>IF(A1stdlife="n/a","n/a",IF(AL$3&gt;(A1stdlife+$E78),(Input!$G$143*(1+rvanilla)^0.5)-SUM($G78:AK78),(Input!$G$143*(1+rvanilla)^0.5)/A1stdlife))</f>
        <v>0</v>
      </c>
      <c r="AM78" s="40">
        <f>IF(A1stdlife="n/a","n/a",IF(AM$3&gt;(A1stdlife+$E78),(Input!$G$143*(1+rvanilla)^0.5)-SUM($G78:AL78),(Input!$G$143*(1+rvanilla)^0.5)/A1stdlife))</f>
        <v>0</v>
      </c>
      <c r="AN78" s="40">
        <f>IF(A1stdlife="n/a","n/a",IF(AN$3&gt;(A1stdlife+$E78),(Input!$G$143*(1+rvanilla)^0.5)-SUM($G78:AM78),(Input!$G$143*(1+rvanilla)^0.5)/A1stdlife))</f>
        <v>0</v>
      </c>
      <c r="AO78" s="40">
        <f>IF(A1stdlife="n/a","n/a",IF(AO$3&gt;(A1stdlife+$E78),(Input!$G$143*(1+rvanilla)^0.5)-SUM($G78:AN78),(Input!$G$143*(1+rvanilla)^0.5)/A1stdlife))</f>
        <v>0</v>
      </c>
      <c r="AP78" s="40">
        <f>IF(A1stdlife="n/a","n/a",IF(AP$3&gt;(A1stdlife+$E78),(Input!$G$143*(1+rvanilla)^0.5)-SUM($G78:AO78),(Input!$G$143*(1+rvanilla)^0.5)/A1stdlife))</f>
        <v>0</v>
      </c>
      <c r="AQ78" s="40">
        <f>IF(A1stdlife="n/a","n/a",IF(AQ$3&gt;(A1stdlife+$E78),(Input!$G$143*(1+rvanilla)^0.5)-SUM($G78:AP78),(Input!$G$143*(1+rvanilla)^0.5)/A1stdlife))</f>
        <v>0</v>
      </c>
      <c r="AR78" s="40">
        <f>IF(A1stdlife="n/a","n/a",IF(AR$3&gt;(A1stdlife+$E78),(Input!$G$143*(1+rvanilla)^0.5)-SUM($G78:AQ78),(Input!$G$143*(1+rvanilla)^0.5)/A1stdlife))</f>
        <v>0</v>
      </c>
      <c r="AS78" s="40">
        <f>IF(A1stdlife="n/a","n/a",IF(AS$3&gt;(A1stdlife+$E78),(Input!$G$143*(1+rvanilla)^0.5)-SUM($G78:AR78),(Input!$G$143*(1+rvanilla)^0.5)/A1stdlife))</f>
        <v>0</v>
      </c>
      <c r="AT78" s="40">
        <f>IF(A1stdlife="n/a","n/a",IF(AT$3&gt;(A1stdlife+$E78),(Input!$G$143*(1+rvanilla)^0.5)-SUM($G78:AS78),(Input!$G$143*(1+rvanilla)^0.5)/A1stdlife))</f>
        <v>0</v>
      </c>
      <c r="AU78" s="40">
        <f>IF(A1stdlife="n/a","n/a",IF(AU$3&gt;(A1stdlife+$E78),(Input!$G$143*(1+rvanilla)^0.5)-SUM($G78:AT78),(Input!$G$143*(1+rvanilla)^0.5)/A1stdlife))</f>
        <v>0</v>
      </c>
      <c r="AV78" s="40">
        <f>IF(A1stdlife="n/a","n/a",IF(AV$3&gt;(A1stdlife+$E78),(Input!$G$143*(1+rvanilla)^0.5)-SUM($G78:AU78),(Input!$G$143*(1+rvanilla)^0.5)/A1stdlife))</f>
        <v>0</v>
      </c>
      <c r="AW78" s="40">
        <f>IF(A1stdlife="n/a","n/a",IF(AW$3&gt;(A1stdlife+$E78),(Input!$G$143*(1+rvanilla)^0.5)-SUM($G78:AV78),(Input!$G$143*(1+rvanilla)^0.5)/A1stdlife))</f>
        <v>0</v>
      </c>
      <c r="AX78" s="40">
        <f>IF(A1stdlife="n/a","n/a",IF(AX$3&gt;(A1stdlife+$E78),(Input!$G$143*(1+rvanilla)^0.5)-SUM($G78:AW78),(Input!$G$143*(1+rvanilla)^0.5)/A1stdlife))</f>
        <v>0</v>
      </c>
      <c r="AY78" s="40">
        <f>IF(A1stdlife="n/a","n/a",IF(AY$3&gt;(A1stdlife+$E78),(Input!$G$143*(1+rvanilla)^0.5)-SUM($G78:AX78),(Input!$G$143*(1+rvanilla)^0.5)/A1stdlife))</f>
        <v>0</v>
      </c>
      <c r="AZ78" s="40">
        <f>IF(A1stdlife="n/a","n/a",IF(AZ$3&gt;(A1stdlife+$E78),(Input!$G$143*(1+rvanilla)^0.5)-SUM($G78:AY78),(Input!$G$143*(1+rvanilla)^0.5)/A1stdlife))</f>
        <v>0</v>
      </c>
      <c r="BA78" s="40">
        <f>IF(A1stdlife="n/a","n/a",IF(BA$3&gt;(A1stdlife+$E78),(Input!$G$143*(1+rvanilla)^0.5)-SUM($G78:AZ78),(Input!$G$143*(1+rvanilla)^0.5)/A1stdlife))</f>
        <v>0</v>
      </c>
      <c r="BB78" s="40">
        <f>IF(A1stdlife="n/a","n/a",IF(BB$3&gt;(A1stdlife+$E78),(Input!$G$143*(1+rvanilla)^0.5)-SUM($G78:BA78),(Input!$G$143*(1+rvanilla)^0.5)/A1stdlife))</f>
        <v>0</v>
      </c>
      <c r="BC78" s="40">
        <f>IF(A1stdlife="n/a","n/a",IF(BC$3&gt;(A1stdlife+$E78),(Input!$G$143*(1+rvanilla)^0.5)-SUM($G78:BB78),(Input!$G$143*(1+rvanilla)^0.5)/A1stdlife))</f>
        <v>0</v>
      </c>
      <c r="BD78" s="40">
        <f>IF(A1stdlife="n/a","n/a",IF(BD$3&gt;(A1stdlife+$E78),(Input!$G$143*(1+rvanilla)^0.5)-SUM($G78:BC78),(Input!$G$143*(1+rvanilla)^0.5)/A1stdlife))</f>
        <v>0</v>
      </c>
      <c r="BE78" s="40">
        <f>IF(A1stdlife="n/a","n/a",IF(BE$3&gt;(A1stdlife+$E78),(Input!$G$143*(1+rvanilla)^0.5)-SUM($G78:BD78),(Input!$G$143*(1+rvanilla)^0.5)/A1stdlife))</f>
        <v>0</v>
      </c>
      <c r="BF78" s="40">
        <f>IF(A1stdlife="n/a","n/a",IF(BF$3&gt;(A1stdlife+$E78),(Input!$G$143*(1+rvanilla)^0.5)-SUM($G78:BE78),(Input!$G$143*(1+rvanilla)^0.5)/A1stdlife))</f>
        <v>0</v>
      </c>
      <c r="BG78" s="40">
        <f>IF(A1stdlife="n/a","n/a",IF(BG$3&gt;(A1stdlife+$E78),(Input!$G$143*(1+rvanilla)^0.5)-SUM($G78:BF78),(Input!$G$143*(1+rvanilla)^0.5)/A1stdlife))</f>
        <v>0</v>
      </c>
      <c r="BH78" s="40">
        <f>IF(A1stdlife="n/a","n/a",IF(BH$3&gt;(A1stdlife+$E78),(Input!$G$143*(1+rvanilla)^0.5)-SUM($G78:BG78),(Input!$G$143*(1+rvanilla)^0.5)/A1stdlife))</f>
        <v>0</v>
      </c>
      <c r="BI78" s="40">
        <f>IF(A1stdlife="n/a","n/a",IF(BI$3&gt;(A1stdlife+$E78),(Input!$G$143*(1+rvanilla)^0.5)-SUM($G78:BH78),(Input!$G$143*(1+rvanilla)^0.5)/A1stdlife))</f>
        <v>0</v>
      </c>
      <c r="BJ78" s="19"/>
      <c r="BK78" s="19"/>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x14ac:dyDescent="0.2">
      <c r="A79" s="19"/>
      <c r="B79" s="35"/>
      <c r="C79" s="34"/>
      <c r="D79" s="469"/>
      <c r="E79" s="281">
        <v>2</v>
      </c>
      <c r="F79" s="37"/>
      <c r="G79" s="301"/>
      <c r="H79" s="302"/>
      <c r="I79" s="40">
        <f>IF(A1stdlife="n/a","n/a",IF(I$3&gt;(A1stdlife+$E79),(Input!$H$143*(1+rvanilla)^0.5)-SUM($H79:H79),(Input!$H$143*(1+rvanilla)^0.5)/A1stdlife))</f>
        <v>0</v>
      </c>
      <c r="J79" s="40">
        <f>IF(A1stdlife="n/a","n/a",IF(J$3&gt;(A1stdlife+$E79),(Input!$H$143*(1+rvanilla)^0.5)-SUM($H79:I79),(Input!$H$143*(1+rvanilla)^0.5)/A1stdlife))</f>
        <v>0</v>
      </c>
      <c r="K79" s="40">
        <f>IF(A1stdlife="n/a","n/a",IF(K$3&gt;(A1stdlife+$E79),(Input!$H$143*(1+rvanilla)^0.5)-SUM($H79:J79),(Input!$H$143*(1+rvanilla)^0.5)/A1stdlife))</f>
        <v>0</v>
      </c>
      <c r="L79" s="40">
        <f>IF(A1stdlife="n/a","n/a",IF(L$3&gt;(A1stdlife+$E79),(Input!$H$143*(1+rvanilla)^0.5)-SUM($H79:K79),(Input!$H$143*(1+rvanilla)^0.5)/A1stdlife))</f>
        <v>0</v>
      </c>
      <c r="M79" s="40">
        <f>IF(A1stdlife="n/a","n/a",IF(M$3&gt;(A1stdlife+$E79),(Input!$H$143*(1+rvanilla)^0.5)-SUM($H79:L79),(Input!$H$143*(1+rvanilla)^0.5)/A1stdlife))</f>
        <v>0</v>
      </c>
      <c r="N79" s="40">
        <f>IF(A1stdlife="n/a","n/a",IF(N$3&gt;(A1stdlife+$E79),(Input!$H$143*(1+rvanilla)^0.5)-SUM($H79:M79),(Input!$H$143*(1+rvanilla)^0.5)/A1stdlife))</f>
        <v>0</v>
      </c>
      <c r="O79" s="40">
        <f>IF(A1stdlife="n/a","n/a",IF(O$3&gt;(A1stdlife+$E79),(Input!$H$143*(1+rvanilla)^0.5)-SUM($H79:N79),(Input!$H$143*(1+rvanilla)^0.5)/A1stdlife))</f>
        <v>0</v>
      </c>
      <c r="P79" s="40">
        <f>IF(A1stdlife="n/a","n/a",IF(P$3&gt;(A1stdlife+$E79),(Input!$H$143*(1+rvanilla)^0.5)-SUM($H79:O79),(Input!$H$143*(1+rvanilla)^0.5)/A1stdlife))</f>
        <v>0</v>
      </c>
      <c r="Q79" s="40">
        <f>IF(A1stdlife="n/a","n/a",IF(Q$3&gt;(A1stdlife+$E79),(Input!$H$143*(1+rvanilla)^0.5)-SUM($H79:P79),(Input!$H$143*(1+rvanilla)^0.5)/A1stdlife))</f>
        <v>0</v>
      </c>
      <c r="R79" s="40">
        <f>IF(A1stdlife="n/a","n/a",IF(R$3&gt;(A1stdlife+$E79),(Input!$H$143*(1+rvanilla)^0.5)-SUM($H79:Q79),(Input!$H$143*(1+rvanilla)^0.5)/A1stdlife))</f>
        <v>0</v>
      </c>
      <c r="S79" s="40">
        <f>IF(A1stdlife="n/a","n/a",IF(S$3&gt;(A1stdlife+$E79),(Input!$H$143*(1+rvanilla)^0.5)-SUM($H79:R79),(Input!$H$143*(1+rvanilla)^0.5)/A1stdlife))</f>
        <v>0</v>
      </c>
      <c r="T79" s="40">
        <f>IF(A1stdlife="n/a","n/a",IF(T$3&gt;(A1stdlife+$E79),(Input!$H$143*(1+rvanilla)^0.5)-SUM($H79:S79),(Input!$H$143*(1+rvanilla)^0.5)/A1stdlife))</f>
        <v>0</v>
      </c>
      <c r="U79" s="40">
        <f>IF(A1stdlife="n/a","n/a",IF(U$3&gt;(A1stdlife+$E79),(Input!$H$143*(1+rvanilla)^0.5)-SUM($H79:T79),(Input!$H$143*(1+rvanilla)^0.5)/A1stdlife))</f>
        <v>0</v>
      </c>
      <c r="V79" s="40">
        <f>IF(A1stdlife="n/a","n/a",IF(V$3&gt;(A1stdlife+$E79),(Input!$H$143*(1+rvanilla)^0.5)-SUM($H79:U79),(Input!$H$143*(1+rvanilla)^0.5)/A1stdlife))</f>
        <v>0</v>
      </c>
      <c r="W79" s="40">
        <f>IF(A1stdlife="n/a","n/a",IF(W$3&gt;(A1stdlife+$E79),(Input!$H$143*(1+rvanilla)^0.5)-SUM($H79:V79),(Input!$H$143*(1+rvanilla)^0.5)/A1stdlife))</f>
        <v>0</v>
      </c>
      <c r="X79" s="40">
        <f>IF(A1stdlife="n/a","n/a",IF(X$3&gt;(A1stdlife+$E79),(Input!$H$143*(1+rvanilla)^0.5)-SUM($H79:W79),(Input!$H$143*(1+rvanilla)^0.5)/A1stdlife))</f>
        <v>0</v>
      </c>
      <c r="Y79" s="40">
        <f>IF(A1stdlife="n/a","n/a",IF(Y$3&gt;(A1stdlife+$E79),(Input!$H$143*(1+rvanilla)^0.5)-SUM($H79:X79),(Input!$H$143*(1+rvanilla)^0.5)/A1stdlife))</f>
        <v>0</v>
      </c>
      <c r="Z79" s="40">
        <f>IF(A1stdlife="n/a","n/a",IF(Z$3&gt;(A1stdlife+$E79),(Input!$H$143*(1+rvanilla)^0.5)-SUM($H79:Y79),(Input!$H$143*(1+rvanilla)^0.5)/A1stdlife))</f>
        <v>0</v>
      </c>
      <c r="AA79" s="40">
        <f>IF(A1stdlife="n/a","n/a",IF(AA$3&gt;(A1stdlife+$E79),(Input!$H$143*(1+rvanilla)^0.5)-SUM($H79:Z79),(Input!$H$143*(1+rvanilla)^0.5)/A1stdlife))</f>
        <v>0</v>
      </c>
      <c r="AB79" s="40">
        <f>IF(A1stdlife="n/a","n/a",IF(AB$3&gt;(A1stdlife+$E79),(Input!$H$143*(1+rvanilla)^0.5)-SUM($H79:AA79),(Input!$H$143*(1+rvanilla)^0.5)/A1stdlife))</f>
        <v>0</v>
      </c>
      <c r="AC79" s="40">
        <f>IF(A1stdlife="n/a","n/a",IF(AC$3&gt;(A1stdlife+$E79),(Input!$H$143*(1+rvanilla)^0.5)-SUM($H79:AB79),(Input!$H$143*(1+rvanilla)^0.5)/A1stdlife))</f>
        <v>0</v>
      </c>
      <c r="AD79" s="40">
        <f>IF(A1stdlife="n/a","n/a",IF(AD$3&gt;(A1stdlife+$E79),(Input!$H$143*(1+rvanilla)^0.5)-SUM($H79:AC79),(Input!$H$143*(1+rvanilla)^0.5)/A1stdlife))</f>
        <v>0</v>
      </c>
      <c r="AE79" s="40">
        <f>IF(A1stdlife="n/a","n/a",IF(AE$3&gt;(A1stdlife+$E79),(Input!$H$143*(1+rvanilla)^0.5)-SUM($H79:AD79),(Input!$H$143*(1+rvanilla)^0.5)/A1stdlife))</f>
        <v>0</v>
      </c>
      <c r="AF79" s="40">
        <f>IF(A1stdlife="n/a","n/a",IF(AF$3&gt;(A1stdlife+$E79),(Input!$H$143*(1+rvanilla)^0.5)-SUM($H79:AE79),(Input!$H$143*(1+rvanilla)^0.5)/A1stdlife))</f>
        <v>0</v>
      </c>
      <c r="AG79" s="40">
        <f>IF(A1stdlife="n/a","n/a",IF(AG$3&gt;(A1stdlife+$E79),(Input!$H$143*(1+rvanilla)^0.5)-SUM($H79:AF79),(Input!$H$143*(1+rvanilla)^0.5)/A1stdlife))</f>
        <v>0</v>
      </c>
      <c r="AH79" s="40">
        <f>IF(A1stdlife="n/a","n/a",IF(AH$3&gt;(A1stdlife+$E79),(Input!$H$143*(1+rvanilla)^0.5)-SUM($H79:AG79),(Input!$H$143*(1+rvanilla)^0.5)/A1stdlife))</f>
        <v>0</v>
      </c>
      <c r="AI79" s="40">
        <f>IF(A1stdlife="n/a","n/a",IF(AI$3&gt;(A1stdlife+$E79),(Input!$H$143*(1+rvanilla)^0.5)-SUM($H79:AH79),(Input!$H$143*(1+rvanilla)^0.5)/A1stdlife))</f>
        <v>0</v>
      </c>
      <c r="AJ79" s="40">
        <f>IF(A1stdlife="n/a","n/a",IF(AJ$3&gt;(A1stdlife+$E79),(Input!$H$143*(1+rvanilla)^0.5)-SUM($H79:AI79),(Input!$H$143*(1+rvanilla)^0.5)/A1stdlife))</f>
        <v>0</v>
      </c>
      <c r="AK79" s="40">
        <f>IF(A1stdlife="n/a","n/a",IF(AK$3&gt;(A1stdlife+$E79),(Input!$H$143*(1+rvanilla)^0.5)-SUM($H79:AJ79),(Input!$H$143*(1+rvanilla)^0.5)/A1stdlife))</f>
        <v>0</v>
      </c>
      <c r="AL79" s="40">
        <f>IF(A1stdlife="n/a","n/a",IF(AL$3&gt;(A1stdlife+$E79),(Input!$H$143*(1+rvanilla)^0.5)-SUM($H79:AK79),(Input!$H$143*(1+rvanilla)^0.5)/A1stdlife))</f>
        <v>0</v>
      </c>
      <c r="AM79" s="40">
        <f>IF(A1stdlife="n/a","n/a",IF(AM$3&gt;(A1stdlife+$E79),(Input!$H$143*(1+rvanilla)^0.5)-SUM($H79:AL79),(Input!$H$143*(1+rvanilla)^0.5)/A1stdlife))</f>
        <v>0</v>
      </c>
      <c r="AN79" s="40">
        <f>IF(A1stdlife="n/a","n/a",IF(AN$3&gt;(A1stdlife+$E79),(Input!$H$143*(1+rvanilla)^0.5)-SUM($H79:AM79),(Input!$H$143*(1+rvanilla)^0.5)/A1stdlife))</f>
        <v>0</v>
      </c>
      <c r="AO79" s="40">
        <f>IF(A1stdlife="n/a","n/a",IF(AO$3&gt;(A1stdlife+$E79),(Input!$H$143*(1+rvanilla)^0.5)-SUM($H79:AN79),(Input!$H$143*(1+rvanilla)^0.5)/A1stdlife))</f>
        <v>0</v>
      </c>
      <c r="AP79" s="40">
        <f>IF(A1stdlife="n/a","n/a",IF(AP$3&gt;(A1stdlife+$E79),(Input!$H$143*(1+rvanilla)^0.5)-SUM($H79:AO79),(Input!$H$143*(1+rvanilla)^0.5)/A1stdlife))</f>
        <v>0</v>
      </c>
      <c r="AQ79" s="40">
        <f>IF(A1stdlife="n/a","n/a",IF(AQ$3&gt;(A1stdlife+$E79),(Input!$H$143*(1+rvanilla)^0.5)-SUM($H79:AP79),(Input!$H$143*(1+rvanilla)^0.5)/A1stdlife))</f>
        <v>0</v>
      </c>
      <c r="AR79" s="40">
        <f>IF(A1stdlife="n/a","n/a",IF(AR$3&gt;(A1stdlife+$E79),(Input!$H$143*(1+rvanilla)^0.5)-SUM($H79:AQ79),(Input!$H$143*(1+rvanilla)^0.5)/A1stdlife))</f>
        <v>0</v>
      </c>
      <c r="AS79" s="40">
        <f>IF(A1stdlife="n/a","n/a",IF(AS$3&gt;(A1stdlife+$E79),(Input!$H$143*(1+rvanilla)^0.5)-SUM($H79:AR79),(Input!$H$143*(1+rvanilla)^0.5)/A1stdlife))</f>
        <v>0</v>
      </c>
      <c r="AT79" s="40">
        <f>IF(A1stdlife="n/a","n/a",IF(AT$3&gt;(A1stdlife+$E79),(Input!$H$143*(1+rvanilla)^0.5)-SUM($H79:AS79),(Input!$H$143*(1+rvanilla)^0.5)/A1stdlife))</f>
        <v>0</v>
      </c>
      <c r="AU79" s="40">
        <f>IF(A1stdlife="n/a","n/a",IF(AU$3&gt;(A1stdlife+$E79),(Input!$H$143*(1+rvanilla)^0.5)-SUM($H79:AT79),(Input!$H$143*(1+rvanilla)^0.5)/A1stdlife))</f>
        <v>0</v>
      </c>
      <c r="AV79" s="40">
        <f>IF(A1stdlife="n/a","n/a",IF(AV$3&gt;(A1stdlife+$E79),(Input!$H$143*(1+rvanilla)^0.5)-SUM($H79:AU79),(Input!$H$143*(1+rvanilla)^0.5)/A1stdlife))</f>
        <v>0</v>
      </c>
      <c r="AW79" s="40">
        <f>IF(A1stdlife="n/a","n/a",IF(AW$3&gt;(A1stdlife+$E79),(Input!$H$143*(1+rvanilla)^0.5)-SUM($H79:AV79),(Input!$H$143*(1+rvanilla)^0.5)/A1stdlife))</f>
        <v>0</v>
      </c>
      <c r="AX79" s="40">
        <f>IF(A1stdlife="n/a","n/a",IF(AX$3&gt;(A1stdlife+$E79),(Input!$H$143*(1+rvanilla)^0.5)-SUM($H79:AW79),(Input!$H$143*(1+rvanilla)^0.5)/A1stdlife))</f>
        <v>0</v>
      </c>
      <c r="AY79" s="40">
        <f>IF(A1stdlife="n/a","n/a",IF(AY$3&gt;(A1stdlife+$E79),(Input!$H$143*(1+rvanilla)^0.5)-SUM($H79:AX79),(Input!$H$143*(1+rvanilla)^0.5)/A1stdlife))</f>
        <v>0</v>
      </c>
      <c r="AZ79" s="40">
        <f>IF(A1stdlife="n/a","n/a",IF(AZ$3&gt;(A1stdlife+$E79),(Input!$H$143*(1+rvanilla)^0.5)-SUM($H79:AY79),(Input!$H$143*(1+rvanilla)^0.5)/A1stdlife))</f>
        <v>0</v>
      </c>
      <c r="BA79" s="40">
        <f>IF(A1stdlife="n/a","n/a",IF(BA$3&gt;(A1stdlife+$E79),(Input!$H$143*(1+rvanilla)^0.5)-SUM($H79:AZ79),(Input!$H$143*(1+rvanilla)^0.5)/A1stdlife))</f>
        <v>0</v>
      </c>
      <c r="BB79" s="40">
        <f>IF(A1stdlife="n/a","n/a",IF(BB$3&gt;(A1stdlife+$E79),(Input!$H$143*(1+rvanilla)^0.5)-SUM($H79:BA79),(Input!$H$143*(1+rvanilla)^0.5)/A1stdlife))</f>
        <v>0</v>
      </c>
      <c r="BC79" s="40">
        <f>IF(A1stdlife="n/a","n/a",IF(BC$3&gt;(A1stdlife+$E79),(Input!$H$143*(1+rvanilla)^0.5)-SUM($H79:BB79),(Input!$H$143*(1+rvanilla)^0.5)/A1stdlife))</f>
        <v>0</v>
      </c>
      <c r="BD79" s="40">
        <f>IF(A1stdlife="n/a","n/a",IF(BD$3&gt;(A1stdlife+$E79),(Input!$H$143*(1+rvanilla)^0.5)-SUM($H79:BC79),(Input!$H$143*(1+rvanilla)^0.5)/A1stdlife))</f>
        <v>0</v>
      </c>
      <c r="BE79" s="40">
        <f>IF(A1stdlife="n/a","n/a",IF(BE$3&gt;(A1stdlife+$E79),(Input!$H$143*(1+rvanilla)^0.5)-SUM($H79:BD79),(Input!$H$143*(1+rvanilla)^0.5)/A1stdlife))</f>
        <v>0</v>
      </c>
      <c r="BF79" s="40">
        <f>IF(A1stdlife="n/a","n/a",IF(BF$3&gt;(A1stdlife+$E79),(Input!$H$143*(1+rvanilla)^0.5)-SUM($H79:BE79),(Input!$H$143*(1+rvanilla)^0.5)/A1stdlife))</f>
        <v>0</v>
      </c>
      <c r="BG79" s="40">
        <f>IF(A1stdlife="n/a","n/a",IF(BG$3&gt;(A1stdlife+$E79),(Input!$H$143*(1+rvanilla)^0.5)-SUM($H79:BF79),(Input!$H$143*(1+rvanilla)^0.5)/A1stdlife))</f>
        <v>0</v>
      </c>
      <c r="BH79" s="40">
        <f>IF(A1stdlife="n/a","n/a",IF(BH$3&gt;(A1stdlife+$E79),(Input!$H$143*(1+rvanilla)^0.5)-SUM($H79:BG79),(Input!$H$143*(1+rvanilla)^0.5)/A1stdlife))</f>
        <v>0</v>
      </c>
      <c r="BI79" s="40">
        <f>IF(A1stdlife="n/a","n/a",IF(BI$3&gt;(A1stdlife+$E79),(Input!$H$143*(1+rvanilla)^0.5)-SUM($H79:BH79),(Input!$H$143*(1+rvanilla)^0.5)/A1stdlife))</f>
        <v>0</v>
      </c>
      <c r="BJ79" s="19"/>
      <c r="BK79" s="1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x14ac:dyDescent="0.2">
      <c r="A80" s="19"/>
      <c r="B80" s="35"/>
      <c r="C80" s="34"/>
      <c r="D80" s="469"/>
      <c r="E80" s="281">
        <v>3</v>
      </c>
      <c r="F80" s="37"/>
      <c r="G80" s="301"/>
      <c r="H80" s="303"/>
      <c r="I80" s="302"/>
      <c r="J80" s="40">
        <f>IF(A1stdlife="n/a","n/a",IF(J$3&gt;(A1stdlife+$E80),(Input!$I$143*(1+rvanilla)^0.5)-SUM($I80:I80),(Input!$I$143*(1+rvanilla)^0.5)/A1stdlife))</f>
        <v>0</v>
      </c>
      <c r="K80" s="40">
        <f>IF(A1stdlife="n/a","n/a",IF(K$3&gt;(A1stdlife+$E80),(Input!$I$143*(1+rvanilla)^0.5)-SUM($I80:J80),(Input!$I$143*(1+rvanilla)^0.5)/A1stdlife))</f>
        <v>0</v>
      </c>
      <c r="L80" s="40">
        <f>IF(A1stdlife="n/a","n/a",IF(L$3&gt;(A1stdlife+$E80),(Input!$I$143*(1+rvanilla)^0.5)-SUM($I80:K80),(Input!$I$143*(1+rvanilla)^0.5)/A1stdlife))</f>
        <v>0</v>
      </c>
      <c r="M80" s="40">
        <f>IF(A1stdlife="n/a","n/a",IF(M$3&gt;(A1stdlife+$E80),(Input!$I$143*(1+rvanilla)^0.5)-SUM($I80:L80),(Input!$I$143*(1+rvanilla)^0.5)/A1stdlife))</f>
        <v>0</v>
      </c>
      <c r="N80" s="40">
        <f>IF(A1stdlife="n/a","n/a",IF(N$3&gt;(A1stdlife+$E80),(Input!$I$143*(1+rvanilla)^0.5)-SUM($I80:M80),(Input!$I$143*(1+rvanilla)^0.5)/A1stdlife))</f>
        <v>0</v>
      </c>
      <c r="O80" s="40">
        <f>IF(A1stdlife="n/a","n/a",IF(O$3&gt;(A1stdlife+$E80),(Input!$I$143*(1+rvanilla)^0.5)-SUM($I80:N80),(Input!$I$143*(1+rvanilla)^0.5)/A1stdlife))</f>
        <v>0</v>
      </c>
      <c r="P80" s="40">
        <f>IF(A1stdlife="n/a","n/a",IF(P$3&gt;(A1stdlife+$E80),(Input!$I$143*(1+rvanilla)^0.5)-SUM($I80:O80),(Input!$I$143*(1+rvanilla)^0.5)/A1stdlife))</f>
        <v>0</v>
      </c>
      <c r="Q80" s="40">
        <f>IF(A1stdlife="n/a","n/a",IF(Q$3&gt;(A1stdlife+$E80),(Input!$I$143*(1+rvanilla)^0.5)-SUM($I80:P80),(Input!$I$143*(1+rvanilla)^0.5)/A1stdlife))</f>
        <v>0</v>
      </c>
      <c r="R80" s="40">
        <f>IF(A1stdlife="n/a","n/a",IF(R$3&gt;(A1stdlife+$E80),(Input!$I$143*(1+rvanilla)^0.5)-SUM($I80:Q80),(Input!$I$143*(1+rvanilla)^0.5)/A1stdlife))</f>
        <v>0</v>
      </c>
      <c r="S80" s="40">
        <f>IF(A1stdlife="n/a","n/a",IF(S$3&gt;(A1stdlife+$E80),(Input!$I$143*(1+rvanilla)^0.5)-SUM($I80:R80),(Input!$I$143*(1+rvanilla)^0.5)/A1stdlife))</f>
        <v>0</v>
      </c>
      <c r="T80" s="40">
        <f>IF(A1stdlife="n/a","n/a",IF(T$3&gt;(A1stdlife+$E80),(Input!$I$143*(1+rvanilla)^0.5)-SUM($I80:S80),(Input!$I$143*(1+rvanilla)^0.5)/A1stdlife))</f>
        <v>0</v>
      </c>
      <c r="U80" s="40">
        <f>IF(A1stdlife="n/a","n/a",IF(U$3&gt;(A1stdlife+$E80),(Input!$I$143*(1+rvanilla)^0.5)-SUM($I80:T80),(Input!$I$143*(1+rvanilla)^0.5)/A1stdlife))</f>
        <v>0</v>
      </c>
      <c r="V80" s="40">
        <f>IF(A1stdlife="n/a","n/a",IF(V$3&gt;(A1stdlife+$E80),(Input!$I$143*(1+rvanilla)^0.5)-SUM($I80:U80),(Input!$I$143*(1+rvanilla)^0.5)/A1stdlife))</f>
        <v>0</v>
      </c>
      <c r="W80" s="40">
        <f>IF(A1stdlife="n/a","n/a",IF(W$3&gt;(A1stdlife+$E80),(Input!$I$143*(1+rvanilla)^0.5)-SUM($I80:V80),(Input!$I$143*(1+rvanilla)^0.5)/A1stdlife))</f>
        <v>0</v>
      </c>
      <c r="X80" s="40">
        <f>IF(A1stdlife="n/a","n/a",IF(X$3&gt;(A1stdlife+$E80),(Input!$I$143*(1+rvanilla)^0.5)-SUM($I80:W80),(Input!$I$143*(1+rvanilla)^0.5)/A1stdlife))</f>
        <v>0</v>
      </c>
      <c r="Y80" s="40">
        <f>IF(A1stdlife="n/a","n/a",IF(Y$3&gt;(A1stdlife+$E80),(Input!$I$143*(1+rvanilla)^0.5)-SUM($I80:X80),(Input!$I$143*(1+rvanilla)^0.5)/A1stdlife))</f>
        <v>0</v>
      </c>
      <c r="Z80" s="40">
        <f>IF(A1stdlife="n/a","n/a",IF(Z$3&gt;(A1stdlife+$E80),(Input!$I$143*(1+rvanilla)^0.5)-SUM($I80:Y80),(Input!$I$143*(1+rvanilla)^0.5)/A1stdlife))</f>
        <v>0</v>
      </c>
      <c r="AA80" s="40">
        <f>IF(A1stdlife="n/a","n/a",IF(AA$3&gt;(A1stdlife+$E80),(Input!$I$143*(1+rvanilla)^0.5)-SUM($I80:Z80),(Input!$I$143*(1+rvanilla)^0.5)/A1stdlife))</f>
        <v>0</v>
      </c>
      <c r="AB80" s="40">
        <f>IF(A1stdlife="n/a","n/a",IF(AB$3&gt;(A1stdlife+$E80),(Input!$I$143*(1+rvanilla)^0.5)-SUM($I80:AA80),(Input!$I$143*(1+rvanilla)^0.5)/A1stdlife))</f>
        <v>0</v>
      </c>
      <c r="AC80" s="40">
        <f>IF(A1stdlife="n/a","n/a",IF(AC$3&gt;(A1stdlife+$E80),(Input!$I$143*(1+rvanilla)^0.5)-SUM($I80:AB80),(Input!$I$143*(1+rvanilla)^0.5)/A1stdlife))</f>
        <v>0</v>
      </c>
      <c r="AD80" s="40">
        <f>IF(A1stdlife="n/a","n/a",IF(AD$3&gt;(A1stdlife+$E80),(Input!$I$143*(1+rvanilla)^0.5)-SUM($I80:AC80),(Input!$I$143*(1+rvanilla)^0.5)/A1stdlife))</f>
        <v>0</v>
      </c>
      <c r="AE80" s="40">
        <f>IF(A1stdlife="n/a","n/a",IF(AE$3&gt;(A1stdlife+$E80),(Input!$I$143*(1+rvanilla)^0.5)-SUM($I80:AD80),(Input!$I$143*(1+rvanilla)^0.5)/A1stdlife))</f>
        <v>0</v>
      </c>
      <c r="AF80" s="40">
        <f>IF(A1stdlife="n/a","n/a",IF(AF$3&gt;(A1stdlife+$E80),(Input!$I$143*(1+rvanilla)^0.5)-SUM($I80:AE80),(Input!$I$143*(1+rvanilla)^0.5)/A1stdlife))</f>
        <v>0</v>
      </c>
      <c r="AG80" s="40">
        <f>IF(A1stdlife="n/a","n/a",IF(AG$3&gt;(A1stdlife+$E80),(Input!$I$143*(1+rvanilla)^0.5)-SUM($I80:AF80),(Input!$I$143*(1+rvanilla)^0.5)/A1stdlife))</f>
        <v>0</v>
      </c>
      <c r="AH80" s="40">
        <f>IF(A1stdlife="n/a","n/a",IF(AH$3&gt;(A1stdlife+$E80),(Input!$I$143*(1+rvanilla)^0.5)-SUM($I80:AG80),(Input!$I$143*(1+rvanilla)^0.5)/A1stdlife))</f>
        <v>0</v>
      </c>
      <c r="AI80" s="40">
        <f>IF(A1stdlife="n/a","n/a",IF(AI$3&gt;(A1stdlife+$E80),(Input!$I$143*(1+rvanilla)^0.5)-SUM($I80:AH80),(Input!$I$143*(1+rvanilla)^0.5)/A1stdlife))</f>
        <v>0</v>
      </c>
      <c r="AJ80" s="40">
        <f>IF(A1stdlife="n/a","n/a",IF(AJ$3&gt;(A1stdlife+$E80),(Input!$I$143*(1+rvanilla)^0.5)-SUM($I80:AI80),(Input!$I$143*(1+rvanilla)^0.5)/A1stdlife))</f>
        <v>0</v>
      </c>
      <c r="AK80" s="40">
        <f>IF(A1stdlife="n/a","n/a",IF(AK$3&gt;(A1stdlife+$E80),(Input!$I$143*(1+rvanilla)^0.5)-SUM($I80:AJ80),(Input!$I$143*(1+rvanilla)^0.5)/A1stdlife))</f>
        <v>0</v>
      </c>
      <c r="AL80" s="40">
        <f>IF(A1stdlife="n/a","n/a",IF(AL$3&gt;(A1stdlife+$E80),(Input!$I$143*(1+rvanilla)^0.5)-SUM($I80:AK80),(Input!$I$143*(1+rvanilla)^0.5)/A1stdlife))</f>
        <v>0</v>
      </c>
      <c r="AM80" s="40">
        <f>IF(A1stdlife="n/a","n/a",IF(AM$3&gt;(A1stdlife+$E80),(Input!$I$143*(1+rvanilla)^0.5)-SUM($I80:AL80),(Input!$I$143*(1+rvanilla)^0.5)/A1stdlife))</f>
        <v>0</v>
      </c>
      <c r="AN80" s="40">
        <f>IF(A1stdlife="n/a","n/a",IF(AN$3&gt;(A1stdlife+$E80),(Input!$I$143*(1+rvanilla)^0.5)-SUM($I80:AM80),(Input!$I$143*(1+rvanilla)^0.5)/A1stdlife))</f>
        <v>0</v>
      </c>
      <c r="AO80" s="40">
        <f>IF(A1stdlife="n/a","n/a",IF(AO$3&gt;(A1stdlife+$E80),(Input!$I$143*(1+rvanilla)^0.5)-SUM($I80:AN80),(Input!$I$143*(1+rvanilla)^0.5)/A1stdlife))</f>
        <v>0</v>
      </c>
      <c r="AP80" s="40">
        <f>IF(A1stdlife="n/a","n/a",IF(AP$3&gt;(A1stdlife+$E80),(Input!$I$143*(1+rvanilla)^0.5)-SUM($I80:AO80),(Input!$I$143*(1+rvanilla)^0.5)/A1stdlife))</f>
        <v>0</v>
      </c>
      <c r="AQ80" s="40">
        <f>IF(A1stdlife="n/a","n/a",IF(AQ$3&gt;(A1stdlife+$E80),(Input!$I$143*(1+rvanilla)^0.5)-SUM($I80:AP80),(Input!$I$143*(1+rvanilla)^0.5)/A1stdlife))</f>
        <v>0</v>
      </c>
      <c r="AR80" s="40">
        <f>IF(A1stdlife="n/a","n/a",IF(AR$3&gt;(A1stdlife+$E80),(Input!$I$143*(1+rvanilla)^0.5)-SUM($I80:AQ80),(Input!$I$143*(1+rvanilla)^0.5)/A1stdlife))</f>
        <v>0</v>
      </c>
      <c r="AS80" s="40">
        <f>IF(A1stdlife="n/a","n/a",IF(AS$3&gt;(A1stdlife+$E80),(Input!$I$143*(1+rvanilla)^0.5)-SUM($I80:AR80),(Input!$I$143*(1+rvanilla)^0.5)/A1stdlife))</f>
        <v>0</v>
      </c>
      <c r="AT80" s="40">
        <f>IF(A1stdlife="n/a","n/a",IF(AT$3&gt;(A1stdlife+$E80),(Input!$I$143*(1+rvanilla)^0.5)-SUM($I80:AS80),(Input!$I$143*(1+rvanilla)^0.5)/A1stdlife))</f>
        <v>0</v>
      </c>
      <c r="AU80" s="40">
        <f>IF(A1stdlife="n/a","n/a",IF(AU$3&gt;(A1stdlife+$E80),(Input!$I$143*(1+rvanilla)^0.5)-SUM($I80:AT80),(Input!$I$143*(1+rvanilla)^0.5)/A1stdlife))</f>
        <v>0</v>
      </c>
      <c r="AV80" s="40">
        <f>IF(A1stdlife="n/a","n/a",IF(AV$3&gt;(A1stdlife+$E80),(Input!$I$143*(1+rvanilla)^0.5)-SUM($I80:AU80),(Input!$I$143*(1+rvanilla)^0.5)/A1stdlife))</f>
        <v>0</v>
      </c>
      <c r="AW80" s="40">
        <f>IF(A1stdlife="n/a","n/a",IF(AW$3&gt;(A1stdlife+$E80),(Input!$I$143*(1+rvanilla)^0.5)-SUM($I80:AV80),(Input!$I$143*(1+rvanilla)^0.5)/A1stdlife))</f>
        <v>0</v>
      </c>
      <c r="AX80" s="40">
        <f>IF(A1stdlife="n/a","n/a",IF(AX$3&gt;(A1stdlife+$E80),(Input!$I$143*(1+rvanilla)^0.5)-SUM($I80:AW80),(Input!$I$143*(1+rvanilla)^0.5)/A1stdlife))</f>
        <v>0</v>
      </c>
      <c r="AY80" s="40">
        <f>IF(A1stdlife="n/a","n/a",IF(AY$3&gt;(A1stdlife+$E80),(Input!$I$143*(1+rvanilla)^0.5)-SUM($I80:AX80),(Input!$I$143*(1+rvanilla)^0.5)/A1stdlife))</f>
        <v>0</v>
      </c>
      <c r="AZ80" s="40">
        <f>IF(A1stdlife="n/a","n/a",IF(AZ$3&gt;(A1stdlife+$E80),(Input!$I$143*(1+rvanilla)^0.5)-SUM($I80:AY80),(Input!$I$143*(1+rvanilla)^0.5)/A1stdlife))</f>
        <v>0</v>
      </c>
      <c r="BA80" s="40">
        <f>IF(A1stdlife="n/a","n/a",IF(BA$3&gt;(A1stdlife+$E80),(Input!$I$143*(1+rvanilla)^0.5)-SUM($I80:AZ80),(Input!$I$143*(1+rvanilla)^0.5)/A1stdlife))</f>
        <v>0</v>
      </c>
      <c r="BB80" s="40">
        <f>IF(A1stdlife="n/a","n/a",IF(BB$3&gt;(A1stdlife+$E80),(Input!$I$143*(1+rvanilla)^0.5)-SUM($I80:BA80),(Input!$I$143*(1+rvanilla)^0.5)/A1stdlife))</f>
        <v>0</v>
      </c>
      <c r="BC80" s="40">
        <f>IF(A1stdlife="n/a","n/a",IF(BC$3&gt;(A1stdlife+$E80),(Input!$I$143*(1+rvanilla)^0.5)-SUM($I80:BB80),(Input!$I$143*(1+rvanilla)^0.5)/A1stdlife))</f>
        <v>0</v>
      </c>
      <c r="BD80" s="40">
        <f>IF(A1stdlife="n/a","n/a",IF(BD$3&gt;(A1stdlife+$E80),(Input!$I$143*(1+rvanilla)^0.5)-SUM($I80:BC80),(Input!$I$143*(1+rvanilla)^0.5)/A1stdlife))</f>
        <v>0</v>
      </c>
      <c r="BE80" s="40">
        <f>IF(A1stdlife="n/a","n/a",IF(BE$3&gt;(A1stdlife+$E80),(Input!$I$143*(1+rvanilla)^0.5)-SUM($I80:BD80),(Input!$I$143*(1+rvanilla)^0.5)/A1stdlife))</f>
        <v>0</v>
      </c>
      <c r="BF80" s="40">
        <f>IF(A1stdlife="n/a","n/a",IF(BF$3&gt;(A1stdlife+$E80),(Input!$I$143*(1+rvanilla)^0.5)-SUM($I80:BE80),(Input!$I$143*(1+rvanilla)^0.5)/A1stdlife))</f>
        <v>0</v>
      </c>
      <c r="BG80" s="40">
        <f>IF(A1stdlife="n/a","n/a",IF(BG$3&gt;(A1stdlife+$E80),(Input!$I$143*(1+rvanilla)^0.5)-SUM($I80:BF80),(Input!$I$143*(1+rvanilla)^0.5)/A1stdlife))</f>
        <v>0</v>
      </c>
      <c r="BH80" s="40">
        <f>IF(A1stdlife="n/a","n/a",IF(BH$3&gt;(A1stdlife+$E80),(Input!$I$143*(1+rvanilla)^0.5)-SUM($I80:BG80),(Input!$I$143*(1+rvanilla)^0.5)/A1stdlife))</f>
        <v>0</v>
      </c>
      <c r="BI80" s="40">
        <f>IF(A1stdlife="n/a","n/a",IF(BI$3&gt;(A1stdlife+$E80),(Input!$I$143*(1+rvanilla)^0.5)-SUM($I80:BH80),(Input!$I$143*(1+rvanilla)^0.5)/A1stdlife))</f>
        <v>0</v>
      </c>
      <c r="BJ80" s="19"/>
      <c r="BK80" s="19"/>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x14ac:dyDescent="0.2">
      <c r="A81" s="19"/>
      <c r="B81" s="35"/>
      <c r="C81" s="34"/>
      <c r="D81" s="469"/>
      <c r="E81" s="281">
        <v>4</v>
      </c>
      <c r="F81" s="37"/>
      <c r="G81" s="301"/>
      <c r="H81" s="303"/>
      <c r="I81" s="303"/>
      <c r="J81" s="302"/>
      <c r="K81" s="40">
        <f>IF(A1stdlife="n/a","n/a",IF(K$3&gt;(A1stdlife+$E81),(Input!$J$143*(1+rvanilla)^0.5)-SUM($J81:J81),(Input!$J$143*(1+rvanilla)^0.5)/A1stdlife))</f>
        <v>0</v>
      </c>
      <c r="L81" s="40">
        <f>IF(A1stdlife="n/a","n/a",IF(L$3&gt;(A1stdlife+$E81),(Input!$J$143*(1+rvanilla)^0.5)-SUM($J81:K81),(Input!$J$143*(1+rvanilla)^0.5)/A1stdlife))</f>
        <v>0</v>
      </c>
      <c r="M81" s="40">
        <f>IF(A1stdlife="n/a","n/a",IF(M$3&gt;(A1stdlife+$E81),(Input!$J$143*(1+rvanilla)^0.5)-SUM($J81:L81),(Input!$J$143*(1+rvanilla)^0.5)/A1stdlife))</f>
        <v>0</v>
      </c>
      <c r="N81" s="40">
        <f>IF(A1stdlife="n/a","n/a",IF(N$3&gt;(A1stdlife+$E81),(Input!$J$143*(1+rvanilla)^0.5)-SUM($J81:M81),(Input!$J$143*(1+rvanilla)^0.5)/A1stdlife))</f>
        <v>0</v>
      </c>
      <c r="O81" s="40">
        <f>IF(A1stdlife="n/a","n/a",IF(O$3&gt;(A1stdlife+$E81),(Input!$J$143*(1+rvanilla)^0.5)-SUM($J81:N81),(Input!$J$143*(1+rvanilla)^0.5)/A1stdlife))</f>
        <v>0</v>
      </c>
      <c r="P81" s="40">
        <f>IF(A1stdlife="n/a","n/a",IF(P$3&gt;(A1stdlife+$E81),(Input!$J$143*(1+rvanilla)^0.5)-SUM($J81:O81),(Input!$J$143*(1+rvanilla)^0.5)/A1stdlife))</f>
        <v>0</v>
      </c>
      <c r="Q81" s="40">
        <f>IF(A1stdlife="n/a","n/a",IF(Q$3&gt;(A1stdlife+$E81),(Input!$J$143*(1+rvanilla)^0.5)-SUM($J81:P81),(Input!$J$143*(1+rvanilla)^0.5)/A1stdlife))</f>
        <v>0</v>
      </c>
      <c r="R81" s="40">
        <f>IF(A1stdlife="n/a","n/a",IF(R$3&gt;(A1stdlife+$E81),(Input!$J$143*(1+rvanilla)^0.5)-SUM($J81:Q81),(Input!$J$143*(1+rvanilla)^0.5)/A1stdlife))</f>
        <v>0</v>
      </c>
      <c r="S81" s="40">
        <f>IF(A1stdlife="n/a","n/a",IF(S$3&gt;(A1stdlife+$E81),(Input!$J$143*(1+rvanilla)^0.5)-SUM($J81:R81),(Input!$J$143*(1+rvanilla)^0.5)/A1stdlife))</f>
        <v>0</v>
      </c>
      <c r="T81" s="40">
        <f>IF(A1stdlife="n/a","n/a",IF(T$3&gt;(A1stdlife+$E81),(Input!$J$143*(1+rvanilla)^0.5)-SUM($J81:S81),(Input!$J$143*(1+rvanilla)^0.5)/A1stdlife))</f>
        <v>0</v>
      </c>
      <c r="U81" s="40">
        <f>IF(A1stdlife="n/a","n/a",IF(U$3&gt;(A1stdlife+$E81),(Input!$J$143*(1+rvanilla)^0.5)-SUM($J81:T81),(Input!$J$143*(1+rvanilla)^0.5)/A1stdlife))</f>
        <v>0</v>
      </c>
      <c r="V81" s="40">
        <f>IF(A1stdlife="n/a","n/a",IF(V$3&gt;(A1stdlife+$E81),(Input!$J$143*(1+rvanilla)^0.5)-SUM($J81:U81),(Input!$J$143*(1+rvanilla)^0.5)/A1stdlife))</f>
        <v>0</v>
      </c>
      <c r="W81" s="40">
        <f>IF(A1stdlife="n/a","n/a",IF(W$3&gt;(A1stdlife+$E81),(Input!$J$143*(1+rvanilla)^0.5)-SUM($J81:V81),(Input!$J$143*(1+rvanilla)^0.5)/A1stdlife))</f>
        <v>0</v>
      </c>
      <c r="X81" s="40">
        <f>IF(A1stdlife="n/a","n/a",IF(X$3&gt;(A1stdlife+$E81),(Input!$J$143*(1+rvanilla)^0.5)-SUM($J81:W81),(Input!$J$143*(1+rvanilla)^0.5)/A1stdlife))</f>
        <v>0</v>
      </c>
      <c r="Y81" s="40">
        <f>IF(A1stdlife="n/a","n/a",IF(Y$3&gt;(A1stdlife+$E81),(Input!$J$143*(1+rvanilla)^0.5)-SUM($J81:X81),(Input!$J$143*(1+rvanilla)^0.5)/A1stdlife))</f>
        <v>0</v>
      </c>
      <c r="Z81" s="40">
        <f>IF(A1stdlife="n/a","n/a",IF(Z$3&gt;(A1stdlife+$E81),(Input!$J$143*(1+rvanilla)^0.5)-SUM($J81:Y81),(Input!$J$143*(1+rvanilla)^0.5)/A1stdlife))</f>
        <v>0</v>
      </c>
      <c r="AA81" s="40">
        <f>IF(A1stdlife="n/a","n/a",IF(AA$3&gt;(A1stdlife+$E81),(Input!$J$143*(1+rvanilla)^0.5)-SUM($J81:Z81),(Input!$J$143*(1+rvanilla)^0.5)/A1stdlife))</f>
        <v>0</v>
      </c>
      <c r="AB81" s="40">
        <f>IF(A1stdlife="n/a","n/a",IF(AB$3&gt;(A1stdlife+$E81),(Input!$J$143*(1+rvanilla)^0.5)-SUM($J81:AA81),(Input!$J$143*(1+rvanilla)^0.5)/A1stdlife))</f>
        <v>0</v>
      </c>
      <c r="AC81" s="40">
        <f>IF(A1stdlife="n/a","n/a",IF(AC$3&gt;(A1stdlife+$E81),(Input!$J$143*(1+rvanilla)^0.5)-SUM($J81:AB81),(Input!$J$143*(1+rvanilla)^0.5)/A1stdlife))</f>
        <v>0</v>
      </c>
      <c r="AD81" s="40">
        <f>IF(A1stdlife="n/a","n/a",IF(AD$3&gt;(A1stdlife+$E81),(Input!$J$143*(1+rvanilla)^0.5)-SUM($J81:AC81),(Input!$J$143*(1+rvanilla)^0.5)/A1stdlife))</f>
        <v>0</v>
      </c>
      <c r="AE81" s="40">
        <f>IF(A1stdlife="n/a","n/a",IF(AE$3&gt;(A1stdlife+$E81),(Input!$J$143*(1+rvanilla)^0.5)-SUM($J81:AD81),(Input!$J$143*(1+rvanilla)^0.5)/A1stdlife))</f>
        <v>0</v>
      </c>
      <c r="AF81" s="40">
        <f>IF(A1stdlife="n/a","n/a",IF(AF$3&gt;(A1stdlife+$E81),(Input!$J$143*(1+rvanilla)^0.5)-SUM($J81:AE81),(Input!$J$143*(1+rvanilla)^0.5)/A1stdlife))</f>
        <v>0</v>
      </c>
      <c r="AG81" s="40">
        <f>IF(A1stdlife="n/a","n/a",IF(AG$3&gt;(A1stdlife+$E81),(Input!$J$143*(1+rvanilla)^0.5)-SUM($J81:AF81),(Input!$J$143*(1+rvanilla)^0.5)/A1stdlife))</f>
        <v>0</v>
      </c>
      <c r="AH81" s="40">
        <f>IF(A1stdlife="n/a","n/a",IF(AH$3&gt;(A1stdlife+$E81),(Input!$J$143*(1+rvanilla)^0.5)-SUM($J81:AG81),(Input!$J$143*(1+rvanilla)^0.5)/A1stdlife))</f>
        <v>0</v>
      </c>
      <c r="AI81" s="40">
        <f>IF(A1stdlife="n/a","n/a",IF(AI$3&gt;(A1stdlife+$E81),(Input!$J$143*(1+rvanilla)^0.5)-SUM($J81:AH81),(Input!$J$143*(1+rvanilla)^0.5)/A1stdlife))</f>
        <v>0</v>
      </c>
      <c r="AJ81" s="40">
        <f>IF(A1stdlife="n/a","n/a",IF(AJ$3&gt;(A1stdlife+$E81),(Input!$J$143*(1+rvanilla)^0.5)-SUM($J81:AI81),(Input!$J$143*(1+rvanilla)^0.5)/A1stdlife))</f>
        <v>0</v>
      </c>
      <c r="AK81" s="40">
        <f>IF(A1stdlife="n/a","n/a",IF(AK$3&gt;(A1stdlife+$E81),(Input!$J$143*(1+rvanilla)^0.5)-SUM($J81:AJ81),(Input!$J$143*(1+rvanilla)^0.5)/A1stdlife))</f>
        <v>0</v>
      </c>
      <c r="AL81" s="40">
        <f>IF(A1stdlife="n/a","n/a",IF(AL$3&gt;(A1stdlife+$E81),(Input!$J$143*(1+rvanilla)^0.5)-SUM($J81:AK81),(Input!$J$143*(1+rvanilla)^0.5)/A1stdlife))</f>
        <v>0</v>
      </c>
      <c r="AM81" s="40">
        <f>IF(A1stdlife="n/a","n/a",IF(AM$3&gt;(A1stdlife+$E81),(Input!$J$143*(1+rvanilla)^0.5)-SUM($J81:AL81),(Input!$J$143*(1+rvanilla)^0.5)/A1stdlife))</f>
        <v>0</v>
      </c>
      <c r="AN81" s="40">
        <f>IF(A1stdlife="n/a","n/a",IF(AN$3&gt;(A1stdlife+$E81),(Input!$J$143*(1+rvanilla)^0.5)-SUM($J81:AM81),(Input!$J$143*(1+rvanilla)^0.5)/A1stdlife))</f>
        <v>0</v>
      </c>
      <c r="AO81" s="40">
        <f>IF(A1stdlife="n/a","n/a",IF(AO$3&gt;(A1stdlife+$E81),(Input!$J$143*(1+rvanilla)^0.5)-SUM($J81:AN81),(Input!$J$143*(1+rvanilla)^0.5)/A1stdlife))</f>
        <v>0</v>
      </c>
      <c r="AP81" s="40">
        <f>IF(A1stdlife="n/a","n/a",IF(AP$3&gt;(A1stdlife+$E81),(Input!$J$143*(1+rvanilla)^0.5)-SUM($J81:AO81),(Input!$J$143*(1+rvanilla)^0.5)/A1stdlife))</f>
        <v>0</v>
      </c>
      <c r="AQ81" s="40">
        <f>IF(A1stdlife="n/a","n/a",IF(AQ$3&gt;(A1stdlife+$E81),(Input!$J$143*(1+rvanilla)^0.5)-SUM($J81:AP81),(Input!$J$143*(1+rvanilla)^0.5)/A1stdlife))</f>
        <v>0</v>
      </c>
      <c r="AR81" s="40">
        <f>IF(A1stdlife="n/a","n/a",IF(AR$3&gt;(A1stdlife+$E81),(Input!$J$143*(1+rvanilla)^0.5)-SUM($J81:AQ81),(Input!$J$143*(1+rvanilla)^0.5)/A1stdlife))</f>
        <v>0</v>
      </c>
      <c r="AS81" s="40">
        <f>IF(A1stdlife="n/a","n/a",IF(AS$3&gt;(A1stdlife+$E81),(Input!$J$143*(1+rvanilla)^0.5)-SUM($J81:AR81),(Input!$J$143*(1+rvanilla)^0.5)/A1stdlife))</f>
        <v>0</v>
      </c>
      <c r="AT81" s="40">
        <f>IF(A1stdlife="n/a","n/a",IF(AT$3&gt;(A1stdlife+$E81),(Input!$J$143*(1+rvanilla)^0.5)-SUM($J81:AS81),(Input!$J$143*(1+rvanilla)^0.5)/A1stdlife))</f>
        <v>0</v>
      </c>
      <c r="AU81" s="40">
        <f>IF(A1stdlife="n/a","n/a",IF(AU$3&gt;(A1stdlife+$E81),(Input!$J$143*(1+rvanilla)^0.5)-SUM($J81:AT81),(Input!$J$143*(1+rvanilla)^0.5)/A1stdlife))</f>
        <v>0</v>
      </c>
      <c r="AV81" s="40">
        <f>IF(A1stdlife="n/a","n/a",IF(AV$3&gt;(A1stdlife+$E81),(Input!$J$143*(1+rvanilla)^0.5)-SUM($J81:AU81),(Input!$J$143*(1+rvanilla)^0.5)/A1stdlife))</f>
        <v>0</v>
      </c>
      <c r="AW81" s="40">
        <f>IF(A1stdlife="n/a","n/a",IF(AW$3&gt;(A1stdlife+$E81),(Input!$J$143*(1+rvanilla)^0.5)-SUM($J81:AV81),(Input!$J$143*(1+rvanilla)^0.5)/A1stdlife))</f>
        <v>0</v>
      </c>
      <c r="AX81" s="40">
        <f>IF(A1stdlife="n/a","n/a",IF(AX$3&gt;(A1stdlife+$E81),(Input!$J$143*(1+rvanilla)^0.5)-SUM($J81:AW81),(Input!$J$143*(1+rvanilla)^0.5)/A1stdlife))</f>
        <v>0</v>
      </c>
      <c r="AY81" s="40">
        <f>IF(A1stdlife="n/a","n/a",IF(AY$3&gt;(A1stdlife+$E81),(Input!$J$143*(1+rvanilla)^0.5)-SUM($J81:AX81),(Input!$J$143*(1+rvanilla)^0.5)/A1stdlife))</f>
        <v>0</v>
      </c>
      <c r="AZ81" s="40">
        <f>IF(A1stdlife="n/a","n/a",IF(AZ$3&gt;(A1stdlife+$E81),(Input!$J$143*(1+rvanilla)^0.5)-SUM($J81:AY81),(Input!$J$143*(1+rvanilla)^0.5)/A1stdlife))</f>
        <v>0</v>
      </c>
      <c r="BA81" s="40">
        <f>IF(A1stdlife="n/a","n/a",IF(BA$3&gt;(A1stdlife+$E81),(Input!$J$143*(1+rvanilla)^0.5)-SUM($J81:AZ81),(Input!$J$143*(1+rvanilla)^0.5)/A1stdlife))</f>
        <v>0</v>
      </c>
      <c r="BB81" s="40">
        <f>IF(A1stdlife="n/a","n/a",IF(BB$3&gt;(A1stdlife+$E81),(Input!$J$143*(1+rvanilla)^0.5)-SUM($J81:BA81),(Input!$J$143*(1+rvanilla)^0.5)/A1stdlife))</f>
        <v>0</v>
      </c>
      <c r="BC81" s="40">
        <f>IF(A1stdlife="n/a","n/a",IF(BC$3&gt;(A1stdlife+$E81),(Input!$J$143*(1+rvanilla)^0.5)-SUM($J81:BB81),(Input!$J$143*(1+rvanilla)^0.5)/A1stdlife))</f>
        <v>0</v>
      </c>
      <c r="BD81" s="40">
        <f>IF(A1stdlife="n/a","n/a",IF(BD$3&gt;(A1stdlife+$E81),(Input!$J$143*(1+rvanilla)^0.5)-SUM($J81:BC81),(Input!$J$143*(1+rvanilla)^0.5)/A1stdlife))</f>
        <v>0</v>
      </c>
      <c r="BE81" s="40">
        <f>IF(A1stdlife="n/a","n/a",IF(BE$3&gt;(A1stdlife+$E81),(Input!$J$143*(1+rvanilla)^0.5)-SUM($J81:BD81),(Input!$J$143*(1+rvanilla)^0.5)/A1stdlife))</f>
        <v>0</v>
      </c>
      <c r="BF81" s="40">
        <f>IF(A1stdlife="n/a","n/a",IF(BF$3&gt;(A1stdlife+$E81),(Input!$J$143*(1+rvanilla)^0.5)-SUM($J81:BE81),(Input!$J$143*(1+rvanilla)^0.5)/A1stdlife))</f>
        <v>0</v>
      </c>
      <c r="BG81" s="40">
        <f>IF(A1stdlife="n/a","n/a",IF(BG$3&gt;(A1stdlife+$E81),(Input!$J$143*(1+rvanilla)^0.5)-SUM($J81:BF81),(Input!$J$143*(1+rvanilla)^0.5)/A1stdlife))</f>
        <v>0</v>
      </c>
      <c r="BH81" s="40">
        <f>IF(A1stdlife="n/a","n/a",IF(BH$3&gt;(A1stdlife+$E81),(Input!$J$143*(1+rvanilla)^0.5)-SUM($J81:BG81),(Input!$J$143*(1+rvanilla)^0.5)/A1stdlife))</f>
        <v>0</v>
      </c>
      <c r="BI81" s="40">
        <f>IF(A1stdlife="n/a","n/a",IF(BI$3&gt;(A1stdlife+$E81),(Input!$J$143*(1+rvanilla)^0.5)-SUM($J81:BH81),(Input!$J$143*(1+rvanilla)^0.5)/A1stdlife))</f>
        <v>0</v>
      </c>
      <c r="BJ81" s="19"/>
      <c r="BK81" s="19"/>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2" x14ac:dyDescent="0.2">
      <c r="A82" s="19"/>
      <c r="B82" s="35"/>
      <c r="C82" s="34"/>
      <c r="D82" s="469"/>
      <c r="E82" s="281">
        <v>5</v>
      </c>
      <c r="F82" s="37"/>
      <c r="G82" s="301"/>
      <c r="H82" s="303"/>
      <c r="I82" s="303"/>
      <c r="J82" s="303"/>
      <c r="K82" s="302"/>
      <c r="L82" s="40">
        <f>IF(A1stdlife="n/a","n/a",IF(L$3&gt;(A1stdlife+$E82),(Input!$K$143*(1+rvanilla)^0.5)-SUM($K82:K82),(Input!$K$143*(1+rvanilla)^0.5)/A1stdlife))</f>
        <v>0</v>
      </c>
      <c r="M82" s="40">
        <f>IF(A1stdlife="n/a","n/a",IF(M$3&gt;(A1stdlife+$E82),(Input!$K$143*(1+rvanilla)^0.5)-SUM($K82:L82),(Input!$K$143*(1+rvanilla)^0.5)/A1stdlife))</f>
        <v>0</v>
      </c>
      <c r="N82" s="40">
        <f>IF(A1stdlife="n/a","n/a",IF(N$3&gt;(A1stdlife+$E82),(Input!$K$143*(1+rvanilla)^0.5)-SUM($K82:M82),(Input!$K$143*(1+rvanilla)^0.5)/A1stdlife))</f>
        <v>0</v>
      </c>
      <c r="O82" s="40">
        <f>IF(A1stdlife="n/a","n/a",IF(O$3&gt;(A1stdlife+$E82),(Input!$K$143*(1+rvanilla)^0.5)-SUM($K82:N82),(Input!$K$143*(1+rvanilla)^0.5)/A1stdlife))</f>
        <v>0</v>
      </c>
      <c r="P82" s="40">
        <f>IF(A1stdlife="n/a","n/a",IF(P$3&gt;(A1stdlife+$E82),(Input!$K$143*(1+rvanilla)^0.5)-SUM($K82:O82),(Input!$K$143*(1+rvanilla)^0.5)/A1stdlife))</f>
        <v>0</v>
      </c>
      <c r="Q82" s="40">
        <f>IF(A1stdlife="n/a","n/a",IF(Q$3&gt;(A1stdlife+$E82),(Input!$K$143*(1+rvanilla)^0.5)-SUM($K82:P82),(Input!$K$143*(1+rvanilla)^0.5)/A1stdlife))</f>
        <v>0</v>
      </c>
      <c r="R82" s="40">
        <f>IF(A1stdlife="n/a","n/a",IF(R$3&gt;(A1stdlife+$E82),(Input!$K$143*(1+rvanilla)^0.5)-SUM($K82:Q82),(Input!$K$143*(1+rvanilla)^0.5)/A1stdlife))</f>
        <v>0</v>
      </c>
      <c r="S82" s="40">
        <f>IF(A1stdlife="n/a","n/a",IF(S$3&gt;(A1stdlife+$E82),(Input!$K$143*(1+rvanilla)^0.5)-SUM($K82:R82),(Input!$K$143*(1+rvanilla)^0.5)/A1stdlife))</f>
        <v>0</v>
      </c>
      <c r="T82" s="40">
        <f>IF(A1stdlife="n/a","n/a",IF(T$3&gt;(A1stdlife+$E82),(Input!$K$143*(1+rvanilla)^0.5)-SUM($K82:S82),(Input!$K$143*(1+rvanilla)^0.5)/A1stdlife))</f>
        <v>0</v>
      </c>
      <c r="U82" s="40">
        <f>IF(A1stdlife="n/a","n/a",IF(U$3&gt;(A1stdlife+$E82),(Input!$K$143*(1+rvanilla)^0.5)-SUM($K82:T82),(Input!$K$143*(1+rvanilla)^0.5)/A1stdlife))</f>
        <v>0</v>
      </c>
      <c r="V82" s="40">
        <f>IF(A1stdlife="n/a","n/a",IF(V$3&gt;(A1stdlife+$E82),(Input!$K$143*(1+rvanilla)^0.5)-SUM($K82:U82),(Input!$K$143*(1+rvanilla)^0.5)/A1stdlife))</f>
        <v>0</v>
      </c>
      <c r="W82" s="40">
        <f>IF(A1stdlife="n/a","n/a",IF(W$3&gt;(A1stdlife+$E82),(Input!$K$143*(1+rvanilla)^0.5)-SUM($K82:V82),(Input!$K$143*(1+rvanilla)^0.5)/A1stdlife))</f>
        <v>0</v>
      </c>
      <c r="X82" s="40">
        <f>IF(A1stdlife="n/a","n/a",IF(X$3&gt;(A1stdlife+$E82),(Input!$K$143*(1+rvanilla)^0.5)-SUM($K82:W82),(Input!$K$143*(1+rvanilla)^0.5)/A1stdlife))</f>
        <v>0</v>
      </c>
      <c r="Y82" s="40">
        <f>IF(A1stdlife="n/a","n/a",IF(Y$3&gt;(A1stdlife+$E82),(Input!$K$143*(1+rvanilla)^0.5)-SUM($K82:X82),(Input!$K$143*(1+rvanilla)^0.5)/A1stdlife))</f>
        <v>0</v>
      </c>
      <c r="Z82" s="40">
        <f>IF(A1stdlife="n/a","n/a",IF(Z$3&gt;(A1stdlife+$E82),(Input!$K$143*(1+rvanilla)^0.5)-SUM($K82:Y82),(Input!$K$143*(1+rvanilla)^0.5)/A1stdlife))</f>
        <v>0</v>
      </c>
      <c r="AA82" s="40">
        <f>IF(A1stdlife="n/a","n/a",IF(AA$3&gt;(A1stdlife+$E82),(Input!$K$143*(1+rvanilla)^0.5)-SUM($K82:Z82),(Input!$K$143*(1+rvanilla)^0.5)/A1stdlife))</f>
        <v>0</v>
      </c>
      <c r="AB82" s="40">
        <f>IF(A1stdlife="n/a","n/a",IF(AB$3&gt;(A1stdlife+$E82),(Input!$K$143*(1+rvanilla)^0.5)-SUM($K82:AA82),(Input!$K$143*(1+rvanilla)^0.5)/A1stdlife))</f>
        <v>0</v>
      </c>
      <c r="AC82" s="40">
        <f>IF(A1stdlife="n/a","n/a",IF(AC$3&gt;(A1stdlife+$E82),(Input!$K$143*(1+rvanilla)^0.5)-SUM($K82:AB82),(Input!$K$143*(1+rvanilla)^0.5)/A1stdlife))</f>
        <v>0</v>
      </c>
      <c r="AD82" s="40">
        <f>IF(A1stdlife="n/a","n/a",IF(AD$3&gt;(A1stdlife+$E82),(Input!$K$143*(1+rvanilla)^0.5)-SUM($K82:AC82),(Input!$K$143*(1+rvanilla)^0.5)/A1stdlife))</f>
        <v>0</v>
      </c>
      <c r="AE82" s="40">
        <f>IF(A1stdlife="n/a","n/a",IF(AE$3&gt;(A1stdlife+$E82),(Input!$K$143*(1+rvanilla)^0.5)-SUM($K82:AD82),(Input!$K$143*(1+rvanilla)^0.5)/A1stdlife))</f>
        <v>0</v>
      </c>
      <c r="AF82" s="40">
        <f>IF(A1stdlife="n/a","n/a",IF(AF$3&gt;(A1stdlife+$E82),(Input!$K$143*(1+rvanilla)^0.5)-SUM($K82:AE82),(Input!$K$143*(1+rvanilla)^0.5)/A1stdlife))</f>
        <v>0</v>
      </c>
      <c r="AG82" s="40">
        <f>IF(A1stdlife="n/a","n/a",IF(AG$3&gt;(A1stdlife+$E82),(Input!$K$143*(1+rvanilla)^0.5)-SUM($K82:AF82),(Input!$K$143*(1+rvanilla)^0.5)/A1stdlife))</f>
        <v>0</v>
      </c>
      <c r="AH82" s="40">
        <f>IF(A1stdlife="n/a","n/a",IF(AH$3&gt;(A1stdlife+$E82),(Input!$K$143*(1+rvanilla)^0.5)-SUM($K82:AG82),(Input!$K$143*(1+rvanilla)^0.5)/A1stdlife))</f>
        <v>0</v>
      </c>
      <c r="AI82" s="40">
        <f>IF(A1stdlife="n/a","n/a",IF(AI$3&gt;(A1stdlife+$E82),(Input!$K$143*(1+rvanilla)^0.5)-SUM($K82:AH82),(Input!$K$143*(1+rvanilla)^0.5)/A1stdlife))</f>
        <v>0</v>
      </c>
      <c r="AJ82" s="40">
        <f>IF(A1stdlife="n/a","n/a",IF(AJ$3&gt;(A1stdlife+$E82),(Input!$K$143*(1+rvanilla)^0.5)-SUM($K82:AI82),(Input!$K$143*(1+rvanilla)^0.5)/A1stdlife))</f>
        <v>0</v>
      </c>
      <c r="AK82" s="40">
        <f>IF(A1stdlife="n/a","n/a",IF(AK$3&gt;(A1stdlife+$E82),(Input!$K$143*(1+rvanilla)^0.5)-SUM($K82:AJ82),(Input!$K$143*(1+rvanilla)^0.5)/A1stdlife))</f>
        <v>0</v>
      </c>
      <c r="AL82" s="40">
        <f>IF(A1stdlife="n/a","n/a",IF(AL$3&gt;(A1stdlife+$E82),(Input!$K$143*(1+rvanilla)^0.5)-SUM($K82:AK82),(Input!$K$143*(1+rvanilla)^0.5)/A1stdlife))</f>
        <v>0</v>
      </c>
      <c r="AM82" s="40">
        <f>IF(A1stdlife="n/a","n/a",IF(AM$3&gt;(A1stdlife+$E82),(Input!$K$143*(1+rvanilla)^0.5)-SUM($K82:AL82),(Input!$K$143*(1+rvanilla)^0.5)/A1stdlife))</f>
        <v>0</v>
      </c>
      <c r="AN82" s="40">
        <f>IF(A1stdlife="n/a","n/a",IF(AN$3&gt;(A1stdlife+$E82),(Input!$K$143*(1+rvanilla)^0.5)-SUM($K82:AM82),(Input!$K$143*(1+rvanilla)^0.5)/A1stdlife))</f>
        <v>0</v>
      </c>
      <c r="AO82" s="40">
        <f>IF(A1stdlife="n/a","n/a",IF(AO$3&gt;(A1stdlife+$E82),(Input!$K$143*(1+rvanilla)^0.5)-SUM($K82:AN82),(Input!$K$143*(1+rvanilla)^0.5)/A1stdlife))</f>
        <v>0</v>
      </c>
      <c r="AP82" s="40">
        <f>IF(A1stdlife="n/a","n/a",IF(AP$3&gt;(A1stdlife+$E82),(Input!$K$143*(1+rvanilla)^0.5)-SUM($K82:AO82),(Input!$K$143*(1+rvanilla)^0.5)/A1stdlife))</f>
        <v>0</v>
      </c>
      <c r="AQ82" s="40">
        <f>IF(A1stdlife="n/a","n/a",IF(AQ$3&gt;(A1stdlife+$E82),(Input!$K$143*(1+rvanilla)^0.5)-SUM($K82:AP82),(Input!$K$143*(1+rvanilla)^0.5)/A1stdlife))</f>
        <v>0</v>
      </c>
      <c r="AR82" s="40">
        <f>IF(A1stdlife="n/a","n/a",IF(AR$3&gt;(A1stdlife+$E82),(Input!$K$143*(1+rvanilla)^0.5)-SUM($K82:AQ82),(Input!$K$143*(1+rvanilla)^0.5)/A1stdlife))</f>
        <v>0</v>
      </c>
      <c r="AS82" s="40">
        <f>IF(A1stdlife="n/a","n/a",IF(AS$3&gt;(A1stdlife+$E82),(Input!$K$143*(1+rvanilla)^0.5)-SUM($K82:AR82),(Input!$K$143*(1+rvanilla)^0.5)/A1stdlife))</f>
        <v>0</v>
      </c>
      <c r="AT82" s="40">
        <f>IF(A1stdlife="n/a","n/a",IF(AT$3&gt;(A1stdlife+$E82),(Input!$K$143*(1+rvanilla)^0.5)-SUM($K82:AS82),(Input!$K$143*(1+rvanilla)^0.5)/A1stdlife))</f>
        <v>0</v>
      </c>
      <c r="AU82" s="40">
        <f>IF(A1stdlife="n/a","n/a",IF(AU$3&gt;(A1stdlife+$E82),(Input!$K$143*(1+rvanilla)^0.5)-SUM($K82:AT82),(Input!$K$143*(1+rvanilla)^0.5)/A1stdlife))</f>
        <v>0</v>
      </c>
      <c r="AV82" s="40">
        <f>IF(A1stdlife="n/a","n/a",IF(AV$3&gt;(A1stdlife+$E82),(Input!$K$143*(1+rvanilla)^0.5)-SUM($K82:AU82),(Input!$K$143*(1+rvanilla)^0.5)/A1stdlife))</f>
        <v>0</v>
      </c>
      <c r="AW82" s="40">
        <f>IF(A1stdlife="n/a","n/a",IF(AW$3&gt;(A1stdlife+$E82),(Input!$K$143*(1+rvanilla)^0.5)-SUM($K82:AV82),(Input!$K$143*(1+rvanilla)^0.5)/A1stdlife))</f>
        <v>0</v>
      </c>
      <c r="AX82" s="40">
        <f>IF(A1stdlife="n/a","n/a",IF(AX$3&gt;(A1stdlife+$E82),(Input!$K$143*(1+rvanilla)^0.5)-SUM($K82:AW82),(Input!$K$143*(1+rvanilla)^0.5)/A1stdlife))</f>
        <v>0</v>
      </c>
      <c r="AY82" s="40">
        <f>IF(A1stdlife="n/a","n/a",IF(AY$3&gt;(A1stdlife+$E82),(Input!$K$143*(1+rvanilla)^0.5)-SUM($K82:AX82),(Input!$K$143*(1+rvanilla)^0.5)/A1stdlife))</f>
        <v>0</v>
      </c>
      <c r="AZ82" s="40">
        <f>IF(A1stdlife="n/a","n/a",IF(AZ$3&gt;(A1stdlife+$E82),(Input!$K$143*(1+rvanilla)^0.5)-SUM($K82:AY82),(Input!$K$143*(1+rvanilla)^0.5)/A1stdlife))</f>
        <v>0</v>
      </c>
      <c r="BA82" s="40">
        <f>IF(A1stdlife="n/a","n/a",IF(BA$3&gt;(A1stdlife+$E82),(Input!$K$143*(1+rvanilla)^0.5)-SUM($K82:AZ82),(Input!$K$143*(1+rvanilla)^0.5)/A1stdlife))</f>
        <v>0</v>
      </c>
      <c r="BB82" s="40">
        <f>IF(A1stdlife="n/a","n/a",IF(BB$3&gt;(A1stdlife+$E82),(Input!$K$143*(1+rvanilla)^0.5)-SUM($K82:BA82),(Input!$K$143*(1+rvanilla)^0.5)/A1stdlife))</f>
        <v>0</v>
      </c>
      <c r="BC82" s="40">
        <f>IF(A1stdlife="n/a","n/a",IF(BC$3&gt;(A1stdlife+$E82),(Input!$K$143*(1+rvanilla)^0.5)-SUM($K82:BB82),(Input!$K$143*(1+rvanilla)^0.5)/A1stdlife))</f>
        <v>0</v>
      </c>
      <c r="BD82" s="40">
        <f>IF(A1stdlife="n/a","n/a",IF(BD$3&gt;(A1stdlife+$E82),(Input!$K$143*(1+rvanilla)^0.5)-SUM($K82:BC82),(Input!$K$143*(1+rvanilla)^0.5)/A1stdlife))</f>
        <v>0</v>
      </c>
      <c r="BE82" s="40">
        <f>IF(A1stdlife="n/a","n/a",IF(BE$3&gt;(A1stdlife+$E82),(Input!$K$143*(1+rvanilla)^0.5)-SUM($K82:BD82),(Input!$K$143*(1+rvanilla)^0.5)/A1stdlife))</f>
        <v>0</v>
      </c>
      <c r="BF82" s="40">
        <f>IF(A1stdlife="n/a","n/a",IF(BF$3&gt;(A1stdlife+$E82),(Input!$K$143*(1+rvanilla)^0.5)-SUM($K82:BE82),(Input!$K$143*(1+rvanilla)^0.5)/A1stdlife))</f>
        <v>0</v>
      </c>
      <c r="BG82" s="40">
        <f>IF(A1stdlife="n/a","n/a",IF(BG$3&gt;(A1stdlife+$E82),(Input!$K$143*(1+rvanilla)^0.5)-SUM($K82:BF82),(Input!$K$143*(1+rvanilla)^0.5)/A1stdlife))</f>
        <v>0</v>
      </c>
      <c r="BH82" s="40">
        <f>IF(A1stdlife="n/a","n/a",IF(BH$3&gt;(A1stdlife+$E82),(Input!$K$143*(1+rvanilla)^0.5)-SUM($K82:BG82),(Input!$K$143*(1+rvanilla)^0.5)/A1stdlife))</f>
        <v>0</v>
      </c>
      <c r="BI82" s="40">
        <f>IF(A1stdlife="n/a","n/a",IF(BI$3&gt;(A1stdlife+$E82),(Input!$K$143*(1+rvanilla)^0.5)-SUM($K82:BH82),(Input!$K$143*(1+rvanilla)^0.5)/A1stdlife))</f>
        <v>0</v>
      </c>
      <c r="BJ82" s="19"/>
      <c r="BK82" s="19"/>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x14ac:dyDescent="0.2">
      <c r="A83" s="19"/>
      <c r="B83" s="35"/>
      <c r="C83" s="34"/>
      <c r="D83" s="469"/>
      <c r="E83" s="281">
        <v>6</v>
      </c>
      <c r="F83" s="37"/>
      <c r="G83" s="301"/>
      <c r="H83" s="303"/>
      <c r="I83" s="303"/>
      <c r="J83" s="303"/>
      <c r="K83" s="303"/>
      <c r="L83" s="302"/>
      <c r="M83" s="40">
        <f>IF(A1stdlife="n/a","n/a",IF(M$3&gt;(A1stdlife+$E83),(Input!$L$143*(1+rvanilla)^0.5)-SUM($L83:L83),(Input!$L$143*(1+rvanilla)^0.5)/A1stdlife))</f>
        <v>0</v>
      </c>
      <c r="N83" s="40">
        <f>IF(A1stdlife="n/a","n/a",IF(N$3&gt;(A1stdlife+$E83),(Input!$L$143*(1+rvanilla)^0.5)-SUM($L83:M83),(Input!$L$143*(1+rvanilla)^0.5)/A1stdlife))</f>
        <v>0</v>
      </c>
      <c r="O83" s="40">
        <f>IF(A1stdlife="n/a","n/a",IF(O$3&gt;(A1stdlife+$E83),(Input!$L$143*(1+rvanilla)^0.5)-SUM($L83:N83),(Input!$L$143*(1+rvanilla)^0.5)/A1stdlife))</f>
        <v>0</v>
      </c>
      <c r="P83" s="40">
        <f>IF(A1stdlife="n/a","n/a",IF(P$3&gt;(A1stdlife+$E83),(Input!$L$143*(1+rvanilla)^0.5)-SUM($L83:O83),(Input!$L$143*(1+rvanilla)^0.5)/A1stdlife))</f>
        <v>0</v>
      </c>
      <c r="Q83" s="40">
        <f>IF(A1stdlife="n/a","n/a",IF(Q$3&gt;(A1stdlife+$E83),(Input!$L$143*(1+rvanilla)^0.5)-SUM($L83:P83),(Input!$L$143*(1+rvanilla)^0.5)/A1stdlife))</f>
        <v>0</v>
      </c>
      <c r="R83" s="40">
        <f>IF(A1stdlife="n/a","n/a",IF(R$3&gt;(A1stdlife+$E83),(Input!$L$143*(1+rvanilla)^0.5)-SUM($L83:Q83),(Input!$L$143*(1+rvanilla)^0.5)/A1stdlife))</f>
        <v>0</v>
      </c>
      <c r="S83" s="40">
        <f>IF(A1stdlife="n/a","n/a",IF(S$3&gt;(A1stdlife+$E83),(Input!$L$143*(1+rvanilla)^0.5)-SUM($L83:R83),(Input!$L$143*(1+rvanilla)^0.5)/A1stdlife))</f>
        <v>0</v>
      </c>
      <c r="T83" s="40">
        <f>IF(A1stdlife="n/a","n/a",IF(T$3&gt;(A1stdlife+$E83),(Input!$L$143*(1+rvanilla)^0.5)-SUM($L83:S83),(Input!$L$143*(1+rvanilla)^0.5)/A1stdlife))</f>
        <v>0</v>
      </c>
      <c r="U83" s="40">
        <f>IF(A1stdlife="n/a","n/a",IF(U$3&gt;(A1stdlife+$E83),(Input!$L$143*(1+rvanilla)^0.5)-SUM($L83:T83),(Input!$L$143*(1+rvanilla)^0.5)/A1stdlife))</f>
        <v>0</v>
      </c>
      <c r="V83" s="40">
        <f>IF(A1stdlife="n/a","n/a",IF(V$3&gt;(A1stdlife+$E83),(Input!$L$143*(1+rvanilla)^0.5)-SUM($L83:U83),(Input!$L$143*(1+rvanilla)^0.5)/A1stdlife))</f>
        <v>0</v>
      </c>
      <c r="W83" s="40">
        <f>IF(A1stdlife="n/a","n/a",IF(W$3&gt;(A1stdlife+$E83),(Input!$L$143*(1+rvanilla)^0.5)-SUM($L83:V83),(Input!$L$143*(1+rvanilla)^0.5)/A1stdlife))</f>
        <v>0</v>
      </c>
      <c r="X83" s="40">
        <f>IF(A1stdlife="n/a","n/a",IF(X$3&gt;(A1stdlife+$E83),(Input!$L$143*(1+rvanilla)^0.5)-SUM($L83:W83),(Input!$L$143*(1+rvanilla)^0.5)/A1stdlife))</f>
        <v>0</v>
      </c>
      <c r="Y83" s="40">
        <f>IF(A1stdlife="n/a","n/a",IF(Y$3&gt;(A1stdlife+$E83),(Input!$L$143*(1+rvanilla)^0.5)-SUM($L83:X83),(Input!$L$143*(1+rvanilla)^0.5)/A1stdlife))</f>
        <v>0</v>
      </c>
      <c r="Z83" s="40">
        <f>IF(A1stdlife="n/a","n/a",IF(Z$3&gt;(A1stdlife+$E83),(Input!$L$143*(1+rvanilla)^0.5)-SUM($L83:Y83),(Input!$L$143*(1+rvanilla)^0.5)/A1stdlife))</f>
        <v>0</v>
      </c>
      <c r="AA83" s="40">
        <f>IF(A1stdlife="n/a","n/a",IF(AA$3&gt;(A1stdlife+$E83),(Input!$L$143*(1+rvanilla)^0.5)-SUM($L83:Z83),(Input!$L$143*(1+rvanilla)^0.5)/A1stdlife))</f>
        <v>0</v>
      </c>
      <c r="AB83" s="40">
        <f>IF(A1stdlife="n/a","n/a",IF(AB$3&gt;(A1stdlife+$E83),(Input!$L$143*(1+rvanilla)^0.5)-SUM($L83:AA83),(Input!$L$143*(1+rvanilla)^0.5)/A1stdlife))</f>
        <v>0</v>
      </c>
      <c r="AC83" s="40">
        <f>IF(A1stdlife="n/a","n/a",IF(AC$3&gt;(A1stdlife+$E83),(Input!$L$143*(1+rvanilla)^0.5)-SUM($L83:AB83),(Input!$L$143*(1+rvanilla)^0.5)/A1stdlife))</f>
        <v>0</v>
      </c>
      <c r="AD83" s="40">
        <f>IF(A1stdlife="n/a","n/a",IF(AD$3&gt;(A1stdlife+$E83),(Input!$L$143*(1+rvanilla)^0.5)-SUM($L83:AC83),(Input!$L$143*(1+rvanilla)^0.5)/A1stdlife))</f>
        <v>0</v>
      </c>
      <c r="AE83" s="40">
        <f>IF(A1stdlife="n/a","n/a",IF(AE$3&gt;(A1stdlife+$E83),(Input!$L$143*(1+rvanilla)^0.5)-SUM($L83:AD83),(Input!$L$143*(1+rvanilla)^0.5)/A1stdlife))</f>
        <v>0</v>
      </c>
      <c r="AF83" s="40">
        <f>IF(A1stdlife="n/a","n/a",IF(AF$3&gt;(A1stdlife+$E83),(Input!$L$143*(1+rvanilla)^0.5)-SUM($L83:AE83),(Input!$L$143*(1+rvanilla)^0.5)/A1stdlife))</f>
        <v>0</v>
      </c>
      <c r="AG83" s="40">
        <f>IF(A1stdlife="n/a","n/a",IF(AG$3&gt;(A1stdlife+$E83),(Input!$L$143*(1+rvanilla)^0.5)-SUM($L83:AF83),(Input!$L$143*(1+rvanilla)^0.5)/A1stdlife))</f>
        <v>0</v>
      </c>
      <c r="AH83" s="40">
        <f>IF(A1stdlife="n/a","n/a",IF(AH$3&gt;(A1stdlife+$E83),(Input!$L$143*(1+rvanilla)^0.5)-SUM($L83:AG83),(Input!$L$143*(1+rvanilla)^0.5)/A1stdlife))</f>
        <v>0</v>
      </c>
      <c r="AI83" s="40">
        <f>IF(A1stdlife="n/a","n/a",IF(AI$3&gt;(A1stdlife+$E83),(Input!$L$143*(1+rvanilla)^0.5)-SUM($L83:AH83),(Input!$L$143*(1+rvanilla)^0.5)/A1stdlife))</f>
        <v>0</v>
      </c>
      <c r="AJ83" s="40">
        <f>IF(A1stdlife="n/a","n/a",IF(AJ$3&gt;(A1stdlife+$E83),(Input!$L$143*(1+rvanilla)^0.5)-SUM($L83:AI83),(Input!$L$143*(1+rvanilla)^0.5)/A1stdlife))</f>
        <v>0</v>
      </c>
      <c r="AK83" s="40">
        <f>IF(A1stdlife="n/a","n/a",IF(AK$3&gt;(A1stdlife+$E83),(Input!$L$143*(1+rvanilla)^0.5)-SUM($L83:AJ83),(Input!$L$143*(1+rvanilla)^0.5)/A1stdlife))</f>
        <v>0</v>
      </c>
      <c r="AL83" s="40">
        <f>IF(A1stdlife="n/a","n/a",IF(AL$3&gt;(A1stdlife+$E83),(Input!$L$143*(1+rvanilla)^0.5)-SUM($L83:AK83),(Input!$L$143*(1+rvanilla)^0.5)/A1stdlife))</f>
        <v>0</v>
      </c>
      <c r="AM83" s="40">
        <f>IF(A1stdlife="n/a","n/a",IF(AM$3&gt;(A1stdlife+$E83),(Input!$L$143*(1+rvanilla)^0.5)-SUM($L83:AL83),(Input!$L$143*(1+rvanilla)^0.5)/A1stdlife))</f>
        <v>0</v>
      </c>
      <c r="AN83" s="40">
        <f>IF(A1stdlife="n/a","n/a",IF(AN$3&gt;(A1stdlife+$E83),(Input!$L$143*(1+rvanilla)^0.5)-SUM($L83:AM83),(Input!$L$143*(1+rvanilla)^0.5)/A1stdlife))</f>
        <v>0</v>
      </c>
      <c r="AO83" s="40">
        <f>IF(A1stdlife="n/a","n/a",IF(AO$3&gt;(A1stdlife+$E83),(Input!$L$143*(1+rvanilla)^0.5)-SUM($L83:AN83),(Input!$L$143*(1+rvanilla)^0.5)/A1stdlife))</f>
        <v>0</v>
      </c>
      <c r="AP83" s="40">
        <f>IF(A1stdlife="n/a","n/a",IF(AP$3&gt;(A1stdlife+$E83),(Input!$L$143*(1+rvanilla)^0.5)-SUM($L83:AO83),(Input!$L$143*(1+rvanilla)^0.5)/A1stdlife))</f>
        <v>0</v>
      </c>
      <c r="AQ83" s="40">
        <f>IF(A1stdlife="n/a","n/a",IF(AQ$3&gt;(A1stdlife+$E83),(Input!$L$143*(1+rvanilla)^0.5)-SUM($L83:AP83),(Input!$L$143*(1+rvanilla)^0.5)/A1stdlife))</f>
        <v>0</v>
      </c>
      <c r="AR83" s="40">
        <f>IF(A1stdlife="n/a","n/a",IF(AR$3&gt;(A1stdlife+$E83),(Input!$L$143*(1+rvanilla)^0.5)-SUM($L83:AQ83),(Input!$L$143*(1+rvanilla)^0.5)/A1stdlife))</f>
        <v>0</v>
      </c>
      <c r="AS83" s="40">
        <f>IF(A1stdlife="n/a","n/a",IF(AS$3&gt;(A1stdlife+$E83),(Input!$L$143*(1+rvanilla)^0.5)-SUM($L83:AR83),(Input!$L$143*(1+rvanilla)^0.5)/A1stdlife))</f>
        <v>0</v>
      </c>
      <c r="AT83" s="40">
        <f>IF(A1stdlife="n/a","n/a",IF(AT$3&gt;(A1stdlife+$E83),(Input!$L$143*(1+rvanilla)^0.5)-SUM($L83:AS83),(Input!$L$143*(1+rvanilla)^0.5)/A1stdlife))</f>
        <v>0</v>
      </c>
      <c r="AU83" s="40">
        <f>IF(A1stdlife="n/a","n/a",IF(AU$3&gt;(A1stdlife+$E83),(Input!$L$143*(1+rvanilla)^0.5)-SUM($L83:AT83),(Input!$L$143*(1+rvanilla)^0.5)/A1stdlife))</f>
        <v>0</v>
      </c>
      <c r="AV83" s="40">
        <f>IF(A1stdlife="n/a","n/a",IF(AV$3&gt;(A1stdlife+$E83),(Input!$L$143*(1+rvanilla)^0.5)-SUM($L83:AU83),(Input!$L$143*(1+rvanilla)^0.5)/A1stdlife))</f>
        <v>0</v>
      </c>
      <c r="AW83" s="40">
        <f>IF(A1stdlife="n/a","n/a",IF(AW$3&gt;(A1stdlife+$E83),(Input!$L$143*(1+rvanilla)^0.5)-SUM($L83:AV83),(Input!$L$143*(1+rvanilla)^0.5)/A1stdlife))</f>
        <v>0</v>
      </c>
      <c r="AX83" s="40">
        <f>IF(A1stdlife="n/a","n/a",IF(AX$3&gt;(A1stdlife+$E83),(Input!$L$143*(1+rvanilla)^0.5)-SUM($L83:AW83),(Input!$L$143*(1+rvanilla)^0.5)/A1stdlife))</f>
        <v>0</v>
      </c>
      <c r="AY83" s="40">
        <f>IF(A1stdlife="n/a","n/a",IF(AY$3&gt;(A1stdlife+$E83),(Input!$L$143*(1+rvanilla)^0.5)-SUM($L83:AX83),(Input!$L$143*(1+rvanilla)^0.5)/A1stdlife))</f>
        <v>0</v>
      </c>
      <c r="AZ83" s="40">
        <f>IF(A1stdlife="n/a","n/a",IF(AZ$3&gt;(A1stdlife+$E83),(Input!$L$143*(1+rvanilla)^0.5)-SUM($L83:AY83),(Input!$L$143*(1+rvanilla)^0.5)/A1stdlife))</f>
        <v>0</v>
      </c>
      <c r="BA83" s="40">
        <f>IF(A1stdlife="n/a","n/a",IF(BA$3&gt;(A1stdlife+$E83),(Input!$L$143*(1+rvanilla)^0.5)-SUM($L83:AZ83),(Input!$L$143*(1+rvanilla)^0.5)/A1stdlife))</f>
        <v>0</v>
      </c>
      <c r="BB83" s="40">
        <f>IF(A1stdlife="n/a","n/a",IF(BB$3&gt;(A1stdlife+$E83),(Input!$L$143*(1+rvanilla)^0.5)-SUM($L83:BA83),(Input!$L$143*(1+rvanilla)^0.5)/A1stdlife))</f>
        <v>0</v>
      </c>
      <c r="BC83" s="40">
        <f>IF(A1stdlife="n/a","n/a",IF(BC$3&gt;(A1stdlife+$E83),(Input!$L$143*(1+rvanilla)^0.5)-SUM($L83:BB83),(Input!$L$143*(1+rvanilla)^0.5)/A1stdlife))</f>
        <v>0</v>
      </c>
      <c r="BD83" s="40">
        <f>IF(A1stdlife="n/a","n/a",IF(BD$3&gt;(A1stdlife+$E83),(Input!$L$143*(1+rvanilla)^0.5)-SUM($L83:BC83),(Input!$L$143*(1+rvanilla)^0.5)/A1stdlife))</f>
        <v>0</v>
      </c>
      <c r="BE83" s="40">
        <f>IF(A1stdlife="n/a","n/a",IF(BE$3&gt;(A1stdlife+$E83),(Input!$L$143*(1+rvanilla)^0.5)-SUM($L83:BD83),(Input!$L$143*(1+rvanilla)^0.5)/A1stdlife))</f>
        <v>0</v>
      </c>
      <c r="BF83" s="40">
        <f>IF(A1stdlife="n/a","n/a",IF(BF$3&gt;(A1stdlife+$E83),(Input!$L$143*(1+rvanilla)^0.5)-SUM($L83:BE83),(Input!$L$143*(1+rvanilla)^0.5)/A1stdlife))</f>
        <v>0</v>
      </c>
      <c r="BG83" s="40">
        <f>IF(A1stdlife="n/a","n/a",IF(BG$3&gt;(A1stdlife+$E83),(Input!$L$143*(1+rvanilla)^0.5)-SUM($L83:BF83),(Input!$L$143*(1+rvanilla)^0.5)/A1stdlife))</f>
        <v>0</v>
      </c>
      <c r="BH83" s="40">
        <f>IF(A1stdlife="n/a","n/a",IF(BH$3&gt;(A1stdlife+$E83),(Input!$L$143*(1+rvanilla)^0.5)-SUM($L83:BG83),(Input!$L$143*(1+rvanilla)^0.5)/A1stdlife))</f>
        <v>0</v>
      </c>
      <c r="BI83" s="40">
        <f>IF(A1stdlife="n/a","n/a",IF(BI$3&gt;(A1stdlife+$E83),(Input!$L$143*(1+rvanilla)^0.5)-SUM($L83:BH83),(Input!$L$143*(1+rvanilla)^0.5)/A1stdlife))</f>
        <v>0</v>
      </c>
      <c r="BJ83" s="19"/>
      <c r="BK83" s="19"/>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idden="1" outlineLevel="2" x14ac:dyDescent="0.2">
      <c r="A84" s="19"/>
      <c r="B84" s="35"/>
      <c r="C84" s="34"/>
      <c r="D84" s="469"/>
      <c r="E84" s="281">
        <v>7</v>
      </c>
      <c r="F84" s="37"/>
      <c r="G84" s="301"/>
      <c r="H84" s="303"/>
      <c r="I84" s="303"/>
      <c r="J84" s="303"/>
      <c r="K84" s="303"/>
      <c r="L84" s="303"/>
      <c r="M84" s="302"/>
      <c r="N84" s="40">
        <f>IF(A1stdlife="n/a","n/a",IF(N$3&gt;(A1stdlife+$E84),(Input!$M$143*(1+rvanilla)^0.5)-SUM($M84:M84),(Input!$M$143*(1+rvanilla)^0.5)/A1stdlife))</f>
        <v>0</v>
      </c>
      <c r="O84" s="40">
        <f>IF(A1stdlife="n/a","n/a",IF(O$3&gt;(A1stdlife+$E84),(Input!$M$143*(1+rvanilla)^0.5)-SUM($M84:N84),(Input!$M$143*(1+rvanilla)^0.5)/A1stdlife))</f>
        <v>0</v>
      </c>
      <c r="P84" s="40">
        <f>IF(A1stdlife="n/a","n/a",IF(P$3&gt;(A1stdlife+$E84),(Input!$M$143*(1+rvanilla)^0.5)-SUM($M84:O84),(Input!$M$143*(1+rvanilla)^0.5)/A1stdlife))</f>
        <v>0</v>
      </c>
      <c r="Q84" s="40">
        <f>IF(A1stdlife="n/a","n/a",IF(Q$3&gt;(A1stdlife+$E84),(Input!$M$143*(1+rvanilla)^0.5)-SUM($M84:P84),(Input!$M$143*(1+rvanilla)^0.5)/A1stdlife))</f>
        <v>0</v>
      </c>
      <c r="R84" s="40">
        <f>IF(A1stdlife="n/a","n/a",IF(R$3&gt;(A1stdlife+$E84),(Input!$M$143*(1+rvanilla)^0.5)-SUM($M84:Q84),(Input!$M$143*(1+rvanilla)^0.5)/A1stdlife))</f>
        <v>0</v>
      </c>
      <c r="S84" s="40">
        <f>IF(A1stdlife="n/a","n/a",IF(S$3&gt;(A1stdlife+$E84),(Input!$M$143*(1+rvanilla)^0.5)-SUM($M84:R84),(Input!$M$143*(1+rvanilla)^0.5)/A1stdlife))</f>
        <v>0</v>
      </c>
      <c r="T84" s="40">
        <f>IF(A1stdlife="n/a","n/a",IF(T$3&gt;(A1stdlife+$E84),(Input!$M$143*(1+rvanilla)^0.5)-SUM($M84:S84),(Input!$M$143*(1+rvanilla)^0.5)/A1stdlife))</f>
        <v>0</v>
      </c>
      <c r="U84" s="40">
        <f>IF(A1stdlife="n/a","n/a",IF(U$3&gt;(A1stdlife+$E84),(Input!$M$143*(1+rvanilla)^0.5)-SUM($M84:T84),(Input!$M$143*(1+rvanilla)^0.5)/A1stdlife))</f>
        <v>0</v>
      </c>
      <c r="V84" s="40">
        <f>IF(A1stdlife="n/a","n/a",IF(V$3&gt;(A1stdlife+$E84),(Input!$M$143*(1+rvanilla)^0.5)-SUM($M84:U84),(Input!$M$143*(1+rvanilla)^0.5)/A1stdlife))</f>
        <v>0</v>
      </c>
      <c r="W84" s="40">
        <f>IF(A1stdlife="n/a","n/a",IF(W$3&gt;(A1stdlife+$E84),(Input!$M$143*(1+rvanilla)^0.5)-SUM($M84:V84),(Input!$M$143*(1+rvanilla)^0.5)/A1stdlife))</f>
        <v>0</v>
      </c>
      <c r="X84" s="40">
        <f>IF(A1stdlife="n/a","n/a",IF(X$3&gt;(A1stdlife+$E84),(Input!$M$143*(1+rvanilla)^0.5)-SUM($M84:W84),(Input!$M$143*(1+rvanilla)^0.5)/A1stdlife))</f>
        <v>0</v>
      </c>
      <c r="Y84" s="40">
        <f>IF(A1stdlife="n/a","n/a",IF(Y$3&gt;(A1stdlife+$E84),(Input!$M$143*(1+rvanilla)^0.5)-SUM($M84:X84),(Input!$M$143*(1+rvanilla)^0.5)/A1stdlife))</f>
        <v>0</v>
      </c>
      <c r="Z84" s="40">
        <f>IF(A1stdlife="n/a","n/a",IF(Z$3&gt;(A1stdlife+$E84),(Input!$M$143*(1+rvanilla)^0.5)-SUM($M84:Y84),(Input!$M$143*(1+rvanilla)^0.5)/A1stdlife))</f>
        <v>0</v>
      </c>
      <c r="AA84" s="40">
        <f>IF(A1stdlife="n/a","n/a",IF(AA$3&gt;(A1stdlife+$E84),(Input!$M$143*(1+rvanilla)^0.5)-SUM($M84:Z84),(Input!$M$143*(1+rvanilla)^0.5)/A1stdlife))</f>
        <v>0</v>
      </c>
      <c r="AB84" s="40">
        <f>IF(A1stdlife="n/a","n/a",IF(AB$3&gt;(A1stdlife+$E84),(Input!$M$143*(1+rvanilla)^0.5)-SUM($M84:AA84),(Input!$M$143*(1+rvanilla)^0.5)/A1stdlife))</f>
        <v>0</v>
      </c>
      <c r="AC84" s="40">
        <f>IF(A1stdlife="n/a","n/a",IF(AC$3&gt;(A1stdlife+$E84),(Input!$M$143*(1+rvanilla)^0.5)-SUM($M84:AB84),(Input!$M$143*(1+rvanilla)^0.5)/A1stdlife))</f>
        <v>0</v>
      </c>
      <c r="AD84" s="40">
        <f>IF(A1stdlife="n/a","n/a",IF(AD$3&gt;(A1stdlife+$E84),(Input!$M$143*(1+rvanilla)^0.5)-SUM($M84:AC84),(Input!$M$143*(1+rvanilla)^0.5)/A1stdlife))</f>
        <v>0</v>
      </c>
      <c r="AE84" s="40">
        <f>IF(A1stdlife="n/a","n/a",IF(AE$3&gt;(A1stdlife+$E84),(Input!$M$143*(1+rvanilla)^0.5)-SUM($M84:AD84),(Input!$M$143*(1+rvanilla)^0.5)/A1stdlife))</f>
        <v>0</v>
      </c>
      <c r="AF84" s="40">
        <f>IF(A1stdlife="n/a","n/a",IF(AF$3&gt;(A1stdlife+$E84),(Input!$M$143*(1+rvanilla)^0.5)-SUM($M84:AE84),(Input!$M$143*(1+rvanilla)^0.5)/A1stdlife))</f>
        <v>0</v>
      </c>
      <c r="AG84" s="40">
        <f>IF(A1stdlife="n/a","n/a",IF(AG$3&gt;(A1stdlife+$E84),(Input!$M$143*(1+rvanilla)^0.5)-SUM($M84:AF84),(Input!$M$143*(1+rvanilla)^0.5)/A1stdlife))</f>
        <v>0</v>
      </c>
      <c r="AH84" s="40">
        <f>IF(A1stdlife="n/a","n/a",IF(AH$3&gt;(A1stdlife+$E84),(Input!$M$143*(1+rvanilla)^0.5)-SUM($M84:AG84),(Input!$M$143*(1+rvanilla)^0.5)/A1stdlife))</f>
        <v>0</v>
      </c>
      <c r="AI84" s="40">
        <f>IF(A1stdlife="n/a","n/a",IF(AI$3&gt;(A1stdlife+$E84),(Input!$M$143*(1+rvanilla)^0.5)-SUM($M84:AH84),(Input!$M$143*(1+rvanilla)^0.5)/A1stdlife))</f>
        <v>0</v>
      </c>
      <c r="AJ84" s="40">
        <f>IF(A1stdlife="n/a","n/a",IF(AJ$3&gt;(A1stdlife+$E84),(Input!$M$143*(1+rvanilla)^0.5)-SUM($M84:AI84),(Input!$M$143*(1+rvanilla)^0.5)/A1stdlife))</f>
        <v>0</v>
      </c>
      <c r="AK84" s="40">
        <f>IF(A1stdlife="n/a","n/a",IF(AK$3&gt;(A1stdlife+$E84),(Input!$M$143*(1+rvanilla)^0.5)-SUM($M84:AJ84),(Input!$M$143*(1+rvanilla)^0.5)/A1stdlife))</f>
        <v>0</v>
      </c>
      <c r="AL84" s="40">
        <f>IF(A1stdlife="n/a","n/a",IF(AL$3&gt;(A1stdlife+$E84),(Input!$M$143*(1+rvanilla)^0.5)-SUM($M84:AK84),(Input!$M$143*(1+rvanilla)^0.5)/A1stdlife))</f>
        <v>0</v>
      </c>
      <c r="AM84" s="40">
        <f>IF(A1stdlife="n/a","n/a",IF(AM$3&gt;(A1stdlife+$E84),(Input!$M$143*(1+rvanilla)^0.5)-SUM($M84:AL84),(Input!$M$143*(1+rvanilla)^0.5)/A1stdlife))</f>
        <v>0</v>
      </c>
      <c r="AN84" s="40">
        <f>IF(A1stdlife="n/a","n/a",IF(AN$3&gt;(A1stdlife+$E84),(Input!$M$143*(1+rvanilla)^0.5)-SUM($M84:AM84),(Input!$M$143*(1+rvanilla)^0.5)/A1stdlife))</f>
        <v>0</v>
      </c>
      <c r="AO84" s="40">
        <f>IF(A1stdlife="n/a","n/a",IF(AO$3&gt;(A1stdlife+$E84),(Input!$M$143*(1+rvanilla)^0.5)-SUM($M84:AN84),(Input!$M$143*(1+rvanilla)^0.5)/A1stdlife))</f>
        <v>0</v>
      </c>
      <c r="AP84" s="40">
        <f>IF(A1stdlife="n/a","n/a",IF(AP$3&gt;(A1stdlife+$E84),(Input!$M$143*(1+rvanilla)^0.5)-SUM($M84:AO84),(Input!$M$143*(1+rvanilla)^0.5)/A1stdlife))</f>
        <v>0</v>
      </c>
      <c r="AQ84" s="40">
        <f>IF(A1stdlife="n/a","n/a",IF(AQ$3&gt;(A1stdlife+$E84),(Input!$M$143*(1+rvanilla)^0.5)-SUM($M84:AP84),(Input!$M$143*(1+rvanilla)^0.5)/A1stdlife))</f>
        <v>0</v>
      </c>
      <c r="AR84" s="40">
        <f>IF(A1stdlife="n/a","n/a",IF(AR$3&gt;(A1stdlife+$E84),(Input!$M$143*(1+rvanilla)^0.5)-SUM($M84:AQ84),(Input!$M$143*(1+rvanilla)^0.5)/A1stdlife))</f>
        <v>0</v>
      </c>
      <c r="AS84" s="40">
        <f>IF(A1stdlife="n/a","n/a",IF(AS$3&gt;(A1stdlife+$E84),(Input!$M$143*(1+rvanilla)^0.5)-SUM($M84:AR84),(Input!$M$143*(1+rvanilla)^0.5)/A1stdlife))</f>
        <v>0</v>
      </c>
      <c r="AT84" s="40">
        <f>IF(A1stdlife="n/a","n/a",IF(AT$3&gt;(A1stdlife+$E84),(Input!$M$143*(1+rvanilla)^0.5)-SUM($M84:AS84),(Input!$M$143*(1+rvanilla)^0.5)/A1stdlife))</f>
        <v>0</v>
      </c>
      <c r="AU84" s="40">
        <f>IF(A1stdlife="n/a","n/a",IF(AU$3&gt;(A1stdlife+$E84),(Input!$M$143*(1+rvanilla)^0.5)-SUM($M84:AT84),(Input!$M$143*(1+rvanilla)^0.5)/A1stdlife))</f>
        <v>0</v>
      </c>
      <c r="AV84" s="40">
        <f>IF(A1stdlife="n/a","n/a",IF(AV$3&gt;(A1stdlife+$E84),(Input!$M$143*(1+rvanilla)^0.5)-SUM($M84:AU84),(Input!$M$143*(1+rvanilla)^0.5)/A1stdlife))</f>
        <v>0</v>
      </c>
      <c r="AW84" s="40">
        <f>IF(A1stdlife="n/a","n/a",IF(AW$3&gt;(A1stdlife+$E84),(Input!$M$143*(1+rvanilla)^0.5)-SUM($M84:AV84),(Input!$M$143*(1+rvanilla)^0.5)/A1stdlife))</f>
        <v>0</v>
      </c>
      <c r="AX84" s="40">
        <f>IF(A1stdlife="n/a","n/a",IF(AX$3&gt;(A1stdlife+$E84),(Input!$M$143*(1+rvanilla)^0.5)-SUM($M84:AW84),(Input!$M$143*(1+rvanilla)^0.5)/A1stdlife))</f>
        <v>0</v>
      </c>
      <c r="AY84" s="40">
        <f>IF(A1stdlife="n/a","n/a",IF(AY$3&gt;(A1stdlife+$E84),(Input!$M$143*(1+rvanilla)^0.5)-SUM($M84:AX84),(Input!$M$143*(1+rvanilla)^0.5)/A1stdlife))</f>
        <v>0</v>
      </c>
      <c r="AZ84" s="40">
        <f>IF(A1stdlife="n/a","n/a",IF(AZ$3&gt;(A1stdlife+$E84),(Input!$M$143*(1+rvanilla)^0.5)-SUM($M84:AY84),(Input!$M$143*(1+rvanilla)^0.5)/A1stdlife))</f>
        <v>0</v>
      </c>
      <c r="BA84" s="40">
        <f>IF(A1stdlife="n/a","n/a",IF(BA$3&gt;(A1stdlife+$E84),(Input!$M$143*(1+rvanilla)^0.5)-SUM($M84:AZ84),(Input!$M$143*(1+rvanilla)^0.5)/A1stdlife))</f>
        <v>0</v>
      </c>
      <c r="BB84" s="40">
        <f>IF(A1stdlife="n/a","n/a",IF(BB$3&gt;(A1stdlife+$E84),(Input!$M$143*(1+rvanilla)^0.5)-SUM($M84:BA84),(Input!$M$143*(1+rvanilla)^0.5)/A1stdlife))</f>
        <v>0</v>
      </c>
      <c r="BC84" s="40">
        <f>IF(A1stdlife="n/a","n/a",IF(BC$3&gt;(A1stdlife+$E84),(Input!$M$143*(1+rvanilla)^0.5)-SUM($M84:BB84),(Input!$M$143*(1+rvanilla)^0.5)/A1stdlife))</f>
        <v>0</v>
      </c>
      <c r="BD84" s="40">
        <f>IF(A1stdlife="n/a","n/a",IF(BD$3&gt;(A1stdlife+$E84),(Input!$M$143*(1+rvanilla)^0.5)-SUM($M84:BC84),(Input!$M$143*(1+rvanilla)^0.5)/A1stdlife))</f>
        <v>0</v>
      </c>
      <c r="BE84" s="40">
        <f>IF(A1stdlife="n/a","n/a",IF(BE$3&gt;(A1stdlife+$E84),(Input!$M$143*(1+rvanilla)^0.5)-SUM($M84:BD84),(Input!$M$143*(1+rvanilla)^0.5)/A1stdlife))</f>
        <v>0</v>
      </c>
      <c r="BF84" s="40">
        <f>IF(A1stdlife="n/a","n/a",IF(BF$3&gt;(A1stdlife+$E84),(Input!$M$143*(1+rvanilla)^0.5)-SUM($M84:BE84),(Input!$M$143*(1+rvanilla)^0.5)/A1stdlife))</f>
        <v>0</v>
      </c>
      <c r="BG84" s="40">
        <f>IF(A1stdlife="n/a","n/a",IF(BG$3&gt;(A1stdlife+$E84),(Input!$M$143*(1+rvanilla)^0.5)-SUM($M84:BF84),(Input!$M$143*(1+rvanilla)^0.5)/A1stdlife))</f>
        <v>0</v>
      </c>
      <c r="BH84" s="40">
        <f>IF(A1stdlife="n/a","n/a",IF(BH$3&gt;(A1stdlife+$E84),(Input!$M$143*(1+rvanilla)^0.5)-SUM($M84:BG84),(Input!$M$143*(1+rvanilla)^0.5)/A1stdlife))</f>
        <v>0</v>
      </c>
      <c r="BI84" s="40">
        <f>IF(A1stdlife="n/a","n/a",IF(BI$3&gt;(A1stdlife+$E84),(Input!$M$143*(1+rvanilla)^0.5)-SUM($M84:BH84),(Input!$M$143*(1+rvanilla)^0.5)/A1stdlife))</f>
        <v>0</v>
      </c>
      <c r="BJ84" s="40"/>
      <c r="BK84" s="19"/>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x14ac:dyDescent="0.2">
      <c r="A85" s="19"/>
      <c r="B85" s="35"/>
      <c r="C85" s="34"/>
      <c r="D85" s="469"/>
      <c r="E85" s="281">
        <v>8</v>
      </c>
      <c r="F85" s="37"/>
      <c r="G85" s="301"/>
      <c r="H85" s="303"/>
      <c r="I85" s="303"/>
      <c r="J85" s="303"/>
      <c r="K85" s="303"/>
      <c r="L85" s="303"/>
      <c r="M85" s="303"/>
      <c r="N85" s="302"/>
      <c r="O85" s="40">
        <f>IF(A1stdlife="n/a","n/a",IF(O$3&gt;(A1stdlife+$E85),(Input!$N$143*(1+rvanilla)^0.5)-SUM($N85:N85),(Input!$N$143*(1+rvanilla)^0.5)/A1stdlife))</f>
        <v>0</v>
      </c>
      <c r="P85" s="40">
        <f>IF(A1stdlife="n/a","n/a",IF(P$3&gt;(A1stdlife+$E85),(Input!$N$143*(1+rvanilla)^0.5)-SUM($N85:O85),(Input!$N$143*(1+rvanilla)^0.5)/A1stdlife))</f>
        <v>0</v>
      </c>
      <c r="Q85" s="40">
        <f>IF(A1stdlife="n/a","n/a",IF(Q$3&gt;(A1stdlife+$E85),(Input!$N$143*(1+rvanilla)^0.5)-SUM($N85:P85),(Input!$N$143*(1+rvanilla)^0.5)/A1stdlife))</f>
        <v>0</v>
      </c>
      <c r="R85" s="40">
        <f>IF(A1stdlife="n/a","n/a",IF(R$3&gt;(A1stdlife+$E85),(Input!$N$143*(1+rvanilla)^0.5)-SUM($N85:Q85),(Input!$N$143*(1+rvanilla)^0.5)/A1stdlife))</f>
        <v>0</v>
      </c>
      <c r="S85" s="40">
        <f>IF(A1stdlife="n/a","n/a",IF(S$3&gt;(A1stdlife+$E85),(Input!$N$143*(1+rvanilla)^0.5)-SUM($N85:R85),(Input!$N$143*(1+rvanilla)^0.5)/A1stdlife))</f>
        <v>0</v>
      </c>
      <c r="T85" s="40">
        <f>IF(A1stdlife="n/a","n/a",IF(T$3&gt;(A1stdlife+$E85),(Input!$N$143*(1+rvanilla)^0.5)-SUM($N85:S85),(Input!$N$143*(1+rvanilla)^0.5)/A1stdlife))</f>
        <v>0</v>
      </c>
      <c r="U85" s="40">
        <f>IF(A1stdlife="n/a","n/a",IF(U$3&gt;(A1stdlife+$E85),(Input!$N$143*(1+rvanilla)^0.5)-SUM($N85:T85),(Input!$N$143*(1+rvanilla)^0.5)/A1stdlife))</f>
        <v>0</v>
      </c>
      <c r="V85" s="40">
        <f>IF(A1stdlife="n/a","n/a",IF(V$3&gt;(A1stdlife+$E85),(Input!$N$143*(1+rvanilla)^0.5)-SUM($N85:U85),(Input!$N$143*(1+rvanilla)^0.5)/A1stdlife))</f>
        <v>0</v>
      </c>
      <c r="W85" s="40">
        <f>IF(A1stdlife="n/a","n/a",IF(W$3&gt;(A1stdlife+$E85),(Input!$N$143*(1+rvanilla)^0.5)-SUM($N85:V85),(Input!$N$143*(1+rvanilla)^0.5)/A1stdlife))</f>
        <v>0</v>
      </c>
      <c r="X85" s="40">
        <f>IF(A1stdlife="n/a","n/a",IF(X$3&gt;(A1stdlife+$E85),(Input!$N$143*(1+rvanilla)^0.5)-SUM($N85:W85),(Input!$N$143*(1+rvanilla)^0.5)/A1stdlife))</f>
        <v>0</v>
      </c>
      <c r="Y85" s="40">
        <f>IF(A1stdlife="n/a","n/a",IF(Y$3&gt;(A1stdlife+$E85),(Input!$N$143*(1+rvanilla)^0.5)-SUM($N85:X85),(Input!$N$143*(1+rvanilla)^0.5)/A1stdlife))</f>
        <v>0</v>
      </c>
      <c r="Z85" s="40">
        <f>IF(A1stdlife="n/a","n/a",IF(Z$3&gt;(A1stdlife+$E85),(Input!$N$143*(1+rvanilla)^0.5)-SUM($N85:Y85),(Input!$N$143*(1+rvanilla)^0.5)/A1stdlife))</f>
        <v>0</v>
      </c>
      <c r="AA85" s="40">
        <f>IF(A1stdlife="n/a","n/a",IF(AA$3&gt;(A1stdlife+$E85),(Input!$N$143*(1+rvanilla)^0.5)-SUM($N85:Z85),(Input!$N$143*(1+rvanilla)^0.5)/A1stdlife))</f>
        <v>0</v>
      </c>
      <c r="AB85" s="40">
        <f>IF(A1stdlife="n/a","n/a",IF(AB$3&gt;(A1stdlife+$E85),(Input!$N$143*(1+rvanilla)^0.5)-SUM($N85:AA85),(Input!$N$143*(1+rvanilla)^0.5)/A1stdlife))</f>
        <v>0</v>
      </c>
      <c r="AC85" s="40">
        <f>IF(A1stdlife="n/a","n/a",IF(AC$3&gt;(A1stdlife+$E85),(Input!$N$143*(1+rvanilla)^0.5)-SUM($N85:AB85),(Input!$N$143*(1+rvanilla)^0.5)/A1stdlife))</f>
        <v>0</v>
      </c>
      <c r="AD85" s="40">
        <f>IF(A1stdlife="n/a","n/a",IF(AD$3&gt;(A1stdlife+$E85),(Input!$N$143*(1+rvanilla)^0.5)-SUM($N85:AC85),(Input!$N$143*(1+rvanilla)^0.5)/A1stdlife))</f>
        <v>0</v>
      </c>
      <c r="AE85" s="40">
        <f>IF(A1stdlife="n/a","n/a",IF(AE$3&gt;(A1stdlife+$E85),(Input!$N$143*(1+rvanilla)^0.5)-SUM($N85:AD85),(Input!$N$143*(1+rvanilla)^0.5)/A1stdlife))</f>
        <v>0</v>
      </c>
      <c r="AF85" s="40">
        <f>IF(A1stdlife="n/a","n/a",IF(AF$3&gt;(A1stdlife+$E85),(Input!$N$143*(1+rvanilla)^0.5)-SUM($N85:AE85),(Input!$N$143*(1+rvanilla)^0.5)/A1stdlife))</f>
        <v>0</v>
      </c>
      <c r="AG85" s="40">
        <f>IF(A1stdlife="n/a","n/a",IF(AG$3&gt;(A1stdlife+$E85),(Input!$N$143*(1+rvanilla)^0.5)-SUM($N85:AF85),(Input!$N$143*(1+rvanilla)^0.5)/A1stdlife))</f>
        <v>0</v>
      </c>
      <c r="AH85" s="40">
        <f>IF(A1stdlife="n/a","n/a",IF(AH$3&gt;(A1stdlife+$E85),(Input!$N$143*(1+rvanilla)^0.5)-SUM($N85:AG85),(Input!$N$143*(1+rvanilla)^0.5)/A1stdlife))</f>
        <v>0</v>
      </c>
      <c r="AI85" s="40">
        <f>IF(A1stdlife="n/a","n/a",IF(AI$3&gt;(A1stdlife+$E85),(Input!$N$143*(1+rvanilla)^0.5)-SUM($N85:AH85),(Input!$N$143*(1+rvanilla)^0.5)/A1stdlife))</f>
        <v>0</v>
      </c>
      <c r="AJ85" s="40">
        <f>IF(A1stdlife="n/a","n/a",IF(AJ$3&gt;(A1stdlife+$E85),(Input!$N$143*(1+rvanilla)^0.5)-SUM($N85:AI85),(Input!$N$143*(1+rvanilla)^0.5)/A1stdlife))</f>
        <v>0</v>
      </c>
      <c r="AK85" s="40">
        <f>IF(A1stdlife="n/a","n/a",IF(AK$3&gt;(A1stdlife+$E85),(Input!$N$143*(1+rvanilla)^0.5)-SUM($N85:AJ85),(Input!$N$143*(1+rvanilla)^0.5)/A1stdlife))</f>
        <v>0</v>
      </c>
      <c r="AL85" s="40">
        <f>IF(A1stdlife="n/a","n/a",IF(AL$3&gt;(A1stdlife+$E85),(Input!$N$143*(1+rvanilla)^0.5)-SUM($N85:AK85),(Input!$N$143*(1+rvanilla)^0.5)/A1stdlife))</f>
        <v>0</v>
      </c>
      <c r="AM85" s="40">
        <f>IF(A1stdlife="n/a","n/a",IF(AM$3&gt;(A1stdlife+$E85),(Input!$N$143*(1+rvanilla)^0.5)-SUM($N85:AL85),(Input!$N$143*(1+rvanilla)^0.5)/A1stdlife))</f>
        <v>0</v>
      </c>
      <c r="AN85" s="40">
        <f>IF(A1stdlife="n/a","n/a",IF(AN$3&gt;(A1stdlife+$E85),(Input!$N$143*(1+rvanilla)^0.5)-SUM($N85:AM85),(Input!$N$143*(1+rvanilla)^0.5)/A1stdlife))</f>
        <v>0</v>
      </c>
      <c r="AO85" s="40">
        <f>IF(A1stdlife="n/a","n/a",IF(AO$3&gt;(A1stdlife+$E85),(Input!$N$143*(1+rvanilla)^0.5)-SUM($N85:AN85),(Input!$N$143*(1+rvanilla)^0.5)/A1stdlife))</f>
        <v>0</v>
      </c>
      <c r="AP85" s="40">
        <f>IF(A1stdlife="n/a","n/a",IF(AP$3&gt;(A1stdlife+$E85),(Input!$N$143*(1+rvanilla)^0.5)-SUM($N85:AO85),(Input!$N$143*(1+rvanilla)^0.5)/A1stdlife))</f>
        <v>0</v>
      </c>
      <c r="AQ85" s="40">
        <f>IF(A1stdlife="n/a","n/a",IF(AQ$3&gt;(A1stdlife+$E85),(Input!$N$143*(1+rvanilla)^0.5)-SUM($N85:AP85),(Input!$N$143*(1+rvanilla)^0.5)/A1stdlife))</f>
        <v>0</v>
      </c>
      <c r="AR85" s="40">
        <f>IF(A1stdlife="n/a","n/a",IF(AR$3&gt;(A1stdlife+$E85),(Input!$N$143*(1+rvanilla)^0.5)-SUM($N85:AQ85),(Input!$N$143*(1+rvanilla)^0.5)/A1stdlife))</f>
        <v>0</v>
      </c>
      <c r="AS85" s="40">
        <f>IF(A1stdlife="n/a","n/a",IF(AS$3&gt;(A1stdlife+$E85),(Input!$N$143*(1+rvanilla)^0.5)-SUM($N85:AR85),(Input!$N$143*(1+rvanilla)^0.5)/A1stdlife))</f>
        <v>0</v>
      </c>
      <c r="AT85" s="40">
        <f>IF(A1stdlife="n/a","n/a",IF(AT$3&gt;(A1stdlife+$E85),(Input!$N$143*(1+rvanilla)^0.5)-SUM($N85:AS85),(Input!$N$143*(1+rvanilla)^0.5)/A1stdlife))</f>
        <v>0</v>
      </c>
      <c r="AU85" s="40">
        <f>IF(A1stdlife="n/a","n/a",IF(AU$3&gt;(A1stdlife+$E85),(Input!$N$143*(1+rvanilla)^0.5)-SUM($N85:AT85),(Input!$N$143*(1+rvanilla)^0.5)/A1stdlife))</f>
        <v>0</v>
      </c>
      <c r="AV85" s="40">
        <f>IF(A1stdlife="n/a","n/a",IF(AV$3&gt;(A1stdlife+$E85),(Input!$N$143*(1+rvanilla)^0.5)-SUM($N85:AU85),(Input!$N$143*(1+rvanilla)^0.5)/A1stdlife))</f>
        <v>0</v>
      </c>
      <c r="AW85" s="40">
        <f>IF(A1stdlife="n/a","n/a",IF(AW$3&gt;(A1stdlife+$E85),(Input!$N$143*(1+rvanilla)^0.5)-SUM($N85:AV85),(Input!$N$143*(1+rvanilla)^0.5)/A1stdlife))</f>
        <v>0</v>
      </c>
      <c r="AX85" s="40">
        <f>IF(A1stdlife="n/a","n/a",IF(AX$3&gt;(A1stdlife+$E85),(Input!$N$143*(1+rvanilla)^0.5)-SUM($N85:AW85),(Input!$N$143*(1+rvanilla)^0.5)/A1stdlife))</f>
        <v>0</v>
      </c>
      <c r="AY85" s="40">
        <f>IF(A1stdlife="n/a","n/a",IF(AY$3&gt;(A1stdlife+$E85),(Input!$N$143*(1+rvanilla)^0.5)-SUM($N85:AX85),(Input!$N$143*(1+rvanilla)^0.5)/A1stdlife))</f>
        <v>0</v>
      </c>
      <c r="AZ85" s="40">
        <f>IF(A1stdlife="n/a","n/a",IF(AZ$3&gt;(A1stdlife+$E85),(Input!$N$143*(1+rvanilla)^0.5)-SUM($N85:AY85),(Input!$N$143*(1+rvanilla)^0.5)/A1stdlife))</f>
        <v>0</v>
      </c>
      <c r="BA85" s="40">
        <f>IF(A1stdlife="n/a","n/a",IF(BA$3&gt;(A1stdlife+$E85),(Input!$N$143*(1+rvanilla)^0.5)-SUM($N85:AZ85),(Input!$N$143*(1+rvanilla)^0.5)/A1stdlife))</f>
        <v>0</v>
      </c>
      <c r="BB85" s="40">
        <f>IF(A1stdlife="n/a","n/a",IF(BB$3&gt;(A1stdlife+$E85),(Input!$N$143*(1+rvanilla)^0.5)-SUM($N85:BA85),(Input!$N$143*(1+rvanilla)^0.5)/A1stdlife))</f>
        <v>0</v>
      </c>
      <c r="BC85" s="40">
        <f>IF(A1stdlife="n/a","n/a",IF(BC$3&gt;(A1stdlife+$E85),(Input!$N$143*(1+rvanilla)^0.5)-SUM($N85:BB85),(Input!$N$143*(1+rvanilla)^0.5)/A1stdlife))</f>
        <v>0</v>
      </c>
      <c r="BD85" s="40">
        <f>IF(A1stdlife="n/a","n/a",IF(BD$3&gt;(A1stdlife+$E85),(Input!$N$143*(1+rvanilla)^0.5)-SUM($N85:BC85),(Input!$N$143*(1+rvanilla)^0.5)/A1stdlife))</f>
        <v>0</v>
      </c>
      <c r="BE85" s="40">
        <f>IF(A1stdlife="n/a","n/a",IF(BE$3&gt;(A1stdlife+$E85),(Input!$N$143*(1+rvanilla)^0.5)-SUM($N85:BD85),(Input!$N$143*(1+rvanilla)^0.5)/A1stdlife))</f>
        <v>0</v>
      </c>
      <c r="BF85" s="40">
        <f>IF(A1stdlife="n/a","n/a",IF(BF$3&gt;(A1stdlife+$E85),(Input!$N$143*(1+rvanilla)^0.5)-SUM($N85:BE85),(Input!$N$143*(1+rvanilla)^0.5)/A1stdlife))</f>
        <v>0</v>
      </c>
      <c r="BG85" s="40">
        <f>IF(A1stdlife="n/a","n/a",IF(BG$3&gt;(A1stdlife+$E85),(Input!$N$143*(1+rvanilla)^0.5)-SUM($N85:BF85),(Input!$N$143*(1+rvanilla)^0.5)/A1stdlife))</f>
        <v>0</v>
      </c>
      <c r="BH85" s="40">
        <f>IF(A1stdlife="n/a","n/a",IF(BH$3&gt;(A1stdlife+$E85),(Input!$N$143*(1+rvanilla)^0.5)-SUM($N85:BG85),(Input!$N$143*(1+rvanilla)^0.5)/A1stdlife))</f>
        <v>0</v>
      </c>
      <c r="BI85" s="40">
        <f>IF(A1stdlife="n/a","n/a",IF(BI$3&gt;(A1stdlife+$E85),(Input!$N$143*(1+rvanilla)^0.5)-SUM($N85:BH85),(Input!$N$143*(1+rvanilla)^0.5)/A1stdlife))</f>
        <v>0</v>
      </c>
      <c r="BJ85" s="19"/>
      <c r="BK85" s="19"/>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x14ac:dyDescent="0.2">
      <c r="A86" s="19"/>
      <c r="B86" s="35"/>
      <c r="C86" s="34"/>
      <c r="D86" s="469"/>
      <c r="E86" s="281">
        <v>9</v>
      </c>
      <c r="F86" s="37"/>
      <c r="G86" s="301"/>
      <c r="H86" s="303"/>
      <c r="I86" s="303"/>
      <c r="J86" s="303"/>
      <c r="K86" s="303"/>
      <c r="L86" s="303"/>
      <c r="M86" s="303"/>
      <c r="N86" s="303"/>
      <c r="O86" s="302"/>
      <c r="P86" s="40">
        <f>IF(A1stdlife="n/a","n/a",IF(P$3&gt;(A1stdlife+$E86),(Input!$O$143*(1+rvanilla)^0.5)-SUM($O86:O86),(Input!$O$143*(1+rvanilla)^0.5)/A1stdlife))</f>
        <v>0</v>
      </c>
      <c r="Q86" s="40">
        <f>IF(A1stdlife="n/a","n/a",IF(Q$3&gt;(A1stdlife+$E86),(Input!$O$143*(1+rvanilla)^0.5)-SUM($O86:P86),(Input!$O$143*(1+rvanilla)^0.5)/A1stdlife))</f>
        <v>0</v>
      </c>
      <c r="R86" s="40">
        <f>IF(A1stdlife="n/a","n/a",IF(R$3&gt;(A1stdlife+$E86),(Input!$O$143*(1+rvanilla)^0.5)-SUM($O86:Q86),(Input!$O$143*(1+rvanilla)^0.5)/A1stdlife))</f>
        <v>0</v>
      </c>
      <c r="S86" s="40">
        <f>IF(A1stdlife="n/a","n/a",IF(S$3&gt;(A1stdlife+$E86),(Input!$O$143*(1+rvanilla)^0.5)-SUM($O86:R86),(Input!$O$143*(1+rvanilla)^0.5)/A1stdlife))</f>
        <v>0</v>
      </c>
      <c r="T86" s="40">
        <f>IF(A1stdlife="n/a","n/a",IF(T$3&gt;(A1stdlife+$E86),(Input!$O$143*(1+rvanilla)^0.5)-SUM($O86:S86),(Input!$O$143*(1+rvanilla)^0.5)/A1stdlife))</f>
        <v>0</v>
      </c>
      <c r="U86" s="40">
        <f>IF(A1stdlife="n/a","n/a",IF(U$3&gt;(A1stdlife+$E86),(Input!$O$143*(1+rvanilla)^0.5)-SUM($O86:T86),(Input!$O$143*(1+rvanilla)^0.5)/A1stdlife))</f>
        <v>0</v>
      </c>
      <c r="V86" s="40">
        <f>IF(A1stdlife="n/a","n/a",IF(V$3&gt;(A1stdlife+$E86),(Input!$O$143*(1+rvanilla)^0.5)-SUM($O86:U86),(Input!$O$143*(1+rvanilla)^0.5)/A1stdlife))</f>
        <v>0</v>
      </c>
      <c r="W86" s="40">
        <f>IF(A1stdlife="n/a","n/a",IF(W$3&gt;(A1stdlife+$E86),(Input!$O$143*(1+rvanilla)^0.5)-SUM($O86:V86),(Input!$O$143*(1+rvanilla)^0.5)/A1stdlife))</f>
        <v>0</v>
      </c>
      <c r="X86" s="40">
        <f>IF(A1stdlife="n/a","n/a",IF(X$3&gt;(A1stdlife+$E86),(Input!$O$143*(1+rvanilla)^0.5)-SUM($O86:W86),(Input!$O$143*(1+rvanilla)^0.5)/A1stdlife))</f>
        <v>0</v>
      </c>
      <c r="Y86" s="40">
        <f>IF(A1stdlife="n/a","n/a",IF(Y$3&gt;(A1stdlife+$E86),(Input!$O$143*(1+rvanilla)^0.5)-SUM($O86:X86),(Input!$O$143*(1+rvanilla)^0.5)/A1stdlife))</f>
        <v>0</v>
      </c>
      <c r="Z86" s="40">
        <f>IF(A1stdlife="n/a","n/a",IF(Z$3&gt;(A1stdlife+$E86),(Input!$O$143*(1+rvanilla)^0.5)-SUM($O86:Y86),(Input!$O$143*(1+rvanilla)^0.5)/A1stdlife))</f>
        <v>0</v>
      </c>
      <c r="AA86" s="40">
        <f>IF(A1stdlife="n/a","n/a",IF(AA$3&gt;(A1stdlife+$E86),(Input!$O$143*(1+rvanilla)^0.5)-SUM($O86:Z86),(Input!$O$143*(1+rvanilla)^0.5)/A1stdlife))</f>
        <v>0</v>
      </c>
      <c r="AB86" s="40">
        <f>IF(A1stdlife="n/a","n/a",IF(AB$3&gt;(A1stdlife+$E86),(Input!$O$143*(1+rvanilla)^0.5)-SUM($O86:AA86),(Input!$O$143*(1+rvanilla)^0.5)/A1stdlife))</f>
        <v>0</v>
      </c>
      <c r="AC86" s="40">
        <f>IF(A1stdlife="n/a","n/a",IF(AC$3&gt;(A1stdlife+$E86),(Input!$O$143*(1+rvanilla)^0.5)-SUM($O86:AB86),(Input!$O$143*(1+rvanilla)^0.5)/A1stdlife))</f>
        <v>0</v>
      </c>
      <c r="AD86" s="40">
        <f>IF(A1stdlife="n/a","n/a",IF(AD$3&gt;(A1stdlife+$E86),(Input!$O$143*(1+rvanilla)^0.5)-SUM($O86:AC86),(Input!$O$143*(1+rvanilla)^0.5)/A1stdlife))</f>
        <v>0</v>
      </c>
      <c r="AE86" s="40">
        <f>IF(A1stdlife="n/a","n/a",IF(AE$3&gt;(A1stdlife+$E86),(Input!$O$143*(1+rvanilla)^0.5)-SUM($O86:AD86),(Input!$O$143*(1+rvanilla)^0.5)/A1stdlife))</f>
        <v>0</v>
      </c>
      <c r="AF86" s="40">
        <f>IF(A1stdlife="n/a","n/a",IF(AF$3&gt;(A1stdlife+$E86),(Input!$O$143*(1+rvanilla)^0.5)-SUM($O86:AE86),(Input!$O$143*(1+rvanilla)^0.5)/A1stdlife))</f>
        <v>0</v>
      </c>
      <c r="AG86" s="40">
        <f>IF(A1stdlife="n/a","n/a",IF(AG$3&gt;(A1stdlife+$E86),(Input!$O$143*(1+rvanilla)^0.5)-SUM($O86:AF86),(Input!$O$143*(1+rvanilla)^0.5)/A1stdlife))</f>
        <v>0</v>
      </c>
      <c r="AH86" s="40">
        <f>IF(A1stdlife="n/a","n/a",IF(AH$3&gt;(A1stdlife+$E86),(Input!$O$143*(1+rvanilla)^0.5)-SUM($O86:AG86),(Input!$O$143*(1+rvanilla)^0.5)/A1stdlife))</f>
        <v>0</v>
      </c>
      <c r="AI86" s="40">
        <f>IF(A1stdlife="n/a","n/a",IF(AI$3&gt;(A1stdlife+$E86),(Input!$O$143*(1+rvanilla)^0.5)-SUM($O86:AH86),(Input!$O$143*(1+rvanilla)^0.5)/A1stdlife))</f>
        <v>0</v>
      </c>
      <c r="AJ86" s="40">
        <f>IF(A1stdlife="n/a","n/a",IF(AJ$3&gt;(A1stdlife+$E86),(Input!$O$143*(1+rvanilla)^0.5)-SUM($O86:AI86),(Input!$O$143*(1+rvanilla)^0.5)/A1stdlife))</f>
        <v>0</v>
      </c>
      <c r="AK86" s="40">
        <f>IF(A1stdlife="n/a","n/a",IF(AK$3&gt;(A1stdlife+$E86),(Input!$O$143*(1+rvanilla)^0.5)-SUM($O86:AJ86),(Input!$O$143*(1+rvanilla)^0.5)/A1stdlife))</f>
        <v>0</v>
      </c>
      <c r="AL86" s="40">
        <f>IF(A1stdlife="n/a","n/a",IF(AL$3&gt;(A1stdlife+$E86),(Input!$O$143*(1+rvanilla)^0.5)-SUM($O86:AK86),(Input!$O$143*(1+rvanilla)^0.5)/A1stdlife))</f>
        <v>0</v>
      </c>
      <c r="AM86" s="40">
        <f>IF(A1stdlife="n/a","n/a",IF(AM$3&gt;(A1stdlife+$E86),(Input!$O$143*(1+rvanilla)^0.5)-SUM($O86:AL86),(Input!$O$143*(1+rvanilla)^0.5)/A1stdlife))</f>
        <v>0</v>
      </c>
      <c r="AN86" s="40">
        <f>IF(A1stdlife="n/a","n/a",IF(AN$3&gt;(A1stdlife+$E86),(Input!$O$143*(1+rvanilla)^0.5)-SUM($O86:AM86),(Input!$O$143*(1+rvanilla)^0.5)/A1stdlife))</f>
        <v>0</v>
      </c>
      <c r="AO86" s="40">
        <f>IF(A1stdlife="n/a","n/a",IF(AO$3&gt;(A1stdlife+$E86),(Input!$O$143*(1+rvanilla)^0.5)-SUM($O86:AN86),(Input!$O$143*(1+rvanilla)^0.5)/A1stdlife))</f>
        <v>0</v>
      </c>
      <c r="AP86" s="40">
        <f>IF(A1stdlife="n/a","n/a",IF(AP$3&gt;(A1stdlife+$E86),(Input!$O$143*(1+rvanilla)^0.5)-SUM($O86:AO86),(Input!$O$143*(1+rvanilla)^0.5)/A1stdlife))</f>
        <v>0</v>
      </c>
      <c r="AQ86" s="40">
        <f>IF(A1stdlife="n/a","n/a",IF(AQ$3&gt;(A1stdlife+$E86),(Input!$O$143*(1+rvanilla)^0.5)-SUM($O86:AP86),(Input!$O$143*(1+rvanilla)^0.5)/A1stdlife))</f>
        <v>0</v>
      </c>
      <c r="AR86" s="40">
        <f>IF(A1stdlife="n/a","n/a",IF(AR$3&gt;(A1stdlife+$E86),(Input!$O$143*(1+rvanilla)^0.5)-SUM($O86:AQ86),(Input!$O$143*(1+rvanilla)^0.5)/A1stdlife))</f>
        <v>0</v>
      </c>
      <c r="AS86" s="40">
        <f>IF(A1stdlife="n/a","n/a",IF(AS$3&gt;(A1stdlife+$E86),(Input!$O$143*(1+rvanilla)^0.5)-SUM($O86:AR86),(Input!$O$143*(1+rvanilla)^0.5)/A1stdlife))</f>
        <v>0</v>
      </c>
      <c r="AT86" s="40">
        <f>IF(A1stdlife="n/a","n/a",IF(AT$3&gt;(A1stdlife+$E86),(Input!$O$143*(1+rvanilla)^0.5)-SUM($O86:AS86),(Input!$O$143*(1+rvanilla)^0.5)/A1stdlife))</f>
        <v>0</v>
      </c>
      <c r="AU86" s="40">
        <f>IF(A1stdlife="n/a","n/a",IF(AU$3&gt;(A1stdlife+$E86),(Input!$O$143*(1+rvanilla)^0.5)-SUM($O86:AT86),(Input!$O$143*(1+rvanilla)^0.5)/A1stdlife))</f>
        <v>0</v>
      </c>
      <c r="AV86" s="40">
        <f>IF(A1stdlife="n/a","n/a",IF(AV$3&gt;(A1stdlife+$E86),(Input!$O$143*(1+rvanilla)^0.5)-SUM($O86:AU86),(Input!$O$143*(1+rvanilla)^0.5)/A1stdlife))</f>
        <v>0</v>
      </c>
      <c r="AW86" s="40">
        <f>IF(A1stdlife="n/a","n/a",IF(AW$3&gt;(A1stdlife+$E86),(Input!$O$143*(1+rvanilla)^0.5)-SUM($O86:AV86),(Input!$O$143*(1+rvanilla)^0.5)/A1stdlife))</f>
        <v>0</v>
      </c>
      <c r="AX86" s="40">
        <f>IF(A1stdlife="n/a","n/a",IF(AX$3&gt;(A1stdlife+$E86),(Input!$O$143*(1+rvanilla)^0.5)-SUM($O86:AW86),(Input!$O$143*(1+rvanilla)^0.5)/A1stdlife))</f>
        <v>0</v>
      </c>
      <c r="AY86" s="40">
        <f>IF(A1stdlife="n/a","n/a",IF(AY$3&gt;(A1stdlife+$E86),(Input!$O$143*(1+rvanilla)^0.5)-SUM($O86:AX86),(Input!$O$143*(1+rvanilla)^0.5)/A1stdlife))</f>
        <v>0</v>
      </c>
      <c r="AZ86" s="40">
        <f>IF(A1stdlife="n/a","n/a",IF(AZ$3&gt;(A1stdlife+$E86),(Input!$O$143*(1+rvanilla)^0.5)-SUM($O86:AY86),(Input!$O$143*(1+rvanilla)^0.5)/A1stdlife))</f>
        <v>0</v>
      </c>
      <c r="BA86" s="40">
        <f>IF(A1stdlife="n/a","n/a",IF(BA$3&gt;(A1stdlife+$E86),(Input!$O$143*(1+rvanilla)^0.5)-SUM($O86:AZ86),(Input!$O$143*(1+rvanilla)^0.5)/A1stdlife))</f>
        <v>0</v>
      </c>
      <c r="BB86" s="40">
        <f>IF(A1stdlife="n/a","n/a",IF(BB$3&gt;(A1stdlife+$E86),(Input!$O$143*(1+rvanilla)^0.5)-SUM($O86:BA86),(Input!$O$143*(1+rvanilla)^0.5)/A1stdlife))</f>
        <v>0</v>
      </c>
      <c r="BC86" s="40">
        <f>IF(A1stdlife="n/a","n/a",IF(BC$3&gt;(A1stdlife+$E86),(Input!$O$143*(1+rvanilla)^0.5)-SUM($O86:BB86),(Input!$O$143*(1+rvanilla)^0.5)/A1stdlife))</f>
        <v>0</v>
      </c>
      <c r="BD86" s="40">
        <f>IF(A1stdlife="n/a","n/a",IF(BD$3&gt;(A1stdlife+$E86),(Input!$O$143*(1+rvanilla)^0.5)-SUM($O86:BC86),(Input!$O$143*(1+rvanilla)^0.5)/A1stdlife))</f>
        <v>0</v>
      </c>
      <c r="BE86" s="40">
        <f>IF(A1stdlife="n/a","n/a",IF(BE$3&gt;(A1stdlife+$E86),(Input!$O$143*(1+rvanilla)^0.5)-SUM($O86:BD86),(Input!$O$143*(1+rvanilla)^0.5)/A1stdlife))</f>
        <v>0</v>
      </c>
      <c r="BF86" s="40">
        <f>IF(A1stdlife="n/a","n/a",IF(BF$3&gt;(A1stdlife+$E86),(Input!$O$143*(1+rvanilla)^0.5)-SUM($O86:BE86),(Input!$O$143*(1+rvanilla)^0.5)/A1stdlife))</f>
        <v>0</v>
      </c>
      <c r="BG86" s="40">
        <f>IF(A1stdlife="n/a","n/a",IF(BG$3&gt;(A1stdlife+$E86),(Input!$O$143*(1+rvanilla)^0.5)-SUM($O86:BF86),(Input!$O$143*(1+rvanilla)^0.5)/A1stdlife))</f>
        <v>0</v>
      </c>
      <c r="BH86" s="40">
        <f>IF(A1stdlife="n/a","n/a",IF(BH$3&gt;(A1stdlife+$E86),(Input!$O$143*(1+rvanilla)^0.5)-SUM($O86:BG86),(Input!$O$143*(1+rvanilla)^0.5)/A1stdlife))</f>
        <v>0</v>
      </c>
      <c r="BI86" s="40">
        <f>IF(A1stdlife="n/a","n/a",IF(BI$3&gt;(A1stdlife+$E86),(Input!$O$143*(1+rvanilla)^0.5)-SUM($O86:BH86),(Input!$O$143*(1+rvanilla)^0.5)/A1stdlife))</f>
        <v>0</v>
      </c>
      <c r="BJ86" s="19"/>
      <c r="BK86" s="19"/>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x14ac:dyDescent="0.2">
      <c r="A87" s="19"/>
      <c r="B87" s="35"/>
      <c r="C87" s="34"/>
      <c r="D87" s="469"/>
      <c r="E87" s="282">
        <v>10</v>
      </c>
      <c r="F87" s="37"/>
      <c r="G87" s="301"/>
      <c r="H87" s="303"/>
      <c r="I87" s="303"/>
      <c r="J87" s="303"/>
      <c r="K87" s="303"/>
      <c r="L87" s="303"/>
      <c r="M87" s="303"/>
      <c r="N87" s="303"/>
      <c r="O87" s="303"/>
      <c r="P87" s="302"/>
      <c r="Q87" s="40">
        <f>IF(A1stdlife="n/a","n/a",IF(Q$3&gt;(A1stdlife+$E87),(Input!$P$143*(1+rvanilla)^0.5)-SUM($P87:P87),(Input!$P$143*(1+rvanilla)^0.5)/A1stdlife))</f>
        <v>0</v>
      </c>
      <c r="R87" s="40">
        <f>IF(A1stdlife="n/a","n/a",IF(R$3&gt;(A1stdlife+$E87),(Input!$P$143*(1+rvanilla)^0.5)-SUM($P87:Q87),(Input!$P$143*(1+rvanilla)^0.5)/A1stdlife))</f>
        <v>0</v>
      </c>
      <c r="S87" s="40">
        <f>IF(A1stdlife="n/a","n/a",IF(S$3&gt;(A1stdlife+$E87),(Input!$P$143*(1+rvanilla)^0.5)-SUM($P87:R87),(Input!$P$143*(1+rvanilla)^0.5)/A1stdlife))</f>
        <v>0</v>
      </c>
      <c r="T87" s="40">
        <f>IF(A1stdlife="n/a","n/a",IF(T$3&gt;(A1stdlife+$E87),(Input!$P$143*(1+rvanilla)^0.5)-SUM($P87:S87),(Input!$P$143*(1+rvanilla)^0.5)/A1stdlife))</f>
        <v>0</v>
      </c>
      <c r="U87" s="40">
        <f>IF(A1stdlife="n/a","n/a",IF(U$3&gt;(A1stdlife+$E87),(Input!$P$143*(1+rvanilla)^0.5)-SUM($P87:T87),(Input!$P$143*(1+rvanilla)^0.5)/A1stdlife))</f>
        <v>0</v>
      </c>
      <c r="V87" s="40">
        <f>IF(A1stdlife="n/a","n/a",IF(V$3&gt;(A1stdlife+$E87),(Input!$P$143*(1+rvanilla)^0.5)-SUM($P87:U87),(Input!$P$143*(1+rvanilla)^0.5)/A1stdlife))</f>
        <v>0</v>
      </c>
      <c r="W87" s="40">
        <f>IF(A1stdlife="n/a","n/a",IF(W$3&gt;(A1stdlife+$E87),(Input!$P$143*(1+rvanilla)^0.5)-SUM($P87:V87),(Input!$P$143*(1+rvanilla)^0.5)/A1stdlife))</f>
        <v>0</v>
      </c>
      <c r="X87" s="40">
        <f>IF(A1stdlife="n/a","n/a",IF(X$3&gt;(A1stdlife+$E87),(Input!$P$143*(1+rvanilla)^0.5)-SUM($P87:W87),(Input!$P$143*(1+rvanilla)^0.5)/A1stdlife))</f>
        <v>0</v>
      </c>
      <c r="Y87" s="40">
        <f>IF(A1stdlife="n/a","n/a",IF(Y$3&gt;(A1stdlife+$E87),(Input!$P$143*(1+rvanilla)^0.5)-SUM($P87:X87),(Input!$P$143*(1+rvanilla)^0.5)/A1stdlife))</f>
        <v>0</v>
      </c>
      <c r="Z87" s="40">
        <f>IF(A1stdlife="n/a","n/a",IF(Z$3&gt;(A1stdlife+$E87),(Input!$P$143*(1+rvanilla)^0.5)-SUM($P87:Y87),(Input!$P$143*(1+rvanilla)^0.5)/A1stdlife))</f>
        <v>0</v>
      </c>
      <c r="AA87" s="40">
        <f>IF(A1stdlife="n/a","n/a",IF(AA$3&gt;(A1stdlife+$E87),(Input!$P$143*(1+rvanilla)^0.5)-SUM($P87:Z87),(Input!$P$143*(1+rvanilla)^0.5)/A1stdlife))</f>
        <v>0</v>
      </c>
      <c r="AB87" s="40">
        <f>IF(A1stdlife="n/a","n/a",IF(AB$3&gt;(A1stdlife+$E87),(Input!$P$143*(1+rvanilla)^0.5)-SUM($P87:AA87),(Input!$P$143*(1+rvanilla)^0.5)/A1stdlife))</f>
        <v>0</v>
      </c>
      <c r="AC87" s="40">
        <f>IF(A1stdlife="n/a","n/a",IF(AC$3&gt;(A1stdlife+$E87),(Input!$P$143*(1+rvanilla)^0.5)-SUM($P87:AB87),(Input!$P$143*(1+rvanilla)^0.5)/A1stdlife))</f>
        <v>0</v>
      </c>
      <c r="AD87" s="40">
        <f>IF(A1stdlife="n/a","n/a",IF(AD$3&gt;(A1stdlife+$E87),(Input!$P$143*(1+rvanilla)^0.5)-SUM($P87:AC87),(Input!$P$143*(1+rvanilla)^0.5)/A1stdlife))</f>
        <v>0</v>
      </c>
      <c r="AE87" s="40">
        <f>IF(A1stdlife="n/a","n/a",IF(AE$3&gt;(A1stdlife+$E87),(Input!$P$143*(1+rvanilla)^0.5)-SUM($P87:AD87),(Input!$P$143*(1+rvanilla)^0.5)/A1stdlife))</f>
        <v>0</v>
      </c>
      <c r="AF87" s="40">
        <f>IF(A1stdlife="n/a","n/a",IF(AF$3&gt;(A1stdlife+$E87),(Input!$P$143*(1+rvanilla)^0.5)-SUM($P87:AE87),(Input!$P$143*(1+rvanilla)^0.5)/A1stdlife))</f>
        <v>0</v>
      </c>
      <c r="AG87" s="40">
        <f>IF(A1stdlife="n/a","n/a",IF(AG$3&gt;(A1stdlife+$E87),(Input!$P$143*(1+rvanilla)^0.5)-SUM($P87:AF87),(Input!$P$143*(1+rvanilla)^0.5)/A1stdlife))</f>
        <v>0</v>
      </c>
      <c r="AH87" s="40">
        <f>IF(A1stdlife="n/a","n/a",IF(AH$3&gt;(A1stdlife+$E87),(Input!$P$143*(1+rvanilla)^0.5)-SUM($P87:AG87),(Input!$P$143*(1+rvanilla)^0.5)/A1stdlife))</f>
        <v>0</v>
      </c>
      <c r="AI87" s="40">
        <f>IF(A1stdlife="n/a","n/a",IF(AI$3&gt;(A1stdlife+$E87),(Input!$P$143*(1+rvanilla)^0.5)-SUM($P87:AH87),(Input!$P$143*(1+rvanilla)^0.5)/A1stdlife))</f>
        <v>0</v>
      </c>
      <c r="AJ87" s="40">
        <f>IF(A1stdlife="n/a","n/a",IF(AJ$3&gt;(A1stdlife+$E87),(Input!$P$143*(1+rvanilla)^0.5)-SUM($P87:AI87),(Input!$P$143*(1+rvanilla)^0.5)/A1stdlife))</f>
        <v>0</v>
      </c>
      <c r="AK87" s="40">
        <f>IF(A1stdlife="n/a","n/a",IF(AK$3&gt;(A1stdlife+$E87),(Input!$P$143*(1+rvanilla)^0.5)-SUM($P87:AJ87),(Input!$P$143*(1+rvanilla)^0.5)/A1stdlife))</f>
        <v>0</v>
      </c>
      <c r="AL87" s="40">
        <f>IF(A1stdlife="n/a","n/a",IF(AL$3&gt;(A1stdlife+$E87),(Input!$P$143*(1+rvanilla)^0.5)-SUM($P87:AK87),(Input!$P$143*(1+rvanilla)^0.5)/A1stdlife))</f>
        <v>0</v>
      </c>
      <c r="AM87" s="40">
        <f>IF(A1stdlife="n/a","n/a",IF(AM$3&gt;(A1stdlife+$E87),(Input!$P$143*(1+rvanilla)^0.5)-SUM($P87:AL87),(Input!$P$143*(1+rvanilla)^0.5)/A1stdlife))</f>
        <v>0</v>
      </c>
      <c r="AN87" s="40">
        <f>IF(A1stdlife="n/a","n/a",IF(AN$3&gt;(A1stdlife+$E87),(Input!$P$143*(1+rvanilla)^0.5)-SUM($P87:AM87),(Input!$P$143*(1+rvanilla)^0.5)/A1stdlife))</f>
        <v>0</v>
      </c>
      <c r="AO87" s="40">
        <f>IF(A1stdlife="n/a","n/a",IF(AO$3&gt;(A1stdlife+$E87),(Input!$P$143*(1+rvanilla)^0.5)-SUM($P87:AN87),(Input!$P$143*(1+rvanilla)^0.5)/A1stdlife))</f>
        <v>0</v>
      </c>
      <c r="AP87" s="40">
        <f>IF(A1stdlife="n/a","n/a",IF(AP$3&gt;(A1stdlife+$E87),(Input!$P$143*(1+rvanilla)^0.5)-SUM($P87:AO87),(Input!$P$143*(1+rvanilla)^0.5)/A1stdlife))</f>
        <v>0</v>
      </c>
      <c r="AQ87" s="40">
        <f>IF(A1stdlife="n/a","n/a",IF(AQ$3&gt;(A1stdlife+$E87),(Input!$P$143*(1+rvanilla)^0.5)-SUM($P87:AP87),(Input!$P$143*(1+rvanilla)^0.5)/A1stdlife))</f>
        <v>0</v>
      </c>
      <c r="AR87" s="40">
        <f>IF(A1stdlife="n/a","n/a",IF(AR$3&gt;(A1stdlife+$E87),(Input!$P$143*(1+rvanilla)^0.5)-SUM($P87:AQ87),(Input!$P$143*(1+rvanilla)^0.5)/A1stdlife))</f>
        <v>0</v>
      </c>
      <c r="AS87" s="40">
        <f>IF(A1stdlife="n/a","n/a",IF(AS$3&gt;(A1stdlife+$E87),(Input!$P$143*(1+rvanilla)^0.5)-SUM($P87:AR87),(Input!$P$143*(1+rvanilla)^0.5)/A1stdlife))</f>
        <v>0</v>
      </c>
      <c r="AT87" s="40">
        <f>IF(A1stdlife="n/a","n/a",IF(AT$3&gt;(A1stdlife+$E87),(Input!$P$143*(1+rvanilla)^0.5)-SUM($P87:AS87),(Input!$P$143*(1+rvanilla)^0.5)/A1stdlife))</f>
        <v>0</v>
      </c>
      <c r="AU87" s="40">
        <f>IF(A1stdlife="n/a","n/a",IF(AU$3&gt;(A1stdlife+$E87),(Input!$P$143*(1+rvanilla)^0.5)-SUM($P87:AT87),(Input!$P$143*(1+rvanilla)^0.5)/A1stdlife))</f>
        <v>0</v>
      </c>
      <c r="AV87" s="40">
        <f>IF(A1stdlife="n/a","n/a",IF(AV$3&gt;(A1stdlife+$E87),(Input!$P$143*(1+rvanilla)^0.5)-SUM($P87:AU87),(Input!$P$143*(1+rvanilla)^0.5)/A1stdlife))</f>
        <v>0</v>
      </c>
      <c r="AW87" s="40">
        <f>IF(A1stdlife="n/a","n/a",IF(AW$3&gt;(A1stdlife+$E87),(Input!$P$143*(1+rvanilla)^0.5)-SUM($P87:AV87),(Input!$P$143*(1+rvanilla)^0.5)/A1stdlife))</f>
        <v>0</v>
      </c>
      <c r="AX87" s="40">
        <f>IF(A1stdlife="n/a","n/a",IF(AX$3&gt;(A1stdlife+$E87),(Input!$P$143*(1+rvanilla)^0.5)-SUM($P87:AW87),(Input!$P$143*(1+rvanilla)^0.5)/A1stdlife))</f>
        <v>0</v>
      </c>
      <c r="AY87" s="40">
        <f>IF(A1stdlife="n/a","n/a",IF(AY$3&gt;(A1stdlife+$E87),(Input!$P$143*(1+rvanilla)^0.5)-SUM($P87:AX87),(Input!$P$143*(1+rvanilla)^0.5)/A1stdlife))</f>
        <v>0</v>
      </c>
      <c r="AZ87" s="40">
        <f>IF(A1stdlife="n/a","n/a",IF(AZ$3&gt;(A1stdlife+$E87),(Input!$P$143*(1+rvanilla)^0.5)-SUM($P87:AY87),(Input!$P$143*(1+rvanilla)^0.5)/A1stdlife))</f>
        <v>0</v>
      </c>
      <c r="BA87" s="40">
        <f>IF(A1stdlife="n/a","n/a",IF(BA$3&gt;(A1stdlife+$E87),(Input!$P$143*(1+rvanilla)^0.5)-SUM($P87:AZ87),(Input!$P$143*(1+rvanilla)^0.5)/A1stdlife))</f>
        <v>0</v>
      </c>
      <c r="BB87" s="40">
        <f>IF(A1stdlife="n/a","n/a",IF(BB$3&gt;(A1stdlife+$E87),(Input!$P$143*(1+rvanilla)^0.5)-SUM($P87:BA87),(Input!$P$143*(1+rvanilla)^0.5)/A1stdlife))</f>
        <v>0</v>
      </c>
      <c r="BC87" s="40">
        <f>IF(A1stdlife="n/a","n/a",IF(BC$3&gt;(A1stdlife+$E87),(Input!$P$143*(1+rvanilla)^0.5)-SUM($P87:BB87),(Input!$P$143*(1+rvanilla)^0.5)/A1stdlife))</f>
        <v>0</v>
      </c>
      <c r="BD87" s="40">
        <f>IF(A1stdlife="n/a","n/a",IF(BD$3&gt;(A1stdlife+$E87),(Input!$P$143*(1+rvanilla)^0.5)-SUM($P87:BC87),(Input!$P$143*(1+rvanilla)^0.5)/A1stdlife))</f>
        <v>0</v>
      </c>
      <c r="BE87" s="40">
        <f>IF(A1stdlife="n/a","n/a",IF(BE$3&gt;(A1stdlife+$E87),(Input!$P$143*(1+rvanilla)^0.5)-SUM($P87:BD87),(Input!$P$143*(1+rvanilla)^0.5)/A1stdlife))</f>
        <v>0</v>
      </c>
      <c r="BF87" s="40">
        <f>IF(A1stdlife="n/a","n/a",IF(BF$3&gt;(A1stdlife+$E87),(Input!$P$143*(1+rvanilla)^0.5)-SUM($P87:BE87),(Input!$P$143*(1+rvanilla)^0.5)/A1stdlife))</f>
        <v>0</v>
      </c>
      <c r="BG87" s="40">
        <f>IF(A1stdlife="n/a","n/a",IF(BG$3&gt;(A1stdlife+$E87),(Input!$P$143*(1+rvanilla)^0.5)-SUM($P87:BF87),(Input!$P$143*(1+rvanilla)^0.5)/A1stdlife))</f>
        <v>0</v>
      </c>
      <c r="BH87" s="40">
        <f>IF(A1stdlife="n/a","n/a",IF(BH$3&gt;(A1stdlife+$E87),(Input!$P$143*(1+rvanilla)^0.5)-SUM($P87:BG87),(Input!$P$143*(1+rvanilla)^0.5)/A1stdlife))</f>
        <v>0</v>
      </c>
      <c r="BI87" s="40">
        <f>IF(A1stdlife="n/a","n/a",IF(BI$3&gt;(A1stdlife+$E87),(Input!$P$143*(1+rvanilla)^0.5)-SUM($P87:BH87),(Input!$P$143*(1+rvanilla)^0.5)/A1stdlife))</f>
        <v>0</v>
      </c>
      <c r="BJ87" s="19"/>
      <c r="BK87" s="19"/>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1" x14ac:dyDescent="0.2">
      <c r="A88" s="19"/>
      <c r="B88" s="19"/>
      <c r="C88" s="35">
        <f>Asset1</f>
        <v>0</v>
      </c>
      <c r="D88" s="19"/>
      <c r="E88" s="19"/>
      <c r="F88" s="32"/>
      <c r="G88" s="156">
        <f>SUM(G76:G87)</f>
        <v>0</v>
      </c>
      <c r="H88" s="156">
        <f>SUM(H76:H87)</f>
        <v>0</v>
      </c>
      <c r="I88" s="156">
        <f t="shared" ref="I88:BI88" si="40">SUM(I76:I87)</f>
        <v>0</v>
      </c>
      <c r="J88" s="156">
        <f t="shared" si="40"/>
        <v>0</v>
      </c>
      <c r="K88" s="156">
        <f t="shared" si="40"/>
        <v>0</v>
      </c>
      <c r="L88" s="156">
        <f t="shared" si="40"/>
        <v>0</v>
      </c>
      <c r="M88" s="156">
        <f t="shared" si="40"/>
        <v>0</v>
      </c>
      <c r="N88" s="156">
        <f t="shared" si="40"/>
        <v>0</v>
      </c>
      <c r="O88" s="156">
        <f t="shared" si="40"/>
        <v>0</v>
      </c>
      <c r="P88" s="156">
        <f t="shared" si="40"/>
        <v>0</v>
      </c>
      <c r="Q88" s="156">
        <f t="shared" si="40"/>
        <v>0</v>
      </c>
      <c r="R88" s="156">
        <f t="shared" si="40"/>
        <v>0</v>
      </c>
      <c r="S88" s="156">
        <f t="shared" si="40"/>
        <v>0</v>
      </c>
      <c r="T88" s="156">
        <f t="shared" si="40"/>
        <v>0</v>
      </c>
      <c r="U88" s="156">
        <f t="shared" si="40"/>
        <v>0</v>
      </c>
      <c r="V88" s="156">
        <f t="shared" si="40"/>
        <v>0</v>
      </c>
      <c r="W88" s="156">
        <f t="shared" si="40"/>
        <v>0</v>
      </c>
      <c r="X88" s="156">
        <f t="shared" si="40"/>
        <v>0</v>
      </c>
      <c r="Y88" s="156">
        <f t="shared" si="40"/>
        <v>0</v>
      </c>
      <c r="Z88" s="156">
        <f t="shared" si="40"/>
        <v>0</v>
      </c>
      <c r="AA88" s="156">
        <f t="shared" si="40"/>
        <v>0</v>
      </c>
      <c r="AB88" s="156">
        <f t="shared" si="40"/>
        <v>0</v>
      </c>
      <c r="AC88" s="156">
        <f t="shared" si="40"/>
        <v>0</v>
      </c>
      <c r="AD88" s="156">
        <f t="shared" si="40"/>
        <v>0</v>
      </c>
      <c r="AE88" s="156">
        <f t="shared" si="40"/>
        <v>0</v>
      </c>
      <c r="AF88" s="156">
        <f t="shared" si="40"/>
        <v>0</v>
      </c>
      <c r="AG88" s="156">
        <f t="shared" si="40"/>
        <v>0</v>
      </c>
      <c r="AH88" s="156">
        <f t="shared" si="40"/>
        <v>0</v>
      </c>
      <c r="AI88" s="156">
        <f t="shared" si="40"/>
        <v>0</v>
      </c>
      <c r="AJ88" s="156">
        <f t="shared" si="40"/>
        <v>0</v>
      </c>
      <c r="AK88" s="156">
        <f t="shared" si="40"/>
        <v>0</v>
      </c>
      <c r="AL88" s="156">
        <f t="shared" si="40"/>
        <v>0</v>
      </c>
      <c r="AM88" s="156">
        <f t="shared" si="40"/>
        <v>0</v>
      </c>
      <c r="AN88" s="156">
        <f t="shared" si="40"/>
        <v>0</v>
      </c>
      <c r="AO88" s="156">
        <f t="shared" si="40"/>
        <v>0</v>
      </c>
      <c r="AP88" s="156">
        <f t="shared" si="40"/>
        <v>0</v>
      </c>
      <c r="AQ88" s="156">
        <f t="shared" si="40"/>
        <v>0</v>
      </c>
      <c r="AR88" s="156">
        <f t="shared" si="40"/>
        <v>0</v>
      </c>
      <c r="AS88" s="156">
        <f t="shared" si="40"/>
        <v>0</v>
      </c>
      <c r="AT88" s="156">
        <f t="shared" si="40"/>
        <v>0</v>
      </c>
      <c r="AU88" s="156">
        <f t="shared" si="40"/>
        <v>0</v>
      </c>
      <c r="AV88" s="156">
        <f t="shared" si="40"/>
        <v>0</v>
      </c>
      <c r="AW88" s="156">
        <f t="shared" si="40"/>
        <v>0</v>
      </c>
      <c r="AX88" s="156">
        <f t="shared" si="40"/>
        <v>0</v>
      </c>
      <c r="AY88" s="156">
        <f t="shared" si="40"/>
        <v>0</v>
      </c>
      <c r="AZ88" s="156">
        <f t="shared" si="40"/>
        <v>0</v>
      </c>
      <c r="BA88" s="156">
        <f t="shared" si="40"/>
        <v>0</v>
      </c>
      <c r="BB88" s="156">
        <f t="shared" si="40"/>
        <v>0</v>
      </c>
      <c r="BC88" s="156">
        <f t="shared" si="40"/>
        <v>0</v>
      </c>
      <c r="BD88" s="156">
        <f t="shared" si="40"/>
        <v>0</v>
      </c>
      <c r="BE88" s="156">
        <f t="shared" si="40"/>
        <v>0</v>
      </c>
      <c r="BF88" s="156">
        <f t="shared" si="40"/>
        <v>0</v>
      </c>
      <c r="BG88" s="156">
        <f t="shared" si="40"/>
        <v>0</v>
      </c>
      <c r="BH88" s="156">
        <f t="shared" si="40"/>
        <v>0</v>
      </c>
      <c r="BI88" s="156">
        <f t="shared" si="40"/>
        <v>0</v>
      </c>
      <c r="BJ88" s="19"/>
      <c r="BK88" s="19"/>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x14ac:dyDescent="0.2">
      <c r="A89" s="19"/>
      <c r="B89" s="42">
        <f>C101</f>
        <v>0</v>
      </c>
      <c r="C89" s="43"/>
      <c r="D89" s="44" t="s">
        <v>72</v>
      </c>
      <c r="E89" s="43"/>
      <c r="F89" s="45"/>
      <c r="G89" s="391">
        <f>IF(G$3&gt;A2remlife,A2value-SUM($F89:F89),IF(A2remlife="N/A","n/a",A2value/A2remlife))</f>
        <v>0</v>
      </c>
      <c r="H89" s="160">
        <f>IF(H$3&gt;A2remlife,A2value-SUM($F89:G89),IF(A2remlife="N/A","n/a",A2value/A2remlife))</f>
        <v>0</v>
      </c>
      <c r="I89" s="160">
        <f>IF(I$3&gt;A2remlife,A2value-SUM($F89:H89),IF(A2remlife="N/A","n/a",A2value/A2remlife))</f>
        <v>0</v>
      </c>
      <c r="J89" s="160">
        <f>IF(J$3&gt;A2remlife,A2value-SUM($F89:I89),IF(A2remlife="N/A","n/a",A2value/A2remlife))</f>
        <v>0</v>
      </c>
      <c r="K89" s="160">
        <f>IF(K$3&gt;A2remlife,A2value-SUM($F89:J89),IF(A2remlife="N/A","n/a",A2value/A2remlife))</f>
        <v>0</v>
      </c>
      <c r="L89" s="160">
        <f>IF(L$3&gt;A2remlife,A2value-SUM($F89:K89),IF(A2remlife="N/A","n/a",A2value/A2remlife))</f>
        <v>0</v>
      </c>
      <c r="M89" s="160">
        <f>IF(M$3&gt;A2remlife,A2value-SUM($F89:L89),IF(A2remlife="N/A","n/a",A2value/A2remlife))</f>
        <v>0</v>
      </c>
      <c r="N89" s="160">
        <f>IF(N$3&gt;A2remlife,A2value-SUM($F89:M89),IF(A2remlife="N/A","n/a",A2value/A2remlife))</f>
        <v>0</v>
      </c>
      <c r="O89" s="160">
        <f>IF(O$3&gt;A2remlife,A2value-SUM($F89:N89),IF(A2remlife="N/A","n/a",A2value/A2remlife))</f>
        <v>0</v>
      </c>
      <c r="P89" s="160">
        <f>IF(P$3&gt;A2remlife,A2value-SUM($F89:O89),IF(A2remlife="N/A","n/a",A2value/A2remlife))</f>
        <v>0</v>
      </c>
      <c r="Q89" s="160">
        <f>IF(Q$3&gt;A2remlife,A2value-SUM($F89:P89),IF(A2remlife="N/A","n/a",A2value/A2remlife))</f>
        <v>0</v>
      </c>
      <c r="R89" s="160">
        <f>IF(R$3&gt;A2remlife,A2value-SUM($F89:Q89),IF(A2remlife="N/A","n/a",A2value/A2remlife))</f>
        <v>0</v>
      </c>
      <c r="S89" s="160">
        <f>IF(S$3&gt;A2remlife,A2value-SUM($F89:R89),IF(A2remlife="N/A","n/a",A2value/A2remlife))</f>
        <v>0</v>
      </c>
      <c r="T89" s="160">
        <f>IF(T$3&gt;A2remlife,A2value-SUM($F89:S89),IF(A2remlife="N/A","n/a",A2value/A2remlife))</f>
        <v>0</v>
      </c>
      <c r="U89" s="160">
        <f>IF(U$3&gt;A2remlife,A2value-SUM($F89:T89),IF(A2remlife="N/A","n/a",A2value/A2remlife))</f>
        <v>0</v>
      </c>
      <c r="V89" s="160">
        <f>IF(V$3&gt;A2remlife,A2value-SUM($F89:U89),IF(A2remlife="N/A","n/a",A2value/A2remlife))</f>
        <v>0</v>
      </c>
      <c r="W89" s="160">
        <f>IF(W$3&gt;A2remlife,A2value-SUM($F89:V89),IF(A2remlife="N/A","n/a",A2value/A2remlife))</f>
        <v>0</v>
      </c>
      <c r="X89" s="160">
        <f>IF(X$3&gt;A2remlife,A2value-SUM($F89:W89),IF(A2remlife="N/A","n/a",A2value/A2remlife))</f>
        <v>0</v>
      </c>
      <c r="Y89" s="160">
        <f>IF(Y$3&gt;A2remlife,A2value-SUM($F89:X89),IF(A2remlife="N/A","n/a",A2value/A2remlife))</f>
        <v>0</v>
      </c>
      <c r="Z89" s="160">
        <f>IF(Z$3&gt;A2remlife,A2value-SUM($F89:Y89),IF(A2remlife="N/A","n/a",A2value/A2remlife))</f>
        <v>0</v>
      </c>
      <c r="AA89" s="160">
        <f>IF(AA$3&gt;A2remlife,A2value-SUM($F89:Z89),IF(A2remlife="N/A","n/a",A2value/A2remlife))</f>
        <v>0</v>
      </c>
      <c r="AB89" s="160">
        <f>IF(AB$3&gt;A2remlife,A2value-SUM($F89:AA89),IF(A2remlife="N/A","n/a",A2value/A2remlife))</f>
        <v>0</v>
      </c>
      <c r="AC89" s="160">
        <f>IF(AC$3&gt;A2remlife,A2value-SUM($F89:AB89),IF(A2remlife="N/A","n/a",A2value/A2remlife))</f>
        <v>0</v>
      </c>
      <c r="AD89" s="160">
        <f>IF(AD$3&gt;A2remlife,A2value-SUM($F89:AC89),IF(A2remlife="N/A","n/a",A2value/A2remlife))</f>
        <v>0</v>
      </c>
      <c r="AE89" s="160">
        <f>IF(AE$3&gt;A2remlife,A2value-SUM($F89:AD89),IF(A2remlife="N/A","n/a",A2value/A2remlife))</f>
        <v>0</v>
      </c>
      <c r="AF89" s="160">
        <f>IF(AF$3&gt;A2remlife,A2value-SUM($F89:AE89),IF(A2remlife="N/A","n/a",A2value/A2remlife))</f>
        <v>0</v>
      </c>
      <c r="AG89" s="160">
        <f>IF(AG$3&gt;A2remlife,A2value-SUM($F89:AF89),IF(A2remlife="N/A","n/a",A2value/A2remlife))</f>
        <v>0</v>
      </c>
      <c r="AH89" s="160">
        <f>IF(AH$3&gt;A2remlife,A2value-SUM($F89:AG89),IF(A2remlife="N/A","n/a",A2value/A2remlife))</f>
        <v>0</v>
      </c>
      <c r="AI89" s="160">
        <f>IF(AI$3&gt;A2remlife,A2value-SUM($F89:AH89),IF(A2remlife="N/A","n/a",A2value/A2remlife))</f>
        <v>0</v>
      </c>
      <c r="AJ89" s="160">
        <f>IF(AJ$3&gt;A2remlife,A2value-SUM($F89:AI89),IF(A2remlife="N/A","n/a",A2value/A2remlife))</f>
        <v>0</v>
      </c>
      <c r="AK89" s="160">
        <f>IF(AK$3&gt;A2remlife,A2value-SUM($F89:AJ89),IF(A2remlife="N/A","n/a",A2value/A2remlife))</f>
        <v>0</v>
      </c>
      <c r="AL89" s="160">
        <f>IF(AL$3&gt;A2remlife,A2value-SUM($F89:AK89),IF(A2remlife="N/A","n/a",A2value/A2remlife))</f>
        <v>0</v>
      </c>
      <c r="AM89" s="160">
        <f>IF(AM$3&gt;A2remlife,A2value-SUM($F89:AL89),IF(A2remlife="N/A","n/a",A2value/A2remlife))</f>
        <v>0</v>
      </c>
      <c r="AN89" s="160">
        <f>IF(AN$3&gt;A2remlife,A2value-SUM($F89:AM89),IF(A2remlife="N/A","n/a",A2value/A2remlife))</f>
        <v>0</v>
      </c>
      <c r="AO89" s="160">
        <f>IF(AO$3&gt;A2remlife,A2value-SUM($F89:AN89),IF(A2remlife="N/A","n/a",A2value/A2remlife))</f>
        <v>0</v>
      </c>
      <c r="AP89" s="160">
        <f>IF(AP$3&gt;A2remlife,A2value-SUM($F89:AO89),IF(A2remlife="N/A","n/a",A2value/A2remlife))</f>
        <v>0</v>
      </c>
      <c r="AQ89" s="160">
        <f>IF(AQ$3&gt;A2remlife,A2value-SUM($F89:AP89),IF(A2remlife="N/A","n/a",A2value/A2remlife))</f>
        <v>0</v>
      </c>
      <c r="AR89" s="160">
        <f>IF(AR$3&gt;A2remlife,A2value-SUM($F89:AQ89),IF(A2remlife="N/A","n/a",A2value/A2remlife))</f>
        <v>0</v>
      </c>
      <c r="AS89" s="160">
        <f>IF(AS$3&gt;A2remlife,A2value-SUM($F89:AR89),IF(A2remlife="N/A","n/a",A2value/A2remlife))</f>
        <v>0</v>
      </c>
      <c r="AT89" s="160">
        <f>IF(AT$3&gt;A2remlife,A2value-SUM($F89:AS89),IF(A2remlife="N/A","n/a",A2value/A2remlife))</f>
        <v>0</v>
      </c>
      <c r="AU89" s="160">
        <f>IF(AU$3&gt;A2remlife,A2value-SUM($F89:AT89),IF(A2remlife="N/A","n/a",A2value/A2remlife))</f>
        <v>0</v>
      </c>
      <c r="AV89" s="160">
        <f>IF(AV$3&gt;A2remlife,A2value-SUM($F89:AU89),IF(A2remlife="N/A","n/a",A2value/A2remlife))</f>
        <v>0</v>
      </c>
      <c r="AW89" s="160">
        <f>IF(AW$3&gt;A2remlife,A2value-SUM($F89:AV89),IF(A2remlife="N/A","n/a",A2value/A2remlife))</f>
        <v>0</v>
      </c>
      <c r="AX89" s="160">
        <f>IF(AX$3&gt;A2remlife,A2value-SUM($F89:AW89),IF(A2remlife="N/A","n/a",A2value/A2remlife))</f>
        <v>0</v>
      </c>
      <c r="AY89" s="160">
        <f>IF(AY$3&gt;A2remlife,A2value-SUM($F89:AX89),IF(A2remlife="N/A","n/a",A2value/A2remlife))</f>
        <v>0</v>
      </c>
      <c r="AZ89" s="160">
        <f>IF(AZ$3&gt;A2remlife,A2value-SUM($F89:AY89),IF(A2remlife="N/A","n/a",A2value/A2remlife))</f>
        <v>0</v>
      </c>
      <c r="BA89" s="160">
        <f>IF(BA$3&gt;A2remlife,A2value-SUM($F89:AZ89),IF(A2remlife="N/A","n/a",A2value/A2remlife))</f>
        <v>0</v>
      </c>
      <c r="BB89" s="160">
        <f>IF(BB$3&gt;A2remlife,A2value-SUM($F89:BA89),IF(A2remlife="N/A","n/a",A2value/A2remlife))</f>
        <v>0</v>
      </c>
      <c r="BC89" s="160">
        <f>IF(BC$3&gt;A2remlife,A2value-SUM($F89:BB89),IF(A2remlife="N/A","n/a",A2value/A2remlife))</f>
        <v>0</v>
      </c>
      <c r="BD89" s="160">
        <f>IF(BD$3&gt;A2remlife,A2value-SUM($F89:BC89),IF(A2remlife="N/A","n/a",A2value/A2remlife))</f>
        <v>0</v>
      </c>
      <c r="BE89" s="160">
        <f>IF(BE$3&gt;A2remlife,A2value-SUM($F89:BD89),IF(A2remlife="N/A","n/a",A2value/A2remlife))</f>
        <v>0</v>
      </c>
      <c r="BF89" s="160">
        <f>IF(BF$3&gt;A2remlife,A2value-SUM($F89:BE89),IF(A2remlife="N/A","n/a",A2value/A2remlife))</f>
        <v>0</v>
      </c>
      <c r="BG89" s="160">
        <f>IF(BG$3&gt;A2remlife,A2value-SUM($F89:BF89),IF(A2remlife="N/A","n/a",A2value/A2remlife))</f>
        <v>0</v>
      </c>
      <c r="BH89" s="160">
        <f>IF(BH$3&gt;A2remlife,A2value-SUM($F89:BG89),IF(A2remlife="N/A","n/a",A2value/A2remlife))</f>
        <v>0</v>
      </c>
      <c r="BI89" s="160">
        <f>IF(BI$3&gt;A2remlife,A2value-SUM($F89:BH89),IF(A2remlife="N/A","n/a",A2value/A2remlife))</f>
        <v>0</v>
      </c>
      <c r="BJ89" s="19"/>
      <c r="BK89" s="1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x14ac:dyDescent="0.2">
      <c r="A90" s="19"/>
      <c r="B90" s="19"/>
      <c r="C90" s="35"/>
      <c r="D90" s="469" t="s">
        <v>71</v>
      </c>
      <c r="E90" s="281">
        <v>0</v>
      </c>
      <c r="F90" s="37"/>
      <c r="G90" s="157"/>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1"/>
      <c r="AY90" s="161"/>
      <c r="AZ90" s="161"/>
      <c r="BA90" s="161"/>
      <c r="BB90" s="161"/>
      <c r="BC90" s="161"/>
      <c r="BD90" s="161"/>
      <c r="BE90" s="161"/>
      <c r="BF90" s="161"/>
      <c r="BG90" s="161"/>
      <c r="BH90" s="161"/>
      <c r="BI90" s="161"/>
      <c r="BJ90" s="19"/>
      <c r="BK90" s="19"/>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x14ac:dyDescent="0.2">
      <c r="A91" s="19"/>
      <c r="B91" s="19"/>
      <c r="C91" s="35"/>
      <c r="D91" s="469"/>
      <c r="E91" s="281">
        <v>1</v>
      </c>
      <c r="F91" s="37"/>
      <c r="G91" s="392"/>
      <c r="H91" s="161">
        <f>IF(A2stdlife="n/a","n/a",IF(H$3&gt;(A2stdlife+$E91),(Input!$G$144*(1+rvanilla)^0.5)-SUM($G91:G91),(Input!$G$144*(1+rvanilla)^0.5)/A2stdlife))</f>
        <v>0</v>
      </c>
      <c r="I91" s="161">
        <f>IF(A2stdlife="n/a","n/a",IF(I$3&gt;(A2stdlife+$E91),(Input!$G$144*(1+rvanilla)^0.5)-SUM($G91:H91),(Input!$G$144*(1+rvanilla)^0.5)/A2stdlife))</f>
        <v>0</v>
      </c>
      <c r="J91" s="161">
        <f>IF(A2stdlife="n/a","n/a",IF(J$3&gt;(A2stdlife+$E91),(Input!$G$144*(1+rvanilla)^0.5)-SUM($G91:I91),(Input!$G$144*(1+rvanilla)^0.5)/A2stdlife))</f>
        <v>0</v>
      </c>
      <c r="K91" s="161">
        <f>IF(A2stdlife="n/a","n/a",IF(K$3&gt;(A2stdlife+$E91),(Input!$G$144*(1+rvanilla)^0.5)-SUM($G91:J91),(Input!$G$144*(1+rvanilla)^0.5)/A2stdlife))</f>
        <v>0</v>
      </c>
      <c r="L91" s="161">
        <f>IF(A2stdlife="n/a","n/a",IF(L$3&gt;(A2stdlife+$E91),(Input!$G$144*(1+rvanilla)^0.5)-SUM($G91:K91),(Input!$G$144*(1+rvanilla)^0.5)/A2stdlife))</f>
        <v>0</v>
      </c>
      <c r="M91" s="161">
        <f>IF(A2stdlife="n/a","n/a",IF(M$3&gt;(A2stdlife+$E91),(Input!$G$144*(1+rvanilla)^0.5)-SUM($G91:L91),(Input!$G$144*(1+rvanilla)^0.5)/A2stdlife))</f>
        <v>0</v>
      </c>
      <c r="N91" s="161">
        <f>IF(A2stdlife="n/a","n/a",IF(N$3&gt;(A2stdlife+$E91),(Input!$G$144*(1+rvanilla)^0.5)-SUM($G91:M91),(Input!$G$144*(1+rvanilla)^0.5)/A2stdlife))</f>
        <v>0</v>
      </c>
      <c r="O91" s="161">
        <f>IF(A2stdlife="n/a","n/a",IF(O$3&gt;(A2stdlife+$E91),(Input!$G$144*(1+rvanilla)^0.5)-SUM($G91:N91),(Input!$G$144*(1+rvanilla)^0.5)/A2stdlife))</f>
        <v>0</v>
      </c>
      <c r="P91" s="161">
        <f>IF(A2stdlife="n/a","n/a",IF(P$3&gt;(A2stdlife+$E91),(Input!$G$144*(1+rvanilla)^0.5)-SUM($G91:O91),(Input!$G$144*(1+rvanilla)^0.5)/A2stdlife))</f>
        <v>0</v>
      </c>
      <c r="Q91" s="161">
        <f>IF(A2stdlife="n/a","n/a",IF(Q$3&gt;(A2stdlife+$E91),(Input!$G$144*(1+rvanilla)^0.5)-SUM($G91:P91),(Input!$G$144*(1+rvanilla)^0.5)/A2stdlife))</f>
        <v>0</v>
      </c>
      <c r="R91" s="161">
        <f>IF(A2stdlife="n/a","n/a",IF(R$3&gt;(A2stdlife+$E91),(Input!$G$144*(1+rvanilla)^0.5)-SUM($G91:Q91),(Input!$G$144*(1+rvanilla)^0.5)/A2stdlife))</f>
        <v>0</v>
      </c>
      <c r="S91" s="161">
        <f>IF(A2stdlife="n/a","n/a",IF(S$3&gt;(A2stdlife+$E91),(Input!$G$144*(1+rvanilla)^0.5)-SUM($G91:R91),(Input!$G$144*(1+rvanilla)^0.5)/A2stdlife))</f>
        <v>0</v>
      </c>
      <c r="T91" s="161">
        <f>IF(A2stdlife="n/a","n/a",IF(T$3&gt;(A2stdlife+$E91),(Input!$G$144*(1+rvanilla)^0.5)-SUM($G91:S91),(Input!$G$144*(1+rvanilla)^0.5)/A2stdlife))</f>
        <v>0</v>
      </c>
      <c r="U91" s="161">
        <f>IF(A2stdlife="n/a","n/a",IF(U$3&gt;(A2stdlife+$E91),(Input!$G$144*(1+rvanilla)^0.5)-SUM($G91:T91),(Input!$G$144*(1+rvanilla)^0.5)/A2stdlife))</f>
        <v>0</v>
      </c>
      <c r="V91" s="161">
        <f>IF(A2stdlife="n/a","n/a",IF(V$3&gt;(A2stdlife+$E91),(Input!$G$144*(1+rvanilla)^0.5)-SUM($G91:U91),(Input!$G$144*(1+rvanilla)^0.5)/A2stdlife))</f>
        <v>0</v>
      </c>
      <c r="W91" s="161">
        <f>IF(A2stdlife="n/a","n/a",IF(W$3&gt;(A2stdlife+$E91),(Input!$G$144*(1+rvanilla)^0.5)-SUM($G91:V91),(Input!$G$144*(1+rvanilla)^0.5)/A2stdlife))</f>
        <v>0</v>
      </c>
      <c r="X91" s="161">
        <f>IF(A2stdlife="n/a","n/a",IF(X$3&gt;(A2stdlife+$E91),(Input!$G$144*(1+rvanilla)^0.5)-SUM($G91:W91),(Input!$G$144*(1+rvanilla)^0.5)/A2stdlife))</f>
        <v>0</v>
      </c>
      <c r="Y91" s="161">
        <f>IF(A2stdlife="n/a","n/a",IF(Y$3&gt;(A2stdlife+$E91),(Input!$G$144*(1+rvanilla)^0.5)-SUM($G91:X91),(Input!$G$144*(1+rvanilla)^0.5)/A2stdlife))</f>
        <v>0</v>
      </c>
      <c r="Z91" s="161">
        <f>IF(A2stdlife="n/a","n/a",IF(Z$3&gt;(A2stdlife+$E91),(Input!$G$144*(1+rvanilla)^0.5)-SUM($G91:Y91),(Input!$G$144*(1+rvanilla)^0.5)/A2stdlife))</f>
        <v>0</v>
      </c>
      <c r="AA91" s="161">
        <f>IF(A2stdlife="n/a","n/a",IF(AA$3&gt;(A2stdlife+$E91),(Input!$G$144*(1+rvanilla)^0.5)-SUM($G91:Z91),(Input!$G$144*(1+rvanilla)^0.5)/A2stdlife))</f>
        <v>0</v>
      </c>
      <c r="AB91" s="161">
        <f>IF(A2stdlife="n/a","n/a",IF(AB$3&gt;(A2stdlife+$E91),(Input!$G$144*(1+rvanilla)^0.5)-SUM($G91:AA91),(Input!$G$144*(1+rvanilla)^0.5)/A2stdlife))</f>
        <v>0</v>
      </c>
      <c r="AC91" s="161">
        <f>IF(A2stdlife="n/a","n/a",IF(AC$3&gt;(A2stdlife+$E91),(Input!$G$144*(1+rvanilla)^0.5)-SUM($G91:AB91),(Input!$G$144*(1+rvanilla)^0.5)/A2stdlife))</f>
        <v>0</v>
      </c>
      <c r="AD91" s="161">
        <f>IF(A2stdlife="n/a","n/a",IF(AD$3&gt;(A2stdlife+$E91),(Input!$G$144*(1+rvanilla)^0.5)-SUM($G91:AC91),(Input!$G$144*(1+rvanilla)^0.5)/A2stdlife))</f>
        <v>0</v>
      </c>
      <c r="AE91" s="161">
        <f>IF(A2stdlife="n/a","n/a",IF(AE$3&gt;(A2stdlife+$E91),(Input!$G$144*(1+rvanilla)^0.5)-SUM($G91:AD91),(Input!$G$144*(1+rvanilla)^0.5)/A2stdlife))</f>
        <v>0</v>
      </c>
      <c r="AF91" s="161">
        <f>IF(A2stdlife="n/a","n/a",IF(AF$3&gt;(A2stdlife+$E91),(Input!$G$144*(1+rvanilla)^0.5)-SUM($G91:AE91),(Input!$G$144*(1+rvanilla)^0.5)/A2stdlife))</f>
        <v>0</v>
      </c>
      <c r="AG91" s="161">
        <f>IF(A2stdlife="n/a","n/a",IF(AG$3&gt;(A2stdlife+$E91),(Input!$G$144*(1+rvanilla)^0.5)-SUM($G91:AF91),(Input!$G$144*(1+rvanilla)^0.5)/A2stdlife))</f>
        <v>0</v>
      </c>
      <c r="AH91" s="161">
        <f>IF(A2stdlife="n/a","n/a",IF(AH$3&gt;(A2stdlife+$E91),(Input!$G$144*(1+rvanilla)^0.5)-SUM($G91:AG91),(Input!$G$144*(1+rvanilla)^0.5)/A2stdlife))</f>
        <v>0</v>
      </c>
      <c r="AI91" s="161">
        <f>IF(A2stdlife="n/a","n/a",IF(AI$3&gt;(A2stdlife+$E91),(Input!$G$144*(1+rvanilla)^0.5)-SUM($G91:AH91),(Input!$G$144*(1+rvanilla)^0.5)/A2stdlife))</f>
        <v>0</v>
      </c>
      <c r="AJ91" s="161">
        <f>IF(A2stdlife="n/a","n/a",IF(AJ$3&gt;(A2stdlife+$E91),(Input!$G$144*(1+rvanilla)^0.5)-SUM($G91:AI91),(Input!$G$144*(1+rvanilla)^0.5)/A2stdlife))</f>
        <v>0</v>
      </c>
      <c r="AK91" s="161">
        <f>IF(A2stdlife="n/a","n/a",IF(AK$3&gt;(A2stdlife+$E91),(Input!$G$144*(1+rvanilla)^0.5)-SUM($G91:AJ91),(Input!$G$144*(1+rvanilla)^0.5)/A2stdlife))</f>
        <v>0</v>
      </c>
      <c r="AL91" s="161">
        <f>IF(A2stdlife="n/a","n/a",IF(AL$3&gt;(A2stdlife+$E91),(Input!$G$144*(1+rvanilla)^0.5)-SUM($G91:AK91),(Input!$G$144*(1+rvanilla)^0.5)/A2stdlife))</f>
        <v>0</v>
      </c>
      <c r="AM91" s="161">
        <f>IF(A2stdlife="n/a","n/a",IF(AM$3&gt;(A2stdlife+$E91),(Input!$G$144*(1+rvanilla)^0.5)-SUM($G91:AL91),(Input!$G$144*(1+rvanilla)^0.5)/A2stdlife))</f>
        <v>0</v>
      </c>
      <c r="AN91" s="161">
        <f>IF(A2stdlife="n/a","n/a",IF(AN$3&gt;(A2stdlife+$E91),(Input!$G$144*(1+rvanilla)^0.5)-SUM($G91:AM91),(Input!$G$144*(1+rvanilla)^0.5)/A2stdlife))</f>
        <v>0</v>
      </c>
      <c r="AO91" s="161">
        <f>IF(A2stdlife="n/a","n/a",IF(AO$3&gt;(A2stdlife+$E91),(Input!$G$144*(1+rvanilla)^0.5)-SUM($G91:AN91),(Input!$G$144*(1+rvanilla)^0.5)/A2stdlife))</f>
        <v>0</v>
      </c>
      <c r="AP91" s="161">
        <f>IF(A2stdlife="n/a","n/a",IF(AP$3&gt;(A2stdlife+$E91),(Input!$G$144*(1+rvanilla)^0.5)-SUM($G91:AO91),(Input!$G$144*(1+rvanilla)^0.5)/A2stdlife))</f>
        <v>0</v>
      </c>
      <c r="AQ91" s="161">
        <f>IF(A2stdlife="n/a","n/a",IF(AQ$3&gt;(A2stdlife+$E91),(Input!$G$144*(1+rvanilla)^0.5)-SUM($G91:AP91),(Input!$G$144*(1+rvanilla)^0.5)/A2stdlife))</f>
        <v>0</v>
      </c>
      <c r="AR91" s="161">
        <f>IF(A2stdlife="n/a","n/a",IF(AR$3&gt;(A2stdlife+$E91),(Input!$G$144*(1+rvanilla)^0.5)-SUM($G91:AQ91),(Input!$G$144*(1+rvanilla)^0.5)/A2stdlife))</f>
        <v>0</v>
      </c>
      <c r="AS91" s="161">
        <f>IF(A2stdlife="n/a","n/a",IF(AS$3&gt;(A2stdlife+$E91),(Input!$G$144*(1+rvanilla)^0.5)-SUM($G91:AR91),(Input!$G$144*(1+rvanilla)^0.5)/A2stdlife))</f>
        <v>0</v>
      </c>
      <c r="AT91" s="161">
        <f>IF(A2stdlife="n/a","n/a",IF(AT$3&gt;(A2stdlife+$E91),(Input!$G$144*(1+rvanilla)^0.5)-SUM($G91:AS91),(Input!$G$144*(1+rvanilla)^0.5)/A2stdlife))</f>
        <v>0</v>
      </c>
      <c r="AU91" s="161">
        <f>IF(A2stdlife="n/a","n/a",IF(AU$3&gt;(A2stdlife+$E91),(Input!$G$144*(1+rvanilla)^0.5)-SUM($G91:AT91),(Input!$G$144*(1+rvanilla)^0.5)/A2stdlife))</f>
        <v>0</v>
      </c>
      <c r="AV91" s="161">
        <f>IF(A2stdlife="n/a","n/a",IF(AV$3&gt;(A2stdlife+$E91),(Input!$G$144*(1+rvanilla)^0.5)-SUM($G91:AU91),(Input!$G$144*(1+rvanilla)^0.5)/A2stdlife))</f>
        <v>0</v>
      </c>
      <c r="AW91" s="161">
        <f>IF(A2stdlife="n/a","n/a",IF(AW$3&gt;(A2stdlife+$E91),(Input!$G$144*(1+rvanilla)^0.5)-SUM($G91:AV91),(Input!$G$144*(1+rvanilla)^0.5)/A2stdlife))</f>
        <v>0</v>
      </c>
      <c r="AX91" s="161">
        <f>IF(A2stdlife="n/a","n/a",IF(AX$3&gt;(A2stdlife+$E91),(Input!$G$144*(1+rvanilla)^0.5)-SUM($G91:AW91),(Input!$G$144*(1+rvanilla)^0.5)/A2stdlife))</f>
        <v>0</v>
      </c>
      <c r="AY91" s="161">
        <f>IF(A2stdlife="n/a","n/a",IF(AY$3&gt;(A2stdlife+$E91),(Input!$G$144*(1+rvanilla)^0.5)-SUM($G91:AX91),(Input!$G$144*(1+rvanilla)^0.5)/A2stdlife))</f>
        <v>0</v>
      </c>
      <c r="AZ91" s="161">
        <f>IF(A2stdlife="n/a","n/a",IF(AZ$3&gt;(A2stdlife+$E91),(Input!$G$144*(1+rvanilla)^0.5)-SUM($G91:AY91),(Input!$G$144*(1+rvanilla)^0.5)/A2stdlife))</f>
        <v>0</v>
      </c>
      <c r="BA91" s="161">
        <f>IF(A2stdlife="n/a","n/a",IF(BA$3&gt;(A2stdlife+$E91),(Input!$G$144*(1+rvanilla)^0.5)-SUM($G91:AZ91),(Input!$G$144*(1+rvanilla)^0.5)/A2stdlife))</f>
        <v>0</v>
      </c>
      <c r="BB91" s="161">
        <f>IF(A2stdlife="n/a","n/a",IF(BB$3&gt;(A2stdlife+$E91),(Input!$G$144*(1+rvanilla)^0.5)-SUM($G91:BA91),(Input!$G$144*(1+rvanilla)^0.5)/A2stdlife))</f>
        <v>0</v>
      </c>
      <c r="BC91" s="161">
        <f>IF(A2stdlife="n/a","n/a",IF(BC$3&gt;(A2stdlife+$E91),(Input!$G$144*(1+rvanilla)^0.5)-SUM($G91:BB91),(Input!$G$144*(1+rvanilla)^0.5)/A2stdlife))</f>
        <v>0</v>
      </c>
      <c r="BD91" s="161">
        <f>IF(A2stdlife="n/a","n/a",IF(BD$3&gt;(A2stdlife+$E91),(Input!$G$144*(1+rvanilla)^0.5)-SUM($G91:BC91),(Input!$G$144*(1+rvanilla)^0.5)/A2stdlife))</f>
        <v>0</v>
      </c>
      <c r="BE91" s="161">
        <f>IF(A2stdlife="n/a","n/a",IF(BE$3&gt;(A2stdlife+$E91),(Input!$G$144*(1+rvanilla)^0.5)-SUM($G91:BD91),(Input!$G$144*(1+rvanilla)^0.5)/A2stdlife))</f>
        <v>0</v>
      </c>
      <c r="BF91" s="161">
        <f>IF(A2stdlife="n/a","n/a",IF(BF$3&gt;(A2stdlife+$E91),(Input!$G$144*(1+rvanilla)^0.5)-SUM($G91:BE91),(Input!$G$144*(1+rvanilla)^0.5)/A2stdlife))</f>
        <v>0</v>
      </c>
      <c r="BG91" s="161">
        <f>IF(A2stdlife="n/a","n/a",IF(BG$3&gt;(A2stdlife+$E91),(Input!$G$144*(1+rvanilla)^0.5)-SUM($G91:BF91),(Input!$G$144*(1+rvanilla)^0.5)/A2stdlife))</f>
        <v>0</v>
      </c>
      <c r="BH91" s="161">
        <f>IF(A2stdlife="n/a","n/a",IF(BH$3&gt;(A2stdlife+$E91),(Input!$G$144*(1+rvanilla)^0.5)-SUM($G91:BG91),(Input!$G$144*(1+rvanilla)^0.5)/A2stdlife))</f>
        <v>0</v>
      </c>
      <c r="BI91" s="161">
        <f>IF(A2stdlife="n/a","n/a",IF(BI$3&gt;(A2stdlife+$E91),(Input!$G$144*(1+rvanilla)^0.5)-SUM($G91:BH91),(Input!$G$144*(1+rvanilla)^0.5)/A2stdlife))</f>
        <v>0</v>
      </c>
      <c r="BJ91" s="19"/>
      <c r="BK91" s="19"/>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x14ac:dyDescent="0.2">
      <c r="A92" s="19"/>
      <c r="B92" s="19"/>
      <c r="C92" s="35"/>
      <c r="D92" s="469"/>
      <c r="E92" s="281">
        <v>2</v>
      </c>
      <c r="F92" s="37"/>
      <c r="G92" s="393"/>
      <c r="H92" s="306"/>
      <c r="I92" s="161">
        <f>IF(A2stdlife="n/a","n/a",IF(I$3&gt;(A2stdlife+$E92),(Input!$H$144*(1+rvanilla)^0.5)-SUM($H92:H92),(Input!$H$144*(1+rvanilla)^0.5)/A2stdlife))</f>
        <v>0</v>
      </c>
      <c r="J92" s="161">
        <f>IF(A2stdlife="n/a","n/a",IF(J$3&gt;(A2stdlife+$E92),(Input!$H$144*(1+rvanilla)^0.5)-SUM($H92:I92),(Input!$H$144*(1+rvanilla)^0.5)/A2stdlife))</f>
        <v>0</v>
      </c>
      <c r="K92" s="161">
        <f>IF(A2stdlife="n/a","n/a",IF(K$3&gt;(A2stdlife+$E92),(Input!$H$144*(1+rvanilla)^0.5)-SUM($H92:J92),(Input!$H$144*(1+rvanilla)^0.5)/A2stdlife))</f>
        <v>0</v>
      </c>
      <c r="L92" s="161">
        <f>IF(A2stdlife="n/a","n/a",IF(L$3&gt;(A2stdlife+$E92),(Input!$H$144*(1+rvanilla)^0.5)-SUM($H92:K92),(Input!$H$144*(1+rvanilla)^0.5)/A2stdlife))</f>
        <v>0</v>
      </c>
      <c r="M92" s="161">
        <f>IF(A2stdlife="n/a","n/a",IF(M$3&gt;(A2stdlife+$E92),(Input!$H$144*(1+rvanilla)^0.5)-SUM($H92:L92),(Input!$H$144*(1+rvanilla)^0.5)/A2stdlife))</f>
        <v>0</v>
      </c>
      <c r="N92" s="161">
        <f>IF(A2stdlife="n/a","n/a",IF(N$3&gt;(A2stdlife+$E92),(Input!$H$144*(1+rvanilla)^0.5)-SUM($H92:M92),(Input!$H$144*(1+rvanilla)^0.5)/A2stdlife))</f>
        <v>0</v>
      </c>
      <c r="O92" s="161">
        <f>IF(A2stdlife="n/a","n/a",IF(O$3&gt;(A2stdlife+$E92),(Input!$H$144*(1+rvanilla)^0.5)-SUM($H92:N92),(Input!$H$144*(1+rvanilla)^0.5)/A2stdlife))</f>
        <v>0</v>
      </c>
      <c r="P92" s="161">
        <f>IF(A2stdlife="n/a","n/a",IF(P$3&gt;(A2stdlife+$E92),(Input!$H$144*(1+rvanilla)^0.5)-SUM($H92:O92),(Input!$H$144*(1+rvanilla)^0.5)/A2stdlife))</f>
        <v>0</v>
      </c>
      <c r="Q92" s="161">
        <f>IF(A2stdlife="n/a","n/a",IF(Q$3&gt;(A2stdlife+$E92),(Input!$H$144*(1+rvanilla)^0.5)-SUM($H92:P92),(Input!$H$144*(1+rvanilla)^0.5)/A2stdlife))</f>
        <v>0</v>
      </c>
      <c r="R92" s="161">
        <f>IF(A2stdlife="n/a","n/a",IF(R$3&gt;(A2stdlife+$E92),(Input!$H$144*(1+rvanilla)^0.5)-SUM($H92:Q92),(Input!$H$144*(1+rvanilla)^0.5)/A2stdlife))</f>
        <v>0</v>
      </c>
      <c r="S92" s="161">
        <f>IF(A2stdlife="n/a","n/a",IF(S$3&gt;(A2stdlife+$E92),(Input!$H$144*(1+rvanilla)^0.5)-SUM($H92:R92),(Input!$H$144*(1+rvanilla)^0.5)/A2stdlife))</f>
        <v>0</v>
      </c>
      <c r="T92" s="161">
        <f>IF(A2stdlife="n/a","n/a",IF(T$3&gt;(A2stdlife+$E92),(Input!$H$144*(1+rvanilla)^0.5)-SUM($H92:S92),(Input!$H$144*(1+rvanilla)^0.5)/A2stdlife))</f>
        <v>0</v>
      </c>
      <c r="U92" s="161">
        <f>IF(A2stdlife="n/a","n/a",IF(U$3&gt;(A2stdlife+$E92),(Input!$H$144*(1+rvanilla)^0.5)-SUM($H92:T92),(Input!$H$144*(1+rvanilla)^0.5)/A2stdlife))</f>
        <v>0</v>
      </c>
      <c r="V92" s="161">
        <f>IF(A2stdlife="n/a","n/a",IF(V$3&gt;(A2stdlife+$E92),(Input!$H$144*(1+rvanilla)^0.5)-SUM($H92:U92),(Input!$H$144*(1+rvanilla)^0.5)/A2stdlife))</f>
        <v>0</v>
      </c>
      <c r="W92" s="161">
        <f>IF(A2stdlife="n/a","n/a",IF(W$3&gt;(A2stdlife+$E92),(Input!$H$144*(1+rvanilla)^0.5)-SUM($H92:V92),(Input!$H$144*(1+rvanilla)^0.5)/A2stdlife))</f>
        <v>0</v>
      </c>
      <c r="X92" s="161">
        <f>IF(A2stdlife="n/a","n/a",IF(X$3&gt;(A2stdlife+$E92),(Input!$H$144*(1+rvanilla)^0.5)-SUM($H92:W92),(Input!$H$144*(1+rvanilla)^0.5)/A2stdlife))</f>
        <v>0</v>
      </c>
      <c r="Y92" s="161">
        <f>IF(A2stdlife="n/a","n/a",IF(Y$3&gt;(A2stdlife+$E92),(Input!$H$144*(1+rvanilla)^0.5)-SUM($H92:X92),(Input!$H$144*(1+rvanilla)^0.5)/A2stdlife))</f>
        <v>0</v>
      </c>
      <c r="Z92" s="161">
        <f>IF(A2stdlife="n/a","n/a",IF(Z$3&gt;(A2stdlife+$E92),(Input!$H$144*(1+rvanilla)^0.5)-SUM($H92:Y92),(Input!$H$144*(1+rvanilla)^0.5)/A2stdlife))</f>
        <v>0</v>
      </c>
      <c r="AA92" s="161">
        <f>IF(A2stdlife="n/a","n/a",IF(AA$3&gt;(A2stdlife+$E92),(Input!$H$144*(1+rvanilla)^0.5)-SUM($H92:Z92),(Input!$H$144*(1+rvanilla)^0.5)/A2stdlife))</f>
        <v>0</v>
      </c>
      <c r="AB92" s="161">
        <f>IF(A2stdlife="n/a","n/a",IF(AB$3&gt;(A2stdlife+$E92),(Input!$H$144*(1+rvanilla)^0.5)-SUM($H92:AA92),(Input!$H$144*(1+rvanilla)^0.5)/A2stdlife))</f>
        <v>0</v>
      </c>
      <c r="AC92" s="161">
        <f>IF(A2stdlife="n/a","n/a",IF(AC$3&gt;(A2stdlife+$E92),(Input!$H$144*(1+rvanilla)^0.5)-SUM($H92:AB92),(Input!$H$144*(1+rvanilla)^0.5)/A2stdlife))</f>
        <v>0</v>
      </c>
      <c r="AD92" s="161">
        <f>IF(A2stdlife="n/a","n/a",IF(AD$3&gt;(A2stdlife+$E92),(Input!$H$144*(1+rvanilla)^0.5)-SUM($H92:AC92),(Input!$H$144*(1+rvanilla)^0.5)/A2stdlife))</f>
        <v>0</v>
      </c>
      <c r="AE92" s="161">
        <f>IF(A2stdlife="n/a","n/a",IF(AE$3&gt;(A2stdlife+$E92),(Input!$H$144*(1+rvanilla)^0.5)-SUM($H92:AD92),(Input!$H$144*(1+rvanilla)^0.5)/A2stdlife))</f>
        <v>0</v>
      </c>
      <c r="AF92" s="161">
        <f>IF(A2stdlife="n/a","n/a",IF(AF$3&gt;(A2stdlife+$E92),(Input!$H$144*(1+rvanilla)^0.5)-SUM($H92:AE92),(Input!$H$144*(1+rvanilla)^0.5)/A2stdlife))</f>
        <v>0</v>
      </c>
      <c r="AG92" s="161">
        <f>IF(A2stdlife="n/a","n/a",IF(AG$3&gt;(A2stdlife+$E92),(Input!$H$144*(1+rvanilla)^0.5)-SUM($H92:AF92),(Input!$H$144*(1+rvanilla)^0.5)/A2stdlife))</f>
        <v>0</v>
      </c>
      <c r="AH92" s="161">
        <f>IF(A2stdlife="n/a","n/a",IF(AH$3&gt;(A2stdlife+$E92),(Input!$H$144*(1+rvanilla)^0.5)-SUM($H92:AG92),(Input!$H$144*(1+rvanilla)^0.5)/A2stdlife))</f>
        <v>0</v>
      </c>
      <c r="AI92" s="161">
        <f>IF(A2stdlife="n/a","n/a",IF(AI$3&gt;(A2stdlife+$E92),(Input!$H$144*(1+rvanilla)^0.5)-SUM($H92:AH92),(Input!$H$144*(1+rvanilla)^0.5)/A2stdlife))</f>
        <v>0</v>
      </c>
      <c r="AJ92" s="161">
        <f>IF(A2stdlife="n/a","n/a",IF(AJ$3&gt;(A2stdlife+$E92),(Input!$H$144*(1+rvanilla)^0.5)-SUM($H92:AI92),(Input!$H$144*(1+rvanilla)^0.5)/A2stdlife))</f>
        <v>0</v>
      </c>
      <c r="AK92" s="161">
        <f>IF(A2stdlife="n/a","n/a",IF(AK$3&gt;(A2stdlife+$E92),(Input!$H$144*(1+rvanilla)^0.5)-SUM($H92:AJ92),(Input!$H$144*(1+rvanilla)^0.5)/A2stdlife))</f>
        <v>0</v>
      </c>
      <c r="AL92" s="161">
        <f>IF(A2stdlife="n/a","n/a",IF(AL$3&gt;(A2stdlife+$E92),(Input!$H$144*(1+rvanilla)^0.5)-SUM($H92:AK92),(Input!$H$144*(1+rvanilla)^0.5)/A2stdlife))</f>
        <v>0</v>
      </c>
      <c r="AM92" s="161">
        <f>IF(A2stdlife="n/a","n/a",IF(AM$3&gt;(A2stdlife+$E92),(Input!$H$144*(1+rvanilla)^0.5)-SUM($H92:AL92),(Input!$H$144*(1+rvanilla)^0.5)/A2stdlife))</f>
        <v>0</v>
      </c>
      <c r="AN92" s="161">
        <f>IF(A2stdlife="n/a","n/a",IF(AN$3&gt;(A2stdlife+$E92),(Input!$H$144*(1+rvanilla)^0.5)-SUM($H92:AM92),(Input!$H$144*(1+rvanilla)^0.5)/A2stdlife))</f>
        <v>0</v>
      </c>
      <c r="AO92" s="161">
        <f>IF(A2stdlife="n/a","n/a",IF(AO$3&gt;(A2stdlife+$E92),(Input!$H$144*(1+rvanilla)^0.5)-SUM($H92:AN92),(Input!$H$144*(1+rvanilla)^0.5)/A2stdlife))</f>
        <v>0</v>
      </c>
      <c r="AP92" s="161">
        <f>IF(A2stdlife="n/a","n/a",IF(AP$3&gt;(A2stdlife+$E92),(Input!$H$144*(1+rvanilla)^0.5)-SUM($H92:AO92),(Input!$H$144*(1+rvanilla)^0.5)/A2stdlife))</f>
        <v>0</v>
      </c>
      <c r="AQ92" s="161">
        <f>IF(A2stdlife="n/a","n/a",IF(AQ$3&gt;(A2stdlife+$E92),(Input!$H$144*(1+rvanilla)^0.5)-SUM($H92:AP92),(Input!$H$144*(1+rvanilla)^0.5)/A2stdlife))</f>
        <v>0</v>
      </c>
      <c r="AR92" s="161">
        <f>IF(A2stdlife="n/a","n/a",IF(AR$3&gt;(A2stdlife+$E92),(Input!$H$144*(1+rvanilla)^0.5)-SUM($H92:AQ92),(Input!$H$144*(1+rvanilla)^0.5)/A2stdlife))</f>
        <v>0</v>
      </c>
      <c r="AS92" s="161">
        <f>IF(A2stdlife="n/a","n/a",IF(AS$3&gt;(A2stdlife+$E92),(Input!$H$144*(1+rvanilla)^0.5)-SUM($H92:AR92),(Input!$H$144*(1+rvanilla)^0.5)/A2stdlife))</f>
        <v>0</v>
      </c>
      <c r="AT92" s="161">
        <f>IF(A2stdlife="n/a","n/a",IF(AT$3&gt;(A2stdlife+$E92),(Input!$H$144*(1+rvanilla)^0.5)-SUM($H92:AS92),(Input!$H$144*(1+rvanilla)^0.5)/A2stdlife))</f>
        <v>0</v>
      </c>
      <c r="AU92" s="161">
        <f>IF(A2stdlife="n/a","n/a",IF(AU$3&gt;(A2stdlife+$E92),(Input!$H$144*(1+rvanilla)^0.5)-SUM($H92:AT92),(Input!$H$144*(1+rvanilla)^0.5)/A2stdlife))</f>
        <v>0</v>
      </c>
      <c r="AV92" s="161">
        <f>IF(A2stdlife="n/a","n/a",IF(AV$3&gt;(A2stdlife+$E92),(Input!$H$144*(1+rvanilla)^0.5)-SUM($H92:AU92),(Input!$H$144*(1+rvanilla)^0.5)/A2stdlife))</f>
        <v>0</v>
      </c>
      <c r="AW92" s="161">
        <f>IF(A2stdlife="n/a","n/a",IF(AW$3&gt;(A2stdlife+$E92),(Input!$H$144*(1+rvanilla)^0.5)-SUM($H92:AV92),(Input!$H$144*(1+rvanilla)^0.5)/A2stdlife))</f>
        <v>0</v>
      </c>
      <c r="AX92" s="161">
        <f>IF(A2stdlife="n/a","n/a",IF(AX$3&gt;(A2stdlife+$E92),(Input!$H$144*(1+rvanilla)^0.5)-SUM($H92:AW92),(Input!$H$144*(1+rvanilla)^0.5)/A2stdlife))</f>
        <v>0</v>
      </c>
      <c r="AY92" s="161">
        <f>IF(A2stdlife="n/a","n/a",IF(AY$3&gt;(A2stdlife+$E92),(Input!$H$144*(1+rvanilla)^0.5)-SUM($H92:AX92),(Input!$H$144*(1+rvanilla)^0.5)/A2stdlife))</f>
        <v>0</v>
      </c>
      <c r="AZ92" s="161">
        <f>IF(A2stdlife="n/a","n/a",IF(AZ$3&gt;(A2stdlife+$E92),(Input!$H$144*(1+rvanilla)^0.5)-SUM($H92:AY92),(Input!$H$144*(1+rvanilla)^0.5)/A2stdlife))</f>
        <v>0</v>
      </c>
      <c r="BA92" s="161">
        <f>IF(A2stdlife="n/a","n/a",IF(BA$3&gt;(A2stdlife+$E92),(Input!$H$144*(1+rvanilla)^0.5)-SUM($H92:AZ92),(Input!$H$144*(1+rvanilla)^0.5)/A2stdlife))</f>
        <v>0</v>
      </c>
      <c r="BB92" s="161">
        <f>IF(A2stdlife="n/a","n/a",IF(BB$3&gt;(A2stdlife+$E92),(Input!$H$144*(1+rvanilla)^0.5)-SUM($H92:BA92),(Input!$H$144*(1+rvanilla)^0.5)/A2stdlife))</f>
        <v>0</v>
      </c>
      <c r="BC92" s="161">
        <f>IF(A2stdlife="n/a","n/a",IF(BC$3&gt;(A2stdlife+$E92),(Input!$H$144*(1+rvanilla)^0.5)-SUM($H92:BB92),(Input!$H$144*(1+rvanilla)^0.5)/A2stdlife))</f>
        <v>0</v>
      </c>
      <c r="BD92" s="161">
        <f>IF(A2stdlife="n/a","n/a",IF(BD$3&gt;(A2stdlife+$E92),(Input!$H$144*(1+rvanilla)^0.5)-SUM($H92:BC92),(Input!$H$144*(1+rvanilla)^0.5)/A2stdlife))</f>
        <v>0</v>
      </c>
      <c r="BE92" s="161">
        <f>IF(A2stdlife="n/a","n/a",IF(BE$3&gt;(A2stdlife+$E92),(Input!$H$144*(1+rvanilla)^0.5)-SUM($H92:BD92),(Input!$H$144*(1+rvanilla)^0.5)/A2stdlife))</f>
        <v>0</v>
      </c>
      <c r="BF92" s="161">
        <f>IF(A2stdlife="n/a","n/a",IF(BF$3&gt;(A2stdlife+$E92),(Input!$H$144*(1+rvanilla)^0.5)-SUM($H92:BE92),(Input!$H$144*(1+rvanilla)^0.5)/A2stdlife))</f>
        <v>0</v>
      </c>
      <c r="BG92" s="161">
        <f>IF(A2stdlife="n/a","n/a",IF(BG$3&gt;(A2stdlife+$E92),(Input!$H$144*(1+rvanilla)^0.5)-SUM($H92:BF92),(Input!$H$144*(1+rvanilla)^0.5)/A2stdlife))</f>
        <v>0</v>
      </c>
      <c r="BH92" s="161">
        <f>IF(A2stdlife="n/a","n/a",IF(BH$3&gt;(A2stdlife+$E92),(Input!$H$144*(1+rvanilla)^0.5)-SUM($H92:BG92),(Input!$H$144*(1+rvanilla)^0.5)/A2stdlife))</f>
        <v>0</v>
      </c>
      <c r="BI92" s="161">
        <f>IF(A2stdlife="n/a","n/a",IF(BI$3&gt;(A2stdlife+$E92),(Input!$H$144*(1+rvanilla)^0.5)-SUM($H92:BH92),(Input!$H$144*(1+rvanilla)^0.5)/A2stdlife))</f>
        <v>0</v>
      </c>
      <c r="BJ92" s="19"/>
      <c r="BK92" s="19"/>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x14ac:dyDescent="0.2">
      <c r="A93" s="19"/>
      <c r="B93" s="19"/>
      <c r="C93" s="35"/>
      <c r="D93" s="469"/>
      <c r="E93" s="281">
        <v>3</v>
      </c>
      <c r="F93" s="37"/>
      <c r="G93" s="393"/>
      <c r="H93" s="307"/>
      <c r="I93" s="306"/>
      <c r="J93" s="161">
        <f>IF(A2stdlife="n/a","n/a",IF(J$3&gt;(A2stdlife+$E93),(Input!$I$144*(1+rvanilla)^0.5)-SUM($I93:I93),(Input!$I$144*(1+rvanilla)^0.5)/A2stdlife))</f>
        <v>0</v>
      </c>
      <c r="K93" s="161">
        <f>IF(A2stdlife="n/a","n/a",IF(K$3&gt;(A2stdlife+$E93),(Input!$I$144*(1+rvanilla)^0.5)-SUM($I93:J93),(Input!$I$144*(1+rvanilla)^0.5)/A2stdlife))</f>
        <v>0</v>
      </c>
      <c r="L93" s="161">
        <f>IF(A2stdlife="n/a","n/a",IF(L$3&gt;(A2stdlife+$E93),(Input!$I$144*(1+rvanilla)^0.5)-SUM($I93:K93),(Input!$I$144*(1+rvanilla)^0.5)/A2stdlife))</f>
        <v>0</v>
      </c>
      <c r="M93" s="161">
        <f>IF(A2stdlife="n/a","n/a",IF(M$3&gt;(A2stdlife+$E93),(Input!$I$144*(1+rvanilla)^0.5)-SUM($I93:L93),(Input!$I$144*(1+rvanilla)^0.5)/A2stdlife))</f>
        <v>0</v>
      </c>
      <c r="N93" s="161">
        <f>IF(A2stdlife="n/a","n/a",IF(N$3&gt;(A2stdlife+$E93),(Input!$I$144*(1+rvanilla)^0.5)-SUM($I93:M93),(Input!$I$144*(1+rvanilla)^0.5)/A2stdlife))</f>
        <v>0</v>
      </c>
      <c r="O93" s="161">
        <f>IF(A2stdlife="n/a","n/a",IF(O$3&gt;(A2stdlife+$E93),(Input!$I$144*(1+rvanilla)^0.5)-SUM($I93:N93),(Input!$I$144*(1+rvanilla)^0.5)/A2stdlife))</f>
        <v>0</v>
      </c>
      <c r="P93" s="161">
        <f>IF(A2stdlife="n/a","n/a",IF(P$3&gt;(A2stdlife+$E93),(Input!$I$144*(1+rvanilla)^0.5)-SUM($I93:O93),(Input!$I$144*(1+rvanilla)^0.5)/A2stdlife))</f>
        <v>0</v>
      </c>
      <c r="Q93" s="161">
        <f>IF(A2stdlife="n/a","n/a",IF(Q$3&gt;(A2stdlife+$E93),(Input!$I$144*(1+rvanilla)^0.5)-SUM($I93:P93),(Input!$I$144*(1+rvanilla)^0.5)/A2stdlife))</f>
        <v>0</v>
      </c>
      <c r="R93" s="161">
        <f>IF(A2stdlife="n/a","n/a",IF(R$3&gt;(A2stdlife+$E93),(Input!$I$144*(1+rvanilla)^0.5)-SUM($I93:Q93),(Input!$I$144*(1+rvanilla)^0.5)/A2stdlife))</f>
        <v>0</v>
      </c>
      <c r="S93" s="161">
        <f>IF(A2stdlife="n/a","n/a",IF(S$3&gt;(A2stdlife+$E93),(Input!$I$144*(1+rvanilla)^0.5)-SUM($I93:R93),(Input!$I$144*(1+rvanilla)^0.5)/A2stdlife))</f>
        <v>0</v>
      </c>
      <c r="T93" s="161">
        <f>IF(A2stdlife="n/a","n/a",IF(T$3&gt;(A2stdlife+$E93),(Input!$I$144*(1+rvanilla)^0.5)-SUM($I93:S93),(Input!$I$144*(1+rvanilla)^0.5)/A2stdlife))</f>
        <v>0</v>
      </c>
      <c r="U93" s="161">
        <f>IF(A2stdlife="n/a","n/a",IF(U$3&gt;(A2stdlife+$E93),(Input!$I$144*(1+rvanilla)^0.5)-SUM($I93:T93),(Input!$I$144*(1+rvanilla)^0.5)/A2stdlife))</f>
        <v>0</v>
      </c>
      <c r="V93" s="161">
        <f>IF(A2stdlife="n/a","n/a",IF(V$3&gt;(A2stdlife+$E93),(Input!$I$144*(1+rvanilla)^0.5)-SUM($I93:U93),(Input!$I$144*(1+rvanilla)^0.5)/A2stdlife))</f>
        <v>0</v>
      </c>
      <c r="W93" s="161">
        <f>IF(A2stdlife="n/a","n/a",IF(W$3&gt;(A2stdlife+$E93),(Input!$I$144*(1+rvanilla)^0.5)-SUM($I93:V93),(Input!$I$144*(1+rvanilla)^0.5)/A2stdlife))</f>
        <v>0</v>
      </c>
      <c r="X93" s="161">
        <f>IF(A2stdlife="n/a","n/a",IF(X$3&gt;(A2stdlife+$E93),(Input!$I$144*(1+rvanilla)^0.5)-SUM($I93:W93),(Input!$I$144*(1+rvanilla)^0.5)/A2stdlife))</f>
        <v>0</v>
      </c>
      <c r="Y93" s="161">
        <f>IF(A2stdlife="n/a","n/a",IF(Y$3&gt;(A2stdlife+$E93),(Input!$I$144*(1+rvanilla)^0.5)-SUM($I93:X93),(Input!$I$144*(1+rvanilla)^0.5)/A2stdlife))</f>
        <v>0</v>
      </c>
      <c r="Z93" s="161">
        <f>IF(A2stdlife="n/a","n/a",IF(Z$3&gt;(A2stdlife+$E93),(Input!$I$144*(1+rvanilla)^0.5)-SUM($I93:Y93),(Input!$I$144*(1+rvanilla)^0.5)/A2stdlife))</f>
        <v>0</v>
      </c>
      <c r="AA93" s="161">
        <f>IF(A2stdlife="n/a","n/a",IF(AA$3&gt;(A2stdlife+$E93),(Input!$I$144*(1+rvanilla)^0.5)-SUM($I93:Z93),(Input!$I$144*(1+rvanilla)^0.5)/A2stdlife))</f>
        <v>0</v>
      </c>
      <c r="AB93" s="161">
        <f>IF(A2stdlife="n/a","n/a",IF(AB$3&gt;(A2stdlife+$E93),(Input!$I$144*(1+rvanilla)^0.5)-SUM($I93:AA93),(Input!$I$144*(1+rvanilla)^0.5)/A2stdlife))</f>
        <v>0</v>
      </c>
      <c r="AC93" s="161">
        <f>IF(A2stdlife="n/a","n/a",IF(AC$3&gt;(A2stdlife+$E93),(Input!$I$144*(1+rvanilla)^0.5)-SUM($I93:AB93),(Input!$I$144*(1+rvanilla)^0.5)/A2stdlife))</f>
        <v>0</v>
      </c>
      <c r="AD93" s="161">
        <f>IF(A2stdlife="n/a","n/a",IF(AD$3&gt;(A2stdlife+$E93),(Input!$I$144*(1+rvanilla)^0.5)-SUM($I93:AC93),(Input!$I$144*(1+rvanilla)^0.5)/A2stdlife))</f>
        <v>0</v>
      </c>
      <c r="AE93" s="161">
        <f>IF(A2stdlife="n/a","n/a",IF(AE$3&gt;(A2stdlife+$E93),(Input!$I$144*(1+rvanilla)^0.5)-SUM($I93:AD93),(Input!$I$144*(1+rvanilla)^0.5)/A2stdlife))</f>
        <v>0</v>
      </c>
      <c r="AF93" s="161">
        <f>IF(A2stdlife="n/a","n/a",IF(AF$3&gt;(A2stdlife+$E93),(Input!$I$144*(1+rvanilla)^0.5)-SUM($I93:AE93),(Input!$I$144*(1+rvanilla)^0.5)/A2stdlife))</f>
        <v>0</v>
      </c>
      <c r="AG93" s="161">
        <f>IF(A2stdlife="n/a","n/a",IF(AG$3&gt;(A2stdlife+$E93),(Input!$I$144*(1+rvanilla)^0.5)-SUM($I93:AF93),(Input!$I$144*(1+rvanilla)^0.5)/A2stdlife))</f>
        <v>0</v>
      </c>
      <c r="AH93" s="161">
        <f>IF(A2stdlife="n/a","n/a",IF(AH$3&gt;(A2stdlife+$E93),(Input!$I$144*(1+rvanilla)^0.5)-SUM($I93:AG93),(Input!$I$144*(1+rvanilla)^0.5)/A2stdlife))</f>
        <v>0</v>
      </c>
      <c r="AI93" s="161">
        <f>IF(A2stdlife="n/a","n/a",IF(AI$3&gt;(A2stdlife+$E93),(Input!$I$144*(1+rvanilla)^0.5)-SUM($I93:AH93),(Input!$I$144*(1+rvanilla)^0.5)/A2stdlife))</f>
        <v>0</v>
      </c>
      <c r="AJ93" s="161">
        <f>IF(A2stdlife="n/a","n/a",IF(AJ$3&gt;(A2stdlife+$E93),(Input!$I$144*(1+rvanilla)^0.5)-SUM($I93:AI93),(Input!$I$144*(1+rvanilla)^0.5)/A2stdlife))</f>
        <v>0</v>
      </c>
      <c r="AK93" s="161">
        <f>IF(A2stdlife="n/a","n/a",IF(AK$3&gt;(A2stdlife+$E93),(Input!$I$144*(1+rvanilla)^0.5)-SUM($I93:AJ93),(Input!$I$144*(1+rvanilla)^0.5)/A2stdlife))</f>
        <v>0</v>
      </c>
      <c r="AL93" s="161">
        <f>IF(A2stdlife="n/a","n/a",IF(AL$3&gt;(A2stdlife+$E93),(Input!$I$144*(1+rvanilla)^0.5)-SUM($I93:AK93),(Input!$I$144*(1+rvanilla)^0.5)/A2stdlife))</f>
        <v>0</v>
      </c>
      <c r="AM93" s="161">
        <f>IF(A2stdlife="n/a","n/a",IF(AM$3&gt;(A2stdlife+$E93),(Input!$I$144*(1+rvanilla)^0.5)-SUM($I93:AL93),(Input!$I$144*(1+rvanilla)^0.5)/A2stdlife))</f>
        <v>0</v>
      </c>
      <c r="AN93" s="161">
        <f>IF(A2stdlife="n/a","n/a",IF(AN$3&gt;(A2stdlife+$E93),(Input!$I$144*(1+rvanilla)^0.5)-SUM($I93:AM93),(Input!$I$144*(1+rvanilla)^0.5)/A2stdlife))</f>
        <v>0</v>
      </c>
      <c r="AO93" s="161">
        <f>IF(A2stdlife="n/a","n/a",IF(AO$3&gt;(A2stdlife+$E93),(Input!$I$144*(1+rvanilla)^0.5)-SUM($I93:AN93),(Input!$I$144*(1+rvanilla)^0.5)/A2stdlife))</f>
        <v>0</v>
      </c>
      <c r="AP93" s="161">
        <f>IF(A2stdlife="n/a","n/a",IF(AP$3&gt;(A2stdlife+$E93),(Input!$I$144*(1+rvanilla)^0.5)-SUM($I93:AO93),(Input!$I$144*(1+rvanilla)^0.5)/A2stdlife))</f>
        <v>0</v>
      </c>
      <c r="AQ93" s="161">
        <f>IF(A2stdlife="n/a","n/a",IF(AQ$3&gt;(A2stdlife+$E93),(Input!$I$144*(1+rvanilla)^0.5)-SUM($I93:AP93),(Input!$I$144*(1+rvanilla)^0.5)/A2stdlife))</f>
        <v>0</v>
      </c>
      <c r="AR93" s="161">
        <f>IF(A2stdlife="n/a","n/a",IF(AR$3&gt;(A2stdlife+$E93),(Input!$I$144*(1+rvanilla)^0.5)-SUM($I93:AQ93),(Input!$I$144*(1+rvanilla)^0.5)/A2stdlife))</f>
        <v>0</v>
      </c>
      <c r="AS93" s="161">
        <f>IF(A2stdlife="n/a","n/a",IF(AS$3&gt;(A2stdlife+$E93),(Input!$I$144*(1+rvanilla)^0.5)-SUM($I93:AR93),(Input!$I$144*(1+rvanilla)^0.5)/A2stdlife))</f>
        <v>0</v>
      </c>
      <c r="AT93" s="161">
        <f>IF(A2stdlife="n/a","n/a",IF(AT$3&gt;(A2stdlife+$E93),(Input!$I$144*(1+rvanilla)^0.5)-SUM($I93:AS93),(Input!$I$144*(1+rvanilla)^0.5)/A2stdlife))</f>
        <v>0</v>
      </c>
      <c r="AU93" s="161">
        <f>IF(A2stdlife="n/a","n/a",IF(AU$3&gt;(A2stdlife+$E93),(Input!$I$144*(1+rvanilla)^0.5)-SUM($I93:AT93),(Input!$I$144*(1+rvanilla)^0.5)/A2stdlife))</f>
        <v>0</v>
      </c>
      <c r="AV93" s="161">
        <f>IF(A2stdlife="n/a","n/a",IF(AV$3&gt;(A2stdlife+$E93),(Input!$I$144*(1+rvanilla)^0.5)-SUM($I93:AU93),(Input!$I$144*(1+rvanilla)^0.5)/A2stdlife))</f>
        <v>0</v>
      </c>
      <c r="AW93" s="161">
        <f>IF(A2stdlife="n/a","n/a",IF(AW$3&gt;(A2stdlife+$E93),(Input!$I$144*(1+rvanilla)^0.5)-SUM($I93:AV93),(Input!$I$144*(1+rvanilla)^0.5)/A2stdlife))</f>
        <v>0</v>
      </c>
      <c r="AX93" s="161">
        <f>IF(A2stdlife="n/a","n/a",IF(AX$3&gt;(A2stdlife+$E93),(Input!$I$144*(1+rvanilla)^0.5)-SUM($I93:AW93),(Input!$I$144*(1+rvanilla)^0.5)/A2stdlife))</f>
        <v>0</v>
      </c>
      <c r="AY93" s="161">
        <f>IF(A2stdlife="n/a","n/a",IF(AY$3&gt;(A2stdlife+$E93),(Input!$I$144*(1+rvanilla)^0.5)-SUM($I93:AX93),(Input!$I$144*(1+rvanilla)^0.5)/A2stdlife))</f>
        <v>0</v>
      </c>
      <c r="AZ93" s="161">
        <f>IF(A2stdlife="n/a","n/a",IF(AZ$3&gt;(A2stdlife+$E93),(Input!$I$144*(1+rvanilla)^0.5)-SUM($I93:AY93),(Input!$I$144*(1+rvanilla)^0.5)/A2stdlife))</f>
        <v>0</v>
      </c>
      <c r="BA93" s="161">
        <f>IF(A2stdlife="n/a","n/a",IF(BA$3&gt;(A2stdlife+$E93),(Input!$I$144*(1+rvanilla)^0.5)-SUM($I93:AZ93),(Input!$I$144*(1+rvanilla)^0.5)/A2stdlife))</f>
        <v>0</v>
      </c>
      <c r="BB93" s="161">
        <f>IF(A2stdlife="n/a","n/a",IF(BB$3&gt;(A2stdlife+$E93),(Input!$I$144*(1+rvanilla)^0.5)-SUM($I93:BA93),(Input!$I$144*(1+rvanilla)^0.5)/A2stdlife))</f>
        <v>0</v>
      </c>
      <c r="BC93" s="161">
        <f>IF(A2stdlife="n/a","n/a",IF(BC$3&gt;(A2stdlife+$E93),(Input!$I$144*(1+rvanilla)^0.5)-SUM($I93:BB93),(Input!$I$144*(1+rvanilla)^0.5)/A2stdlife))</f>
        <v>0</v>
      </c>
      <c r="BD93" s="161">
        <f>IF(A2stdlife="n/a","n/a",IF(BD$3&gt;(A2stdlife+$E93),(Input!$I$144*(1+rvanilla)^0.5)-SUM($I93:BC93),(Input!$I$144*(1+rvanilla)^0.5)/A2stdlife))</f>
        <v>0</v>
      </c>
      <c r="BE93" s="161">
        <f>IF(A2stdlife="n/a","n/a",IF(BE$3&gt;(A2stdlife+$E93),(Input!$I$144*(1+rvanilla)^0.5)-SUM($I93:BD93),(Input!$I$144*(1+rvanilla)^0.5)/A2stdlife))</f>
        <v>0</v>
      </c>
      <c r="BF93" s="161">
        <f>IF(A2stdlife="n/a","n/a",IF(BF$3&gt;(A2stdlife+$E93),(Input!$I$144*(1+rvanilla)^0.5)-SUM($I93:BE93),(Input!$I$144*(1+rvanilla)^0.5)/A2stdlife))</f>
        <v>0</v>
      </c>
      <c r="BG93" s="161">
        <f>IF(A2stdlife="n/a","n/a",IF(BG$3&gt;(A2stdlife+$E93),(Input!$I$144*(1+rvanilla)^0.5)-SUM($I93:BF93),(Input!$I$144*(1+rvanilla)^0.5)/A2stdlife))</f>
        <v>0</v>
      </c>
      <c r="BH93" s="161">
        <f>IF(A2stdlife="n/a","n/a",IF(BH$3&gt;(A2stdlife+$E93),(Input!$I$144*(1+rvanilla)^0.5)-SUM($I93:BG93),(Input!$I$144*(1+rvanilla)^0.5)/A2stdlife))</f>
        <v>0</v>
      </c>
      <c r="BI93" s="161">
        <f>IF(A2stdlife="n/a","n/a",IF(BI$3&gt;(A2stdlife+$E93),(Input!$I$144*(1+rvanilla)^0.5)-SUM($I93:BH93),(Input!$I$144*(1+rvanilla)^0.5)/A2stdlife))</f>
        <v>0</v>
      </c>
      <c r="BJ93" s="19"/>
      <c r="BK93" s="19"/>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x14ac:dyDescent="0.2">
      <c r="A94" s="19"/>
      <c r="B94" s="19"/>
      <c r="C94" s="35"/>
      <c r="D94" s="469"/>
      <c r="E94" s="281">
        <v>4</v>
      </c>
      <c r="F94" s="37"/>
      <c r="G94" s="393"/>
      <c r="H94" s="307"/>
      <c r="I94" s="307"/>
      <c r="J94" s="306"/>
      <c r="K94" s="161">
        <f>IF(A2stdlife="n/a","n/a",IF(K$3&gt;(A2stdlife+$E94),(Input!$J$144*(1+rvanilla)^0.5)-SUM($J94:J94),(Input!$J$144*(1+rvanilla)^0.5)/A2stdlife))</f>
        <v>0</v>
      </c>
      <c r="L94" s="161">
        <f>IF(A2stdlife="n/a","n/a",IF(L$3&gt;(A2stdlife+$E94),(Input!$J$144*(1+rvanilla)^0.5)-SUM($J94:K94),(Input!$J$144*(1+rvanilla)^0.5)/A2stdlife))</f>
        <v>0</v>
      </c>
      <c r="M94" s="161">
        <f>IF(A2stdlife="n/a","n/a",IF(M$3&gt;(A2stdlife+$E94),(Input!$J$144*(1+rvanilla)^0.5)-SUM($J94:L94),(Input!$J$144*(1+rvanilla)^0.5)/A2stdlife))</f>
        <v>0</v>
      </c>
      <c r="N94" s="161">
        <f>IF(A2stdlife="n/a","n/a",IF(N$3&gt;(A2stdlife+$E94),(Input!$J$144*(1+rvanilla)^0.5)-SUM($J94:M94),(Input!$J$144*(1+rvanilla)^0.5)/A2stdlife))</f>
        <v>0</v>
      </c>
      <c r="O94" s="161">
        <f>IF(A2stdlife="n/a","n/a",IF(O$3&gt;(A2stdlife+$E94),(Input!$J$144*(1+rvanilla)^0.5)-SUM($J94:N94),(Input!$J$144*(1+rvanilla)^0.5)/A2stdlife))</f>
        <v>0</v>
      </c>
      <c r="P94" s="161">
        <f>IF(A2stdlife="n/a","n/a",IF(P$3&gt;(A2stdlife+$E94),(Input!$J$144*(1+rvanilla)^0.5)-SUM($J94:O94),(Input!$J$144*(1+rvanilla)^0.5)/A2stdlife))</f>
        <v>0</v>
      </c>
      <c r="Q94" s="161">
        <f>IF(A2stdlife="n/a","n/a",IF(Q$3&gt;(A2stdlife+$E94),(Input!$J$144*(1+rvanilla)^0.5)-SUM($J94:P94),(Input!$J$144*(1+rvanilla)^0.5)/A2stdlife))</f>
        <v>0</v>
      </c>
      <c r="R94" s="161">
        <f>IF(A2stdlife="n/a","n/a",IF(R$3&gt;(A2stdlife+$E94),(Input!$J$144*(1+rvanilla)^0.5)-SUM($J94:Q94),(Input!$J$144*(1+rvanilla)^0.5)/A2stdlife))</f>
        <v>0</v>
      </c>
      <c r="S94" s="161">
        <f>IF(A2stdlife="n/a","n/a",IF(S$3&gt;(A2stdlife+$E94),(Input!$J$144*(1+rvanilla)^0.5)-SUM($J94:R94),(Input!$J$144*(1+rvanilla)^0.5)/A2stdlife))</f>
        <v>0</v>
      </c>
      <c r="T94" s="161">
        <f>IF(A2stdlife="n/a","n/a",IF(T$3&gt;(A2stdlife+$E94),(Input!$J$144*(1+rvanilla)^0.5)-SUM($J94:S94),(Input!$J$144*(1+rvanilla)^0.5)/A2stdlife))</f>
        <v>0</v>
      </c>
      <c r="U94" s="161">
        <f>IF(A2stdlife="n/a","n/a",IF(U$3&gt;(A2stdlife+$E94),(Input!$J$144*(1+rvanilla)^0.5)-SUM($J94:T94),(Input!$J$144*(1+rvanilla)^0.5)/A2stdlife))</f>
        <v>0</v>
      </c>
      <c r="V94" s="161">
        <f>IF(A2stdlife="n/a","n/a",IF(V$3&gt;(A2stdlife+$E94),(Input!$J$144*(1+rvanilla)^0.5)-SUM($J94:U94),(Input!$J$144*(1+rvanilla)^0.5)/A2stdlife))</f>
        <v>0</v>
      </c>
      <c r="W94" s="161">
        <f>IF(A2stdlife="n/a","n/a",IF(W$3&gt;(A2stdlife+$E94),(Input!$J$144*(1+rvanilla)^0.5)-SUM($J94:V94),(Input!$J$144*(1+rvanilla)^0.5)/A2stdlife))</f>
        <v>0</v>
      </c>
      <c r="X94" s="161">
        <f>IF(A2stdlife="n/a","n/a",IF(X$3&gt;(A2stdlife+$E94),(Input!$J$144*(1+rvanilla)^0.5)-SUM($J94:W94),(Input!$J$144*(1+rvanilla)^0.5)/A2stdlife))</f>
        <v>0</v>
      </c>
      <c r="Y94" s="161">
        <f>IF(A2stdlife="n/a","n/a",IF(Y$3&gt;(A2stdlife+$E94),(Input!$J$144*(1+rvanilla)^0.5)-SUM($J94:X94),(Input!$J$144*(1+rvanilla)^0.5)/A2stdlife))</f>
        <v>0</v>
      </c>
      <c r="Z94" s="161">
        <f>IF(A2stdlife="n/a","n/a",IF(Z$3&gt;(A2stdlife+$E94),(Input!$J$144*(1+rvanilla)^0.5)-SUM($J94:Y94),(Input!$J$144*(1+rvanilla)^0.5)/A2stdlife))</f>
        <v>0</v>
      </c>
      <c r="AA94" s="161">
        <f>IF(A2stdlife="n/a","n/a",IF(AA$3&gt;(A2stdlife+$E94),(Input!$J$144*(1+rvanilla)^0.5)-SUM($J94:Z94),(Input!$J$144*(1+rvanilla)^0.5)/A2stdlife))</f>
        <v>0</v>
      </c>
      <c r="AB94" s="161">
        <f>IF(A2stdlife="n/a","n/a",IF(AB$3&gt;(A2stdlife+$E94),(Input!$J$144*(1+rvanilla)^0.5)-SUM($J94:AA94),(Input!$J$144*(1+rvanilla)^0.5)/A2stdlife))</f>
        <v>0</v>
      </c>
      <c r="AC94" s="161">
        <f>IF(A2stdlife="n/a","n/a",IF(AC$3&gt;(A2stdlife+$E94),(Input!$J$144*(1+rvanilla)^0.5)-SUM($J94:AB94),(Input!$J$144*(1+rvanilla)^0.5)/A2stdlife))</f>
        <v>0</v>
      </c>
      <c r="AD94" s="161">
        <f>IF(A2stdlife="n/a","n/a",IF(AD$3&gt;(A2stdlife+$E94),(Input!$J$144*(1+rvanilla)^0.5)-SUM($J94:AC94),(Input!$J$144*(1+rvanilla)^0.5)/A2stdlife))</f>
        <v>0</v>
      </c>
      <c r="AE94" s="161">
        <f>IF(A2stdlife="n/a","n/a",IF(AE$3&gt;(A2stdlife+$E94),(Input!$J$144*(1+rvanilla)^0.5)-SUM($J94:AD94),(Input!$J$144*(1+rvanilla)^0.5)/A2stdlife))</f>
        <v>0</v>
      </c>
      <c r="AF94" s="161">
        <f>IF(A2stdlife="n/a","n/a",IF(AF$3&gt;(A2stdlife+$E94),(Input!$J$144*(1+rvanilla)^0.5)-SUM($J94:AE94),(Input!$J$144*(1+rvanilla)^0.5)/A2stdlife))</f>
        <v>0</v>
      </c>
      <c r="AG94" s="161">
        <f>IF(A2stdlife="n/a","n/a",IF(AG$3&gt;(A2stdlife+$E94),(Input!$J$144*(1+rvanilla)^0.5)-SUM($J94:AF94),(Input!$J$144*(1+rvanilla)^0.5)/A2stdlife))</f>
        <v>0</v>
      </c>
      <c r="AH94" s="161">
        <f>IF(A2stdlife="n/a","n/a",IF(AH$3&gt;(A2stdlife+$E94),(Input!$J$144*(1+rvanilla)^0.5)-SUM($J94:AG94),(Input!$J$144*(1+rvanilla)^0.5)/A2stdlife))</f>
        <v>0</v>
      </c>
      <c r="AI94" s="161">
        <f>IF(A2stdlife="n/a","n/a",IF(AI$3&gt;(A2stdlife+$E94),(Input!$J$144*(1+rvanilla)^0.5)-SUM($J94:AH94),(Input!$J$144*(1+rvanilla)^0.5)/A2stdlife))</f>
        <v>0</v>
      </c>
      <c r="AJ94" s="161">
        <f>IF(A2stdlife="n/a","n/a",IF(AJ$3&gt;(A2stdlife+$E94),(Input!$J$144*(1+rvanilla)^0.5)-SUM($J94:AI94),(Input!$J$144*(1+rvanilla)^0.5)/A2stdlife))</f>
        <v>0</v>
      </c>
      <c r="AK94" s="161">
        <f>IF(A2stdlife="n/a","n/a",IF(AK$3&gt;(A2stdlife+$E94),(Input!$J$144*(1+rvanilla)^0.5)-SUM($J94:AJ94),(Input!$J$144*(1+rvanilla)^0.5)/A2stdlife))</f>
        <v>0</v>
      </c>
      <c r="AL94" s="161">
        <f>IF(A2stdlife="n/a","n/a",IF(AL$3&gt;(A2stdlife+$E94),(Input!$J$144*(1+rvanilla)^0.5)-SUM($J94:AK94),(Input!$J$144*(1+rvanilla)^0.5)/A2stdlife))</f>
        <v>0</v>
      </c>
      <c r="AM94" s="161">
        <f>IF(A2stdlife="n/a","n/a",IF(AM$3&gt;(A2stdlife+$E94),(Input!$J$144*(1+rvanilla)^0.5)-SUM($J94:AL94),(Input!$J$144*(1+rvanilla)^0.5)/A2stdlife))</f>
        <v>0</v>
      </c>
      <c r="AN94" s="161">
        <f>IF(A2stdlife="n/a","n/a",IF(AN$3&gt;(A2stdlife+$E94),(Input!$J$144*(1+rvanilla)^0.5)-SUM($J94:AM94),(Input!$J$144*(1+rvanilla)^0.5)/A2stdlife))</f>
        <v>0</v>
      </c>
      <c r="AO94" s="161">
        <f>IF(A2stdlife="n/a","n/a",IF(AO$3&gt;(A2stdlife+$E94),(Input!$J$144*(1+rvanilla)^0.5)-SUM($J94:AN94),(Input!$J$144*(1+rvanilla)^0.5)/A2stdlife))</f>
        <v>0</v>
      </c>
      <c r="AP94" s="161">
        <f>IF(A2stdlife="n/a","n/a",IF(AP$3&gt;(A2stdlife+$E94),(Input!$J$144*(1+rvanilla)^0.5)-SUM($J94:AO94),(Input!$J$144*(1+rvanilla)^0.5)/A2stdlife))</f>
        <v>0</v>
      </c>
      <c r="AQ94" s="161">
        <f>IF(A2stdlife="n/a","n/a",IF(AQ$3&gt;(A2stdlife+$E94),(Input!$J$144*(1+rvanilla)^0.5)-SUM($J94:AP94),(Input!$J$144*(1+rvanilla)^0.5)/A2stdlife))</f>
        <v>0</v>
      </c>
      <c r="AR94" s="161">
        <f>IF(A2stdlife="n/a","n/a",IF(AR$3&gt;(A2stdlife+$E94),(Input!$J$144*(1+rvanilla)^0.5)-SUM($J94:AQ94),(Input!$J$144*(1+rvanilla)^0.5)/A2stdlife))</f>
        <v>0</v>
      </c>
      <c r="AS94" s="161">
        <f>IF(A2stdlife="n/a","n/a",IF(AS$3&gt;(A2stdlife+$E94),(Input!$J$144*(1+rvanilla)^0.5)-SUM($J94:AR94),(Input!$J$144*(1+rvanilla)^0.5)/A2stdlife))</f>
        <v>0</v>
      </c>
      <c r="AT94" s="161">
        <f>IF(A2stdlife="n/a","n/a",IF(AT$3&gt;(A2stdlife+$E94),(Input!$J$144*(1+rvanilla)^0.5)-SUM($J94:AS94),(Input!$J$144*(1+rvanilla)^0.5)/A2stdlife))</f>
        <v>0</v>
      </c>
      <c r="AU94" s="161">
        <f>IF(A2stdlife="n/a","n/a",IF(AU$3&gt;(A2stdlife+$E94),(Input!$J$144*(1+rvanilla)^0.5)-SUM($J94:AT94),(Input!$J$144*(1+rvanilla)^0.5)/A2stdlife))</f>
        <v>0</v>
      </c>
      <c r="AV94" s="161">
        <f>IF(A2stdlife="n/a","n/a",IF(AV$3&gt;(A2stdlife+$E94),(Input!$J$144*(1+rvanilla)^0.5)-SUM($J94:AU94),(Input!$J$144*(1+rvanilla)^0.5)/A2stdlife))</f>
        <v>0</v>
      </c>
      <c r="AW94" s="161">
        <f>IF(A2stdlife="n/a","n/a",IF(AW$3&gt;(A2stdlife+$E94),(Input!$J$144*(1+rvanilla)^0.5)-SUM($J94:AV94),(Input!$J$144*(1+rvanilla)^0.5)/A2stdlife))</f>
        <v>0</v>
      </c>
      <c r="AX94" s="161">
        <f>IF(A2stdlife="n/a","n/a",IF(AX$3&gt;(A2stdlife+$E94),(Input!$J$144*(1+rvanilla)^0.5)-SUM($J94:AW94),(Input!$J$144*(1+rvanilla)^0.5)/A2stdlife))</f>
        <v>0</v>
      </c>
      <c r="AY94" s="161">
        <f>IF(A2stdlife="n/a","n/a",IF(AY$3&gt;(A2stdlife+$E94),(Input!$J$144*(1+rvanilla)^0.5)-SUM($J94:AX94),(Input!$J$144*(1+rvanilla)^0.5)/A2stdlife))</f>
        <v>0</v>
      </c>
      <c r="AZ94" s="161">
        <f>IF(A2stdlife="n/a","n/a",IF(AZ$3&gt;(A2stdlife+$E94),(Input!$J$144*(1+rvanilla)^0.5)-SUM($J94:AY94),(Input!$J$144*(1+rvanilla)^0.5)/A2stdlife))</f>
        <v>0</v>
      </c>
      <c r="BA94" s="161">
        <f>IF(A2stdlife="n/a","n/a",IF(BA$3&gt;(A2stdlife+$E94),(Input!$J$144*(1+rvanilla)^0.5)-SUM($J94:AZ94),(Input!$J$144*(1+rvanilla)^0.5)/A2stdlife))</f>
        <v>0</v>
      </c>
      <c r="BB94" s="161">
        <f>IF(A2stdlife="n/a","n/a",IF(BB$3&gt;(A2stdlife+$E94),(Input!$J$144*(1+rvanilla)^0.5)-SUM($J94:BA94),(Input!$J$144*(1+rvanilla)^0.5)/A2stdlife))</f>
        <v>0</v>
      </c>
      <c r="BC94" s="161">
        <f>IF(A2stdlife="n/a","n/a",IF(BC$3&gt;(A2stdlife+$E94),(Input!$J$144*(1+rvanilla)^0.5)-SUM($J94:BB94),(Input!$J$144*(1+rvanilla)^0.5)/A2stdlife))</f>
        <v>0</v>
      </c>
      <c r="BD94" s="161">
        <f>IF(A2stdlife="n/a","n/a",IF(BD$3&gt;(A2stdlife+$E94),(Input!$J$144*(1+rvanilla)^0.5)-SUM($J94:BC94),(Input!$J$144*(1+rvanilla)^0.5)/A2stdlife))</f>
        <v>0</v>
      </c>
      <c r="BE94" s="161">
        <f>IF(A2stdlife="n/a","n/a",IF(BE$3&gt;(A2stdlife+$E94),(Input!$J$144*(1+rvanilla)^0.5)-SUM($J94:BD94),(Input!$J$144*(1+rvanilla)^0.5)/A2stdlife))</f>
        <v>0</v>
      </c>
      <c r="BF94" s="161">
        <f>IF(A2stdlife="n/a","n/a",IF(BF$3&gt;(A2stdlife+$E94),(Input!$J$144*(1+rvanilla)^0.5)-SUM($J94:BE94),(Input!$J$144*(1+rvanilla)^0.5)/A2stdlife))</f>
        <v>0</v>
      </c>
      <c r="BG94" s="161">
        <f>IF(A2stdlife="n/a","n/a",IF(BG$3&gt;(A2stdlife+$E94),(Input!$J$144*(1+rvanilla)^0.5)-SUM($J94:BF94),(Input!$J$144*(1+rvanilla)^0.5)/A2stdlife))</f>
        <v>0</v>
      </c>
      <c r="BH94" s="161">
        <f>IF(A2stdlife="n/a","n/a",IF(BH$3&gt;(A2stdlife+$E94),(Input!$J$144*(1+rvanilla)^0.5)-SUM($J94:BG94),(Input!$J$144*(1+rvanilla)^0.5)/A2stdlife))</f>
        <v>0</v>
      </c>
      <c r="BI94" s="161">
        <f>IF(A2stdlife="n/a","n/a",IF(BI$3&gt;(A2stdlife+$E94),(Input!$J$144*(1+rvanilla)^0.5)-SUM($J94:BH94),(Input!$J$144*(1+rvanilla)^0.5)/A2stdlife))</f>
        <v>0</v>
      </c>
      <c r="BJ94" s="19"/>
      <c r="BK94" s="19"/>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2" x14ac:dyDescent="0.2">
      <c r="A95" s="19"/>
      <c r="B95" s="19"/>
      <c r="C95" s="35"/>
      <c r="D95" s="469"/>
      <c r="E95" s="281">
        <v>5</v>
      </c>
      <c r="F95" s="37"/>
      <c r="G95" s="393"/>
      <c r="H95" s="307"/>
      <c r="I95" s="307"/>
      <c r="J95" s="307"/>
      <c r="K95" s="306"/>
      <c r="L95" s="161">
        <f>IF(A2stdlife="n/a","n/a",IF(L$3&gt;(A2stdlife+$E95),(Input!$K$144*(1+rvanilla)^0.5)-SUM($K95:K95),(Input!$K$144*(1+rvanilla)^0.5)/A2stdlife))</f>
        <v>0</v>
      </c>
      <c r="M95" s="161">
        <f>IF(A2stdlife="n/a","n/a",IF(M$3&gt;(A2stdlife+$E95),(Input!$K$144*(1+rvanilla)^0.5)-SUM($K95:L95),(Input!$K$144*(1+rvanilla)^0.5)/A2stdlife))</f>
        <v>0</v>
      </c>
      <c r="N95" s="161">
        <f>IF(A2stdlife="n/a","n/a",IF(N$3&gt;(A2stdlife+$E95),(Input!$K$144*(1+rvanilla)^0.5)-SUM($K95:M95),(Input!$K$144*(1+rvanilla)^0.5)/A2stdlife))</f>
        <v>0</v>
      </c>
      <c r="O95" s="161">
        <f>IF(A2stdlife="n/a","n/a",IF(O$3&gt;(A2stdlife+$E95),(Input!$K$144*(1+rvanilla)^0.5)-SUM($K95:N95),(Input!$K$144*(1+rvanilla)^0.5)/A2stdlife))</f>
        <v>0</v>
      </c>
      <c r="P95" s="161">
        <f>IF(A2stdlife="n/a","n/a",IF(P$3&gt;(A2stdlife+$E95),(Input!$K$144*(1+rvanilla)^0.5)-SUM($K95:O95),(Input!$K$144*(1+rvanilla)^0.5)/A2stdlife))</f>
        <v>0</v>
      </c>
      <c r="Q95" s="161">
        <f>IF(A2stdlife="n/a","n/a",IF(Q$3&gt;(A2stdlife+$E95),(Input!$K$144*(1+rvanilla)^0.5)-SUM($K95:P95),(Input!$K$144*(1+rvanilla)^0.5)/A2stdlife))</f>
        <v>0</v>
      </c>
      <c r="R95" s="161">
        <f>IF(A2stdlife="n/a","n/a",IF(R$3&gt;(A2stdlife+$E95),(Input!$K$144*(1+rvanilla)^0.5)-SUM($K95:Q95),(Input!$K$144*(1+rvanilla)^0.5)/A2stdlife))</f>
        <v>0</v>
      </c>
      <c r="S95" s="161">
        <f>IF(A2stdlife="n/a","n/a",IF(S$3&gt;(A2stdlife+$E95),(Input!$K$144*(1+rvanilla)^0.5)-SUM($K95:R95),(Input!$K$144*(1+rvanilla)^0.5)/A2stdlife))</f>
        <v>0</v>
      </c>
      <c r="T95" s="161">
        <f>IF(A2stdlife="n/a","n/a",IF(T$3&gt;(A2stdlife+$E95),(Input!$K$144*(1+rvanilla)^0.5)-SUM($K95:S95),(Input!$K$144*(1+rvanilla)^0.5)/A2stdlife))</f>
        <v>0</v>
      </c>
      <c r="U95" s="161">
        <f>IF(A2stdlife="n/a","n/a",IF(U$3&gt;(A2stdlife+$E95),(Input!$K$144*(1+rvanilla)^0.5)-SUM($K95:T95),(Input!$K$144*(1+rvanilla)^0.5)/A2stdlife))</f>
        <v>0</v>
      </c>
      <c r="V95" s="161">
        <f>IF(A2stdlife="n/a","n/a",IF(V$3&gt;(A2stdlife+$E95),(Input!$K$144*(1+rvanilla)^0.5)-SUM($K95:U95),(Input!$K$144*(1+rvanilla)^0.5)/A2stdlife))</f>
        <v>0</v>
      </c>
      <c r="W95" s="161">
        <f>IF(A2stdlife="n/a","n/a",IF(W$3&gt;(A2stdlife+$E95),(Input!$K$144*(1+rvanilla)^0.5)-SUM($K95:V95),(Input!$K$144*(1+rvanilla)^0.5)/A2stdlife))</f>
        <v>0</v>
      </c>
      <c r="X95" s="161">
        <f>IF(A2stdlife="n/a","n/a",IF(X$3&gt;(A2stdlife+$E95),(Input!$K$144*(1+rvanilla)^0.5)-SUM($K95:W95),(Input!$K$144*(1+rvanilla)^0.5)/A2stdlife))</f>
        <v>0</v>
      </c>
      <c r="Y95" s="161">
        <f>IF(A2stdlife="n/a","n/a",IF(Y$3&gt;(A2stdlife+$E95),(Input!$K$144*(1+rvanilla)^0.5)-SUM($K95:X95),(Input!$K$144*(1+rvanilla)^0.5)/A2stdlife))</f>
        <v>0</v>
      </c>
      <c r="Z95" s="161">
        <f>IF(A2stdlife="n/a","n/a",IF(Z$3&gt;(A2stdlife+$E95),(Input!$K$144*(1+rvanilla)^0.5)-SUM($K95:Y95),(Input!$K$144*(1+rvanilla)^0.5)/A2stdlife))</f>
        <v>0</v>
      </c>
      <c r="AA95" s="161">
        <f>IF(A2stdlife="n/a","n/a",IF(AA$3&gt;(A2stdlife+$E95),(Input!$K$144*(1+rvanilla)^0.5)-SUM($K95:Z95),(Input!$K$144*(1+rvanilla)^0.5)/A2stdlife))</f>
        <v>0</v>
      </c>
      <c r="AB95" s="161">
        <f>IF(A2stdlife="n/a","n/a",IF(AB$3&gt;(A2stdlife+$E95),(Input!$K$144*(1+rvanilla)^0.5)-SUM($K95:AA95),(Input!$K$144*(1+rvanilla)^0.5)/A2stdlife))</f>
        <v>0</v>
      </c>
      <c r="AC95" s="161">
        <f>IF(A2stdlife="n/a","n/a",IF(AC$3&gt;(A2stdlife+$E95),(Input!$K$144*(1+rvanilla)^0.5)-SUM($K95:AB95),(Input!$K$144*(1+rvanilla)^0.5)/A2stdlife))</f>
        <v>0</v>
      </c>
      <c r="AD95" s="161">
        <f>IF(A2stdlife="n/a","n/a",IF(AD$3&gt;(A2stdlife+$E95),(Input!$K$144*(1+rvanilla)^0.5)-SUM($K95:AC95),(Input!$K$144*(1+rvanilla)^0.5)/A2stdlife))</f>
        <v>0</v>
      </c>
      <c r="AE95" s="161">
        <f>IF(A2stdlife="n/a","n/a",IF(AE$3&gt;(A2stdlife+$E95),(Input!$K$144*(1+rvanilla)^0.5)-SUM($K95:AD95),(Input!$K$144*(1+rvanilla)^0.5)/A2stdlife))</f>
        <v>0</v>
      </c>
      <c r="AF95" s="161">
        <f>IF(A2stdlife="n/a","n/a",IF(AF$3&gt;(A2stdlife+$E95),(Input!$K$144*(1+rvanilla)^0.5)-SUM($K95:AE95),(Input!$K$144*(1+rvanilla)^0.5)/A2stdlife))</f>
        <v>0</v>
      </c>
      <c r="AG95" s="161">
        <f>IF(A2stdlife="n/a","n/a",IF(AG$3&gt;(A2stdlife+$E95),(Input!$K$144*(1+rvanilla)^0.5)-SUM($K95:AF95),(Input!$K$144*(1+rvanilla)^0.5)/A2stdlife))</f>
        <v>0</v>
      </c>
      <c r="AH95" s="161">
        <f>IF(A2stdlife="n/a","n/a",IF(AH$3&gt;(A2stdlife+$E95),(Input!$K$144*(1+rvanilla)^0.5)-SUM($K95:AG95),(Input!$K$144*(1+rvanilla)^0.5)/A2stdlife))</f>
        <v>0</v>
      </c>
      <c r="AI95" s="161">
        <f>IF(A2stdlife="n/a","n/a",IF(AI$3&gt;(A2stdlife+$E95),(Input!$K$144*(1+rvanilla)^0.5)-SUM($K95:AH95),(Input!$K$144*(1+rvanilla)^0.5)/A2stdlife))</f>
        <v>0</v>
      </c>
      <c r="AJ95" s="161">
        <f>IF(A2stdlife="n/a","n/a",IF(AJ$3&gt;(A2stdlife+$E95),(Input!$K$144*(1+rvanilla)^0.5)-SUM($K95:AI95),(Input!$K$144*(1+rvanilla)^0.5)/A2stdlife))</f>
        <v>0</v>
      </c>
      <c r="AK95" s="161">
        <f>IF(A2stdlife="n/a","n/a",IF(AK$3&gt;(A2stdlife+$E95),(Input!$K$144*(1+rvanilla)^0.5)-SUM($K95:AJ95),(Input!$K$144*(1+rvanilla)^0.5)/A2stdlife))</f>
        <v>0</v>
      </c>
      <c r="AL95" s="161">
        <f>IF(A2stdlife="n/a","n/a",IF(AL$3&gt;(A2stdlife+$E95),(Input!$K$144*(1+rvanilla)^0.5)-SUM($K95:AK95),(Input!$K$144*(1+rvanilla)^0.5)/A2stdlife))</f>
        <v>0</v>
      </c>
      <c r="AM95" s="161">
        <f>IF(A2stdlife="n/a","n/a",IF(AM$3&gt;(A2stdlife+$E95),(Input!$K$144*(1+rvanilla)^0.5)-SUM($K95:AL95),(Input!$K$144*(1+rvanilla)^0.5)/A2stdlife))</f>
        <v>0</v>
      </c>
      <c r="AN95" s="161">
        <f>IF(A2stdlife="n/a","n/a",IF(AN$3&gt;(A2stdlife+$E95),(Input!$K$144*(1+rvanilla)^0.5)-SUM($K95:AM95),(Input!$K$144*(1+rvanilla)^0.5)/A2stdlife))</f>
        <v>0</v>
      </c>
      <c r="AO95" s="161">
        <f>IF(A2stdlife="n/a","n/a",IF(AO$3&gt;(A2stdlife+$E95),(Input!$K$144*(1+rvanilla)^0.5)-SUM($K95:AN95),(Input!$K$144*(1+rvanilla)^0.5)/A2stdlife))</f>
        <v>0</v>
      </c>
      <c r="AP95" s="161">
        <f>IF(A2stdlife="n/a","n/a",IF(AP$3&gt;(A2stdlife+$E95),(Input!$K$144*(1+rvanilla)^0.5)-SUM($K95:AO95),(Input!$K$144*(1+rvanilla)^0.5)/A2stdlife))</f>
        <v>0</v>
      </c>
      <c r="AQ95" s="161">
        <f>IF(A2stdlife="n/a","n/a",IF(AQ$3&gt;(A2stdlife+$E95),(Input!$K$144*(1+rvanilla)^0.5)-SUM($K95:AP95),(Input!$K$144*(1+rvanilla)^0.5)/A2stdlife))</f>
        <v>0</v>
      </c>
      <c r="AR95" s="161">
        <f>IF(A2stdlife="n/a","n/a",IF(AR$3&gt;(A2stdlife+$E95),(Input!$K$144*(1+rvanilla)^0.5)-SUM($K95:AQ95),(Input!$K$144*(1+rvanilla)^0.5)/A2stdlife))</f>
        <v>0</v>
      </c>
      <c r="AS95" s="161">
        <f>IF(A2stdlife="n/a","n/a",IF(AS$3&gt;(A2stdlife+$E95),(Input!$K$144*(1+rvanilla)^0.5)-SUM($K95:AR95),(Input!$K$144*(1+rvanilla)^0.5)/A2stdlife))</f>
        <v>0</v>
      </c>
      <c r="AT95" s="161">
        <f>IF(A2stdlife="n/a","n/a",IF(AT$3&gt;(A2stdlife+$E95),(Input!$K$144*(1+rvanilla)^0.5)-SUM($K95:AS95),(Input!$K$144*(1+rvanilla)^0.5)/A2stdlife))</f>
        <v>0</v>
      </c>
      <c r="AU95" s="161">
        <f>IF(A2stdlife="n/a","n/a",IF(AU$3&gt;(A2stdlife+$E95),(Input!$K$144*(1+rvanilla)^0.5)-SUM($K95:AT95),(Input!$K$144*(1+rvanilla)^0.5)/A2stdlife))</f>
        <v>0</v>
      </c>
      <c r="AV95" s="161">
        <f>IF(A2stdlife="n/a","n/a",IF(AV$3&gt;(A2stdlife+$E95),(Input!$K$144*(1+rvanilla)^0.5)-SUM($K95:AU95),(Input!$K$144*(1+rvanilla)^0.5)/A2stdlife))</f>
        <v>0</v>
      </c>
      <c r="AW95" s="161">
        <f>IF(A2stdlife="n/a","n/a",IF(AW$3&gt;(A2stdlife+$E95),(Input!$K$144*(1+rvanilla)^0.5)-SUM($K95:AV95),(Input!$K$144*(1+rvanilla)^0.5)/A2stdlife))</f>
        <v>0</v>
      </c>
      <c r="AX95" s="161">
        <f>IF(A2stdlife="n/a","n/a",IF(AX$3&gt;(A2stdlife+$E95),(Input!$K$144*(1+rvanilla)^0.5)-SUM($K95:AW95),(Input!$K$144*(1+rvanilla)^0.5)/A2stdlife))</f>
        <v>0</v>
      </c>
      <c r="AY95" s="161">
        <f>IF(A2stdlife="n/a","n/a",IF(AY$3&gt;(A2stdlife+$E95),(Input!$K$144*(1+rvanilla)^0.5)-SUM($K95:AX95),(Input!$K$144*(1+rvanilla)^0.5)/A2stdlife))</f>
        <v>0</v>
      </c>
      <c r="AZ95" s="161">
        <f>IF(A2stdlife="n/a","n/a",IF(AZ$3&gt;(A2stdlife+$E95),(Input!$K$144*(1+rvanilla)^0.5)-SUM($K95:AY95),(Input!$K$144*(1+rvanilla)^0.5)/A2stdlife))</f>
        <v>0</v>
      </c>
      <c r="BA95" s="161">
        <f>IF(A2stdlife="n/a","n/a",IF(BA$3&gt;(A2stdlife+$E95),(Input!$K$144*(1+rvanilla)^0.5)-SUM($K95:AZ95),(Input!$K$144*(1+rvanilla)^0.5)/A2stdlife))</f>
        <v>0</v>
      </c>
      <c r="BB95" s="161">
        <f>IF(A2stdlife="n/a","n/a",IF(BB$3&gt;(A2stdlife+$E95),(Input!$K$144*(1+rvanilla)^0.5)-SUM($K95:BA95),(Input!$K$144*(1+rvanilla)^0.5)/A2stdlife))</f>
        <v>0</v>
      </c>
      <c r="BC95" s="161">
        <f>IF(A2stdlife="n/a","n/a",IF(BC$3&gt;(A2stdlife+$E95),(Input!$K$144*(1+rvanilla)^0.5)-SUM($K95:BB95),(Input!$K$144*(1+rvanilla)^0.5)/A2stdlife))</f>
        <v>0</v>
      </c>
      <c r="BD95" s="161">
        <f>IF(A2stdlife="n/a","n/a",IF(BD$3&gt;(A2stdlife+$E95),(Input!$K$144*(1+rvanilla)^0.5)-SUM($K95:BC95),(Input!$K$144*(1+rvanilla)^0.5)/A2stdlife))</f>
        <v>0</v>
      </c>
      <c r="BE95" s="161">
        <f>IF(A2stdlife="n/a","n/a",IF(BE$3&gt;(A2stdlife+$E95),(Input!$K$144*(1+rvanilla)^0.5)-SUM($K95:BD95),(Input!$K$144*(1+rvanilla)^0.5)/A2stdlife))</f>
        <v>0</v>
      </c>
      <c r="BF95" s="161">
        <f>IF(A2stdlife="n/a","n/a",IF(BF$3&gt;(A2stdlife+$E95),(Input!$K$144*(1+rvanilla)^0.5)-SUM($K95:BE95),(Input!$K$144*(1+rvanilla)^0.5)/A2stdlife))</f>
        <v>0</v>
      </c>
      <c r="BG95" s="161">
        <f>IF(A2stdlife="n/a","n/a",IF(BG$3&gt;(A2stdlife+$E95),(Input!$K$144*(1+rvanilla)^0.5)-SUM($K95:BF95),(Input!$K$144*(1+rvanilla)^0.5)/A2stdlife))</f>
        <v>0</v>
      </c>
      <c r="BH95" s="161">
        <f>IF(A2stdlife="n/a","n/a",IF(BH$3&gt;(A2stdlife+$E95),(Input!$K$144*(1+rvanilla)^0.5)-SUM($K95:BG95),(Input!$K$144*(1+rvanilla)^0.5)/A2stdlife))</f>
        <v>0</v>
      </c>
      <c r="BI95" s="161">
        <f>IF(A2stdlife="n/a","n/a",IF(BI$3&gt;(A2stdlife+$E95),(Input!$K$144*(1+rvanilla)^0.5)-SUM($K95:BH95),(Input!$K$144*(1+rvanilla)^0.5)/A2stdlife))</f>
        <v>0</v>
      </c>
      <c r="BJ95" s="19"/>
      <c r="BK95" s="19"/>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x14ac:dyDescent="0.2">
      <c r="A96" s="19"/>
      <c r="B96" s="19"/>
      <c r="C96" s="35"/>
      <c r="D96" s="469"/>
      <c r="E96" s="281">
        <v>6</v>
      </c>
      <c r="F96" s="37"/>
      <c r="G96" s="393"/>
      <c r="H96" s="307"/>
      <c r="I96" s="307"/>
      <c r="J96" s="307"/>
      <c r="K96" s="307"/>
      <c r="L96" s="306"/>
      <c r="M96" s="161">
        <f>IF(A2stdlife="n/a","n/a",IF(M$3&gt;(A2stdlife+$E96),(Input!$L$144*(1+rvanilla)^0.5)-SUM($L96:L96),(Input!$L$144*(1+rvanilla)^0.5)/A2stdlife))</f>
        <v>0</v>
      </c>
      <c r="N96" s="161">
        <f>IF(A2stdlife="n/a","n/a",IF(N$3&gt;(A2stdlife+$E96),(Input!$L$144*(1+rvanilla)^0.5)-SUM($L96:M96),(Input!$L$144*(1+rvanilla)^0.5)/A2stdlife))</f>
        <v>0</v>
      </c>
      <c r="O96" s="161">
        <f>IF(A2stdlife="n/a","n/a",IF(O$3&gt;(A2stdlife+$E96),(Input!$L$144*(1+rvanilla)^0.5)-SUM($L96:N96),(Input!$L$144*(1+rvanilla)^0.5)/A2stdlife))</f>
        <v>0</v>
      </c>
      <c r="P96" s="161">
        <f>IF(A2stdlife="n/a","n/a",IF(P$3&gt;(A2stdlife+$E96),(Input!$L$144*(1+rvanilla)^0.5)-SUM($L96:O96),(Input!$L$144*(1+rvanilla)^0.5)/A2stdlife))</f>
        <v>0</v>
      </c>
      <c r="Q96" s="161">
        <f>IF(A2stdlife="n/a","n/a",IF(Q$3&gt;(A2stdlife+$E96),(Input!$L$144*(1+rvanilla)^0.5)-SUM($L96:P96),(Input!$L$144*(1+rvanilla)^0.5)/A2stdlife))</f>
        <v>0</v>
      </c>
      <c r="R96" s="161">
        <f>IF(A2stdlife="n/a","n/a",IF(R$3&gt;(A2stdlife+$E96),(Input!$L$144*(1+rvanilla)^0.5)-SUM($L96:Q96),(Input!$L$144*(1+rvanilla)^0.5)/A2stdlife))</f>
        <v>0</v>
      </c>
      <c r="S96" s="161">
        <f>IF(A2stdlife="n/a","n/a",IF(S$3&gt;(A2stdlife+$E96),(Input!$L$144*(1+rvanilla)^0.5)-SUM($L96:R96),(Input!$L$144*(1+rvanilla)^0.5)/A2stdlife))</f>
        <v>0</v>
      </c>
      <c r="T96" s="161">
        <f>IF(A2stdlife="n/a","n/a",IF(T$3&gt;(A2stdlife+$E96),(Input!$L$144*(1+rvanilla)^0.5)-SUM($L96:S96),(Input!$L$144*(1+rvanilla)^0.5)/A2stdlife))</f>
        <v>0</v>
      </c>
      <c r="U96" s="161">
        <f>IF(A2stdlife="n/a","n/a",IF(U$3&gt;(A2stdlife+$E96),(Input!$L$144*(1+rvanilla)^0.5)-SUM($L96:T96),(Input!$L$144*(1+rvanilla)^0.5)/A2stdlife))</f>
        <v>0</v>
      </c>
      <c r="V96" s="161">
        <f>IF(A2stdlife="n/a","n/a",IF(V$3&gt;(A2stdlife+$E96),(Input!$L$144*(1+rvanilla)^0.5)-SUM($L96:U96),(Input!$L$144*(1+rvanilla)^0.5)/A2stdlife))</f>
        <v>0</v>
      </c>
      <c r="W96" s="161">
        <f>IF(A2stdlife="n/a","n/a",IF(W$3&gt;(A2stdlife+$E96),(Input!$L$144*(1+rvanilla)^0.5)-SUM($L96:V96),(Input!$L$144*(1+rvanilla)^0.5)/A2stdlife))</f>
        <v>0</v>
      </c>
      <c r="X96" s="161">
        <f>IF(A2stdlife="n/a","n/a",IF(X$3&gt;(A2stdlife+$E96),(Input!$L$144*(1+rvanilla)^0.5)-SUM($L96:W96),(Input!$L$144*(1+rvanilla)^0.5)/A2stdlife))</f>
        <v>0</v>
      </c>
      <c r="Y96" s="161">
        <f>IF(A2stdlife="n/a","n/a",IF(Y$3&gt;(A2stdlife+$E96),(Input!$L$144*(1+rvanilla)^0.5)-SUM($L96:X96),(Input!$L$144*(1+rvanilla)^0.5)/A2stdlife))</f>
        <v>0</v>
      </c>
      <c r="Z96" s="161">
        <f>IF(A2stdlife="n/a","n/a",IF(Z$3&gt;(A2stdlife+$E96),(Input!$L$144*(1+rvanilla)^0.5)-SUM($L96:Y96),(Input!$L$144*(1+rvanilla)^0.5)/A2stdlife))</f>
        <v>0</v>
      </c>
      <c r="AA96" s="161">
        <f>IF(A2stdlife="n/a","n/a",IF(AA$3&gt;(A2stdlife+$E96),(Input!$L$144*(1+rvanilla)^0.5)-SUM($L96:Z96),(Input!$L$144*(1+rvanilla)^0.5)/A2stdlife))</f>
        <v>0</v>
      </c>
      <c r="AB96" s="161">
        <f>IF(A2stdlife="n/a","n/a",IF(AB$3&gt;(A2stdlife+$E96),(Input!$L$144*(1+rvanilla)^0.5)-SUM($L96:AA96),(Input!$L$144*(1+rvanilla)^0.5)/A2stdlife))</f>
        <v>0</v>
      </c>
      <c r="AC96" s="161">
        <f>IF(A2stdlife="n/a","n/a",IF(AC$3&gt;(A2stdlife+$E96),(Input!$L$144*(1+rvanilla)^0.5)-SUM($L96:AB96),(Input!$L$144*(1+rvanilla)^0.5)/A2stdlife))</f>
        <v>0</v>
      </c>
      <c r="AD96" s="161">
        <f>IF(A2stdlife="n/a","n/a",IF(AD$3&gt;(A2stdlife+$E96),(Input!$L$144*(1+rvanilla)^0.5)-SUM($L96:AC96),(Input!$L$144*(1+rvanilla)^0.5)/A2stdlife))</f>
        <v>0</v>
      </c>
      <c r="AE96" s="161">
        <f>IF(A2stdlife="n/a","n/a",IF(AE$3&gt;(A2stdlife+$E96),(Input!$L$144*(1+rvanilla)^0.5)-SUM($L96:AD96),(Input!$L$144*(1+rvanilla)^0.5)/A2stdlife))</f>
        <v>0</v>
      </c>
      <c r="AF96" s="161">
        <f>IF(A2stdlife="n/a","n/a",IF(AF$3&gt;(A2stdlife+$E96),(Input!$L$144*(1+rvanilla)^0.5)-SUM($L96:AE96),(Input!$L$144*(1+rvanilla)^0.5)/A2stdlife))</f>
        <v>0</v>
      </c>
      <c r="AG96" s="161">
        <f>IF(A2stdlife="n/a","n/a",IF(AG$3&gt;(A2stdlife+$E96),(Input!$L$144*(1+rvanilla)^0.5)-SUM($L96:AF96),(Input!$L$144*(1+rvanilla)^0.5)/A2stdlife))</f>
        <v>0</v>
      </c>
      <c r="AH96" s="161">
        <f>IF(A2stdlife="n/a","n/a",IF(AH$3&gt;(A2stdlife+$E96),(Input!$L$144*(1+rvanilla)^0.5)-SUM($L96:AG96),(Input!$L$144*(1+rvanilla)^0.5)/A2stdlife))</f>
        <v>0</v>
      </c>
      <c r="AI96" s="161">
        <f>IF(A2stdlife="n/a","n/a",IF(AI$3&gt;(A2stdlife+$E96),(Input!$L$144*(1+rvanilla)^0.5)-SUM($L96:AH96),(Input!$L$144*(1+rvanilla)^0.5)/A2stdlife))</f>
        <v>0</v>
      </c>
      <c r="AJ96" s="161">
        <f>IF(A2stdlife="n/a","n/a",IF(AJ$3&gt;(A2stdlife+$E96),(Input!$L$144*(1+rvanilla)^0.5)-SUM($L96:AI96),(Input!$L$144*(1+rvanilla)^0.5)/A2stdlife))</f>
        <v>0</v>
      </c>
      <c r="AK96" s="161">
        <f>IF(A2stdlife="n/a","n/a",IF(AK$3&gt;(A2stdlife+$E96),(Input!$L$144*(1+rvanilla)^0.5)-SUM($L96:AJ96),(Input!$L$144*(1+rvanilla)^0.5)/A2stdlife))</f>
        <v>0</v>
      </c>
      <c r="AL96" s="161">
        <f>IF(A2stdlife="n/a","n/a",IF(AL$3&gt;(A2stdlife+$E96),(Input!$L$144*(1+rvanilla)^0.5)-SUM($L96:AK96),(Input!$L$144*(1+rvanilla)^0.5)/A2stdlife))</f>
        <v>0</v>
      </c>
      <c r="AM96" s="161">
        <f>IF(A2stdlife="n/a","n/a",IF(AM$3&gt;(A2stdlife+$E96),(Input!$L$144*(1+rvanilla)^0.5)-SUM($L96:AL96),(Input!$L$144*(1+rvanilla)^0.5)/A2stdlife))</f>
        <v>0</v>
      </c>
      <c r="AN96" s="161">
        <f>IF(A2stdlife="n/a","n/a",IF(AN$3&gt;(A2stdlife+$E96),(Input!$L$144*(1+rvanilla)^0.5)-SUM($L96:AM96),(Input!$L$144*(1+rvanilla)^0.5)/A2stdlife))</f>
        <v>0</v>
      </c>
      <c r="AO96" s="161">
        <f>IF(A2stdlife="n/a","n/a",IF(AO$3&gt;(A2stdlife+$E96),(Input!$L$144*(1+rvanilla)^0.5)-SUM($L96:AN96),(Input!$L$144*(1+rvanilla)^0.5)/A2stdlife))</f>
        <v>0</v>
      </c>
      <c r="AP96" s="161">
        <f>IF(A2stdlife="n/a","n/a",IF(AP$3&gt;(A2stdlife+$E96),(Input!$L$144*(1+rvanilla)^0.5)-SUM($L96:AO96),(Input!$L$144*(1+rvanilla)^0.5)/A2stdlife))</f>
        <v>0</v>
      </c>
      <c r="AQ96" s="161">
        <f>IF(A2stdlife="n/a","n/a",IF(AQ$3&gt;(A2stdlife+$E96),(Input!$L$144*(1+rvanilla)^0.5)-SUM($L96:AP96),(Input!$L$144*(1+rvanilla)^0.5)/A2stdlife))</f>
        <v>0</v>
      </c>
      <c r="AR96" s="161">
        <f>IF(A2stdlife="n/a","n/a",IF(AR$3&gt;(A2stdlife+$E96),(Input!$L$144*(1+rvanilla)^0.5)-SUM($L96:AQ96),(Input!$L$144*(1+rvanilla)^0.5)/A2stdlife))</f>
        <v>0</v>
      </c>
      <c r="AS96" s="161">
        <f>IF(A2stdlife="n/a","n/a",IF(AS$3&gt;(A2stdlife+$E96),(Input!$L$144*(1+rvanilla)^0.5)-SUM($L96:AR96),(Input!$L$144*(1+rvanilla)^0.5)/A2stdlife))</f>
        <v>0</v>
      </c>
      <c r="AT96" s="161">
        <f>IF(A2stdlife="n/a","n/a",IF(AT$3&gt;(A2stdlife+$E96),(Input!$L$144*(1+rvanilla)^0.5)-SUM($L96:AS96),(Input!$L$144*(1+rvanilla)^0.5)/A2stdlife))</f>
        <v>0</v>
      </c>
      <c r="AU96" s="161">
        <f>IF(A2stdlife="n/a","n/a",IF(AU$3&gt;(A2stdlife+$E96),(Input!$L$144*(1+rvanilla)^0.5)-SUM($L96:AT96),(Input!$L$144*(1+rvanilla)^0.5)/A2stdlife))</f>
        <v>0</v>
      </c>
      <c r="AV96" s="161">
        <f>IF(A2stdlife="n/a","n/a",IF(AV$3&gt;(A2stdlife+$E96),(Input!$L$144*(1+rvanilla)^0.5)-SUM($L96:AU96),(Input!$L$144*(1+rvanilla)^0.5)/A2stdlife))</f>
        <v>0</v>
      </c>
      <c r="AW96" s="161">
        <f>IF(A2stdlife="n/a","n/a",IF(AW$3&gt;(A2stdlife+$E96),(Input!$L$144*(1+rvanilla)^0.5)-SUM($L96:AV96),(Input!$L$144*(1+rvanilla)^0.5)/A2stdlife))</f>
        <v>0</v>
      </c>
      <c r="AX96" s="161">
        <f>IF(A2stdlife="n/a","n/a",IF(AX$3&gt;(A2stdlife+$E96),(Input!$L$144*(1+rvanilla)^0.5)-SUM($L96:AW96),(Input!$L$144*(1+rvanilla)^0.5)/A2stdlife))</f>
        <v>0</v>
      </c>
      <c r="AY96" s="161">
        <f>IF(A2stdlife="n/a","n/a",IF(AY$3&gt;(A2stdlife+$E96),(Input!$L$144*(1+rvanilla)^0.5)-SUM($L96:AX96),(Input!$L$144*(1+rvanilla)^0.5)/A2stdlife))</f>
        <v>0</v>
      </c>
      <c r="AZ96" s="161">
        <f>IF(A2stdlife="n/a","n/a",IF(AZ$3&gt;(A2stdlife+$E96),(Input!$L$144*(1+rvanilla)^0.5)-SUM($L96:AY96),(Input!$L$144*(1+rvanilla)^0.5)/A2stdlife))</f>
        <v>0</v>
      </c>
      <c r="BA96" s="161">
        <f>IF(A2stdlife="n/a","n/a",IF(BA$3&gt;(A2stdlife+$E96),(Input!$L$144*(1+rvanilla)^0.5)-SUM($L96:AZ96),(Input!$L$144*(1+rvanilla)^0.5)/A2stdlife))</f>
        <v>0</v>
      </c>
      <c r="BB96" s="161">
        <f>IF(A2stdlife="n/a","n/a",IF(BB$3&gt;(A2stdlife+$E96),(Input!$L$144*(1+rvanilla)^0.5)-SUM($L96:BA96),(Input!$L$144*(1+rvanilla)^0.5)/A2stdlife))</f>
        <v>0</v>
      </c>
      <c r="BC96" s="161">
        <f>IF(A2stdlife="n/a","n/a",IF(BC$3&gt;(A2stdlife+$E96),(Input!$L$144*(1+rvanilla)^0.5)-SUM($L96:BB96),(Input!$L$144*(1+rvanilla)^0.5)/A2stdlife))</f>
        <v>0</v>
      </c>
      <c r="BD96" s="161">
        <f>IF(A2stdlife="n/a","n/a",IF(BD$3&gt;(A2stdlife+$E96),(Input!$L$144*(1+rvanilla)^0.5)-SUM($L96:BC96),(Input!$L$144*(1+rvanilla)^0.5)/A2stdlife))</f>
        <v>0</v>
      </c>
      <c r="BE96" s="161">
        <f>IF(A2stdlife="n/a","n/a",IF(BE$3&gt;(A2stdlife+$E96),(Input!$L$144*(1+rvanilla)^0.5)-SUM($L96:BD96),(Input!$L$144*(1+rvanilla)^0.5)/A2stdlife))</f>
        <v>0</v>
      </c>
      <c r="BF96" s="161">
        <f>IF(A2stdlife="n/a","n/a",IF(BF$3&gt;(A2stdlife+$E96),(Input!$L$144*(1+rvanilla)^0.5)-SUM($L96:BE96),(Input!$L$144*(1+rvanilla)^0.5)/A2stdlife))</f>
        <v>0</v>
      </c>
      <c r="BG96" s="161">
        <f>IF(A2stdlife="n/a","n/a",IF(BG$3&gt;(A2stdlife+$E96),(Input!$L$144*(1+rvanilla)^0.5)-SUM($L96:BF96),(Input!$L$144*(1+rvanilla)^0.5)/A2stdlife))</f>
        <v>0</v>
      </c>
      <c r="BH96" s="161">
        <f>IF(A2stdlife="n/a","n/a",IF(BH$3&gt;(A2stdlife+$E96),(Input!$L$144*(1+rvanilla)^0.5)-SUM($L96:BG96),(Input!$L$144*(1+rvanilla)^0.5)/A2stdlife))</f>
        <v>0</v>
      </c>
      <c r="BI96" s="161">
        <f>IF(A2stdlife="n/a","n/a",IF(BI$3&gt;(A2stdlife+$E96),(Input!$L$144*(1+rvanilla)^0.5)-SUM($L96:BH96),(Input!$L$144*(1+rvanilla)^0.5)/A2stdlife))</f>
        <v>0</v>
      </c>
      <c r="BJ96" s="19"/>
      <c r="BK96" s="19"/>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idden="1" outlineLevel="2" x14ac:dyDescent="0.2">
      <c r="A97" s="19"/>
      <c r="B97" s="19"/>
      <c r="C97" s="35"/>
      <c r="D97" s="469"/>
      <c r="E97" s="281">
        <v>7</v>
      </c>
      <c r="F97" s="37"/>
      <c r="G97" s="393"/>
      <c r="H97" s="307"/>
      <c r="I97" s="307"/>
      <c r="J97" s="307"/>
      <c r="K97" s="307"/>
      <c r="L97" s="307"/>
      <c r="M97" s="306"/>
      <c r="N97" s="161">
        <f>IF(A2stdlife="n/a","n/a",IF(N$3&gt;(A2stdlife+$E97),(Input!$M$144*(1+rvanilla)^0.5)-SUM($M97:M97),(Input!$M$144*(1+rvanilla)^0.5)/A2stdlife))</f>
        <v>0</v>
      </c>
      <c r="O97" s="161">
        <f>IF(A2stdlife="n/a","n/a",IF(O$3&gt;(A2stdlife+$E97),(Input!$M$144*(1+rvanilla)^0.5)-SUM($M97:N97),(Input!$M$144*(1+rvanilla)^0.5)/A2stdlife))</f>
        <v>0</v>
      </c>
      <c r="P97" s="161">
        <f>IF(A2stdlife="n/a","n/a",IF(P$3&gt;(A2stdlife+$E97),(Input!$M$144*(1+rvanilla)^0.5)-SUM($M97:O97),(Input!$M$144*(1+rvanilla)^0.5)/A2stdlife))</f>
        <v>0</v>
      </c>
      <c r="Q97" s="161">
        <f>IF(A2stdlife="n/a","n/a",IF(Q$3&gt;(A2stdlife+$E97),(Input!$M$144*(1+rvanilla)^0.5)-SUM($M97:P97),(Input!$M$144*(1+rvanilla)^0.5)/A2stdlife))</f>
        <v>0</v>
      </c>
      <c r="R97" s="161">
        <f>IF(A2stdlife="n/a","n/a",IF(R$3&gt;(A2stdlife+$E97),(Input!$M$144*(1+rvanilla)^0.5)-SUM($M97:Q97),(Input!$M$144*(1+rvanilla)^0.5)/A2stdlife))</f>
        <v>0</v>
      </c>
      <c r="S97" s="161">
        <f>IF(A2stdlife="n/a","n/a",IF(S$3&gt;(A2stdlife+$E97),(Input!$M$144*(1+rvanilla)^0.5)-SUM($M97:R97),(Input!$M$144*(1+rvanilla)^0.5)/A2stdlife))</f>
        <v>0</v>
      </c>
      <c r="T97" s="161">
        <f>IF(A2stdlife="n/a","n/a",IF(T$3&gt;(A2stdlife+$E97),(Input!$M$144*(1+rvanilla)^0.5)-SUM($M97:S97),(Input!$M$144*(1+rvanilla)^0.5)/A2stdlife))</f>
        <v>0</v>
      </c>
      <c r="U97" s="161">
        <f>IF(A2stdlife="n/a","n/a",IF(U$3&gt;(A2stdlife+$E97),(Input!$M$144*(1+rvanilla)^0.5)-SUM($M97:T97),(Input!$M$144*(1+rvanilla)^0.5)/A2stdlife))</f>
        <v>0</v>
      </c>
      <c r="V97" s="161">
        <f>IF(A2stdlife="n/a","n/a",IF(V$3&gt;(A2stdlife+$E97),(Input!$M$144*(1+rvanilla)^0.5)-SUM($M97:U97),(Input!$M$144*(1+rvanilla)^0.5)/A2stdlife))</f>
        <v>0</v>
      </c>
      <c r="W97" s="161">
        <f>IF(A2stdlife="n/a","n/a",IF(W$3&gt;(A2stdlife+$E97),(Input!$M$144*(1+rvanilla)^0.5)-SUM($M97:V97),(Input!$M$144*(1+rvanilla)^0.5)/A2stdlife))</f>
        <v>0</v>
      </c>
      <c r="X97" s="161">
        <f>IF(A2stdlife="n/a","n/a",IF(X$3&gt;(A2stdlife+$E97),(Input!$M$144*(1+rvanilla)^0.5)-SUM($M97:W97),(Input!$M$144*(1+rvanilla)^0.5)/A2stdlife))</f>
        <v>0</v>
      </c>
      <c r="Y97" s="161">
        <f>IF(A2stdlife="n/a","n/a",IF(Y$3&gt;(A2stdlife+$E97),(Input!$M$144*(1+rvanilla)^0.5)-SUM($M97:X97),(Input!$M$144*(1+rvanilla)^0.5)/A2stdlife))</f>
        <v>0</v>
      </c>
      <c r="Z97" s="161">
        <f>IF(A2stdlife="n/a","n/a",IF(Z$3&gt;(A2stdlife+$E97),(Input!$M$144*(1+rvanilla)^0.5)-SUM($M97:Y97),(Input!$M$144*(1+rvanilla)^0.5)/A2stdlife))</f>
        <v>0</v>
      </c>
      <c r="AA97" s="161">
        <f>IF(A2stdlife="n/a","n/a",IF(AA$3&gt;(A2stdlife+$E97),(Input!$M$144*(1+rvanilla)^0.5)-SUM($M97:Z97),(Input!$M$144*(1+rvanilla)^0.5)/A2stdlife))</f>
        <v>0</v>
      </c>
      <c r="AB97" s="161">
        <f>IF(A2stdlife="n/a","n/a",IF(AB$3&gt;(A2stdlife+$E97),(Input!$M$144*(1+rvanilla)^0.5)-SUM($M97:AA97),(Input!$M$144*(1+rvanilla)^0.5)/A2stdlife))</f>
        <v>0</v>
      </c>
      <c r="AC97" s="161">
        <f>IF(A2stdlife="n/a","n/a",IF(AC$3&gt;(A2stdlife+$E97),(Input!$M$144*(1+rvanilla)^0.5)-SUM($M97:AB97),(Input!$M$144*(1+rvanilla)^0.5)/A2stdlife))</f>
        <v>0</v>
      </c>
      <c r="AD97" s="161">
        <f>IF(A2stdlife="n/a","n/a",IF(AD$3&gt;(A2stdlife+$E97),(Input!$M$144*(1+rvanilla)^0.5)-SUM($M97:AC97),(Input!$M$144*(1+rvanilla)^0.5)/A2stdlife))</f>
        <v>0</v>
      </c>
      <c r="AE97" s="161">
        <f>IF(A2stdlife="n/a","n/a",IF(AE$3&gt;(A2stdlife+$E97),(Input!$M$144*(1+rvanilla)^0.5)-SUM($M97:AD97),(Input!$M$144*(1+rvanilla)^0.5)/A2stdlife))</f>
        <v>0</v>
      </c>
      <c r="AF97" s="161">
        <f>IF(A2stdlife="n/a","n/a",IF(AF$3&gt;(A2stdlife+$E97),(Input!$M$144*(1+rvanilla)^0.5)-SUM($M97:AE97),(Input!$M$144*(1+rvanilla)^0.5)/A2stdlife))</f>
        <v>0</v>
      </c>
      <c r="AG97" s="161">
        <f>IF(A2stdlife="n/a","n/a",IF(AG$3&gt;(A2stdlife+$E97),(Input!$M$144*(1+rvanilla)^0.5)-SUM($M97:AF97),(Input!$M$144*(1+rvanilla)^0.5)/A2stdlife))</f>
        <v>0</v>
      </c>
      <c r="AH97" s="161">
        <f>IF(A2stdlife="n/a","n/a",IF(AH$3&gt;(A2stdlife+$E97),(Input!$M$144*(1+rvanilla)^0.5)-SUM($M97:AG97),(Input!$M$144*(1+rvanilla)^0.5)/A2stdlife))</f>
        <v>0</v>
      </c>
      <c r="AI97" s="161">
        <f>IF(A2stdlife="n/a","n/a",IF(AI$3&gt;(A2stdlife+$E97),(Input!$M$144*(1+rvanilla)^0.5)-SUM($M97:AH97),(Input!$M$144*(1+rvanilla)^0.5)/A2stdlife))</f>
        <v>0</v>
      </c>
      <c r="AJ97" s="161">
        <f>IF(A2stdlife="n/a","n/a",IF(AJ$3&gt;(A2stdlife+$E97),(Input!$M$144*(1+rvanilla)^0.5)-SUM($M97:AI97),(Input!$M$144*(1+rvanilla)^0.5)/A2stdlife))</f>
        <v>0</v>
      </c>
      <c r="AK97" s="161">
        <f>IF(A2stdlife="n/a","n/a",IF(AK$3&gt;(A2stdlife+$E97),(Input!$M$144*(1+rvanilla)^0.5)-SUM($M97:AJ97),(Input!$M$144*(1+rvanilla)^0.5)/A2stdlife))</f>
        <v>0</v>
      </c>
      <c r="AL97" s="161">
        <f>IF(A2stdlife="n/a","n/a",IF(AL$3&gt;(A2stdlife+$E97),(Input!$M$144*(1+rvanilla)^0.5)-SUM($M97:AK97),(Input!$M$144*(1+rvanilla)^0.5)/A2stdlife))</f>
        <v>0</v>
      </c>
      <c r="AM97" s="161">
        <f>IF(A2stdlife="n/a","n/a",IF(AM$3&gt;(A2stdlife+$E97),(Input!$M$144*(1+rvanilla)^0.5)-SUM($M97:AL97),(Input!$M$144*(1+rvanilla)^0.5)/A2stdlife))</f>
        <v>0</v>
      </c>
      <c r="AN97" s="161">
        <f>IF(A2stdlife="n/a","n/a",IF(AN$3&gt;(A2stdlife+$E97),(Input!$M$144*(1+rvanilla)^0.5)-SUM($M97:AM97),(Input!$M$144*(1+rvanilla)^0.5)/A2stdlife))</f>
        <v>0</v>
      </c>
      <c r="AO97" s="161">
        <f>IF(A2stdlife="n/a","n/a",IF(AO$3&gt;(A2stdlife+$E97),(Input!$M$144*(1+rvanilla)^0.5)-SUM($M97:AN97),(Input!$M$144*(1+rvanilla)^0.5)/A2stdlife))</f>
        <v>0</v>
      </c>
      <c r="AP97" s="161">
        <f>IF(A2stdlife="n/a","n/a",IF(AP$3&gt;(A2stdlife+$E97),(Input!$M$144*(1+rvanilla)^0.5)-SUM($M97:AO97),(Input!$M$144*(1+rvanilla)^0.5)/A2stdlife))</f>
        <v>0</v>
      </c>
      <c r="AQ97" s="161">
        <f>IF(A2stdlife="n/a","n/a",IF(AQ$3&gt;(A2stdlife+$E97),(Input!$M$144*(1+rvanilla)^0.5)-SUM($M97:AP97),(Input!$M$144*(1+rvanilla)^0.5)/A2stdlife))</f>
        <v>0</v>
      </c>
      <c r="AR97" s="161">
        <f>IF(A2stdlife="n/a","n/a",IF(AR$3&gt;(A2stdlife+$E97),(Input!$M$144*(1+rvanilla)^0.5)-SUM($M97:AQ97),(Input!$M$144*(1+rvanilla)^0.5)/A2stdlife))</f>
        <v>0</v>
      </c>
      <c r="AS97" s="161">
        <f>IF(A2stdlife="n/a","n/a",IF(AS$3&gt;(A2stdlife+$E97),(Input!$M$144*(1+rvanilla)^0.5)-SUM($M97:AR97),(Input!$M$144*(1+rvanilla)^0.5)/A2stdlife))</f>
        <v>0</v>
      </c>
      <c r="AT97" s="161">
        <f>IF(A2stdlife="n/a","n/a",IF(AT$3&gt;(A2stdlife+$E97),(Input!$M$144*(1+rvanilla)^0.5)-SUM($M97:AS97),(Input!$M$144*(1+rvanilla)^0.5)/A2stdlife))</f>
        <v>0</v>
      </c>
      <c r="AU97" s="161">
        <f>IF(A2stdlife="n/a","n/a",IF(AU$3&gt;(A2stdlife+$E97),(Input!$M$144*(1+rvanilla)^0.5)-SUM($M97:AT97),(Input!$M$144*(1+rvanilla)^0.5)/A2stdlife))</f>
        <v>0</v>
      </c>
      <c r="AV97" s="161">
        <f>IF(A2stdlife="n/a","n/a",IF(AV$3&gt;(A2stdlife+$E97),(Input!$M$144*(1+rvanilla)^0.5)-SUM($M97:AU97),(Input!$M$144*(1+rvanilla)^0.5)/A2stdlife))</f>
        <v>0</v>
      </c>
      <c r="AW97" s="161">
        <f>IF(A2stdlife="n/a","n/a",IF(AW$3&gt;(A2stdlife+$E97),(Input!$M$144*(1+rvanilla)^0.5)-SUM($M97:AV97),(Input!$M$144*(1+rvanilla)^0.5)/A2stdlife))</f>
        <v>0</v>
      </c>
      <c r="AX97" s="161">
        <f>IF(A2stdlife="n/a","n/a",IF(AX$3&gt;(A2stdlife+$E97),(Input!$M$144*(1+rvanilla)^0.5)-SUM($M97:AW97),(Input!$M$144*(1+rvanilla)^0.5)/A2stdlife))</f>
        <v>0</v>
      </c>
      <c r="AY97" s="161">
        <f>IF(A2stdlife="n/a","n/a",IF(AY$3&gt;(A2stdlife+$E97),(Input!$M$144*(1+rvanilla)^0.5)-SUM($M97:AX97),(Input!$M$144*(1+rvanilla)^0.5)/A2stdlife))</f>
        <v>0</v>
      </c>
      <c r="AZ97" s="161">
        <f>IF(A2stdlife="n/a","n/a",IF(AZ$3&gt;(A2stdlife+$E97),(Input!$M$144*(1+rvanilla)^0.5)-SUM($M97:AY97),(Input!$M$144*(1+rvanilla)^0.5)/A2stdlife))</f>
        <v>0</v>
      </c>
      <c r="BA97" s="161">
        <f>IF(A2stdlife="n/a","n/a",IF(BA$3&gt;(A2stdlife+$E97),(Input!$M$144*(1+rvanilla)^0.5)-SUM($M97:AZ97),(Input!$M$144*(1+rvanilla)^0.5)/A2stdlife))</f>
        <v>0</v>
      </c>
      <c r="BB97" s="161">
        <f>IF(A2stdlife="n/a","n/a",IF(BB$3&gt;(A2stdlife+$E97),(Input!$M$144*(1+rvanilla)^0.5)-SUM($M97:BA97),(Input!$M$144*(1+rvanilla)^0.5)/A2stdlife))</f>
        <v>0</v>
      </c>
      <c r="BC97" s="161">
        <f>IF(A2stdlife="n/a","n/a",IF(BC$3&gt;(A2stdlife+$E97),(Input!$M$144*(1+rvanilla)^0.5)-SUM($M97:BB97),(Input!$M$144*(1+rvanilla)^0.5)/A2stdlife))</f>
        <v>0</v>
      </c>
      <c r="BD97" s="161">
        <f>IF(A2stdlife="n/a","n/a",IF(BD$3&gt;(A2stdlife+$E97),(Input!$M$144*(1+rvanilla)^0.5)-SUM($M97:BC97),(Input!$M$144*(1+rvanilla)^0.5)/A2stdlife))</f>
        <v>0</v>
      </c>
      <c r="BE97" s="161">
        <f>IF(A2stdlife="n/a","n/a",IF(BE$3&gt;(A2stdlife+$E97),(Input!$M$144*(1+rvanilla)^0.5)-SUM($M97:BD97),(Input!$M$144*(1+rvanilla)^0.5)/A2stdlife))</f>
        <v>0</v>
      </c>
      <c r="BF97" s="161">
        <f>IF(A2stdlife="n/a","n/a",IF(BF$3&gt;(A2stdlife+$E97),(Input!$M$144*(1+rvanilla)^0.5)-SUM($M97:BE97),(Input!$M$144*(1+rvanilla)^0.5)/A2stdlife))</f>
        <v>0</v>
      </c>
      <c r="BG97" s="161">
        <f>IF(A2stdlife="n/a","n/a",IF(BG$3&gt;(A2stdlife+$E97),(Input!$M$144*(1+rvanilla)^0.5)-SUM($M97:BF97),(Input!$M$144*(1+rvanilla)^0.5)/A2stdlife))</f>
        <v>0</v>
      </c>
      <c r="BH97" s="161">
        <f>IF(A2stdlife="n/a","n/a",IF(BH$3&gt;(A2stdlife+$E97),(Input!$M$144*(1+rvanilla)^0.5)-SUM($M97:BG97),(Input!$M$144*(1+rvanilla)^0.5)/A2stdlife))</f>
        <v>0</v>
      </c>
      <c r="BI97" s="161">
        <f>IF(A2stdlife="n/a","n/a",IF(BI$3&gt;(A2stdlife+$E97),(Input!$M$144*(1+rvanilla)^0.5)-SUM($M97:BH97),(Input!$M$144*(1+rvanilla)^0.5)/A2stdlife))</f>
        <v>0</v>
      </c>
      <c r="BJ97" s="19"/>
      <c r="BK97" s="19"/>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x14ac:dyDescent="0.2">
      <c r="A98" s="19"/>
      <c r="B98" s="19"/>
      <c r="C98" s="35"/>
      <c r="D98" s="469"/>
      <c r="E98" s="281">
        <v>8</v>
      </c>
      <c r="F98" s="37"/>
      <c r="G98" s="393"/>
      <c r="H98" s="307"/>
      <c r="I98" s="307"/>
      <c r="J98" s="307"/>
      <c r="K98" s="307"/>
      <c r="L98" s="307"/>
      <c r="M98" s="307"/>
      <c r="N98" s="306"/>
      <c r="O98" s="161">
        <f>IF(A2stdlife="n/a","n/a",IF(O$3&gt;(A2stdlife+$E98),(Input!$N$144*(1+rvanilla)^0.5)-SUM($N98:N98),(Input!$N$144*(1+rvanilla)^0.5)/A2stdlife))</f>
        <v>0</v>
      </c>
      <c r="P98" s="161">
        <f>IF(A2stdlife="n/a","n/a",IF(P$3&gt;(A2stdlife+$E98),(Input!$N$144*(1+rvanilla)^0.5)-SUM($N98:O98),(Input!$N$144*(1+rvanilla)^0.5)/A2stdlife))</f>
        <v>0</v>
      </c>
      <c r="Q98" s="161">
        <f>IF(A2stdlife="n/a","n/a",IF(Q$3&gt;(A2stdlife+$E98),(Input!$N$144*(1+rvanilla)^0.5)-SUM($N98:P98),(Input!$N$144*(1+rvanilla)^0.5)/A2stdlife))</f>
        <v>0</v>
      </c>
      <c r="R98" s="161">
        <f>IF(A2stdlife="n/a","n/a",IF(R$3&gt;(A2stdlife+$E98),(Input!$N$144*(1+rvanilla)^0.5)-SUM($N98:Q98),(Input!$N$144*(1+rvanilla)^0.5)/A2stdlife))</f>
        <v>0</v>
      </c>
      <c r="S98" s="161">
        <f>IF(A2stdlife="n/a","n/a",IF(S$3&gt;(A2stdlife+$E98),(Input!$N$144*(1+rvanilla)^0.5)-SUM($N98:R98),(Input!$N$144*(1+rvanilla)^0.5)/A2stdlife))</f>
        <v>0</v>
      </c>
      <c r="T98" s="161">
        <f>IF(A2stdlife="n/a","n/a",IF(T$3&gt;(A2stdlife+$E98),(Input!$N$144*(1+rvanilla)^0.5)-SUM($N98:S98),(Input!$N$144*(1+rvanilla)^0.5)/A2stdlife))</f>
        <v>0</v>
      </c>
      <c r="U98" s="161">
        <f>IF(A2stdlife="n/a","n/a",IF(U$3&gt;(A2stdlife+$E98),(Input!$N$144*(1+rvanilla)^0.5)-SUM($N98:T98),(Input!$N$144*(1+rvanilla)^0.5)/A2stdlife))</f>
        <v>0</v>
      </c>
      <c r="V98" s="161">
        <f>IF(A2stdlife="n/a","n/a",IF(V$3&gt;(A2stdlife+$E98),(Input!$N$144*(1+rvanilla)^0.5)-SUM($N98:U98),(Input!$N$144*(1+rvanilla)^0.5)/A2stdlife))</f>
        <v>0</v>
      </c>
      <c r="W98" s="161">
        <f>IF(A2stdlife="n/a","n/a",IF(W$3&gt;(A2stdlife+$E98),(Input!$N$144*(1+rvanilla)^0.5)-SUM($N98:V98),(Input!$N$144*(1+rvanilla)^0.5)/A2stdlife))</f>
        <v>0</v>
      </c>
      <c r="X98" s="161">
        <f>IF(A2stdlife="n/a","n/a",IF(X$3&gt;(A2stdlife+$E98),(Input!$N$144*(1+rvanilla)^0.5)-SUM($N98:W98),(Input!$N$144*(1+rvanilla)^0.5)/A2stdlife))</f>
        <v>0</v>
      </c>
      <c r="Y98" s="161">
        <f>IF(A2stdlife="n/a","n/a",IF(Y$3&gt;(A2stdlife+$E98),(Input!$N$144*(1+rvanilla)^0.5)-SUM($N98:X98),(Input!$N$144*(1+rvanilla)^0.5)/A2stdlife))</f>
        <v>0</v>
      </c>
      <c r="Z98" s="161">
        <f>IF(A2stdlife="n/a","n/a",IF(Z$3&gt;(A2stdlife+$E98),(Input!$N$144*(1+rvanilla)^0.5)-SUM($N98:Y98),(Input!$N$144*(1+rvanilla)^0.5)/A2stdlife))</f>
        <v>0</v>
      </c>
      <c r="AA98" s="161">
        <f>IF(A2stdlife="n/a","n/a",IF(AA$3&gt;(A2stdlife+$E98),(Input!$N$144*(1+rvanilla)^0.5)-SUM($N98:Z98),(Input!$N$144*(1+rvanilla)^0.5)/A2stdlife))</f>
        <v>0</v>
      </c>
      <c r="AB98" s="161">
        <f>IF(A2stdlife="n/a","n/a",IF(AB$3&gt;(A2stdlife+$E98),(Input!$N$144*(1+rvanilla)^0.5)-SUM($N98:AA98),(Input!$N$144*(1+rvanilla)^0.5)/A2stdlife))</f>
        <v>0</v>
      </c>
      <c r="AC98" s="161">
        <f>IF(A2stdlife="n/a","n/a",IF(AC$3&gt;(A2stdlife+$E98),(Input!$N$144*(1+rvanilla)^0.5)-SUM($N98:AB98),(Input!$N$144*(1+rvanilla)^0.5)/A2stdlife))</f>
        <v>0</v>
      </c>
      <c r="AD98" s="161">
        <f>IF(A2stdlife="n/a","n/a",IF(AD$3&gt;(A2stdlife+$E98),(Input!$N$144*(1+rvanilla)^0.5)-SUM($N98:AC98),(Input!$N$144*(1+rvanilla)^0.5)/A2stdlife))</f>
        <v>0</v>
      </c>
      <c r="AE98" s="161">
        <f>IF(A2stdlife="n/a","n/a",IF(AE$3&gt;(A2stdlife+$E98),(Input!$N$144*(1+rvanilla)^0.5)-SUM($N98:AD98),(Input!$N$144*(1+rvanilla)^0.5)/A2stdlife))</f>
        <v>0</v>
      </c>
      <c r="AF98" s="161">
        <f>IF(A2stdlife="n/a","n/a",IF(AF$3&gt;(A2stdlife+$E98),(Input!$N$144*(1+rvanilla)^0.5)-SUM($N98:AE98),(Input!$N$144*(1+rvanilla)^0.5)/A2stdlife))</f>
        <v>0</v>
      </c>
      <c r="AG98" s="161">
        <f>IF(A2stdlife="n/a","n/a",IF(AG$3&gt;(A2stdlife+$E98),(Input!$N$144*(1+rvanilla)^0.5)-SUM($N98:AF98),(Input!$N$144*(1+rvanilla)^0.5)/A2stdlife))</f>
        <v>0</v>
      </c>
      <c r="AH98" s="161">
        <f>IF(A2stdlife="n/a","n/a",IF(AH$3&gt;(A2stdlife+$E98),(Input!$N$144*(1+rvanilla)^0.5)-SUM($N98:AG98),(Input!$N$144*(1+rvanilla)^0.5)/A2stdlife))</f>
        <v>0</v>
      </c>
      <c r="AI98" s="161">
        <f>IF(A2stdlife="n/a","n/a",IF(AI$3&gt;(A2stdlife+$E98),(Input!$N$144*(1+rvanilla)^0.5)-SUM($N98:AH98),(Input!$N$144*(1+rvanilla)^0.5)/A2stdlife))</f>
        <v>0</v>
      </c>
      <c r="AJ98" s="161">
        <f>IF(A2stdlife="n/a","n/a",IF(AJ$3&gt;(A2stdlife+$E98),(Input!$N$144*(1+rvanilla)^0.5)-SUM($N98:AI98),(Input!$N$144*(1+rvanilla)^0.5)/A2stdlife))</f>
        <v>0</v>
      </c>
      <c r="AK98" s="161">
        <f>IF(A2stdlife="n/a","n/a",IF(AK$3&gt;(A2stdlife+$E98),(Input!$N$144*(1+rvanilla)^0.5)-SUM($N98:AJ98),(Input!$N$144*(1+rvanilla)^0.5)/A2stdlife))</f>
        <v>0</v>
      </c>
      <c r="AL98" s="161">
        <f>IF(A2stdlife="n/a","n/a",IF(AL$3&gt;(A2stdlife+$E98),(Input!$N$144*(1+rvanilla)^0.5)-SUM($N98:AK98),(Input!$N$144*(1+rvanilla)^0.5)/A2stdlife))</f>
        <v>0</v>
      </c>
      <c r="AM98" s="161">
        <f>IF(A2stdlife="n/a","n/a",IF(AM$3&gt;(A2stdlife+$E98),(Input!$N$144*(1+rvanilla)^0.5)-SUM($N98:AL98),(Input!$N$144*(1+rvanilla)^0.5)/A2stdlife))</f>
        <v>0</v>
      </c>
      <c r="AN98" s="161">
        <f>IF(A2stdlife="n/a","n/a",IF(AN$3&gt;(A2stdlife+$E98),(Input!$N$144*(1+rvanilla)^0.5)-SUM($N98:AM98),(Input!$N$144*(1+rvanilla)^0.5)/A2stdlife))</f>
        <v>0</v>
      </c>
      <c r="AO98" s="161">
        <f>IF(A2stdlife="n/a","n/a",IF(AO$3&gt;(A2stdlife+$E98),(Input!$N$144*(1+rvanilla)^0.5)-SUM($N98:AN98),(Input!$N$144*(1+rvanilla)^0.5)/A2stdlife))</f>
        <v>0</v>
      </c>
      <c r="AP98" s="161">
        <f>IF(A2stdlife="n/a","n/a",IF(AP$3&gt;(A2stdlife+$E98),(Input!$N$144*(1+rvanilla)^0.5)-SUM($N98:AO98),(Input!$N$144*(1+rvanilla)^0.5)/A2stdlife))</f>
        <v>0</v>
      </c>
      <c r="AQ98" s="161">
        <f>IF(A2stdlife="n/a","n/a",IF(AQ$3&gt;(A2stdlife+$E98),(Input!$N$144*(1+rvanilla)^0.5)-SUM($N98:AP98),(Input!$N$144*(1+rvanilla)^0.5)/A2stdlife))</f>
        <v>0</v>
      </c>
      <c r="AR98" s="161">
        <f>IF(A2stdlife="n/a","n/a",IF(AR$3&gt;(A2stdlife+$E98),(Input!$N$144*(1+rvanilla)^0.5)-SUM($N98:AQ98),(Input!$N$144*(1+rvanilla)^0.5)/A2stdlife))</f>
        <v>0</v>
      </c>
      <c r="AS98" s="161">
        <f>IF(A2stdlife="n/a","n/a",IF(AS$3&gt;(A2stdlife+$E98),(Input!$N$144*(1+rvanilla)^0.5)-SUM($N98:AR98),(Input!$N$144*(1+rvanilla)^0.5)/A2stdlife))</f>
        <v>0</v>
      </c>
      <c r="AT98" s="161">
        <f>IF(A2stdlife="n/a","n/a",IF(AT$3&gt;(A2stdlife+$E98),(Input!$N$144*(1+rvanilla)^0.5)-SUM($N98:AS98),(Input!$N$144*(1+rvanilla)^0.5)/A2stdlife))</f>
        <v>0</v>
      </c>
      <c r="AU98" s="161">
        <f>IF(A2stdlife="n/a","n/a",IF(AU$3&gt;(A2stdlife+$E98),(Input!$N$144*(1+rvanilla)^0.5)-SUM($N98:AT98),(Input!$N$144*(1+rvanilla)^0.5)/A2stdlife))</f>
        <v>0</v>
      </c>
      <c r="AV98" s="161">
        <f>IF(A2stdlife="n/a","n/a",IF(AV$3&gt;(A2stdlife+$E98),(Input!$N$144*(1+rvanilla)^0.5)-SUM($N98:AU98),(Input!$N$144*(1+rvanilla)^0.5)/A2stdlife))</f>
        <v>0</v>
      </c>
      <c r="AW98" s="161">
        <f>IF(A2stdlife="n/a","n/a",IF(AW$3&gt;(A2stdlife+$E98),(Input!$N$144*(1+rvanilla)^0.5)-SUM($N98:AV98),(Input!$N$144*(1+rvanilla)^0.5)/A2stdlife))</f>
        <v>0</v>
      </c>
      <c r="AX98" s="161">
        <f>IF(A2stdlife="n/a","n/a",IF(AX$3&gt;(A2stdlife+$E98),(Input!$N$144*(1+rvanilla)^0.5)-SUM($N98:AW98),(Input!$N$144*(1+rvanilla)^0.5)/A2stdlife))</f>
        <v>0</v>
      </c>
      <c r="AY98" s="161">
        <f>IF(A2stdlife="n/a","n/a",IF(AY$3&gt;(A2stdlife+$E98),(Input!$N$144*(1+rvanilla)^0.5)-SUM($N98:AX98),(Input!$N$144*(1+rvanilla)^0.5)/A2stdlife))</f>
        <v>0</v>
      </c>
      <c r="AZ98" s="161">
        <f>IF(A2stdlife="n/a","n/a",IF(AZ$3&gt;(A2stdlife+$E98),(Input!$N$144*(1+rvanilla)^0.5)-SUM($N98:AY98),(Input!$N$144*(1+rvanilla)^0.5)/A2stdlife))</f>
        <v>0</v>
      </c>
      <c r="BA98" s="161">
        <f>IF(A2stdlife="n/a","n/a",IF(BA$3&gt;(A2stdlife+$E98),(Input!$N$144*(1+rvanilla)^0.5)-SUM($N98:AZ98),(Input!$N$144*(1+rvanilla)^0.5)/A2stdlife))</f>
        <v>0</v>
      </c>
      <c r="BB98" s="161">
        <f>IF(A2stdlife="n/a","n/a",IF(BB$3&gt;(A2stdlife+$E98),(Input!$N$144*(1+rvanilla)^0.5)-SUM($N98:BA98),(Input!$N$144*(1+rvanilla)^0.5)/A2stdlife))</f>
        <v>0</v>
      </c>
      <c r="BC98" s="161">
        <f>IF(A2stdlife="n/a","n/a",IF(BC$3&gt;(A2stdlife+$E98),(Input!$N$144*(1+rvanilla)^0.5)-SUM($N98:BB98),(Input!$N$144*(1+rvanilla)^0.5)/A2stdlife))</f>
        <v>0</v>
      </c>
      <c r="BD98" s="161">
        <f>IF(A2stdlife="n/a","n/a",IF(BD$3&gt;(A2stdlife+$E98),(Input!$N$144*(1+rvanilla)^0.5)-SUM($N98:BC98),(Input!$N$144*(1+rvanilla)^0.5)/A2stdlife))</f>
        <v>0</v>
      </c>
      <c r="BE98" s="161">
        <f>IF(A2stdlife="n/a","n/a",IF(BE$3&gt;(A2stdlife+$E98),(Input!$N$144*(1+rvanilla)^0.5)-SUM($N98:BD98),(Input!$N$144*(1+rvanilla)^0.5)/A2stdlife))</f>
        <v>0</v>
      </c>
      <c r="BF98" s="161">
        <f>IF(A2stdlife="n/a","n/a",IF(BF$3&gt;(A2stdlife+$E98),(Input!$N$144*(1+rvanilla)^0.5)-SUM($N98:BE98),(Input!$N$144*(1+rvanilla)^0.5)/A2stdlife))</f>
        <v>0</v>
      </c>
      <c r="BG98" s="161">
        <f>IF(A2stdlife="n/a","n/a",IF(BG$3&gt;(A2stdlife+$E98),(Input!$N$144*(1+rvanilla)^0.5)-SUM($N98:BF98),(Input!$N$144*(1+rvanilla)^0.5)/A2stdlife))</f>
        <v>0</v>
      </c>
      <c r="BH98" s="161">
        <f>IF(A2stdlife="n/a","n/a",IF(BH$3&gt;(A2stdlife+$E98),(Input!$N$144*(1+rvanilla)^0.5)-SUM($N98:BG98),(Input!$N$144*(1+rvanilla)^0.5)/A2stdlife))</f>
        <v>0</v>
      </c>
      <c r="BI98" s="161">
        <f>IF(A2stdlife="n/a","n/a",IF(BI$3&gt;(A2stdlife+$E98),(Input!$N$144*(1+rvanilla)^0.5)-SUM($N98:BH98),(Input!$N$144*(1+rvanilla)^0.5)/A2stdlife))</f>
        <v>0</v>
      </c>
      <c r="BJ98" s="19"/>
      <c r="BK98" s="19"/>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x14ac:dyDescent="0.2">
      <c r="A99" s="19"/>
      <c r="B99" s="19"/>
      <c r="C99" s="35"/>
      <c r="D99" s="469"/>
      <c r="E99" s="281">
        <v>9</v>
      </c>
      <c r="F99" s="37"/>
      <c r="G99" s="393"/>
      <c r="H99" s="307"/>
      <c r="I99" s="307"/>
      <c r="J99" s="307"/>
      <c r="K99" s="307"/>
      <c r="L99" s="307"/>
      <c r="M99" s="307"/>
      <c r="N99" s="307"/>
      <c r="O99" s="306"/>
      <c r="P99" s="161">
        <f>IF(A2stdlife="n/a","n/a",IF(P$3&gt;(A2stdlife+$E99),(Input!$O$144*(1+rvanilla)^0.5)-SUM($O99:O99),(Input!$O$144*(1+rvanilla)^0.5)/A2stdlife))</f>
        <v>0</v>
      </c>
      <c r="Q99" s="161">
        <f>IF(A2stdlife="n/a","n/a",IF(Q$3&gt;(A2stdlife+$E99),(Input!$O$144*(1+rvanilla)^0.5)-SUM($O99:P99),(Input!$O$144*(1+rvanilla)^0.5)/A2stdlife))</f>
        <v>0</v>
      </c>
      <c r="R99" s="161">
        <f>IF(A2stdlife="n/a","n/a",IF(R$3&gt;(A2stdlife+$E99),(Input!$O$144*(1+rvanilla)^0.5)-SUM($O99:Q99),(Input!$O$144*(1+rvanilla)^0.5)/A2stdlife))</f>
        <v>0</v>
      </c>
      <c r="S99" s="161">
        <f>IF(A2stdlife="n/a","n/a",IF(S$3&gt;(A2stdlife+$E99),(Input!$O$144*(1+rvanilla)^0.5)-SUM($O99:R99),(Input!$O$144*(1+rvanilla)^0.5)/A2stdlife))</f>
        <v>0</v>
      </c>
      <c r="T99" s="161">
        <f>IF(A2stdlife="n/a","n/a",IF(T$3&gt;(A2stdlife+$E99),(Input!$O$144*(1+rvanilla)^0.5)-SUM($O99:S99),(Input!$O$144*(1+rvanilla)^0.5)/A2stdlife))</f>
        <v>0</v>
      </c>
      <c r="U99" s="161">
        <f>IF(A2stdlife="n/a","n/a",IF(U$3&gt;(A2stdlife+$E99),(Input!$O$144*(1+rvanilla)^0.5)-SUM($O99:T99),(Input!$O$144*(1+rvanilla)^0.5)/A2stdlife))</f>
        <v>0</v>
      </c>
      <c r="V99" s="161">
        <f>IF(A2stdlife="n/a","n/a",IF(V$3&gt;(A2stdlife+$E99),(Input!$O$144*(1+rvanilla)^0.5)-SUM($O99:U99),(Input!$O$144*(1+rvanilla)^0.5)/A2stdlife))</f>
        <v>0</v>
      </c>
      <c r="W99" s="161">
        <f>IF(A2stdlife="n/a","n/a",IF(W$3&gt;(A2stdlife+$E99),(Input!$O$144*(1+rvanilla)^0.5)-SUM($O99:V99),(Input!$O$144*(1+rvanilla)^0.5)/A2stdlife))</f>
        <v>0</v>
      </c>
      <c r="X99" s="161">
        <f>IF(A2stdlife="n/a","n/a",IF(X$3&gt;(A2stdlife+$E99),(Input!$O$144*(1+rvanilla)^0.5)-SUM($O99:W99),(Input!$O$144*(1+rvanilla)^0.5)/A2stdlife))</f>
        <v>0</v>
      </c>
      <c r="Y99" s="161">
        <f>IF(A2stdlife="n/a","n/a",IF(Y$3&gt;(A2stdlife+$E99),(Input!$O$144*(1+rvanilla)^0.5)-SUM($O99:X99),(Input!$O$144*(1+rvanilla)^0.5)/A2stdlife))</f>
        <v>0</v>
      </c>
      <c r="Z99" s="161">
        <f>IF(A2stdlife="n/a","n/a",IF(Z$3&gt;(A2stdlife+$E99),(Input!$O$144*(1+rvanilla)^0.5)-SUM($O99:Y99),(Input!$O$144*(1+rvanilla)^0.5)/A2stdlife))</f>
        <v>0</v>
      </c>
      <c r="AA99" s="161">
        <f>IF(A2stdlife="n/a","n/a",IF(AA$3&gt;(A2stdlife+$E99),(Input!$O$144*(1+rvanilla)^0.5)-SUM($O99:Z99),(Input!$O$144*(1+rvanilla)^0.5)/A2stdlife))</f>
        <v>0</v>
      </c>
      <c r="AB99" s="161">
        <f>IF(A2stdlife="n/a","n/a",IF(AB$3&gt;(A2stdlife+$E99),(Input!$O$144*(1+rvanilla)^0.5)-SUM($O99:AA99),(Input!$O$144*(1+rvanilla)^0.5)/A2stdlife))</f>
        <v>0</v>
      </c>
      <c r="AC99" s="161">
        <f>IF(A2stdlife="n/a","n/a",IF(AC$3&gt;(A2stdlife+$E99),(Input!$O$144*(1+rvanilla)^0.5)-SUM($O99:AB99),(Input!$O$144*(1+rvanilla)^0.5)/A2stdlife))</f>
        <v>0</v>
      </c>
      <c r="AD99" s="161">
        <f>IF(A2stdlife="n/a","n/a",IF(AD$3&gt;(A2stdlife+$E99),(Input!$O$144*(1+rvanilla)^0.5)-SUM($O99:AC99),(Input!$O$144*(1+rvanilla)^0.5)/A2stdlife))</f>
        <v>0</v>
      </c>
      <c r="AE99" s="161">
        <f>IF(A2stdlife="n/a","n/a",IF(AE$3&gt;(A2stdlife+$E99),(Input!$O$144*(1+rvanilla)^0.5)-SUM($O99:AD99),(Input!$O$144*(1+rvanilla)^0.5)/A2stdlife))</f>
        <v>0</v>
      </c>
      <c r="AF99" s="161">
        <f>IF(A2stdlife="n/a","n/a",IF(AF$3&gt;(A2stdlife+$E99),(Input!$O$144*(1+rvanilla)^0.5)-SUM($O99:AE99),(Input!$O$144*(1+rvanilla)^0.5)/A2stdlife))</f>
        <v>0</v>
      </c>
      <c r="AG99" s="161">
        <f>IF(A2stdlife="n/a","n/a",IF(AG$3&gt;(A2stdlife+$E99),(Input!$O$144*(1+rvanilla)^0.5)-SUM($O99:AF99),(Input!$O$144*(1+rvanilla)^0.5)/A2stdlife))</f>
        <v>0</v>
      </c>
      <c r="AH99" s="161">
        <f>IF(A2stdlife="n/a","n/a",IF(AH$3&gt;(A2stdlife+$E99),(Input!$O$144*(1+rvanilla)^0.5)-SUM($O99:AG99),(Input!$O$144*(1+rvanilla)^0.5)/A2stdlife))</f>
        <v>0</v>
      </c>
      <c r="AI99" s="161">
        <f>IF(A2stdlife="n/a","n/a",IF(AI$3&gt;(A2stdlife+$E99),(Input!$O$144*(1+rvanilla)^0.5)-SUM($O99:AH99),(Input!$O$144*(1+rvanilla)^0.5)/A2stdlife))</f>
        <v>0</v>
      </c>
      <c r="AJ99" s="161">
        <f>IF(A2stdlife="n/a","n/a",IF(AJ$3&gt;(A2stdlife+$E99),(Input!$O$144*(1+rvanilla)^0.5)-SUM($O99:AI99),(Input!$O$144*(1+rvanilla)^0.5)/A2stdlife))</f>
        <v>0</v>
      </c>
      <c r="AK99" s="161">
        <f>IF(A2stdlife="n/a","n/a",IF(AK$3&gt;(A2stdlife+$E99),(Input!$O$144*(1+rvanilla)^0.5)-SUM($O99:AJ99),(Input!$O$144*(1+rvanilla)^0.5)/A2stdlife))</f>
        <v>0</v>
      </c>
      <c r="AL99" s="161">
        <f>IF(A2stdlife="n/a","n/a",IF(AL$3&gt;(A2stdlife+$E99),(Input!$O$144*(1+rvanilla)^0.5)-SUM($O99:AK99),(Input!$O$144*(1+rvanilla)^0.5)/A2stdlife))</f>
        <v>0</v>
      </c>
      <c r="AM99" s="161">
        <f>IF(A2stdlife="n/a","n/a",IF(AM$3&gt;(A2stdlife+$E99),(Input!$O$144*(1+rvanilla)^0.5)-SUM($O99:AL99),(Input!$O$144*(1+rvanilla)^0.5)/A2stdlife))</f>
        <v>0</v>
      </c>
      <c r="AN99" s="161">
        <f>IF(A2stdlife="n/a","n/a",IF(AN$3&gt;(A2stdlife+$E99),(Input!$O$144*(1+rvanilla)^0.5)-SUM($O99:AM99),(Input!$O$144*(1+rvanilla)^0.5)/A2stdlife))</f>
        <v>0</v>
      </c>
      <c r="AO99" s="161">
        <f>IF(A2stdlife="n/a","n/a",IF(AO$3&gt;(A2stdlife+$E99),(Input!$O$144*(1+rvanilla)^0.5)-SUM($O99:AN99),(Input!$O$144*(1+rvanilla)^0.5)/A2stdlife))</f>
        <v>0</v>
      </c>
      <c r="AP99" s="161">
        <f>IF(A2stdlife="n/a","n/a",IF(AP$3&gt;(A2stdlife+$E99),(Input!$O$144*(1+rvanilla)^0.5)-SUM($O99:AO99),(Input!$O$144*(1+rvanilla)^0.5)/A2stdlife))</f>
        <v>0</v>
      </c>
      <c r="AQ99" s="161">
        <f>IF(A2stdlife="n/a","n/a",IF(AQ$3&gt;(A2stdlife+$E99),(Input!$O$144*(1+rvanilla)^0.5)-SUM($O99:AP99),(Input!$O$144*(1+rvanilla)^0.5)/A2stdlife))</f>
        <v>0</v>
      </c>
      <c r="AR99" s="161">
        <f>IF(A2stdlife="n/a","n/a",IF(AR$3&gt;(A2stdlife+$E99),(Input!$O$144*(1+rvanilla)^0.5)-SUM($O99:AQ99),(Input!$O$144*(1+rvanilla)^0.5)/A2stdlife))</f>
        <v>0</v>
      </c>
      <c r="AS99" s="161">
        <f>IF(A2stdlife="n/a","n/a",IF(AS$3&gt;(A2stdlife+$E99),(Input!$O$144*(1+rvanilla)^0.5)-SUM($O99:AR99),(Input!$O$144*(1+rvanilla)^0.5)/A2stdlife))</f>
        <v>0</v>
      </c>
      <c r="AT99" s="161">
        <f>IF(A2stdlife="n/a","n/a",IF(AT$3&gt;(A2stdlife+$E99),(Input!$O$144*(1+rvanilla)^0.5)-SUM($O99:AS99),(Input!$O$144*(1+rvanilla)^0.5)/A2stdlife))</f>
        <v>0</v>
      </c>
      <c r="AU99" s="161">
        <f>IF(A2stdlife="n/a","n/a",IF(AU$3&gt;(A2stdlife+$E99),(Input!$O$144*(1+rvanilla)^0.5)-SUM($O99:AT99),(Input!$O$144*(1+rvanilla)^0.5)/A2stdlife))</f>
        <v>0</v>
      </c>
      <c r="AV99" s="161">
        <f>IF(A2stdlife="n/a","n/a",IF(AV$3&gt;(A2stdlife+$E99),(Input!$O$144*(1+rvanilla)^0.5)-SUM($O99:AU99),(Input!$O$144*(1+rvanilla)^0.5)/A2stdlife))</f>
        <v>0</v>
      </c>
      <c r="AW99" s="161">
        <f>IF(A2stdlife="n/a","n/a",IF(AW$3&gt;(A2stdlife+$E99),(Input!$O$144*(1+rvanilla)^0.5)-SUM($O99:AV99),(Input!$O$144*(1+rvanilla)^0.5)/A2stdlife))</f>
        <v>0</v>
      </c>
      <c r="AX99" s="161">
        <f>IF(A2stdlife="n/a","n/a",IF(AX$3&gt;(A2stdlife+$E99),(Input!$O$144*(1+rvanilla)^0.5)-SUM($O99:AW99),(Input!$O$144*(1+rvanilla)^0.5)/A2stdlife))</f>
        <v>0</v>
      </c>
      <c r="AY99" s="161">
        <f>IF(A2stdlife="n/a","n/a",IF(AY$3&gt;(A2stdlife+$E99),(Input!$O$144*(1+rvanilla)^0.5)-SUM($O99:AX99),(Input!$O$144*(1+rvanilla)^0.5)/A2stdlife))</f>
        <v>0</v>
      </c>
      <c r="AZ99" s="161">
        <f>IF(A2stdlife="n/a","n/a",IF(AZ$3&gt;(A2stdlife+$E99),(Input!$O$144*(1+rvanilla)^0.5)-SUM($O99:AY99),(Input!$O$144*(1+rvanilla)^0.5)/A2stdlife))</f>
        <v>0</v>
      </c>
      <c r="BA99" s="161">
        <f>IF(A2stdlife="n/a","n/a",IF(BA$3&gt;(A2stdlife+$E99),(Input!$O$144*(1+rvanilla)^0.5)-SUM($O99:AZ99),(Input!$O$144*(1+rvanilla)^0.5)/A2stdlife))</f>
        <v>0</v>
      </c>
      <c r="BB99" s="161">
        <f>IF(A2stdlife="n/a","n/a",IF(BB$3&gt;(A2stdlife+$E99),(Input!$O$144*(1+rvanilla)^0.5)-SUM($O99:BA99),(Input!$O$144*(1+rvanilla)^0.5)/A2stdlife))</f>
        <v>0</v>
      </c>
      <c r="BC99" s="161">
        <f>IF(A2stdlife="n/a","n/a",IF(BC$3&gt;(A2stdlife+$E99),(Input!$O$144*(1+rvanilla)^0.5)-SUM($O99:BB99),(Input!$O$144*(1+rvanilla)^0.5)/A2stdlife))</f>
        <v>0</v>
      </c>
      <c r="BD99" s="161">
        <f>IF(A2stdlife="n/a","n/a",IF(BD$3&gt;(A2stdlife+$E99),(Input!$O$144*(1+rvanilla)^0.5)-SUM($O99:BC99),(Input!$O$144*(1+rvanilla)^0.5)/A2stdlife))</f>
        <v>0</v>
      </c>
      <c r="BE99" s="161">
        <f>IF(A2stdlife="n/a","n/a",IF(BE$3&gt;(A2stdlife+$E99),(Input!$O$144*(1+rvanilla)^0.5)-SUM($O99:BD99),(Input!$O$144*(1+rvanilla)^0.5)/A2stdlife))</f>
        <v>0</v>
      </c>
      <c r="BF99" s="161">
        <f>IF(A2stdlife="n/a","n/a",IF(BF$3&gt;(A2stdlife+$E99),(Input!$O$144*(1+rvanilla)^0.5)-SUM($O99:BE99),(Input!$O$144*(1+rvanilla)^0.5)/A2stdlife))</f>
        <v>0</v>
      </c>
      <c r="BG99" s="161">
        <f>IF(A2stdlife="n/a","n/a",IF(BG$3&gt;(A2stdlife+$E99),(Input!$O$144*(1+rvanilla)^0.5)-SUM($O99:BF99),(Input!$O$144*(1+rvanilla)^0.5)/A2stdlife))</f>
        <v>0</v>
      </c>
      <c r="BH99" s="161">
        <f>IF(A2stdlife="n/a","n/a",IF(BH$3&gt;(A2stdlife+$E99),(Input!$O$144*(1+rvanilla)^0.5)-SUM($O99:BG99),(Input!$O$144*(1+rvanilla)^0.5)/A2stdlife))</f>
        <v>0</v>
      </c>
      <c r="BI99" s="161">
        <f>IF(A2stdlife="n/a","n/a",IF(BI$3&gt;(A2stdlife+$E99),(Input!$O$144*(1+rvanilla)^0.5)-SUM($O99:BH99),(Input!$O$144*(1+rvanilla)^0.5)/A2stdlife))</f>
        <v>0</v>
      </c>
      <c r="BJ99" s="19"/>
      <c r="BK99" s="1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x14ac:dyDescent="0.2">
      <c r="A100" s="19"/>
      <c r="B100" s="19"/>
      <c r="C100" s="35"/>
      <c r="D100" s="469"/>
      <c r="E100" s="282">
        <v>10</v>
      </c>
      <c r="F100" s="37"/>
      <c r="G100" s="393"/>
      <c r="H100" s="307"/>
      <c r="I100" s="307"/>
      <c r="J100" s="307"/>
      <c r="K100" s="307"/>
      <c r="L100" s="307"/>
      <c r="M100" s="307"/>
      <c r="N100" s="307"/>
      <c r="O100" s="307"/>
      <c r="P100" s="306"/>
      <c r="Q100" s="161">
        <f>IF(A2stdlife="n/a","n/a",IF(Q$3&gt;(A2stdlife+$E100),(Input!$P$144*(1+rvanilla)^0.5)-SUM($P100:P100),(Input!$P$144*(1+rvanilla)^0.5)/A2stdlife))</f>
        <v>0</v>
      </c>
      <c r="R100" s="161">
        <f>IF(A2stdlife="n/a","n/a",IF(R$3&gt;(A2stdlife+$E100),(Input!$P$144*(1+rvanilla)^0.5)-SUM($P100:Q100),(Input!$P$144*(1+rvanilla)^0.5)/A2stdlife))</f>
        <v>0</v>
      </c>
      <c r="S100" s="161">
        <f>IF(A2stdlife="n/a","n/a",IF(S$3&gt;(A2stdlife+$E100),(Input!$P$144*(1+rvanilla)^0.5)-SUM($P100:R100),(Input!$P$144*(1+rvanilla)^0.5)/A2stdlife))</f>
        <v>0</v>
      </c>
      <c r="T100" s="161">
        <f>IF(A2stdlife="n/a","n/a",IF(T$3&gt;(A2stdlife+$E100),(Input!$P$144*(1+rvanilla)^0.5)-SUM($P100:S100),(Input!$P$144*(1+rvanilla)^0.5)/A2stdlife))</f>
        <v>0</v>
      </c>
      <c r="U100" s="161">
        <f>IF(A2stdlife="n/a","n/a",IF(U$3&gt;(A2stdlife+$E100),(Input!$P$144*(1+rvanilla)^0.5)-SUM($P100:T100),(Input!$P$144*(1+rvanilla)^0.5)/A2stdlife))</f>
        <v>0</v>
      </c>
      <c r="V100" s="161">
        <f>IF(A2stdlife="n/a","n/a",IF(V$3&gt;(A2stdlife+$E100),(Input!$P$144*(1+rvanilla)^0.5)-SUM($P100:U100),(Input!$P$144*(1+rvanilla)^0.5)/A2stdlife))</f>
        <v>0</v>
      </c>
      <c r="W100" s="161">
        <f>IF(A2stdlife="n/a","n/a",IF(W$3&gt;(A2stdlife+$E100),(Input!$P$144*(1+rvanilla)^0.5)-SUM($P100:V100),(Input!$P$144*(1+rvanilla)^0.5)/A2stdlife))</f>
        <v>0</v>
      </c>
      <c r="X100" s="161">
        <f>IF(A2stdlife="n/a","n/a",IF(X$3&gt;(A2stdlife+$E100),(Input!$P$144*(1+rvanilla)^0.5)-SUM($P100:W100),(Input!$P$144*(1+rvanilla)^0.5)/A2stdlife))</f>
        <v>0</v>
      </c>
      <c r="Y100" s="161">
        <f>IF(A2stdlife="n/a","n/a",IF(Y$3&gt;(A2stdlife+$E100),(Input!$P$144*(1+rvanilla)^0.5)-SUM($P100:X100),(Input!$P$144*(1+rvanilla)^0.5)/A2stdlife))</f>
        <v>0</v>
      </c>
      <c r="Z100" s="161">
        <f>IF(A2stdlife="n/a","n/a",IF(Z$3&gt;(A2stdlife+$E100),(Input!$P$144*(1+rvanilla)^0.5)-SUM($P100:Y100),(Input!$P$144*(1+rvanilla)^0.5)/A2stdlife))</f>
        <v>0</v>
      </c>
      <c r="AA100" s="161">
        <f>IF(A2stdlife="n/a","n/a",IF(AA$3&gt;(A2stdlife+$E100),(Input!$P$144*(1+rvanilla)^0.5)-SUM($P100:Z100),(Input!$P$144*(1+rvanilla)^0.5)/A2stdlife))</f>
        <v>0</v>
      </c>
      <c r="AB100" s="161">
        <f>IF(A2stdlife="n/a","n/a",IF(AB$3&gt;(A2stdlife+$E100),(Input!$P$144*(1+rvanilla)^0.5)-SUM($P100:AA100),(Input!$P$144*(1+rvanilla)^0.5)/A2stdlife))</f>
        <v>0</v>
      </c>
      <c r="AC100" s="161">
        <f>IF(A2stdlife="n/a","n/a",IF(AC$3&gt;(A2stdlife+$E100),(Input!$P$144*(1+rvanilla)^0.5)-SUM($P100:AB100),(Input!$P$144*(1+rvanilla)^0.5)/A2stdlife))</f>
        <v>0</v>
      </c>
      <c r="AD100" s="161">
        <f>IF(A2stdlife="n/a","n/a",IF(AD$3&gt;(A2stdlife+$E100),(Input!$P$144*(1+rvanilla)^0.5)-SUM($P100:AC100),(Input!$P$144*(1+rvanilla)^0.5)/A2stdlife))</f>
        <v>0</v>
      </c>
      <c r="AE100" s="161">
        <f>IF(A2stdlife="n/a","n/a",IF(AE$3&gt;(A2stdlife+$E100),(Input!$P$144*(1+rvanilla)^0.5)-SUM($P100:AD100),(Input!$P$144*(1+rvanilla)^0.5)/A2stdlife))</f>
        <v>0</v>
      </c>
      <c r="AF100" s="161">
        <f>IF(A2stdlife="n/a","n/a",IF(AF$3&gt;(A2stdlife+$E100),(Input!$P$144*(1+rvanilla)^0.5)-SUM($P100:AE100),(Input!$P$144*(1+rvanilla)^0.5)/A2stdlife))</f>
        <v>0</v>
      </c>
      <c r="AG100" s="161">
        <f>IF(A2stdlife="n/a","n/a",IF(AG$3&gt;(A2stdlife+$E100),(Input!$P$144*(1+rvanilla)^0.5)-SUM($P100:AF100),(Input!$P$144*(1+rvanilla)^0.5)/A2stdlife))</f>
        <v>0</v>
      </c>
      <c r="AH100" s="161">
        <f>IF(A2stdlife="n/a","n/a",IF(AH$3&gt;(A2stdlife+$E100),(Input!$P$144*(1+rvanilla)^0.5)-SUM($P100:AG100),(Input!$P$144*(1+rvanilla)^0.5)/A2stdlife))</f>
        <v>0</v>
      </c>
      <c r="AI100" s="161">
        <f>IF(A2stdlife="n/a","n/a",IF(AI$3&gt;(A2stdlife+$E100),(Input!$P$144*(1+rvanilla)^0.5)-SUM($P100:AH100),(Input!$P$144*(1+rvanilla)^0.5)/A2stdlife))</f>
        <v>0</v>
      </c>
      <c r="AJ100" s="161">
        <f>IF(A2stdlife="n/a","n/a",IF(AJ$3&gt;(A2stdlife+$E100),(Input!$P$144*(1+rvanilla)^0.5)-SUM($P100:AI100),(Input!$P$144*(1+rvanilla)^0.5)/A2stdlife))</f>
        <v>0</v>
      </c>
      <c r="AK100" s="161">
        <f>IF(A2stdlife="n/a","n/a",IF(AK$3&gt;(A2stdlife+$E100),(Input!$P$144*(1+rvanilla)^0.5)-SUM($P100:AJ100),(Input!$P$144*(1+rvanilla)^0.5)/A2stdlife))</f>
        <v>0</v>
      </c>
      <c r="AL100" s="161">
        <f>IF(A2stdlife="n/a","n/a",IF(AL$3&gt;(A2stdlife+$E100),(Input!$P$144*(1+rvanilla)^0.5)-SUM($P100:AK100),(Input!$P$144*(1+rvanilla)^0.5)/A2stdlife))</f>
        <v>0</v>
      </c>
      <c r="AM100" s="161">
        <f>IF(A2stdlife="n/a","n/a",IF(AM$3&gt;(A2stdlife+$E100),(Input!$P$144*(1+rvanilla)^0.5)-SUM($P100:AL100),(Input!$P$144*(1+rvanilla)^0.5)/A2stdlife))</f>
        <v>0</v>
      </c>
      <c r="AN100" s="161">
        <f>IF(A2stdlife="n/a","n/a",IF(AN$3&gt;(A2stdlife+$E100),(Input!$P$144*(1+rvanilla)^0.5)-SUM($P100:AM100),(Input!$P$144*(1+rvanilla)^0.5)/A2stdlife))</f>
        <v>0</v>
      </c>
      <c r="AO100" s="161">
        <f>IF(A2stdlife="n/a","n/a",IF(AO$3&gt;(A2stdlife+$E100),(Input!$P$144*(1+rvanilla)^0.5)-SUM($P100:AN100),(Input!$P$144*(1+rvanilla)^0.5)/A2stdlife))</f>
        <v>0</v>
      </c>
      <c r="AP100" s="161">
        <f>IF(A2stdlife="n/a","n/a",IF(AP$3&gt;(A2stdlife+$E100),(Input!$P$144*(1+rvanilla)^0.5)-SUM($P100:AO100),(Input!$P$144*(1+rvanilla)^0.5)/A2stdlife))</f>
        <v>0</v>
      </c>
      <c r="AQ100" s="161">
        <f>IF(A2stdlife="n/a","n/a",IF(AQ$3&gt;(A2stdlife+$E100),(Input!$P$144*(1+rvanilla)^0.5)-SUM($P100:AP100),(Input!$P$144*(1+rvanilla)^0.5)/A2stdlife))</f>
        <v>0</v>
      </c>
      <c r="AR100" s="161">
        <f>IF(A2stdlife="n/a","n/a",IF(AR$3&gt;(A2stdlife+$E100),(Input!$P$144*(1+rvanilla)^0.5)-SUM($P100:AQ100),(Input!$P$144*(1+rvanilla)^0.5)/A2stdlife))</f>
        <v>0</v>
      </c>
      <c r="AS100" s="161">
        <f>IF(A2stdlife="n/a","n/a",IF(AS$3&gt;(A2stdlife+$E100),(Input!$P$144*(1+rvanilla)^0.5)-SUM($P100:AR100),(Input!$P$144*(1+rvanilla)^0.5)/A2stdlife))</f>
        <v>0</v>
      </c>
      <c r="AT100" s="161">
        <f>IF(A2stdlife="n/a","n/a",IF(AT$3&gt;(A2stdlife+$E100),(Input!$P$144*(1+rvanilla)^0.5)-SUM($P100:AS100),(Input!$P$144*(1+rvanilla)^0.5)/A2stdlife))</f>
        <v>0</v>
      </c>
      <c r="AU100" s="161">
        <f>IF(A2stdlife="n/a","n/a",IF(AU$3&gt;(A2stdlife+$E100),(Input!$P$144*(1+rvanilla)^0.5)-SUM($P100:AT100),(Input!$P$144*(1+rvanilla)^0.5)/A2stdlife))</f>
        <v>0</v>
      </c>
      <c r="AV100" s="161">
        <f>IF(A2stdlife="n/a","n/a",IF(AV$3&gt;(A2stdlife+$E100),(Input!$P$144*(1+rvanilla)^0.5)-SUM($P100:AU100),(Input!$P$144*(1+rvanilla)^0.5)/A2stdlife))</f>
        <v>0</v>
      </c>
      <c r="AW100" s="161">
        <f>IF(A2stdlife="n/a","n/a",IF(AW$3&gt;(A2stdlife+$E100),(Input!$P$144*(1+rvanilla)^0.5)-SUM($P100:AV100),(Input!$P$144*(1+rvanilla)^0.5)/A2stdlife))</f>
        <v>0</v>
      </c>
      <c r="AX100" s="161">
        <f>IF(A2stdlife="n/a","n/a",IF(AX$3&gt;(A2stdlife+$E100),(Input!$P$144*(1+rvanilla)^0.5)-SUM($P100:AW100),(Input!$P$144*(1+rvanilla)^0.5)/A2stdlife))</f>
        <v>0</v>
      </c>
      <c r="AY100" s="161">
        <f>IF(A2stdlife="n/a","n/a",IF(AY$3&gt;(A2stdlife+$E100),(Input!$P$144*(1+rvanilla)^0.5)-SUM($P100:AX100),(Input!$P$144*(1+rvanilla)^0.5)/A2stdlife))</f>
        <v>0</v>
      </c>
      <c r="AZ100" s="161">
        <f>IF(A2stdlife="n/a","n/a",IF(AZ$3&gt;(A2stdlife+$E100),(Input!$P$144*(1+rvanilla)^0.5)-SUM($P100:AY100),(Input!$P$144*(1+rvanilla)^0.5)/A2stdlife))</f>
        <v>0</v>
      </c>
      <c r="BA100" s="161">
        <f>IF(A2stdlife="n/a","n/a",IF(BA$3&gt;(A2stdlife+$E100),(Input!$P$144*(1+rvanilla)^0.5)-SUM($P100:AZ100),(Input!$P$144*(1+rvanilla)^0.5)/A2stdlife))</f>
        <v>0</v>
      </c>
      <c r="BB100" s="161">
        <f>IF(A2stdlife="n/a","n/a",IF(BB$3&gt;(A2stdlife+$E100),(Input!$P$144*(1+rvanilla)^0.5)-SUM($P100:BA100),(Input!$P$144*(1+rvanilla)^0.5)/A2stdlife))</f>
        <v>0</v>
      </c>
      <c r="BC100" s="161">
        <f>IF(A2stdlife="n/a","n/a",IF(BC$3&gt;(A2stdlife+$E100),(Input!$P$144*(1+rvanilla)^0.5)-SUM($P100:BB100),(Input!$P$144*(1+rvanilla)^0.5)/A2stdlife))</f>
        <v>0</v>
      </c>
      <c r="BD100" s="161">
        <f>IF(A2stdlife="n/a","n/a",IF(BD$3&gt;(A2stdlife+$E100),(Input!$P$144*(1+rvanilla)^0.5)-SUM($P100:BC100),(Input!$P$144*(1+rvanilla)^0.5)/A2stdlife))</f>
        <v>0</v>
      </c>
      <c r="BE100" s="161">
        <f>IF(A2stdlife="n/a","n/a",IF(BE$3&gt;(A2stdlife+$E100),(Input!$P$144*(1+rvanilla)^0.5)-SUM($P100:BD100),(Input!$P$144*(1+rvanilla)^0.5)/A2stdlife))</f>
        <v>0</v>
      </c>
      <c r="BF100" s="161">
        <f>IF(A2stdlife="n/a","n/a",IF(BF$3&gt;(A2stdlife+$E100),(Input!$P$144*(1+rvanilla)^0.5)-SUM($P100:BE100),(Input!$P$144*(1+rvanilla)^0.5)/A2stdlife))</f>
        <v>0</v>
      </c>
      <c r="BG100" s="161">
        <f>IF(A2stdlife="n/a","n/a",IF(BG$3&gt;(A2stdlife+$E100),(Input!$P$144*(1+rvanilla)^0.5)-SUM($P100:BF100),(Input!$P$144*(1+rvanilla)^0.5)/A2stdlife))</f>
        <v>0</v>
      </c>
      <c r="BH100" s="161">
        <f>IF(A2stdlife="n/a","n/a",IF(BH$3&gt;(A2stdlife+$E100),(Input!$P$144*(1+rvanilla)^0.5)-SUM($P100:BG100),(Input!$P$144*(1+rvanilla)^0.5)/A2stdlife))</f>
        <v>0</v>
      </c>
      <c r="BI100" s="161">
        <f>IF(A2stdlife="n/a","n/a",IF(BI$3&gt;(A2stdlife+$E100),(Input!$P$144*(1+rvanilla)^0.5)-SUM($P100:BH100),(Input!$P$144*(1+rvanilla)^0.5)/A2stdlife))</f>
        <v>0</v>
      </c>
      <c r="BJ100" s="19"/>
      <c r="BK100" s="19"/>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1" x14ac:dyDescent="0.2">
      <c r="A101" s="19"/>
      <c r="B101" s="19"/>
      <c r="C101" s="35">
        <f>Asset2</f>
        <v>0</v>
      </c>
      <c r="D101" s="19"/>
      <c r="E101" s="19"/>
      <c r="F101" s="32"/>
      <c r="G101" s="157">
        <f>SUM(G89:G100)</f>
        <v>0</v>
      </c>
      <c r="H101" s="157">
        <f t="shared" ref="H101:BI101" si="41">SUM(H89:H100)</f>
        <v>0</v>
      </c>
      <c r="I101" s="157">
        <f t="shared" si="41"/>
        <v>0</v>
      </c>
      <c r="J101" s="157">
        <f t="shared" si="41"/>
        <v>0</v>
      </c>
      <c r="K101" s="157">
        <f t="shared" si="41"/>
        <v>0</v>
      </c>
      <c r="L101" s="157">
        <f t="shared" si="41"/>
        <v>0</v>
      </c>
      <c r="M101" s="157">
        <f t="shared" si="41"/>
        <v>0</v>
      </c>
      <c r="N101" s="157">
        <f t="shared" si="41"/>
        <v>0</v>
      </c>
      <c r="O101" s="157">
        <f t="shared" si="41"/>
        <v>0</v>
      </c>
      <c r="P101" s="157">
        <f t="shared" si="41"/>
        <v>0</v>
      </c>
      <c r="Q101" s="157">
        <f t="shared" si="41"/>
        <v>0</v>
      </c>
      <c r="R101" s="157">
        <f t="shared" si="41"/>
        <v>0</v>
      </c>
      <c r="S101" s="157">
        <f t="shared" si="41"/>
        <v>0</v>
      </c>
      <c r="T101" s="157">
        <f t="shared" si="41"/>
        <v>0</v>
      </c>
      <c r="U101" s="157">
        <f t="shared" si="41"/>
        <v>0</v>
      </c>
      <c r="V101" s="157">
        <f t="shared" si="41"/>
        <v>0</v>
      </c>
      <c r="W101" s="157">
        <f t="shared" si="41"/>
        <v>0</v>
      </c>
      <c r="X101" s="157">
        <f t="shared" si="41"/>
        <v>0</v>
      </c>
      <c r="Y101" s="157">
        <f t="shared" si="41"/>
        <v>0</v>
      </c>
      <c r="Z101" s="157">
        <f t="shared" si="41"/>
        <v>0</v>
      </c>
      <c r="AA101" s="157">
        <f t="shared" si="41"/>
        <v>0</v>
      </c>
      <c r="AB101" s="157">
        <f t="shared" si="41"/>
        <v>0</v>
      </c>
      <c r="AC101" s="157">
        <f t="shared" si="41"/>
        <v>0</v>
      </c>
      <c r="AD101" s="157">
        <f t="shared" si="41"/>
        <v>0</v>
      </c>
      <c r="AE101" s="157">
        <f t="shared" si="41"/>
        <v>0</v>
      </c>
      <c r="AF101" s="157">
        <f t="shared" si="41"/>
        <v>0</v>
      </c>
      <c r="AG101" s="157">
        <f t="shared" si="41"/>
        <v>0</v>
      </c>
      <c r="AH101" s="157">
        <f t="shared" si="41"/>
        <v>0</v>
      </c>
      <c r="AI101" s="157">
        <f t="shared" si="41"/>
        <v>0</v>
      </c>
      <c r="AJ101" s="157">
        <f t="shared" si="41"/>
        <v>0</v>
      </c>
      <c r="AK101" s="157">
        <f t="shared" si="41"/>
        <v>0</v>
      </c>
      <c r="AL101" s="157">
        <f t="shared" si="41"/>
        <v>0</v>
      </c>
      <c r="AM101" s="157">
        <f t="shared" si="41"/>
        <v>0</v>
      </c>
      <c r="AN101" s="157">
        <f t="shared" si="41"/>
        <v>0</v>
      </c>
      <c r="AO101" s="157">
        <f t="shared" si="41"/>
        <v>0</v>
      </c>
      <c r="AP101" s="157">
        <f t="shared" si="41"/>
        <v>0</v>
      </c>
      <c r="AQ101" s="157">
        <f t="shared" si="41"/>
        <v>0</v>
      </c>
      <c r="AR101" s="157">
        <f t="shared" si="41"/>
        <v>0</v>
      </c>
      <c r="AS101" s="157">
        <f t="shared" si="41"/>
        <v>0</v>
      </c>
      <c r="AT101" s="157">
        <f t="shared" si="41"/>
        <v>0</v>
      </c>
      <c r="AU101" s="157">
        <f t="shared" si="41"/>
        <v>0</v>
      </c>
      <c r="AV101" s="157">
        <f t="shared" si="41"/>
        <v>0</v>
      </c>
      <c r="AW101" s="157">
        <f t="shared" si="41"/>
        <v>0</v>
      </c>
      <c r="AX101" s="157">
        <f t="shared" si="41"/>
        <v>0</v>
      </c>
      <c r="AY101" s="157">
        <f t="shared" si="41"/>
        <v>0</v>
      </c>
      <c r="AZ101" s="157">
        <f t="shared" si="41"/>
        <v>0</v>
      </c>
      <c r="BA101" s="157">
        <f t="shared" si="41"/>
        <v>0</v>
      </c>
      <c r="BB101" s="157">
        <f t="shared" si="41"/>
        <v>0</v>
      </c>
      <c r="BC101" s="157">
        <f t="shared" si="41"/>
        <v>0</v>
      </c>
      <c r="BD101" s="157">
        <f t="shared" si="41"/>
        <v>0</v>
      </c>
      <c r="BE101" s="157">
        <f t="shared" si="41"/>
        <v>0</v>
      </c>
      <c r="BF101" s="157">
        <f t="shared" si="41"/>
        <v>0</v>
      </c>
      <c r="BG101" s="157">
        <f t="shared" si="41"/>
        <v>0</v>
      </c>
      <c r="BH101" s="157">
        <f t="shared" si="41"/>
        <v>0</v>
      </c>
      <c r="BI101" s="157">
        <f t="shared" si="41"/>
        <v>0</v>
      </c>
      <c r="BJ101" s="19"/>
      <c r="BK101" s="19"/>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idden="1" outlineLevel="2" x14ac:dyDescent="0.2">
      <c r="A102" s="19"/>
      <c r="B102" s="42">
        <f>C114</f>
        <v>0</v>
      </c>
      <c r="C102" s="43"/>
      <c r="D102" s="44" t="s">
        <v>72</v>
      </c>
      <c r="E102" s="43"/>
      <c r="F102" s="45"/>
      <c r="G102" s="391">
        <f>IF(G$3&gt;A3remlife,A3value-SUM($F102:F102),IF(A3remlife="N/A","n/a",A3value/A3remlife))</f>
        <v>0</v>
      </c>
      <c r="H102" s="160">
        <f>IF(H$3&gt;A3remlife,A3value-SUM($F102:G102),IF(A3remlife="N/A","n/a",A3value/A3remlife))</f>
        <v>0</v>
      </c>
      <c r="I102" s="160">
        <f>IF(I$3&gt;A3remlife,A3value-SUM($F102:H102),IF(A3remlife="N/A","n/a",A3value/A3remlife))</f>
        <v>0</v>
      </c>
      <c r="J102" s="160">
        <f>IF(J$3&gt;A3remlife,A3value-SUM($F102:I102),IF(A3remlife="N/A","n/a",A3value/A3remlife))</f>
        <v>0</v>
      </c>
      <c r="K102" s="160">
        <f>IF(K$3&gt;A3remlife,A3value-SUM($F102:J102),IF(A3remlife="N/A","n/a",A3value/A3remlife))</f>
        <v>0</v>
      </c>
      <c r="L102" s="160">
        <f>IF(L$3&gt;A3remlife,A3value-SUM($F102:K102),IF(A3remlife="N/A","n/a",A3value/A3remlife))</f>
        <v>0</v>
      </c>
      <c r="M102" s="160">
        <f>IF(M$3&gt;A3remlife,A3value-SUM($F102:L102),IF(A3remlife="N/A","n/a",A3value/A3remlife))</f>
        <v>0</v>
      </c>
      <c r="N102" s="160">
        <f>IF(N$3&gt;A3remlife,A3value-SUM($F102:M102),IF(A3remlife="N/A","n/a",A3value/A3remlife))</f>
        <v>0</v>
      </c>
      <c r="O102" s="160">
        <f>IF(O$3&gt;A3remlife,A3value-SUM($F102:N102),IF(A3remlife="N/A","n/a",A3value/A3remlife))</f>
        <v>0</v>
      </c>
      <c r="P102" s="160">
        <f>IF(P$3&gt;A3remlife,A3value-SUM($F102:O102),IF(A3remlife="N/A","n/a",A3value/A3remlife))</f>
        <v>0</v>
      </c>
      <c r="Q102" s="160">
        <f>IF(Q$3&gt;A3remlife,A3value-SUM($F102:P102),IF(A3remlife="N/A","n/a",A3value/A3remlife))</f>
        <v>0</v>
      </c>
      <c r="R102" s="160">
        <f>IF(R$3&gt;A3remlife,A3value-SUM($F102:Q102),IF(A3remlife="N/A","n/a",A3value/A3remlife))</f>
        <v>0</v>
      </c>
      <c r="S102" s="160">
        <f>IF(S$3&gt;A3remlife,A3value-SUM($F102:R102),IF(A3remlife="N/A","n/a",A3value/A3remlife))</f>
        <v>0</v>
      </c>
      <c r="T102" s="160">
        <f>IF(T$3&gt;A3remlife,A3value-SUM($F102:S102),IF(A3remlife="N/A","n/a",A3value/A3remlife))</f>
        <v>0</v>
      </c>
      <c r="U102" s="160">
        <f>IF(U$3&gt;A3remlife,A3value-SUM($F102:T102),IF(A3remlife="N/A","n/a",A3value/A3remlife))</f>
        <v>0</v>
      </c>
      <c r="V102" s="160">
        <f>IF(V$3&gt;A3remlife,A3value-SUM($F102:U102),IF(A3remlife="N/A","n/a",A3value/A3remlife))</f>
        <v>0</v>
      </c>
      <c r="W102" s="160">
        <f>IF(W$3&gt;A3remlife,A3value-SUM($F102:V102),IF(A3remlife="N/A","n/a",A3value/A3remlife))</f>
        <v>0</v>
      </c>
      <c r="X102" s="160">
        <f>IF(X$3&gt;A3remlife,A3value-SUM($F102:W102),IF(A3remlife="N/A","n/a",A3value/A3remlife))</f>
        <v>0</v>
      </c>
      <c r="Y102" s="160">
        <f>IF(Y$3&gt;A3remlife,A3value-SUM($F102:X102),IF(A3remlife="N/A","n/a",A3value/A3remlife))</f>
        <v>0</v>
      </c>
      <c r="Z102" s="160">
        <f>IF(Z$3&gt;A3remlife,A3value-SUM($F102:Y102),IF(A3remlife="N/A","n/a",A3value/A3remlife))</f>
        <v>0</v>
      </c>
      <c r="AA102" s="160">
        <f>IF(AA$3&gt;A3remlife,A3value-SUM($F102:Z102),IF(A3remlife="N/A","n/a",A3value/A3remlife))</f>
        <v>0</v>
      </c>
      <c r="AB102" s="160">
        <f>IF(AB$3&gt;A3remlife,A3value-SUM($F102:AA102),IF(A3remlife="N/A","n/a",A3value/A3remlife))</f>
        <v>0</v>
      </c>
      <c r="AC102" s="160">
        <f>IF(AC$3&gt;A3remlife,A3value-SUM($F102:AB102),IF(A3remlife="N/A","n/a",A3value/A3remlife))</f>
        <v>0</v>
      </c>
      <c r="AD102" s="160">
        <f>IF(AD$3&gt;A3remlife,A3value-SUM($F102:AC102),IF(A3remlife="N/A","n/a",A3value/A3remlife))</f>
        <v>0</v>
      </c>
      <c r="AE102" s="160">
        <f>IF(AE$3&gt;A3remlife,A3value-SUM($F102:AD102),IF(A3remlife="N/A","n/a",A3value/A3remlife))</f>
        <v>0</v>
      </c>
      <c r="AF102" s="160">
        <f>IF(AF$3&gt;A3remlife,A3value-SUM($F102:AE102),IF(A3remlife="N/A","n/a",A3value/A3remlife))</f>
        <v>0</v>
      </c>
      <c r="AG102" s="160">
        <f>IF(AG$3&gt;A3remlife,A3value-SUM($F102:AF102),IF(A3remlife="N/A","n/a",A3value/A3remlife))</f>
        <v>0</v>
      </c>
      <c r="AH102" s="160">
        <f>IF(AH$3&gt;A3remlife,A3value-SUM($F102:AG102),IF(A3remlife="N/A","n/a",A3value/A3remlife))</f>
        <v>0</v>
      </c>
      <c r="AI102" s="160">
        <f>IF(AI$3&gt;A3remlife,A3value-SUM($F102:AH102),IF(A3remlife="N/A","n/a",A3value/A3remlife))</f>
        <v>0</v>
      </c>
      <c r="AJ102" s="160">
        <f>IF(AJ$3&gt;A3remlife,A3value-SUM($F102:AI102),IF(A3remlife="N/A","n/a",A3value/A3remlife))</f>
        <v>0</v>
      </c>
      <c r="AK102" s="160">
        <f>IF(AK$3&gt;A3remlife,A3value-SUM($F102:AJ102),IF(A3remlife="N/A","n/a",A3value/A3remlife))</f>
        <v>0</v>
      </c>
      <c r="AL102" s="160">
        <f>IF(AL$3&gt;A3remlife,A3value-SUM($F102:AK102),IF(A3remlife="N/A","n/a",A3value/A3remlife))</f>
        <v>0</v>
      </c>
      <c r="AM102" s="160">
        <f>IF(AM$3&gt;A3remlife,A3value-SUM($F102:AL102),IF(A3remlife="N/A","n/a",A3value/A3remlife))</f>
        <v>0</v>
      </c>
      <c r="AN102" s="160">
        <f>IF(AN$3&gt;A3remlife,A3value-SUM($F102:AM102),IF(A3remlife="N/A","n/a",A3value/A3remlife))</f>
        <v>0</v>
      </c>
      <c r="AO102" s="160">
        <f>IF(AO$3&gt;A3remlife,A3value-SUM($F102:AN102),IF(A3remlife="N/A","n/a",A3value/A3remlife))</f>
        <v>0</v>
      </c>
      <c r="AP102" s="160">
        <f>IF(AP$3&gt;A3remlife,A3value-SUM($F102:AO102),IF(A3remlife="N/A","n/a",A3value/A3remlife))</f>
        <v>0</v>
      </c>
      <c r="AQ102" s="160">
        <f>IF(AQ$3&gt;A3remlife,A3value-SUM($F102:AP102),IF(A3remlife="N/A","n/a",A3value/A3remlife))</f>
        <v>0</v>
      </c>
      <c r="AR102" s="160">
        <f>IF(AR$3&gt;A3remlife,A3value-SUM($F102:AQ102),IF(A3remlife="N/A","n/a",A3value/A3remlife))</f>
        <v>0</v>
      </c>
      <c r="AS102" s="160">
        <f>IF(AS$3&gt;A3remlife,A3value-SUM($F102:AR102),IF(A3remlife="N/A","n/a",A3value/A3remlife))</f>
        <v>0</v>
      </c>
      <c r="AT102" s="160">
        <f>IF(AT$3&gt;A3remlife,A3value-SUM($F102:AS102),IF(A3remlife="N/A","n/a",A3value/A3remlife))</f>
        <v>0</v>
      </c>
      <c r="AU102" s="160">
        <f>IF(AU$3&gt;A3remlife,A3value-SUM($F102:AT102),IF(A3remlife="N/A","n/a",A3value/A3remlife))</f>
        <v>0</v>
      </c>
      <c r="AV102" s="160">
        <f>IF(AV$3&gt;A3remlife,A3value-SUM($F102:AU102),IF(A3remlife="N/A","n/a",A3value/A3remlife))</f>
        <v>0</v>
      </c>
      <c r="AW102" s="160">
        <f>IF(AW$3&gt;A3remlife,A3value-SUM($F102:AV102),IF(A3remlife="N/A","n/a",A3value/A3remlife))</f>
        <v>0</v>
      </c>
      <c r="AX102" s="160">
        <f>IF(AX$3&gt;A3remlife,A3value-SUM($F102:AW102),IF(A3remlife="N/A","n/a",A3value/A3remlife))</f>
        <v>0</v>
      </c>
      <c r="AY102" s="160">
        <f>IF(AY$3&gt;A3remlife,A3value-SUM($F102:AX102),IF(A3remlife="N/A","n/a",A3value/A3remlife))</f>
        <v>0</v>
      </c>
      <c r="AZ102" s="160">
        <f>IF(AZ$3&gt;A3remlife,A3value-SUM($F102:AY102),IF(A3remlife="N/A","n/a",A3value/A3remlife))</f>
        <v>0</v>
      </c>
      <c r="BA102" s="160">
        <f>IF(BA$3&gt;A3remlife,A3value-SUM($F102:AZ102),IF(A3remlife="N/A","n/a",A3value/A3remlife))</f>
        <v>0</v>
      </c>
      <c r="BB102" s="160">
        <f>IF(BB$3&gt;A3remlife,A3value-SUM($F102:BA102),IF(A3remlife="N/A","n/a",A3value/A3remlife))</f>
        <v>0</v>
      </c>
      <c r="BC102" s="160">
        <f>IF(BC$3&gt;A3remlife,A3value-SUM($F102:BB102),IF(A3remlife="N/A","n/a",A3value/A3remlife))</f>
        <v>0</v>
      </c>
      <c r="BD102" s="160">
        <f>IF(BD$3&gt;A3remlife,A3value-SUM($F102:BC102),IF(A3remlife="N/A","n/a",A3value/A3remlife))</f>
        <v>0</v>
      </c>
      <c r="BE102" s="160">
        <f>IF(BE$3&gt;A3remlife,A3value-SUM($F102:BD102),IF(A3remlife="N/A","n/a",A3value/A3remlife))</f>
        <v>0</v>
      </c>
      <c r="BF102" s="160">
        <f>IF(BF$3&gt;A3remlife,A3value-SUM($F102:BE102),IF(A3remlife="N/A","n/a",A3value/A3remlife))</f>
        <v>0</v>
      </c>
      <c r="BG102" s="160">
        <f>IF(BG$3&gt;A3remlife,A3value-SUM($F102:BF102),IF(A3remlife="N/A","n/a",A3value/A3remlife))</f>
        <v>0</v>
      </c>
      <c r="BH102" s="160">
        <f>IF(BH$3&gt;A3remlife,A3value-SUM($F102:BG102),IF(A3remlife="N/A","n/a",A3value/A3remlife))</f>
        <v>0</v>
      </c>
      <c r="BI102" s="160">
        <f>IF(BI$3&gt;A3remlife,A3value-SUM($F102:BH102),IF(A3remlife="N/A","n/a",A3value/A3remlife))</f>
        <v>0</v>
      </c>
      <c r="BJ102" s="19"/>
      <c r="BK102" s="19"/>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idden="1" outlineLevel="2" x14ac:dyDescent="0.2">
      <c r="A103" s="19"/>
      <c r="B103" s="19"/>
      <c r="C103" s="35"/>
      <c r="D103" s="469" t="s">
        <v>71</v>
      </c>
      <c r="E103" s="281">
        <v>0</v>
      </c>
      <c r="F103" s="37"/>
      <c r="G103" s="157"/>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c r="AO103" s="161"/>
      <c r="AP103" s="161"/>
      <c r="AQ103" s="161"/>
      <c r="AR103" s="161"/>
      <c r="AS103" s="161"/>
      <c r="AT103" s="161"/>
      <c r="AU103" s="161"/>
      <c r="AV103" s="161"/>
      <c r="AW103" s="161"/>
      <c r="AX103" s="161"/>
      <c r="AY103" s="161"/>
      <c r="AZ103" s="161"/>
      <c r="BA103" s="161"/>
      <c r="BB103" s="161"/>
      <c r="BC103" s="161"/>
      <c r="BD103" s="161"/>
      <c r="BE103" s="161"/>
      <c r="BF103" s="161"/>
      <c r="BG103" s="161"/>
      <c r="BH103" s="161"/>
      <c r="BI103" s="161"/>
      <c r="BJ103" s="19"/>
      <c r="BK103" s="19"/>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idden="1" outlineLevel="2" x14ac:dyDescent="0.2">
      <c r="A104" s="19"/>
      <c r="B104" s="19"/>
      <c r="C104" s="35"/>
      <c r="D104" s="469"/>
      <c r="E104" s="281">
        <v>1</v>
      </c>
      <c r="F104" s="37"/>
      <c r="G104" s="392"/>
      <c r="H104" s="161">
        <f>IF(A3stdlife="n/a","n/a",IF(H$3&gt;(A3stdlife+$E104),(Input!$G$145*(1+rvanilla)^0.5)-SUM($G104:G104),(Input!$G$145*(1+rvanilla)^0.5)/A3stdlife))</f>
        <v>0</v>
      </c>
      <c r="I104" s="161">
        <f>IF(A3stdlife="n/a","n/a",IF(I$3&gt;(A3stdlife+$E104),(Input!$G$145*(1+rvanilla)^0.5)-SUM($G104:H104),(Input!$G$145*(1+rvanilla)^0.5)/A3stdlife))</f>
        <v>0</v>
      </c>
      <c r="J104" s="161">
        <f>IF(A3stdlife="n/a","n/a",IF(J$3&gt;(A3stdlife+$E104),(Input!$G$145*(1+rvanilla)^0.5)-SUM($G104:I104),(Input!$G$145*(1+rvanilla)^0.5)/A3stdlife))</f>
        <v>0</v>
      </c>
      <c r="K104" s="161">
        <f>IF(A3stdlife="n/a","n/a",IF(K$3&gt;(A3stdlife+$E104),(Input!$G$145*(1+rvanilla)^0.5)-SUM($G104:J104),(Input!$G$145*(1+rvanilla)^0.5)/A3stdlife))</f>
        <v>0</v>
      </c>
      <c r="L104" s="161">
        <f>IF(A3stdlife="n/a","n/a",IF(L$3&gt;(A3stdlife+$E104),(Input!$G$145*(1+rvanilla)^0.5)-SUM($G104:K104),(Input!$G$145*(1+rvanilla)^0.5)/A3stdlife))</f>
        <v>0</v>
      </c>
      <c r="M104" s="161">
        <f>IF(A3stdlife="n/a","n/a",IF(M$3&gt;(A3stdlife+$E104),(Input!$G$145*(1+rvanilla)^0.5)-SUM($G104:L104),(Input!$G$145*(1+rvanilla)^0.5)/A3stdlife))</f>
        <v>0</v>
      </c>
      <c r="N104" s="161">
        <f>IF(A3stdlife="n/a","n/a",IF(N$3&gt;(A3stdlife+$E104),(Input!$G$145*(1+rvanilla)^0.5)-SUM($G104:M104),(Input!$G$145*(1+rvanilla)^0.5)/A3stdlife))</f>
        <v>0</v>
      </c>
      <c r="O104" s="161">
        <f>IF(A3stdlife="n/a","n/a",IF(O$3&gt;(A3stdlife+$E104),(Input!$G$145*(1+rvanilla)^0.5)-SUM($G104:N104),(Input!$G$145*(1+rvanilla)^0.5)/A3stdlife))</f>
        <v>0</v>
      </c>
      <c r="P104" s="161">
        <f>IF(A3stdlife="n/a","n/a",IF(P$3&gt;(A3stdlife+$E104),(Input!$G$145*(1+rvanilla)^0.5)-SUM($G104:O104),(Input!$G$145*(1+rvanilla)^0.5)/A3stdlife))</f>
        <v>0</v>
      </c>
      <c r="Q104" s="161">
        <f>IF(A3stdlife="n/a","n/a",IF(Q$3&gt;(A3stdlife+$E104),(Input!$G$145*(1+rvanilla)^0.5)-SUM($G104:P104),(Input!$G$145*(1+rvanilla)^0.5)/A3stdlife))</f>
        <v>0</v>
      </c>
      <c r="R104" s="161">
        <f>IF(A3stdlife="n/a","n/a",IF(R$3&gt;(A3stdlife+$E104),(Input!$G$145*(1+rvanilla)^0.5)-SUM($G104:Q104),(Input!$G$145*(1+rvanilla)^0.5)/A3stdlife))</f>
        <v>0</v>
      </c>
      <c r="S104" s="161">
        <f>IF(A3stdlife="n/a","n/a",IF(S$3&gt;(A3stdlife+$E104),(Input!$G$145*(1+rvanilla)^0.5)-SUM($G104:R104),(Input!$G$145*(1+rvanilla)^0.5)/A3stdlife))</f>
        <v>0</v>
      </c>
      <c r="T104" s="161">
        <f>IF(A3stdlife="n/a","n/a",IF(T$3&gt;(A3stdlife+$E104),(Input!$G$145*(1+rvanilla)^0.5)-SUM($G104:S104),(Input!$G$145*(1+rvanilla)^0.5)/A3stdlife))</f>
        <v>0</v>
      </c>
      <c r="U104" s="161">
        <f>IF(A3stdlife="n/a","n/a",IF(U$3&gt;(A3stdlife+$E104),(Input!$G$145*(1+rvanilla)^0.5)-SUM($G104:T104),(Input!$G$145*(1+rvanilla)^0.5)/A3stdlife))</f>
        <v>0</v>
      </c>
      <c r="V104" s="161">
        <f>IF(A3stdlife="n/a","n/a",IF(V$3&gt;(A3stdlife+$E104),(Input!$G$145*(1+rvanilla)^0.5)-SUM($G104:U104),(Input!$G$145*(1+rvanilla)^0.5)/A3stdlife))</f>
        <v>0</v>
      </c>
      <c r="W104" s="161">
        <f>IF(A3stdlife="n/a","n/a",IF(W$3&gt;(A3stdlife+$E104),(Input!$G$145*(1+rvanilla)^0.5)-SUM($G104:V104),(Input!$G$145*(1+rvanilla)^0.5)/A3stdlife))</f>
        <v>0</v>
      </c>
      <c r="X104" s="161">
        <f>IF(A3stdlife="n/a","n/a",IF(X$3&gt;(A3stdlife+$E104),(Input!$G$145*(1+rvanilla)^0.5)-SUM($G104:W104),(Input!$G$145*(1+rvanilla)^0.5)/A3stdlife))</f>
        <v>0</v>
      </c>
      <c r="Y104" s="161">
        <f>IF(A3stdlife="n/a","n/a",IF(Y$3&gt;(A3stdlife+$E104),(Input!$G$145*(1+rvanilla)^0.5)-SUM($G104:X104),(Input!$G$145*(1+rvanilla)^0.5)/A3stdlife))</f>
        <v>0</v>
      </c>
      <c r="Z104" s="161">
        <f>IF(A3stdlife="n/a","n/a",IF(Z$3&gt;(A3stdlife+$E104),(Input!$G$145*(1+rvanilla)^0.5)-SUM($G104:Y104),(Input!$G$145*(1+rvanilla)^0.5)/A3stdlife))</f>
        <v>0</v>
      </c>
      <c r="AA104" s="161">
        <f>IF(A3stdlife="n/a","n/a",IF(AA$3&gt;(A3stdlife+$E104),(Input!$G$145*(1+rvanilla)^0.5)-SUM($G104:Z104),(Input!$G$145*(1+rvanilla)^0.5)/A3stdlife))</f>
        <v>0</v>
      </c>
      <c r="AB104" s="161">
        <f>IF(A3stdlife="n/a","n/a",IF(AB$3&gt;(A3stdlife+$E104),(Input!$G$145*(1+rvanilla)^0.5)-SUM($G104:AA104),(Input!$G$145*(1+rvanilla)^0.5)/A3stdlife))</f>
        <v>0</v>
      </c>
      <c r="AC104" s="161">
        <f>IF(A3stdlife="n/a","n/a",IF(AC$3&gt;(A3stdlife+$E104),(Input!$G$145*(1+rvanilla)^0.5)-SUM($G104:AB104),(Input!$G$145*(1+rvanilla)^0.5)/A3stdlife))</f>
        <v>0</v>
      </c>
      <c r="AD104" s="161">
        <f>IF(A3stdlife="n/a","n/a",IF(AD$3&gt;(A3stdlife+$E104),(Input!$G$145*(1+rvanilla)^0.5)-SUM($G104:AC104),(Input!$G$145*(1+rvanilla)^0.5)/A3stdlife))</f>
        <v>0</v>
      </c>
      <c r="AE104" s="161">
        <f>IF(A3stdlife="n/a","n/a",IF(AE$3&gt;(A3stdlife+$E104),(Input!$G$145*(1+rvanilla)^0.5)-SUM($G104:AD104),(Input!$G$145*(1+rvanilla)^0.5)/A3stdlife))</f>
        <v>0</v>
      </c>
      <c r="AF104" s="161">
        <f>IF(A3stdlife="n/a","n/a",IF(AF$3&gt;(A3stdlife+$E104),(Input!$G$145*(1+rvanilla)^0.5)-SUM($G104:AE104),(Input!$G$145*(1+rvanilla)^0.5)/A3stdlife))</f>
        <v>0</v>
      </c>
      <c r="AG104" s="161">
        <f>IF(A3stdlife="n/a","n/a",IF(AG$3&gt;(A3stdlife+$E104),(Input!$G$145*(1+rvanilla)^0.5)-SUM($G104:AF104),(Input!$G$145*(1+rvanilla)^0.5)/A3stdlife))</f>
        <v>0</v>
      </c>
      <c r="AH104" s="161">
        <f>IF(A3stdlife="n/a","n/a",IF(AH$3&gt;(A3stdlife+$E104),(Input!$G$145*(1+rvanilla)^0.5)-SUM($G104:AG104),(Input!$G$145*(1+rvanilla)^0.5)/A3stdlife))</f>
        <v>0</v>
      </c>
      <c r="AI104" s="161">
        <f>IF(A3stdlife="n/a","n/a",IF(AI$3&gt;(A3stdlife+$E104),(Input!$G$145*(1+rvanilla)^0.5)-SUM($G104:AH104),(Input!$G$145*(1+rvanilla)^0.5)/A3stdlife))</f>
        <v>0</v>
      </c>
      <c r="AJ104" s="161">
        <f>IF(A3stdlife="n/a","n/a",IF(AJ$3&gt;(A3stdlife+$E104),(Input!$G$145*(1+rvanilla)^0.5)-SUM($G104:AI104),(Input!$G$145*(1+rvanilla)^0.5)/A3stdlife))</f>
        <v>0</v>
      </c>
      <c r="AK104" s="161">
        <f>IF(A3stdlife="n/a","n/a",IF(AK$3&gt;(A3stdlife+$E104),(Input!$G$145*(1+rvanilla)^0.5)-SUM($G104:AJ104),(Input!$G$145*(1+rvanilla)^0.5)/A3stdlife))</f>
        <v>0</v>
      </c>
      <c r="AL104" s="161">
        <f>IF(A3stdlife="n/a","n/a",IF(AL$3&gt;(A3stdlife+$E104),(Input!$G$145*(1+rvanilla)^0.5)-SUM($G104:AK104),(Input!$G$145*(1+rvanilla)^0.5)/A3stdlife))</f>
        <v>0</v>
      </c>
      <c r="AM104" s="161">
        <f>IF(A3stdlife="n/a","n/a",IF(AM$3&gt;(A3stdlife+$E104),(Input!$G$145*(1+rvanilla)^0.5)-SUM($G104:AL104),(Input!$G$145*(1+rvanilla)^0.5)/A3stdlife))</f>
        <v>0</v>
      </c>
      <c r="AN104" s="161">
        <f>IF(A3stdlife="n/a","n/a",IF(AN$3&gt;(A3stdlife+$E104),(Input!$G$145*(1+rvanilla)^0.5)-SUM($G104:AM104),(Input!$G$145*(1+rvanilla)^0.5)/A3stdlife))</f>
        <v>0</v>
      </c>
      <c r="AO104" s="161">
        <f>IF(A3stdlife="n/a","n/a",IF(AO$3&gt;(A3stdlife+$E104),(Input!$G$145*(1+rvanilla)^0.5)-SUM($G104:AN104),(Input!$G$145*(1+rvanilla)^0.5)/A3stdlife))</f>
        <v>0</v>
      </c>
      <c r="AP104" s="161">
        <f>IF(A3stdlife="n/a","n/a",IF(AP$3&gt;(A3stdlife+$E104),(Input!$G$145*(1+rvanilla)^0.5)-SUM($G104:AO104),(Input!$G$145*(1+rvanilla)^0.5)/A3stdlife))</f>
        <v>0</v>
      </c>
      <c r="AQ104" s="161">
        <f>IF(A3stdlife="n/a","n/a",IF(AQ$3&gt;(A3stdlife+$E104),(Input!$G$145*(1+rvanilla)^0.5)-SUM($G104:AP104),(Input!$G$145*(1+rvanilla)^0.5)/A3stdlife))</f>
        <v>0</v>
      </c>
      <c r="AR104" s="161">
        <f>IF(A3stdlife="n/a","n/a",IF(AR$3&gt;(A3stdlife+$E104),(Input!$G$145*(1+rvanilla)^0.5)-SUM($G104:AQ104),(Input!$G$145*(1+rvanilla)^0.5)/A3stdlife))</f>
        <v>0</v>
      </c>
      <c r="AS104" s="161">
        <f>IF(A3stdlife="n/a","n/a",IF(AS$3&gt;(A3stdlife+$E104),(Input!$G$145*(1+rvanilla)^0.5)-SUM($G104:AR104),(Input!$G$145*(1+rvanilla)^0.5)/A3stdlife))</f>
        <v>0</v>
      </c>
      <c r="AT104" s="161">
        <f>IF(A3stdlife="n/a","n/a",IF(AT$3&gt;(A3stdlife+$E104),(Input!$G$145*(1+rvanilla)^0.5)-SUM($G104:AS104),(Input!$G$145*(1+rvanilla)^0.5)/A3stdlife))</f>
        <v>0</v>
      </c>
      <c r="AU104" s="161">
        <f>IF(A3stdlife="n/a","n/a",IF(AU$3&gt;(A3stdlife+$E104),(Input!$G$145*(1+rvanilla)^0.5)-SUM($G104:AT104),(Input!$G$145*(1+rvanilla)^0.5)/A3stdlife))</f>
        <v>0</v>
      </c>
      <c r="AV104" s="161">
        <f>IF(A3stdlife="n/a","n/a",IF(AV$3&gt;(A3stdlife+$E104),(Input!$G$145*(1+rvanilla)^0.5)-SUM($G104:AU104),(Input!$G$145*(1+rvanilla)^0.5)/A3stdlife))</f>
        <v>0</v>
      </c>
      <c r="AW104" s="161">
        <f>IF(A3stdlife="n/a","n/a",IF(AW$3&gt;(A3stdlife+$E104),(Input!$G$145*(1+rvanilla)^0.5)-SUM($G104:AV104),(Input!$G$145*(1+rvanilla)^0.5)/A3stdlife))</f>
        <v>0</v>
      </c>
      <c r="AX104" s="161">
        <f>IF(A3stdlife="n/a","n/a",IF(AX$3&gt;(A3stdlife+$E104),(Input!$G$145*(1+rvanilla)^0.5)-SUM($G104:AW104),(Input!$G$145*(1+rvanilla)^0.5)/A3stdlife))</f>
        <v>0</v>
      </c>
      <c r="AY104" s="161">
        <f>IF(A3stdlife="n/a","n/a",IF(AY$3&gt;(A3stdlife+$E104),(Input!$G$145*(1+rvanilla)^0.5)-SUM($G104:AX104),(Input!$G$145*(1+rvanilla)^0.5)/A3stdlife))</f>
        <v>0</v>
      </c>
      <c r="AZ104" s="161">
        <f>IF(A3stdlife="n/a","n/a",IF(AZ$3&gt;(A3stdlife+$E104),(Input!$G$145*(1+rvanilla)^0.5)-SUM($G104:AY104),(Input!$G$145*(1+rvanilla)^0.5)/A3stdlife))</f>
        <v>0</v>
      </c>
      <c r="BA104" s="161">
        <f>IF(A3stdlife="n/a","n/a",IF(BA$3&gt;(A3stdlife+$E104),(Input!$G$145*(1+rvanilla)^0.5)-SUM($G104:AZ104),(Input!$G$145*(1+rvanilla)^0.5)/A3stdlife))</f>
        <v>0</v>
      </c>
      <c r="BB104" s="161">
        <f>IF(A3stdlife="n/a","n/a",IF(BB$3&gt;(A3stdlife+$E104),(Input!$G$145*(1+rvanilla)^0.5)-SUM($G104:BA104),(Input!$G$145*(1+rvanilla)^0.5)/A3stdlife))</f>
        <v>0</v>
      </c>
      <c r="BC104" s="161">
        <f>IF(A3stdlife="n/a","n/a",IF(BC$3&gt;(A3stdlife+$E104),(Input!$G$145*(1+rvanilla)^0.5)-SUM($G104:BB104),(Input!$G$145*(1+rvanilla)^0.5)/A3stdlife))</f>
        <v>0</v>
      </c>
      <c r="BD104" s="161">
        <f>IF(A3stdlife="n/a","n/a",IF(BD$3&gt;(A3stdlife+$E104),(Input!$G$145*(1+rvanilla)^0.5)-SUM($G104:BC104),(Input!$G$145*(1+rvanilla)^0.5)/A3stdlife))</f>
        <v>0</v>
      </c>
      <c r="BE104" s="161">
        <f>IF(A3stdlife="n/a","n/a",IF(BE$3&gt;(A3stdlife+$E104),(Input!$G$145*(1+rvanilla)^0.5)-SUM($G104:BD104),(Input!$G$145*(1+rvanilla)^0.5)/A3stdlife))</f>
        <v>0</v>
      </c>
      <c r="BF104" s="161">
        <f>IF(A3stdlife="n/a","n/a",IF(BF$3&gt;(A3stdlife+$E104),(Input!$G$145*(1+rvanilla)^0.5)-SUM($G104:BE104),(Input!$G$145*(1+rvanilla)^0.5)/A3stdlife))</f>
        <v>0</v>
      </c>
      <c r="BG104" s="161">
        <f>IF(A3stdlife="n/a","n/a",IF(BG$3&gt;(A3stdlife+$E104),(Input!$G$145*(1+rvanilla)^0.5)-SUM($G104:BF104),(Input!$G$145*(1+rvanilla)^0.5)/A3stdlife))</f>
        <v>0</v>
      </c>
      <c r="BH104" s="161">
        <f>IF(A3stdlife="n/a","n/a",IF(BH$3&gt;(A3stdlife+$E104),(Input!$G$145*(1+rvanilla)^0.5)-SUM($G104:BG104),(Input!$G$145*(1+rvanilla)^0.5)/A3stdlife))</f>
        <v>0</v>
      </c>
      <c r="BI104" s="161">
        <f>IF(A3stdlife="n/a","n/a",IF(BI$3&gt;(A3stdlife+$E104),(Input!$G$145*(1+rvanilla)^0.5)-SUM($G104:BH104),(Input!$G$145*(1+rvanilla)^0.5)/A3stdlife))</f>
        <v>0</v>
      </c>
      <c r="BJ104" s="19"/>
      <c r="BK104" s="19"/>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idden="1" outlineLevel="2" x14ac:dyDescent="0.2">
      <c r="A105" s="19"/>
      <c r="B105" s="19"/>
      <c r="C105" s="35"/>
      <c r="D105" s="469"/>
      <c r="E105" s="281">
        <v>2</v>
      </c>
      <c r="F105" s="37"/>
      <c r="G105" s="393"/>
      <c r="H105" s="306"/>
      <c r="I105" s="161">
        <f>IF(A3stdlife="n/a","n/a",IF(I$3&gt;(A3stdlife+$E105),(Input!$H$145*(1+rvanilla)^0.5)-SUM($H105:H105),(Input!$H$145*(1+rvanilla)^0.5)/A3stdlife))</f>
        <v>0</v>
      </c>
      <c r="J105" s="161">
        <f>IF(A3stdlife="n/a","n/a",IF(J$3&gt;(A3stdlife+$E105),(Input!$H$145*(1+rvanilla)^0.5)-SUM($H105:I105),(Input!$H$145*(1+rvanilla)^0.5)/A3stdlife))</f>
        <v>0</v>
      </c>
      <c r="K105" s="161">
        <f>IF(A3stdlife="n/a","n/a",IF(K$3&gt;(A3stdlife+$E105),(Input!$H$145*(1+rvanilla)^0.5)-SUM($H105:J105),(Input!$H$145*(1+rvanilla)^0.5)/A3stdlife))</f>
        <v>0</v>
      </c>
      <c r="L105" s="161">
        <f>IF(A3stdlife="n/a","n/a",IF(L$3&gt;(A3stdlife+$E105),(Input!$H$145*(1+rvanilla)^0.5)-SUM($H105:K105),(Input!$H$145*(1+rvanilla)^0.5)/A3stdlife))</f>
        <v>0</v>
      </c>
      <c r="M105" s="161">
        <f>IF(A3stdlife="n/a","n/a",IF(M$3&gt;(A3stdlife+$E105),(Input!$H$145*(1+rvanilla)^0.5)-SUM($H105:L105),(Input!$H$145*(1+rvanilla)^0.5)/A3stdlife))</f>
        <v>0</v>
      </c>
      <c r="N105" s="161">
        <f>IF(A3stdlife="n/a","n/a",IF(N$3&gt;(A3stdlife+$E105),(Input!$H$145*(1+rvanilla)^0.5)-SUM($H105:M105),(Input!$H$145*(1+rvanilla)^0.5)/A3stdlife))</f>
        <v>0</v>
      </c>
      <c r="O105" s="161">
        <f>IF(A3stdlife="n/a","n/a",IF(O$3&gt;(A3stdlife+$E105),(Input!$H$145*(1+rvanilla)^0.5)-SUM($H105:N105),(Input!$H$145*(1+rvanilla)^0.5)/A3stdlife))</f>
        <v>0</v>
      </c>
      <c r="P105" s="161">
        <f>IF(A3stdlife="n/a","n/a",IF(P$3&gt;(A3stdlife+$E105),(Input!$H$145*(1+rvanilla)^0.5)-SUM($H105:O105),(Input!$H$145*(1+rvanilla)^0.5)/A3stdlife))</f>
        <v>0</v>
      </c>
      <c r="Q105" s="161">
        <f>IF(A3stdlife="n/a","n/a",IF(Q$3&gt;(A3stdlife+$E105),(Input!$H$145*(1+rvanilla)^0.5)-SUM($H105:P105),(Input!$H$145*(1+rvanilla)^0.5)/A3stdlife))</f>
        <v>0</v>
      </c>
      <c r="R105" s="161">
        <f>IF(A3stdlife="n/a","n/a",IF(R$3&gt;(A3stdlife+$E105),(Input!$H$145*(1+rvanilla)^0.5)-SUM($H105:Q105),(Input!$H$145*(1+rvanilla)^0.5)/A3stdlife))</f>
        <v>0</v>
      </c>
      <c r="S105" s="161">
        <f>IF(A3stdlife="n/a","n/a",IF(S$3&gt;(A3stdlife+$E105),(Input!$H$145*(1+rvanilla)^0.5)-SUM($H105:R105),(Input!$H$145*(1+rvanilla)^0.5)/A3stdlife))</f>
        <v>0</v>
      </c>
      <c r="T105" s="161">
        <f>IF(A3stdlife="n/a","n/a",IF(T$3&gt;(A3stdlife+$E105),(Input!$H$145*(1+rvanilla)^0.5)-SUM($H105:S105),(Input!$H$145*(1+rvanilla)^0.5)/A3stdlife))</f>
        <v>0</v>
      </c>
      <c r="U105" s="161">
        <f>IF(A3stdlife="n/a","n/a",IF(U$3&gt;(A3stdlife+$E105),(Input!$H$145*(1+rvanilla)^0.5)-SUM($H105:T105),(Input!$H$145*(1+rvanilla)^0.5)/A3stdlife))</f>
        <v>0</v>
      </c>
      <c r="V105" s="161">
        <f>IF(A3stdlife="n/a","n/a",IF(V$3&gt;(A3stdlife+$E105),(Input!$H$145*(1+rvanilla)^0.5)-SUM($H105:U105),(Input!$H$145*(1+rvanilla)^0.5)/A3stdlife))</f>
        <v>0</v>
      </c>
      <c r="W105" s="161">
        <f>IF(A3stdlife="n/a","n/a",IF(W$3&gt;(A3stdlife+$E105),(Input!$H$145*(1+rvanilla)^0.5)-SUM($H105:V105),(Input!$H$145*(1+rvanilla)^0.5)/A3stdlife))</f>
        <v>0</v>
      </c>
      <c r="X105" s="161">
        <f>IF(A3stdlife="n/a","n/a",IF(X$3&gt;(A3stdlife+$E105),(Input!$H$145*(1+rvanilla)^0.5)-SUM($H105:W105),(Input!$H$145*(1+rvanilla)^0.5)/A3stdlife))</f>
        <v>0</v>
      </c>
      <c r="Y105" s="161">
        <f>IF(A3stdlife="n/a","n/a",IF(Y$3&gt;(A3stdlife+$E105),(Input!$H$145*(1+rvanilla)^0.5)-SUM($H105:X105),(Input!$H$145*(1+rvanilla)^0.5)/A3stdlife))</f>
        <v>0</v>
      </c>
      <c r="Z105" s="161">
        <f>IF(A3stdlife="n/a","n/a",IF(Z$3&gt;(A3stdlife+$E105),(Input!$H$145*(1+rvanilla)^0.5)-SUM($H105:Y105),(Input!$H$145*(1+rvanilla)^0.5)/A3stdlife))</f>
        <v>0</v>
      </c>
      <c r="AA105" s="161">
        <f>IF(A3stdlife="n/a","n/a",IF(AA$3&gt;(A3stdlife+$E105),(Input!$H$145*(1+rvanilla)^0.5)-SUM($H105:Z105),(Input!$H$145*(1+rvanilla)^0.5)/A3stdlife))</f>
        <v>0</v>
      </c>
      <c r="AB105" s="161">
        <f>IF(A3stdlife="n/a","n/a",IF(AB$3&gt;(A3stdlife+$E105),(Input!$H$145*(1+rvanilla)^0.5)-SUM($H105:AA105),(Input!$H$145*(1+rvanilla)^0.5)/A3stdlife))</f>
        <v>0</v>
      </c>
      <c r="AC105" s="161">
        <f>IF(A3stdlife="n/a","n/a",IF(AC$3&gt;(A3stdlife+$E105),(Input!$H$145*(1+rvanilla)^0.5)-SUM($H105:AB105),(Input!$H$145*(1+rvanilla)^0.5)/A3stdlife))</f>
        <v>0</v>
      </c>
      <c r="AD105" s="161">
        <f>IF(A3stdlife="n/a","n/a",IF(AD$3&gt;(A3stdlife+$E105),(Input!$H$145*(1+rvanilla)^0.5)-SUM($H105:AC105),(Input!$H$145*(1+rvanilla)^0.5)/A3stdlife))</f>
        <v>0</v>
      </c>
      <c r="AE105" s="161">
        <f>IF(A3stdlife="n/a","n/a",IF(AE$3&gt;(A3stdlife+$E105),(Input!$H$145*(1+rvanilla)^0.5)-SUM($H105:AD105),(Input!$H$145*(1+rvanilla)^0.5)/A3stdlife))</f>
        <v>0</v>
      </c>
      <c r="AF105" s="161">
        <f>IF(A3stdlife="n/a","n/a",IF(AF$3&gt;(A3stdlife+$E105),(Input!$H$145*(1+rvanilla)^0.5)-SUM($H105:AE105),(Input!$H$145*(1+rvanilla)^0.5)/A3stdlife))</f>
        <v>0</v>
      </c>
      <c r="AG105" s="161">
        <f>IF(A3stdlife="n/a","n/a",IF(AG$3&gt;(A3stdlife+$E105),(Input!$H$145*(1+rvanilla)^0.5)-SUM($H105:AF105),(Input!$H$145*(1+rvanilla)^0.5)/A3stdlife))</f>
        <v>0</v>
      </c>
      <c r="AH105" s="161">
        <f>IF(A3stdlife="n/a","n/a",IF(AH$3&gt;(A3stdlife+$E105),(Input!$H$145*(1+rvanilla)^0.5)-SUM($H105:AG105),(Input!$H$145*(1+rvanilla)^0.5)/A3stdlife))</f>
        <v>0</v>
      </c>
      <c r="AI105" s="161">
        <f>IF(A3stdlife="n/a","n/a",IF(AI$3&gt;(A3stdlife+$E105),(Input!$H$145*(1+rvanilla)^0.5)-SUM($H105:AH105),(Input!$H$145*(1+rvanilla)^0.5)/A3stdlife))</f>
        <v>0</v>
      </c>
      <c r="AJ105" s="161">
        <f>IF(A3stdlife="n/a","n/a",IF(AJ$3&gt;(A3stdlife+$E105),(Input!$H$145*(1+rvanilla)^0.5)-SUM($H105:AI105),(Input!$H$145*(1+rvanilla)^0.5)/A3stdlife))</f>
        <v>0</v>
      </c>
      <c r="AK105" s="161">
        <f>IF(A3stdlife="n/a","n/a",IF(AK$3&gt;(A3stdlife+$E105),(Input!$H$145*(1+rvanilla)^0.5)-SUM($H105:AJ105),(Input!$H$145*(1+rvanilla)^0.5)/A3stdlife))</f>
        <v>0</v>
      </c>
      <c r="AL105" s="161">
        <f>IF(A3stdlife="n/a","n/a",IF(AL$3&gt;(A3stdlife+$E105),(Input!$H$145*(1+rvanilla)^0.5)-SUM($H105:AK105),(Input!$H$145*(1+rvanilla)^0.5)/A3stdlife))</f>
        <v>0</v>
      </c>
      <c r="AM105" s="161">
        <f>IF(A3stdlife="n/a","n/a",IF(AM$3&gt;(A3stdlife+$E105),(Input!$H$145*(1+rvanilla)^0.5)-SUM($H105:AL105),(Input!$H$145*(1+rvanilla)^0.5)/A3stdlife))</f>
        <v>0</v>
      </c>
      <c r="AN105" s="161">
        <f>IF(A3stdlife="n/a","n/a",IF(AN$3&gt;(A3stdlife+$E105),(Input!$H$145*(1+rvanilla)^0.5)-SUM($H105:AM105),(Input!$H$145*(1+rvanilla)^0.5)/A3stdlife))</f>
        <v>0</v>
      </c>
      <c r="AO105" s="161">
        <f>IF(A3stdlife="n/a","n/a",IF(AO$3&gt;(A3stdlife+$E105),(Input!$H$145*(1+rvanilla)^0.5)-SUM($H105:AN105),(Input!$H$145*(1+rvanilla)^0.5)/A3stdlife))</f>
        <v>0</v>
      </c>
      <c r="AP105" s="161">
        <f>IF(A3stdlife="n/a","n/a",IF(AP$3&gt;(A3stdlife+$E105),(Input!$H$145*(1+rvanilla)^0.5)-SUM($H105:AO105),(Input!$H$145*(1+rvanilla)^0.5)/A3stdlife))</f>
        <v>0</v>
      </c>
      <c r="AQ105" s="161">
        <f>IF(A3stdlife="n/a","n/a",IF(AQ$3&gt;(A3stdlife+$E105),(Input!$H$145*(1+rvanilla)^0.5)-SUM($H105:AP105),(Input!$H$145*(1+rvanilla)^0.5)/A3stdlife))</f>
        <v>0</v>
      </c>
      <c r="AR105" s="161">
        <f>IF(A3stdlife="n/a","n/a",IF(AR$3&gt;(A3stdlife+$E105),(Input!$H$145*(1+rvanilla)^0.5)-SUM($H105:AQ105),(Input!$H$145*(1+rvanilla)^0.5)/A3stdlife))</f>
        <v>0</v>
      </c>
      <c r="AS105" s="161">
        <f>IF(A3stdlife="n/a","n/a",IF(AS$3&gt;(A3stdlife+$E105),(Input!$H$145*(1+rvanilla)^0.5)-SUM($H105:AR105),(Input!$H$145*(1+rvanilla)^0.5)/A3stdlife))</f>
        <v>0</v>
      </c>
      <c r="AT105" s="161">
        <f>IF(A3stdlife="n/a","n/a",IF(AT$3&gt;(A3stdlife+$E105),(Input!$H$145*(1+rvanilla)^0.5)-SUM($H105:AS105),(Input!$H$145*(1+rvanilla)^0.5)/A3stdlife))</f>
        <v>0</v>
      </c>
      <c r="AU105" s="161">
        <f>IF(A3stdlife="n/a","n/a",IF(AU$3&gt;(A3stdlife+$E105),(Input!$H$145*(1+rvanilla)^0.5)-SUM($H105:AT105),(Input!$H$145*(1+rvanilla)^0.5)/A3stdlife))</f>
        <v>0</v>
      </c>
      <c r="AV105" s="161">
        <f>IF(A3stdlife="n/a","n/a",IF(AV$3&gt;(A3stdlife+$E105),(Input!$H$145*(1+rvanilla)^0.5)-SUM($H105:AU105),(Input!$H$145*(1+rvanilla)^0.5)/A3stdlife))</f>
        <v>0</v>
      </c>
      <c r="AW105" s="161">
        <f>IF(A3stdlife="n/a","n/a",IF(AW$3&gt;(A3stdlife+$E105),(Input!$H$145*(1+rvanilla)^0.5)-SUM($H105:AV105),(Input!$H$145*(1+rvanilla)^0.5)/A3stdlife))</f>
        <v>0</v>
      </c>
      <c r="AX105" s="161">
        <f>IF(A3stdlife="n/a","n/a",IF(AX$3&gt;(A3stdlife+$E105),(Input!$H$145*(1+rvanilla)^0.5)-SUM($H105:AW105),(Input!$H$145*(1+rvanilla)^0.5)/A3stdlife))</f>
        <v>0</v>
      </c>
      <c r="AY105" s="161">
        <f>IF(A3stdlife="n/a","n/a",IF(AY$3&gt;(A3stdlife+$E105),(Input!$H$145*(1+rvanilla)^0.5)-SUM($H105:AX105),(Input!$H$145*(1+rvanilla)^0.5)/A3stdlife))</f>
        <v>0</v>
      </c>
      <c r="AZ105" s="161">
        <f>IF(A3stdlife="n/a","n/a",IF(AZ$3&gt;(A3stdlife+$E105),(Input!$H$145*(1+rvanilla)^0.5)-SUM($H105:AY105),(Input!$H$145*(1+rvanilla)^0.5)/A3stdlife))</f>
        <v>0</v>
      </c>
      <c r="BA105" s="161">
        <f>IF(A3stdlife="n/a","n/a",IF(BA$3&gt;(A3stdlife+$E105),(Input!$H$145*(1+rvanilla)^0.5)-SUM($H105:AZ105),(Input!$H$145*(1+rvanilla)^0.5)/A3stdlife))</f>
        <v>0</v>
      </c>
      <c r="BB105" s="161">
        <f>IF(A3stdlife="n/a","n/a",IF(BB$3&gt;(A3stdlife+$E105),(Input!$H$145*(1+rvanilla)^0.5)-SUM($H105:BA105),(Input!$H$145*(1+rvanilla)^0.5)/A3stdlife))</f>
        <v>0</v>
      </c>
      <c r="BC105" s="161">
        <f>IF(A3stdlife="n/a","n/a",IF(BC$3&gt;(A3stdlife+$E105),(Input!$H$145*(1+rvanilla)^0.5)-SUM($H105:BB105),(Input!$H$145*(1+rvanilla)^0.5)/A3stdlife))</f>
        <v>0</v>
      </c>
      <c r="BD105" s="161">
        <f>IF(A3stdlife="n/a","n/a",IF(BD$3&gt;(A3stdlife+$E105),(Input!$H$145*(1+rvanilla)^0.5)-SUM($H105:BC105),(Input!$H$145*(1+rvanilla)^0.5)/A3stdlife))</f>
        <v>0</v>
      </c>
      <c r="BE105" s="161">
        <f>IF(A3stdlife="n/a","n/a",IF(BE$3&gt;(A3stdlife+$E105),(Input!$H$145*(1+rvanilla)^0.5)-SUM($H105:BD105),(Input!$H$145*(1+rvanilla)^0.5)/A3stdlife))</f>
        <v>0</v>
      </c>
      <c r="BF105" s="161">
        <f>IF(A3stdlife="n/a","n/a",IF(BF$3&gt;(A3stdlife+$E105),(Input!$H$145*(1+rvanilla)^0.5)-SUM($H105:BE105),(Input!$H$145*(1+rvanilla)^0.5)/A3stdlife))</f>
        <v>0</v>
      </c>
      <c r="BG105" s="161">
        <f>IF(A3stdlife="n/a","n/a",IF(BG$3&gt;(A3stdlife+$E105),(Input!$H$145*(1+rvanilla)^0.5)-SUM($H105:BF105),(Input!$H$145*(1+rvanilla)^0.5)/A3stdlife))</f>
        <v>0</v>
      </c>
      <c r="BH105" s="161">
        <f>IF(A3stdlife="n/a","n/a",IF(BH$3&gt;(A3stdlife+$E105),(Input!$H$145*(1+rvanilla)^0.5)-SUM($H105:BG105),(Input!$H$145*(1+rvanilla)^0.5)/A3stdlife))</f>
        <v>0</v>
      </c>
      <c r="BI105" s="161">
        <f>IF(A3stdlife="n/a","n/a",IF(BI$3&gt;(A3stdlife+$E105),(Input!$H$145*(1+rvanilla)^0.5)-SUM($H105:BH105),(Input!$H$145*(1+rvanilla)^0.5)/A3stdlife))</f>
        <v>0</v>
      </c>
      <c r="BJ105" s="19"/>
      <c r="BK105" s="19"/>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idden="1" outlineLevel="2" x14ac:dyDescent="0.2">
      <c r="A106" s="19"/>
      <c r="B106" s="19"/>
      <c r="C106" s="35"/>
      <c r="D106" s="469"/>
      <c r="E106" s="281">
        <v>3</v>
      </c>
      <c r="F106" s="37"/>
      <c r="G106" s="393"/>
      <c r="H106" s="307"/>
      <c r="I106" s="306"/>
      <c r="J106" s="161">
        <f>IF(A3stdlife="n/a","n/a",IF(J$3&gt;(A3stdlife+$E106),(Input!$I$145*(1+rvanilla)^0.5)-SUM($I106:I106),(Input!$I$145*(1+rvanilla)^0.5)/A3stdlife))</f>
        <v>0</v>
      </c>
      <c r="K106" s="161">
        <f>IF(A3stdlife="n/a","n/a",IF(K$3&gt;(A3stdlife+$E106),(Input!$I$145*(1+rvanilla)^0.5)-SUM($I106:J106),(Input!$I$145*(1+rvanilla)^0.5)/A3stdlife))</f>
        <v>0</v>
      </c>
      <c r="L106" s="161">
        <f>IF(A3stdlife="n/a","n/a",IF(L$3&gt;(A3stdlife+$E106),(Input!$I$145*(1+rvanilla)^0.5)-SUM($I106:K106),(Input!$I$145*(1+rvanilla)^0.5)/A3stdlife))</f>
        <v>0</v>
      </c>
      <c r="M106" s="161">
        <f>IF(A3stdlife="n/a","n/a",IF(M$3&gt;(A3stdlife+$E106),(Input!$I$145*(1+rvanilla)^0.5)-SUM($I106:L106),(Input!$I$145*(1+rvanilla)^0.5)/A3stdlife))</f>
        <v>0</v>
      </c>
      <c r="N106" s="161">
        <f>IF(A3stdlife="n/a","n/a",IF(N$3&gt;(A3stdlife+$E106),(Input!$I$145*(1+rvanilla)^0.5)-SUM($I106:M106),(Input!$I$145*(1+rvanilla)^0.5)/A3stdlife))</f>
        <v>0</v>
      </c>
      <c r="O106" s="161">
        <f>IF(A3stdlife="n/a","n/a",IF(O$3&gt;(A3stdlife+$E106),(Input!$I$145*(1+rvanilla)^0.5)-SUM($I106:N106),(Input!$I$145*(1+rvanilla)^0.5)/A3stdlife))</f>
        <v>0</v>
      </c>
      <c r="P106" s="161">
        <f>IF(A3stdlife="n/a","n/a",IF(P$3&gt;(A3stdlife+$E106),(Input!$I$145*(1+rvanilla)^0.5)-SUM($I106:O106),(Input!$I$145*(1+rvanilla)^0.5)/A3stdlife))</f>
        <v>0</v>
      </c>
      <c r="Q106" s="161">
        <f>IF(A3stdlife="n/a","n/a",IF(Q$3&gt;(A3stdlife+$E106),(Input!$I$145*(1+rvanilla)^0.5)-SUM($I106:P106),(Input!$I$145*(1+rvanilla)^0.5)/A3stdlife))</f>
        <v>0</v>
      </c>
      <c r="R106" s="161">
        <f>IF(A3stdlife="n/a","n/a",IF(R$3&gt;(A3stdlife+$E106),(Input!$I$145*(1+rvanilla)^0.5)-SUM($I106:Q106),(Input!$I$145*(1+rvanilla)^0.5)/A3stdlife))</f>
        <v>0</v>
      </c>
      <c r="S106" s="161">
        <f>IF(A3stdlife="n/a","n/a",IF(S$3&gt;(A3stdlife+$E106),(Input!$I$145*(1+rvanilla)^0.5)-SUM($I106:R106),(Input!$I$145*(1+rvanilla)^0.5)/A3stdlife))</f>
        <v>0</v>
      </c>
      <c r="T106" s="161">
        <f>IF(A3stdlife="n/a","n/a",IF(T$3&gt;(A3stdlife+$E106),(Input!$I$145*(1+rvanilla)^0.5)-SUM($I106:S106),(Input!$I$145*(1+rvanilla)^0.5)/A3stdlife))</f>
        <v>0</v>
      </c>
      <c r="U106" s="161">
        <f>IF(A3stdlife="n/a","n/a",IF(U$3&gt;(A3stdlife+$E106),(Input!$I$145*(1+rvanilla)^0.5)-SUM($I106:T106),(Input!$I$145*(1+rvanilla)^0.5)/A3stdlife))</f>
        <v>0</v>
      </c>
      <c r="V106" s="161">
        <f>IF(A3stdlife="n/a","n/a",IF(V$3&gt;(A3stdlife+$E106),(Input!$I$145*(1+rvanilla)^0.5)-SUM($I106:U106),(Input!$I$145*(1+rvanilla)^0.5)/A3stdlife))</f>
        <v>0</v>
      </c>
      <c r="W106" s="161">
        <f>IF(A3stdlife="n/a","n/a",IF(W$3&gt;(A3stdlife+$E106),(Input!$I$145*(1+rvanilla)^0.5)-SUM($I106:V106),(Input!$I$145*(1+rvanilla)^0.5)/A3stdlife))</f>
        <v>0</v>
      </c>
      <c r="X106" s="161">
        <f>IF(A3stdlife="n/a","n/a",IF(X$3&gt;(A3stdlife+$E106),(Input!$I$145*(1+rvanilla)^0.5)-SUM($I106:W106),(Input!$I$145*(1+rvanilla)^0.5)/A3stdlife))</f>
        <v>0</v>
      </c>
      <c r="Y106" s="161">
        <f>IF(A3stdlife="n/a","n/a",IF(Y$3&gt;(A3stdlife+$E106),(Input!$I$145*(1+rvanilla)^0.5)-SUM($I106:X106),(Input!$I$145*(1+rvanilla)^0.5)/A3stdlife))</f>
        <v>0</v>
      </c>
      <c r="Z106" s="161">
        <f>IF(A3stdlife="n/a","n/a",IF(Z$3&gt;(A3stdlife+$E106),(Input!$I$145*(1+rvanilla)^0.5)-SUM($I106:Y106),(Input!$I$145*(1+rvanilla)^0.5)/A3stdlife))</f>
        <v>0</v>
      </c>
      <c r="AA106" s="161">
        <f>IF(A3stdlife="n/a","n/a",IF(AA$3&gt;(A3stdlife+$E106),(Input!$I$145*(1+rvanilla)^0.5)-SUM($I106:Z106),(Input!$I$145*(1+rvanilla)^0.5)/A3stdlife))</f>
        <v>0</v>
      </c>
      <c r="AB106" s="161">
        <f>IF(A3stdlife="n/a","n/a",IF(AB$3&gt;(A3stdlife+$E106),(Input!$I$145*(1+rvanilla)^0.5)-SUM($I106:AA106),(Input!$I$145*(1+rvanilla)^0.5)/A3stdlife))</f>
        <v>0</v>
      </c>
      <c r="AC106" s="161">
        <f>IF(A3stdlife="n/a","n/a",IF(AC$3&gt;(A3stdlife+$E106),(Input!$I$145*(1+rvanilla)^0.5)-SUM($I106:AB106),(Input!$I$145*(1+rvanilla)^0.5)/A3stdlife))</f>
        <v>0</v>
      </c>
      <c r="AD106" s="161">
        <f>IF(A3stdlife="n/a","n/a",IF(AD$3&gt;(A3stdlife+$E106),(Input!$I$145*(1+rvanilla)^0.5)-SUM($I106:AC106),(Input!$I$145*(1+rvanilla)^0.5)/A3stdlife))</f>
        <v>0</v>
      </c>
      <c r="AE106" s="161">
        <f>IF(A3stdlife="n/a","n/a",IF(AE$3&gt;(A3stdlife+$E106),(Input!$I$145*(1+rvanilla)^0.5)-SUM($I106:AD106),(Input!$I$145*(1+rvanilla)^0.5)/A3stdlife))</f>
        <v>0</v>
      </c>
      <c r="AF106" s="161">
        <f>IF(A3stdlife="n/a","n/a",IF(AF$3&gt;(A3stdlife+$E106),(Input!$I$145*(1+rvanilla)^0.5)-SUM($I106:AE106),(Input!$I$145*(1+rvanilla)^0.5)/A3stdlife))</f>
        <v>0</v>
      </c>
      <c r="AG106" s="161">
        <f>IF(A3stdlife="n/a","n/a",IF(AG$3&gt;(A3stdlife+$E106),(Input!$I$145*(1+rvanilla)^0.5)-SUM($I106:AF106),(Input!$I$145*(1+rvanilla)^0.5)/A3stdlife))</f>
        <v>0</v>
      </c>
      <c r="AH106" s="161">
        <f>IF(A3stdlife="n/a","n/a",IF(AH$3&gt;(A3stdlife+$E106),(Input!$I$145*(1+rvanilla)^0.5)-SUM($I106:AG106),(Input!$I$145*(1+rvanilla)^0.5)/A3stdlife))</f>
        <v>0</v>
      </c>
      <c r="AI106" s="161">
        <f>IF(A3stdlife="n/a","n/a",IF(AI$3&gt;(A3stdlife+$E106),(Input!$I$145*(1+rvanilla)^0.5)-SUM($I106:AH106),(Input!$I$145*(1+rvanilla)^0.5)/A3stdlife))</f>
        <v>0</v>
      </c>
      <c r="AJ106" s="161">
        <f>IF(A3stdlife="n/a","n/a",IF(AJ$3&gt;(A3stdlife+$E106),(Input!$I$145*(1+rvanilla)^0.5)-SUM($I106:AI106),(Input!$I$145*(1+rvanilla)^0.5)/A3stdlife))</f>
        <v>0</v>
      </c>
      <c r="AK106" s="161">
        <f>IF(A3stdlife="n/a","n/a",IF(AK$3&gt;(A3stdlife+$E106),(Input!$I$145*(1+rvanilla)^0.5)-SUM($I106:AJ106),(Input!$I$145*(1+rvanilla)^0.5)/A3stdlife))</f>
        <v>0</v>
      </c>
      <c r="AL106" s="161">
        <f>IF(A3stdlife="n/a","n/a",IF(AL$3&gt;(A3stdlife+$E106),(Input!$I$145*(1+rvanilla)^0.5)-SUM($I106:AK106),(Input!$I$145*(1+rvanilla)^0.5)/A3stdlife))</f>
        <v>0</v>
      </c>
      <c r="AM106" s="161">
        <f>IF(A3stdlife="n/a","n/a",IF(AM$3&gt;(A3stdlife+$E106),(Input!$I$145*(1+rvanilla)^0.5)-SUM($I106:AL106),(Input!$I$145*(1+rvanilla)^0.5)/A3stdlife))</f>
        <v>0</v>
      </c>
      <c r="AN106" s="161">
        <f>IF(A3stdlife="n/a","n/a",IF(AN$3&gt;(A3stdlife+$E106),(Input!$I$145*(1+rvanilla)^0.5)-SUM($I106:AM106),(Input!$I$145*(1+rvanilla)^0.5)/A3stdlife))</f>
        <v>0</v>
      </c>
      <c r="AO106" s="161">
        <f>IF(A3stdlife="n/a","n/a",IF(AO$3&gt;(A3stdlife+$E106),(Input!$I$145*(1+rvanilla)^0.5)-SUM($I106:AN106),(Input!$I$145*(1+rvanilla)^0.5)/A3stdlife))</f>
        <v>0</v>
      </c>
      <c r="AP106" s="161">
        <f>IF(A3stdlife="n/a","n/a",IF(AP$3&gt;(A3stdlife+$E106),(Input!$I$145*(1+rvanilla)^0.5)-SUM($I106:AO106),(Input!$I$145*(1+rvanilla)^0.5)/A3stdlife))</f>
        <v>0</v>
      </c>
      <c r="AQ106" s="161">
        <f>IF(A3stdlife="n/a","n/a",IF(AQ$3&gt;(A3stdlife+$E106),(Input!$I$145*(1+rvanilla)^0.5)-SUM($I106:AP106),(Input!$I$145*(1+rvanilla)^0.5)/A3stdlife))</f>
        <v>0</v>
      </c>
      <c r="AR106" s="161">
        <f>IF(A3stdlife="n/a","n/a",IF(AR$3&gt;(A3stdlife+$E106),(Input!$I$145*(1+rvanilla)^0.5)-SUM($I106:AQ106),(Input!$I$145*(1+rvanilla)^0.5)/A3stdlife))</f>
        <v>0</v>
      </c>
      <c r="AS106" s="161">
        <f>IF(A3stdlife="n/a","n/a",IF(AS$3&gt;(A3stdlife+$E106),(Input!$I$145*(1+rvanilla)^0.5)-SUM($I106:AR106),(Input!$I$145*(1+rvanilla)^0.5)/A3stdlife))</f>
        <v>0</v>
      </c>
      <c r="AT106" s="161">
        <f>IF(A3stdlife="n/a","n/a",IF(AT$3&gt;(A3stdlife+$E106),(Input!$I$145*(1+rvanilla)^0.5)-SUM($I106:AS106),(Input!$I$145*(1+rvanilla)^0.5)/A3stdlife))</f>
        <v>0</v>
      </c>
      <c r="AU106" s="161">
        <f>IF(A3stdlife="n/a","n/a",IF(AU$3&gt;(A3stdlife+$E106),(Input!$I$145*(1+rvanilla)^0.5)-SUM($I106:AT106),(Input!$I$145*(1+rvanilla)^0.5)/A3stdlife))</f>
        <v>0</v>
      </c>
      <c r="AV106" s="161">
        <f>IF(A3stdlife="n/a","n/a",IF(AV$3&gt;(A3stdlife+$E106),(Input!$I$145*(1+rvanilla)^0.5)-SUM($I106:AU106),(Input!$I$145*(1+rvanilla)^0.5)/A3stdlife))</f>
        <v>0</v>
      </c>
      <c r="AW106" s="161">
        <f>IF(A3stdlife="n/a","n/a",IF(AW$3&gt;(A3stdlife+$E106),(Input!$I$145*(1+rvanilla)^0.5)-SUM($I106:AV106),(Input!$I$145*(1+rvanilla)^0.5)/A3stdlife))</f>
        <v>0</v>
      </c>
      <c r="AX106" s="161">
        <f>IF(A3stdlife="n/a","n/a",IF(AX$3&gt;(A3stdlife+$E106),(Input!$I$145*(1+rvanilla)^0.5)-SUM($I106:AW106),(Input!$I$145*(1+rvanilla)^0.5)/A3stdlife))</f>
        <v>0</v>
      </c>
      <c r="AY106" s="161">
        <f>IF(A3stdlife="n/a","n/a",IF(AY$3&gt;(A3stdlife+$E106),(Input!$I$145*(1+rvanilla)^0.5)-SUM($I106:AX106),(Input!$I$145*(1+rvanilla)^0.5)/A3stdlife))</f>
        <v>0</v>
      </c>
      <c r="AZ106" s="161">
        <f>IF(A3stdlife="n/a","n/a",IF(AZ$3&gt;(A3stdlife+$E106),(Input!$I$145*(1+rvanilla)^0.5)-SUM($I106:AY106),(Input!$I$145*(1+rvanilla)^0.5)/A3stdlife))</f>
        <v>0</v>
      </c>
      <c r="BA106" s="161">
        <f>IF(A3stdlife="n/a","n/a",IF(BA$3&gt;(A3stdlife+$E106),(Input!$I$145*(1+rvanilla)^0.5)-SUM($I106:AZ106),(Input!$I$145*(1+rvanilla)^0.5)/A3stdlife))</f>
        <v>0</v>
      </c>
      <c r="BB106" s="161">
        <f>IF(A3stdlife="n/a","n/a",IF(BB$3&gt;(A3stdlife+$E106),(Input!$I$145*(1+rvanilla)^0.5)-SUM($I106:BA106),(Input!$I$145*(1+rvanilla)^0.5)/A3stdlife))</f>
        <v>0</v>
      </c>
      <c r="BC106" s="161">
        <f>IF(A3stdlife="n/a","n/a",IF(BC$3&gt;(A3stdlife+$E106),(Input!$I$145*(1+rvanilla)^0.5)-SUM($I106:BB106),(Input!$I$145*(1+rvanilla)^0.5)/A3stdlife))</f>
        <v>0</v>
      </c>
      <c r="BD106" s="161">
        <f>IF(A3stdlife="n/a","n/a",IF(BD$3&gt;(A3stdlife+$E106),(Input!$I$145*(1+rvanilla)^0.5)-SUM($I106:BC106),(Input!$I$145*(1+rvanilla)^0.5)/A3stdlife))</f>
        <v>0</v>
      </c>
      <c r="BE106" s="161">
        <f>IF(A3stdlife="n/a","n/a",IF(BE$3&gt;(A3stdlife+$E106),(Input!$I$145*(1+rvanilla)^0.5)-SUM($I106:BD106),(Input!$I$145*(1+rvanilla)^0.5)/A3stdlife))</f>
        <v>0</v>
      </c>
      <c r="BF106" s="161">
        <f>IF(A3stdlife="n/a","n/a",IF(BF$3&gt;(A3stdlife+$E106),(Input!$I$145*(1+rvanilla)^0.5)-SUM($I106:BE106),(Input!$I$145*(1+rvanilla)^0.5)/A3stdlife))</f>
        <v>0</v>
      </c>
      <c r="BG106" s="161">
        <f>IF(A3stdlife="n/a","n/a",IF(BG$3&gt;(A3stdlife+$E106),(Input!$I$145*(1+rvanilla)^0.5)-SUM($I106:BF106),(Input!$I$145*(1+rvanilla)^0.5)/A3stdlife))</f>
        <v>0</v>
      </c>
      <c r="BH106" s="161">
        <f>IF(A3stdlife="n/a","n/a",IF(BH$3&gt;(A3stdlife+$E106),(Input!$I$145*(1+rvanilla)^0.5)-SUM($I106:BG106),(Input!$I$145*(1+rvanilla)^0.5)/A3stdlife))</f>
        <v>0</v>
      </c>
      <c r="BI106" s="161">
        <f>IF(A3stdlife="n/a","n/a",IF(BI$3&gt;(A3stdlife+$E106),(Input!$I$145*(1+rvanilla)^0.5)-SUM($I106:BH106),(Input!$I$145*(1+rvanilla)^0.5)/A3stdlife))</f>
        <v>0</v>
      </c>
      <c r="BJ106" s="19"/>
      <c r="BK106" s="19"/>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idden="1" outlineLevel="2" x14ac:dyDescent="0.2">
      <c r="A107" s="19"/>
      <c r="B107" s="19"/>
      <c r="C107" s="35"/>
      <c r="D107" s="469"/>
      <c r="E107" s="281">
        <v>4</v>
      </c>
      <c r="F107" s="37"/>
      <c r="G107" s="393"/>
      <c r="H107" s="307"/>
      <c r="I107" s="307"/>
      <c r="J107" s="306"/>
      <c r="K107" s="161">
        <f>IF(A3stdlife="n/a","n/a",IF(K$3&gt;(A3stdlife+$E107),(Input!$J$145*(1+rvanilla)^0.5)-SUM($J107:J107),(Input!$J$145*(1+rvanilla)^0.5)/A3stdlife))</f>
        <v>0</v>
      </c>
      <c r="L107" s="161">
        <f>IF(A3stdlife="n/a","n/a",IF(L$3&gt;(A3stdlife+$E107),(Input!$J$145*(1+rvanilla)^0.5)-SUM($J107:K107),(Input!$J$145*(1+rvanilla)^0.5)/A3stdlife))</f>
        <v>0</v>
      </c>
      <c r="M107" s="161">
        <f>IF(A3stdlife="n/a","n/a",IF(M$3&gt;(A3stdlife+$E107),(Input!$J$145*(1+rvanilla)^0.5)-SUM($J107:L107),(Input!$J$145*(1+rvanilla)^0.5)/A3stdlife))</f>
        <v>0</v>
      </c>
      <c r="N107" s="161">
        <f>IF(A3stdlife="n/a","n/a",IF(N$3&gt;(A3stdlife+$E107),(Input!$J$145*(1+rvanilla)^0.5)-SUM($J107:M107),(Input!$J$145*(1+rvanilla)^0.5)/A3stdlife))</f>
        <v>0</v>
      </c>
      <c r="O107" s="161">
        <f>IF(A3stdlife="n/a","n/a",IF(O$3&gt;(A3stdlife+$E107),(Input!$J$145*(1+rvanilla)^0.5)-SUM($J107:N107),(Input!$J$145*(1+rvanilla)^0.5)/A3stdlife))</f>
        <v>0</v>
      </c>
      <c r="P107" s="161">
        <f>IF(A3stdlife="n/a","n/a",IF(P$3&gt;(A3stdlife+$E107),(Input!$J$145*(1+rvanilla)^0.5)-SUM($J107:O107),(Input!$J$145*(1+rvanilla)^0.5)/A3stdlife))</f>
        <v>0</v>
      </c>
      <c r="Q107" s="161">
        <f>IF(A3stdlife="n/a","n/a",IF(Q$3&gt;(A3stdlife+$E107),(Input!$J$145*(1+rvanilla)^0.5)-SUM($J107:P107),(Input!$J$145*(1+rvanilla)^0.5)/A3stdlife))</f>
        <v>0</v>
      </c>
      <c r="R107" s="161">
        <f>IF(A3stdlife="n/a","n/a",IF(R$3&gt;(A3stdlife+$E107),(Input!$J$145*(1+rvanilla)^0.5)-SUM($J107:Q107),(Input!$J$145*(1+rvanilla)^0.5)/A3stdlife))</f>
        <v>0</v>
      </c>
      <c r="S107" s="161">
        <f>IF(A3stdlife="n/a","n/a",IF(S$3&gt;(A3stdlife+$E107),(Input!$J$145*(1+rvanilla)^0.5)-SUM($J107:R107),(Input!$J$145*(1+rvanilla)^0.5)/A3stdlife))</f>
        <v>0</v>
      </c>
      <c r="T107" s="161">
        <f>IF(A3stdlife="n/a","n/a",IF(T$3&gt;(A3stdlife+$E107),(Input!$J$145*(1+rvanilla)^0.5)-SUM($J107:S107),(Input!$J$145*(1+rvanilla)^0.5)/A3stdlife))</f>
        <v>0</v>
      </c>
      <c r="U107" s="161">
        <f>IF(A3stdlife="n/a","n/a",IF(U$3&gt;(A3stdlife+$E107),(Input!$J$145*(1+rvanilla)^0.5)-SUM($J107:T107),(Input!$J$145*(1+rvanilla)^0.5)/A3stdlife))</f>
        <v>0</v>
      </c>
      <c r="V107" s="161">
        <f>IF(A3stdlife="n/a","n/a",IF(V$3&gt;(A3stdlife+$E107),(Input!$J$145*(1+rvanilla)^0.5)-SUM($J107:U107),(Input!$J$145*(1+rvanilla)^0.5)/A3stdlife))</f>
        <v>0</v>
      </c>
      <c r="W107" s="161">
        <f>IF(A3stdlife="n/a","n/a",IF(W$3&gt;(A3stdlife+$E107),(Input!$J$145*(1+rvanilla)^0.5)-SUM($J107:V107),(Input!$J$145*(1+rvanilla)^0.5)/A3stdlife))</f>
        <v>0</v>
      </c>
      <c r="X107" s="161">
        <f>IF(A3stdlife="n/a","n/a",IF(X$3&gt;(A3stdlife+$E107),(Input!$J$145*(1+rvanilla)^0.5)-SUM($J107:W107),(Input!$J$145*(1+rvanilla)^0.5)/A3stdlife))</f>
        <v>0</v>
      </c>
      <c r="Y107" s="161">
        <f>IF(A3stdlife="n/a","n/a",IF(Y$3&gt;(A3stdlife+$E107),(Input!$J$145*(1+rvanilla)^0.5)-SUM($J107:X107),(Input!$J$145*(1+rvanilla)^0.5)/A3stdlife))</f>
        <v>0</v>
      </c>
      <c r="Z107" s="161">
        <f>IF(A3stdlife="n/a","n/a",IF(Z$3&gt;(A3stdlife+$E107),(Input!$J$145*(1+rvanilla)^0.5)-SUM($J107:Y107),(Input!$J$145*(1+rvanilla)^0.5)/A3stdlife))</f>
        <v>0</v>
      </c>
      <c r="AA107" s="161">
        <f>IF(A3stdlife="n/a","n/a",IF(AA$3&gt;(A3stdlife+$E107),(Input!$J$145*(1+rvanilla)^0.5)-SUM($J107:Z107),(Input!$J$145*(1+rvanilla)^0.5)/A3stdlife))</f>
        <v>0</v>
      </c>
      <c r="AB107" s="161">
        <f>IF(A3stdlife="n/a","n/a",IF(AB$3&gt;(A3stdlife+$E107),(Input!$J$145*(1+rvanilla)^0.5)-SUM($J107:AA107),(Input!$J$145*(1+rvanilla)^0.5)/A3stdlife))</f>
        <v>0</v>
      </c>
      <c r="AC107" s="161">
        <f>IF(A3stdlife="n/a","n/a",IF(AC$3&gt;(A3stdlife+$E107),(Input!$J$145*(1+rvanilla)^0.5)-SUM($J107:AB107),(Input!$J$145*(1+rvanilla)^0.5)/A3stdlife))</f>
        <v>0</v>
      </c>
      <c r="AD107" s="161">
        <f>IF(A3stdlife="n/a","n/a",IF(AD$3&gt;(A3stdlife+$E107),(Input!$J$145*(1+rvanilla)^0.5)-SUM($J107:AC107),(Input!$J$145*(1+rvanilla)^0.5)/A3stdlife))</f>
        <v>0</v>
      </c>
      <c r="AE107" s="161">
        <f>IF(A3stdlife="n/a","n/a",IF(AE$3&gt;(A3stdlife+$E107),(Input!$J$145*(1+rvanilla)^0.5)-SUM($J107:AD107),(Input!$J$145*(1+rvanilla)^0.5)/A3stdlife))</f>
        <v>0</v>
      </c>
      <c r="AF107" s="161">
        <f>IF(A3stdlife="n/a","n/a",IF(AF$3&gt;(A3stdlife+$E107),(Input!$J$145*(1+rvanilla)^0.5)-SUM($J107:AE107),(Input!$J$145*(1+rvanilla)^0.5)/A3stdlife))</f>
        <v>0</v>
      </c>
      <c r="AG107" s="161">
        <f>IF(A3stdlife="n/a","n/a",IF(AG$3&gt;(A3stdlife+$E107),(Input!$J$145*(1+rvanilla)^0.5)-SUM($J107:AF107),(Input!$J$145*(1+rvanilla)^0.5)/A3stdlife))</f>
        <v>0</v>
      </c>
      <c r="AH107" s="161">
        <f>IF(A3stdlife="n/a","n/a",IF(AH$3&gt;(A3stdlife+$E107),(Input!$J$145*(1+rvanilla)^0.5)-SUM($J107:AG107),(Input!$J$145*(1+rvanilla)^0.5)/A3stdlife))</f>
        <v>0</v>
      </c>
      <c r="AI107" s="161">
        <f>IF(A3stdlife="n/a","n/a",IF(AI$3&gt;(A3stdlife+$E107),(Input!$J$145*(1+rvanilla)^0.5)-SUM($J107:AH107),(Input!$J$145*(1+rvanilla)^0.5)/A3stdlife))</f>
        <v>0</v>
      </c>
      <c r="AJ107" s="161">
        <f>IF(A3stdlife="n/a","n/a",IF(AJ$3&gt;(A3stdlife+$E107),(Input!$J$145*(1+rvanilla)^0.5)-SUM($J107:AI107),(Input!$J$145*(1+rvanilla)^0.5)/A3stdlife))</f>
        <v>0</v>
      </c>
      <c r="AK107" s="161">
        <f>IF(A3stdlife="n/a","n/a",IF(AK$3&gt;(A3stdlife+$E107),(Input!$J$145*(1+rvanilla)^0.5)-SUM($J107:AJ107),(Input!$J$145*(1+rvanilla)^0.5)/A3stdlife))</f>
        <v>0</v>
      </c>
      <c r="AL107" s="161">
        <f>IF(A3stdlife="n/a","n/a",IF(AL$3&gt;(A3stdlife+$E107),(Input!$J$145*(1+rvanilla)^0.5)-SUM($J107:AK107),(Input!$J$145*(1+rvanilla)^0.5)/A3stdlife))</f>
        <v>0</v>
      </c>
      <c r="AM107" s="161">
        <f>IF(A3stdlife="n/a","n/a",IF(AM$3&gt;(A3stdlife+$E107),(Input!$J$145*(1+rvanilla)^0.5)-SUM($J107:AL107),(Input!$J$145*(1+rvanilla)^0.5)/A3stdlife))</f>
        <v>0</v>
      </c>
      <c r="AN107" s="161">
        <f>IF(A3stdlife="n/a","n/a",IF(AN$3&gt;(A3stdlife+$E107),(Input!$J$145*(1+rvanilla)^0.5)-SUM($J107:AM107),(Input!$J$145*(1+rvanilla)^0.5)/A3stdlife))</f>
        <v>0</v>
      </c>
      <c r="AO107" s="161">
        <f>IF(A3stdlife="n/a","n/a",IF(AO$3&gt;(A3stdlife+$E107),(Input!$J$145*(1+rvanilla)^0.5)-SUM($J107:AN107),(Input!$J$145*(1+rvanilla)^0.5)/A3stdlife))</f>
        <v>0</v>
      </c>
      <c r="AP107" s="161">
        <f>IF(A3stdlife="n/a","n/a",IF(AP$3&gt;(A3stdlife+$E107),(Input!$J$145*(1+rvanilla)^0.5)-SUM($J107:AO107),(Input!$J$145*(1+rvanilla)^0.5)/A3stdlife))</f>
        <v>0</v>
      </c>
      <c r="AQ107" s="161">
        <f>IF(A3stdlife="n/a","n/a",IF(AQ$3&gt;(A3stdlife+$E107),(Input!$J$145*(1+rvanilla)^0.5)-SUM($J107:AP107),(Input!$J$145*(1+rvanilla)^0.5)/A3stdlife))</f>
        <v>0</v>
      </c>
      <c r="AR107" s="161">
        <f>IF(A3stdlife="n/a","n/a",IF(AR$3&gt;(A3stdlife+$E107),(Input!$J$145*(1+rvanilla)^0.5)-SUM($J107:AQ107),(Input!$J$145*(1+rvanilla)^0.5)/A3stdlife))</f>
        <v>0</v>
      </c>
      <c r="AS107" s="161">
        <f>IF(A3stdlife="n/a","n/a",IF(AS$3&gt;(A3stdlife+$E107),(Input!$J$145*(1+rvanilla)^0.5)-SUM($J107:AR107),(Input!$J$145*(1+rvanilla)^0.5)/A3stdlife))</f>
        <v>0</v>
      </c>
      <c r="AT107" s="161">
        <f>IF(A3stdlife="n/a","n/a",IF(AT$3&gt;(A3stdlife+$E107),(Input!$J$145*(1+rvanilla)^0.5)-SUM($J107:AS107),(Input!$J$145*(1+rvanilla)^0.5)/A3stdlife))</f>
        <v>0</v>
      </c>
      <c r="AU107" s="161">
        <f>IF(A3stdlife="n/a","n/a",IF(AU$3&gt;(A3stdlife+$E107),(Input!$J$145*(1+rvanilla)^0.5)-SUM($J107:AT107),(Input!$J$145*(1+rvanilla)^0.5)/A3stdlife))</f>
        <v>0</v>
      </c>
      <c r="AV107" s="161">
        <f>IF(A3stdlife="n/a","n/a",IF(AV$3&gt;(A3stdlife+$E107),(Input!$J$145*(1+rvanilla)^0.5)-SUM($J107:AU107),(Input!$J$145*(1+rvanilla)^0.5)/A3stdlife))</f>
        <v>0</v>
      </c>
      <c r="AW107" s="161">
        <f>IF(A3stdlife="n/a","n/a",IF(AW$3&gt;(A3stdlife+$E107),(Input!$J$145*(1+rvanilla)^0.5)-SUM($J107:AV107),(Input!$J$145*(1+rvanilla)^0.5)/A3stdlife))</f>
        <v>0</v>
      </c>
      <c r="AX107" s="161">
        <f>IF(A3stdlife="n/a","n/a",IF(AX$3&gt;(A3stdlife+$E107),(Input!$J$145*(1+rvanilla)^0.5)-SUM($J107:AW107),(Input!$J$145*(1+rvanilla)^0.5)/A3stdlife))</f>
        <v>0</v>
      </c>
      <c r="AY107" s="161">
        <f>IF(A3stdlife="n/a","n/a",IF(AY$3&gt;(A3stdlife+$E107),(Input!$J$145*(1+rvanilla)^0.5)-SUM($J107:AX107),(Input!$J$145*(1+rvanilla)^0.5)/A3stdlife))</f>
        <v>0</v>
      </c>
      <c r="AZ107" s="161">
        <f>IF(A3stdlife="n/a","n/a",IF(AZ$3&gt;(A3stdlife+$E107),(Input!$J$145*(1+rvanilla)^0.5)-SUM($J107:AY107),(Input!$J$145*(1+rvanilla)^0.5)/A3stdlife))</f>
        <v>0</v>
      </c>
      <c r="BA107" s="161">
        <f>IF(A3stdlife="n/a","n/a",IF(BA$3&gt;(A3stdlife+$E107),(Input!$J$145*(1+rvanilla)^0.5)-SUM($J107:AZ107),(Input!$J$145*(1+rvanilla)^0.5)/A3stdlife))</f>
        <v>0</v>
      </c>
      <c r="BB107" s="161">
        <f>IF(A3stdlife="n/a","n/a",IF(BB$3&gt;(A3stdlife+$E107),(Input!$J$145*(1+rvanilla)^0.5)-SUM($J107:BA107),(Input!$J$145*(1+rvanilla)^0.5)/A3stdlife))</f>
        <v>0</v>
      </c>
      <c r="BC107" s="161">
        <f>IF(A3stdlife="n/a","n/a",IF(BC$3&gt;(A3stdlife+$E107),(Input!$J$145*(1+rvanilla)^0.5)-SUM($J107:BB107),(Input!$J$145*(1+rvanilla)^0.5)/A3stdlife))</f>
        <v>0</v>
      </c>
      <c r="BD107" s="161">
        <f>IF(A3stdlife="n/a","n/a",IF(BD$3&gt;(A3stdlife+$E107),(Input!$J$145*(1+rvanilla)^0.5)-SUM($J107:BC107),(Input!$J$145*(1+rvanilla)^0.5)/A3stdlife))</f>
        <v>0</v>
      </c>
      <c r="BE107" s="161">
        <f>IF(A3stdlife="n/a","n/a",IF(BE$3&gt;(A3stdlife+$E107),(Input!$J$145*(1+rvanilla)^0.5)-SUM($J107:BD107),(Input!$J$145*(1+rvanilla)^0.5)/A3stdlife))</f>
        <v>0</v>
      </c>
      <c r="BF107" s="161">
        <f>IF(A3stdlife="n/a","n/a",IF(BF$3&gt;(A3stdlife+$E107),(Input!$J$145*(1+rvanilla)^0.5)-SUM($J107:BE107),(Input!$J$145*(1+rvanilla)^0.5)/A3stdlife))</f>
        <v>0</v>
      </c>
      <c r="BG107" s="161">
        <f>IF(A3stdlife="n/a","n/a",IF(BG$3&gt;(A3stdlife+$E107),(Input!$J$145*(1+rvanilla)^0.5)-SUM($J107:BF107),(Input!$J$145*(1+rvanilla)^0.5)/A3stdlife))</f>
        <v>0</v>
      </c>
      <c r="BH107" s="161">
        <f>IF(A3stdlife="n/a","n/a",IF(BH$3&gt;(A3stdlife+$E107),(Input!$J$145*(1+rvanilla)^0.5)-SUM($J107:BG107),(Input!$J$145*(1+rvanilla)^0.5)/A3stdlife))</f>
        <v>0</v>
      </c>
      <c r="BI107" s="161">
        <f>IF(A3stdlife="n/a","n/a",IF(BI$3&gt;(A3stdlife+$E107),(Input!$J$145*(1+rvanilla)^0.5)-SUM($J107:BH107),(Input!$J$145*(1+rvanilla)^0.5)/A3stdlife))</f>
        <v>0</v>
      </c>
      <c r="BJ107" s="19"/>
      <c r="BK107" s="19"/>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2" x14ac:dyDescent="0.2">
      <c r="A108" s="19"/>
      <c r="B108" s="19"/>
      <c r="C108" s="35"/>
      <c r="D108" s="469"/>
      <c r="E108" s="281">
        <v>5</v>
      </c>
      <c r="F108" s="37"/>
      <c r="G108" s="393"/>
      <c r="H108" s="307"/>
      <c r="I108" s="307"/>
      <c r="J108" s="307"/>
      <c r="K108" s="306"/>
      <c r="L108" s="161">
        <f>IF(A3stdlife="n/a","n/a",IF(L$3&gt;(A3stdlife+$E108),(Input!$K$145*(1+rvanilla)^0.5)-SUM($K108:K108),(Input!$K$145*(1+rvanilla)^0.5)/A3stdlife))</f>
        <v>0</v>
      </c>
      <c r="M108" s="161">
        <f>IF(A3stdlife="n/a","n/a",IF(M$3&gt;(A3stdlife+$E108),(Input!$K$145*(1+rvanilla)^0.5)-SUM($K108:L108),(Input!$K$145*(1+rvanilla)^0.5)/A3stdlife))</f>
        <v>0</v>
      </c>
      <c r="N108" s="161">
        <f>IF(A3stdlife="n/a","n/a",IF(N$3&gt;(A3stdlife+$E108),(Input!$K$145*(1+rvanilla)^0.5)-SUM($K108:M108),(Input!$K$145*(1+rvanilla)^0.5)/A3stdlife))</f>
        <v>0</v>
      </c>
      <c r="O108" s="161">
        <f>IF(A3stdlife="n/a","n/a",IF(O$3&gt;(A3stdlife+$E108),(Input!$K$145*(1+rvanilla)^0.5)-SUM($K108:N108),(Input!$K$145*(1+rvanilla)^0.5)/A3stdlife))</f>
        <v>0</v>
      </c>
      <c r="P108" s="161">
        <f>IF(A3stdlife="n/a","n/a",IF(P$3&gt;(A3stdlife+$E108),(Input!$K$145*(1+rvanilla)^0.5)-SUM($K108:O108),(Input!$K$145*(1+rvanilla)^0.5)/A3stdlife))</f>
        <v>0</v>
      </c>
      <c r="Q108" s="161">
        <f>IF(A3stdlife="n/a","n/a",IF(Q$3&gt;(A3stdlife+$E108),(Input!$K$145*(1+rvanilla)^0.5)-SUM($K108:P108),(Input!$K$145*(1+rvanilla)^0.5)/A3stdlife))</f>
        <v>0</v>
      </c>
      <c r="R108" s="161">
        <f>IF(A3stdlife="n/a","n/a",IF(R$3&gt;(A3stdlife+$E108),(Input!$K$145*(1+rvanilla)^0.5)-SUM($K108:Q108),(Input!$K$145*(1+rvanilla)^0.5)/A3stdlife))</f>
        <v>0</v>
      </c>
      <c r="S108" s="161">
        <f>IF(A3stdlife="n/a","n/a",IF(S$3&gt;(A3stdlife+$E108),(Input!$K$145*(1+rvanilla)^0.5)-SUM($K108:R108),(Input!$K$145*(1+rvanilla)^0.5)/A3stdlife))</f>
        <v>0</v>
      </c>
      <c r="T108" s="161">
        <f>IF(A3stdlife="n/a","n/a",IF(T$3&gt;(A3stdlife+$E108),(Input!$K$145*(1+rvanilla)^0.5)-SUM($K108:S108),(Input!$K$145*(1+rvanilla)^0.5)/A3stdlife))</f>
        <v>0</v>
      </c>
      <c r="U108" s="161">
        <f>IF(A3stdlife="n/a","n/a",IF(U$3&gt;(A3stdlife+$E108),(Input!$K$145*(1+rvanilla)^0.5)-SUM($K108:T108),(Input!$K$145*(1+rvanilla)^0.5)/A3stdlife))</f>
        <v>0</v>
      </c>
      <c r="V108" s="161">
        <f>IF(A3stdlife="n/a","n/a",IF(V$3&gt;(A3stdlife+$E108),(Input!$K$145*(1+rvanilla)^0.5)-SUM($K108:U108),(Input!$K$145*(1+rvanilla)^0.5)/A3stdlife))</f>
        <v>0</v>
      </c>
      <c r="W108" s="161">
        <f>IF(A3stdlife="n/a","n/a",IF(W$3&gt;(A3stdlife+$E108),(Input!$K$145*(1+rvanilla)^0.5)-SUM($K108:V108),(Input!$K$145*(1+rvanilla)^0.5)/A3stdlife))</f>
        <v>0</v>
      </c>
      <c r="X108" s="161">
        <f>IF(A3stdlife="n/a","n/a",IF(X$3&gt;(A3stdlife+$E108),(Input!$K$145*(1+rvanilla)^0.5)-SUM($K108:W108),(Input!$K$145*(1+rvanilla)^0.5)/A3stdlife))</f>
        <v>0</v>
      </c>
      <c r="Y108" s="161">
        <f>IF(A3stdlife="n/a","n/a",IF(Y$3&gt;(A3stdlife+$E108),(Input!$K$145*(1+rvanilla)^0.5)-SUM($K108:X108),(Input!$K$145*(1+rvanilla)^0.5)/A3stdlife))</f>
        <v>0</v>
      </c>
      <c r="Z108" s="161">
        <f>IF(A3stdlife="n/a","n/a",IF(Z$3&gt;(A3stdlife+$E108),(Input!$K$145*(1+rvanilla)^0.5)-SUM($K108:Y108),(Input!$K$145*(1+rvanilla)^0.5)/A3stdlife))</f>
        <v>0</v>
      </c>
      <c r="AA108" s="161">
        <f>IF(A3stdlife="n/a","n/a",IF(AA$3&gt;(A3stdlife+$E108),(Input!$K$145*(1+rvanilla)^0.5)-SUM($K108:Z108),(Input!$K$145*(1+rvanilla)^0.5)/A3stdlife))</f>
        <v>0</v>
      </c>
      <c r="AB108" s="161">
        <f>IF(A3stdlife="n/a","n/a",IF(AB$3&gt;(A3stdlife+$E108),(Input!$K$145*(1+rvanilla)^0.5)-SUM($K108:AA108),(Input!$K$145*(1+rvanilla)^0.5)/A3stdlife))</f>
        <v>0</v>
      </c>
      <c r="AC108" s="161">
        <f>IF(A3stdlife="n/a","n/a",IF(AC$3&gt;(A3stdlife+$E108),(Input!$K$145*(1+rvanilla)^0.5)-SUM($K108:AB108),(Input!$K$145*(1+rvanilla)^0.5)/A3stdlife))</f>
        <v>0</v>
      </c>
      <c r="AD108" s="161">
        <f>IF(A3stdlife="n/a","n/a",IF(AD$3&gt;(A3stdlife+$E108),(Input!$K$145*(1+rvanilla)^0.5)-SUM($K108:AC108),(Input!$K$145*(1+rvanilla)^0.5)/A3stdlife))</f>
        <v>0</v>
      </c>
      <c r="AE108" s="161">
        <f>IF(A3stdlife="n/a","n/a",IF(AE$3&gt;(A3stdlife+$E108),(Input!$K$145*(1+rvanilla)^0.5)-SUM($K108:AD108),(Input!$K$145*(1+rvanilla)^0.5)/A3stdlife))</f>
        <v>0</v>
      </c>
      <c r="AF108" s="161">
        <f>IF(A3stdlife="n/a","n/a",IF(AF$3&gt;(A3stdlife+$E108),(Input!$K$145*(1+rvanilla)^0.5)-SUM($K108:AE108),(Input!$K$145*(1+rvanilla)^0.5)/A3stdlife))</f>
        <v>0</v>
      </c>
      <c r="AG108" s="161">
        <f>IF(A3stdlife="n/a","n/a",IF(AG$3&gt;(A3stdlife+$E108),(Input!$K$145*(1+rvanilla)^0.5)-SUM($K108:AF108),(Input!$K$145*(1+rvanilla)^0.5)/A3stdlife))</f>
        <v>0</v>
      </c>
      <c r="AH108" s="161">
        <f>IF(A3stdlife="n/a","n/a",IF(AH$3&gt;(A3stdlife+$E108),(Input!$K$145*(1+rvanilla)^0.5)-SUM($K108:AG108),(Input!$K$145*(1+rvanilla)^0.5)/A3stdlife))</f>
        <v>0</v>
      </c>
      <c r="AI108" s="161">
        <f>IF(A3stdlife="n/a","n/a",IF(AI$3&gt;(A3stdlife+$E108),(Input!$K$145*(1+rvanilla)^0.5)-SUM($K108:AH108),(Input!$K$145*(1+rvanilla)^0.5)/A3stdlife))</f>
        <v>0</v>
      </c>
      <c r="AJ108" s="161">
        <f>IF(A3stdlife="n/a","n/a",IF(AJ$3&gt;(A3stdlife+$E108),(Input!$K$145*(1+rvanilla)^0.5)-SUM($K108:AI108),(Input!$K$145*(1+rvanilla)^0.5)/A3stdlife))</f>
        <v>0</v>
      </c>
      <c r="AK108" s="161">
        <f>IF(A3stdlife="n/a","n/a",IF(AK$3&gt;(A3stdlife+$E108),(Input!$K$145*(1+rvanilla)^0.5)-SUM($K108:AJ108),(Input!$K$145*(1+rvanilla)^0.5)/A3stdlife))</f>
        <v>0</v>
      </c>
      <c r="AL108" s="161">
        <f>IF(A3stdlife="n/a","n/a",IF(AL$3&gt;(A3stdlife+$E108),(Input!$K$145*(1+rvanilla)^0.5)-SUM($K108:AK108),(Input!$K$145*(1+rvanilla)^0.5)/A3stdlife))</f>
        <v>0</v>
      </c>
      <c r="AM108" s="161">
        <f>IF(A3stdlife="n/a","n/a",IF(AM$3&gt;(A3stdlife+$E108),(Input!$K$145*(1+rvanilla)^0.5)-SUM($K108:AL108),(Input!$K$145*(1+rvanilla)^0.5)/A3stdlife))</f>
        <v>0</v>
      </c>
      <c r="AN108" s="161">
        <f>IF(A3stdlife="n/a","n/a",IF(AN$3&gt;(A3stdlife+$E108),(Input!$K$145*(1+rvanilla)^0.5)-SUM($K108:AM108),(Input!$K$145*(1+rvanilla)^0.5)/A3stdlife))</f>
        <v>0</v>
      </c>
      <c r="AO108" s="161">
        <f>IF(A3stdlife="n/a","n/a",IF(AO$3&gt;(A3stdlife+$E108),(Input!$K$145*(1+rvanilla)^0.5)-SUM($K108:AN108),(Input!$K$145*(1+rvanilla)^0.5)/A3stdlife))</f>
        <v>0</v>
      </c>
      <c r="AP108" s="161">
        <f>IF(A3stdlife="n/a","n/a",IF(AP$3&gt;(A3stdlife+$E108),(Input!$K$145*(1+rvanilla)^0.5)-SUM($K108:AO108),(Input!$K$145*(1+rvanilla)^0.5)/A3stdlife))</f>
        <v>0</v>
      </c>
      <c r="AQ108" s="161">
        <f>IF(A3stdlife="n/a","n/a",IF(AQ$3&gt;(A3stdlife+$E108),(Input!$K$145*(1+rvanilla)^0.5)-SUM($K108:AP108),(Input!$K$145*(1+rvanilla)^0.5)/A3stdlife))</f>
        <v>0</v>
      </c>
      <c r="AR108" s="161">
        <f>IF(A3stdlife="n/a","n/a",IF(AR$3&gt;(A3stdlife+$E108),(Input!$K$145*(1+rvanilla)^0.5)-SUM($K108:AQ108),(Input!$K$145*(1+rvanilla)^0.5)/A3stdlife))</f>
        <v>0</v>
      </c>
      <c r="AS108" s="161">
        <f>IF(A3stdlife="n/a","n/a",IF(AS$3&gt;(A3stdlife+$E108),(Input!$K$145*(1+rvanilla)^0.5)-SUM($K108:AR108),(Input!$K$145*(1+rvanilla)^0.5)/A3stdlife))</f>
        <v>0</v>
      </c>
      <c r="AT108" s="161">
        <f>IF(A3stdlife="n/a","n/a",IF(AT$3&gt;(A3stdlife+$E108),(Input!$K$145*(1+rvanilla)^0.5)-SUM($K108:AS108),(Input!$K$145*(1+rvanilla)^0.5)/A3stdlife))</f>
        <v>0</v>
      </c>
      <c r="AU108" s="161">
        <f>IF(A3stdlife="n/a","n/a",IF(AU$3&gt;(A3stdlife+$E108),(Input!$K$145*(1+rvanilla)^0.5)-SUM($K108:AT108),(Input!$K$145*(1+rvanilla)^0.5)/A3stdlife))</f>
        <v>0</v>
      </c>
      <c r="AV108" s="161">
        <f>IF(A3stdlife="n/a","n/a",IF(AV$3&gt;(A3stdlife+$E108),(Input!$K$145*(1+rvanilla)^0.5)-SUM($K108:AU108),(Input!$K$145*(1+rvanilla)^0.5)/A3stdlife))</f>
        <v>0</v>
      </c>
      <c r="AW108" s="161">
        <f>IF(A3stdlife="n/a","n/a",IF(AW$3&gt;(A3stdlife+$E108),(Input!$K$145*(1+rvanilla)^0.5)-SUM($K108:AV108),(Input!$K$145*(1+rvanilla)^0.5)/A3stdlife))</f>
        <v>0</v>
      </c>
      <c r="AX108" s="161">
        <f>IF(A3stdlife="n/a","n/a",IF(AX$3&gt;(A3stdlife+$E108),(Input!$K$145*(1+rvanilla)^0.5)-SUM($K108:AW108),(Input!$K$145*(1+rvanilla)^0.5)/A3stdlife))</f>
        <v>0</v>
      </c>
      <c r="AY108" s="161">
        <f>IF(A3stdlife="n/a","n/a",IF(AY$3&gt;(A3stdlife+$E108),(Input!$K$145*(1+rvanilla)^0.5)-SUM($K108:AX108),(Input!$K$145*(1+rvanilla)^0.5)/A3stdlife))</f>
        <v>0</v>
      </c>
      <c r="AZ108" s="161">
        <f>IF(A3stdlife="n/a","n/a",IF(AZ$3&gt;(A3stdlife+$E108),(Input!$K$145*(1+rvanilla)^0.5)-SUM($K108:AY108),(Input!$K$145*(1+rvanilla)^0.5)/A3stdlife))</f>
        <v>0</v>
      </c>
      <c r="BA108" s="161">
        <f>IF(A3stdlife="n/a","n/a",IF(BA$3&gt;(A3stdlife+$E108),(Input!$K$145*(1+rvanilla)^0.5)-SUM($K108:AZ108),(Input!$K$145*(1+rvanilla)^0.5)/A3stdlife))</f>
        <v>0</v>
      </c>
      <c r="BB108" s="161">
        <f>IF(A3stdlife="n/a","n/a",IF(BB$3&gt;(A3stdlife+$E108),(Input!$K$145*(1+rvanilla)^0.5)-SUM($K108:BA108),(Input!$K$145*(1+rvanilla)^0.5)/A3stdlife))</f>
        <v>0</v>
      </c>
      <c r="BC108" s="161">
        <f>IF(A3stdlife="n/a","n/a",IF(BC$3&gt;(A3stdlife+$E108),(Input!$K$145*(1+rvanilla)^0.5)-SUM($K108:BB108),(Input!$K$145*(1+rvanilla)^0.5)/A3stdlife))</f>
        <v>0</v>
      </c>
      <c r="BD108" s="161">
        <f>IF(A3stdlife="n/a","n/a",IF(BD$3&gt;(A3stdlife+$E108),(Input!$K$145*(1+rvanilla)^0.5)-SUM($K108:BC108),(Input!$K$145*(1+rvanilla)^0.5)/A3stdlife))</f>
        <v>0</v>
      </c>
      <c r="BE108" s="161">
        <f>IF(A3stdlife="n/a","n/a",IF(BE$3&gt;(A3stdlife+$E108),(Input!$K$145*(1+rvanilla)^0.5)-SUM($K108:BD108),(Input!$K$145*(1+rvanilla)^0.5)/A3stdlife))</f>
        <v>0</v>
      </c>
      <c r="BF108" s="161">
        <f>IF(A3stdlife="n/a","n/a",IF(BF$3&gt;(A3stdlife+$E108),(Input!$K$145*(1+rvanilla)^0.5)-SUM($K108:BE108),(Input!$K$145*(1+rvanilla)^0.5)/A3stdlife))</f>
        <v>0</v>
      </c>
      <c r="BG108" s="161">
        <f>IF(A3stdlife="n/a","n/a",IF(BG$3&gt;(A3stdlife+$E108),(Input!$K$145*(1+rvanilla)^0.5)-SUM($K108:BF108),(Input!$K$145*(1+rvanilla)^0.5)/A3stdlife))</f>
        <v>0</v>
      </c>
      <c r="BH108" s="161">
        <f>IF(A3stdlife="n/a","n/a",IF(BH$3&gt;(A3stdlife+$E108),(Input!$K$145*(1+rvanilla)^0.5)-SUM($K108:BG108),(Input!$K$145*(1+rvanilla)^0.5)/A3stdlife))</f>
        <v>0</v>
      </c>
      <c r="BI108" s="161">
        <f>IF(A3stdlife="n/a","n/a",IF(BI$3&gt;(A3stdlife+$E108),(Input!$K$145*(1+rvanilla)^0.5)-SUM($K108:BH108),(Input!$K$145*(1+rvanilla)^0.5)/A3stdlife))</f>
        <v>0</v>
      </c>
      <c r="BJ108" s="19"/>
      <c r="BK108" s="19"/>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x14ac:dyDescent="0.2">
      <c r="A109" s="19"/>
      <c r="B109" s="19"/>
      <c r="C109" s="35"/>
      <c r="D109" s="469"/>
      <c r="E109" s="281">
        <v>6</v>
      </c>
      <c r="F109" s="37"/>
      <c r="G109" s="393"/>
      <c r="H109" s="307"/>
      <c r="I109" s="307"/>
      <c r="J109" s="307"/>
      <c r="K109" s="307"/>
      <c r="L109" s="306"/>
      <c r="M109" s="161">
        <f>IF(A3stdlife="n/a","n/a",IF(M$3&gt;(A3stdlife+$E109),(Input!$L$145*(1+rvanilla)^0.5)-SUM($L109:L109),(Input!$L$145*(1+rvanilla)^0.5)/A3stdlife))</f>
        <v>0</v>
      </c>
      <c r="N109" s="161">
        <f>IF(A3stdlife="n/a","n/a",IF(N$3&gt;(A3stdlife+$E109),(Input!$L$145*(1+rvanilla)^0.5)-SUM($L109:M109),(Input!$L$145*(1+rvanilla)^0.5)/A3stdlife))</f>
        <v>0</v>
      </c>
      <c r="O109" s="161">
        <f>IF(A3stdlife="n/a","n/a",IF(O$3&gt;(A3stdlife+$E109),(Input!$L$145*(1+rvanilla)^0.5)-SUM($L109:N109),(Input!$L$145*(1+rvanilla)^0.5)/A3stdlife))</f>
        <v>0</v>
      </c>
      <c r="P109" s="161">
        <f>IF(A3stdlife="n/a","n/a",IF(P$3&gt;(A3stdlife+$E109),(Input!$L$145*(1+rvanilla)^0.5)-SUM($L109:O109),(Input!$L$145*(1+rvanilla)^0.5)/A3stdlife))</f>
        <v>0</v>
      </c>
      <c r="Q109" s="161">
        <f>IF(A3stdlife="n/a","n/a",IF(Q$3&gt;(A3stdlife+$E109),(Input!$L$145*(1+rvanilla)^0.5)-SUM($L109:P109),(Input!$L$145*(1+rvanilla)^0.5)/A3stdlife))</f>
        <v>0</v>
      </c>
      <c r="R109" s="161">
        <f>IF(A3stdlife="n/a","n/a",IF(R$3&gt;(A3stdlife+$E109),(Input!$L$145*(1+rvanilla)^0.5)-SUM($L109:Q109),(Input!$L$145*(1+rvanilla)^0.5)/A3stdlife))</f>
        <v>0</v>
      </c>
      <c r="S109" s="161">
        <f>IF(A3stdlife="n/a","n/a",IF(S$3&gt;(A3stdlife+$E109),(Input!$L$145*(1+rvanilla)^0.5)-SUM($L109:R109),(Input!$L$145*(1+rvanilla)^0.5)/A3stdlife))</f>
        <v>0</v>
      </c>
      <c r="T109" s="161">
        <f>IF(A3stdlife="n/a","n/a",IF(T$3&gt;(A3stdlife+$E109),(Input!$L$145*(1+rvanilla)^0.5)-SUM($L109:S109),(Input!$L$145*(1+rvanilla)^0.5)/A3stdlife))</f>
        <v>0</v>
      </c>
      <c r="U109" s="161">
        <f>IF(A3stdlife="n/a","n/a",IF(U$3&gt;(A3stdlife+$E109),(Input!$L$145*(1+rvanilla)^0.5)-SUM($L109:T109),(Input!$L$145*(1+rvanilla)^0.5)/A3stdlife))</f>
        <v>0</v>
      </c>
      <c r="V109" s="161">
        <f>IF(A3stdlife="n/a","n/a",IF(V$3&gt;(A3stdlife+$E109),(Input!$L$145*(1+rvanilla)^0.5)-SUM($L109:U109),(Input!$L$145*(1+rvanilla)^0.5)/A3stdlife))</f>
        <v>0</v>
      </c>
      <c r="W109" s="161">
        <f>IF(A3stdlife="n/a","n/a",IF(W$3&gt;(A3stdlife+$E109),(Input!$L$145*(1+rvanilla)^0.5)-SUM($L109:V109),(Input!$L$145*(1+rvanilla)^0.5)/A3stdlife))</f>
        <v>0</v>
      </c>
      <c r="X109" s="161">
        <f>IF(A3stdlife="n/a","n/a",IF(X$3&gt;(A3stdlife+$E109),(Input!$L$145*(1+rvanilla)^0.5)-SUM($L109:W109),(Input!$L$145*(1+rvanilla)^0.5)/A3stdlife))</f>
        <v>0</v>
      </c>
      <c r="Y109" s="161">
        <f>IF(A3stdlife="n/a","n/a",IF(Y$3&gt;(A3stdlife+$E109),(Input!$L$145*(1+rvanilla)^0.5)-SUM($L109:X109),(Input!$L$145*(1+rvanilla)^0.5)/A3stdlife))</f>
        <v>0</v>
      </c>
      <c r="Z109" s="161">
        <f>IF(A3stdlife="n/a","n/a",IF(Z$3&gt;(A3stdlife+$E109),(Input!$L$145*(1+rvanilla)^0.5)-SUM($L109:Y109),(Input!$L$145*(1+rvanilla)^0.5)/A3stdlife))</f>
        <v>0</v>
      </c>
      <c r="AA109" s="161">
        <f>IF(A3stdlife="n/a","n/a",IF(AA$3&gt;(A3stdlife+$E109),(Input!$L$145*(1+rvanilla)^0.5)-SUM($L109:Z109),(Input!$L$145*(1+rvanilla)^0.5)/A3stdlife))</f>
        <v>0</v>
      </c>
      <c r="AB109" s="161">
        <f>IF(A3stdlife="n/a","n/a",IF(AB$3&gt;(A3stdlife+$E109),(Input!$L$145*(1+rvanilla)^0.5)-SUM($L109:AA109),(Input!$L$145*(1+rvanilla)^0.5)/A3stdlife))</f>
        <v>0</v>
      </c>
      <c r="AC109" s="161">
        <f>IF(A3stdlife="n/a","n/a",IF(AC$3&gt;(A3stdlife+$E109),(Input!$L$145*(1+rvanilla)^0.5)-SUM($L109:AB109),(Input!$L$145*(1+rvanilla)^0.5)/A3stdlife))</f>
        <v>0</v>
      </c>
      <c r="AD109" s="161">
        <f>IF(A3stdlife="n/a","n/a",IF(AD$3&gt;(A3stdlife+$E109),(Input!$L$145*(1+rvanilla)^0.5)-SUM($L109:AC109),(Input!$L$145*(1+rvanilla)^0.5)/A3stdlife))</f>
        <v>0</v>
      </c>
      <c r="AE109" s="161">
        <f>IF(A3stdlife="n/a","n/a",IF(AE$3&gt;(A3stdlife+$E109),(Input!$L$145*(1+rvanilla)^0.5)-SUM($L109:AD109),(Input!$L$145*(1+rvanilla)^0.5)/A3stdlife))</f>
        <v>0</v>
      </c>
      <c r="AF109" s="161">
        <f>IF(A3stdlife="n/a","n/a",IF(AF$3&gt;(A3stdlife+$E109),(Input!$L$145*(1+rvanilla)^0.5)-SUM($L109:AE109),(Input!$L$145*(1+rvanilla)^0.5)/A3stdlife))</f>
        <v>0</v>
      </c>
      <c r="AG109" s="161">
        <f>IF(A3stdlife="n/a","n/a",IF(AG$3&gt;(A3stdlife+$E109),(Input!$L$145*(1+rvanilla)^0.5)-SUM($L109:AF109),(Input!$L$145*(1+rvanilla)^0.5)/A3stdlife))</f>
        <v>0</v>
      </c>
      <c r="AH109" s="161">
        <f>IF(A3stdlife="n/a","n/a",IF(AH$3&gt;(A3stdlife+$E109),(Input!$L$145*(1+rvanilla)^0.5)-SUM($L109:AG109),(Input!$L$145*(1+rvanilla)^0.5)/A3stdlife))</f>
        <v>0</v>
      </c>
      <c r="AI109" s="161">
        <f>IF(A3stdlife="n/a","n/a",IF(AI$3&gt;(A3stdlife+$E109),(Input!$L$145*(1+rvanilla)^0.5)-SUM($L109:AH109),(Input!$L$145*(1+rvanilla)^0.5)/A3stdlife))</f>
        <v>0</v>
      </c>
      <c r="AJ109" s="161">
        <f>IF(A3stdlife="n/a","n/a",IF(AJ$3&gt;(A3stdlife+$E109),(Input!$L$145*(1+rvanilla)^0.5)-SUM($L109:AI109),(Input!$L$145*(1+rvanilla)^0.5)/A3stdlife))</f>
        <v>0</v>
      </c>
      <c r="AK109" s="161">
        <f>IF(A3stdlife="n/a","n/a",IF(AK$3&gt;(A3stdlife+$E109),(Input!$L$145*(1+rvanilla)^0.5)-SUM($L109:AJ109),(Input!$L$145*(1+rvanilla)^0.5)/A3stdlife))</f>
        <v>0</v>
      </c>
      <c r="AL109" s="161">
        <f>IF(A3stdlife="n/a","n/a",IF(AL$3&gt;(A3stdlife+$E109),(Input!$L$145*(1+rvanilla)^0.5)-SUM($L109:AK109),(Input!$L$145*(1+rvanilla)^0.5)/A3stdlife))</f>
        <v>0</v>
      </c>
      <c r="AM109" s="161">
        <f>IF(A3stdlife="n/a","n/a",IF(AM$3&gt;(A3stdlife+$E109),(Input!$L$145*(1+rvanilla)^0.5)-SUM($L109:AL109),(Input!$L$145*(1+rvanilla)^0.5)/A3stdlife))</f>
        <v>0</v>
      </c>
      <c r="AN109" s="161">
        <f>IF(A3stdlife="n/a","n/a",IF(AN$3&gt;(A3stdlife+$E109),(Input!$L$145*(1+rvanilla)^0.5)-SUM($L109:AM109),(Input!$L$145*(1+rvanilla)^0.5)/A3stdlife))</f>
        <v>0</v>
      </c>
      <c r="AO109" s="161">
        <f>IF(A3stdlife="n/a","n/a",IF(AO$3&gt;(A3stdlife+$E109),(Input!$L$145*(1+rvanilla)^0.5)-SUM($L109:AN109),(Input!$L$145*(1+rvanilla)^0.5)/A3stdlife))</f>
        <v>0</v>
      </c>
      <c r="AP109" s="161">
        <f>IF(A3stdlife="n/a","n/a",IF(AP$3&gt;(A3stdlife+$E109),(Input!$L$145*(1+rvanilla)^0.5)-SUM($L109:AO109),(Input!$L$145*(1+rvanilla)^0.5)/A3stdlife))</f>
        <v>0</v>
      </c>
      <c r="AQ109" s="161">
        <f>IF(A3stdlife="n/a","n/a",IF(AQ$3&gt;(A3stdlife+$E109),(Input!$L$145*(1+rvanilla)^0.5)-SUM($L109:AP109),(Input!$L$145*(1+rvanilla)^0.5)/A3stdlife))</f>
        <v>0</v>
      </c>
      <c r="AR109" s="161">
        <f>IF(A3stdlife="n/a","n/a",IF(AR$3&gt;(A3stdlife+$E109),(Input!$L$145*(1+rvanilla)^0.5)-SUM($L109:AQ109),(Input!$L$145*(1+rvanilla)^0.5)/A3stdlife))</f>
        <v>0</v>
      </c>
      <c r="AS109" s="161">
        <f>IF(A3stdlife="n/a","n/a",IF(AS$3&gt;(A3stdlife+$E109),(Input!$L$145*(1+rvanilla)^0.5)-SUM($L109:AR109),(Input!$L$145*(1+rvanilla)^0.5)/A3stdlife))</f>
        <v>0</v>
      </c>
      <c r="AT109" s="161">
        <f>IF(A3stdlife="n/a","n/a",IF(AT$3&gt;(A3stdlife+$E109),(Input!$L$145*(1+rvanilla)^0.5)-SUM($L109:AS109),(Input!$L$145*(1+rvanilla)^0.5)/A3stdlife))</f>
        <v>0</v>
      </c>
      <c r="AU109" s="161">
        <f>IF(A3stdlife="n/a","n/a",IF(AU$3&gt;(A3stdlife+$E109),(Input!$L$145*(1+rvanilla)^0.5)-SUM($L109:AT109),(Input!$L$145*(1+rvanilla)^0.5)/A3stdlife))</f>
        <v>0</v>
      </c>
      <c r="AV109" s="161">
        <f>IF(A3stdlife="n/a","n/a",IF(AV$3&gt;(A3stdlife+$E109),(Input!$L$145*(1+rvanilla)^0.5)-SUM($L109:AU109),(Input!$L$145*(1+rvanilla)^0.5)/A3stdlife))</f>
        <v>0</v>
      </c>
      <c r="AW109" s="161">
        <f>IF(A3stdlife="n/a","n/a",IF(AW$3&gt;(A3stdlife+$E109),(Input!$L$145*(1+rvanilla)^0.5)-SUM($L109:AV109),(Input!$L$145*(1+rvanilla)^0.5)/A3stdlife))</f>
        <v>0</v>
      </c>
      <c r="AX109" s="161">
        <f>IF(A3stdlife="n/a","n/a",IF(AX$3&gt;(A3stdlife+$E109),(Input!$L$145*(1+rvanilla)^0.5)-SUM($L109:AW109),(Input!$L$145*(1+rvanilla)^0.5)/A3stdlife))</f>
        <v>0</v>
      </c>
      <c r="AY109" s="161">
        <f>IF(A3stdlife="n/a","n/a",IF(AY$3&gt;(A3stdlife+$E109),(Input!$L$145*(1+rvanilla)^0.5)-SUM($L109:AX109),(Input!$L$145*(1+rvanilla)^0.5)/A3stdlife))</f>
        <v>0</v>
      </c>
      <c r="AZ109" s="161">
        <f>IF(A3stdlife="n/a","n/a",IF(AZ$3&gt;(A3stdlife+$E109),(Input!$L$145*(1+rvanilla)^0.5)-SUM($L109:AY109),(Input!$L$145*(1+rvanilla)^0.5)/A3stdlife))</f>
        <v>0</v>
      </c>
      <c r="BA109" s="161">
        <f>IF(A3stdlife="n/a","n/a",IF(BA$3&gt;(A3stdlife+$E109),(Input!$L$145*(1+rvanilla)^0.5)-SUM($L109:AZ109),(Input!$L$145*(1+rvanilla)^0.5)/A3stdlife))</f>
        <v>0</v>
      </c>
      <c r="BB109" s="161">
        <f>IF(A3stdlife="n/a","n/a",IF(BB$3&gt;(A3stdlife+$E109),(Input!$L$145*(1+rvanilla)^0.5)-SUM($L109:BA109),(Input!$L$145*(1+rvanilla)^0.5)/A3stdlife))</f>
        <v>0</v>
      </c>
      <c r="BC109" s="161">
        <f>IF(A3stdlife="n/a","n/a",IF(BC$3&gt;(A3stdlife+$E109),(Input!$L$145*(1+rvanilla)^0.5)-SUM($L109:BB109),(Input!$L$145*(1+rvanilla)^0.5)/A3stdlife))</f>
        <v>0</v>
      </c>
      <c r="BD109" s="161">
        <f>IF(A3stdlife="n/a","n/a",IF(BD$3&gt;(A3stdlife+$E109),(Input!$L$145*(1+rvanilla)^0.5)-SUM($L109:BC109),(Input!$L$145*(1+rvanilla)^0.5)/A3stdlife))</f>
        <v>0</v>
      </c>
      <c r="BE109" s="161">
        <f>IF(A3stdlife="n/a","n/a",IF(BE$3&gt;(A3stdlife+$E109),(Input!$L$145*(1+rvanilla)^0.5)-SUM($L109:BD109),(Input!$L$145*(1+rvanilla)^0.5)/A3stdlife))</f>
        <v>0</v>
      </c>
      <c r="BF109" s="161">
        <f>IF(A3stdlife="n/a","n/a",IF(BF$3&gt;(A3stdlife+$E109),(Input!$L$145*(1+rvanilla)^0.5)-SUM($L109:BE109),(Input!$L$145*(1+rvanilla)^0.5)/A3stdlife))</f>
        <v>0</v>
      </c>
      <c r="BG109" s="161">
        <f>IF(A3stdlife="n/a","n/a",IF(BG$3&gt;(A3stdlife+$E109),(Input!$L$145*(1+rvanilla)^0.5)-SUM($L109:BF109),(Input!$L$145*(1+rvanilla)^0.5)/A3stdlife))</f>
        <v>0</v>
      </c>
      <c r="BH109" s="161">
        <f>IF(A3stdlife="n/a","n/a",IF(BH$3&gt;(A3stdlife+$E109),(Input!$L$145*(1+rvanilla)^0.5)-SUM($L109:BG109),(Input!$L$145*(1+rvanilla)^0.5)/A3stdlife))</f>
        <v>0</v>
      </c>
      <c r="BI109" s="161">
        <f>IF(A3stdlife="n/a","n/a",IF(BI$3&gt;(A3stdlife+$E109),(Input!$L$145*(1+rvanilla)^0.5)-SUM($L109:BH109),(Input!$L$145*(1+rvanilla)^0.5)/A3stdlife))</f>
        <v>0</v>
      </c>
      <c r="BJ109" s="19"/>
      <c r="BK109" s="1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idden="1" outlineLevel="2" x14ac:dyDescent="0.2">
      <c r="A110" s="19"/>
      <c r="B110" s="19"/>
      <c r="C110" s="35"/>
      <c r="D110" s="469"/>
      <c r="E110" s="281">
        <v>7</v>
      </c>
      <c r="F110" s="37"/>
      <c r="G110" s="393"/>
      <c r="H110" s="307"/>
      <c r="I110" s="307"/>
      <c r="J110" s="307"/>
      <c r="K110" s="307"/>
      <c r="L110" s="307"/>
      <c r="M110" s="306"/>
      <c r="N110" s="161">
        <f>IF(A3stdlife="n/a","n/a",IF(N$3&gt;(A3stdlife+$E110),(Input!$M$145*(1+rvanilla)^0.5)-SUM($M110:M110),(Input!$M$145*(1+rvanilla)^0.5)/A3stdlife))</f>
        <v>0</v>
      </c>
      <c r="O110" s="161">
        <f>IF(A3stdlife="n/a","n/a",IF(O$3&gt;(A3stdlife+$E110),(Input!$M$145*(1+rvanilla)^0.5)-SUM($M110:N110),(Input!$M$145*(1+rvanilla)^0.5)/A3stdlife))</f>
        <v>0</v>
      </c>
      <c r="P110" s="161">
        <f>IF(A3stdlife="n/a","n/a",IF(P$3&gt;(A3stdlife+$E110),(Input!$M$145*(1+rvanilla)^0.5)-SUM($M110:O110),(Input!$M$145*(1+rvanilla)^0.5)/A3stdlife))</f>
        <v>0</v>
      </c>
      <c r="Q110" s="161">
        <f>IF(A3stdlife="n/a","n/a",IF(Q$3&gt;(A3stdlife+$E110),(Input!$M$145*(1+rvanilla)^0.5)-SUM($M110:P110),(Input!$M$145*(1+rvanilla)^0.5)/A3stdlife))</f>
        <v>0</v>
      </c>
      <c r="R110" s="161">
        <f>IF(A3stdlife="n/a","n/a",IF(R$3&gt;(A3stdlife+$E110),(Input!$M$145*(1+rvanilla)^0.5)-SUM($M110:Q110),(Input!$M$145*(1+rvanilla)^0.5)/A3stdlife))</f>
        <v>0</v>
      </c>
      <c r="S110" s="161">
        <f>IF(A3stdlife="n/a","n/a",IF(S$3&gt;(A3stdlife+$E110),(Input!$M$145*(1+rvanilla)^0.5)-SUM($M110:R110),(Input!$M$145*(1+rvanilla)^0.5)/A3stdlife))</f>
        <v>0</v>
      </c>
      <c r="T110" s="161">
        <f>IF(A3stdlife="n/a","n/a",IF(T$3&gt;(A3stdlife+$E110),(Input!$M$145*(1+rvanilla)^0.5)-SUM($M110:S110),(Input!$M$145*(1+rvanilla)^0.5)/A3stdlife))</f>
        <v>0</v>
      </c>
      <c r="U110" s="161">
        <f>IF(A3stdlife="n/a","n/a",IF(U$3&gt;(A3stdlife+$E110),(Input!$M$145*(1+rvanilla)^0.5)-SUM($M110:T110),(Input!$M$145*(1+rvanilla)^0.5)/A3stdlife))</f>
        <v>0</v>
      </c>
      <c r="V110" s="161">
        <f>IF(A3stdlife="n/a","n/a",IF(V$3&gt;(A3stdlife+$E110),(Input!$M$145*(1+rvanilla)^0.5)-SUM($M110:U110),(Input!$M$145*(1+rvanilla)^0.5)/A3stdlife))</f>
        <v>0</v>
      </c>
      <c r="W110" s="161">
        <f>IF(A3stdlife="n/a","n/a",IF(W$3&gt;(A3stdlife+$E110),(Input!$M$145*(1+rvanilla)^0.5)-SUM($M110:V110),(Input!$M$145*(1+rvanilla)^0.5)/A3stdlife))</f>
        <v>0</v>
      </c>
      <c r="X110" s="161">
        <f>IF(A3stdlife="n/a","n/a",IF(X$3&gt;(A3stdlife+$E110),(Input!$M$145*(1+rvanilla)^0.5)-SUM($M110:W110),(Input!$M$145*(1+rvanilla)^0.5)/A3stdlife))</f>
        <v>0</v>
      </c>
      <c r="Y110" s="161">
        <f>IF(A3stdlife="n/a","n/a",IF(Y$3&gt;(A3stdlife+$E110),(Input!$M$145*(1+rvanilla)^0.5)-SUM($M110:X110),(Input!$M$145*(1+rvanilla)^0.5)/A3stdlife))</f>
        <v>0</v>
      </c>
      <c r="Z110" s="161">
        <f>IF(A3stdlife="n/a","n/a",IF(Z$3&gt;(A3stdlife+$E110),(Input!$M$145*(1+rvanilla)^0.5)-SUM($M110:Y110),(Input!$M$145*(1+rvanilla)^0.5)/A3stdlife))</f>
        <v>0</v>
      </c>
      <c r="AA110" s="161">
        <f>IF(A3stdlife="n/a","n/a",IF(AA$3&gt;(A3stdlife+$E110),(Input!$M$145*(1+rvanilla)^0.5)-SUM($M110:Z110),(Input!$M$145*(1+rvanilla)^0.5)/A3stdlife))</f>
        <v>0</v>
      </c>
      <c r="AB110" s="161">
        <f>IF(A3stdlife="n/a","n/a",IF(AB$3&gt;(A3stdlife+$E110),(Input!$M$145*(1+rvanilla)^0.5)-SUM($M110:AA110),(Input!$M$145*(1+rvanilla)^0.5)/A3stdlife))</f>
        <v>0</v>
      </c>
      <c r="AC110" s="161">
        <f>IF(A3stdlife="n/a","n/a",IF(AC$3&gt;(A3stdlife+$E110),(Input!$M$145*(1+rvanilla)^0.5)-SUM($M110:AB110),(Input!$M$145*(1+rvanilla)^0.5)/A3stdlife))</f>
        <v>0</v>
      </c>
      <c r="AD110" s="161">
        <f>IF(A3stdlife="n/a","n/a",IF(AD$3&gt;(A3stdlife+$E110),(Input!$M$145*(1+rvanilla)^0.5)-SUM($M110:AC110),(Input!$M$145*(1+rvanilla)^0.5)/A3stdlife))</f>
        <v>0</v>
      </c>
      <c r="AE110" s="161">
        <f>IF(A3stdlife="n/a","n/a",IF(AE$3&gt;(A3stdlife+$E110),(Input!$M$145*(1+rvanilla)^0.5)-SUM($M110:AD110),(Input!$M$145*(1+rvanilla)^0.5)/A3stdlife))</f>
        <v>0</v>
      </c>
      <c r="AF110" s="161">
        <f>IF(A3stdlife="n/a","n/a",IF(AF$3&gt;(A3stdlife+$E110),(Input!$M$145*(1+rvanilla)^0.5)-SUM($M110:AE110),(Input!$M$145*(1+rvanilla)^0.5)/A3stdlife))</f>
        <v>0</v>
      </c>
      <c r="AG110" s="161">
        <f>IF(A3stdlife="n/a","n/a",IF(AG$3&gt;(A3stdlife+$E110),(Input!$M$145*(1+rvanilla)^0.5)-SUM($M110:AF110),(Input!$M$145*(1+rvanilla)^0.5)/A3stdlife))</f>
        <v>0</v>
      </c>
      <c r="AH110" s="161">
        <f>IF(A3stdlife="n/a","n/a",IF(AH$3&gt;(A3stdlife+$E110),(Input!$M$145*(1+rvanilla)^0.5)-SUM($M110:AG110),(Input!$M$145*(1+rvanilla)^0.5)/A3stdlife))</f>
        <v>0</v>
      </c>
      <c r="AI110" s="161">
        <f>IF(A3stdlife="n/a","n/a",IF(AI$3&gt;(A3stdlife+$E110),(Input!$M$145*(1+rvanilla)^0.5)-SUM($M110:AH110),(Input!$M$145*(1+rvanilla)^0.5)/A3stdlife))</f>
        <v>0</v>
      </c>
      <c r="AJ110" s="161">
        <f>IF(A3stdlife="n/a","n/a",IF(AJ$3&gt;(A3stdlife+$E110),(Input!$M$145*(1+rvanilla)^0.5)-SUM($M110:AI110),(Input!$M$145*(1+rvanilla)^0.5)/A3stdlife))</f>
        <v>0</v>
      </c>
      <c r="AK110" s="161">
        <f>IF(A3stdlife="n/a","n/a",IF(AK$3&gt;(A3stdlife+$E110),(Input!$M$145*(1+rvanilla)^0.5)-SUM($M110:AJ110),(Input!$M$145*(1+rvanilla)^0.5)/A3stdlife))</f>
        <v>0</v>
      </c>
      <c r="AL110" s="161">
        <f>IF(A3stdlife="n/a","n/a",IF(AL$3&gt;(A3stdlife+$E110),(Input!$M$145*(1+rvanilla)^0.5)-SUM($M110:AK110),(Input!$M$145*(1+rvanilla)^0.5)/A3stdlife))</f>
        <v>0</v>
      </c>
      <c r="AM110" s="161">
        <f>IF(A3stdlife="n/a","n/a",IF(AM$3&gt;(A3stdlife+$E110),(Input!$M$145*(1+rvanilla)^0.5)-SUM($M110:AL110),(Input!$M$145*(1+rvanilla)^0.5)/A3stdlife))</f>
        <v>0</v>
      </c>
      <c r="AN110" s="161">
        <f>IF(A3stdlife="n/a","n/a",IF(AN$3&gt;(A3stdlife+$E110),(Input!$M$145*(1+rvanilla)^0.5)-SUM($M110:AM110),(Input!$M$145*(1+rvanilla)^0.5)/A3stdlife))</f>
        <v>0</v>
      </c>
      <c r="AO110" s="161">
        <f>IF(A3stdlife="n/a","n/a",IF(AO$3&gt;(A3stdlife+$E110),(Input!$M$145*(1+rvanilla)^0.5)-SUM($M110:AN110),(Input!$M$145*(1+rvanilla)^0.5)/A3stdlife))</f>
        <v>0</v>
      </c>
      <c r="AP110" s="161">
        <f>IF(A3stdlife="n/a","n/a",IF(AP$3&gt;(A3stdlife+$E110),(Input!$M$145*(1+rvanilla)^0.5)-SUM($M110:AO110),(Input!$M$145*(1+rvanilla)^0.5)/A3stdlife))</f>
        <v>0</v>
      </c>
      <c r="AQ110" s="161">
        <f>IF(A3stdlife="n/a","n/a",IF(AQ$3&gt;(A3stdlife+$E110),(Input!$M$145*(1+rvanilla)^0.5)-SUM($M110:AP110),(Input!$M$145*(1+rvanilla)^0.5)/A3stdlife))</f>
        <v>0</v>
      </c>
      <c r="AR110" s="161">
        <f>IF(A3stdlife="n/a","n/a",IF(AR$3&gt;(A3stdlife+$E110),(Input!$M$145*(1+rvanilla)^0.5)-SUM($M110:AQ110),(Input!$M$145*(1+rvanilla)^0.5)/A3stdlife))</f>
        <v>0</v>
      </c>
      <c r="AS110" s="161">
        <f>IF(A3stdlife="n/a","n/a",IF(AS$3&gt;(A3stdlife+$E110),(Input!$M$145*(1+rvanilla)^0.5)-SUM($M110:AR110),(Input!$M$145*(1+rvanilla)^0.5)/A3stdlife))</f>
        <v>0</v>
      </c>
      <c r="AT110" s="161">
        <f>IF(A3stdlife="n/a","n/a",IF(AT$3&gt;(A3stdlife+$E110),(Input!$M$145*(1+rvanilla)^0.5)-SUM($M110:AS110),(Input!$M$145*(1+rvanilla)^0.5)/A3stdlife))</f>
        <v>0</v>
      </c>
      <c r="AU110" s="161">
        <f>IF(A3stdlife="n/a","n/a",IF(AU$3&gt;(A3stdlife+$E110),(Input!$M$145*(1+rvanilla)^0.5)-SUM($M110:AT110),(Input!$M$145*(1+rvanilla)^0.5)/A3stdlife))</f>
        <v>0</v>
      </c>
      <c r="AV110" s="161">
        <f>IF(A3stdlife="n/a","n/a",IF(AV$3&gt;(A3stdlife+$E110),(Input!$M$145*(1+rvanilla)^0.5)-SUM($M110:AU110),(Input!$M$145*(1+rvanilla)^0.5)/A3stdlife))</f>
        <v>0</v>
      </c>
      <c r="AW110" s="161">
        <f>IF(A3stdlife="n/a","n/a",IF(AW$3&gt;(A3stdlife+$E110),(Input!$M$145*(1+rvanilla)^0.5)-SUM($M110:AV110),(Input!$M$145*(1+rvanilla)^0.5)/A3stdlife))</f>
        <v>0</v>
      </c>
      <c r="AX110" s="161">
        <f>IF(A3stdlife="n/a","n/a",IF(AX$3&gt;(A3stdlife+$E110),(Input!$M$145*(1+rvanilla)^0.5)-SUM($M110:AW110),(Input!$M$145*(1+rvanilla)^0.5)/A3stdlife))</f>
        <v>0</v>
      </c>
      <c r="AY110" s="161">
        <f>IF(A3stdlife="n/a","n/a",IF(AY$3&gt;(A3stdlife+$E110),(Input!$M$145*(1+rvanilla)^0.5)-SUM($M110:AX110),(Input!$M$145*(1+rvanilla)^0.5)/A3stdlife))</f>
        <v>0</v>
      </c>
      <c r="AZ110" s="161">
        <f>IF(A3stdlife="n/a","n/a",IF(AZ$3&gt;(A3stdlife+$E110),(Input!$M$145*(1+rvanilla)^0.5)-SUM($M110:AY110),(Input!$M$145*(1+rvanilla)^0.5)/A3stdlife))</f>
        <v>0</v>
      </c>
      <c r="BA110" s="161">
        <f>IF(A3stdlife="n/a","n/a",IF(BA$3&gt;(A3stdlife+$E110),(Input!$M$145*(1+rvanilla)^0.5)-SUM($M110:AZ110),(Input!$M$145*(1+rvanilla)^0.5)/A3stdlife))</f>
        <v>0</v>
      </c>
      <c r="BB110" s="161">
        <f>IF(A3stdlife="n/a","n/a",IF(BB$3&gt;(A3stdlife+$E110),(Input!$M$145*(1+rvanilla)^0.5)-SUM($M110:BA110),(Input!$M$145*(1+rvanilla)^0.5)/A3stdlife))</f>
        <v>0</v>
      </c>
      <c r="BC110" s="161">
        <f>IF(A3stdlife="n/a","n/a",IF(BC$3&gt;(A3stdlife+$E110),(Input!$M$145*(1+rvanilla)^0.5)-SUM($M110:BB110),(Input!$M$145*(1+rvanilla)^0.5)/A3stdlife))</f>
        <v>0</v>
      </c>
      <c r="BD110" s="161">
        <f>IF(A3stdlife="n/a","n/a",IF(BD$3&gt;(A3stdlife+$E110),(Input!$M$145*(1+rvanilla)^0.5)-SUM($M110:BC110),(Input!$M$145*(1+rvanilla)^0.5)/A3stdlife))</f>
        <v>0</v>
      </c>
      <c r="BE110" s="161">
        <f>IF(A3stdlife="n/a","n/a",IF(BE$3&gt;(A3stdlife+$E110),(Input!$M$145*(1+rvanilla)^0.5)-SUM($M110:BD110),(Input!$M$145*(1+rvanilla)^0.5)/A3stdlife))</f>
        <v>0</v>
      </c>
      <c r="BF110" s="161">
        <f>IF(A3stdlife="n/a","n/a",IF(BF$3&gt;(A3stdlife+$E110),(Input!$M$145*(1+rvanilla)^0.5)-SUM($M110:BE110),(Input!$M$145*(1+rvanilla)^0.5)/A3stdlife))</f>
        <v>0</v>
      </c>
      <c r="BG110" s="161">
        <f>IF(A3stdlife="n/a","n/a",IF(BG$3&gt;(A3stdlife+$E110),(Input!$M$145*(1+rvanilla)^0.5)-SUM($M110:BF110),(Input!$M$145*(1+rvanilla)^0.5)/A3stdlife))</f>
        <v>0</v>
      </c>
      <c r="BH110" s="161">
        <f>IF(A3stdlife="n/a","n/a",IF(BH$3&gt;(A3stdlife+$E110),(Input!$M$145*(1+rvanilla)^0.5)-SUM($M110:BG110),(Input!$M$145*(1+rvanilla)^0.5)/A3stdlife))</f>
        <v>0</v>
      </c>
      <c r="BI110" s="161">
        <f>IF(A3stdlife="n/a","n/a",IF(BI$3&gt;(A3stdlife+$E110),(Input!$M$145*(1+rvanilla)^0.5)-SUM($M110:BH110),(Input!$M$145*(1+rvanilla)^0.5)/A3stdlife))</f>
        <v>0</v>
      </c>
      <c r="BJ110" s="19"/>
      <c r="BK110" s="19"/>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x14ac:dyDescent="0.2">
      <c r="A111" s="19"/>
      <c r="B111" s="19"/>
      <c r="C111" s="35"/>
      <c r="D111" s="469"/>
      <c r="E111" s="281">
        <v>8</v>
      </c>
      <c r="F111" s="37"/>
      <c r="G111" s="393"/>
      <c r="H111" s="307"/>
      <c r="I111" s="307"/>
      <c r="J111" s="307"/>
      <c r="K111" s="307"/>
      <c r="L111" s="307"/>
      <c r="M111" s="307"/>
      <c r="N111" s="306"/>
      <c r="O111" s="161">
        <f>IF(A3stdlife="n/a","n/a",IF(O$3&gt;(A3stdlife+$E111),(Input!$N$145*(1+rvanilla)^0.5)-SUM($N111:N111),(Input!$N$145*(1+rvanilla)^0.5)/A3stdlife))</f>
        <v>0</v>
      </c>
      <c r="P111" s="161">
        <f>IF(A3stdlife="n/a","n/a",IF(P$3&gt;(A3stdlife+$E111),(Input!$N$145*(1+rvanilla)^0.5)-SUM($N111:O111),(Input!$N$145*(1+rvanilla)^0.5)/A3stdlife))</f>
        <v>0</v>
      </c>
      <c r="Q111" s="161">
        <f>IF(A3stdlife="n/a","n/a",IF(Q$3&gt;(A3stdlife+$E111),(Input!$N$145*(1+rvanilla)^0.5)-SUM($N111:P111),(Input!$N$145*(1+rvanilla)^0.5)/A3stdlife))</f>
        <v>0</v>
      </c>
      <c r="R111" s="161">
        <f>IF(A3stdlife="n/a","n/a",IF(R$3&gt;(A3stdlife+$E111),(Input!$N$145*(1+rvanilla)^0.5)-SUM($N111:Q111),(Input!$N$145*(1+rvanilla)^0.5)/A3stdlife))</f>
        <v>0</v>
      </c>
      <c r="S111" s="161">
        <f>IF(A3stdlife="n/a","n/a",IF(S$3&gt;(A3stdlife+$E111),(Input!$N$145*(1+rvanilla)^0.5)-SUM($N111:R111),(Input!$N$145*(1+rvanilla)^0.5)/A3stdlife))</f>
        <v>0</v>
      </c>
      <c r="T111" s="161">
        <f>IF(A3stdlife="n/a","n/a",IF(T$3&gt;(A3stdlife+$E111),(Input!$N$145*(1+rvanilla)^0.5)-SUM($N111:S111),(Input!$N$145*(1+rvanilla)^0.5)/A3stdlife))</f>
        <v>0</v>
      </c>
      <c r="U111" s="161">
        <f>IF(A3stdlife="n/a","n/a",IF(U$3&gt;(A3stdlife+$E111),(Input!$N$145*(1+rvanilla)^0.5)-SUM($N111:T111),(Input!$N$145*(1+rvanilla)^0.5)/A3stdlife))</f>
        <v>0</v>
      </c>
      <c r="V111" s="161">
        <f>IF(A3stdlife="n/a","n/a",IF(V$3&gt;(A3stdlife+$E111),(Input!$N$145*(1+rvanilla)^0.5)-SUM($N111:U111),(Input!$N$145*(1+rvanilla)^0.5)/A3stdlife))</f>
        <v>0</v>
      </c>
      <c r="W111" s="161">
        <f>IF(A3stdlife="n/a","n/a",IF(W$3&gt;(A3stdlife+$E111),(Input!$N$145*(1+rvanilla)^0.5)-SUM($N111:V111),(Input!$N$145*(1+rvanilla)^0.5)/A3stdlife))</f>
        <v>0</v>
      </c>
      <c r="X111" s="161">
        <f>IF(A3stdlife="n/a","n/a",IF(X$3&gt;(A3stdlife+$E111),(Input!$N$145*(1+rvanilla)^0.5)-SUM($N111:W111),(Input!$N$145*(1+rvanilla)^0.5)/A3stdlife))</f>
        <v>0</v>
      </c>
      <c r="Y111" s="161">
        <f>IF(A3stdlife="n/a","n/a",IF(Y$3&gt;(A3stdlife+$E111),(Input!$N$145*(1+rvanilla)^0.5)-SUM($N111:X111),(Input!$N$145*(1+rvanilla)^0.5)/A3stdlife))</f>
        <v>0</v>
      </c>
      <c r="Z111" s="161">
        <f>IF(A3stdlife="n/a","n/a",IF(Z$3&gt;(A3stdlife+$E111),(Input!$N$145*(1+rvanilla)^0.5)-SUM($N111:Y111),(Input!$N$145*(1+rvanilla)^0.5)/A3stdlife))</f>
        <v>0</v>
      </c>
      <c r="AA111" s="161">
        <f>IF(A3stdlife="n/a","n/a",IF(AA$3&gt;(A3stdlife+$E111),(Input!$N$145*(1+rvanilla)^0.5)-SUM($N111:Z111),(Input!$N$145*(1+rvanilla)^0.5)/A3stdlife))</f>
        <v>0</v>
      </c>
      <c r="AB111" s="161">
        <f>IF(A3stdlife="n/a","n/a",IF(AB$3&gt;(A3stdlife+$E111),(Input!$N$145*(1+rvanilla)^0.5)-SUM($N111:AA111),(Input!$N$145*(1+rvanilla)^0.5)/A3stdlife))</f>
        <v>0</v>
      </c>
      <c r="AC111" s="161">
        <f>IF(A3stdlife="n/a","n/a",IF(AC$3&gt;(A3stdlife+$E111),(Input!$N$145*(1+rvanilla)^0.5)-SUM($N111:AB111),(Input!$N$145*(1+rvanilla)^0.5)/A3stdlife))</f>
        <v>0</v>
      </c>
      <c r="AD111" s="161">
        <f>IF(A3stdlife="n/a","n/a",IF(AD$3&gt;(A3stdlife+$E111),(Input!$N$145*(1+rvanilla)^0.5)-SUM($N111:AC111),(Input!$N$145*(1+rvanilla)^0.5)/A3stdlife))</f>
        <v>0</v>
      </c>
      <c r="AE111" s="161">
        <f>IF(A3stdlife="n/a","n/a",IF(AE$3&gt;(A3stdlife+$E111),(Input!$N$145*(1+rvanilla)^0.5)-SUM($N111:AD111),(Input!$N$145*(1+rvanilla)^0.5)/A3stdlife))</f>
        <v>0</v>
      </c>
      <c r="AF111" s="161">
        <f>IF(A3stdlife="n/a","n/a",IF(AF$3&gt;(A3stdlife+$E111),(Input!$N$145*(1+rvanilla)^0.5)-SUM($N111:AE111),(Input!$N$145*(1+rvanilla)^0.5)/A3stdlife))</f>
        <v>0</v>
      </c>
      <c r="AG111" s="161">
        <f>IF(A3stdlife="n/a","n/a",IF(AG$3&gt;(A3stdlife+$E111),(Input!$N$145*(1+rvanilla)^0.5)-SUM($N111:AF111),(Input!$N$145*(1+rvanilla)^0.5)/A3stdlife))</f>
        <v>0</v>
      </c>
      <c r="AH111" s="161">
        <f>IF(A3stdlife="n/a","n/a",IF(AH$3&gt;(A3stdlife+$E111),(Input!$N$145*(1+rvanilla)^0.5)-SUM($N111:AG111),(Input!$N$145*(1+rvanilla)^0.5)/A3stdlife))</f>
        <v>0</v>
      </c>
      <c r="AI111" s="161">
        <f>IF(A3stdlife="n/a","n/a",IF(AI$3&gt;(A3stdlife+$E111),(Input!$N$145*(1+rvanilla)^0.5)-SUM($N111:AH111),(Input!$N$145*(1+rvanilla)^0.5)/A3stdlife))</f>
        <v>0</v>
      </c>
      <c r="AJ111" s="161">
        <f>IF(A3stdlife="n/a","n/a",IF(AJ$3&gt;(A3stdlife+$E111),(Input!$N$145*(1+rvanilla)^0.5)-SUM($N111:AI111),(Input!$N$145*(1+rvanilla)^0.5)/A3stdlife))</f>
        <v>0</v>
      </c>
      <c r="AK111" s="161">
        <f>IF(A3stdlife="n/a","n/a",IF(AK$3&gt;(A3stdlife+$E111),(Input!$N$145*(1+rvanilla)^0.5)-SUM($N111:AJ111),(Input!$N$145*(1+rvanilla)^0.5)/A3stdlife))</f>
        <v>0</v>
      </c>
      <c r="AL111" s="161">
        <f>IF(A3stdlife="n/a","n/a",IF(AL$3&gt;(A3stdlife+$E111),(Input!$N$145*(1+rvanilla)^0.5)-SUM($N111:AK111),(Input!$N$145*(1+rvanilla)^0.5)/A3stdlife))</f>
        <v>0</v>
      </c>
      <c r="AM111" s="161">
        <f>IF(A3stdlife="n/a","n/a",IF(AM$3&gt;(A3stdlife+$E111),(Input!$N$145*(1+rvanilla)^0.5)-SUM($N111:AL111),(Input!$N$145*(1+rvanilla)^0.5)/A3stdlife))</f>
        <v>0</v>
      </c>
      <c r="AN111" s="161">
        <f>IF(A3stdlife="n/a","n/a",IF(AN$3&gt;(A3stdlife+$E111),(Input!$N$145*(1+rvanilla)^0.5)-SUM($N111:AM111),(Input!$N$145*(1+rvanilla)^0.5)/A3stdlife))</f>
        <v>0</v>
      </c>
      <c r="AO111" s="161">
        <f>IF(A3stdlife="n/a","n/a",IF(AO$3&gt;(A3stdlife+$E111),(Input!$N$145*(1+rvanilla)^0.5)-SUM($N111:AN111),(Input!$N$145*(1+rvanilla)^0.5)/A3stdlife))</f>
        <v>0</v>
      </c>
      <c r="AP111" s="161">
        <f>IF(A3stdlife="n/a","n/a",IF(AP$3&gt;(A3stdlife+$E111),(Input!$N$145*(1+rvanilla)^0.5)-SUM($N111:AO111),(Input!$N$145*(1+rvanilla)^0.5)/A3stdlife))</f>
        <v>0</v>
      </c>
      <c r="AQ111" s="161">
        <f>IF(A3stdlife="n/a","n/a",IF(AQ$3&gt;(A3stdlife+$E111),(Input!$N$145*(1+rvanilla)^0.5)-SUM($N111:AP111),(Input!$N$145*(1+rvanilla)^0.5)/A3stdlife))</f>
        <v>0</v>
      </c>
      <c r="AR111" s="161">
        <f>IF(A3stdlife="n/a","n/a",IF(AR$3&gt;(A3stdlife+$E111),(Input!$N$145*(1+rvanilla)^0.5)-SUM($N111:AQ111),(Input!$N$145*(1+rvanilla)^0.5)/A3stdlife))</f>
        <v>0</v>
      </c>
      <c r="AS111" s="161">
        <f>IF(A3stdlife="n/a","n/a",IF(AS$3&gt;(A3stdlife+$E111),(Input!$N$145*(1+rvanilla)^0.5)-SUM($N111:AR111),(Input!$N$145*(1+rvanilla)^0.5)/A3stdlife))</f>
        <v>0</v>
      </c>
      <c r="AT111" s="161">
        <f>IF(A3stdlife="n/a","n/a",IF(AT$3&gt;(A3stdlife+$E111),(Input!$N$145*(1+rvanilla)^0.5)-SUM($N111:AS111),(Input!$N$145*(1+rvanilla)^0.5)/A3stdlife))</f>
        <v>0</v>
      </c>
      <c r="AU111" s="161">
        <f>IF(A3stdlife="n/a","n/a",IF(AU$3&gt;(A3stdlife+$E111),(Input!$N$145*(1+rvanilla)^0.5)-SUM($N111:AT111),(Input!$N$145*(1+rvanilla)^0.5)/A3stdlife))</f>
        <v>0</v>
      </c>
      <c r="AV111" s="161">
        <f>IF(A3stdlife="n/a","n/a",IF(AV$3&gt;(A3stdlife+$E111),(Input!$N$145*(1+rvanilla)^0.5)-SUM($N111:AU111),(Input!$N$145*(1+rvanilla)^0.5)/A3stdlife))</f>
        <v>0</v>
      </c>
      <c r="AW111" s="161">
        <f>IF(A3stdlife="n/a","n/a",IF(AW$3&gt;(A3stdlife+$E111),(Input!$N$145*(1+rvanilla)^0.5)-SUM($N111:AV111),(Input!$N$145*(1+rvanilla)^0.5)/A3stdlife))</f>
        <v>0</v>
      </c>
      <c r="AX111" s="161">
        <f>IF(A3stdlife="n/a","n/a",IF(AX$3&gt;(A3stdlife+$E111),(Input!$N$145*(1+rvanilla)^0.5)-SUM($N111:AW111),(Input!$N$145*(1+rvanilla)^0.5)/A3stdlife))</f>
        <v>0</v>
      </c>
      <c r="AY111" s="161">
        <f>IF(A3stdlife="n/a","n/a",IF(AY$3&gt;(A3stdlife+$E111),(Input!$N$145*(1+rvanilla)^0.5)-SUM($N111:AX111),(Input!$N$145*(1+rvanilla)^0.5)/A3stdlife))</f>
        <v>0</v>
      </c>
      <c r="AZ111" s="161">
        <f>IF(A3stdlife="n/a","n/a",IF(AZ$3&gt;(A3stdlife+$E111),(Input!$N$145*(1+rvanilla)^0.5)-SUM($N111:AY111),(Input!$N$145*(1+rvanilla)^0.5)/A3stdlife))</f>
        <v>0</v>
      </c>
      <c r="BA111" s="161">
        <f>IF(A3stdlife="n/a","n/a",IF(BA$3&gt;(A3stdlife+$E111),(Input!$N$145*(1+rvanilla)^0.5)-SUM($N111:AZ111),(Input!$N$145*(1+rvanilla)^0.5)/A3stdlife))</f>
        <v>0</v>
      </c>
      <c r="BB111" s="161">
        <f>IF(A3stdlife="n/a","n/a",IF(BB$3&gt;(A3stdlife+$E111),(Input!$N$145*(1+rvanilla)^0.5)-SUM($N111:BA111),(Input!$N$145*(1+rvanilla)^0.5)/A3stdlife))</f>
        <v>0</v>
      </c>
      <c r="BC111" s="161">
        <f>IF(A3stdlife="n/a","n/a",IF(BC$3&gt;(A3stdlife+$E111),(Input!$N$145*(1+rvanilla)^0.5)-SUM($N111:BB111),(Input!$N$145*(1+rvanilla)^0.5)/A3stdlife))</f>
        <v>0</v>
      </c>
      <c r="BD111" s="161">
        <f>IF(A3stdlife="n/a","n/a",IF(BD$3&gt;(A3stdlife+$E111),(Input!$N$145*(1+rvanilla)^0.5)-SUM($N111:BC111),(Input!$N$145*(1+rvanilla)^0.5)/A3stdlife))</f>
        <v>0</v>
      </c>
      <c r="BE111" s="161">
        <f>IF(A3stdlife="n/a","n/a",IF(BE$3&gt;(A3stdlife+$E111),(Input!$N$145*(1+rvanilla)^0.5)-SUM($N111:BD111),(Input!$N$145*(1+rvanilla)^0.5)/A3stdlife))</f>
        <v>0</v>
      </c>
      <c r="BF111" s="161">
        <f>IF(A3stdlife="n/a","n/a",IF(BF$3&gt;(A3stdlife+$E111),(Input!$N$145*(1+rvanilla)^0.5)-SUM($N111:BE111),(Input!$N$145*(1+rvanilla)^0.5)/A3stdlife))</f>
        <v>0</v>
      </c>
      <c r="BG111" s="161">
        <f>IF(A3stdlife="n/a","n/a",IF(BG$3&gt;(A3stdlife+$E111),(Input!$N$145*(1+rvanilla)^0.5)-SUM($N111:BF111),(Input!$N$145*(1+rvanilla)^0.5)/A3stdlife))</f>
        <v>0</v>
      </c>
      <c r="BH111" s="161">
        <f>IF(A3stdlife="n/a","n/a",IF(BH$3&gt;(A3stdlife+$E111),(Input!$N$145*(1+rvanilla)^0.5)-SUM($N111:BG111),(Input!$N$145*(1+rvanilla)^0.5)/A3stdlife))</f>
        <v>0</v>
      </c>
      <c r="BI111" s="161">
        <f>IF(A3stdlife="n/a","n/a",IF(BI$3&gt;(A3stdlife+$E111),(Input!$N$145*(1+rvanilla)^0.5)-SUM($N111:BH111),(Input!$N$145*(1+rvanilla)^0.5)/A3stdlife))</f>
        <v>0</v>
      </c>
      <c r="BJ111" s="19"/>
      <c r="BK111" s="19"/>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x14ac:dyDescent="0.2">
      <c r="A112" s="19"/>
      <c r="B112" s="19"/>
      <c r="C112" s="35"/>
      <c r="D112" s="469"/>
      <c r="E112" s="281">
        <v>9</v>
      </c>
      <c r="F112" s="37"/>
      <c r="G112" s="393"/>
      <c r="H112" s="307"/>
      <c r="I112" s="307"/>
      <c r="J112" s="307"/>
      <c r="K112" s="307"/>
      <c r="L112" s="307"/>
      <c r="M112" s="307"/>
      <c r="N112" s="307"/>
      <c r="O112" s="306"/>
      <c r="P112" s="161">
        <f>IF(A3stdlife="n/a","n/a",IF(P$3&gt;(A3stdlife+$E112),(Input!$O$145*(1+rvanilla)^0.5)-SUM($O112:O112),(Input!$O$145*(1+rvanilla)^0.5)/A3stdlife))</f>
        <v>0</v>
      </c>
      <c r="Q112" s="161">
        <f>IF(A3stdlife="n/a","n/a",IF(Q$3&gt;(A3stdlife+$E112),(Input!$O$145*(1+rvanilla)^0.5)-SUM($O112:P112),(Input!$O$145*(1+rvanilla)^0.5)/A3stdlife))</f>
        <v>0</v>
      </c>
      <c r="R112" s="161">
        <f>IF(A3stdlife="n/a","n/a",IF(R$3&gt;(A3stdlife+$E112),(Input!$O$145*(1+rvanilla)^0.5)-SUM($O112:Q112),(Input!$O$145*(1+rvanilla)^0.5)/A3stdlife))</f>
        <v>0</v>
      </c>
      <c r="S112" s="161">
        <f>IF(A3stdlife="n/a","n/a",IF(S$3&gt;(A3stdlife+$E112),(Input!$O$145*(1+rvanilla)^0.5)-SUM($O112:R112),(Input!$O$145*(1+rvanilla)^0.5)/A3stdlife))</f>
        <v>0</v>
      </c>
      <c r="T112" s="161">
        <f>IF(A3stdlife="n/a","n/a",IF(T$3&gt;(A3stdlife+$E112),(Input!$O$145*(1+rvanilla)^0.5)-SUM($O112:S112),(Input!$O$145*(1+rvanilla)^0.5)/A3stdlife))</f>
        <v>0</v>
      </c>
      <c r="U112" s="161">
        <f>IF(A3stdlife="n/a","n/a",IF(U$3&gt;(A3stdlife+$E112),(Input!$O$145*(1+rvanilla)^0.5)-SUM($O112:T112),(Input!$O$145*(1+rvanilla)^0.5)/A3stdlife))</f>
        <v>0</v>
      </c>
      <c r="V112" s="161">
        <f>IF(A3stdlife="n/a","n/a",IF(V$3&gt;(A3stdlife+$E112),(Input!$O$145*(1+rvanilla)^0.5)-SUM($O112:U112),(Input!$O$145*(1+rvanilla)^0.5)/A3stdlife))</f>
        <v>0</v>
      </c>
      <c r="W112" s="161">
        <f>IF(A3stdlife="n/a","n/a",IF(W$3&gt;(A3stdlife+$E112),(Input!$O$145*(1+rvanilla)^0.5)-SUM($O112:V112),(Input!$O$145*(1+rvanilla)^0.5)/A3stdlife))</f>
        <v>0</v>
      </c>
      <c r="X112" s="161">
        <f>IF(A3stdlife="n/a","n/a",IF(X$3&gt;(A3stdlife+$E112),(Input!$O$145*(1+rvanilla)^0.5)-SUM($O112:W112),(Input!$O$145*(1+rvanilla)^0.5)/A3stdlife))</f>
        <v>0</v>
      </c>
      <c r="Y112" s="161">
        <f>IF(A3stdlife="n/a","n/a",IF(Y$3&gt;(A3stdlife+$E112),(Input!$O$145*(1+rvanilla)^0.5)-SUM($O112:X112),(Input!$O$145*(1+rvanilla)^0.5)/A3stdlife))</f>
        <v>0</v>
      </c>
      <c r="Z112" s="161">
        <f>IF(A3stdlife="n/a","n/a",IF(Z$3&gt;(A3stdlife+$E112),(Input!$O$145*(1+rvanilla)^0.5)-SUM($O112:Y112),(Input!$O$145*(1+rvanilla)^0.5)/A3stdlife))</f>
        <v>0</v>
      </c>
      <c r="AA112" s="161">
        <f>IF(A3stdlife="n/a","n/a",IF(AA$3&gt;(A3stdlife+$E112),(Input!$O$145*(1+rvanilla)^0.5)-SUM($O112:Z112),(Input!$O$145*(1+rvanilla)^0.5)/A3stdlife))</f>
        <v>0</v>
      </c>
      <c r="AB112" s="161">
        <f>IF(A3stdlife="n/a","n/a",IF(AB$3&gt;(A3stdlife+$E112),(Input!$O$145*(1+rvanilla)^0.5)-SUM($O112:AA112),(Input!$O$145*(1+rvanilla)^0.5)/A3stdlife))</f>
        <v>0</v>
      </c>
      <c r="AC112" s="161">
        <f>IF(A3stdlife="n/a","n/a",IF(AC$3&gt;(A3stdlife+$E112),(Input!$O$145*(1+rvanilla)^0.5)-SUM($O112:AB112),(Input!$O$145*(1+rvanilla)^0.5)/A3stdlife))</f>
        <v>0</v>
      </c>
      <c r="AD112" s="161">
        <f>IF(A3stdlife="n/a","n/a",IF(AD$3&gt;(A3stdlife+$E112),(Input!$O$145*(1+rvanilla)^0.5)-SUM($O112:AC112),(Input!$O$145*(1+rvanilla)^0.5)/A3stdlife))</f>
        <v>0</v>
      </c>
      <c r="AE112" s="161">
        <f>IF(A3stdlife="n/a","n/a",IF(AE$3&gt;(A3stdlife+$E112),(Input!$O$145*(1+rvanilla)^0.5)-SUM($O112:AD112),(Input!$O$145*(1+rvanilla)^0.5)/A3stdlife))</f>
        <v>0</v>
      </c>
      <c r="AF112" s="161">
        <f>IF(A3stdlife="n/a","n/a",IF(AF$3&gt;(A3stdlife+$E112),(Input!$O$145*(1+rvanilla)^0.5)-SUM($O112:AE112),(Input!$O$145*(1+rvanilla)^0.5)/A3stdlife))</f>
        <v>0</v>
      </c>
      <c r="AG112" s="161">
        <f>IF(A3stdlife="n/a","n/a",IF(AG$3&gt;(A3stdlife+$E112),(Input!$O$145*(1+rvanilla)^0.5)-SUM($O112:AF112),(Input!$O$145*(1+rvanilla)^0.5)/A3stdlife))</f>
        <v>0</v>
      </c>
      <c r="AH112" s="161">
        <f>IF(A3stdlife="n/a","n/a",IF(AH$3&gt;(A3stdlife+$E112),(Input!$O$145*(1+rvanilla)^0.5)-SUM($O112:AG112),(Input!$O$145*(1+rvanilla)^0.5)/A3stdlife))</f>
        <v>0</v>
      </c>
      <c r="AI112" s="161">
        <f>IF(A3stdlife="n/a","n/a",IF(AI$3&gt;(A3stdlife+$E112),(Input!$O$145*(1+rvanilla)^0.5)-SUM($O112:AH112),(Input!$O$145*(1+rvanilla)^0.5)/A3stdlife))</f>
        <v>0</v>
      </c>
      <c r="AJ112" s="161">
        <f>IF(A3stdlife="n/a","n/a",IF(AJ$3&gt;(A3stdlife+$E112),(Input!$O$145*(1+rvanilla)^0.5)-SUM($O112:AI112),(Input!$O$145*(1+rvanilla)^0.5)/A3stdlife))</f>
        <v>0</v>
      </c>
      <c r="AK112" s="161">
        <f>IF(A3stdlife="n/a","n/a",IF(AK$3&gt;(A3stdlife+$E112),(Input!$O$145*(1+rvanilla)^0.5)-SUM($O112:AJ112),(Input!$O$145*(1+rvanilla)^0.5)/A3stdlife))</f>
        <v>0</v>
      </c>
      <c r="AL112" s="161">
        <f>IF(A3stdlife="n/a","n/a",IF(AL$3&gt;(A3stdlife+$E112),(Input!$O$145*(1+rvanilla)^0.5)-SUM($O112:AK112),(Input!$O$145*(1+rvanilla)^0.5)/A3stdlife))</f>
        <v>0</v>
      </c>
      <c r="AM112" s="161">
        <f>IF(A3stdlife="n/a","n/a",IF(AM$3&gt;(A3stdlife+$E112),(Input!$O$145*(1+rvanilla)^0.5)-SUM($O112:AL112),(Input!$O$145*(1+rvanilla)^0.5)/A3stdlife))</f>
        <v>0</v>
      </c>
      <c r="AN112" s="161">
        <f>IF(A3stdlife="n/a","n/a",IF(AN$3&gt;(A3stdlife+$E112),(Input!$O$145*(1+rvanilla)^0.5)-SUM($O112:AM112),(Input!$O$145*(1+rvanilla)^0.5)/A3stdlife))</f>
        <v>0</v>
      </c>
      <c r="AO112" s="161">
        <f>IF(A3stdlife="n/a","n/a",IF(AO$3&gt;(A3stdlife+$E112),(Input!$O$145*(1+rvanilla)^0.5)-SUM($O112:AN112),(Input!$O$145*(1+rvanilla)^0.5)/A3stdlife))</f>
        <v>0</v>
      </c>
      <c r="AP112" s="161">
        <f>IF(A3stdlife="n/a","n/a",IF(AP$3&gt;(A3stdlife+$E112),(Input!$O$145*(1+rvanilla)^0.5)-SUM($O112:AO112),(Input!$O$145*(1+rvanilla)^0.5)/A3stdlife))</f>
        <v>0</v>
      </c>
      <c r="AQ112" s="161">
        <f>IF(A3stdlife="n/a","n/a",IF(AQ$3&gt;(A3stdlife+$E112),(Input!$O$145*(1+rvanilla)^0.5)-SUM($O112:AP112),(Input!$O$145*(1+rvanilla)^0.5)/A3stdlife))</f>
        <v>0</v>
      </c>
      <c r="AR112" s="161">
        <f>IF(A3stdlife="n/a","n/a",IF(AR$3&gt;(A3stdlife+$E112),(Input!$O$145*(1+rvanilla)^0.5)-SUM($O112:AQ112),(Input!$O$145*(1+rvanilla)^0.5)/A3stdlife))</f>
        <v>0</v>
      </c>
      <c r="AS112" s="161">
        <f>IF(A3stdlife="n/a","n/a",IF(AS$3&gt;(A3stdlife+$E112),(Input!$O$145*(1+rvanilla)^0.5)-SUM($O112:AR112),(Input!$O$145*(1+rvanilla)^0.5)/A3stdlife))</f>
        <v>0</v>
      </c>
      <c r="AT112" s="161">
        <f>IF(A3stdlife="n/a","n/a",IF(AT$3&gt;(A3stdlife+$E112),(Input!$O$145*(1+rvanilla)^0.5)-SUM($O112:AS112),(Input!$O$145*(1+rvanilla)^0.5)/A3stdlife))</f>
        <v>0</v>
      </c>
      <c r="AU112" s="161">
        <f>IF(A3stdlife="n/a","n/a",IF(AU$3&gt;(A3stdlife+$E112),(Input!$O$145*(1+rvanilla)^0.5)-SUM($O112:AT112),(Input!$O$145*(1+rvanilla)^0.5)/A3stdlife))</f>
        <v>0</v>
      </c>
      <c r="AV112" s="161">
        <f>IF(A3stdlife="n/a","n/a",IF(AV$3&gt;(A3stdlife+$E112),(Input!$O$145*(1+rvanilla)^0.5)-SUM($O112:AU112),(Input!$O$145*(1+rvanilla)^0.5)/A3stdlife))</f>
        <v>0</v>
      </c>
      <c r="AW112" s="161">
        <f>IF(A3stdlife="n/a","n/a",IF(AW$3&gt;(A3stdlife+$E112),(Input!$O$145*(1+rvanilla)^0.5)-SUM($O112:AV112),(Input!$O$145*(1+rvanilla)^0.5)/A3stdlife))</f>
        <v>0</v>
      </c>
      <c r="AX112" s="161">
        <f>IF(A3stdlife="n/a","n/a",IF(AX$3&gt;(A3stdlife+$E112),(Input!$O$145*(1+rvanilla)^0.5)-SUM($O112:AW112),(Input!$O$145*(1+rvanilla)^0.5)/A3stdlife))</f>
        <v>0</v>
      </c>
      <c r="AY112" s="161">
        <f>IF(A3stdlife="n/a","n/a",IF(AY$3&gt;(A3stdlife+$E112),(Input!$O$145*(1+rvanilla)^0.5)-SUM($O112:AX112),(Input!$O$145*(1+rvanilla)^0.5)/A3stdlife))</f>
        <v>0</v>
      </c>
      <c r="AZ112" s="161">
        <f>IF(A3stdlife="n/a","n/a",IF(AZ$3&gt;(A3stdlife+$E112),(Input!$O$145*(1+rvanilla)^0.5)-SUM($O112:AY112),(Input!$O$145*(1+rvanilla)^0.5)/A3stdlife))</f>
        <v>0</v>
      </c>
      <c r="BA112" s="161">
        <f>IF(A3stdlife="n/a","n/a",IF(BA$3&gt;(A3stdlife+$E112),(Input!$O$145*(1+rvanilla)^0.5)-SUM($O112:AZ112),(Input!$O$145*(1+rvanilla)^0.5)/A3stdlife))</f>
        <v>0</v>
      </c>
      <c r="BB112" s="161">
        <f>IF(A3stdlife="n/a","n/a",IF(BB$3&gt;(A3stdlife+$E112),(Input!$O$145*(1+rvanilla)^0.5)-SUM($O112:BA112),(Input!$O$145*(1+rvanilla)^0.5)/A3stdlife))</f>
        <v>0</v>
      </c>
      <c r="BC112" s="161">
        <f>IF(A3stdlife="n/a","n/a",IF(BC$3&gt;(A3stdlife+$E112),(Input!$O$145*(1+rvanilla)^0.5)-SUM($O112:BB112),(Input!$O$145*(1+rvanilla)^0.5)/A3stdlife))</f>
        <v>0</v>
      </c>
      <c r="BD112" s="161">
        <f>IF(A3stdlife="n/a","n/a",IF(BD$3&gt;(A3stdlife+$E112),(Input!$O$145*(1+rvanilla)^0.5)-SUM($O112:BC112),(Input!$O$145*(1+rvanilla)^0.5)/A3stdlife))</f>
        <v>0</v>
      </c>
      <c r="BE112" s="161">
        <f>IF(A3stdlife="n/a","n/a",IF(BE$3&gt;(A3stdlife+$E112),(Input!$O$145*(1+rvanilla)^0.5)-SUM($O112:BD112),(Input!$O$145*(1+rvanilla)^0.5)/A3stdlife))</f>
        <v>0</v>
      </c>
      <c r="BF112" s="161">
        <f>IF(A3stdlife="n/a","n/a",IF(BF$3&gt;(A3stdlife+$E112),(Input!$O$145*(1+rvanilla)^0.5)-SUM($O112:BE112),(Input!$O$145*(1+rvanilla)^0.5)/A3stdlife))</f>
        <v>0</v>
      </c>
      <c r="BG112" s="161">
        <f>IF(A3stdlife="n/a","n/a",IF(BG$3&gt;(A3stdlife+$E112),(Input!$O$145*(1+rvanilla)^0.5)-SUM($O112:BF112),(Input!$O$145*(1+rvanilla)^0.5)/A3stdlife))</f>
        <v>0</v>
      </c>
      <c r="BH112" s="161">
        <f>IF(A3stdlife="n/a","n/a",IF(BH$3&gt;(A3stdlife+$E112),(Input!$O$145*(1+rvanilla)^0.5)-SUM($O112:BG112),(Input!$O$145*(1+rvanilla)^0.5)/A3stdlife))</f>
        <v>0</v>
      </c>
      <c r="BI112" s="161">
        <f>IF(A3stdlife="n/a","n/a",IF(BI$3&gt;(A3stdlife+$E112),(Input!$O$145*(1+rvanilla)^0.5)-SUM($O112:BH112),(Input!$O$145*(1+rvanilla)^0.5)/A3stdlife))</f>
        <v>0</v>
      </c>
      <c r="BJ112" s="19"/>
      <c r="BK112" s="19"/>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x14ac:dyDescent="0.2">
      <c r="A113" s="19"/>
      <c r="B113" s="19"/>
      <c r="C113" s="35"/>
      <c r="D113" s="469"/>
      <c r="E113" s="282">
        <v>10</v>
      </c>
      <c r="F113" s="37"/>
      <c r="G113" s="393"/>
      <c r="H113" s="307"/>
      <c r="I113" s="307"/>
      <c r="J113" s="307"/>
      <c r="K113" s="307"/>
      <c r="L113" s="307"/>
      <c r="M113" s="307"/>
      <c r="N113" s="307"/>
      <c r="O113" s="307"/>
      <c r="P113" s="306"/>
      <c r="Q113" s="161">
        <f>IF(A3stdlife="n/a","n/a",IF(Q$3&gt;(A3stdlife+$E113),(Input!$P$145*(1+rvanilla)^0.5)-SUM($P113:P113),(Input!$P$145*(1+rvanilla)^0.5)/A3stdlife))</f>
        <v>0</v>
      </c>
      <c r="R113" s="161">
        <f>IF(A3stdlife="n/a","n/a",IF(R$3&gt;(A3stdlife+$E113),(Input!$P$145*(1+rvanilla)^0.5)-SUM($P113:Q113),(Input!$P$145*(1+rvanilla)^0.5)/A3stdlife))</f>
        <v>0</v>
      </c>
      <c r="S113" s="161">
        <f>IF(A3stdlife="n/a","n/a",IF(S$3&gt;(A3stdlife+$E113),(Input!$P$145*(1+rvanilla)^0.5)-SUM($P113:R113),(Input!$P$145*(1+rvanilla)^0.5)/A3stdlife))</f>
        <v>0</v>
      </c>
      <c r="T113" s="161">
        <f>IF(A3stdlife="n/a","n/a",IF(T$3&gt;(A3stdlife+$E113),(Input!$P$145*(1+rvanilla)^0.5)-SUM($P113:S113),(Input!$P$145*(1+rvanilla)^0.5)/A3stdlife))</f>
        <v>0</v>
      </c>
      <c r="U113" s="161">
        <f>IF(A3stdlife="n/a","n/a",IF(U$3&gt;(A3stdlife+$E113),(Input!$P$145*(1+rvanilla)^0.5)-SUM($P113:T113),(Input!$P$145*(1+rvanilla)^0.5)/A3stdlife))</f>
        <v>0</v>
      </c>
      <c r="V113" s="161">
        <f>IF(A3stdlife="n/a","n/a",IF(V$3&gt;(A3stdlife+$E113),(Input!$P$145*(1+rvanilla)^0.5)-SUM($P113:U113),(Input!$P$145*(1+rvanilla)^0.5)/A3stdlife))</f>
        <v>0</v>
      </c>
      <c r="W113" s="161">
        <f>IF(A3stdlife="n/a","n/a",IF(W$3&gt;(A3stdlife+$E113),(Input!$P$145*(1+rvanilla)^0.5)-SUM($P113:V113),(Input!$P$145*(1+rvanilla)^0.5)/A3stdlife))</f>
        <v>0</v>
      </c>
      <c r="X113" s="161">
        <f>IF(A3stdlife="n/a","n/a",IF(X$3&gt;(A3stdlife+$E113),(Input!$P$145*(1+rvanilla)^0.5)-SUM($P113:W113),(Input!$P$145*(1+rvanilla)^0.5)/A3stdlife))</f>
        <v>0</v>
      </c>
      <c r="Y113" s="161">
        <f>IF(A3stdlife="n/a","n/a",IF(Y$3&gt;(A3stdlife+$E113),(Input!$P$145*(1+rvanilla)^0.5)-SUM($P113:X113),(Input!$P$145*(1+rvanilla)^0.5)/A3stdlife))</f>
        <v>0</v>
      </c>
      <c r="Z113" s="161">
        <f>IF(A3stdlife="n/a","n/a",IF(Z$3&gt;(A3stdlife+$E113),(Input!$P$145*(1+rvanilla)^0.5)-SUM($P113:Y113),(Input!$P$145*(1+rvanilla)^0.5)/A3stdlife))</f>
        <v>0</v>
      </c>
      <c r="AA113" s="161">
        <f>IF(A3stdlife="n/a","n/a",IF(AA$3&gt;(A3stdlife+$E113),(Input!$P$145*(1+rvanilla)^0.5)-SUM($P113:Z113),(Input!$P$145*(1+rvanilla)^0.5)/A3stdlife))</f>
        <v>0</v>
      </c>
      <c r="AB113" s="161">
        <f>IF(A3stdlife="n/a","n/a",IF(AB$3&gt;(A3stdlife+$E113),(Input!$P$145*(1+rvanilla)^0.5)-SUM($P113:AA113),(Input!$P$145*(1+rvanilla)^0.5)/A3stdlife))</f>
        <v>0</v>
      </c>
      <c r="AC113" s="161">
        <f>IF(A3stdlife="n/a","n/a",IF(AC$3&gt;(A3stdlife+$E113),(Input!$P$145*(1+rvanilla)^0.5)-SUM($P113:AB113),(Input!$P$145*(1+rvanilla)^0.5)/A3stdlife))</f>
        <v>0</v>
      </c>
      <c r="AD113" s="161">
        <f>IF(A3stdlife="n/a","n/a",IF(AD$3&gt;(A3stdlife+$E113),(Input!$P$145*(1+rvanilla)^0.5)-SUM($P113:AC113),(Input!$P$145*(1+rvanilla)^0.5)/A3stdlife))</f>
        <v>0</v>
      </c>
      <c r="AE113" s="161">
        <f>IF(A3stdlife="n/a","n/a",IF(AE$3&gt;(A3stdlife+$E113),(Input!$P$145*(1+rvanilla)^0.5)-SUM($P113:AD113),(Input!$P$145*(1+rvanilla)^0.5)/A3stdlife))</f>
        <v>0</v>
      </c>
      <c r="AF113" s="161">
        <f>IF(A3stdlife="n/a","n/a",IF(AF$3&gt;(A3stdlife+$E113),(Input!$P$145*(1+rvanilla)^0.5)-SUM($P113:AE113),(Input!$P$145*(1+rvanilla)^0.5)/A3stdlife))</f>
        <v>0</v>
      </c>
      <c r="AG113" s="161">
        <f>IF(A3stdlife="n/a","n/a",IF(AG$3&gt;(A3stdlife+$E113),(Input!$P$145*(1+rvanilla)^0.5)-SUM($P113:AF113),(Input!$P$145*(1+rvanilla)^0.5)/A3stdlife))</f>
        <v>0</v>
      </c>
      <c r="AH113" s="161">
        <f>IF(A3stdlife="n/a","n/a",IF(AH$3&gt;(A3stdlife+$E113),(Input!$P$145*(1+rvanilla)^0.5)-SUM($P113:AG113),(Input!$P$145*(1+rvanilla)^0.5)/A3stdlife))</f>
        <v>0</v>
      </c>
      <c r="AI113" s="161">
        <f>IF(A3stdlife="n/a","n/a",IF(AI$3&gt;(A3stdlife+$E113),(Input!$P$145*(1+rvanilla)^0.5)-SUM($P113:AH113),(Input!$P$145*(1+rvanilla)^0.5)/A3stdlife))</f>
        <v>0</v>
      </c>
      <c r="AJ113" s="161">
        <f>IF(A3stdlife="n/a","n/a",IF(AJ$3&gt;(A3stdlife+$E113),(Input!$P$145*(1+rvanilla)^0.5)-SUM($P113:AI113),(Input!$P$145*(1+rvanilla)^0.5)/A3stdlife))</f>
        <v>0</v>
      </c>
      <c r="AK113" s="161">
        <f>IF(A3stdlife="n/a","n/a",IF(AK$3&gt;(A3stdlife+$E113),(Input!$P$145*(1+rvanilla)^0.5)-SUM($P113:AJ113),(Input!$P$145*(1+rvanilla)^0.5)/A3stdlife))</f>
        <v>0</v>
      </c>
      <c r="AL113" s="161">
        <f>IF(A3stdlife="n/a","n/a",IF(AL$3&gt;(A3stdlife+$E113),(Input!$P$145*(1+rvanilla)^0.5)-SUM($P113:AK113),(Input!$P$145*(1+rvanilla)^0.5)/A3stdlife))</f>
        <v>0</v>
      </c>
      <c r="AM113" s="161">
        <f>IF(A3stdlife="n/a","n/a",IF(AM$3&gt;(A3stdlife+$E113),(Input!$P$145*(1+rvanilla)^0.5)-SUM($P113:AL113),(Input!$P$145*(1+rvanilla)^0.5)/A3stdlife))</f>
        <v>0</v>
      </c>
      <c r="AN113" s="161">
        <f>IF(A3stdlife="n/a","n/a",IF(AN$3&gt;(A3stdlife+$E113),(Input!$P$145*(1+rvanilla)^0.5)-SUM($P113:AM113),(Input!$P$145*(1+rvanilla)^0.5)/A3stdlife))</f>
        <v>0</v>
      </c>
      <c r="AO113" s="161">
        <f>IF(A3stdlife="n/a","n/a",IF(AO$3&gt;(A3stdlife+$E113),(Input!$P$145*(1+rvanilla)^0.5)-SUM($P113:AN113),(Input!$P$145*(1+rvanilla)^0.5)/A3stdlife))</f>
        <v>0</v>
      </c>
      <c r="AP113" s="161">
        <f>IF(A3stdlife="n/a","n/a",IF(AP$3&gt;(A3stdlife+$E113),(Input!$P$145*(1+rvanilla)^0.5)-SUM($P113:AO113),(Input!$P$145*(1+rvanilla)^0.5)/A3stdlife))</f>
        <v>0</v>
      </c>
      <c r="AQ113" s="161">
        <f>IF(A3stdlife="n/a","n/a",IF(AQ$3&gt;(A3stdlife+$E113),(Input!$P$145*(1+rvanilla)^0.5)-SUM($P113:AP113),(Input!$P$145*(1+rvanilla)^0.5)/A3stdlife))</f>
        <v>0</v>
      </c>
      <c r="AR113" s="161">
        <f>IF(A3stdlife="n/a","n/a",IF(AR$3&gt;(A3stdlife+$E113),(Input!$P$145*(1+rvanilla)^0.5)-SUM($P113:AQ113),(Input!$P$145*(1+rvanilla)^0.5)/A3stdlife))</f>
        <v>0</v>
      </c>
      <c r="AS113" s="161">
        <f>IF(A3stdlife="n/a","n/a",IF(AS$3&gt;(A3stdlife+$E113),(Input!$P$145*(1+rvanilla)^0.5)-SUM($P113:AR113),(Input!$P$145*(1+rvanilla)^0.5)/A3stdlife))</f>
        <v>0</v>
      </c>
      <c r="AT113" s="161">
        <f>IF(A3stdlife="n/a","n/a",IF(AT$3&gt;(A3stdlife+$E113),(Input!$P$145*(1+rvanilla)^0.5)-SUM($P113:AS113),(Input!$P$145*(1+rvanilla)^0.5)/A3stdlife))</f>
        <v>0</v>
      </c>
      <c r="AU113" s="161">
        <f>IF(A3stdlife="n/a","n/a",IF(AU$3&gt;(A3stdlife+$E113),(Input!$P$145*(1+rvanilla)^0.5)-SUM($P113:AT113),(Input!$P$145*(1+rvanilla)^0.5)/A3stdlife))</f>
        <v>0</v>
      </c>
      <c r="AV113" s="161">
        <f>IF(A3stdlife="n/a","n/a",IF(AV$3&gt;(A3stdlife+$E113),(Input!$P$145*(1+rvanilla)^0.5)-SUM($P113:AU113),(Input!$P$145*(1+rvanilla)^0.5)/A3stdlife))</f>
        <v>0</v>
      </c>
      <c r="AW113" s="161">
        <f>IF(A3stdlife="n/a","n/a",IF(AW$3&gt;(A3stdlife+$E113),(Input!$P$145*(1+rvanilla)^0.5)-SUM($P113:AV113),(Input!$P$145*(1+rvanilla)^0.5)/A3stdlife))</f>
        <v>0</v>
      </c>
      <c r="AX113" s="161">
        <f>IF(A3stdlife="n/a","n/a",IF(AX$3&gt;(A3stdlife+$E113),(Input!$P$145*(1+rvanilla)^0.5)-SUM($P113:AW113),(Input!$P$145*(1+rvanilla)^0.5)/A3stdlife))</f>
        <v>0</v>
      </c>
      <c r="AY113" s="161">
        <f>IF(A3stdlife="n/a","n/a",IF(AY$3&gt;(A3stdlife+$E113),(Input!$P$145*(1+rvanilla)^0.5)-SUM($P113:AX113),(Input!$P$145*(1+rvanilla)^0.5)/A3stdlife))</f>
        <v>0</v>
      </c>
      <c r="AZ113" s="161">
        <f>IF(A3stdlife="n/a","n/a",IF(AZ$3&gt;(A3stdlife+$E113),(Input!$P$145*(1+rvanilla)^0.5)-SUM($P113:AY113),(Input!$P$145*(1+rvanilla)^0.5)/A3stdlife))</f>
        <v>0</v>
      </c>
      <c r="BA113" s="161">
        <f>IF(A3stdlife="n/a","n/a",IF(BA$3&gt;(A3stdlife+$E113),(Input!$P$145*(1+rvanilla)^0.5)-SUM($P113:AZ113),(Input!$P$145*(1+rvanilla)^0.5)/A3stdlife))</f>
        <v>0</v>
      </c>
      <c r="BB113" s="161">
        <f>IF(A3stdlife="n/a","n/a",IF(BB$3&gt;(A3stdlife+$E113),(Input!$P$145*(1+rvanilla)^0.5)-SUM($P113:BA113),(Input!$P$145*(1+rvanilla)^0.5)/A3stdlife))</f>
        <v>0</v>
      </c>
      <c r="BC113" s="161">
        <f>IF(A3stdlife="n/a","n/a",IF(BC$3&gt;(A3stdlife+$E113),(Input!$P$145*(1+rvanilla)^0.5)-SUM($P113:BB113),(Input!$P$145*(1+rvanilla)^0.5)/A3stdlife))</f>
        <v>0</v>
      </c>
      <c r="BD113" s="161">
        <f>IF(A3stdlife="n/a","n/a",IF(BD$3&gt;(A3stdlife+$E113),(Input!$P$145*(1+rvanilla)^0.5)-SUM($P113:BC113),(Input!$P$145*(1+rvanilla)^0.5)/A3stdlife))</f>
        <v>0</v>
      </c>
      <c r="BE113" s="161">
        <f>IF(A3stdlife="n/a","n/a",IF(BE$3&gt;(A3stdlife+$E113),(Input!$P$145*(1+rvanilla)^0.5)-SUM($P113:BD113),(Input!$P$145*(1+rvanilla)^0.5)/A3stdlife))</f>
        <v>0</v>
      </c>
      <c r="BF113" s="161">
        <f>IF(A3stdlife="n/a","n/a",IF(BF$3&gt;(A3stdlife+$E113),(Input!$P$145*(1+rvanilla)^0.5)-SUM($P113:BE113),(Input!$P$145*(1+rvanilla)^0.5)/A3stdlife))</f>
        <v>0</v>
      </c>
      <c r="BG113" s="161">
        <f>IF(A3stdlife="n/a","n/a",IF(BG$3&gt;(A3stdlife+$E113),(Input!$P$145*(1+rvanilla)^0.5)-SUM($P113:BF113),(Input!$P$145*(1+rvanilla)^0.5)/A3stdlife))</f>
        <v>0</v>
      </c>
      <c r="BH113" s="161">
        <f>IF(A3stdlife="n/a","n/a",IF(BH$3&gt;(A3stdlife+$E113),(Input!$P$145*(1+rvanilla)^0.5)-SUM($P113:BG113),(Input!$P$145*(1+rvanilla)^0.5)/A3stdlife))</f>
        <v>0</v>
      </c>
      <c r="BI113" s="161">
        <f>IF(A3stdlife="n/a","n/a",IF(BI$3&gt;(A3stdlife+$E113),(Input!$P$145*(1+rvanilla)^0.5)-SUM($P113:BH113),(Input!$P$145*(1+rvanilla)^0.5)/A3stdlife))</f>
        <v>0</v>
      </c>
      <c r="BJ113" s="19"/>
      <c r="BK113" s="19"/>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1" x14ac:dyDescent="0.2">
      <c r="A114" s="19"/>
      <c r="B114" s="19"/>
      <c r="C114" s="35">
        <f>Asset3</f>
        <v>0</v>
      </c>
      <c r="D114" s="19"/>
      <c r="E114" s="19"/>
      <c r="F114" s="32"/>
      <c r="G114" s="158">
        <f>SUM(G102:G113)</f>
        <v>0</v>
      </c>
      <c r="H114" s="158">
        <f t="shared" ref="H114:BI114" si="42">SUM(H102:H113)</f>
        <v>0</v>
      </c>
      <c r="I114" s="158">
        <f t="shared" si="42"/>
        <v>0</v>
      </c>
      <c r="J114" s="158">
        <f t="shared" si="42"/>
        <v>0</v>
      </c>
      <c r="K114" s="158">
        <f t="shared" si="42"/>
        <v>0</v>
      </c>
      <c r="L114" s="158">
        <f t="shared" si="42"/>
        <v>0</v>
      </c>
      <c r="M114" s="158">
        <f t="shared" si="42"/>
        <v>0</v>
      </c>
      <c r="N114" s="158">
        <f t="shared" si="42"/>
        <v>0</v>
      </c>
      <c r="O114" s="158">
        <f t="shared" si="42"/>
        <v>0</v>
      </c>
      <c r="P114" s="158">
        <f t="shared" si="42"/>
        <v>0</v>
      </c>
      <c r="Q114" s="158">
        <f t="shared" si="42"/>
        <v>0</v>
      </c>
      <c r="R114" s="158">
        <f t="shared" si="42"/>
        <v>0</v>
      </c>
      <c r="S114" s="158">
        <f t="shared" si="42"/>
        <v>0</v>
      </c>
      <c r="T114" s="158">
        <f t="shared" si="42"/>
        <v>0</v>
      </c>
      <c r="U114" s="158">
        <f t="shared" si="42"/>
        <v>0</v>
      </c>
      <c r="V114" s="158">
        <f t="shared" si="42"/>
        <v>0</v>
      </c>
      <c r="W114" s="158">
        <f t="shared" si="42"/>
        <v>0</v>
      </c>
      <c r="X114" s="158">
        <f t="shared" si="42"/>
        <v>0</v>
      </c>
      <c r="Y114" s="158">
        <f t="shared" si="42"/>
        <v>0</v>
      </c>
      <c r="Z114" s="158">
        <f t="shared" si="42"/>
        <v>0</v>
      </c>
      <c r="AA114" s="158">
        <f t="shared" si="42"/>
        <v>0</v>
      </c>
      <c r="AB114" s="158">
        <f t="shared" si="42"/>
        <v>0</v>
      </c>
      <c r="AC114" s="158">
        <f t="shared" si="42"/>
        <v>0</v>
      </c>
      <c r="AD114" s="158">
        <f t="shared" si="42"/>
        <v>0</v>
      </c>
      <c r="AE114" s="158">
        <f t="shared" si="42"/>
        <v>0</v>
      </c>
      <c r="AF114" s="158">
        <f t="shared" si="42"/>
        <v>0</v>
      </c>
      <c r="AG114" s="158">
        <f t="shared" si="42"/>
        <v>0</v>
      </c>
      <c r="AH114" s="158">
        <f t="shared" si="42"/>
        <v>0</v>
      </c>
      <c r="AI114" s="158">
        <f t="shared" si="42"/>
        <v>0</v>
      </c>
      <c r="AJ114" s="158">
        <f t="shared" si="42"/>
        <v>0</v>
      </c>
      <c r="AK114" s="158">
        <f t="shared" si="42"/>
        <v>0</v>
      </c>
      <c r="AL114" s="158">
        <f t="shared" si="42"/>
        <v>0</v>
      </c>
      <c r="AM114" s="158">
        <f t="shared" si="42"/>
        <v>0</v>
      </c>
      <c r="AN114" s="158">
        <f t="shared" si="42"/>
        <v>0</v>
      </c>
      <c r="AO114" s="158">
        <f t="shared" si="42"/>
        <v>0</v>
      </c>
      <c r="AP114" s="158">
        <f t="shared" si="42"/>
        <v>0</v>
      </c>
      <c r="AQ114" s="158">
        <f t="shared" si="42"/>
        <v>0</v>
      </c>
      <c r="AR114" s="158">
        <f t="shared" si="42"/>
        <v>0</v>
      </c>
      <c r="AS114" s="158">
        <f t="shared" si="42"/>
        <v>0</v>
      </c>
      <c r="AT114" s="158">
        <f t="shared" si="42"/>
        <v>0</v>
      </c>
      <c r="AU114" s="158">
        <f t="shared" si="42"/>
        <v>0</v>
      </c>
      <c r="AV114" s="158">
        <f t="shared" si="42"/>
        <v>0</v>
      </c>
      <c r="AW114" s="158">
        <f t="shared" si="42"/>
        <v>0</v>
      </c>
      <c r="AX114" s="158">
        <f t="shared" si="42"/>
        <v>0</v>
      </c>
      <c r="AY114" s="158">
        <f t="shared" si="42"/>
        <v>0</v>
      </c>
      <c r="AZ114" s="158">
        <f t="shared" si="42"/>
        <v>0</v>
      </c>
      <c r="BA114" s="158">
        <f t="shared" si="42"/>
        <v>0</v>
      </c>
      <c r="BB114" s="158">
        <f t="shared" si="42"/>
        <v>0</v>
      </c>
      <c r="BC114" s="158">
        <f t="shared" si="42"/>
        <v>0</v>
      </c>
      <c r="BD114" s="158">
        <f t="shared" si="42"/>
        <v>0</v>
      </c>
      <c r="BE114" s="158">
        <f t="shared" si="42"/>
        <v>0</v>
      </c>
      <c r="BF114" s="158">
        <f t="shared" si="42"/>
        <v>0</v>
      </c>
      <c r="BG114" s="158">
        <f t="shared" si="42"/>
        <v>0</v>
      </c>
      <c r="BH114" s="158">
        <f t="shared" si="42"/>
        <v>0</v>
      </c>
      <c r="BI114" s="158">
        <f t="shared" si="42"/>
        <v>0</v>
      </c>
      <c r="BJ114" s="19"/>
      <c r="BK114" s="19"/>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x14ac:dyDescent="0.2">
      <c r="A115" s="19"/>
      <c r="B115" s="42">
        <f>C127</f>
        <v>0</v>
      </c>
      <c r="C115" s="43"/>
      <c r="D115" s="44" t="s">
        <v>72</v>
      </c>
      <c r="E115" s="43"/>
      <c r="F115" s="45"/>
      <c r="G115" s="391">
        <f>IF(G$3&gt;A4remlife,A4value-SUM($F115:F115),IF(A4remlife="N/A","n/a",A4value/A4remlife))</f>
        <v>0</v>
      </c>
      <c r="H115" s="160">
        <f>IF(H$3&gt;A4remlife,A4value-SUM($F115:G115),IF(A4remlife="N/A","n/a",A4value/A4remlife))</f>
        <v>0</v>
      </c>
      <c r="I115" s="160">
        <f>IF(I$3&gt;A4remlife,A4value-SUM($F115:H115),IF(A4remlife="N/A","n/a",A4value/A4remlife))</f>
        <v>0</v>
      </c>
      <c r="J115" s="160">
        <f>IF(J$3&gt;A4remlife,A4value-SUM($F115:I115),IF(A4remlife="N/A","n/a",A4value/A4remlife))</f>
        <v>0</v>
      </c>
      <c r="K115" s="160">
        <f>IF(K$3&gt;A4remlife,A4value-SUM($F115:J115),IF(A4remlife="N/A","n/a",A4value/A4remlife))</f>
        <v>0</v>
      </c>
      <c r="L115" s="160">
        <f>IF(L$3&gt;A4remlife,A4value-SUM($F115:K115),IF(A4remlife="N/A","n/a",A4value/A4remlife))</f>
        <v>0</v>
      </c>
      <c r="M115" s="160">
        <f>IF(M$3&gt;A4remlife,A4value-SUM($F115:L115),IF(A4remlife="N/A","n/a",A4value/A4remlife))</f>
        <v>0</v>
      </c>
      <c r="N115" s="160">
        <f>IF(N$3&gt;A4remlife,A4value-SUM($F115:M115),IF(A4remlife="N/A","n/a",A4value/A4remlife))</f>
        <v>0</v>
      </c>
      <c r="O115" s="160">
        <f>IF(O$3&gt;A4remlife,A4value-SUM($F115:N115),IF(A4remlife="N/A","n/a",A4value/A4remlife))</f>
        <v>0</v>
      </c>
      <c r="P115" s="160">
        <f>IF(P$3&gt;A4remlife,A4value-SUM($F115:O115),IF(A4remlife="N/A","n/a",A4value/A4remlife))</f>
        <v>0</v>
      </c>
      <c r="Q115" s="160">
        <f>IF(Q$3&gt;A4remlife,A4value-SUM($F115:P115),IF(A4remlife="N/A","n/a",A4value/A4remlife))</f>
        <v>0</v>
      </c>
      <c r="R115" s="160">
        <f>IF(R$3&gt;A4remlife,A4value-SUM($F115:Q115),IF(A4remlife="N/A","n/a",A4value/A4remlife))</f>
        <v>0</v>
      </c>
      <c r="S115" s="160">
        <f>IF(S$3&gt;A4remlife,A4value-SUM($F115:R115),IF(A4remlife="N/A","n/a",A4value/A4remlife))</f>
        <v>0</v>
      </c>
      <c r="T115" s="160">
        <f>IF(T$3&gt;A4remlife,A4value-SUM($F115:S115),IF(A4remlife="N/A","n/a",A4value/A4remlife))</f>
        <v>0</v>
      </c>
      <c r="U115" s="160">
        <f>IF(U$3&gt;A4remlife,A4value-SUM($F115:T115),IF(A4remlife="N/A","n/a",A4value/A4remlife))</f>
        <v>0</v>
      </c>
      <c r="V115" s="160">
        <f>IF(V$3&gt;A4remlife,A4value-SUM($F115:U115),IF(A4remlife="N/A","n/a",A4value/A4remlife))</f>
        <v>0</v>
      </c>
      <c r="W115" s="160">
        <f>IF(W$3&gt;A4remlife,A4value-SUM($F115:V115),IF(A4remlife="N/A","n/a",A4value/A4remlife))</f>
        <v>0</v>
      </c>
      <c r="X115" s="160">
        <f>IF(X$3&gt;A4remlife,A4value-SUM($F115:W115),IF(A4remlife="N/A","n/a",A4value/A4remlife))</f>
        <v>0</v>
      </c>
      <c r="Y115" s="160">
        <f>IF(Y$3&gt;A4remlife,A4value-SUM($F115:X115),IF(A4remlife="N/A","n/a",A4value/A4remlife))</f>
        <v>0</v>
      </c>
      <c r="Z115" s="160">
        <f>IF(Z$3&gt;A4remlife,A4value-SUM($F115:Y115),IF(A4remlife="N/A","n/a",A4value/A4remlife))</f>
        <v>0</v>
      </c>
      <c r="AA115" s="160">
        <f>IF(AA$3&gt;A4remlife,A4value-SUM($F115:Z115),IF(A4remlife="N/A","n/a",A4value/A4remlife))</f>
        <v>0</v>
      </c>
      <c r="AB115" s="160">
        <f>IF(AB$3&gt;A4remlife,A4value-SUM($F115:AA115),IF(A4remlife="N/A","n/a",A4value/A4remlife))</f>
        <v>0</v>
      </c>
      <c r="AC115" s="160">
        <f>IF(AC$3&gt;A4remlife,A4value-SUM($F115:AB115),IF(A4remlife="N/A","n/a",A4value/A4remlife))</f>
        <v>0</v>
      </c>
      <c r="AD115" s="160">
        <f>IF(AD$3&gt;A4remlife,A4value-SUM($F115:AC115),IF(A4remlife="N/A","n/a",A4value/A4remlife))</f>
        <v>0</v>
      </c>
      <c r="AE115" s="160">
        <f>IF(AE$3&gt;A4remlife,A4value-SUM($F115:AD115),IF(A4remlife="N/A","n/a",A4value/A4remlife))</f>
        <v>0</v>
      </c>
      <c r="AF115" s="160">
        <f>IF(AF$3&gt;A4remlife,A4value-SUM($F115:AE115),IF(A4remlife="N/A","n/a",A4value/A4remlife))</f>
        <v>0</v>
      </c>
      <c r="AG115" s="160">
        <f>IF(AG$3&gt;A4remlife,A4value-SUM($F115:AF115),IF(A4remlife="N/A","n/a",A4value/A4remlife))</f>
        <v>0</v>
      </c>
      <c r="AH115" s="160">
        <f>IF(AH$3&gt;A4remlife,A4value-SUM($F115:AG115),IF(A4remlife="N/A","n/a",A4value/A4remlife))</f>
        <v>0</v>
      </c>
      <c r="AI115" s="160">
        <f>IF(AI$3&gt;A4remlife,A4value-SUM($F115:AH115),IF(A4remlife="N/A","n/a",A4value/A4remlife))</f>
        <v>0</v>
      </c>
      <c r="AJ115" s="160">
        <f>IF(AJ$3&gt;A4remlife,A4value-SUM($F115:AI115),IF(A4remlife="N/A","n/a",A4value/A4remlife))</f>
        <v>0</v>
      </c>
      <c r="AK115" s="160">
        <f>IF(AK$3&gt;A4remlife,A4value-SUM($F115:AJ115),IF(A4remlife="N/A","n/a",A4value/A4remlife))</f>
        <v>0</v>
      </c>
      <c r="AL115" s="160">
        <f>IF(AL$3&gt;A4remlife,A4value-SUM($F115:AK115),IF(A4remlife="N/A","n/a",A4value/A4remlife))</f>
        <v>0</v>
      </c>
      <c r="AM115" s="160">
        <f>IF(AM$3&gt;A4remlife,A4value-SUM($F115:AL115),IF(A4remlife="N/A","n/a",A4value/A4remlife))</f>
        <v>0</v>
      </c>
      <c r="AN115" s="160">
        <f>IF(AN$3&gt;A4remlife,A4value-SUM($F115:AM115),IF(A4remlife="N/A","n/a",A4value/A4remlife))</f>
        <v>0</v>
      </c>
      <c r="AO115" s="160">
        <f>IF(AO$3&gt;A4remlife,A4value-SUM($F115:AN115),IF(A4remlife="N/A","n/a",A4value/A4remlife))</f>
        <v>0</v>
      </c>
      <c r="AP115" s="160">
        <f>IF(AP$3&gt;A4remlife,A4value-SUM($F115:AO115),IF(A4remlife="N/A","n/a",A4value/A4remlife))</f>
        <v>0</v>
      </c>
      <c r="AQ115" s="160">
        <f>IF(AQ$3&gt;A4remlife,A4value-SUM($F115:AP115),IF(A4remlife="N/A","n/a",A4value/A4remlife))</f>
        <v>0</v>
      </c>
      <c r="AR115" s="160">
        <f>IF(AR$3&gt;A4remlife,A4value-SUM($F115:AQ115),IF(A4remlife="N/A","n/a",A4value/A4remlife))</f>
        <v>0</v>
      </c>
      <c r="AS115" s="160">
        <f>IF(AS$3&gt;A4remlife,A4value-SUM($F115:AR115),IF(A4remlife="N/A","n/a",A4value/A4remlife))</f>
        <v>0</v>
      </c>
      <c r="AT115" s="160">
        <f>IF(AT$3&gt;A4remlife,A4value-SUM($F115:AS115),IF(A4remlife="N/A","n/a",A4value/A4remlife))</f>
        <v>0</v>
      </c>
      <c r="AU115" s="160">
        <f>IF(AU$3&gt;A4remlife,A4value-SUM($F115:AT115),IF(A4remlife="N/A","n/a",A4value/A4remlife))</f>
        <v>0</v>
      </c>
      <c r="AV115" s="160">
        <f>IF(AV$3&gt;A4remlife,A4value-SUM($F115:AU115),IF(A4remlife="N/A","n/a",A4value/A4remlife))</f>
        <v>0</v>
      </c>
      <c r="AW115" s="160">
        <f>IF(AW$3&gt;A4remlife,A4value-SUM($F115:AV115),IF(A4remlife="N/A","n/a",A4value/A4remlife))</f>
        <v>0</v>
      </c>
      <c r="AX115" s="160">
        <f>IF(AX$3&gt;A4remlife,A4value-SUM($F115:AW115),IF(A4remlife="N/A","n/a",A4value/A4remlife))</f>
        <v>0</v>
      </c>
      <c r="AY115" s="160">
        <f>IF(AY$3&gt;A4remlife,A4value-SUM($F115:AX115),IF(A4remlife="N/A","n/a",A4value/A4remlife))</f>
        <v>0</v>
      </c>
      <c r="AZ115" s="160">
        <f>IF(AZ$3&gt;A4remlife,A4value-SUM($F115:AY115),IF(A4remlife="N/A","n/a",A4value/A4remlife))</f>
        <v>0</v>
      </c>
      <c r="BA115" s="160">
        <f>IF(BA$3&gt;A4remlife,A4value-SUM($F115:AZ115),IF(A4remlife="N/A","n/a",A4value/A4remlife))</f>
        <v>0</v>
      </c>
      <c r="BB115" s="160">
        <f>IF(BB$3&gt;A4remlife,A4value-SUM($F115:BA115),IF(A4remlife="N/A","n/a",A4value/A4remlife))</f>
        <v>0</v>
      </c>
      <c r="BC115" s="160">
        <f>IF(BC$3&gt;A4remlife,A4value-SUM($F115:BB115),IF(A4remlife="N/A","n/a",A4value/A4remlife))</f>
        <v>0</v>
      </c>
      <c r="BD115" s="160">
        <f>IF(BD$3&gt;A4remlife,A4value-SUM($F115:BC115),IF(A4remlife="N/A","n/a",A4value/A4remlife))</f>
        <v>0</v>
      </c>
      <c r="BE115" s="160">
        <f>IF(BE$3&gt;A4remlife,A4value-SUM($F115:BD115),IF(A4remlife="N/A","n/a",A4value/A4remlife))</f>
        <v>0</v>
      </c>
      <c r="BF115" s="160">
        <f>IF(BF$3&gt;A4remlife,A4value-SUM($F115:BE115),IF(A4remlife="N/A","n/a",A4value/A4remlife))</f>
        <v>0</v>
      </c>
      <c r="BG115" s="160">
        <f>IF(BG$3&gt;A4remlife,A4value-SUM($F115:BF115),IF(A4remlife="N/A","n/a",A4value/A4remlife))</f>
        <v>0</v>
      </c>
      <c r="BH115" s="160">
        <f>IF(BH$3&gt;A4remlife,A4value-SUM($F115:BG115),IF(A4remlife="N/A","n/a",A4value/A4remlife))</f>
        <v>0</v>
      </c>
      <c r="BI115" s="160">
        <f>IF(BI$3&gt;A4remlife,A4value-SUM($F115:BH115),IF(A4remlife="N/A","n/a",A4value/A4remlife))</f>
        <v>0</v>
      </c>
      <c r="BJ115" s="19"/>
      <c r="BK115" s="19"/>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x14ac:dyDescent="0.2">
      <c r="A116" s="19"/>
      <c r="B116" s="19"/>
      <c r="C116" s="35"/>
      <c r="D116" s="469" t="s">
        <v>71</v>
      </c>
      <c r="E116" s="281">
        <v>0</v>
      </c>
      <c r="F116" s="37"/>
      <c r="G116" s="157"/>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c r="AN116" s="161"/>
      <c r="AO116" s="161"/>
      <c r="AP116" s="161"/>
      <c r="AQ116" s="161"/>
      <c r="AR116" s="161"/>
      <c r="AS116" s="161"/>
      <c r="AT116" s="161"/>
      <c r="AU116" s="161"/>
      <c r="AV116" s="161"/>
      <c r="AW116" s="161"/>
      <c r="AX116" s="161"/>
      <c r="AY116" s="161"/>
      <c r="AZ116" s="161"/>
      <c r="BA116" s="161"/>
      <c r="BB116" s="161"/>
      <c r="BC116" s="161"/>
      <c r="BD116" s="161"/>
      <c r="BE116" s="161"/>
      <c r="BF116" s="161"/>
      <c r="BG116" s="161"/>
      <c r="BH116" s="161"/>
      <c r="BI116" s="161"/>
      <c r="BJ116" s="19"/>
      <c r="BK116" s="19"/>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x14ac:dyDescent="0.2">
      <c r="A117" s="19"/>
      <c r="B117" s="19"/>
      <c r="C117" s="35"/>
      <c r="D117" s="469"/>
      <c r="E117" s="281">
        <v>1</v>
      </c>
      <c r="F117" s="37"/>
      <c r="G117" s="392"/>
      <c r="H117" s="161">
        <f>IF(A4stdlife="n/a","n/a",IF(H$3&gt;(A4stdlife+$E117),(Input!$G$146*(1+rvanilla)^0.5)-SUM($G117:G117),(Input!$G$146*(1+rvanilla)^0.5)/A4stdlife))</f>
        <v>0</v>
      </c>
      <c r="I117" s="161">
        <f>IF(A4stdlife="n/a","n/a",IF(I$3&gt;(A4stdlife+$E117),(Input!$G$146*(1+rvanilla)^0.5)-SUM($G117:H117),(Input!$G$146*(1+rvanilla)^0.5)/A4stdlife))</f>
        <v>0</v>
      </c>
      <c r="J117" s="161">
        <f>IF(A4stdlife="n/a","n/a",IF(J$3&gt;(A4stdlife+$E117),(Input!$G$146*(1+rvanilla)^0.5)-SUM($G117:I117),(Input!$G$146*(1+rvanilla)^0.5)/A4stdlife))</f>
        <v>0</v>
      </c>
      <c r="K117" s="161">
        <f>IF(A4stdlife="n/a","n/a",IF(K$3&gt;(A4stdlife+$E117),(Input!$G$146*(1+rvanilla)^0.5)-SUM($G117:J117),(Input!$G$146*(1+rvanilla)^0.5)/A4stdlife))</f>
        <v>0</v>
      </c>
      <c r="L117" s="161">
        <f>IF(A4stdlife="n/a","n/a",IF(L$3&gt;(A4stdlife+$E117),(Input!$G$146*(1+rvanilla)^0.5)-SUM($G117:K117),(Input!$G$146*(1+rvanilla)^0.5)/A4stdlife))</f>
        <v>0</v>
      </c>
      <c r="M117" s="161">
        <f>IF(A4stdlife="n/a","n/a",IF(M$3&gt;(A4stdlife+$E117),(Input!$G$146*(1+rvanilla)^0.5)-SUM($G117:L117),(Input!$G$146*(1+rvanilla)^0.5)/A4stdlife))</f>
        <v>0</v>
      </c>
      <c r="N117" s="161">
        <f>IF(A4stdlife="n/a","n/a",IF(N$3&gt;(A4stdlife+$E117),(Input!$G$146*(1+rvanilla)^0.5)-SUM($G117:M117),(Input!$G$146*(1+rvanilla)^0.5)/A4stdlife))</f>
        <v>0</v>
      </c>
      <c r="O117" s="161">
        <f>IF(A4stdlife="n/a","n/a",IF(O$3&gt;(A4stdlife+$E117),(Input!$G$146*(1+rvanilla)^0.5)-SUM($G117:N117),(Input!$G$146*(1+rvanilla)^0.5)/A4stdlife))</f>
        <v>0</v>
      </c>
      <c r="P117" s="161">
        <f>IF(A4stdlife="n/a","n/a",IF(P$3&gt;(A4stdlife+$E117),(Input!$G$146*(1+rvanilla)^0.5)-SUM($G117:O117),(Input!$G$146*(1+rvanilla)^0.5)/A4stdlife))</f>
        <v>0</v>
      </c>
      <c r="Q117" s="161">
        <f>IF(A4stdlife="n/a","n/a",IF(Q$3&gt;(A4stdlife+$E117),(Input!$G$146*(1+rvanilla)^0.5)-SUM($G117:P117),(Input!$G$146*(1+rvanilla)^0.5)/A4stdlife))</f>
        <v>0</v>
      </c>
      <c r="R117" s="161">
        <f>IF(A4stdlife="n/a","n/a",IF(R$3&gt;(A4stdlife+$E117),(Input!$G$146*(1+rvanilla)^0.5)-SUM($G117:Q117),(Input!$G$146*(1+rvanilla)^0.5)/A4stdlife))</f>
        <v>0</v>
      </c>
      <c r="S117" s="161">
        <f>IF(A4stdlife="n/a","n/a",IF(S$3&gt;(A4stdlife+$E117),(Input!$G$146*(1+rvanilla)^0.5)-SUM($G117:R117),(Input!$G$146*(1+rvanilla)^0.5)/A4stdlife))</f>
        <v>0</v>
      </c>
      <c r="T117" s="161">
        <f>IF(A4stdlife="n/a","n/a",IF(T$3&gt;(A4stdlife+$E117),(Input!$G$146*(1+rvanilla)^0.5)-SUM($G117:S117),(Input!$G$146*(1+rvanilla)^0.5)/A4stdlife))</f>
        <v>0</v>
      </c>
      <c r="U117" s="161">
        <f>IF(A4stdlife="n/a","n/a",IF(U$3&gt;(A4stdlife+$E117),(Input!$G$146*(1+rvanilla)^0.5)-SUM($G117:T117),(Input!$G$146*(1+rvanilla)^0.5)/A4stdlife))</f>
        <v>0</v>
      </c>
      <c r="V117" s="161">
        <f>IF(A4stdlife="n/a","n/a",IF(V$3&gt;(A4stdlife+$E117),(Input!$G$146*(1+rvanilla)^0.5)-SUM($G117:U117),(Input!$G$146*(1+rvanilla)^0.5)/A4stdlife))</f>
        <v>0</v>
      </c>
      <c r="W117" s="161">
        <f>IF(A4stdlife="n/a","n/a",IF(W$3&gt;(A4stdlife+$E117),(Input!$G$146*(1+rvanilla)^0.5)-SUM($G117:V117),(Input!$G$146*(1+rvanilla)^0.5)/A4stdlife))</f>
        <v>0</v>
      </c>
      <c r="X117" s="161">
        <f>IF(A4stdlife="n/a","n/a",IF(X$3&gt;(A4stdlife+$E117),(Input!$G$146*(1+rvanilla)^0.5)-SUM($G117:W117),(Input!$G$146*(1+rvanilla)^0.5)/A4stdlife))</f>
        <v>0</v>
      </c>
      <c r="Y117" s="161">
        <f>IF(A4stdlife="n/a","n/a",IF(Y$3&gt;(A4stdlife+$E117),(Input!$G$146*(1+rvanilla)^0.5)-SUM($G117:X117),(Input!$G$146*(1+rvanilla)^0.5)/A4stdlife))</f>
        <v>0</v>
      </c>
      <c r="Z117" s="161">
        <f>IF(A4stdlife="n/a","n/a",IF(Z$3&gt;(A4stdlife+$E117),(Input!$G$146*(1+rvanilla)^0.5)-SUM($G117:Y117),(Input!$G$146*(1+rvanilla)^0.5)/A4stdlife))</f>
        <v>0</v>
      </c>
      <c r="AA117" s="161">
        <f>IF(A4stdlife="n/a","n/a",IF(AA$3&gt;(A4stdlife+$E117),(Input!$G$146*(1+rvanilla)^0.5)-SUM($G117:Z117),(Input!$G$146*(1+rvanilla)^0.5)/A4stdlife))</f>
        <v>0</v>
      </c>
      <c r="AB117" s="161">
        <f>IF(A4stdlife="n/a","n/a",IF(AB$3&gt;(A4stdlife+$E117),(Input!$G$146*(1+rvanilla)^0.5)-SUM($G117:AA117),(Input!$G$146*(1+rvanilla)^0.5)/A4stdlife))</f>
        <v>0</v>
      </c>
      <c r="AC117" s="161">
        <f>IF(A4stdlife="n/a","n/a",IF(AC$3&gt;(A4stdlife+$E117),(Input!$G$146*(1+rvanilla)^0.5)-SUM($G117:AB117),(Input!$G$146*(1+rvanilla)^0.5)/A4stdlife))</f>
        <v>0</v>
      </c>
      <c r="AD117" s="161">
        <f>IF(A4stdlife="n/a","n/a",IF(AD$3&gt;(A4stdlife+$E117),(Input!$G$146*(1+rvanilla)^0.5)-SUM($G117:AC117),(Input!$G$146*(1+rvanilla)^0.5)/A4stdlife))</f>
        <v>0</v>
      </c>
      <c r="AE117" s="161">
        <f>IF(A4stdlife="n/a","n/a",IF(AE$3&gt;(A4stdlife+$E117),(Input!$G$146*(1+rvanilla)^0.5)-SUM($G117:AD117),(Input!$G$146*(1+rvanilla)^0.5)/A4stdlife))</f>
        <v>0</v>
      </c>
      <c r="AF117" s="161">
        <f>IF(A4stdlife="n/a","n/a",IF(AF$3&gt;(A4stdlife+$E117),(Input!$G$146*(1+rvanilla)^0.5)-SUM($G117:AE117),(Input!$G$146*(1+rvanilla)^0.5)/A4stdlife))</f>
        <v>0</v>
      </c>
      <c r="AG117" s="161">
        <f>IF(A4stdlife="n/a","n/a",IF(AG$3&gt;(A4stdlife+$E117),(Input!$G$146*(1+rvanilla)^0.5)-SUM($G117:AF117),(Input!$G$146*(1+rvanilla)^0.5)/A4stdlife))</f>
        <v>0</v>
      </c>
      <c r="AH117" s="161">
        <f>IF(A4stdlife="n/a","n/a",IF(AH$3&gt;(A4stdlife+$E117),(Input!$G$146*(1+rvanilla)^0.5)-SUM($G117:AG117),(Input!$G$146*(1+rvanilla)^0.5)/A4stdlife))</f>
        <v>0</v>
      </c>
      <c r="AI117" s="161">
        <f>IF(A4stdlife="n/a","n/a",IF(AI$3&gt;(A4stdlife+$E117),(Input!$G$146*(1+rvanilla)^0.5)-SUM($G117:AH117),(Input!$G$146*(1+rvanilla)^0.5)/A4stdlife))</f>
        <v>0</v>
      </c>
      <c r="AJ117" s="161">
        <f>IF(A4stdlife="n/a","n/a",IF(AJ$3&gt;(A4stdlife+$E117),(Input!$G$146*(1+rvanilla)^0.5)-SUM($G117:AI117),(Input!$G$146*(1+rvanilla)^0.5)/A4stdlife))</f>
        <v>0</v>
      </c>
      <c r="AK117" s="161">
        <f>IF(A4stdlife="n/a","n/a",IF(AK$3&gt;(A4stdlife+$E117),(Input!$G$146*(1+rvanilla)^0.5)-SUM($G117:AJ117),(Input!$G$146*(1+rvanilla)^0.5)/A4stdlife))</f>
        <v>0</v>
      </c>
      <c r="AL117" s="161">
        <f>IF(A4stdlife="n/a","n/a",IF(AL$3&gt;(A4stdlife+$E117),(Input!$G$146*(1+rvanilla)^0.5)-SUM($G117:AK117),(Input!$G$146*(1+rvanilla)^0.5)/A4stdlife))</f>
        <v>0</v>
      </c>
      <c r="AM117" s="161">
        <f>IF(A4stdlife="n/a","n/a",IF(AM$3&gt;(A4stdlife+$E117),(Input!$G$146*(1+rvanilla)^0.5)-SUM($G117:AL117),(Input!$G$146*(1+rvanilla)^0.5)/A4stdlife))</f>
        <v>0</v>
      </c>
      <c r="AN117" s="161">
        <f>IF(A4stdlife="n/a","n/a",IF(AN$3&gt;(A4stdlife+$E117),(Input!$G$146*(1+rvanilla)^0.5)-SUM($G117:AM117),(Input!$G$146*(1+rvanilla)^0.5)/A4stdlife))</f>
        <v>0</v>
      </c>
      <c r="AO117" s="161">
        <f>IF(A4stdlife="n/a","n/a",IF(AO$3&gt;(A4stdlife+$E117),(Input!$G$146*(1+rvanilla)^0.5)-SUM($G117:AN117),(Input!$G$146*(1+rvanilla)^0.5)/A4stdlife))</f>
        <v>0</v>
      </c>
      <c r="AP117" s="161">
        <f>IF(A4stdlife="n/a","n/a",IF(AP$3&gt;(A4stdlife+$E117),(Input!$G$146*(1+rvanilla)^0.5)-SUM($G117:AO117),(Input!$G$146*(1+rvanilla)^0.5)/A4stdlife))</f>
        <v>0</v>
      </c>
      <c r="AQ117" s="161">
        <f>IF(A4stdlife="n/a","n/a",IF(AQ$3&gt;(A4stdlife+$E117),(Input!$G$146*(1+rvanilla)^0.5)-SUM($G117:AP117),(Input!$G$146*(1+rvanilla)^0.5)/A4stdlife))</f>
        <v>0</v>
      </c>
      <c r="AR117" s="161">
        <f>IF(A4stdlife="n/a","n/a",IF(AR$3&gt;(A4stdlife+$E117),(Input!$G$146*(1+rvanilla)^0.5)-SUM($G117:AQ117),(Input!$G$146*(1+rvanilla)^0.5)/A4stdlife))</f>
        <v>0</v>
      </c>
      <c r="AS117" s="161">
        <f>IF(A4stdlife="n/a","n/a",IF(AS$3&gt;(A4stdlife+$E117),(Input!$G$146*(1+rvanilla)^0.5)-SUM($G117:AR117),(Input!$G$146*(1+rvanilla)^0.5)/A4stdlife))</f>
        <v>0</v>
      </c>
      <c r="AT117" s="161">
        <f>IF(A4stdlife="n/a","n/a",IF(AT$3&gt;(A4stdlife+$E117),(Input!$G$146*(1+rvanilla)^0.5)-SUM($G117:AS117),(Input!$G$146*(1+rvanilla)^0.5)/A4stdlife))</f>
        <v>0</v>
      </c>
      <c r="AU117" s="161">
        <f>IF(A4stdlife="n/a","n/a",IF(AU$3&gt;(A4stdlife+$E117),(Input!$G$146*(1+rvanilla)^0.5)-SUM($G117:AT117),(Input!$G$146*(1+rvanilla)^0.5)/A4stdlife))</f>
        <v>0</v>
      </c>
      <c r="AV117" s="161">
        <f>IF(A4stdlife="n/a","n/a",IF(AV$3&gt;(A4stdlife+$E117),(Input!$G$146*(1+rvanilla)^0.5)-SUM($G117:AU117),(Input!$G$146*(1+rvanilla)^0.5)/A4stdlife))</f>
        <v>0</v>
      </c>
      <c r="AW117" s="161">
        <f>IF(A4stdlife="n/a","n/a",IF(AW$3&gt;(A4stdlife+$E117),(Input!$G$146*(1+rvanilla)^0.5)-SUM($G117:AV117),(Input!$G$146*(1+rvanilla)^0.5)/A4stdlife))</f>
        <v>0</v>
      </c>
      <c r="AX117" s="161">
        <f>IF(A4stdlife="n/a","n/a",IF(AX$3&gt;(A4stdlife+$E117),(Input!$G$146*(1+rvanilla)^0.5)-SUM($G117:AW117),(Input!$G$146*(1+rvanilla)^0.5)/A4stdlife))</f>
        <v>0</v>
      </c>
      <c r="AY117" s="161">
        <f>IF(A4stdlife="n/a","n/a",IF(AY$3&gt;(A4stdlife+$E117),(Input!$G$146*(1+rvanilla)^0.5)-SUM($G117:AX117),(Input!$G$146*(1+rvanilla)^0.5)/A4stdlife))</f>
        <v>0</v>
      </c>
      <c r="AZ117" s="161">
        <f>IF(A4stdlife="n/a","n/a",IF(AZ$3&gt;(A4stdlife+$E117),(Input!$G$146*(1+rvanilla)^0.5)-SUM($G117:AY117),(Input!$G$146*(1+rvanilla)^0.5)/A4stdlife))</f>
        <v>0</v>
      </c>
      <c r="BA117" s="161">
        <f>IF(A4stdlife="n/a","n/a",IF(BA$3&gt;(A4stdlife+$E117),(Input!$G$146*(1+rvanilla)^0.5)-SUM($G117:AZ117),(Input!$G$146*(1+rvanilla)^0.5)/A4stdlife))</f>
        <v>0</v>
      </c>
      <c r="BB117" s="161">
        <f>IF(A4stdlife="n/a","n/a",IF(BB$3&gt;(A4stdlife+$E117),(Input!$G$146*(1+rvanilla)^0.5)-SUM($G117:BA117),(Input!$G$146*(1+rvanilla)^0.5)/A4stdlife))</f>
        <v>0</v>
      </c>
      <c r="BC117" s="161">
        <f>IF(A4stdlife="n/a","n/a",IF(BC$3&gt;(A4stdlife+$E117),(Input!$G$146*(1+rvanilla)^0.5)-SUM($G117:BB117),(Input!$G$146*(1+rvanilla)^0.5)/A4stdlife))</f>
        <v>0</v>
      </c>
      <c r="BD117" s="161">
        <f>IF(A4stdlife="n/a","n/a",IF(BD$3&gt;(A4stdlife+$E117),(Input!$G$146*(1+rvanilla)^0.5)-SUM($G117:BC117),(Input!$G$146*(1+rvanilla)^0.5)/A4stdlife))</f>
        <v>0</v>
      </c>
      <c r="BE117" s="161">
        <f>IF(A4stdlife="n/a","n/a",IF(BE$3&gt;(A4stdlife+$E117),(Input!$G$146*(1+rvanilla)^0.5)-SUM($G117:BD117),(Input!$G$146*(1+rvanilla)^0.5)/A4stdlife))</f>
        <v>0</v>
      </c>
      <c r="BF117" s="161">
        <f>IF(A4stdlife="n/a","n/a",IF(BF$3&gt;(A4stdlife+$E117),(Input!$G$146*(1+rvanilla)^0.5)-SUM($G117:BE117),(Input!$G$146*(1+rvanilla)^0.5)/A4stdlife))</f>
        <v>0</v>
      </c>
      <c r="BG117" s="161">
        <f>IF(A4stdlife="n/a","n/a",IF(BG$3&gt;(A4stdlife+$E117),(Input!$G$146*(1+rvanilla)^0.5)-SUM($G117:BF117),(Input!$G$146*(1+rvanilla)^0.5)/A4stdlife))</f>
        <v>0</v>
      </c>
      <c r="BH117" s="161">
        <f>IF(A4stdlife="n/a","n/a",IF(BH$3&gt;(A4stdlife+$E117),(Input!$G$146*(1+rvanilla)^0.5)-SUM($G117:BG117),(Input!$G$146*(1+rvanilla)^0.5)/A4stdlife))</f>
        <v>0</v>
      </c>
      <c r="BI117" s="161">
        <f>IF(A4stdlife="n/a","n/a",IF(BI$3&gt;(A4stdlife+$E117),(Input!$G$146*(1+rvanilla)^0.5)-SUM($G117:BH117),(Input!$G$146*(1+rvanilla)^0.5)/A4stdlife))</f>
        <v>0</v>
      </c>
      <c r="BJ117" s="19"/>
      <c r="BK117" s="19"/>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x14ac:dyDescent="0.2">
      <c r="A118" s="19"/>
      <c r="B118" s="19"/>
      <c r="C118" s="35"/>
      <c r="D118" s="469"/>
      <c r="E118" s="281">
        <v>2</v>
      </c>
      <c r="F118" s="37"/>
      <c r="G118" s="393"/>
      <c r="H118" s="306"/>
      <c r="I118" s="161">
        <f>IF(A4stdlife="n/a","n/a",IF(I$3&gt;(A4stdlife+$E118),(Input!$H$146*(1+rvanilla)^0.5)-SUM($H118:H118),(Input!$H$146*(1+rvanilla)^0.5)/A4stdlife))</f>
        <v>0</v>
      </c>
      <c r="J118" s="161">
        <f>IF(A4stdlife="n/a","n/a",IF(J$3&gt;(A4stdlife+$E118),(Input!$H$146*(1+rvanilla)^0.5)-SUM($H118:I118),(Input!$H$146*(1+rvanilla)^0.5)/A4stdlife))</f>
        <v>0</v>
      </c>
      <c r="K118" s="161">
        <f>IF(A4stdlife="n/a","n/a",IF(K$3&gt;(A4stdlife+$E118),(Input!$H$146*(1+rvanilla)^0.5)-SUM($H118:J118),(Input!$H$146*(1+rvanilla)^0.5)/A4stdlife))</f>
        <v>0</v>
      </c>
      <c r="L118" s="161">
        <f>IF(A4stdlife="n/a","n/a",IF(L$3&gt;(A4stdlife+$E118),(Input!$H$146*(1+rvanilla)^0.5)-SUM($H118:K118),(Input!$H$146*(1+rvanilla)^0.5)/A4stdlife))</f>
        <v>0</v>
      </c>
      <c r="M118" s="161">
        <f>IF(A4stdlife="n/a","n/a",IF(M$3&gt;(A4stdlife+$E118),(Input!$H$146*(1+rvanilla)^0.5)-SUM($H118:L118),(Input!$H$146*(1+rvanilla)^0.5)/A4stdlife))</f>
        <v>0</v>
      </c>
      <c r="N118" s="161">
        <f>IF(A4stdlife="n/a","n/a",IF(N$3&gt;(A4stdlife+$E118),(Input!$H$146*(1+rvanilla)^0.5)-SUM($H118:M118),(Input!$H$146*(1+rvanilla)^0.5)/A4stdlife))</f>
        <v>0</v>
      </c>
      <c r="O118" s="161">
        <f>IF(A4stdlife="n/a","n/a",IF(O$3&gt;(A4stdlife+$E118),(Input!$H$146*(1+rvanilla)^0.5)-SUM($H118:N118),(Input!$H$146*(1+rvanilla)^0.5)/A4stdlife))</f>
        <v>0</v>
      </c>
      <c r="P118" s="161">
        <f>IF(A4stdlife="n/a","n/a",IF(P$3&gt;(A4stdlife+$E118),(Input!$H$146*(1+rvanilla)^0.5)-SUM($H118:O118),(Input!$H$146*(1+rvanilla)^0.5)/A4stdlife))</f>
        <v>0</v>
      </c>
      <c r="Q118" s="161">
        <f>IF(A4stdlife="n/a","n/a",IF(Q$3&gt;(A4stdlife+$E118),(Input!$H$146*(1+rvanilla)^0.5)-SUM($H118:P118),(Input!$H$146*(1+rvanilla)^0.5)/A4stdlife))</f>
        <v>0</v>
      </c>
      <c r="R118" s="161">
        <f>IF(A4stdlife="n/a","n/a",IF(R$3&gt;(A4stdlife+$E118),(Input!$H$146*(1+rvanilla)^0.5)-SUM($H118:Q118),(Input!$H$146*(1+rvanilla)^0.5)/A4stdlife))</f>
        <v>0</v>
      </c>
      <c r="S118" s="161">
        <f>IF(A4stdlife="n/a","n/a",IF(S$3&gt;(A4stdlife+$E118),(Input!$H$146*(1+rvanilla)^0.5)-SUM($H118:R118),(Input!$H$146*(1+rvanilla)^0.5)/A4stdlife))</f>
        <v>0</v>
      </c>
      <c r="T118" s="161">
        <f>IF(A4stdlife="n/a","n/a",IF(T$3&gt;(A4stdlife+$E118),(Input!$H$146*(1+rvanilla)^0.5)-SUM($H118:S118),(Input!$H$146*(1+rvanilla)^0.5)/A4stdlife))</f>
        <v>0</v>
      </c>
      <c r="U118" s="161">
        <f>IF(A4stdlife="n/a","n/a",IF(U$3&gt;(A4stdlife+$E118),(Input!$H$146*(1+rvanilla)^0.5)-SUM($H118:T118),(Input!$H$146*(1+rvanilla)^0.5)/A4stdlife))</f>
        <v>0</v>
      </c>
      <c r="V118" s="161">
        <f>IF(A4stdlife="n/a","n/a",IF(V$3&gt;(A4stdlife+$E118),(Input!$H$146*(1+rvanilla)^0.5)-SUM($H118:U118),(Input!$H$146*(1+rvanilla)^0.5)/A4stdlife))</f>
        <v>0</v>
      </c>
      <c r="W118" s="161">
        <f>IF(A4stdlife="n/a","n/a",IF(W$3&gt;(A4stdlife+$E118),(Input!$H$146*(1+rvanilla)^0.5)-SUM($H118:V118),(Input!$H$146*(1+rvanilla)^0.5)/A4stdlife))</f>
        <v>0</v>
      </c>
      <c r="X118" s="161">
        <f>IF(A4stdlife="n/a","n/a",IF(X$3&gt;(A4stdlife+$E118),(Input!$H$146*(1+rvanilla)^0.5)-SUM($H118:W118),(Input!$H$146*(1+rvanilla)^0.5)/A4stdlife))</f>
        <v>0</v>
      </c>
      <c r="Y118" s="161">
        <f>IF(A4stdlife="n/a","n/a",IF(Y$3&gt;(A4stdlife+$E118),(Input!$H$146*(1+rvanilla)^0.5)-SUM($H118:X118),(Input!$H$146*(1+rvanilla)^0.5)/A4stdlife))</f>
        <v>0</v>
      </c>
      <c r="Z118" s="161">
        <f>IF(A4stdlife="n/a","n/a",IF(Z$3&gt;(A4stdlife+$E118),(Input!$H$146*(1+rvanilla)^0.5)-SUM($H118:Y118),(Input!$H$146*(1+rvanilla)^0.5)/A4stdlife))</f>
        <v>0</v>
      </c>
      <c r="AA118" s="161">
        <f>IF(A4stdlife="n/a","n/a",IF(AA$3&gt;(A4stdlife+$E118),(Input!$H$146*(1+rvanilla)^0.5)-SUM($H118:Z118),(Input!$H$146*(1+rvanilla)^0.5)/A4stdlife))</f>
        <v>0</v>
      </c>
      <c r="AB118" s="161">
        <f>IF(A4stdlife="n/a","n/a",IF(AB$3&gt;(A4stdlife+$E118),(Input!$H$146*(1+rvanilla)^0.5)-SUM($H118:AA118),(Input!$H$146*(1+rvanilla)^0.5)/A4stdlife))</f>
        <v>0</v>
      </c>
      <c r="AC118" s="161">
        <f>IF(A4stdlife="n/a","n/a",IF(AC$3&gt;(A4stdlife+$E118),(Input!$H$146*(1+rvanilla)^0.5)-SUM($H118:AB118),(Input!$H$146*(1+rvanilla)^0.5)/A4stdlife))</f>
        <v>0</v>
      </c>
      <c r="AD118" s="161">
        <f>IF(A4stdlife="n/a","n/a",IF(AD$3&gt;(A4stdlife+$E118),(Input!$H$146*(1+rvanilla)^0.5)-SUM($H118:AC118),(Input!$H$146*(1+rvanilla)^0.5)/A4stdlife))</f>
        <v>0</v>
      </c>
      <c r="AE118" s="161">
        <f>IF(A4stdlife="n/a","n/a",IF(AE$3&gt;(A4stdlife+$E118),(Input!$H$146*(1+rvanilla)^0.5)-SUM($H118:AD118),(Input!$H$146*(1+rvanilla)^0.5)/A4stdlife))</f>
        <v>0</v>
      </c>
      <c r="AF118" s="161">
        <f>IF(A4stdlife="n/a","n/a",IF(AF$3&gt;(A4stdlife+$E118),(Input!$H$146*(1+rvanilla)^0.5)-SUM($H118:AE118),(Input!$H$146*(1+rvanilla)^0.5)/A4stdlife))</f>
        <v>0</v>
      </c>
      <c r="AG118" s="161">
        <f>IF(A4stdlife="n/a","n/a",IF(AG$3&gt;(A4stdlife+$E118),(Input!$H$146*(1+rvanilla)^0.5)-SUM($H118:AF118),(Input!$H$146*(1+rvanilla)^0.5)/A4stdlife))</f>
        <v>0</v>
      </c>
      <c r="AH118" s="161">
        <f>IF(A4stdlife="n/a","n/a",IF(AH$3&gt;(A4stdlife+$E118),(Input!$H$146*(1+rvanilla)^0.5)-SUM($H118:AG118),(Input!$H$146*(1+rvanilla)^0.5)/A4stdlife))</f>
        <v>0</v>
      </c>
      <c r="AI118" s="161">
        <f>IF(A4stdlife="n/a","n/a",IF(AI$3&gt;(A4stdlife+$E118),(Input!$H$146*(1+rvanilla)^0.5)-SUM($H118:AH118),(Input!$H$146*(1+rvanilla)^0.5)/A4stdlife))</f>
        <v>0</v>
      </c>
      <c r="AJ118" s="161">
        <f>IF(A4stdlife="n/a","n/a",IF(AJ$3&gt;(A4stdlife+$E118),(Input!$H$146*(1+rvanilla)^0.5)-SUM($H118:AI118),(Input!$H$146*(1+rvanilla)^0.5)/A4stdlife))</f>
        <v>0</v>
      </c>
      <c r="AK118" s="161">
        <f>IF(A4stdlife="n/a","n/a",IF(AK$3&gt;(A4stdlife+$E118),(Input!$H$146*(1+rvanilla)^0.5)-SUM($H118:AJ118),(Input!$H$146*(1+rvanilla)^0.5)/A4stdlife))</f>
        <v>0</v>
      </c>
      <c r="AL118" s="161">
        <f>IF(A4stdlife="n/a","n/a",IF(AL$3&gt;(A4stdlife+$E118),(Input!$H$146*(1+rvanilla)^0.5)-SUM($H118:AK118),(Input!$H$146*(1+rvanilla)^0.5)/A4stdlife))</f>
        <v>0</v>
      </c>
      <c r="AM118" s="161">
        <f>IF(A4stdlife="n/a","n/a",IF(AM$3&gt;(A4stdlife+$E118),(Input!$H$146*(1+rvanilla)^0.5)-SUM($H118:AL118),(Input!$H$146*(1+rvanilla)^0.5)/A4stdlife))</f>
        <v>0</v>
      </c>
      <c r="AN118" s="161">
        <f>IF(A4stdlife="n/a","n/a",IF(AN$3&gt;(A4stdlife+$E118),(Input!$H$146*(1+rvanilla)^0.5)-SUM($H118:AM118),(Input!$H$146*(1+rvanilla)^0.5)/A4stdlife))</f>
        <v>0</v>
      </c>
      <c r="AO118" s="161">
        <f>IF(A4stdlife="n/a","n/a",IF(AO$3&gt;(A4stdlife+$E118),(Input!$H$146*(1+rvanilla)^0.5)-SUM($H118:AN118),(Input!$H$146*(1+rvanilla)^0.5)/A4stdlife))</f>
        <v>0</v>
      </c>
      <c r="AP118" s="161">
        <f>IF(A4stdlife="n/a","n/a",IF(AP$3&gt;(A4stdlife+$E118),(Input!$H$146*(1+rvanilla)^0.5)-SUM($H118:AO118),(Input!$H$146*(1+rvanilla)^0.5)/A4stdlife))</f>
        <v>0</v>
      </c>
      <c r="AQ118" s="161">
        <f>IF(A4stdlife="n/a","n/a",IF(AQ$3&gt;(A4stdlife+$E118),(Input!$H$146*(1+rvanilla)^0.5)-SUM($H118:AP118),(Input!$H$146*(1+rvanilla)^0.5)/A4stdlife))</f>
        <v>0</v>
      </c>
      <c r="AR118" s="161">
        <f>IF(A4stdlife="n/a","n/a",IF(AR$3&gt;(A4stdlife+$E118),(Input!$H$146*(1+rvanilla)^0.5)-SUM($H118:AQ118),(Input!$H$146*(1+rvanilla)^0.5)/A4stdlife))</f>
        <v>0</v>
      </c>
      <c r="AS118" s="161">
        <f>IF(A4stdlife="n/a","n/a",IF(AS$3&gt;(A4stdlife+$E118),(Input!$H$146*(1+rvanilla)^0.5)-SUM($H118:AR118),(Input!$H$146*(1+rvanilla)^0.5)/A4stdlife))</f>
        <v>0</v>
      </c>
      <c r="AT118" s="161">
        <f>IF(A4stdlife="n/a","n/a",IF(AT$3&gt;(A4stdlife+$E118),(Input!$H$146*(1+rvanilla)^0.5)-SUM($H118:AS118),(Input!$H$146*(1+rvanilla)^0.5)/A4stdlife))</f>
        <v>0</v>
      </c>
      <c r="AU118" s="161">
        <f>IF(A4stdlife="n/a","n/a",IF(AU$3&gt;(A4stdlife+$E118),(Input!$H$146*(1+rvanilla)^0.5)-SUM($H118:AT118),(Input!$H$146*(1+rvanilla)^0.5)/A4stdlife))</f>
        <v>0</v>
      </c>
      <c r="AV118" s="161">
        <f>IF(A4stdlife="n/a","n/a",IF(AV$3&gt;(A4stdlife+$E118),(Input!$H$146*(1+rvanilla)^0.5)-SUM($H118:AU118),(Input!$H$146*(1+rvanilla)^0.5)/A4stdlife))</f>
        <v>0</v>
      </c>
      <c r="AW118" s="161">
        <f>IF(A4stdlife="n/a","n/a",IF(AW$3&gt;(A4stdlife+$E118),(Input!$H$146*(1+rvanilla)^0.5)-SUM($H118:AV118),(Input!$H$146*(1+rvanilla)^0.5)/A4stdlife))</f>
        <v>0</v>
      </c>
      <c r="AX118" s="161">
        <f>IF(A4stdlife="n/a","n/a",IF(AX$3&gt;(A4stdlife+$E118),(Input!$H$146*(1+rvanilla)^0.5)-SUM($H118:AW118),(Input!$H$146*(1+rvanilla)^0.5)/A4stdlife))</f>
        <v>0</v>
      </c>
      <c r="AY118" s="161">
        <f>IF(A4stdlife="n/a","n/a",IF(AY$3&gt;(A4stdlife+$E118),(Input!$H$146*(1+rvanilla)^0.5)-SUM($H118:AX118),(Input!$H$146*(1+rvanilla)^0.5)/A4stdlife))</f>
        <v>0</v>
      </c>
      <c r="AZ118" s="161">
        <f>IF(A4stdlife="n/a","n/a",IF(AZ$3&gt;(A4stdlife+$E118),(Input!$H$146*(1+rvanilla)^0.5)-SUM($H118:AY118),(Input!$H$146*(1+rvanilla)^0.5)/A4stdlife))</f>
        <v>0</v>
      </c>
      <c r="BA118" s="161">
        <f>IF(A4stdlife="n/a","n/a",IF(BA$3&gt;(A4stdlife+$E118),(Input!$H$146*(1+rvanilla)^0.5)-SUM($H118:AZ118),(Input!$H$146*(1+rvanilla)^0.5)/A4stdlife))</f>
        <v>0</v>
      </c>
      <c r="BB118" s="161">
        <f>IF(A4stdlife="n/a","n/a",IF(BB$3&gt;(A4stdlife+$E118),(Input!$H$146*(1+rvanilla)^0.5)-SUM($H118:BA118),(Input!$H$146*(1+rvanilla)^0.5)/A4stdlife))</f>
        <v>0</v>
      </c>
      <c r="BC118" s="161">
        <f>IF(A4stdlife="n/a","n/a",IF(BC$3&gt;(A4stdlife+$E118),(Input!$H$146*(1+rvanilla)^0.5)-SUM($H118:BB118),(Input!$H$146*(1+rvanilla)^0.5)/A4stdlife))</f>
        <v>0</v>
      </c>
      <c r="BD118" s="161">
        <f>IF(A4stdlife="n/a","n/a",IF(BD$3&gt;(A4stdlife+$E118),(Input!$H$146*(1+rvanilla)^0.5)-SUM($H118:BC118),(Input!$H$146*(1+rvanilla)^0.5)/A4stdlife))</f>
        <v>0</v>
      </c>
      <c r="BE118" s="161">
        <f>IF(A4stdlife="n/a","n/a",IF(BE$3&gt;(A4stdlife+$E118),(Input!$H$146*(1+rvanilla)^0.5)-SUM($H118:BD118),(Input!$H$146*(1+rvanilla)^0.5)/A4stdlife))</f>
        <v>0</v>
      </c>
      <c r="BF118" s="161">
        <f>IF(A4stdlife="n/a","n/a",IF(BF$3&gt;(A4stdlife+$E118),(Input!$H$146*(1+rvanilla)^0.5)-SUM($H118:BE118),(Input!$H$146*(1+rvanilla)^0.5)/A4stdlife))</f>
        <v>0</v>
      </c>
      <c r="BG118" s="161">
        <f>IF(A4stdlife="n/a","n/a",IF(BG$3&gt;(A4stdlife+$E118),(Input!$H$146*(1+rvanilla)^0.5)-SUM($H118:BF118),(Input!$H$146*(1+rvanilla)^0.5)/A4stdlife))</f>
        <v>0</v>
      </c>
      <c r="BH118" s="161">
        <f>IF(A4stdlife="n/a","n/a",IF(BH$3&gt;(A4stdlife+$E118),(Input!$H$146*(1+rvanilla)^0.5)-SUM($H118:BG118),(Input!$H$146*(1+rvanilla)^0.5)/A4stdlife))</f>
        <v>0</v>
      </c>
      <c r="BI118" s="161">
        <f>IF(A4stdlife="n/a","n/a",IF(BI$3&gt;(A4stdlife+$E118),(Input!$H$146*(1+rvanilla)^0.5)-SUM($H118:BH118),(Input!$H$146*(1+rvanilla)^0.5)/A4stdlife))</f>
        <v>0</v>
      </c>
      <c r="BJ118" s="19"/>
      <c r="BK118" s="19"/>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x14ac:dyDescent="0.2">
      <c r="A119" s="19"/>
      <c r="B119" s="19"/>
      <c r="C119" s="35"/>
      <c r="D119" s="469"/>
      <c r="E119" s="281">
        <v>3</v>
      </c>
      <c r="F119" s="37"/>
      <c r="G119" s="393"/>
      <c r="H119" s="307"/>
      <c r="I119" s="306"/>
      <c r="J119" s="161">
        <f>IF(A4stdlife="n/a","n/a",IF(J$3&gt;(A4stdlife+$E119),(Input!$I$146*(1+rvanilla)^0.5)-SUM($I119:I119),(Input!$I$146*(1+rvanilla)^0.5)/A4stdlife))</f>
        <v>0</v>
      </c>
      <c r="K119" s="161">
        <f>IF(A4stdlife="n/a","n/a",IF(K$3&gt;(A4stdlife+$E119),(Input!$I$146*(1+rvanilla)^0.5)-SUM($I119:J119),(Input!$I$146*(1+rvanilla)^0.5)/A4stdlife))</f>
        <v>0</v>
      </c>
      <c r="L119" s="161">
        <f>IF(A4stdlife="n/a","n/a",IF(L$3&gt;(A4stdlife+$E119),(Input!$I$146*(1+rvanilla)^0.5)-SUM($I119:K119),(Input!$I$146*(1+rvanilla)^0.5)/A4stdlife))</f>
        <v>0</v>
      </c>
      <c r="M119" s="161">
        <f>IF(A4stdlife="n/a","n/a",IF(M$3&gt;(A4stdlife+$E119),(Input!$I$146*(1+rvanilla)^0.5)-SUM($I119:L119),(Input!$I$146*(1+rvanilla)^0.5)/A4stdlife))</f>
        <v>0</v>
      </c>
      <c r="N119" s="161">
        <f>IF(A4stdlife="n/a","n/a",IF(N$3&gt;(A4stdlife+$E119),(Input!$I$146*(1+rvanilla)^0.5)-SUM($I119:M119),(Input!$I$146*(1+rvanilla)^0.5)/A4stdlife))</f>
        <v>0</v>
      </c>
      <c r="O119" s="161">
        <f>IF(A4stdlife="n/a","n/a",IF(O$3&gt;(A4stdlife+$E119),(Input!$I$146*(1+rvanilla)^0.5)-SUM($I119:N119),(Input!$I$146*(1+rvanilla)^0.5)/A4stdlife))</f>
        <v>0</v>
      </c>
      <c r="P119" s="161">
        <f>IF(A4stdlife="n/a","n/a",IF(P$3&gt;(A4stdlife+$E119),(Input!$I$146*(1+rvanilla)^0.5)-SUM($I119:O119),(Input!$I$146*(1+rvanilla)^0.5)/A4stdlife))</f>
        <v>0</v>
      </c>
      <c r="Q119" s="161">
        <f>IF(A4stdlife="n/a","n/a",IF(Q$3&gt;(A4stdlife+$E119),(Input!$I$146*(1+rvanilla)^0.5)-SUM($I119:P119),(Input!$I$146*(1+rvanilla)^0.5)/A4stdlife))</f>
        <v>0</v>
      </c>
      <c r="R119" s="161">
        <f>IF(A4stdlife="n/a","n/a",IF(R$3&gt;(A4stdlife+$E119),(Input!$I$146*(1+rvanilla)^0.5)-SUM($I119:Q119),(Input!$I$146*(1+rvanilla)^0.5)/A4stdlife))</f>
        <v>0</v>
      </c>
      <c r="S119" s="161">
        <f>IF(A4stdlife="n/a","n/a",IF(S$3&gt;(A4stdlife+$E119),(Input!$I$146*(1+rvanilla)^0.5)-SUM($I119:R119),(Input!$I$146*(1+rvanilla)^0.5)/A4stdlife))</f>
        <v>0</v>
      </c>
      <c r="T119" s="161">
        <f>IF(A4stdlife="n/a","n/a",IF(T$3&gt;(A4stdlife+$E119),(Input!$I$146*(1+rvanilla)^0.5)-SUM($I119:S119),(Input!$I$146*(1+rvanilla)^0.5)/A4stdlife))</f>
        <v>0</v>
      </c>
      <c r="U119" s="161">
        <f>IF(A4stdlife="n/a","n/a",IF(U$3&gt;(A4stdlife+$E119),(Input!$I$146*(1+rvanilla)^0.5)-SUM($I119:T119),(Input!$I$146*(1+rvanilla)^0.5)/A4stdlife))</f>
        <v>0</v>
      </c>
      <c r="V119" s="161">
        <f>IF(A4stdlife="n/a","n/a",IF(V$3&gt;(A4stdlife+$E119),(Input!$I$146*(1+rvanilla)^0.5)-SUM($I119:U119),(Input!$I$146*(1+rvanilla)^0.5)/A4stdlife))</f>
        <v>0</v>
      </c>
      <c r="W119" s="161">
        <f>IF(A4stdlife="n/a","n/a",IF(W$3&gt;(A4stdlife+$E119),(Input!$I$146*(1+rvanilla)^0.5)-SUM($I119:V119),(Input!$I$146*(1+rvanilla)^0.5)/A4stdlife))</f>
        <v>0</v>
      </c>
      <c r="X119" s="161">
        <f>IF(A4stdlife="n/a","n/a",IF(X$3&gt;(A4stdlife+$E119),(Input!$I$146*(1+rvanilla)^0.5)-SUM($I119:W119),(Input!$I$146*(1+rvanilla)^0.5)/A4stdlife))</f>
        <v>0</v>
      </c>
      <c r="Y119" s="161">
        <f>IF(A4stdlife="n/a","n/a",IF(Y$3&gt;(A4stdlife+$E119),(Input!$I$146*(1+rvanilla)^0.5)-SUM($I119:X119),(Input!$I$146*(1+rvanilla)^0.5)/A4stdlife))</f>
        <v>0</v>
      </c>
      <c r="Z119" s="161">
        <f>IF(A4stdlife="n/a","n/a",IF(Z$3&gt;(A4stdlife+$E119),(Input!$I$146*(1+rvanilla)^0.5)-SUM($I119:Y119),(Input!$I$146*(1+rvanilla)^0.5)/A4stdlife))</f>
        <v>0</v>
      </c>
      <c r="AA119" s="161">
        <f>IF(A4stdlife="n/a","n/a",IF(AA$3&gt;(A4stdlife+$E119),(Input!$I$146*(1+rvanilla)^0.5)-SUM($I119:Z119),(Input!$I$146*(1+rvanilla)^0.5)/A4stdlife))</f>
        <v>0</v>
      </c>
      <c r="AB119" s="161">
        <f>IF(A4stdlife="n/a","n/a",IF(AB$3&gt;(A4stdlife+$E119),(Input!$I$146*(1+rvanilla)^0.5)-SUM($I119:AA119),(Input!$I$146*(1+rvanilla)^0.5)/A4stdlife))</f>
        <v>0</v>
      </c>
      <c r="AC119" s="161">
        <f>IF(A4stdlife="n/a","n/a",IF(AC$3&gt;(A4stdlife+$E119),(Input!$I$146*(1+rvanilla)^0.5)-SUM($I119:AB119),(Input!$I$146*(1+rvanilla)^0.5)/A4stdlife))</f>
        <v>0</v>
      </c>
      <c r="AD119" s="161">
        <f>IF(A4stdlife="n/a","n/a",IF(AD$3&gt;(A4stdlife+$E119),(Input!$I$146*(1+rvanilla)^0.5)-SUM($I119:AC119),(Input!$I$146*(1+rvanilla)^0.5)/A4stdlife))</f>
        <v>0</v>
      </c>
      <c r="AE119" s="161">
        <f>IF(A4stdlife="n/a","n/a",IF(AE$3&gt;(A4stdlife+$E119),(Input!$I$146*(1+rvanilla)^0.5)-SUM($I119:AD119),(Input!$I$146*(1+rvanilla)^0.5)/A4stdlife))</f>
        <v>0</v>
      </c>
      <c r="AF119" s="161">
        <f>IF(A4stdlife="n/a","n/a",IF(AF$3&gt;(A4stdlife+$E119),(Input!$I$146*(1+rvanilla)^0.5)-SUM($I119:AE119),(Input!$I$146*(1+rvanilla)^0.5)/A4stdlife))</f>
        <v>0</v>
      </c>
      <c r="AG119" s="161">
        <f>IF(A4stdlife="n/a","n/a",IF(AG$3&gt;(A4stdlife+$E119),(Input!$I$146*(1+rvanilla)^0.5)-SUM($I119:AF119),(Input!$I$146*(1+rvanilla)^0.5)/A4stdlife))</f>
        <v>0</v>
      </c>
      <c r="AH119" s="161">
        <f>IF(A4stdlife="n/a","n/a",IF(AH$3&gt;(A4stdlife+$E119),(Input!$I$146*(1+rvanilla)^0.5)-SUM($I119:AG119),(Input!$I$146*(1+rvanilla)^0.5)/A4stdlife))</f>
        <v>0</v>
      </c>
      <c r="AI119" s="161">
        <f>IF(A4stdlife="n/a","n/a",IF(AI$3&gt;(A4stdlife+$E119),(Input!$I$146*(1+rvanilla)^0.5)-SUM($I119:AH119),(Input!$I$146*(1+rvanilla)^0.5)/A4stdlife))</f>
        <v>0</v>
      </c>
      <c r="AJ119" s="161">
        <f>IF(A4stdlife="n/a","n/a",IF(AJ$3&gt;(A4stdlife+$E119),(Input!$I$146*(1+rvanilla)^0.5)-SUM($I119:AI119),(Input!$I$146*(1+rvanilla)^0.5)/A4stdlife))</f>
        <v>0</v>
      </c>
      <c r="AK119" s="161">
        <f>IF(A4stdlife="n/a","n/a",IF(AK$3&gt;(A4stdlife+$E119),(Input!$I$146*(1+rvanilla)^0.5)-SUM($I119:AJ119),(Input!$I$146*(1+rvanilla)^0.5)/A4stdlife))</f>
        <v>0</v>
      </c>
      <c r="AL119" s="161">
        <f>IF(A4stdlife="n/a","n/a",IF(AL$3&gt;(A4stdlife+$E119),(Input!$I$146*(1+rvanilla)^0.5)-SUM($I119:AK119),(Input!$I$146*(1+rvanilla)^0.5)/A4stdlife))</f>
        <v>0</v>
      </c>
      <c r="AM119" s="161">
        <f>IF(A4stdlife="n/a","n/a",IF(AM$3&gt;(A4stdlife+$E119),(Input!$I$146*(1+rvanilla)^0.5)-SUM($I119:AL119),(Input!$I$146*(1+rvanilla)^0.5)/A4stdlife))</f>
        <v>0</v>
      </c>
      <c r="AN119" s="161">
        <f>IF(A4stdlife="n/a","n/a",IF(AN$3&gt;(A4stdlife+$E119),(Input!$I$146*(1+rvanilla)^0.5)-SUM($I119:AM119),(Input!$I$146*(1+rvanilla)^0.5)/A4stdlife))</f>
        <v>0</v>
      </c>
      <c r="AO119" s="161">
        <f>IF(A4stdlife="n/a","n/a",IF(AO$3&gt;(A4stdlife+$E119),(Input!$I$146*(1+rvanilla)^0.5)-SUM($I119:AN119),(Input!$I$146*(1+rvanilla)^0.5)/A4stdlife))</f>
        <v>0</v>
      </c>
      <c r="AP119" s="161">
        <f>IF(A4stdlife="n/a","n/a",IF(AP$3&gt;(A4stdlife+$E119),(Input!$I$146*(1+rvanilla)^0.5)-SUM($I119:AO119),(Input!$I$146*(1+rvanilla)^0.5)/A4stdlife))</f>
        <v>0</v>
      </c>
      <c r="AQ119" s="161">
        <f>IF(A4stdlife="n/a","n/a",IF(AQ$3&gt;(A4stdlife+$E119),(Input!$I$146*(1+rvanilla)^0.5)-SUM($I119:AP119),(Input!$I$146*(1+rvanilla)^0.5)/A4stdlife))</f>
        <v>0</v>
      </c>
      <c r="AR119" s="161">
        <f>IF(A4stdlife="n/a","n/a",IF(AR$3&gt;(A4stdlife+$E119),(Input!$I$146*(1+rvanilla)^0.5)-SUM($I119:AQ119),(Input!$I$146*(1+rvanilla)^0.5)/A4stdlife))</f>
        <v>0</v>
      </c>
      <c r="AS119" s="161">
        <f>IF(A4stdlife="n/a","n/a",IF(AS$3&gt;(A4stdlife+$E119),(Input!$I$146*(1+rvanilla)^0.5)-SUM($I119:AR119),(Input!$I$146*(1+rvanilla)^0.5)/A4stdlife))</f>
        <v>0</v>
      </c>
      <c r="AT119" s="161">
        <f>IF(A4stdlife="n/a","n/a",IF(AT$3&gt;(A4stdlife+$E119),(Input!$I$146*(1+rvanilla)^0.5)-SUM($I119:AS119),(Input!$I$146*(1+rvanilla)^0.5)/A4stdlife))</f>
        <v>0</v>
      </c>
      <c r="AU119" s="161">
        <f>IF(A4stdlife="n/a","n/a",IF(AU$3&gt;(A4stdlife+$E119),(Input!$I$146*(1+rvanilla)^0.5)-SUM($I119:AT119),(Input!$I$146*(1+rvanilla)^0.5)/A4stdlife))</f>
        <v>0</v>
      </c>
      <c r="AV119" s="161">
        <f>IF(A4stdlife="n/a","n/a",IF(AV$3&gt;(A4stdlife+$E119),(Input!$I$146*(1+rvanilla)^0.5)-SUM($I119:AU119),(Input!$I$146*(1+rvanilla)^0.5)/A4stdlife))</f>
        <v>0</v>
      </c>
      <c r="AW119" s="161">
        <f>IF(A4stdlife="n/a","n/a",IF(AW$3&gt;(A4stdlife+$E119),(Input!$I$146*(1+rvanilla)^0.5)-SUM($I119:AV119),(Input!$I$146*(1+rvanilla)^0.5)/A4stdlife))</f>
        <v>0</v>
      </c>
      <c r="AX119" s="161">
        <f>IF(A4stdlife="n/a","n/a",IF(AX$3&gt;(A4stdlife+$E119),(Input!$I$146*(1+rvanilla)^0.5)-SUM($I119:AW119),(Input!$I$146*(1+rvanilla)^0.5)/A4stdlife))</f>
        <v>0</v>
      </c>
      <c r="AY119" s="161">
        <f>IF(A4stdlife="n/a","n/a",IF(AY$3&gt;(A4stdlife+$E119),(Input!$I$146*(1+rvanilla)^0.5)-SUM($I119:AX119),(Input!$I$146*(1+rvanilla)^0.5)/A4stdlife))</f>
        <v>0</v>
      </c>
      <c r="AZ119" s="161">
        <f>IF(A4stdlife="n/a","n/a",IF(AZ$3&gt;(A4stdlife+$E119),(Input!$I$146*(1+rvanilla)^0.5)-SUM($I119:AY119),(Input!$I$146*(1+rvanilla)^0.5)/A4stdlife))</f>
        <v>0</v>
      </c>
      <c r="BA119" s="161">
        <f>IF(A4stdlife="n/a","n/a",IF(BA$3&gt;(A4stdlife+$E119),(Input!$I$146*(1+rvanilla)^0.5)-SUM($I119:AZ119),(Input!$I$146*(1+rvanilla)^0.5)/A4stdlife))</f>
        <v>0</v>
      </c>
      <c r="BB119" s="161">
        <f>IF(A4stdlife="n/a","n/a",IF(BB$3&gt;(A4stdlife+$E119),(Input!$I$146*(1+rvanilla)^0.5)-SUM($I119:BA119),(Input!$I$146*(1+rvanilla)^0.5)/A4stdlife))</f>
        <v>0</v>
      </c>
      <c r="BC119" s="161">
        <f>IF(A4stdlife="n/a","n/a",IF(BC$3&gt;(A4stdlife+$E119),(Input!$I$146*(1+rvanilla)^0.5)-SUM($I119:BB119),(Input!$I$146*(1+rvanilla)^0.5)/A4stdlife))</f>
        <v>0</v>
      </c>
      <c r="BD119" s="161">
        <f>IF(A4stdlife="n/a","n/a",IF(BD$3&gt;(A4stdlife+$E119),(Input!$I$146*(1+rvanilla)^0.5)-SUM($I119:BC119),(Input!$I$146*(1+rvanilla)^0.5)/A4stdlife))</f>
        <v>0</v>
      </c>
      <c r="BE119" s="161">
        <f>IF(A4stdlife="n/a","n/a",IF(BE$3&gt;(A4stdlife+$E119),(Input!$I$146*(1+rvanilla)^0.5)-SUM($I119:BD119),(Input!$I$146*(1+rvanilla)^0.5)/A4stdlife))</f>
        <v>0</v>
      </c>
      <c r="BF119" s="161">
        <f>IF(A4stdlife="n/a","n/a",IF(BF$3&gt;(A4stdlife+$E119),(Input!$I$146*(1+rvanilla)^0.5)-SUM($I119:BE119),(Input!$I$146*(1+rvanilla)^0.5)/A4stdlife))</f>
        <v>0</v>
      </c>
      <c r="BG119" s="161">
        <f>IF(A4stdlife="n/a","n/a",IF(BG$3&gt;(A4stdlife+$E119),(Input!$I$146*(1+rvanilla)^0.5)-SUM($I119:BF119),(Input!$I$146*(1+rvanilla)^0.5)/A4stdlife))</f>
        <v>0</v>
      </c>
      <c r="BH119" s="161">
        <f>IF(A4stdlife="n/a","n/a",IF(BH$3&gt;(A4stdlife+$E119),(Input!$I$146*(1+rvanilla)^0.5)-SUM($I119:BG119),(Input!$I$146*(1+rvanilla)^0.5)/A4stdlife))</f>
        <v>0</v>
      </c>
      <c r="BI119" s="161">
        <f>IF(A4stdlife="n/a","n/a",IF(BI$3&gt;(A4stdlife+$E119),(Input!$I$146*(1+rvanilla)^0.5)-SUM($I119:BH119),(Input!$I$146*(1+rvanilla)^0.5)/A4stdlife))</f>
        <v>0</v>
      </c>
      <c r="BJ119" s="19"/>
      <c r="BK119" s="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x14ac:dyDescent="0.2">
      <c r="A120" s="19"/>
      <c r="B120" s="19"/>
      <c r="C120" s="35"/>
      <c r="D120" s="469"/>
      <c r="E120" s="281">
        <v>4</v>
      </c>
      <c r="F120" s="37"/>
      <c r="G120" s="393"/>
      <c r="H120" s="307"/>
      <c r="I120" s="307"/>
      <c r="J120" s="306"/>
      <c r="K120" s="161">
        <f>IF(A4stdlife="n/a","n/a",IF(K$3&gt;(A4stdlife+$E120),(Input!$J$146*(1+rvanilla)^0.5)-SUM($J120:J120),(Input!$J$146*(1+rvanilla)^0.5)/A4stdlife))</f>
        <v>0</v>
      </c>
      <c r="L120" s="161">
        <f>IF(A4stdlife="n/a","n/a",IF(L$3&gt;(A4stdlife+$E120),(Input!$J$146*(1+rvanilla)^0.5)-SUM($J120:K120),(Input!$J$146*(1+rvanilla)^0.5)/A4stdlife))</f>
        <v>0</v>
      </c>
      <c r="M120" s="161">
        <f>IF(A4stdlife="n/a","n/a",IF(M$3&gt;(A4stdlife+$E120),(Input!$J$146*(1+rvanilla)^0.5)-SUM($J120:L120),(Input!$J$146*(1+rvanilla)^0.5)/A4stdlife))</f>
        <v>0</v>
      </c>
      <c r="N120" s="161">
        <f>IF(A4stdlife="n/a","n/a",IF(N$3&gt;(A4stdlife+$E120),(Input!$J$146*(1+rvanilla)^0.5)-SUM($J120:M120),(Input!$J$146*(1+rvanilla)^0.5)/A4stdlife))</f>
        <v>0</v>
      </c>
      <c r="O120" s="161">
        <f>IF(A4stdlife="n/a","n/a",IF(O$3&gt;(A4stdlife+$E120),(Input!$J$146*(1+rvanilla)^0.5)-SUM($J120:N120),(Input!$J$146*(1+rvanilla)^0.5)/A4stdlife))</f>
        <v>0</v>
      </c>
      <c r="P120" s="161">
        <f>IF(A4stdlife="n/a","n/a",IF(P$3&gt;(A4stdlife+$E120),(Input!$J$146*(1+rvanilla)^0.5)-SUM($J120:O120),(Input!$J$146*(1+rvanilla)^0.5)/A4stdlife))</f>
        <v>0</v>
      </c>
      <c r="Q120" s="161">
        <f>IF(A4stdlife="n/a","n/a",IF(Q$3&gt;(A4stdlife+$E120),(Input!$J$146*(1+rvanilla)^0.5)-SUM($J120:P120),(Input!$J$146*(1+rvanilla)^0.5)/A4stdlife))</f>
        <v>0</v>
      </c>
      <c r="R120" s="161">
        <f>IF(A4stdlife="n/a","n/a",IF(R$3&gt;(A4stdlife+$E120),(Input!$J$146*(1+rvanilla)^0.5)-SUM($J120:Q120),(Input!$J$146*(1+rvanilla)^0.5)/A4stdlife))</f>
        <v>0</v>
      </c>
      <c r="S120" s="161">
        <f>IF(A4stdlife="n/a","n/a",IF(S$3&gt;(A4stdlife+$E120),(Input!$J$146*(1+rvanilla)^0.5)-SUM($J120:R120),(Input!$J$146*(1+rvanilla)^0.5)/A4stdlife))</f>
        <v>0</v>
      </c>
      <c r="T120" s="161">
        <f>IF(A4stdlife="n/a","n/a",IF(T$3&gt;(A4stdlife+$E120),(Input!$J$146*(1+rvanilla)^0.5)-SUM($J120:S120),(Input!$J$146*(1+rvanilla)^0.5)/A4stdlife))</f>
        <v>0</v>
      </c>
      <c r="U120" s="161">
        <f>IF(A4stdlife="n/a","n/a",IF(U$3&gt;(A4stdlife+$E120),(Input!$J$146*(1+rvanilla)^0.5)-SUM($J120:T120),(Input!$J$146*(1+rvanilla)^0.5)/A4stdlife))</f>
        <v>0</v>
      </c>
      <c r="V120" s="161">
        <f>IF(A4stdlife="n/a","n/a",IF(V$3&gt;(A4stdlife+$E120),(Input!$J$146*(1+rvanilla)^0.5)-SUM($J120:U120),(Input!$J$146*(1+rvanilla)^0.5)/A4stdlife))</f>
        <v>0</v>
      </c>
      <c r="W120" s="161">
        <f>IF(A4stdlife="n/a","n/a",IF(W$3&gt;(A4stdlife+$E120),(Input!$J$146*(1+rvanilla)^0.5)-SUM($J120:V120),(Input!$J$146*(1+rvanilla)^0.5)/A4stdlife))</f>
        <v>0</v>
      </c>
      <c r="X120" s="161">
        <f>IF(A4stdlife="n/a","n/a",IF(X$3&gt;(A4stdlife+$E120),(Input!$J$146*(1+rvanilla)^0.5)-SUM($J120:W120),(Input!$J$146*(1+rvanilla)^0.5)/A4stdlife))</f>
        <v>0</v>
      </c>
      <c r="Y120" s="161">
        <f>IF(A4stdlife="n/a","n/a",IF(Y$3&gt;(A4stdlife+$E120),(Input!$J$146*(1+rvanilla)^0.5)-SUM($J120:X120),(Input!$J$146*(1+rvanilla)^0.5)/A4stdlife))</f>
        <v>0</v>
      </c>
      <c r="Z120" s="161">
        <f>IF(A4stdlife="n/a","n/a",IF(Z$3&gt;(A4stdlife+$E120),(Input!$J$146*(1+rvanilla)^0.5)-SUM($J120:Y120),(Input!$J$146*(1+rvanilla)^0.5)/A4stdlife))</f>
        <v>0</v>
      </c>
      <c r="AA120" s="161">
        <f>IF(A4stdlife="n/a","n/a",IF(AA$3&gt;(A4stdlife+$E120),(Input!$J$146*(1+rvanilla)^0.5)-SUM($J120:Z120),(Input!$J$146*(1+rvanilla)^0.5)/A4stdlife))</f>
        <v>0</v>
      </c>
      <c r="AB120" s="161">
        <f>IF(A4stdlife="n/a","n/a",IF(AB$3&gt;(A4stdlife+$E120),(Input!$J$146*(1+rvanilla)^0.5)-SUM($J120:AA120),(Input!$J$146*(1+rvanilla)^0.5)/A4stdlife))</f>
        <v>0</v>
      </c>
      <c r="AC120" s="161">
        <f>IF(A4stdlife="n/a","n/a",IF(AC$3&gt;(A4stdlife+$E120),(Input!$J$146*(1+rvanilla)^0.5)-SUM($J120:AB120),(Input!$J$146*(1+rvanilla)^0.5)/A4stdlife))</f>
        <v>0</v>
      </c>
      <c r="AD120" s="161">
        <f>IF(A4stdlife="n/a","n/a",IF(AD$3&gt;(A4stdlife+$E120),(Input!$J$146*(1+rvanilla)^0.5)-SUM($J120:AC120),(Input!$J$146*(1+rvanilla)^0.5)/A4stdlife))</f>
        <v>0</v>
      </c>
      <c r="AE120" s="161">
        <f>IF(A4stdlife="n/a","n/a",IF(AE$3&gt;(A4stdlife+$E120),(Input!$J$146*(1+rvanilla)^0.5)-SUM($J120:AD120),(Input!$J$146*(1+rvanilla)^0.5)/A4stdlife))</f>
        <v>0</v>
      </c>
      <c r="AF120" s="161">
        <f>IF(A4stdlife="n/a","n/a",IF(AF$3&gt;(A4stdlife+$E120),(Input!$J$146*(1+rvanilla)^0.5)-SUM($J120:AE120),(Input!$J$146*(1+rvanilla)^0.5)/A4stdlife))</f>
        <v>0</v>
      </c>
      <c r="AG120" s="161">
        <f>IF(A4stdlife="n/a","n/a",IF(AG$3&gt;(A4stdlife+$E120),(Input!$J$146*(1+rvanilla)^0.5)-SUM($J120:AF120),(Input!$J$146*(1+rvanilla)^0.5)/A4stdlife))</f>
        <v>0</v>
      </c>
      <c r="AH120" s="161">
        <f>IF(A4stdlife="n/a","n/a",IF(AH$3&gt;(A4stdlife+$E120),(Input!$J$146*(1+rvanilla)^0.5)-SUM($J120:AG120),(Input!$J$146*(1+rvanilla)^0.5)/A4stdlife))</f>
        <v>0</v>
      </c>
      <c r="AI120" s="161">
        <f>IF(A4stdlife="n/a","n/a",IF(AI$3&gt;(A4stdlife+$E120),(Input!$J$146*(1+rvanilla)^0.5)-SUM($J120:AH120),(Input!$J$146*(1+rvanilla)^0.5)/A4stdlife))</f>
        <v>0</v>
      </c>
      <c r="AJ120" s="161">
        <f>IF(A4stdlife="n/a","n/a",IF(AJ$3&gt;(A4stdlife+$E120),(Input!$J$146*(1+rvanilla)^0.5)-SUM($J120:AI120),(Input!$J$146*(1+rvanilla)^0.5)/A4stdlife))</f>
        <v>0</v>
      </c>
      <c r="AK120" s="161">
        <f>IF(A4stdlife="n/a","n/a",IF(AK$3&gt;(A4stdlife+$E120),(Input!$J$146*(1+rvanilla)^0.5)-SUM($J120:AJ120),(Input!$J$146*(1+rvanilla)^0.5)/A4stdlife))</f>
        <v>0</v>
      </c>
      <c r="AL120" s="161">
        <f>IF(A4stdlife="n/a","n/a",IF(AL$3&gt;(A4stdlife+$E120),(Input!$J$146*(1+rvanilla)^0.5)-SUM($J120:AK120),(Input!$J$146*(1+rvanilla)^0.5)/A4stdlife))</f>
        <v>0</v>
      </c>
      <c r="AM120" s="161">
        <f>IF(A4stdlife="n/a","n/a",IF(AM$3&gt;(A4stdlife+$E120),(Input!$J$146*(1+rvanilla)^0.5)-SUM($J120:AL120),(Input!$J$146*(1+rvanilla)^0.5)/A4stdlife))</f>
        <v>0</v>
      </c>
      <c r="AN120" s="161">
        <f>IF(A4stdlife="n/a","n/a",IF(AN$3&gt;(A4stdlife+$E120),(Input!$J$146*(1+rvanilla)^0.5)-SUM($J120:AM120),(Input!$J$146*(1+rvanilla)^0.5)/A4stdlife))</f>
        <v>0</v>
      </c>
      <c r="AO120" s="161">
        <f>IF(A4stdlife="n/a","n/a",IF(AO$3&gt;(A4stdlife+$E120),(Input!$J$146*(1+rvanilla)^0.5)-SUM($J120:AN120),(Input!$J$146*(1+rvanilla)^0.5)/A4stdlife))</f>
        <v>0</v>
      </c>
      <c r="AP120" s="161">
        <f>IF(A4stdlife="n/a","n/a",IF(AP$3&gt;(A4stdlife+$E120),(Input!$J$146*(1+rvanilla)^0.5)-SUM($J120:AO120),(Input!$J$146*(1+rvanilla)^0.5)/A4stdlife))</f>
        <v>0</v>
      </c>
      <c r="AQ120" s="161">
        <f>IF(A4stdlife="n/a","n/a",IF(AQ$3&gt;(A4stdlife+$E120),(Input!$J$146*(1+rvanilla)^0.5)-SUM($J120:AP120),(Input!$J$146*(1+rvanilla)^0.5)/A4stdlife))</f>
        <v>0</v>
      </c>
      <c r="AR120" s="161">
        <f>IF(A4stdlife="n/a","n/a",IF(AR$3&gt;(A4stdlife+$E120),(Input!$J$146*(1+rvanilla)^0.5)-SUM($J120:AQ120),(Input!$J$146*(1+rvanilla)^0.5)/A4stdlife))</f>
        <v>0</v>
      </c>
      <c r="AS120" s="161">
        <f>IF(A4stdlife="n/a","n/a",IF(AS$3&gt;(A4stdlife+$E120),(Input!$J$146*(1+rvanilla)^0.5)-SUM($J120:AR120),(Input!$J$146*(1+rvanilla)^0.5)/A4stdlife))</f>
        <v>0</v>
      </c>
      <c r="AT120" s="161">
        <f>IF(A4stdlife="n/a","n/a",IF(AT$3&gt;(A4stdlife+$E120),(Input!$J$146*(1+rvanilla)^0.5)-SUM($J120:AS120),(Input!$J$146*(1+rvanilla)^0.5)/A4stdlife))</f>
        <v>0</v>
      </c>
      <c r="AU120" s="161">
        <f>IF(A4stdlife="n/a","n/a",IF(AU$3&gt;(A4stdlife+$E120),(Input!$J$146*(1+rvanilla)^0.5)-SUM($J120:AT120),(Input!$J$146*(1+rvanilla)^0.5)/A4stdlife))</f>
        <v>0</v>
      </c>
      <c r="AV120" s="161">
        <f>IF(A4stdlife="n/a","n/a",IF(AV$3&gt;(A4stdlife+$E120),(Input!$J$146*(1+rvanilla)^0.5)-SUM($J120:AU120),(Input!$J$146*(1+rvanilla)^0.5)/A4stdlife))</f>
        <v>0</v>
      </c>
      <c r="AW120" s="161">
        <f>IF(A4stdlife="n/a","n/a",IF(AW$3&gt;(A4stdlife+$E120),(Input!$J$146*(1+rvanilla)^0.5)-SUM($J120:AV120),(Input!$J$146*(1+rvanilla)^0.5)/A4stdlife))</f>
        <v>0</v>
      </c>
      <c r="AX120" s="161">
        <f>IF(A4stdlife="n/a","n/a",IF(AX$3&gt;(A4stdlife+$E120),(Input!$J$146*(1+rvanilla)^0.5)-SUM($J120:AW120),(Input!$J$146*(1+rvanilla)^0.5)/A4stdlife))</f>
        <v>0</v>
      </c>
      <c r="AY120" s="161">
        <f>IF(A4stdlife="n/a","n/a",IF(AY$3&gt;(A4stdlife+$E120),(Input!$J$146*(1+rvanilla)^0.5)-SUM($J120:AX120),(Input!$J$146*(1+rvanilla)^0.5)/A4stdlife))</f>
        <v>0</v>
      </c>
      <c r="AZ120" s="161">
        <f>IF(A4stdlife="n/a","n/a",IF(AZ$3&gt;(A4stdlife+$E120),(Input!$J$146*(1+rvanilla)^0.5)-SUM($J120:AY120),(Input!$J$146*(1+rvanilla)^0.5)/A4stdlife))</f>
        <v>0</v>
      </c>
      <c r="BA120" s="161">
        <f>IF(A4stdlife="n/a","n/a",IF(BA$3&gt;(A4stdlife+$E120),(Input!$J$146*(1+rvanilla)^0.5)-SUM($J120:AZ120),(Input!$J$146*(1+rvanilla)^0.5)/A4stdlife))</f>
        <v>0</v>
      </c>
      <c r="BB120" s="161">
        <f>IF(A4stdlife="n/a","n/a",IF(BB$3&gt;(A4stdlife+$E120),(Input!$J$146*(1+rvanilla)^0.5)-SUM($J120:BA120),(Input!$J$146*(1+rvanilla)^0.5)/A4stdlife))</f>
        <v>0</v>
      </c>
      <c r="BC120" s="161">
        <f>IF(A4stdlife="n/a","n/a",IF(BC$3&gt;(A4stdlife+$E120),(Input!$J$146*(1+rvanilla)^0.5)-SUM($J120:BB120),(Input!$J$146*(1+rvanilla)^0.5)/A4stdlife))</f>
        <v>0</v>
      </c>
      <c r="BD120" s="161">
        <f>IF(A4stdlife="n/a","n/a",IF(BD$3&gt;(A4stdlife+$E120),(Input!$J$146*(1+rvanilla)^0.5)-SUM($J120:BC120),(Input!$J$146*(1+rvanilla)^0.5)/A4stdlife))</f>
        <v>0</v>
      </c>
      <c r="BE120" s="161">
        <f>IF(A4stdlife="n/a","n/a",IF(BE$3&gt;(A4stdlife+$E120),(Input!$J$146*(1+rvanilla)^0.5)-SUM($J120:BD120),(Input!$J$146*(1+rvanilla)^0.5)/A4stdlife))</f>
        <v>0</v>
      </c>
      <c r="BF120" s="161">
        <f>IF(A4stdlife="n/a","n/a",IF(BF$3&gt;(A4stdlife+$E120),(Input!$J$146*(1+rvanilla)^0.5)-SUM($J120:BE120),(Input!$J$146*(1+rvanilla)^0.5)/A4stdlife))</f>
        <v>0</v>
      </c>
      <c r="BG120" s="161">
        <f>IF(A4stdlife="n/a","n/a",IF(BG$3&gt;(A4stdlife+$E120),(Input!$J$146*(1+rvanilla)^0.5)-SUM($J120:BF120),(Input!$J$146*(1+rvanilla)^0.5)/A4stdlife))</f>
        <v>0</v>
      </c>
      <c r="BH120" s="161">
        <f>IF(A4stdlife="n/a","n/a",IF(BH$3&gt;(A4stdlife+$E120),(Input!$J$146*(1+rvanilla)^0.5)-SUM($J120:BG120),(Input!$J$146*(1+rvanilla)^0.5)/A4stdlife))</f>
        <v>0</v>
      </c>
      <c r="BI120" s="161">
        <f>IF(A4stdlife="n/a","n/a",IF(BI$3&gt;(A4stdlife+$E120),(Input!$J$146*(1+rvanilla)^0.5)-SUM($J120:BH120),(Input!$J$146*(1+rvanilla)^0.5)/A4stdlife))</f>
        <v>0</v>
      </c>
      <c r="BJ120" s="19"/>
      <c r="BK120" s="19"/>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2" x14ac:dyDescent="0.2">
      <c r="A121" s="19"/>
      <c r="B121" s="19"/>
      <c r="C121" s="35"/>
      <c r="D121" s="469"/>
      <c r="E121" s="281">
        <v>5</v>
      </c>
      <c r="F121" s="37"/>
      <c r="G121" s="393"/>
      <c r="H121" s="307"/>
      <c r="I121" s="307"/>
      <c r="J121" s="307"/>
      <c r="K121" s="306"/>
      <c r="L121" s="161">
        <f>IF(A4stdlife="n/a","n/a",IF(L$3&gt;(A4stdlife+$E121),(Input!$K$146*(1+rvanilla)^0.5)-SUM($K121:K121),(Input!$K$146*(1+rvanilla)^0.5)/A4stdlife))</f>
        <v>0</v>
      </c>
      <c r="M121" s="161">
        <f>IF(A4stdlife="n/a","n/a",IF(M$3&gt;(A4stdlife+$E121),(Input!$K$146*(1+rvanilla)^0.5)-SUM($K121:L121),(Input!$K$146*(1+rvanilla)^0.5)/A4stdlife))</f>
        <v>0</v>
      </c>
      <c r="N121" s="161">
        <f>IF(A4stdlife="n/a","n/a",IF(N$3&gt;(A4stdlife+$E121),(Input!$K$146*(1+rvanilla)^0.5)-SUM($K121:M121),(Input!$K$146*(1+rvanilla)^0.5)/A4stdlife))</f>
        <v>0</v>
      </c>
      <c r="O121" s="161">
        <f>IF(A4stdlife="n/a","n/a",IF(O$3&gt;(A4stdlife+$E121),(Input!$K$146*(1+rvanilla)^0.5)-SUM($K121:N121),(Input!$K$146*(1+rvanilla)^0.5)/A4stdlife))</f>
        <v>0</v>
      </c>
      <c r="P121" s="161">
        <f>IF(A4stdlife="n/a","n/a",IF(P$3&gt;(A4stdlife+$E121),(Input!$K$146*(1+rvanilla)^0.5)-SUM($K121:O121),(Input!$K$146*(1+rvanilla)^0.5)/A4stdlife))</f>
        <v>0</v>
      </c>
      <c r="Q121" s="161">
        <f>IF(A4stdlife="n/a","n/a",IF(Q$3&gt;(A4stdlife+$E121),(Input!$K$146*(1+rvanilla)^0.5)-SUM($K121:P121),(Input!$K$146*(1+rvanilla)^0.5)/A4stdlife))</f>
        <v>0</v>
      </c>
      <c r="R121" s="161">
        <f>IF(A4stdlife="n/a","n/a",IF(R$3&gt;(A4stdlife+$E121),(Input!$K$146*(1+rvanilla)^0.5)-SUM($K121:Q121),(Input!$K$146*(1+rvanilla)^0.5)/A4stdlife))</f>
        <v>0</v>
      </c>
      <c r="S121" s="161">
        <f>IF(A4stdlife="n/a","n/a",IF(S$3&gt;(A4stdlife+$E121),(Input!$K$146*(1+rvanilla)^0.5)-SUM($K121:R121),(Input!$K$146*(1+rvanilla)^0.5)/A4stdlife))</f>
        <v>0</v>
      </c>
      <c r="T121" s="161">
        <f>IF(A4stdlife="n/a","n/a",IF(T$3&gt;(A4stdlife+$E121),(Input!$K$146*(1+rvanilla)^0.5)-SUM($K121:S121),(Input!$K$146*(1+rvanilla)^0.5)/A4stdlife))</f>
        <v>0</v>
      </c>
      <c r="U121" s="161">
        <f>IF(A4stdlife="n/a","n/a",IF(U$3&gt;(A4stdlife+$E121),(Input!$K$146*(1+rvanilla)^0.5)-SUM($K121:T121),(Input!$K$146*(1+rvanilla)^0.5)/A4stdlife))</f>
        <v>0</v>
      </c>
      <c r="V121" s="161">
        <f>IF(A4stdlife="n/a","n/a",IF(V$3&gt;(A4stdlife+$E121),(Input!$K$146*(1+rvanilla)^0.5)-SUM($K121:U121),(Input!$K$146*(1+rvanilla)^0.5)/A4stdlife))</f>
        <v>0</v>
      </c>
      <c r="W121" s="161">
        <f>IF(A4stdlife="n/a","n/a",IF(W$3&gt;(A4stdlife+$E121),(Input!$K$146*(1+rvanilla)^0.5)-SUM($K121:V121),(Input!$K$146*(1+rvanilla)^0.5)/A4stdlife))</f>
        <v>0</v>
      </c>
      <c r="X121" s="161">
        <f>IF(A4stdlife="n/a","n/a",IF(X$3&gt;(A4stdlife+$E121),(Input!$K$146*(1+rvanilla)^0.5)-SUM($K121:W121),(Input!$K$146*(1+rvanilla)^0.5)/A4stdlife))</f>
        <v>0</v>
      </c>
      <c r="Y121" s="161">
        <f>IF(A4stdlife="n/a","n/a",IF(Y$3&gt;(A4stdlife+$E121),(Input!$K$146*(1+rvanilla)^0.5)-SUM($K121:X121),(Input!$K$146*(1+rvanilla)^0.5)/A4stdlife))</f>
        <v>0</v>
      </c>
      <c r="Z121" s="161">
        <f>IF(A4stdlife="n/a","n/a",IF(Z$3&gt;(A4stdlife+$E121),(Input!$K$146*(1+rvanilla)^0.5)-SUM($K121:Y121),(Input!$K$146*(1+rvanilla)^0.5)/A4stdlife))</f>
        <v>0</v>
      </c>
      <c r="AA121" s="161">
        <f>IF(A4stdlife="n/a","n/a",IF(AA$3&gt;(A4stdlife+$E121),(Input!$K$146*(1+rvanilla)^0.5)-SUM($K121:Z121),(Input!$K$146*(1+rvanilla)^0.5)/A4stdlife))</f>
        <v>0</v>
      </c>
      <c r="AB121" s="161">
        <f>IF(A4stdlife="n/a","n/a",IF(AB$3&gt;(A4stdlife+$E121),(Input!$K$146*(1+rvanilla)^0.5)-SUM($K121:AA121),(Input!$K$146*(1+rvanilla)^0.5)/A4stdlife))</f>
        <v>0</v>
      </c>
      <c r="AC121" s="161">
        <f>IF(A4stdlife="n/a","n/a",IF(AC$3&gt;(A4stdlife+$E121),(Input!$K$146*(1+rvanilla)^0.5)-SUM($K121:AB121),(Input!$K$146*(1+rvanilla)^0.5)/A4stdlife))</f>
        <v>0</v>
      </c>
      <c r="AD121" s="161">
        <f>IF(A4stdlife="n/a","n/a",IF(AD$3&gt;(A4stdlife+$E121),(Input!$K$146*(1+rvanilla)^0.5)-SUM($K121:AC121),(Input!$K$146*(1+rvanilla)^0.5)/A4stdlife))</f>
        <v>0</v>
      </c>
      <c r="AE121" s="161">
        <f>IF(A4stdlife="n/a","n/a",IF(AE$3&gt;(A4stdlife+$E121),(Input!$K$146*(1+rvanilla)^0.5)-SUM($K121:AD121),(Input!$K$146*(1+rvanilla)^0.5)/A4stdlife))</f>
        <v>0</v>
      </c>
      <c r="AF121" s="161">
        <f>IF(A4stdlife="n/a","n/a",IF(AF$3&gt;(A4stdlife+$E121),(Input!$K$146*(1+rvanilla)^0.5)-SUM($K121:AE121),(Input!$K$146*(1+rvanilla)^0.5)/A4stdlife))</f>
        <v>0</v>
      </c>
      <c r="AG121" s="161">
        <f>IF(A4stdlife="n/a","n/a",IF(AG$3&gt;(A4stdlife+$E121),(Input!$K$146*(1+rvanilla)^0.5)-SUM($K121:AF121),(Input!$K$146*(1+rvanilla)^0.5)/A4stdlife))</f>
        <v>0</v>
      </c>
      <c r="AH121" s="161">
        <f>IF(A4stdlife="n/a","n/a",IF(AH$3&gt;(A4stdlife+$E121),(Input!$K$146*(1+rvanilla)^0.5)-SUM($K121:AG121),(Input!$K$146*(1+rvanilla)^0.5)/A4stdlife))</f>
        <v>0</v>
      </c>
      <c r="AI121" s="161">
        <f>IF(A4stdlife="n/a","n/a",IF(AI$3&gt;(A4stdlife+$E121),(Input!$K$146*(1+rvanilla)^0.5)-SUM($K121:AH121),(Input!$K$146*(1+rvanilla)^0.5)/A4stdlife))</f>
        <v>0</v>
      </c>
      <c r="AJ121" s="161">
        <f>IF(A4stdlife="n/a","n/a",IF(AJ$3&gt;(A4stdlife+$E121),(Input!$K$146*(1+rvanilla)^0.5)-SUM($K121:AI121),(Input!$K$146*(1+rvanilla)^0.5)/A4stdlife))</f>
        <v>0</v>
      </c>
      <c r="AK121" s="161">
        <f>IF(A4stdlife="n/a","n/a",IF(AK$3&gt;(A4stdlife+$E121),(Input!$K$146*(1+rvanilla)^0.5)-SUM($K121:AJ121),(Input!$K$146*(1+rvanilla)^0.5)/A4stdlife))</f>
        <v>0</v>
      </c>
      <c r="AL121" s="161">
        <f>IF(A4stdlife="n/a","n/a",IF(AL$3&gt;(A4stdlife+$E121),(Input!$K$146*(1+rvanilla)^0.5)-SUM($K121:AK121),(Input!$K$146*(1+rvanilla)^0.5)/A4stdlife))</f>
        <v>0</v>
      </c>
      <c r="AM121" s="161">
        <f>IF(A4stdlife="n/a","n/a",IF(AM$3&gt;(A4stdlife+$E121),(Input!$K$146*(1+rvanilla)^0.5)-SUM($K121:AL121),(Input!$K$146*(1+rvanilla)^0.5)/A4stdlife))</f>
        <v>0</v>
      </c>
      <c r="AN121" s="161">
        <f>IF(A4stdlife="n/a","n/a",IF(AN$3&gt;(A4stdlife+$E121),(Input!$K$146*(1+rvanilla)^0.5)-SUM($K121:AM121),(Input!$K$146*(1+rvanilla)^0.5)/A4stdlife))</f>
        <v>0</v>
      </c>
      <c r="AO121" s="161">
        <f>IF(A4stdlife="n/a","n/a",IF(AO$3&gt;(A4stdlife+$E121),(Input!$K$146*(1+rvanilla)^0.5)-SUM($K121:AN121),(Input!$K$146*(1+rvanilla)^0.5)/A4stdlife))</f>
        <v>0</v>
      </c>
      <c r="AP121" s="161">
        <f>IF(A4stdlife="n/a","n/a",IF(AP$3&gt;(A4stdlife+$E121),(Input!$K$146*(1+rvanilla)^0.5)-SUM($K121:AO121),(Input!$K$146*(1+rvanilla)^0.5)/A4stdlife))</f>
        <v>0</v>
      </c>
      <c r="AQ121" s="161">
        <f>IF(A4stdlife="n/a","n/a",IF(AQ$3&gt;(A4stdlife+$E121),(Input!$K$146*(1+rvanilla)^0.5)-SUM($K121:AP121),(Input!$K$146*(1+rvanilla)^0.5)/A4stdlife))</f>
        <v>0</v>
      </c>
      <c r="AR121" s="161">
        <f>IF(A4stdlife="n/a","n/a",IF(AR$3&gt;(A4stdlife+$E121),(Input!$K$146*(1+rvanilla)^0.5)-SUM($K121:AQ121),(Input!$K$146*(1+rvanilla)^0.5)/A4stdlife))</f>
        <v>0</v>
      </c>
      <c r="AS121" s="161">
        <f>IF(A4stdlife="n/a","n/a",IF(AS$3&gt;(A4stdlife+$E121),(Input!$K$146*(1+rvanilla)^0.5)-SUM($K121:AR121),(Input!$K$146*(1+rvanilla)^0.5)/A4stdlife))</f>
        <v>0</v>
      </c>
      <c r="AT121" s="161">
        <f>IF(A4stdlife="n/a","n/a",IF(AT$3&gt;(A4stdlife+$E121),(Input!$K$146*(1+rvanilla)^0.5)-SUM($K121:AS121),(Input!$K$146*(1+rvanilla)^0.5)/A4stdlife))</f>
        <v>0</v>
      </c>
      <c r="AU121" s="161">
        <f>IF(A4stdlife="n/a","n/a",IF(AU$3&gt;(A4stdlife+$E121),(Input!$K$146*(1+rvanilla)^0.5)-SUM($K121:AT121),(Input!$K$146*(1+rvanilla)^0.5)/A4stdlife))</f>
        <v>0</v>
      </c>
      <c r="AV121" s="161">
        <f>IF(A4stdlife="n/a","n/a",IF(AV$3&gt;(A4stdlife+$E121),(Input!$K$146*(1+rvanilla)^0.5)-SUM($K121:AU121),(Input!$K$146*(1+rvanilla)^0.5)/A4stdlife))</f>
        <v>0</v>
      </c>
      <c r="AW121" s="161">
        <f>IF(A4stdlife="n/a","n/a",IF(AW$3&gt;(A4stdlife+$E121),(Input!$K$146*(1+rvanilla)^0.5)-SUM($K121:AV121),(Input!$K$146*(1+rvanilla)^0.5)/A4stdlife))</f>
        <v>0</v>
      </c>
      <c r="AX121" s="161">
        <f>IF(A4stdlife="n/a","n/a",IF(AX$3&gt;(A4stdlife+$E121),(Input!$K$146*(1+rvanilla)^0.5)-SUM($K121:AW121),(Input!$K$146*(1+rvanilla)^0.5)/A4stdlife))</f>
        <v>0</v>
      </c>
      <c r="AY121" s="161">
        <f>IF(A4stdlife="n/a","n/a",IF(AY$3&gt;(A4stdlife+$E121),(Input!$K$146*(1+rvanilla)^0.5)-SUM($K121:AX121),(Input!$K$146*(1+rvanilla)^0.5)/A4stdlife))</f>
        <v>0</v>
      </c>
      <c r="AZ121" s="161">
        <f>IF(A4stdlife="n/a","n/a",IF(AZ$3&gt;(A4stdlife+$E121),(Input!$K$146*(1+rvanilla)^0.5)-SUM($K121:AY121),(Input!$K$146*(1+rvanilla)^0.5)/A4stdlife))</f>
        <v>0</v>
      </c>
      <c r="BA121" s="161">
        <f>IF(A4stdlife="n/a","n/a",IF(BA$3&gt;(A4stdlife+$E121),(Input!$K$146*(1+rvanilla)^0.5)-SUM($K121:AZ121),(Input!$K$146*(1+rvanilla)^0.5)/A4stdlife))</f>
        <v>0</v>
      </c>
      <c r="BB121" s="161">
        <f>IF(A4stdlife="n/a","n/a",IF(BB$3&gt;(A4stdlife+$E121),(Input!$K$146*(1+rvanilla)^0.5)-SUM($K121:BA121),(Input!$K$146*(1+rvanilla)^0.5)/A4stdlife))</f>
        <v>0</v>
      </c>
      <c r="BC121" s="161">
        <f>IF(A4stdlife="n/a","n/a",IF(BC$3&gt;(A4stdlife+$E121),(Input!$K$146*(1+rvanilla)^0.5)-SUM($K121:BB121),(Input!$K$146*(1+rvanilla)^0.5)/A4stdlife))</f>
        <v>0</v>
      </c>
      <c r="BD121" s="161">
        <f>IF(A4stdlife="n/a","n/a",IF(BD$3&gt;(A4stdlife+$E121),(Input!$K$146*(1+rvanilla)^0.5)-SUM($K121:BC121),(Input!$K$146*(1+rvanilla)^0.5)/A4stdlife))</f>
        <v>0</v>
      </c>
      <c r="BE121" s="161">
        <f>IF(A4stdlife="n/a","n/a",IF(BE$3&gt;(A4stdlife+$E121),(Input!$K$146*(1+rvanilla)^0.5)-SUM($K121:BD121),(Input!$K$146*(1+rvanilla)^0.5)/A4stdlife))</f>
        <v>0</v>
      </c>
      <c r="BF121" s="161">
        <f>IF(A4stdlife="n/a","n/a",IF(BF$3&gt;(A4stdlife+$E121),(Input!$K$146*(1+rvanilla)^0.5)-SUM($K121:BE121),(Input!$K$146*(1+rvanilla)^0.5)/A4stdlife))</f>
        <v>0</v>
      </c>
      <c r="BG121" s="161">
        <f>IF(A4stdlife="n/a","n/a",IF(BG$3&gt;(A4stdlife+$E121),(Input!$K$146*(1+rvanilla)^0.5)-SUM($K121:BF121),(Input!$K$146*(1+rvanilla)^0.5)/A4stdlife))</f>
        <v>0</v>
      </c>
      <c r="BH121" s="161">
        <f>IF(A4stdlife="n/a","n/a",IF(BH$3&gt;(A4stdlife+$E121),(Input!$K$146*(1+rvanilla)^0.5)-SUM($K121:BG121),(Input!$K$146*(1+rvanilla)^0.5)/A4stdlife))</f>
        <v>0</v>
      </c>
      <c r="BI121" s="161">
        <f>IF(A4stdlife="n/a","n/a",IF(BI$3&gt;(A4stdlife+$E121),(Input!$K$146*(1+rvanilla)^0.5)-SUM($K121:BH121),(Input!$K$146*(1+rvanilla)^0.5)/A4stdlife))</f>
        <v>0</v>
      </c>
      <c r="BJ121" s="19"/>
      <c r="BK121" s="19"/>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x14ac:dyDescent="0.2">
      <c r="A122" s="19"/>
      <c r="B122" s="19"/>
      <c r="C122" s="35"/>
      <c r="D122" s="469"/>
      <c r="E122" s="281">
        <v>6</v>
      </c>
      <c r="F122" s="37"/>
      <c r="G122" s="393"/>
      <c r="H122" s="307"/>
      <c r="I122" s="307"/>
      <c r="J122" s="307"/>
      <c r="K122" s="307"/>
      <c r="L122" s="306"/>
      <c r="M122" s="161">
        <f>IF(A4stdlife="n/a","n/a",IF(M$3&gt;(A4stdlife+$E122),(Input!$L$146*(1+rvanilla)^0.5)-SUM($L122:L122),(Input!$L$146*(1+rvanilla)^0.5)/A4stdlife))</f>
        <v>0</v>
      </c>
      <c r="N122" s="161">
        <f>IF(A4stdlife="n/a","n/a",IF(N$3&gt;(A4stdlife+$E122),(Input!$L$146*(1+rvanilla)^0.5)-SUM($L122:M122),(Input!$L$146*(1+rvanilla)^0.5)/A4stdlife))</f>
        <v>0</v>
      </c>
      <c r="O122" s="161">
        <f>IF(A4stdlife="n/a","n/a",IF(O$3&gt;(A4stdlife+$E122),(Input!$L$146*(1+rvanilla)^0.5)-SUM($L122:N122),(Input!$L$146*(1+rvanilla)^0.5)/A4stdlife))</f>
        <v>0</v>
      </c>
      <c r="P122" s="161">
        <f>IF(A4stdlife="n/a","n/a",IF(P$3&gt;(A4stdlife+$E122),(Input!$L$146*(1+rvanilla)^0.5)-SUM($L122:O122),(Input!$L$146*(1+rvanilla)^0.5)/A4stdlife))</f>
        <v>0</v>
      </c>
      <c r="Q122" s="161">
        <f>IF(A4stdlife="n/a","n/a",IF(Q$3&gt;(A4stdlife+$E122),(Input!$L$146*(1+rvanilla)^0.5)-SUM($L122:P122),(Input!$L$146*(1+rvanilla)^0.5)/A4stdlife))</f>
        <v>0</v>
      </c>
      <c r="R122" s="161">
        <f>IF(A4stdlife="n/a","n/a",IF(R$3&gt;(A4stdlife+$E122),(Input!$L$146*(1+rvanilla)^0.5)-SUM($L122:Q122),(Input!$L$146*(1+rvanilla)^0.5)/A4stdlife))</f>
        <v>0</v>
      </c>
      <c r="S122" s="161">
        <f>IF(A4stdlife="n/a","n/a",IF(S$3&gt;(A4stdlife+$E122),(Input!$L$146*(1+rvanilla)^0.5)-SUM($L122:R122),(Input!$L$146*(1+rvanilla)^0.5)/A4stdlife))</f>
        <v>0</v>
      </c>
      <c r="T122" s="161">
        <f>IF(A4stdlife="n/a","n/a",IF(T$3&gt;(A4stdlife+$E122),(Input!$L$146*(1+rvanilla)^0.5)-SUM($L122:S122),(Input!$L$146*(1+rvanilla)^0.5)/A4stdlife))</f>
        <v>0</v>
      </c>
      <c r="U122" s="161">
        <f>IF(A4stdlife="n/a","n/a",IF(U$3&gt;(A4stdlife+$E122),(Input!$L$146*(1+rvanilla)^0.5)-SUM($L122:T122),(Input!$L$146*(1+rvanilla)^0.5)/A4stdlife))</f>
        <v>0</v>
      </c>
      <c r="V122" s="161">
        <f>IF(A4stdlife="n/a","n/a",IF(V$3&gt;(A4stdlife+$E122),(Input!$L$146*(1+rvanilla)^0.5)-SUM($L122:U122),(Input!$L$146*(1+rvanilla)^0.5)/A4stdlife))</f>
        <v>0</v>
      </c>
      <c r="W122" s="161">
        <f>IF(A4stdlife="n/a","n/a",IF(W$3&gt;(A4stdlife+$E122),(Input!$L$146*(1+rvanilla)^0.5)-SUM($L122:V122),(Input!$L$146*(1+rvanilla)^0.5)/A4stdlife))</f>
        <v>0</v>
      </c>
      <c r="X122" s="161">
        <f>IF(A4stdlife="n/a","n/a",IF(X$3&gt;(A4stdlife+$E122),(Input!$L$146*(1+rvanilla)^0.5)-SUM($L122:W122),(Input!$L$146*(1+rvanilla)^0.5)/A4stdlife))</f>
        <v>0</v>
      </c>
      <c r="Y122" s="161">
        <f>IF(A4stdlife="n/a","n/a",IF(Y$3&gt;(A4stdlife+$E122),(Input!$L$146*(1+rvanilla)^0.5)-SUM($L122:X122),(Input!$L$146*(1+rvanilla)^0.5)/A4stdlife))</f>
        <v>0</v>
      </c>
      <c r="Z122" s="161">
        <f>IF(A4stdlife="n/a","n/a",IF(Z$3&gt;(A4stdlife+$E122),(Input!$L$146*(1+rvanilla)^0.5)-SUM($L122:Y122),(Input!$L$146*(1+rvanilla)^0.5)/A4stdlife))</f>
        <v>0</v>
      </c>
      <c r="AA122" s="161">
        <f>IF(A4stdlife="n/a","n/a",IF(AA$3&gt;(A4stdlife+$E122),(Input!$L$146*(1+rvanilla)^0.5)-SUM($L122:Z122),(Input!$L$146*(1+rvanilla)^0.5)/A4stdlife))</f>
        <v>0</v>
      </c>
      <c r="AB122" s="161">
        <f>IF(A4stdlife="n/a","n/a",IF(AB$3&gt;(A4stdlife+$E122),(Input!$L$146*(1+rvanilla)^0.5)-SUM($L122:AA122),(Input!$L$146*(1+rvanilla)^0.5)/A4stdlife))</f>
        <v>0</v>
      </c>
      <c r="AC122" s="161">
        <f>IF(A4stdlife="n/a","n/a",IF(AC$3&gt;(A4stdlife+$E122),(Input!$L$146*(1+rvanilla)^0.5)-SUM($L122:AB122),(Input!$L$146*(1+rvanilla)^0.5)/A4stdlife))</f>
        <v>0</v>
      </c>
      <c r="AD122" s="161">
        <f>IF(A4stdlife="n/a","n/a",IF(AD$3&gt;(A4stdlife+$E122),(Input!$L$146*(1+rvanilla)^0.5)-SUM($L122:AC122),(Input!$L$146*(1+rvanilla)^0.5)/A4stdlife))</f>
        <v>0</v>
      </c>
      <c r="AE122" s="161">
        <f>IF(A4stdlife="n/a","n/a",IF(AE$3&gt;(A4stdlife+$E122),(Input!$L$146*(1+rvanilla)^0.5)-SUM($L122:AD122),(Input!$L$146*(1+rvanilla)^0.5)/A4stdlife))</f>
        <v>0</v>
      </c>
      <c r="AF122" s="161">
        <f>IF(A4stdlife="n/a","n/a",IF(AF$3&gt;(A4stdlife+$E122),(Input!$L$146*(1+rvanilla)^0.5)-SUM($L122:AE122),(Input!$L$146*(1+rvanilla)^0.5)/A4stdlife))</f>
        <v>0</v>
      </c>
      <c r="AG122" s="161">
        <f>IF(A4stdlife="n/a","n/a",IF(AG$3&gt;(A4stdlife+$E122),(Input!$L$146*(1+rvanilla)^0.5)-SUM($L122:AF122),(Input!$L$146*(1+rvanilla)^0.5)/A4stdlife))</f>
        <v>0</v>
      </c>
      <c r="AH122" s="161">
        <f>IF(A4stdlife="n/a","n/a",IF(AH$3&gt;(A4stdlife+$E122),(Input!$L$146*(1+rvanilla)^0.5)-SUM($L122:AG122),(Input!$L$146*(1+rvanilla)^0.5)/A4stdlife))</f>
        <v>0</v>
      </c>
      <c r="AI122" s="161">
        <f>IF(A4stdlife="n/a","n/a",IF(AI$3&gt;(A4stdlife+$E122),(Input!$L$146*(1+rvanilla)^0.5)-SUM($L122:AH122),(Input!$L$146*(1+rvanilla)^0.5)/A4stdlife))</f>
        <v>0</v>
      </c>
      <c r="AJ122" s="161">
        <f>IF(A4stdlife="n/a","n/a",IF(AJ$3&gt;(A4stdlife+$E122),(Input!$L$146*(1+rvanilla)^0.5)-SUM($L122:AI122),(Input!$L$146*(1+rvanilla)^0.5)/A4stdlife))</f>
        <v>0</v>
      </c>
      <c r="AK122" s="161">
        <f>IF(A4stdlife="n/a","n/a",IF(AK$3&gt;(A4stdlife+$E122),(Input!$L$146*(1+rvanilla)^0.5)-SUM($L122:AJ122),(Input!$L$146*(1+rvanilla)^0.5)/A4stdlife))</f>
        <v>0</v>
      </c>
      <c r="AL122" s="161">
        <f>IF(A4stdlife="n/a","n/a",IF(AL$3&gt;(A4stdlife+$E122),(Input!$L$146*(1+rvanilla)^0.5)-SUM($L122:AK122),(Input!$L$146*(1+rvanilla)^0.5)/A4stdlife))</f>
        <v>0</v>
      </c>
      <c r="AM122" s="161">
        <f>IF(A4stdlife="n/a","n/a",IF(AM$3&gt;(A4stdlife+$E122),(Input!$L$146*(1+rvanilla)^0.5)-SUM($L122:AL122),(Input!$L$146*(1+rvanilla)^0.5)/A4stdlife))</f>
        <v>0</v>
      </c>
      <c r="AN122" s="161">
        <f>IF(A4stdlife="n/a","n/a",IF(AN$3&gt;(A4stdlife+$E122),(Input!$L$146*(1+rvanilla)^0.5)-SUM($L122:AM122),(Input!$L$146*(1+rvanilla)^0.5)/A4stdlife))</f>
        <v>0</v>
      </c>
      <c r="AO122" s="161">
        <f>IF(A4stdlife="n/a","n/a",IF(AO$3&gt;(A4stdlife+$E122),(Input!$L$146*(1+rvanilla)^0.5)-SUM($L122:AN122),(Input!$L$146*(1+rvanilla)^0.5)/A4stdlife))</f>
        <v>0</v>
      </c>
      <c r="AP122" s="161">
        <f>IF(A4stdlife="n/a","n/a",IF(AP$3&gt;(A4stdlife+$E122),(Input!$L$146*(1+rvanilla)^0.5)-SUM($L122:AO122),(Input!$L$146*(1+rvanilla)^0.5)/A4stdlife))</f>
        <v>0</v>
      </c>
      <c r="AQ122" s="161">
        <f>IF(A4stdlife="n/a","n/a",IF(AQ$3&gt;(A4stdlife+$E122),(Input!$L$146*(1+rvanilla)^0.5)-SUM($L122:AP122),(Input!$L$146*(1+rvanilla)^0.5)/A4stdlife))</f>
        <v>0</v>
      </c>
      <c r="AR122" s="161">
        <f>IF(A4stdlife="n/a","n/a",IF(AR$3&gt;(A4stdlife+$E122),(Input!$L$146*(1+rvanilla)^0.5)-SUM($L122:AQ122),(Input!$L$146*(1+rvanilla)^0.5)/A4stdlife))</f>
        <v>0</v>
      </c>
      <c r="AS122" s="161">
        <f>IF(A4stdlife="n/a","n/a",IF(AS$3&gt;(A4stdlife+$E122),(Input!$L$146*(1+rvanilla)^0.5)-SUM($L122:AR122),(Input!$L$146*(1+rvanilla)^0.5)/A4stdlife))</f>
        <v>0</v>
      </c>
      <c r="AT122" s="161">
        <f>IF(A4stdlife="n/a","n/a",IF(AT$3&gt;(A4stdlife+$E122),(Input!$L$146*(1+rvanilla)^0.5)-SUM($L122:AS122),(Input!$L$146*(1+rvanilla)^0.5)/A4stdlife))</f>
        <v>0</v>
      </c>
      <c r="AU122" s="161">
        <f>IF(A4stdlife="n/a","n/a",IF(AU$3&gt;(A4stdlife+$E122),(Input!$L$146*(1+rvanilla)^0.5)-SUM($L122:AT122),(Input!$L$146*(1+rvanilla)^0.5)/A4stdlife))</f>
        <v>0</v>
      </c>
      <c r="AV122" s="161">
        <f>IF(A4stdlife="n/a","n/a",IF(AV$3&gt;(A4stdlife+$E122),(Input!$L$146*(1+rvanilla)^0.5)-SUM($L122:AU122),(Input!$L$146*(1+rvanilla)^0.5)/A4stdlife))</f>
        <v>0</v>
      </c>
      <c r="AW122" s="161">
        <f>IF(A4stdlife="n/a","n/a",IF(AW$3&gt;(A4stdlife+$E122),(Input!$L$146*(1+rvanilla)^0.5)-SUM($L122:AV122),(Input!$L$146*(1+rvanilla)^0.5)/A4stdlife))</f>
        <v>0</v>
      </c>
      <c r="AX122" s="161">
        <f>IF(A4stdlife="n/a","n/a",IF(AX$3&gt;(A4stdlife+$E122),(Input!$L$146*(1+rvanilla)^0.5)-SUM($L122:AW122),(Input!$L$146*(1+rvanilla)^0.5)/A4stdlife))</f>
        <v>0</v>
      </c>
      <c r="AY122" s="161">
        <f>IF(A4stdlife="n/a","n/a",IF(AY$3&gt;(A4stdlife+$E122),(Input!$L$146*(1+rvanilla)^0.5)-SUM($L122:AX122),(Input!$L$146*(1+rvanilla)^0.5)/A4stdlife))</f>
        <v>0</v>
      </c>
      <c r="AZ122" s="161">
        <f>IF(A4stdlife="n/a","n/a",IF(AZ$3&gt;(A4stdlife+$E122),(Input!$L$146*(1+rvanilla)^0.5)-SUM($L122:AY122),(Input!$L$146*(1+rvanilla)^0.5)/A4stdlife))</f>
        <v>0</v>
      </c>
      <c r="BA122" s="161">
        <f>IF(A4stdlife="n/a","n/a",IF(BA$3&gt;(A4stdlife+$E122),(Input!$L$146*(1+rvanilla)^0.5)-SUM($L122:AZ122),(Input!$L$146*(1+rvanilla)^0.5)/A4stdlife))</f>
        <v>0</v>
      </c>
      <c r="BB122" s="161">
        <f>IF(A4stdlife="n/a","n/a",IF(BB$3&gt;(A4stdlife+$E122),(Input!$L$146*(1+rvanilla)^0.5)-SUM($L122:BA122),(Input!$L$146*(1+rvanilla)^0.5)/A4stdlife))</f>
        <v>0</v>
      </c>
      <c r="BC122" s="161">
        <f>IF(A4stdlife="n/a","n/a",IF(BC$3&gt;(A4stdlife+$E122),(Input!$L$146*(1+rvanilla)^0.5)-SUM($L122:BB122),(Input!$L$146*(1+rvanilla)^0.5)/A4stdlife))</f>
        <v>0</v>
      </c>
      <c r="BD122" s="161">
        <f>IF(A4stdlife="n/a","n/a",IF(BD$3&gt;(A4stdlife+$E122),(Input!$L$146*(1+rvanilla)^0.5)-SUM($L122:BC122),(Input!$L$146*(1+rvanilla)^0.5)/A4stdlife))</f>
        <v>0</v>
      </c>
      <c r="BE122" s="161">
        <f>IF(A4stdlife="n/a","n/a",IF(BE$3&gt;(A4stdlife+$E122),(Input!$L$146*(1+rvanilla)^0.5)-SUM($L122:BD122),(Input!$L$146*(1+rvanilla)^0.5)/A4stdlife))</f>
        <v>0</v>
      </c>
      <c r="BF122" s="161">
        <f>IF(A4stdlife="n/a","n/a",IF(BF$3&gt;(A4stdlife+$E122),(Input!$L$146*(1+rvanilla)^0.5)-SUM($L122:BE122),(Input!$L$146*(1+rvanilla)^0.5)/A4stdlife))</f>
        <v>0</v>
      </c>
      <c r="BG122" s="161">
        <f>IF(A4stdlife="n/a","n/a",IF(BG$3&gt;(A4stdlife+$E122),(Input!$L$146*(1+rvanilla)^0.5)-SUM($L122:BF122),(Input!$L$146*(1+rvanilla)^0.5)/A4stdlife))</f>
        <v>0</v>
      </c>
      <c r="BH122" s="161">
        <f>IF(A4stdlife="n/a","n/a",IF(BH$3&gt;(A4stdlife+$E122),(Input!$L$146*(1+rvanilla)^0.5)-SUM($L122:BG122),(Input!$L$146*(1+rvanilla)^0.5)/A4stdlife))</f>
        <v>0</v>
      </c>
      <c r="BI122" s="161">
        <f>IF(A4stdlife="n/a","n/a",IF(BI$3&gt;(A4stdlife+$E122),(Input!$L$146*(1+rvanilla)^0.5)-SUM($L122:BH122),(Input!$L$146*(1+rvanilla)^0.5)/A4stdlife))</f>
        <v>0</v>
      </c>
      <c r="BJ122" s="19"/>
      <c r="BK122" s="19"/>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idden="1" outlineLevel="2" x14ac:dyDescent="0.2">
      <c r="A123" s="19"/>
      <c r="B123" s="19"/>
      <c r="C123" s="35"/>
      <c r="D123" s="469"/>
      <c r="E123" s="281">
        <v>7</v>
      </c>
      <c r="F123" s="37"/>
      <c r="G123" s="393"/>
      <c r="H123" s="307"/>
      <c r="I123" s="307"/>
      <c r="J123" s="307"/>
      <c r="K123" s="307"/>
      <c r="L123" s="307"/>
      <c r="M123" s="306"/>
      <c r="N123" s="161">
        <f>IF(A4stdlife="n/a","n/a",IF(N$3&gt;(A4stdlife+$E123),(Input!$M$146*(1+rvanilla)^0.5)-SUM($M123:M123),(Input!$M$146*(1+rvanilla)^0.5)/A4stdlife))</f>
        <v>0</v>
      </c>
      <c r="O123" s="161">
        <f>IF(A4stdlife="n/a","n/a",IF(O$3&gt;(A4stdlife+$E123),(Input!$M$146*(1+rvanilla)^0.5)-SUM($M123:N123),(Input!$M$146*(1+rvanilla)^0.5)/A4stdlife))</f>
        <v>0</v>
      </c>
      <c r="P123" s="161">
        <f>IF(A4stdlife="n/a","n/a",IF(P$3&gt;(A4stdlife+$E123),(Input!$M$146*(1+rvanilla)^0.5)-SUM($M123:O123),(Input!$M$146*(1+rvanilla)^0.5)/A4stdlife))</f>
        <v>0</v>
      </c>
      <c r="Q123" s="161">
        <f>IF(A4stdlife="n/a","n/a",IF(Q$3&gt;(A4stdlife+$E123),(Input!$M$146*(1+rvanilla)^0.5)-SUM($M123:P123),(Input!$M$146*(1+rvanilla)^0.5)/A4stdlife))</f>
        <v>0</v>
      </c>
      <c r="R123" s="161">
        <f>IF(A4stdlife="n/a","n/a",IF(R$3&gt;(A4stdlife+$E123),(Input!$M$146*(1+rvanilla)^0.5)-SUM($M123:Q123),(Input!$M$146*(1+rvanilla)^0.5)/A4stdlife))</f>
        <v>0</v>
      </c>
      <c r="S123" s="161">
        <f>IF(A4stdlife="n/a","n/a",IF(S$3&gt;(A4stdlife+$E123),(Input!$M$146*(1+rvanilla)^0.5)-SUM($M123:R123),(Input!$M$146*(1+rvanilla)^0.5)/A4stdlife))</f>
        <v>0</v>
      </c>
      <c r="T123" s="161">
        <f>IF(A4stdlife="n/a","n/a",IF(T$3&gt;(A4stdlife+$E123),(Input!$M$146*(1+rvanilla)^0.5)-SUM($M123:S123),(Input!$M$146*(1+rvanilla)^0.5)/A4stdlife))</f>
        <v>0</v>
      </c>
      <c r="U123" s="161">
        <f>IF(A4stdlife="n/a","n/a",IF(U$3&gt;(A4stdlife+$E123),(Input!$M$146*(1+rvanilla)^0.5)-SUM($M123:T123),(Input!$M$146*(1+rvanilla)^0.5)/A4stdlife))</f>
        <v>0</v>
      </c>
      <c r="V123" s="161">
        <f>IF(A4stdlife="n/a","n/a",IF(V$3&gt;(A4stdlife+$E123),(Input!$M$146*(1+rvanilla)^0.5)-SUM($M123:U123),(Input!$M$146*(1+rvanilla)^0.5)/A4stdlife))</f>
        <v>0</v>
      </c>
      <c r="W123" s="161">
        <f>IF(A4stdlife="n/a","n/a",IF(W$3&gt;(A4stdlife+$E123),(Input!$M$146*(1+rvanilla)^0.5)-SUM($M123:V123),(Input!$M$146*(1+rvanilla)^0.5)/A4stdlife))</f>
        <v>0</v>
      </c>
      <c r="X123" s="161">
        <f>IF(A4stdlife="n/a","n/a",IF(X$3&gt;(A4stdlife+$E123),(Input!$M$146*(1+rvanilla)^0.5)-SUM($M123:W123),(Input!$M$146*(1+rvanilla)^0.5)/A4stdlife))</f>
        <v>0</v>
      </c>
      <c r="Y123" s="161">
        <f>IF(A4stdlife="n/a","n/a",IF(Y$3&gt;(A4stdlife+$E123),(Input!$M$146*(1+rvanilla)^0.5)-SUM($M123:X123),(Input!$M$146*(1+rvanilla)^0.5)/A4stdlife))</f>
        <v>0</v>
      </c>
      <c r="Z123" s="161">
        <f>IF(A4stdlife="n/a","n/a",IF(Z$3&gt;(A4stdlife+$E123),(Input!$M$146*(1+rvanilla)^0.5)-SUM($M123:Y123),(Input!$M$146*(1+rvanilla)^0.5)/A4stdlife))</f>
        <v>0</v>
      </c>
      <c r="AA123" s="161">
        <f>IF(A4stdlife="n/a","n/a",IF(AA$3&gt;(A4stdlife+$E123),(Input!$M$146*(1+rvanilla)^0.5)-SUM($M123:Z123),(Input!$M$146*(1+rvanilla)^0.5)/A4stdlife))</f>
        <v>0</v>
      </c>
      <c r="AB123" s="161">
        <f>IF(A4stdlife="n/a","n/a",IF(AB$3&gt;(A4stdlife+$E123),(Input!$M$146*(1+rvanilla)^0.5)-SUM($M123:AA123),(Input!$M$146*(1+rvanilla)^0.5)/A4stdlife))</f>
        <v>0</v>
      </c>
      <c r="AC123" s="161">
        <f>IF(A4stdlife="n/a","n/a",IF(AC$3&gt;(A4stdlife+$E123),(Input!$M$146*(1+rvanilla)^0.5)-SUM($M123:AB123),(Input!$M$146*(1+rvanilla)^0.5)/A4stdlife))</f>
        <v>0</v>
      </c>
      <c r="AD123" s="161">
        <f>IF(A4stdlife="n/a","n/a",IF(AD$3&gt;(A4stdlife+$E123),(Input!$M$146*(1+rvanilla)^0.5)-SUM($M123:AC123),(Input!$M$146*(1+rvanilla)^0.5)/A4stdlife))</f>
        <v>0</v>
      </c>
      <c r="AE123" s="161">
        <f>IF(A4stdlife="n/a","n/a",IF(AE$3&gt;(A4stdlife+$E123),(Input!$M$146*(1+rvanilla)^0.5)-SUM($M123:AD123),(Input!$M$146*(1+rvanilla)^0.5)/A4stdlife))</f>
        <v>0</v>
      </c>
      <c r="AF123" s="161">
        <f>IF(A4stdlife="n/a","n/a",IF(AF$3&gt;(A4stdlife+$E123),(Input!$M$146*(1+rvanilla)^0.5)-SUM($M123:AE123),(Input!$M$146*(1+rvanilla)^0.5)/A4stdlife))</f>
        <v>0</v>
      </c>
      <c r="AG123" s="161">
        <f>IF(A4stdlife="n/a","n/a",IF(AG$3&gt;(A4stdlife+$E123),(Input!$M$146*(1+rvanilla)^0.5)-SUM($M123:AF123),(Input!$M$146*(1+rvanilla)^0.5)/A4stdlife))</f>
        <v>0</v>
      </c>
      <c r="AH123" s="161">
        <f>IF(A4stdlife="n/a","n/a",IF(AH$3&gt;(A4stdlife+$E123),(Input!$M$146*(1+rvanilla)^0.5)-SUM($M123:AG123),(Input!$M$146*(1+rvanilla)^0.5)/A4stdlife))</f>
        <v>0</v>
      </c>
      <c r="AI123" s="161">
        <f>IF(A4stdlife="n/a","n/a",IF(AI$3&gt;(A4stdlife+$E123),(Input!$M$146*(1+rvanilla)^0.5)-SUM($M123:AH123),(Input!$M$146*(1+rvanilla)^0.5)/A4stdlife))</f>
        <v>0</v>
      </c>
      <c r="AJ123" s="161">
        <f>IF(A4stdlife="n/a","n/a",IF(AJ$3&gt;(A4stdlife+$E123),(Input!$M$146*(1+rvanilla)^0.5)-SUM($M123:AI123),(Input!$M$146*(1+rvanilla)^0.5)/A4stdlife))</f>
        <v>0</v>
      </c>
      <c r="AK123" s="161">
        <f>IF(A4stdlife="n/a","n/a",IF(AK$3&gt;(A4stdlife+$E123),(Input!$M$146*(1+rvanilla)^0.5)-SUM($M123:AJ123),(Input!$M$146*(1+rvanilla)^0.5)/A4stdlife))</f>
        <v>0</v>
      </c>
      <c r="AL123" s="161">
        <f>IF(A4stdlife="n/a","n/a",IF(AL$3&gt;(A4stdlife+$E123),(Input!$M$146*(1+rvanilla)^0.5)-SUM($M123:AK123),(Input!$M$146*(1+rvanilla)^0.5)/A4stdlife))</f>
        <v>0</v>
      </c>
      <c r="AM123" s="161">
        <f>IF(A4stdlife="n/a","n/a",IF(AM$3&gt;(A4stdlife+$E123),(Input!$M$146*(1+rvanilla)^0.5)-SUM($M123:AL123),(Input!$M$146*(1+rvanilla)^0.5)/A4stdlife))</f>
        <v>0</v>
      </c>
      <c r="AN123" s="161">
        <f>IF(A4stdlife="n/a","n/a",IF(AN$3&gt;(A4stdlife+$E123),(Input!$M$146*(1+rvanilla)^0.5)-SUM($M123:AM123),(Input!$M$146*(1+rvanilla)^0.5)/A4stdlife))</f>
        <v>0</v>
      </c>
      <c r="AO123" s="161">
        <f>IF(A4stdlife="n/a","n/a",IF(AO$3&gt;(A4stdlife+$E123),(Input!$M$146*(1+rvanilla)^0.5)-SUM($M123:AN123),(Input!$M$146*(1+rvanilla)^0.5)/A4stdlife))</f>
        <v>0</v>
      </c>
      <c r="AP123" s="161">
        <f>IF(A4stdlife="n/a","n/a",IF(AP$3&gt;(A4stdlife+$E123),(Input!$M$146*(1+rvanilla)^0.5)-SUM($M123:AO123),(Input!$M$146*(1+rvanilla)^0.5)/A4stdlife))</f>
        <v>0</v>
      </c>
      <c r="AQ123" s="161">
        <f>IF(A4stdlife="n/a","n/a",IF(AQ$3&gt;(A4stdlife+$E123),(Input!$M$146*(1+rvanilla)^0.5)-SUM($M123:AP123),(Input!$M$146*(1+rvanilla)^0.5)/A4stdlife))</f>
        <v>0</v>
      </c>
      <c r="AR123" s="161">
        <f>IF(A4stdlife="n/a","n/a",IF(AR$3&gt;(A4stdlife+$E123),(Input!$M$146*(1+rvanilla)^0.5)-SUM($M123:AQ123),(Input!$M$146*(1+rvanilla)^0.5)/A4stdlife))</f>
        <v>0</v>
      </c>
      <c r="AS123" s="161">
        <f>IF(A4stdlife="n/a","n/a",IF(AS$3&gt;(A4stdlife+$E123),(Input!$M$146*(1+rvanilla)^0.5)-SUM($M123:AR123),(Input!$M$146*(1+rvanilla)^0.5)/A4stdlife))</f>
        <v>0</v>
      </c>
      <c r="AT123" s="161">
        <f>IF(A4stdlife="n/a","n/a",IF(AT$3&gt;(A4stdlife+$E123),(Input!$M$146*(1+rvanilla)^0.5)-SUM($M123:AS123),(Input!$M$146*(1+rvanilla)^0.5)/A4stdlife))</f>
        <v>0</v>
      </c>
      <c r="AU123" s="161">
        <f>IF(A4stdlife="n/a","n/a",IF(AU$3&gt;(A4stdlife+$E123),(Input!$M$146*(1+rvanilla)^0.5)-SUM($M123:AT123),(Input!$M$146*(1+rvanilla)^0.5)/A4stdlife))</f>
        <v>0</v>
      </c>
      <c r="AV123" s="161">
        <f>IF(A4stdlife="n/a","n/a",IF(AV$3&gt;(A4stdlife+$E123),(Input!$M$146*(1+rvanilla)^0.5)-SUM($M123:AU123),(Input!$M$146*(1+rvanilla)^0.5)/A4stdlife))</f>
        <v>0</v>
      </c>
      <c r="AW123" s="161">
        <f>IF(A4stdlife="n/a","n/a",IF(AW$3&gt;(A4stdlife+$E123),(Input!$M$146*(1+rvanilla)^0.5)-SUM($M123:AV123),(Input!$M$146*(1+rvanilla)^0.5)/A4stdlife))</f>
        <v>0</v>
      </c>
      <c r="AX123" s="161">
        <f>IF(A4stdlife="n/a","n/a",IF(AX$3&gt;(A4stdlife+$E123),(Input!$M$146*(1+rvanilla)^0.5)-SUM($M123:AW123),(Input!$M$146*(1+rvanilla)^0.5)/A4stdlife))</f>
        <v>0</v>
      </c>
      <c r="AY123" s="161">
        <f>IF(A4stdlife="n/a","n/a",IF(AY$3&gt;(A4stdlife+$E123),(Input!$M$146*(1+rvanilla)^0.5)-SUM($M123:AX123),(Input!$M$146*(1+rvanilla)^0.5)/A4stdlife))</f>
        <v>0</v>
      </c>
      <c r="AZ123" s="161">
        <f>IF(A4stdlife="n/a","n/a",IF(AZ$3&gt;(A4stdlife+$E123),(Input!$M$146*(1+rvanilla)^0.5)-SUM($M123:AY123),(Input!$M$146*(1+rvanilla)^0.5)/A4stdlife))</f>
        <v>0</v>
      </c>
      <c r="BA123" s="161">
        <f>IF(A4stdlife="n/a","n/a",IF(BA$3&gt;(A4stdlife+$E123),(Input!$M$146*(1+rvanilla)^0.5)-SUM($M123:AZ123),(Input!$M$146*(1+rvanilla)^0.5)/A4stdlife))</f>
        <v>0</v>
      </c>
      <c r="BB123" s="161">
        <f>IF(A4stdlife="n/a","n/a",IF(BB$3&gt;(A4stdlife+$E123),(Input!$M$146*(1+rvanilla)^0.5)-SUM($M123:BA123),(Input!$M$146*(1+rvanilla)^0.5)/A4stdlife))</f>
        <v>0</v>
      </c>
      <c r="BC123" s="161">
        <f>IF(A4stdlife="n/a","n/a",IF(BC$3&gt;(A4stdlife+$E123),(Input!$M$146*(1+rvanilla)^0.5)-SUM($M123:BB123),(Input!$M$146*(1+rvanilla)^0.5)/A4stdlife))</f>
        <v>0</v>
      </c>
      <c r="BD123" s="161">
        <f>IF(A4stdlife="n/a","n/a",IF(BD$3&gt;(A4stdlife+$E123),(Input!$M$146*(1+rvanilla)^0.5)-SUM($M123:BC123),(Input!$M$146*(1+rvanilla)^0.5)/A4stdlife))</f>
        <v>0</v>
      </c>
      <c r="BE123" s="161">
        <f>IF(A4stdlife="n/a","n/a",IF(BE$3&gt;(A4stdlife+$E123),(Input!$M$146*(1+rvanilla)^0.5)-SUM($M123:BD123),(Input!$M$146*(1+rvanilla)^0.5)/A4stdlife))</f>
        <v>0</v>
      </c>
      <c r="BF123" s="161">
        <f>IF(A4stdlife="n/a","n/a",IF(BF$3&gt;(A4stdlife+$E123),(Input!$M$146*(1+rvanilla)^0.5)-SUM($M123:BE123),(Input!$M$146*(1+rvanilla)^0.5)/A4stdlife))</f>
        <v>0</v>
      </c>
      <c r="BG123" s="161">
        <f>IF(A4stdlife="n/a","n/a",IF(BG$3&gt;(A4stdlife+$E123),(Input!$M$146*(1+rvanilla)^0.5)-SUM($M123:BF123),(Input!$M$146*(1+rvanilla)^0.5)/A4stdlife))</f>
        <v>0</v>
      </c>
      <c r="BH123" s="161">
        <f>IF(A4stdlife="n/a","n/a",IF(BH$3&gt;(A4stdlife+$E123),(Input!$M$146*(1+rvanilla)^0.5)-SUM($M123:BG123),(Input!$M$146*(1+rvanilla)^0.5)/A4stdlife))</f>
        <v>0</v>
      </c>
      <c r="BI123" s="161">
        <f>IF(A4stdlife="n/a","n/a",IF(BI$3&gt;(A4stdlife+$E123),(Input!$M$146*(1+rvanilla)^0.5)-SUM($M123:BH123),(Input!$M$146*(1+rvanilla)^0.5)/A4stdlife))</f>
        <v>0</v>
      </c>
      <c r="BJ123" s="19"/>
      <c r="BK123" s="19"/>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x14ac:dyDescent="0.2">
      <c r="A124" s="19"/>
      <c r="B124" s="19"/>
      <c r="C124" s="35"/>
      <c r="D124" s="469"/>
      <c r="E124" s="281">
        <v>8</v>
      </c>
      <c r="F124" s="37"/>
      <c r="G124" s="393"/>
      <c r="H124" s="307"/>
      <c r="I124" s="307"/>
      <c r="J124" s="307"/>
      <c r="K124" s="307"/>
      <c r="L124" s="307"/>
      <c r="M124" s="307"/>
      <c r="N124" s="306"/>
      <c r="O124" s="161">
        <f>IF(A4stdlife="n/a","n/a",IF(O$3&gt;(A4stdlife+$E124),(Input!$N$146*(1+rvanilla)^0.5)-SUM($N124:N124),(Input!$N$146*(1+rvanilla)^0.5)/A4stdlife))</f>
        <v>0</v>
      </c>
      <c r="P124" s="161">
        <f>IF(A4stdlife="n/a","n/a",IF(P$3&gt;(A4stdlife+$E124),(Input!$N$146*(1+rvanilla)^0.5)-SUM($N124:O124),(Input!$N$146*(1+rvanilla)^0.5)/A4stdlife))</f>
        <v>0</v>
      </c>
      <c r="Q124" s="161">
        <f>IF(A4stdlife="n/a","n/a",IF(Q$3&gt;(A4stdlife+$E124),(Input!$N$146*(1+rvanilla)^0.5)-SUM($N124:P124),(Input!$N$146*(1+rvanilla)^0.5)/A4stdlife))</f>
        <v>0</v>
      </c>
      <c r="R124" s="161">
        <f>IF(A4stdlife="n/a","n/a",IF(R$3&gt;(A4stdlife+$E124),(Input!$N$146*(1+rvanilla)^0.5)-SUM($N124:Q124),(Input!$N$146*(1+rvanilla)^0.5)/A4stdlife))</f>
        <v>0</v>
      </c>
      <c r="S124" s="161">
        <f>IF(A4stdlife="n/a","n/a",IF(S$3&gt;(A4stdlife+$E124),(Input!$N$146*(1+rvanilla)^0.5)-SUM($N124:R124),(Input!$N$146*(1+rvanilla)^0.5)/A4stdlife))</f>
        <v>0</v>
      </c>
      <c r="T124" s="161">
        <f>IF(A4stdlife="n/a","n/a",IF(T$3&gt;(A4stdlife+$E124),(Input!$N$146*(1+rvanilla)^0.5)-SUM($N124:S124),(Input!$N$146*(1+rvanilla)^0.5)/A4stdlife))</f>
        <v>0</v>
      </c>
      <c r="U124" s="161">
        <f>IF(A4stdlife="n/a","n/a",IF(U$3&gt;(A4stdlife+$E124),(Input!$N$146*(1+rvanilla)^0.5)-SUM($N124:T124),(Input!$N$146*(1+rvanilla)^0.5)/A4stdlife))</f>
        <v>0</v>
      </c>
      <c r="V124" s="161">
        <f>IF(A4stdlife="n/a","n/a",IF(V$3&gt;(A4stdlife+$E124),(Input!$N$146*(1+rvanilla)^0.5)-SUM($N124:U124),(Input!$N$146*(1+rvanilla)^0.5)/A4stdlife))</f>
        <v>0</v>
      </c>
      <c r="W124" s="161">
        <f>IF(A4stdlife="n/a","n/a",IF(W$3&gt;(A4stdlife+$E124),(Input!$N$146*(1+rvanilla)^0.5)-SUM($N124:V124),(Input!$N$146*(1+rvanilla)^0.5)/A4stdlife))</f>
        <v>0</v>
      </c>
      <c r="X124" s="161">
        <f>IF(A4stdlife="n/a","n/a",IF(X$3&gt;(A4stdlife+$E124),(Input!$N$146*(1+rvanilla)^0.5)-SUM($N124:W124),(Input!$N$146*(1+rvanilla)^0.5)/A4stdlife))</f>
        <v>0</v>
      </c>
      <c r="Y124" s="161">
        <f>IF(A4stdlife="n/a","n/a",IF(Y$3&gt;(A4stdlife+$E124),(Input!$N$146*(1+rvanilla)^0.5)-SUM($N124:X124),(Input!$N$146*(1+rvanilla)^0.5)/A4stdlife))</f>
        <v>0</v>
      </c>
      <c r="Z124" s="161">
        <f>IF(A4stdlife="n/a","n/a",IF(Z$3&gt;(A4stdlife+$E124),(Input!$N$146*(1+rvanilla)^0.5)-SUM($N124:Y124),(Input!$N$146*(1+rvanilla)^0.5)/A4stdlife))</f>
        <v>0</v>
      </c>
      <c r="AA124" s="161">
        <f>IF(A4stdlife="n/a","n/a",IF(AA$3&gt;(A4stdlife+$E124),(Input!$N$146*(1+rvanilla)^0.5)-SUM($N124:Z124),(Input!$N$146*(1+rvanilla)^0.5)/A4stdlife))</f>
        <v>0</v>
      </c>
      <c r="AB124" s="161">
        <f>IF(A4stdlife="n/a","n/a",IF(AB$3&gt;(A4stdlife+$E124),(Input!$N$146*(1+rvanilla)^0.5)-SUM($N124:AA124),(Input!$N$146*(1+rvanilla)^0.5)/A4stdlife))</f>
        <v>0</v>
      </c>
      <c r="AC124" s="161">
        <f>IF(A4stdlife="n/a","n/a",IF(AC$3&gt;(A4stdlife+$E124),(Input!$N$146*(1+rvanilla)^0.5)-SUM($N124:AB124),(Input!$N$146*(1+rvanilla)^0.5)/A4stdlife))</f>
        <v>0</v>
      </c>
      <c r="AD124" s="161">
        <f>IF(A4stdlife="n/a","n/a",IF(AD$3&gt;(A4stdlife+$E124),(Input!$N$146*(1+rvanilla)^0.5)-SUM($N124:AC124),(Input!$N$146*(1+rvanilla)^0.5)/A4stdlife))</f>
        <v>0</v>
      </c>
      <c r="AE124" s="161">
        <f>IF(A4stdlife="n/a","n/a",IF(AE$3&gt;(A4stdlife+$E124),(Input!$N$146*(1+rvanilla)^0.5)-SUM($N124:AD124),(Input!$N$146*(1+rvanilla)^0.5)/A4stdlife))</f>
        <v>0</v>
      </c>
      <c r="AF124" s="161">
        <f>IF(A4stdlife="n/a","n/a",IF(AF$3&gt;(A4stdlife+$E124),(Input!$N$146*(1+rvanilla)^0.5)-SUM($N124:AE124),(Input!$N$146*(1+rvanilla)^0.5)/A4stdlife))</f>
        <v>0</v>
      </c>
      <c r="AG124" s="161">
        <f>IF(A4stdlife="n/a","n/a",IF(AG$3&gt;(A4stdlife+$E124),(Input!$N$146*(1+rvanilla)^0.5)-SUM($N124:AF124),(Input!$N$146*(1+rvanilla)^0.5)/A4stdlife))</f>
        <v>0</v>
      </c>
      <c r="AH124" s="161">
        <f>IF(A4stdlife="n/a","n/a",IF(AH$3&gt;(A4stdlife+$E124),(Input!$N$146*(1+rvanilla)^0.5)-SUM($N124:AG124),(Input!$N$146*(1+rvanilla)^0.5)/A4stdlife))</f>
        <v>0</v>
      </c>
      <c r="AI124" s="161">
        <f>IF(A4stdlife="n/a","n/a",IF(AI$3&gt;(A4stdlife+$E124),(Input!$N$146*(1+rvanilla)^0.5)-SUM($N124:AH124),(Input!$N$146*(1+rvanilla)^0.5)/A4stdlife))</f>
        <v>0</v>
      </c>
      <c r="AJ124" s="161">
        <f>IF(A4stdlife="n/a","n/a",IF(AJ$3&gt;(A4stdlife+$E124),(Input!$N$146*(1+rvanilla)^0.5)-SUM($N124:AI124),(Input!$N$146*(1+rvanilla)^0.5)/A4stdlife))</f>
        <v>0</v>
      </c>
      <c r="AK124" s="161">
        <f>IF(A4stdlife="n/a","n/a",IF(AK$3&gt;(A4stdlife+$E124),(Input!$N$146*(1+rvanilla)^0.5)-SUM($N124:AJ124),(Input!$N$146*(1+rvanilla)^0.5)/A4stdlife))</f>
        <v>0</v>
      </c>
      <c r="AL124" s="161">
        <f>IF(A4stdlife="n/a","n/a",IF(AL$3&gt;(A4stdlife+$E124),(Input!$N$146*(1+rvanilla)^0.5)-SUM($N124:AK124),(Input!$N$146*(1+rvanilla)^0.5)/A4stdlife))</f>
        <v>0</v>
      </c>
      <c r="AM124" s="161">
        <f>IF(A4stdlife="n/a","n/a",IF(AM$3&gt;(A4stdlife+$E124),(Input!$N$146*(1+rvanilla)^0.5)-SUM($N124:AL124),(Input!$N$146*(1+rvanilla)^0.5)/A4stdlife))</f>
        <v>0</v>
      </c>
      <c r="AN124" s="161">
        <f>IF(A4stdlife="n/a","n/a",IF(AN$3&gt;(A4stdlife+$E124),(Input!$N$146*(1+rvanilla)^0.5)-SUM($N124:AM124),(Input!$N$146*(1+rvanilla)^0.5)/A4stdlife))</f>
        <v>0</v>
      </c>
      <c r="AO124" s="161">
        <f>IF(A4stdlife="n/a","n/a",IF(AO$3&gt;(A4stdlife+$E124),(Input!$N$146*(1+rvanilla)^0.5)-SUM($N124:AN124),(Input!$N$146*(1+rvanilla)^0.5)/A4stdlife))</f>
        <v>0</v>
      </c>
      <c r="AP124" s="161">
        <f>IF(A4stdlife="n/a","n/a",IF(AP$3&gt;(A4stdlife+$E124),(Input!$N$146*(1+rvanilla)^0.5)-SUM($N124:AO124),(Input!$N$146*(1+rvanilla)^0.5)/A4stdlife))</f>
        <v>0</v>
      </c>
      <c r="AQ124" s="161">
        <f>IF(A4stdlife="n/a","n/a",IF(AQ$3&gt;(A4stdlife+$E124),(Input!$N$146*(1+rvanilla)^0.5)-SUM($N124:AP124),(Input!$N$146*(1+rvanilla)^0.5)/A4stdlife))</f>
        <v>0</v>
      </c>
      <c r="AR124" s="161">
        <f>IF(A4stdlife="n/a","n/a",IF(AR$3&gt;(A4stdlife+$E124),(Input!$N$146*(1+rvanilla)^0.5)-SUM($N124:AQ124),(Input!$N$146*(1+rvanilla)^0.5)/A4stdlife))</f>
        <v>0</v>
      </c>
      <c r="AS124" s="161">
        <f>IF(A4stdlife="n/a","n/a",IF(AS$3&gt;(A4stdlife+$E124),(Input!$N$146*(1+rvanilla)^0.5)-SUM($N124:AR124),(Input!$N$146*(1+rvanilla)^0.5)/A4stdlife))</f>
        <v>0</v>
      </c>
      <c r="AT124" s="161">
        <f>IF(A4stdlife="n/a","n/a",IF(AT$3&gt;(A4stdlife+$E124),(Input!$N$146*(1+rvanilla)^0.5)-SUM($N124:AS124),(Input!$N$146*(1+rvanilla)^0.5)/A4stdlife))</f>
        <v>0</v>
      </c>
      <c r="AU124" s="161">
        <f>IF(A4stdlife="n/a","n/a",IF(AU$3&gt;(A4stdlife+$E124),(Input!$N$146*(1+rvanilla)^0.5)-SUM($N124:AT124),(Input!$N$146*(1+rvanilla)^0.5)/A4stdlife))</f>
        <v>0</v>
      </c>
      <c r="AV124" s="161">
        <f>IF(A4stdlife="n/a","n/a",IF(AV$3&gt;(A4stdlife+$E124),(Input!$N$146*(1+rvanilla)^0.5)-SUM($N124:AU124),(Input!$N$146*(1+rvanilla)^0.5)/A4stdlife))</f>
        <v>0</v>
      </c>
      <c r="AW124" s="161">
        <f>IF(A4stdlife="n/a","n/a",IF(AW$3&gt;(A4stdlife+$E124),(Input!$N$146*(1+rvanilla)^0.5)-SUM($N124:AV124),(Input!$N$146*(1+rvanilla)^0.5)/A4stdlife))</f>
        <v>0</v>
      </c>
      <c r="AX124" s="161">
        <f>IF(A4stdlife="n/a","n/a",IF(AX$3&gt;(A4stdlife+$E124),(Input!$N$146*(1+rvanilla)^0.5)-SUM($N124:AW124),(Input!$N$146*(1+rvanilla)^0.5)/A4stdlife))</f>
        <v>0</v>
      </c>
      <c r="AY124" s="161">
        <f>IF(A4stdlife="n/a","n/a",IF(AY$3&gt;(A4stdlife+$E124),(Input!$N$146*(1+rvanilla)^0.5)-SUM($N124:AX124),(Input!$N$146*(1+rvanilla)^0.5)/A4stdlife))</f>
        <v>0</v>
      </c>
      <c r="AZ124" s="161">
        <f>IF(A4stdlife="n/a","n/a",IF(AZ$3&gt;(A4stdlife+$E124),(Input!$N$146*(1+rvanilla)^0.5)-SUM($N124:AY124),(Input!$N$146*(1+rvanilla)^0.5)/A4stdlife))</f>
        <v>0</v>
      </c>
      <c r="BA124" s="161">
        <f>IF(A4stdlife="n/a","n/a",IF(BA$3&gt;(A4stdlife+$E124),(Input!$N$146*(1+rvanilla)^0.5)-SUM($N124:AZ124),(Input!$N$146*(1+rvanilla)^0.5)/A4stdlife))</f>
        <v>0</v>
      </c>
      <c r="BB124" s="161">
        <f>IF(A4stdlife="n/a","n/a",IF(BB$3&gt;(A4stdlife+$E124),(Input!$N$146*(1+rvanilla)^0.5)-SUM($N124:BA124),(Input!$N$146*(1+rvanilla)^0.5)/A4stdlife))</f>
        <v>0</v>
      </c>
      <c r="BC124" s="161">
        <f>IF(A4stdlife="n/a","n/a",IF(BC$3&gt;(A4stdlife+$E124),(Input!$N$146*(1+rvanilla)^0.5)-SUM($N124:BB124),(Input!$N$146*(1+rvanilla)^0.5)/A4stdlife))</f>
        <v>0</v>
      </c>
      <c r="BD124" s="161">
        <f>IF(A4stdlife="n/a","n/a",IF(BD$3&gt;(A4stdlife+$E124),(Input!$N$146*(1+rvanilla)^0.5)-SUM($N124:BC124),(Input!$N$146*(1+rvanilla)^0.5)/A4stdlife))</f>
        <v>0</v>
      </c>
      <c r="BE124" s="161">
        <f>IF(A4stdlife="n/a","n/a",IF(BE$3&gt;(A4stdlife+$E124),(Input!$N$146*(1+rvanilla)^0.5)-SUM($N124:BD124),(Input!$N$146*(1+rvanilla)^0.5)/A4stdlife))</f>
        <v>0</v>
      </c>
      <c r="BF124" s="161">
        <f>IF(A4stdlife="n/a","n/a",IF(BF$3&gt;(A4stdlife+$E124),(Input!$N$146*(1+rvanilla)^0.5)-SUM($N124:BE124),(Input!$N$146*(1+rvanilla)^0.5)/A4stdlife))</f>
        <v>0</v>
      </c>
      <c r="BG124" s="161">
        <f>IF(A4stdlife="n/a","n/a",IF(BG$3&gt;(A4stdlife+$E124),(Input!$N$146*(1+rvanilla)^0.5)-SUM($N124:BF124),(Input!$N$146*(1+rvanilla)^0.5)/A4stdlife))</f>
        <v>0</v>
      </c>
      <c r="BH124" s="161">
        <f>IF(A4stdlife="n/a","n/a",IF(BH$3&gt;(A4stdlife+$E124),(Input!$N$146*(1+rvanilla)^0.5)-SUM($N124:BG124),(Input!$N$146*(1+rvanilla)^0.5)/A4stdlife))</f>
        <v>0</v>
      </c>
      <c r="BI124" s="161">
        <f>IF(A4stdlife="n/a","n/a",IF(BI$3&gt;(A4stdlife+$E124),(Input!$N$146*(1+rvanilla)^0.5)-SUM($N124:BH124),(Input!$N$146*(1+rvanilla)^0.5)/A4stdlife))</f>
        <v>0</v>
      </c>
      <c r="BJ124" s="19"/>
      <c r="BK124" s="19"/>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x14ac:dyDescent="0.2">
      <c r="A125" s="19"/>
      <c r="B125" s="19"/>
      <c r="C125" s="35"/>
      <c r="D125" s="469"/>
      <c r="E125" s="281">
        <v>9</v>
      </c>
      <c r="F125" s="37"/>
      <c r="G125" s="393"/>
      <c r="H125" s="307"/>
      <c r="I125" s="307"/>
      <c r="J125" s="307"/>
      <c r="K125" s="307"/>
      <c r="L125" s="307"/>
      <c r="M125" s="307"/>
      <c r="N125" s="307"/>
      <c r="O125" s="306"/>
      <c r="P125" s="161">
        <f>IF(A4stdlife="n/a","n/a",IF(P$3&gt;(A4stdlife+$E125),(Input!$O$146*(1+rvanilla)^0.5)-SUM($O221:O221),(Input!$O$146*(1+rvanilla)^0.5)/A4stdlife))</f>
        <v>0</v>
      </c>
      <c r="Q125" s="161">
        <f>IF(A4stdlife="n/a","n/a",IF(Q$3&gt;(A4stdlife+$E125),(Input!$O$146*(1+rvanilla)^0.5)-SUM($O221:P221),(Input!$O$146*(1+rvanilla)^0.5)/A4stdlife))</f>
        <v>0</v>
      </c>
      <c r="R125" s="161">
        <f>IF(A4stdlife="n/a","n/a",IF(R$3&gt;(A4stdlife+$E125),(Input!$O$146*(1+rvanilla)^0.5)-SUM($O221:Q221),(Input!$O$146*(1+rvanilla)^0.5)/A4stdlife))</f>
        <v>0</v>
      </c>
      <c r="S125" s="161">
        <f>IF(A4stdlife="n/a","n/a",IF(S$3&gt;(A4stdlife+$E125),(Input!$O$146*(1+rvanilla)^0.5)-SUM($O221:R221),(Input!$O$146*(1+rvanilla)^0.5)/A4stdlife))</f>
        <v>0</v>
      </c>
      <c r="T125" s="161">
        <f>IF(A4stdlife="n/a","n/a",IF(T$3&gt;(A4stdlife+$E125),(Input!$O$146*(1+rvanilla)^0.5)-SUM($O221:S221),(Input!$O$146*(1+rvanilla)^0.5)/A4stdlife))</f>
        <v>0</v>
      </c>
      <c r="U125" s="161">
        <f>IF(A4stdlife="n/a","n/a",IF(U$3&gt;(A4stdlife+$E125),(Input!$O$146*(1+rvanilla)^0.5)-SUM($O221:T221),(Input!$O$146*(1+rvanilla)^0.5)/A4stdlife))</f>
        <v>0</v>
      </c>
      <c r="V125" s="161">
        <f>IF(A4stdlife="n/a","n/a",IF(V$3&gt;(A4stdlife+$E125),(Input!$O$146*(1+rvanilla)^0.5)-SUM($O221:U221),(Input!$O$146*(1+rvanilla)^0.5)/A4stdlife))</f>
        <v>0</v>
      </c>
      <c r="W125" s="161">
        <f>IF(A4stdlife="n/a","n/a",IF(W$3&gt;(A4stdlife+$E125),(Input!$O$146*(1+rvanilla)^0.5)-SUM($O221:V221),(Input!$O$146*(1+rvanilla)^0.5)/A4stdlife))</f>
        <v>0</v>
      </c>
      <c r="X125" s="161">
        <f>IF(A4stdlife="n/a","n/a",IF(X$3&gt;(A4stdlife+$E125),(Input!$O$146*(1+rvanilla)^0.5)-SUM($O221:W221),(Input!$O$146*(1+rvanilla)^0.5)/A4stdlife))</f>
        <v>0</v>
      </c>
      <c r="Y125" s="161">
        <f>IF(A4stdlife="n/a","n/a",IF(Y$3&gt;(A4stdlife+$E125),(Input!$O$146*(1+rvanilla)^0.5)-SUM($O221:X221),(Input!$O$146*(1+rvanilla)^0.5)/A4stdlife))</f>
        <v>0</v>
      </c>
      <c r="Z125" s="161">
        <f>IF(A4stdlife="n/a","n/a",IF(Z$3&gt;(A4stdlife+$E125),(Input!$O$146*(1+rvanilla)^0.5)-SUM($O221:Y221),(Input!$O$146*(1+rvanilla)^0.5)/A4stdlife))</f>
        <v>0</v>
      </c>
      <c r="AA125" s="161">
        <f>IF(A4stdlife="n/a","n/a",IF(AA$3&gt;(A4stdlife+$E125),(Input!$O$146*(1+rvanilla)^0.5)-SUM($O221:Z221),(Input!$O$146*(1+rvanilla)^0.5)/A4stdlife))</f>
        <v>0</v>
      </c>
      <c r="AB125" s="161">
        <f>IF(A4stdlife="n/a","n/a",IF(AB$3&gt;(A4stdlife+$E125),(Input!$O$146*(1+rvanilla)^0.5)-SUM($O221:AA221),(Input!$O$146*(1+rvanilla)^0.5)/A4stdlife))</f>
        <v>0</v>
      </c>
      <c r="AC125" s="161">
        <f>IF(A4stdlife="n/a","n/a",IF(AC$3&gt;(A4stdlife+$E125),(Input!$O$146*(1+rvanilla)^0.5)-SUM($O221:AB221),(Input!$O$146*(1+rvanilla)^0.5)/A4stdlife))</f>
        <v>0</v>
      </c>
      <c r="AD125" s="161">
        <f>IF(A4stdlife="n/a","n/a",IF(AD$3&gt;(A4stdlife+$E125),(Input!$O$146*(1+rvanilla)^0.5)-SUM($O221:AC221),(Input!$O$146*(1+rvanilla)^0.5)/A4stdlife))</f>
        <v>0</v>
      </c>
      <c r="AE125" s="161">
        <f>IF(A4stdlife="n/a","n/a",IF(AE$3&gt;(A4stdlife+$E125),(Input!$O$146*(1+rvanilla)^0.5)-SUM($O221:AD221),(Input!$O$146*(1+rvanilla)^0.5)/A4stdlife))</f>
        <v>0</v>
      </c>
      <c r="AF125" s="161">
        <f>IF(A4stdlife="n/a","n/a",IF(AF$3&gt;(A4stdlife+$E125),(Input!$O$146*(1+rvanilla)^0.5)-SUM($O221:AE221),(Input!$O$146*(1+rvanilla)^0.5)/A4stdlife))</f>
        <v>0</v>
      </c>
      <c r="AG125" s="161">
        <f>IF(A4stdlife="n/a","n/a",IF(AG$3&gt;(A4stdlife+$E125),(Input!$O$146*(1+rvanilla)^0.5)-SUM($O221:AF221),(Input!$O$146*(1+rvanilla)^0.5)/A4stdlife))</f>
        <v>0</v>
      </c>
      <c r="AH125" s="161">
        <f>IF(A4stdlife="n/a","n/a",IF(AH$3&gt;(A4stdlife+$E125),(Input!$O$146*(1+rvanilla)^0.5)-SUM($O221:AG221),(Input!$O$146*(1+rvanilla)^0.5)/A4stdlife))</f>
        <v>0</v>
      </c>
      <c r="AI125" s="161">
        <f>IF(A4stdlife="n/a","n/a",IF(AI$3&gt;(A4stdlife+$E125),(Input!$O$146*(1+rvanilla)^0.5)-SUM($O221:AH221),(Input!$O$146*(1+rvanilla)^0.5)/A4stdlife))</f>
        <v>0</v>
      </c>
      <c r="AJ125" s="161">
        <f>IF(A4stdlife="n/a","n/a",IF(AJ$3&gt;(A4stdlife+$E125),(Input!$O$146*(1+rvanilla)^0.5)-SUM($O221:AI221),(Input!$O$146*(1+rvanilla)^0.5)/A4stdlife))</f>
        <v>0</v>
      </c>
      <c r="AK125" s="161">
        <f>IF(A4stdlife="n/a","n/a",IF(AK$3&gt;(A4stdlife+$E125),(Input!$O$146*(1+rvanilla)^0.5)-SUM($O221:AJ221),(Input!$O$146*(1+rvanilla)^0.5)/A4stdlife))</f>
        <v>0</v>
      </c>
      <c r="AL125" s="161">
        <f>IF(A4stdlife="n/a","n/a",IF(AL$3&gt;(A4stdlife+$E125),(Input!$O$146*(1+rvanilla)^0.5)-SUM($O221:AK221),(Input!$O$146*(1+rvanilla)^0.5)/A4stdlife))</f>
        <v>0</v>
      </c>
      <c r="AM125" s="161">
        <f>IF(A4stdlife="n/a","n/a",IF(AM$3&gt;(A4stdlife+$E125),(Input!$O$146*(1+rvanilla)^0.5)-SUM($O221:AL221),(Input!$O$146*(1+rvanilla)^0.5)/A4stdlife))</f>
        <v>0</v>
      </c>
      <c r="AN125" s="161">
        <f>IF(A4stdlife="n/a","n/a",IF(AN$3&gt;(A4stdlife+$E125),(Input!$O$146*(1+rvanilla)^0.5)-SUM($O221:AM221),(Input!$O$146*(1+rvanilla)^0.5)/A4stdlife))</f>
        <v>0</v>
      </c>
      <c r="AO125" s="161">
        <f>IF(A4stdlife="n/a","n/a",IF(AO$3&gt;(A4stdlife+$E125),(Input!$O$146*(1+rvanilla)^0.5)-SUM($O221:AN221),(Input!$O$146*(1+rvanilla)^0.5)/A4stdlife))</f>
        <v>0</v>
      </c>
      <c r="AP125" s="161">
        <f>IF(A4stdlife="n/a","n/a",IF(AP$3&gt;(A4stdlife+$E125),(Input!$O$146*(1+rvanilla)^0.5)-SUM($O221:AO221),(Input!$O$146*(1+rvanilla)^0.5)/A4stdlife))</f>
        <v>0</v>
      </c>
      <c r="AQ125" s="161">
        <f>IF(A4stdlife="n/a","n/a",IF(AQ$3&gt;(A4stdlife+$E125),(Input!$O$146*(1+rvanilla)^0.5)-SUM($O221:AP221),(Input!$O$146*(1+rvanilla)^0.5)/A4stdlife))</f>
        <v>0</v>
      </c>
      <c r="AR125" s="161">
        <f>IF(A4stdlife="n/a","n/a",IF(AR$3&gt;(A4stdlife+$E125),(Input!$O$146*(1+rvanilla)^0.5)-SUM($O221:AQ221),(Input!$O$146*(1+rvanilla)^0.5)/A4stdlife))</f>
        <v>0</v>
      </c>
      <c r="AS125" s="161">
        <f>IF(A4stdlife="n/a","n/a",IF(AS$3&gt;(A4stdlife+$E125),(Input!$O$146*(1+rvanilla)^0.5)-SUM($O221:AR221),(Input!$O$146*(1+rvanilla)^0.5)/A4stdlife))</f>
        <v>0</v>
      </c>
      <c r="AT125" s="161">
        <f>IF(A4stdlife="n/a","n/a",IF(AT$3&gt;(A4stdlife+$E125),(Input!$O$146*(1+rvanilla)^0.5)-SUM($O221:AS221),(Input!$O$146*(1+rvanilla)^0.5)/A4stdlife))</f>
        <v>0</v>
      </c>
      <c r="AU125" s="161">
        <f>IF(A4stdlife="n/a","n/a",IF(AU$3&gt;(A4stdlife+$E125),(Input!$O$146*(1+rvanilla)^0.5)-SUM($O221:AT221),(Input!$O$146*(1+rvanilla)^0.5)/A4stdlife))</f>
        <v>0</v>
      </c>
      <c r="AV125" s="161">
        <f>IF(A4stdlife="n/a","n/a",IF(AV$3&gt;(A4stdlife+$E125),(Input!$O$146*(1+rvanilla)^0.5)-SUM($O221:AU221),(Input!$O$146*(1+rvanilla)^0.5)/A4stdlife))</f>
        <v>0</v>
      </c>
      <c r="AW125" s="161">
        <f>IF(A4stdlife="n/a","n/a",IF(AW$3&gt;(A4stdlife+$E125),(Input!$O$146*(1+rvanilla)^0.5)-SUM($O221:AV221),(Input!$O$146*(1+rvanilla)^0.5)/A4stdlife))</f>
        <v>0</v>
      </c>
      <c r="AX125" s="161">
        <f>IF(A4stdlife="n/a","n/a",IF(AX$3&gt;(A4stdlife+$E125),(Input!$O$146*(1+rvanilla)^0.5)-SUM($O221:AW221),(Input!$O$146*(1+rvanilla)^0.5)/A4stdlife))</f>
        <v>0</v>
      </c>
      <c r="AY125" s="161">
        <f>IF(A4stdlife="n/a","n/a",IF(AY$3&gt;(A4stdlife+$E125),(Input!$O$146*(1+rvanilla)^0.5)-SUM($O221:AX221),(Input!$O$146*(1+rvanilla)^0.5)/A4stdlife))</f>
        <v>0</v>
      </c>
      <c r="AZ125" s="161">
        <f>IF(A4stdlife="n/a","n/a",IF(AZ$3&gt;(A4stdlife+$E125),(Input!$O$146*(1+rvanilla)^0.5)-SUM($O221:AY221),(Input!$O$146*(1+rvanilla)^0.5)/A4stdlife))</f>
        <v>0</v>
      </c>
      <c r="BA125" s="161">
        <f>IF(A4stdlife="n/a","n/a",IF(BA$3&gt;(A4stdlife+$E125),(Input!$O$146*(1+rvanilla)^0.5)-SUM($O221:AZ221),(Input!$O$146*(1+rvanilla)^0.5)/A4stdlife))</f>
        <v>0</v>
      </c>
      <c r="BB125" s="161">
        <f>IF(A4stdlife="n/a","n/a",IF(BB$3&gt;(A4stdlife+$E125),(Input!$O$146*(1+rvanilla)^0.5)-SUM($O221:BA221),(Input!$O$146*(1+rvanilla)^0.5)/A4stdlife))</f>
        <v>0</v>
      </c>
      <c r="BC125" s="161">
        <f>IF(A4stdlife="n/a","n/a",IF(BC$3&gt;(A4stdlife+$E125),(Input!$O$146*(1+rvanilla)^0.5)-SUM($O221:BB221),(Input!$O$146*(1+rvanilla)^0.5)/A4stdlife))</f>
        <v>0</v>
      </c>
      <c r="BD125" s="161">
        <f>IF(A4stdlife="n/a","n/a",IF(BD$3&gt;(A4stdlife+$E125),(Input!$O$146*(1+rvanilla)^0.5)-SUM($O221:BC221),(Input!$O$146*(1+rvanilla)^0.5)/A4stdlife))</f>
        <v>0</v>
      </c>
      <c r="BE125" s="161">
        <f>IF(A4stdlife="n/a","n/a",IF(BE$3&gt;(A4stdlife+$E125),(Input!$O$146*(1+rvanilla)^0.5)-SUM($O221:BD221),(Input!$O$146*(1+rvanilla)^0.5)/A4stdlife))</f>
        <v>0</v>
      </c>
      <c r="BF125" s="161">
        <f>IF(A4stdlife="n/a","n/a",IF(BF$3&gt;(A4stdlife+$E125),(Input!$O$146*(1+rvanilla)^0.5)-SUM($O221:BE221),(Input!$O$146*(1+rvanilla)^0.5)/A4stdlife))</f>
        <v>0</v>
      </c>
      <c r="BG125" s="161">
        <f>IF(A4stdlife="n/a","n/a",IF(BG$3&gt;(A4stdlife+$E125),(Input!$O$146*(1+rvanilla)^0.5)-SUM($O221:BF221),(Input!$O$146*(1+rvanilla)^0.5)/A4stdlife))</f>
        <v>0</v>
      </c>
      <c r="BH125" s="161">
        <f>IF(A4stdlife="n/a","n/a",IF(BH$3&gt;(A4stdlife+$E125),(Input!$O$146*(1+rvanilla)^0.5)-SUM($O221:BG221),(Input!$O$146*(1+rvanilla)^0.5)/A4stdlife))</f>
        <v>0</v>
      </c>
      <c r="BI125" s="161">
        <f>IF(A4stdlife="n/a","n/a",IF(BI$3&gt;(A4stdlife+$E125),(Input!$O$146*(1+rvanilla)^0.5)-SUM($O221:BH221),(Input!$O$146*(1+rvanilla)^0.5)/A4stdlife))</f>
        <v>0</v>
      </c>
      <c r="BJ125" s="19"/>
      <c r="BK125" s="19"/>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x14ac:dyDescent="0.2">
      <c r="A126" s="19"/>
      <c r="B126" s="19"/>
      <c r="C126" s="35"/>
      <c r="D126" s="469"/>
      <c r="E126" s="282">
        <v>10</v>
      </c>
      <c r="F126" s="37"/>
      <c r="G126" s="393"/>
      <c r="H126" s="307"/>
      <c r="I126" s="307"/>
      <c r="J126" s="307"/>
      <c r="K126" s="307"/>
      <c r="L126" s="307"/>
      <c r="M126" s="307"/>
      <c r="N126" s="307"/>
      <c r="O126" s="307"/>
      <c r="P126" s="306"/>
      <c r="Q126" s="161">
        <f>IF(A4stdlife="n/a","n/a",IF(Q$3&gt;(A4stdlife+$E126),(Input!$P$146*(1+rvanilla)^0.5)-SUM($P126:P126),(Input!$P$146*(1+rvanilla)^0.5)/A4stdlife))</f>
        <v>0</v>
      </c>
      <c r="R126" s="161">
        <f>IF(A4stdlife="n/a","n/a",IF(R$3&gt;(A4stdlife+$E126),(Input!$P$146*(1+rvanilla)^0.5)-SUM($P126:Q126),(Input!$P$146*(1+rvanilla)^0.5)/A4stdlife))</f>
        <v>0</v>
      </c>
      <c r="S126" s="161">
        <f>IF(A4stdlife="n/a","n/a",IF(S$3&gt;(A4stdlife+$E126),(Input!$P$146*(1+rvanilla)^0.5)-SUM($P126:R126),(Input!$P$146*(1+rvanilla)^0.5)/A4stdlife))</f>
        <v>0</v>
      </c>
      <c r="T126" s="161">
        <f>IF(A4stdlife="n/a","n/a",IF(T$3&gt;(A4stdlife+$E126),(Input!$P$146*(1+rvanilla)^0.5)-SUM($P126:S126),(Input!$P$146*(1+rvanilla)^0.5)/A4stdlife))</f>
        <v>0</v>
      </c>
      <c r="U126" s="161">
        <f>IF(A4stdlife="n/a","n/a",IF(U$3&gt;(A4stdlife+$E126),(Input!$P$146*(1+rvanilla)^0.5)-SUM($P126:T126),(Input!$P$146*(1+rvanilla)^0.5)/A4stdlife))</f>
        <v>0</v>
      </c>
      <c r="V126" s="161">
        <f>IF(A4stdlife="n/a","n/a",IF(V$3&gt;(A4stdlife+$E126),(Input!$P$146*(1+rvanilla)^0.5)-SUM($P126:U126),(Input!$P$146*(1+rvanilla)^0.5)/A4stdlife))</f>
        <v>0</v>
      </c>
      <c r="W126" s="161">
        <f>IF(A4stdlife="n/a","n/a",IF(W$3&gt;(A4stdlife+$E126),(Input!$P$146*(1+rvanilla)^0.5)-SUM($P126:V126),(Input!$P$146*(1+rvanilla)^0.5)/A4stdlife))</f>
        <v>0</v>
      </c>
      <c r="X126" s="161">
        <f>IF(A4stdlife="n/a","n/a",IF(X$3&gt;(A4stdlife+$E126),(Input!$P$146*(1+rvanilla)^0.5)-SUM($P126:W126),(Input!$P$146*(1+rvanilla)^0.5)/A4stdlife))</f>
        <v>0</v>
      </c>
      <c r="Y126" s="161">
        <f>IF(A4stdlife="n/a","n/a",IF(Y$3&gt;(A4stdlife+$E126),(Input!$P$146*(1+rvanilla)^0.5)-SUM($P126:X126),(Input!$P$146*(1+rvanilla)^0.5)/A4stdlife))</f>
        <v>0</v>
      </c>
      <c r="Z126" s="161">
        <f>IF(A4stdlife="n/a","n/a",IF(Z$3&gt;(A4stdlife+$E126),(Input!$P$146*(1+rvanilla)^0.5)-SUM($P126:Y126),(Input!$P$146*(1+rvanilla)^0.5)/A4stdlife))</f>
        <v>0</v>
      </c>
      <c r="AA126" s="161">
        <f>IF(A4stdlife="n/a","n/a",IF(AA$3&gt;(A4stdlife+$E126),(Input!$P$146*(1+rvanilla)^0.5)-SUM($P126:Z126),(Input!$P$146*(1+rvanilla)^0.5)/A4stdlife))</f>
        <v>0</v>
      </c>
      <c r="AB126" s="161">
        <f>IF(A4stdlife="n/a","n/a",IF(AB$3&gt;(A4stdlife+$E126),(Input!$P$146*(1+rvanilla)^0.5)-SUM($P126:AA126),(Input!$P$146*(1+rvanilla)^0.5)/A4stdlife))</f>
        <v>0</v>
      </c>
      <c r="AC126" s="161">
        <f>IF(A4stdlife="n/a","n/a",IF(AC$3&gt;(A4stdlife+$E126),(Input!$P$146*(1+rvanilla)^0.5)-SUM($P126:AB126),(Input!$P$146*(1+rvanilla)^0.5)/A4stdlife))</f>
        <v>0</v>
      </c>
      <c r="AD126" s="161">
        <f>IF(A4stdlife="n/a","n/a",IF(AD$3&gt;(A4stdlife+$E126),(Input!$P$146*(1+rvanilla)^0.5)-SUM($P126:AC126),(Input!$P$146*(1+rvanilla)^0.5)/A4stdlife))</f>
        <v>0</v>
      </c>
      <c r="AE126" s="161">
        <f>IF(A4stdlife="n/a","n/a",IF(AE$3&gt;(A4stdlife+$E126),(Input!$P$146*(1+rvanilla)^0.5)-SUM($P126:AD126),(Input!$P$146*(1+rvanilla)^0.5)/A4stdlife))</f>
        <v>0</v>
      </c>
      <c r="AF126" s="161">
        <f>IF(A4stdlife="n/a","n/a",IF(AF$3&gt;(A4stdlife+$E126),(Input!$P$146*(1+rvanilla)^0.5)-SUM($P126:AE126),(Input!$P$146*(1+rvanilla)^0.5)/A4stdlife))</f>
        <v>0</v>
      </c>
      <c r="AG126" s="161">
        <f>IF(A4stdlife="n/a","n/a",IF(AG$3&gt;(A4stdlife+$E126),(Input!$P$146*(1+rvanilla)^0.5)-SUM($P126:AF126),(Input!$P$146*(1+rvanilla)^0.5)/A4stdlife))</f>
        <v>0</v>
      </c>
      <c r="AH126" s="161">
        <f>IF(A4stdlife="n/a","n/a",IF(AH$3&gt;(A4stdlife+$E126),(Input!$P$146*(1+rvanilla)^0.5)-SUM($P126:AG126),(Input!$P$146*(1+rvanilla)^0.5)/A4stdlife))</f>
        <v>0</v>
      </c>
      <c r="AI126" s="161">
        <f>IF(A4stdlife="n/a","n/a",IF(AI$3&gt;(A4stdlife+$E126),(Input!$P$146*(1+rvanilla)^0.5)-SUM($P126:AH126),(Input!$P$146*(1+rvanilla)^0.5)/A4stdlife))</f>
        <v>0</v>
      </c>
      <c r="AJ126" s="161">
        <f>IF(A4stdlife="n/a","n/a",IF(AJ$3&gt;(A4stdlife+$E126),(Input!$P$146*(1+rvanilla)^0.5)-SUM($P126:AI126),(Input!$P$146*(1+rvanilla)^0.5)/A4stdlife))</f>
        <v>0</v>
      </c>
      <c r="AK126" s="161">
        <f>IF(A4stdlife="n/a","n/a",IF(AK$3&gt;(A4stdlife+$E126),(Input!$P$146*(1+rvanilla)^0.5)-SUM($P126:AJ126),(Input!$P$146*(1+rvanilla)^0.5)/A4stdlife))</f>
        <v>0</v>
      </c>
      <c r="AL126" s="161">
        <f>IF(A4stdlife="n/a","n/a",IF(AL$3&gt;(A4stdlife+$E126),(Input!$P$146*(1+rvanilla)^0.5)-SUM($P126:AK126),(Input!$P$146*(1+rvanilla)^0.5)/A4stdlife))</f>
        <v>0</v>
      </c>
      <c r="AM126" s="161">
        <f>IF(A4stdlife="n/a","n/a",IF(AM$3&gt;(A4stdlife+$E126),(Input!$P$146*(1+rvanilla)^0.5)-SUM($P126:AL126),(Input!$P$146*(1+rvanilla)^0.5)/A4stdlife))</f>
        <v>0</v>
      </c>
      <c r="AN126" s="161">
        <f>IF(A4stdlife="n/a","n/a",IF(AN$3&gt;(A4stdlife+$E126),(Input!$P$146*(1+rvanilla)^0.5)-SUM($P126:AM126),(Input!$P$146*(1+rvanilla)^0.5)/A4stdlife))</f>
        <v>0</v>
      </c>
      <c r="AO126" s="161">
        <f>IF(A4stdlife="n/a","n/a",IF(AO$3&gt;(A4stdlife+$E126),(Input!$P$146*(1+rvanilla)^0.5)-SUM($P126:AN126),(Input!$P$146*(1+rvanilla)^0.5)/A4stdlife))</f>
        <v>0</v>
      </c>
      <c r="AP126" s="161">
        <f>IF(A4stdlife="n/a","n/a",IF(AP$3&gt;(A4stdlife+$E126),(Input!$P$146*(1+rvanilla)^0.5)-SUM($P126:AO126),(Input!$P$146*(1+rvanilla)^0.5)/A4stdlife))</f>
        <v>0</v>
      </c>
      <c r="AQ126" s="161">
        <f>IF(A4stdlife="n/a","n/a",IF(AQ$3&gt;(A4stdlife+$E126),(Input!$P$146*(1+rvanilla)^0.5)-SUM($P126:AP126),(Input!$P$146*(1+rvanilla)^0.5)/A4stdlife))</f>
        <v>0</v>
      </c>
      <c r="AR126" s="161">
        <f>IF(A4stdlife="n/a","n/a",IF(AR$3&gt;(A4stdlife+$E126),(Input!$P$146*(1+rvanilla)^0.5)-SUM($P126:AQ126),(Input!$P$146*(1+rvanilla)^0.5)/A4stdlife))</f>
        <v>0</v>
      </c>
      <c r="AS126" s="161">
        <f>IF(A4stdlife="n/a","n/a",IF(AS$3&gt;(A4stdlife+$E126),(Input!$P$146*(1+rvanilla)^0.5)-SUM($P126:AR126),(Input!$P$146*(1+rvanilla)^0.5)/A4stdlife))</f>
        <v>0</v>
      </c>
      <c r="AT126" s="161">
        <f>IF(A4stdlife="n/a","n/a",IF(AT$3&gt;(A4stdlife+$E126),(Input!$P$146*(1+rvanilla)^0.5)-SUM($P126:AS126),(Input!$P$146*(1+rvanilla)^0.5)/A4stdlife))</f>
        <v>0</v>
      </c>
      <c r="AU126" s="161">
        <f>IF(A4stdlife="n/a","n/a",IF(AU$3&gt;(A4stdlife+$E126),(Input!$P$146*(1+rvanilla)^0.5)-SUM($P126:AT126),(Input!$P$146*(1+rvanilla)^0.5)/A4stdlife))</f>
        <v>0</v>
      </c>
      <c r="AV126" s="161">
        <f>IF(A4stdlife="n/a","n/a",IF(AV$3&gt;(A4stdlife+$E126),(Input!$P$146*(1+rvanilla)^0.5)-SUM($P126:AU126),(Input!$P$146*(1+rvanilla)^0.5)/A4stdlife))</f>
        <v>0</v>
      </c>
      <c r="AW126" s="161">
        <f>IF(A4stdlife="n/a","n/a",IF(AW$3&gt;(A4stdlife+$E126),(Input!$P$146*(1+rvanilla)^0.5)-SUM($P126:AV126),(Input!$P$146*(1+rvanilla)^0.5)/A4stdlife))</f>
        <v>0</v>
      </c>
      <c r="AX126" s="161">
        <f>IF(A4stdlife="n/a","n/a",IF(AX$3&gt;(A4stdlife+$E126),(Input!$P$146*(1+rvanilla)^0.5)-SUM($P126:AW126),(Input!$P$146*(1+rvanilla)^0.5)/A4stdlife))</f>
        <v>0</v>
      </c>
      <c r="AY126" s="161">
        <f>IF(A4stdlife="n/a","n/a",IF(AY$3&gt;(A4stdlife+$E126),(Input!$P$146*(1+rvanilla)^0.5)-SUM($P126:AX126),(Input!$P$146*(1+rvanilla)^0.5)/A4stdlife))</f>
        <v>0</v>
      </c>
      <c r="AZ126" s="161">
        <f>IF(A4stdlife="n/a","n/a",IF(AZ$3&gt;(A4stdlife+$E126),(Input!$P$146*(1+rvanilla)^0.5)-SUM($P126:AY126),(Input!$P$146*(1+rvanilla)^0.5)/A4stdlife))</f>
        <v>0</v>
      </c>
      <c r="BA126" s="161">
        <f>IF(A4stdlife="n/a","n/a",IF(BA$3&gt;(A4stdlife+$E126),(Input!$P$146*(1+rvanilla)^0.5)-SUM($P126:AZ126),(Input!$P$146*(1+rvanilla)^0.5)/A4stdlife))</f>
        <v>0</v>
      </c>
      <c r="BB126" s="161">
        <f>IF(A4stdlife="n/a","n/a",IF(BB$3&gt;(A4stdlife+$E126),(Input!$P$146*(1+rvanilla)^0.5)-SUM($P126:BA126),(Input!$P$146*(1+rvanilla)^0.5)/A4stdlife))</f>
        <v>0</v>
      </c>
      <c r="BC126" s="161">
        <f>IF(A4stdlife="n/a","n/a",IF(BC$3&gt;(A4stdlife+$E126),(Input!$P$146*(1+rvanilla)^0.5)-SUM($P126:BB126),(Input!$P$146*(1+rvanilla)^0.5)/A4stdlife))</f>
        <v>0</v>
      </c>
      <c r="BD126" s="161">
        <f>IF(A4stdlife="n/a","n/a",IF(BD$3&gt;(A4stdlife+$E126),(Input!$P$146*(1+rvanilla)^0.5)-SUM($P126:BC126),(Input!$P$146*(1+rvanilla)^0.5)/A4stdlife))</f>
        <v>0</v>
      </c>
      <c r="BE126" s="161">
        <f>IF(A4stdlife="n/a","n/a",IF(BE$3&gt;(A4stdlife+$E126),(Input!$P$146*(1+rvanilla)^0.5)-SUM($P126:BD126),(Input!$P$146*(1+rvanilla)^0.5)/A4stdlife))</f>
        <v>0</v>
      </c>
      <c r="BF126" s="161">
        <f>IF(A4stdlife="n/a","n/a",IF(BF$3&gt;(A4stdlife+$E126),(Input!$P$146*(1+rvanilla)^0.5)-SUM($P126:BE126),(Input!$P$146*(1+rvanilla)^0.5)/A4stdlife))</f>
        <v>0</v>
      </c>
      <c r="BG126" s="161">
        <f>IF(A4stdlife="n/a","n/a",IF(BG$3&gt;(A4stdlife+$E126),(Input!$P$146*(1+rvanilla)^0.5)-SUM($P126:BF126),(Input!$P$146*(1+rvanilla)^0.5)/A4stdlife))</f>
        <v>0</v>
      </c>
      <c r="BH126" s="161">
        <f>IF(A4stdlife="n/a","n/a",IF(BH$3&gt;(A4stdlife+$E126),(Input!$P$146*(1+rvanilla)^0.5)-SUM($P126:BG126),(Input!$P$146*(1+rvanilla)^0.5)/A4stdlife))</f>
        <v>0</v>
      </c>
      <c r="BI126" s="161">
        <f>IF(A4stdlife="n/a","n/a",IF(BI$3&gt;(A4stdlife+$E126),(Input!$P$146*(1+rvanilla)^0.5)-SUM($P126:BH126),(Input!$P$146*(1+rvanilla)^0.5)/A4stdlife))</f>
        <v>0</v>
      </c>
      <c r="BJ126" s="19"/>
      <c r="BK126" s="19"/>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1" x14ac:dyDescent="0.2">
      <c r="A127" s="19"/>
      <c r="B127" s="19"/>
      <c r="C127" s="35">
        <f>Asset4</f>
        <v>0</v>
      </c>
      <c r="D127" s="19"/>
      <c r="E127" s="19"/>
      <c r="F127" s="32"/>
      <c r="G127" s="158">
        <f t="shared" ref="G127:AL127" si="43">SUM(G115:G126)</f>
        <v>0</v>
      </c>
      <c r="H127" s="158">
        <f t="shared" si="43"/>
        <v>0</v>
      </c>
      <c r="I127" s="158">
        <f t="shared" si="43"/>
        <v>0</v>
      </c>
      <c r="J127" s="158">
        <f t="shared" si="43"/>
        <v>0</v>
      </c>
      <c r="K127" s="158">
        <f t="shared" si="43"/>
        <v>0</v>
      </c>
      <c r="L127" s="158">
        <f t="shared" si="43"/>
        <v>0</v>
      </c>
      <c r="M127" s="158">
        <f t="shared" si="43"/>
        <v>0</v>
      </c>
      <c r="N127" s="158">
        <f t="shared" si="43"/>
        <v>0</v>
      </c>
      <c r="O127" s="158">
        <f t="shared" si="43"/>
        <v>0</v>
      </c>
      <c r="P127" s="158">
        <f t="shared" si="43"/>
        <v>0</v>
      </c>
      <c r="Q127" s="158">
        <f t="shared" si="43"/>
        <v>0</v>
      </c>
      <c r="R127" s="158">
        <f t="shared" si="43"/>
        <v>0</v>
      </c>
      <c r="S127" s="158">
        <f t="shared" si="43"/>
        <v>0</v>
      </c>
      <c r="T127" s="158">
        <f t="shared" si="43"/>
        <v>0</v>
      </c>
      <c r="U127" s="158">
        <f t="shared" si="43"/>
        <v>0</v>
      </c>
      <c r="V127" s="158">
        <f t="shared" si="43"/>
        <v>0</v>
      </c>
      <c r="W127" s="158">
        <f t="shared" si="43"/>
        <v>0</v>
      </c>
      <c r="X127" s="158">
        <f t="shared" si="43"/>
        <v>0</v>
      </c>
      <c r="Y127" s="158">
        <f t="shared" si="43"/>
        <v>0</v>
      </c>
      <c r="Z127" s="158">
        <f t="shared" si="43"/>
        <v>0</v>
      </c>
      <c r="AA127" s="158">
        <f t="shared" si="43"/>
        <v>0</v>
      </c>
      <c r="AB127" s="158">
        <f t="shared" si="43"/>
        <v>0</v>
      </c>
      <c r="AC127" s="158">
        <f t="shared" si="43"/>
        <v>0</v>
      </c>
      <c r="AD127" s="158">
        <f t="shared" si="43"/>
        <v>0</v>
      </c>
      <c r="AE127" s="158">
        <f t="shared" si="43"/>
        <v>0</v>
      </c>
      <c r="AF127" s="158">
        <f t="shared" si="43"/>
        <v>0</v>
      </c>
      <c r="AG127" s="158">
        <f t="shared" si="43"/>
        <v>0</v>
      </c>
      <c r="AH127" s="158">
        <f t="shared" si="43"/>
        <v>0</v>
      </c>
      <c r="AI127" s="158">
        <f t="shared" si="43"/>
        <v>0</v>
      </c>
      <c r="AJ127" s="158">
        <f t="shared" si="43"/>
        <v>0</v>
      </c>
      <c r="AK127" s="158">
        <f t="shared" si="43"/>
        <v>0</v>
      </c>
      <c r="AL127" s="158">
        <f t="shared" si="43"/>
        <v>0</v>
      </c>
      <c r="AM127" s="158">
        <f t="shared" ref="AM127:BI127" si="44">SUM(AM115:AM126)</f>
        <v>0</v>
      </c>
      <c r="AN127" s="158">
        <f t="shared" si="44"/>
        <v>0</v>
      </c>
      <c r="AO127" s="158">
        <f t="shared" si="44"/>
        <v>0</v>
      </c>
      <c r="AP127" s="158">
        <f t="shared" si="44"/>
        <v>0</v>
      </c>
      <c r="AQ127" s="158">
        <f t="shared" si="44"/>
        <v>0</v>
      </c>
      <c r="AR127" s="158">
        <f t="shared" si="44"/>
        <v>0</v>
      </c>
      <c r="AS127" s="158">
        <f t="shared" si="44"/>
        <v>0</v>
      </c>
      <c r="AT127" s="158">
        <f t="shared" si="44"/>
        <v>0</v>
      </c>
      <c r="AU127" s="158">
        <f t="shared" si="44"/>
        <v>0</v>
      </c>
      <c r="AV127" s="158">
        <f t="shared" si="44"/>
        <v>0</v>
      </c>
      <c r="AW127" s="158">
        <f t="shared" si="44"/>
        <v>0</v>
      </c>
      <c r="AX127" s="158">
        <f t="shared" si="44"/>
        <v>0</v>
      </c>
      <c r="AY127" s="158">
        <f t="shared" si="44"/>
        <v>0</v>
      </c>
      <c r="AZ127" s="158">
        <f t="shared" si="44"/>
        <v>0</v>
      </c>
      <c r="BA127" s="158">
        <f t="shared" si="44"/>
        <v>0</v>
      </c>
      <c r="BB127" s="158">
        <f t="shared" si="44"/>
        <v>0</v>
      </c>
      <c r="BC127" s="158">
        <f t="shared" si="44"/>
        <v>0</v>
      </c>
      <c r="BD127" s="158">
        <f t="shared" si="44"/>
        <v>0</v>
      </c>
      <c r="BE127" s="158">
        <f t="shared" si="44"/>
        <v>0</v>
      </c>
      <c r="BF127" s="158">
        <f t="shared" si="44"/>
        <v>0</v>
      </c>
      <c r="BG127" s="158">
        <f t="shared" si="44"/>
        <v>0</v>
      </c>
      <c r="BH127" s="158">
        <f t="shared" si="44"/>
        <v>0</v>
      </c>
      <c r="BI127" s="158">
        <f t="shared" si="44"/>
        <v>0</v>
      </c>
      <c r="BJ127" s="19"/>
      <c r="BK127" s="19"/>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x14ac:dyDescent="0.2">
      <c r="A128" s="19"/>
      <c r="B128" s="42">
        <f>C140</f>
        <v>0</v>
      </c>
      <c r="C128" s="43"/>
      <c r="D128" s="44" t="s">
        <v>72</v>
      </c>
      <c r="E128" s="43"/>
      <c r="F128" s="45"/>
      <c r="G128" s="391">
        <f>IF(G$3&gt;A5remlife,A5value-SUM($F128:F128),IF(A5remlife="N/A","n/a",A5value/A5remlife))</f>
        <v>0</v>
      </c>
      <c r="H128" s="160">
        <f>IF(H$3&gt;A5remlife,A5value-SUM($F128:G128),IF(A5remlife="N/A","n/a",A5value/A5remlife))</f>
        <v>0</v>
      </c>
      <c r="I128" s="160">
        <f>IF(I$3&gt;A5remlife,A5value-SUM($F128:H128),IF(A5remlife="N/A","n/a",A5value/A5remlife))</f>
        <v>0</v>
      </c>
      <c r="J128" s="160">
        <f>IF(J$3&gt;A5remlife,A5value-SUM($F128:I128),IF(A5remlife="N/A","n/a",A5value/A5remlife))</f>
        <v>0</v>
      </c>
      <c r="K128" s="160">
        <f>IF(K$3&gt;A5remlife,A5value-SUM($F128:J128),IF(A5remlife="N/A","n/a",A5value/A5remlife))</f>
        <v>0</v>
      </c>
      <c r="L128" s="160">
        <f>IF(L$3&gt;A5remlife,A5value-SUM($F128:K128),IF(A5remlife="N/A","n/a",A5value/A5remlife))</f>
        <v>0</v>
      </c>
      <c r="M128" s="160">
        <f>IF(M$3&gt;A5remlife,A5value-SUM($F128:L128),IF(A5remlife="N/A","n/a",A5value/A5remlife))</f>
        <v>0</v>
      </c>
      <c r="N128" s="160">
        <f>IF(N$3&gt;A5remlife,A5value-SUM($F128:M128),IF(A5remlife="N/A","n/a",A5value/A5remlife))</f>
        <v>0</v>
      </c>
      <c r="O128" s="160">
        <f>IF(O$3&gt;A5remlife,A5value-SUM($F128:N128),IF(A5remlife="N/A","n/a",A5value/A5remlife))</f>
        <v>0</v>
      </c>
      <c r="P128" s="160">
        <f>IF(P$3&gt;A5remlife,A5value-SUM($F128:O128),IF(A5remlife="N/A","n/a",A5value/A5remlife))</f>
        <v>0</v>
      </c>
      <c r="Q128" s="160">
        <f>IF(Q$3&gt;A5remlife,A5value-SUM($F128:P128),IF(A5remlife="N/A","n/a",A5value/A5remlife))</f>
        <v>0</v>
      </c>
      <c r="R128" s="160">
        <f>IF(R$3&gt;A5remlife,A5value-SUM($F128:Q128),IF(A5remlife="N/A","n/a",A5value/A5remlife))</f>
        <v>0</v>
      </c>
      <c r="S128" s="160">
        <f>IF(S$3&gt;A5remlife,A5value-SUM($F128:R128),IF(A5remlife="N/A","n/a",A5value/A5remlife))</f>
        <v>0</v>
      </c>
      <c r="T128" s="160">
        <f>IF(T$3&gt;A5remlife,A5value-SUM($F128:S128),IF(A5remlife="N/A","n/a",A5value/A5remlife))</f>
        <v>0</v>
      </c>
      <c r="U128" s="160">
        <f>IF(U$3&gt;A5remlife,A5value-SUM($F128:T128),IF(A5remlife="N/A","n/a",A5value/A5remlife))</f>
        <v>0</v>
      </c>
      <c r="V128" s="160">
        <f>IF(V$3&gt;A5remlife,A5value-SUM($F128:U128),IF(A5remlife="N/A","n/a",A5value/A5remlife))</f>
        <v>0</v>
      </c>
      <c r="W128" s="160">
        <f>IF(W$3&gt;A5remlife,A5value-SUM($F128:V128),IF(A5remlife="N/A","n/a",A5value/A5remlife))</f>
        <v>0</v>
      </c>
      <c r="X128" s="160">
        <f>IF(X$3&gt;A5remlife,A5value-SUM($F128:W128),IF(A5remlife="N/A","n/a",A5value/A5remlife))</f>
        <v>0</v>
      </c>
      <c r="Y128" s="160">
        <f>IF(Y$3&gt;A5remlife,A5value-SUM($F128:X128),IF(A5remlife="N/A","n/a",A5value/A5remlife))</f>
        <v>0</v>
      </c>
      <c r="Z128" s="160">
        <f>IF(Z$3&gt;A5remlife,A5value-SUM($F128:Y128),IF(A5remlife="N/A","n/a",A5value/A5remlife))</f>
        <v>0</v>
      </c>
      <c r="AA128" s="160">
        <f>IF(AA$3&gt;A5remlife,A5value-SUM($F128:Z128),IF(A5remlife="N/A","n/a",A5value/A5remlife))</f>
        <v>0</v>
      </c>
      <c r="AB128" s="160">
        <f>IF(AB$3&gt;A5remlife,A5value-SUM($F128:AA128),IF(A5remlife="N/A","n/a",A5value/A5remlife))</f>
        <v>0</v>
      </c>
      <c r="AC128" s="160">
        <f>IF(AC$3&gt;A5remlife,A5value-SUM($F128:AB128),IF(A5remlife="N/A","n/a",A5value/A5remlife))</f>
        <v>0</v>
      </c>
      <c r="AD128" s="160">
        <f>IF(AD$3&gt;A5remlife,A5value-SUM($F128:AC128),IF(A5remlife="N/A","n/a",A5value/A5remlife))</f>
        <v>0</v>
      </c>
      <c r="AE128" s="160">
        <f>IF(AE$3&gt;A5remlife,A5value-SUM($F128:AD128),IF(A5remlife="N/A","n/a",A5value/A5remlife))</f>
        <v>0</v>
      </c>
      <c r="AF128" s="160">
        <f>IF(AF$3&gt;A5remlife,A5value-SUM($F128:AE128),IF(A5remlife="N/A","n/a",A5value/A5remlife))</f>
        <v>0</v>
      </c>
      <c r="AG128" s="160">
        <f>IF(AG$3&gt;A5remlife,A5value-SUM($F128:AF128),IF(A5remlife="N/A","n/a",A5value/A5remlife))</f>
        <v>0</v>
      </c>
      <c r="AH128" s="160">
        <f>IF(AH$3&gt;A5remlife,A5value-SUM($F128:AG128),IF(A5remlife="N/A","n/a",A5value/A5remlife))</f>
        <v>0</v>
      </c>
      <c r="AI128" s="160">
        <f>IF(AI$3&gt;A5remlife,A5value-SUM($F128:AH128),IF(A5remlife="N/A","n/a",A5value/A5remlife))</f>
        <v>0</v>
      </c>
      <c r="AJ128" s="160">
        <f>IF(AJ$3&gt;A5remlife,A5value-SUM($F128:AI128),IF(A5remlife="N/A","n/a",A5value/A5remlife))</f>
        <v>0</v>
      </c>
      <c r="AK128" s="160">
        <f>IF(AK$3&gt;A5remlife,A5value-SUM($F128:AJ128),IF(A5remlife="N/A","n/a",A5value/A5remlife))</f>
        <v>0</v>
      </c>
      <c r="AL128" s="160">
        <f>IF(AL$3&gt;A5remlife,A5value-SUM($F128:AK128),IF(A5remlife="N/A","n/a",A5value/A5remlife))</f>
        <v>0</v>
      </c>
      <c r="AM128" s="160">
        <f>IF(AM$3&gt;A5remlife,A5value-SUM($F128:AL128),IF(A5remlife="N/A","n/a",A5value/A5remlife))</f>
        <v>0</v>
      </c>
      <c r="AN128" s="160">
        <f>IF(AN$3&gt;A5remlife,A5value-SUM($F128:AM128),IF(A5remlife="N/A","n/a",A5value/A5remlife))</f>
        <v>0</v>
      </c>
      <c r="AO128" s="160">
        <f>IF(AO$3&gt;A5remlife,A5value-SUM($F128:AN128),IF(A5remlife="N/A","n/a",A5value/A5remlife))</f>
        <v>0</v>
      </c>
      <c r="AP128" s="160">
        <f>IF(AP$3&gt;A5remlife,A5value-SUM($F128:AO128),IF(A5remlife="N/A","n/a",A5value/A5remlife))</f>
        <v>0</v>
      </c>
      <c r="AQ128" s="160">
        <f>IF(AQ$3&gt;A5remlife,A5value-SUM($F128:AP128),IF(A5remlife="N/A","n/a",A5value/A5remlife))</f>
        <v>0</v>
      </c>
      <c r="AR128" s="160">
        <f>IF(AR$3&gt;A5remlife,A5value-SUM($F128:AQ128),IF(A5remlife="N/A","n/a",A5value/A5remlife))</f>
        <v>0</v>
      </c>
      <c r="AS128" s="160">
        <f>IF(AS$3&gt;A5remlife,A5value-SUM($F128:AR128),IF(A5remlife="N/A","n/a",A5value/A5remlife))</f>
        <v>0</v>
      </c>
      <c r="AT128" s="160">
        <f>IF(AT$3&gt;A5remlife,A5value-SUM($F128:AS128),IF(A5remlife="N/A","n/a",A5value/A5remlife))</f>
        <v>0</v>
      </c>
      <c r="AU128" s="160">
        <f>IF(AU$3&gt;A5remlife,A5value-SUM($F128:AT128),IF(A5remlife="N/A","n/a",A5value/A5remlife))</f>
        <v>0</v>
      </c>
      <c r="AV128" s="160">
        <f>IF(AV$3&gt;A5remlife,A5value-SUM($F128:AU128),IF(A5remlife="N/A","n/a",A5value/A5remlife))</f>
        <v>0</v>
      </c>
      <c r="AW128" s="160">
        <f>IF(AW$3&gt;A5remlife,A5value-SUM($F128:AV128),IF(A5remlife="N/A","n/a",A5value/A5remlife))</f>
        <v>0</v>
      </c>
      <c r="AX128" s="160">
        <f>IF(AX$3&gt;A5remlife,A5value-SUM($F128:AW128),IF(A5remlife="N/A","n/a",A5value/A5remlife))</f>
        <v>0</v>
      </c>
      <c r="AY128" s="160">
        <f>IF(AY$3&gt;A5remlife,A5value-SUM($F128:AX128),IF(A5remlife="N/A","n/a",A5value/A5remlife))</f>
        <v>0</v>
      </c>
      <c r="AZ128" s="160">
        <f>IF(AZ$3&gt;A5remlife,A5value-SUM($F128:AY128),IF(A5remlife="N/A","n/a",A5value/A5remlife))</f>
        <v>0</v>
      </c>
      <c r="BA128" s="160">
        <f>IF(BA$3&gt;A5remlife,A5value-SUM($F128:AZ128),IF(A5remlife="N/A","n/a",A5value/A5remlife))</f>
        <v>0</v>
      </c>
      <c r="BB128" s="160">
        <f>IF(BB$3&gt;A5remlife,A5value-SUM($F128:BA128),IF(A5remlife="N/A","n/a",A5value/A5remlife))</f>
        <v>0</v>
      </c>
      <c r="BC128" s="160">
        <f>IF(BC$3&gt;A5remlife,A5value-SUM($F128:BB128),IF(A5remlife="N/A","n/a",A5value/A5remlife))</f>
        <v>0</v>
      </c>
      <c r="BD128" s="160">
        <f>IF(BD$3&gt;A5remlife,A5value-SUM($F128:BC128),IF(A5remlife="N/A","n/a",A5value/A5remlife))</f>
        <v>0</v>
      </c>
      <c r="BE128" s="160">
        <f>IF(BE$3&gt;A5remlife,A5value-SUM($F128:BD128),IF(A5remlife="N/A","n/a",A5value/A5remlife))</f>
        <v>0</v>
      </c>
      <c r="BF128" s="160">
        <f>IF(BF$3&gt;A5remlife,A5value-SUM($F128:BE128),IF(A5remlife="N/A","n/a",A5value/A5remlife))</f>
        <v>0</v>
      </c>
      <c r="BG128" s="160">
        <f>IF(BG$3&gt;A5remlife,A5value-SUM($F128:BF128),IF(A5remlife="N/A","n/a",A5value/A5remlife))</f>
        <v>0</v>
      </c>
      <c r="BH128" s="160">
        <f>IF(BH$3&gt;A5remlife,A5value-SUM($F128:BG128),IF(A5remlife="N/A","n/a",A5value/A5remlife))</f>
        <v>0</v>
      </c>
      <c r="BI128" s="160">
        <f>IF(BI$3&gt;A5remlife,A5value-SUM($F128:BH128),IF(A5remlife="N/A","n/a",A5value/A5remlife))</f>
        <v>0</v>
      </c>
      <c r="BJ128" s="19"/>
      <c r="BK128" s="19"/>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x14ac:dyDescent="0.2">
      <c r="A129" s="19"/>
      <c r="B129" s="19"/>
      <c r="C129" s="35"/>
      <c r="D129" s="469" t="s">
        <v>71</v>
      </c>
      <c r="E129" s="281">
        <v>0</v>
      </c>
      <c r="F129" s="37"/>
      <c r="G129" s="157"/>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c r="BE129" s="161"/>
      <c r="BF129" s="161"/>
      <c r="BG129" s="161"/>
      <c r="BH129" s="161"/>
      <c r="BI129" s="161"/>
      <c r="BJ129" s="19"/>
      <c r="BK129" s="1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x14ac:dyDescent="0.2">
      <c r="A130" s="19"/>
      <c r="B130" s="19"/>
      <c r="C130" s="35"/>
      <c r="D130" s="469"/>
      <c r="E130" s="281">
        <v>1</v>
      </c>
      <c r="F130" s="37"/>
      <c r="G130" s="392"/>
      <c r="H130" s="161">
        <f>IF(A5stdlife="n/a","n/a",IF(H$3&gt;(A5stdlife+$E130),(Input!$G$147*(1+rvanilla)^0.5)-SUM($G130:G130),(Input!$G$147*(1+rvanilla)^0.5)/A5stdlife))</f>
        <v>0</v>
      </c>
      <c r="I130" s="161">
        <f>IF(A5stdlife="n/a","n/a",IF(I$3&gt;(A5stdlife+$E130),(Input!$G$147*(1+rvanilla)^0.5)-SUM($G130:H130),(Input!$G$147*(1+rvanilla)^0.5)/A5stdlife))</f>
        <v>0</v>
      </c>
      <c r="J130" s="161">
        <f>IF(A5stdlife="n/a","n/a",IF(J$3&gt;(A5stdlife+$E130),(Input!$G$147*(1+rvanilla)^0.5)-SUM($G130:I130),(Input!$G$147*(1+rvanilla)^0.5)/A5stdlife))</f>
        <v>0</v>
      </c>
      <c r="K130" s="161">
        <f>IF(A5stdlife="n/a","n/a",IF(K$3&gt;(A5stdlife+$E130),(Input!$G$147*(1+rvanilla)^0.5)-SUM($G130:J130),(Input!$G$147*(1+rvanilla)^0.5)/A5stdlife))</f>
        <v>0</v>
      </c>
      <c r="L130" s="161">
        <f>IF(A5stdlife="n/a","n/a",IF(L$3&gt;(A5stdlife+$E130),(Input!$G$147*(1+rvanilla)^0.5)-SUM($G130:K130),(Input!$G$147*(1+rvanilla)^0.5)/A5stdlife))</f>
        <v>0</v>
      </c>
      <c r="M130" s="161">
        <f>IF(A5stdlife="n/a","n/a",IF(M$3&gt;(A5stdlife+$E130),(Input!$G$147*(1+rvanilla)^0.5)-SUM($G130:L130),(Input!$G$147*(1+rvanilla)^0.5)/A5stdlife))</f>
        <v>0</v>
      </c>
      <c r="N130" s="161">
        <f>IF(A5stdlife="n/a","n/a",IF(N$3&gt;(A5stdlife+$E130),(Input!$G$147*(1+rvanilla)^0.5)-SUM($G130:M130),(Input!$G$147*(1+rvanilla)^0.5)/A5stdlife))</f>
        <v>0</v>
      </c>
      <c r="O130" s="161">
        <f>IF(A5stdlife="n/a","n/a",IF(O$3&gt;(A5stdlife+$E130),(Input!$G$147*(1+rvanilla)^0.5)-SUM($G130:N130),(Input!$G$147*(1+rvanilla)^0.5)/A5stdlife))</f>
        <v>0</v>
      </c>
      <c r="P130" s="161">
        <f>IF(A5stdlife="n/a","n/a",IF(P$3&gt;(A5stdlife+$E130),(Input!$G$147*(1+rvanilla)^0.5)-SUM($G130:O130),(Input!$G$147*(1+rvanilla)^0.5)/A5stdlife))</f>
        <v>0</v>
      </c>
      <c r="Q130" s="161">
        <f>IF(A5stdlife="n/a","n/a",IF(Q$3&gt;(A5stdlife+$E130),(Input!$G$147*(1+rvanilla)^0.5)-SUM($G130:P130),(Input!$G$147*(1+rvanilla)^0.5)/A5stdlife))</f>
        <v>0</v>
      </c>
      <c r="R130" s="161">
        <f>IF(A5stdlife="n/a","n/a",IF(R$3&gt;(A5stdlife+$E130),(Input!$G$147*(1+rvanilla)^0.5)-SUM($G130:Q130),(Input!$G$147*(1+rvanilla)^0.5)/A5stdlife))</f>
        <v>0</v>
      </c>
      <c r="S130" s="161">
        <f>IF(A5stdlife="n/a","n/a",IF(S$3&gt;(A5stdlife+$E130),(Input!$G$147*(1+rvanilla)^0.5)-SUM($G130:R130),(Input!$G$147*(1+rvanilla)^0.5)/A5stdlife))</f>
        <v>0</v>
      </c>
      <c r="T130" s="161">
        <f>IF(A5stdlife="n/a","n/a",IF(T$3&gt;(A5stdlife+$E130),(Input!$G$147*(1+rvanilla)^0.5)-SUM($G130:S130),(Input!$G$147*(1+rvanilla)^0.5)/A5stdlife))</f>
        <v>0</v>
      </c>
      <c r="U130" s="161">
        <f>IF(A5stdlife="n/a","n/a",IF(U$3&gt;(A5stdlife+$E130),(Input!$G$147*(1+rvanilla)^0.5)-SUM($G130:T130),(Input!$G$147*(1+rvanilla)^0.5)/A5stdlife))</f>
        <v>0</v>
      </c>
      <c r="V130" s="161">
        <f>IF(A5stdlife="n/a","n/a",IF(V$3&gt;(A5stdlife+$E130),(Input!$G$147*(1+rvanilla)^0.5)-SUM($G130:U130),(Input!$G$147*(1+rvanilla)^0.5)/A5stdlife))</f>
        <v>0</v>
      </c>
      <c r="W130" s="161">
        <f>IF(A5stdlife="n/a","n/a",IF(W$3&gt;(A5stdlife+$E130),(Input!$G$147*(1+rvanilla)^0.5)-SUM($G130:V130),(Input!$G$147*(1+rvanilla)^0.5)/A5stdlife))</f>
        <v>0</v>
      </c>
      <c r="X130" s="161">
        <f>IF(A5stdlife="n/a","n/a",IF(X$3&gt;(A5stdlife+$E130),(Input!$G$147*(1+rvanilla)^0.5)-SUM($G130:W130),(Input!$G$147*(1+rvanilla)^0.5)/A5stdlife))</f>
        <v>0</v>
      </c>
      <c r="Y130" s="161">
        <f>IF(A5stdlife="n/a","n/a",IF(Y$3&gt;(A5stdlife+$E130),(Input!$G$147*(1+rvanilla)^0.5)-SUM($G130:X130),(Input!$G$147*(1+rvanilla)^0.5)/A5stdlife))</f>
        <v>0</v>
      </c>
      <c r="Z130" s="161">
        <f>IF(A5stdlife="n/a","n/a",IF(Z$3&gt;(A5stdlife+$E130),(Input!$G$147*(1+rvanilla)^0.5)-SUM($G130:Y130),(Input!$G$147*(1+rvanilla)^0.5)/A5stdlife))</f>
        <v>0</v>
      </c>
      <c r="AA130" s="161">
        <f>IF(A5stdlife="n/a","n/a",IF(AA$3&gt;(A5stdlife+$E130),(Input!$G$147*(1+rvanilla)^0.5)-SUM($G130:Z130),(Input!$G$147*(1+rvanilla)^0.5)/A5stdlife))</f>
        <v>0</v>
      </c>
      <c r="AB130" s="161">
        <f>IF(A5stdlife="n/a","n/a",IF(AB$3&gt;(A5stdlife+$E130),(Input!$G$147*(1+rvanilla)^0.5)-SUM($G130:AA130),(Input!$G$147*(1+rvanilla)^0.5)/A5stdlife))</f>
        <v>0</v>
      </c>
      <c r="AC130" s="161">
        <f>IF(A5stdlife="n/a","n/a",IF(AC$3&gt;(A5stdlife+$E130),(Input!$G$147*(1+rvanilla)^0.5)-SUM($G130:AB130),(Input!$G$147*(1+rvanilla)^0.5)/A5stdlife))</f>
        <v>0</v>
      </c>
      <c r="AD130" s="161">
        <f>IF(A5stdlife="n/a","n/a",IF(AD$3&gt;(A5stdlife+$E130),(Input!$G$147*(1+rvanilla)^0.5)-SUM($G130:AC130),(Input!$G$147*(1+rvanilla)^0.5)/A5stdlife))</f>
        <v>0</v>
      </c>
      <c r="AE130" s="161">
        <f>IF(A5stdlife="n/a","n/a",IF(AE$3&gt;(A5stdlife+$E130),(Input!$G$147*(1+rvanilla)^0.5)-SUM($G130:AD130),(Input!$G$147*(1+rvanilla)^0.5)/A5stdlife))</f>
        <v>0</v>
      </c>
      <c r="AF130" s="161">
        <f>IF(A5stdlife="n/a","n/a",IF(AF$3&gt;(A5stdlife+$E130),(Input!$G$147*(1+rvanilla)^0.5)-SUM($G130:AE130),(Input!$G$147*(1+rvanilla)^0.5)/A5stdlife))</f>
        <v>0</v>
      </c>
      <c r="AG130" s="161">
        <f>IF(A5stdlife="n/a","n/a",IF(AG$3&gt;(A5stdlife+$E130),(Input!$G$147*(1+rvanilla)^0.5)-SUM($G130:AF130),(Input!$G$147*(1+rvanilla)^0.5)/A5stdlife))</f>
        <v>0</v>
      </c>
      <c r="AH130" s="161">
        <f>IF(A5stdlife="n/a","n/a",IF(AH$3&gt;(A5stdlife+$E130),(Input!$G$147*(1+rvanilla)^0.5)-SUM($G130:AG130),(Input!$G$147*(1+rvanilla)^0.5)/A5stdlife))</f>
        <v>0</v>
      </c>
      <c r="AI130" s="161">
        <f>IF(A5stdlife="n/a","n/a",IF(AI$3&gt;(A5stdlife+$E130),(Input!$G$147*(1+rvanilla)^0.5)-SUM($G130:AH130),(Input!$G$147*(1+rvanilla)^0.5)/A5stdlife))</f>
        <v>0</v>
      </c>
      <c r="AJ130" s="161">
        <f>IF(A5stdlife="n/a","n/a",IF(AJ$3&gt;(A5stdlife+$E130),(Input!$G$147*(1+rvanilla)^0.5)-SUM($G130:AI130),(Input!$G$147*(1+rvanilla)^0.5)/A5stdlife))</f>
        <v>0</v>
      </c>
      <c r="AK130" s="161">
        <f>IF(A5stdlife="n/a","n/a",IF(AK$3&gt;(A5stdlife+$E130),(Input!$G$147*(1+rvanilla)^0.5)-SUM($G130:AJ130),(Input!$G$147*(1+rvanilla)^0.5)/A5stdlife))</f>
        <v>0</v>
      </c>
      <c r="AL130" s="161">
        <f>IF(A5stdlife="n/a","n/a",IF(AL$3&gt;(A5stdlife+$E130),(Input!$G$147*(1+rvanilla)^0.5)-SUM($G130:AK130),(Input!$G$147*(1+rvanilla)^0.5)/A5stdlife))</f>
        <v>0</v>
      </c>
      <c r="AM130" s="161">
        <f>IF(A5stdlife="n/a","n/a",IF(AM$3&gt;(A5stdlife+$E130),(Input!$G$147*(1+rvanilla)^0.5)-SUM($G130:AL130),(Input!$G$147*(1+rvanilla)^0.5)/A5stdlife))</f>
        <v>0</v>
      </c>
      <c r="AN130" s="161">
        <f>IF(A5stdlife="n/a","n/a",IF(AN$3&gt;(A5stdlife+$E130),(Input!$G$147*(1+rvanilla)^0.5)-SUM($G130:AM130),(Input!$G$147*(1+rvanilla)^0.5)/A5stdlife))</f>
        <v>0</v>
      </c>
      <c r="AO130" s="161">
        <f>IF(A5stdlife="n/a","n/a",IF(AO$3&gt;(A5stdlife+$E130),(Input!$G$147*(1+rvanilla)^0.5)-SUM($G130:AN130),(Input!$G$147*(1+rvanilla)^0.5)/A5stdlife))</f>
        <v>0</v>
      </c>
      <c r="AP130" s="161">
        <f>IF(A5stdlife="n/a","n/a",IF(AP$3&gt;(A5stdlife+$E130),(Input!$G$147*(1+rvanilla)^0.5)-SUM($G130:AO130),(Input!$G$147*(1+rvanilla)^0.5)/A5stdlife))</f>
        <v>0</v>
      </c>
      <c r="AQ130" s="161">
        <f>IF(A5stdlife="n/a","n/a",IF(AQ$3&gt;(A5stdlife+$E130),(Input!$G$147*(1+rvanilla)^0.5)-SUM($G130:AP130),(Input!$G$147*(1+rvanilla)^0.5)/A5stdlife))</f>
        <v>0</v>
      </c>
      <c r="AR130" s="161">
        <f>IF(A5stdlife="n/a","n/a",IF(AR$3&gt;(A5stdlife+$E130),(Input!$G$147*(1+rvanilla)^0.5)-SUM($G130:AQ130),(Input!$G$147*(1+rvanilla)^0.5)/A5stdlife))</f>
        <v>0</v>
      </c>
      <c r="AS130" s="161">
        <f>IF(A5stdlife="n/a","n/a",IF(AS$3&gt;(A5stdlife+$E130),(Input!$G$147*(1+rvanilla)^0.5)-SUM($G130:AR130),(Input!$G$147*(1+rvanilla)^0.5)/A5stdlife))</f>
        <v>0</v>
      </c>
      <c r="AT130" s="161">
        <f>IF(A5stdlife="n/a","n/a",IF(AT$3&gt;(A5stdlife+$E130),(Input!$G$147*(1+rvanilla)^0.5)-SUM($G130:AS130),(Input!$G$147*(1+rvanilla)^0.5)/A5stdlife))</f>
        <v>0</v>
      </c>
      <c r="AU130" s="161">
        <f>IF(A5stdlife="n/a","n/a",IF(AU$3&gt;(A5stdlife+$E130),(Input!$G$147*(1+rvanilla)^0.5)-SUM($G130:AT130),(Input!$G$147*(1+rvanilla)^0.5)/A5stdlife))</f>
        <v>0</v>
      </c>
      <c r="AV130" s="161">
        <f>IF(A5stdlife="n/a","n/a",IF(AV$3&gt;(A5stdlife+$E130),(Input!$G$147*(1+rvanilla)^0.5)-SUM($G130:AU130),(Input!$G$147*(1+rvanilla)^0.5)/A5stdlife))</f>
        <v>0</v>
      </c>
      <c r="AW130" s="161">
        <f>IF(A5stdlife="n/a","n/a",IF(AW$3&gt;(A5stdlife+$E130),(Input!$G$147*(1+rvanilla)^0.5)-SUM($G130:AV130),(Input!$G$147*(1+rvanilla)^0.5)/A5stdlife))</f>
        <v>0</v>
      </c>
      <c r="AX130" s="161">
        <f>IF(A5stdlife="n/a","n/a",IF(AX$3&gt;(A5stdlife+$E130),(Input!$G$147*(1+rvanilla)^0.5)-SUM($G130:AW130),(Input!$G$147*(1+rvanilla)^0.5)/A5stdlife))</f>
        <v>0</v>
      </c>
      <c r="AY130" s="161">
        <f>IF(A5stdlife="n/a","n/a",IF(AY$3&gt;(A5stdlife+$E130),(Input!$G$147*(1+rvanilla)^0.5)-SUM($G130:AX130),(Input!$G$147*(1+rvanilla)^0.5)/A5stdlife))</f>
        <v>0</v>
      </c>
      <c r="AZ130" s="161">
        <f>IF(A5stdlife="n/a","n/a",IF(AZ$3&gt;(A5stdlife+$E130),(Input!$G$147*(1+rvanilla)^0.5)-SUM($G130:AY130),(Input!$G$147*(1+rvanilla)^0.5)/A5stdlife))</f>
        <v>0</v>
      </c>
      <c r="BA130" s="161">
        <f>IF(A5stdlife="n/a","n/a",IF(BA$3&gt;(A5stdlife+$E130),(Input!$G$147*(1+rvanilla)^0.5)-SUM($G130:AZ130),(Input!$G$147*(1+rvanilla)^0.5)/A5stdlife))</f>
        <v>0</v>
      </c>
      <c r="BB130" s="161">
        <f>IF(A5stdlife="n/a","n/a",IF(BB$3&gt;(A5stdlife+$E130),(Input!$G$147*(1+rvanilla)^0.5)-SUM($G130:BA130),(Input!$G$147*(1+rvanilla)^0.5)/A5stdlife))</f>
        <v>0</v>
      </c>
      <c r="BC130" s="161">
        <f>IF(A5stdlife="n/a","n/a",IF(BC$3&gt;(A5stdlife+$E130),(Input!$G$147*(1+rvanilla)^0.5)-SUM($G130:BB130),(Input!$G$147*(1+rvanilla)^0.5)/A5stdlife))</f>
        <v>0</v>
      </c>
      <c r="BD130" s="161">
        <f>IF(A5stdlife="n/a","n/a",IF(BD$3&gt;(A5stdlife+$E130),(Input!$G$147*(1+rvanilla)^0.5)-SUM($G130:BC130),(Input!$G$147*(1+rvanilla)^0.5)/A5stdlife))</f>
        <v>0</v>
      </c>
      <c r="BE130" s="161">
        <f>IF(A5stdlife="n/a","n/a",IF(BE$3&gt;(A5stdlife+$E130),(Input!$G$147*(1+rvanilla)^0.5)-SUM($G130:BD130),(Input!$G$147*(1+rvanilla)^0.5)/A5stdlife))</f>
        <v>0</v>
      </c>
      <c r="BF130" s="161">
        <f>IF(A5stdlife="n/a","n/a",IF(BF$3&gt;(A5stdlife+$E130),(Input!$G$147*(1+rvanilla)^0.5)-SUM($G130:BE130),(Input!$G$147*(1+rvanilla)^0.5)/A5stdlife))</f>
        <v>0</v>
      </c>
      <c r="BG130" s="161">
        <f>IF(A5stdlife="n/a","n/a",IF(BG$3&gt;(A5stdlife+$E130),(Input!$G$147*(1+rvanilla)^0.5)-SUM($G130:BF130),(Input!$G$147*(1+rvanilla)^0.5)/A5stdlife))</f>
        <v>0</v>
      </c>
      <c r="BH130" s="161">
        <f>IF(A5stdlife="n/a","n/a",IF(BH$3&gt;(A5stdlife+$E130),(Input!$G$147*(1+rvanilla)^0.5)-SUM($G130:BG130),(Input!$G$147*(1+rvanilla)^0.5)/A5stdlife))</f>
        <v>0</v>
      </c>
      <c r="BI130" s="161">
        <f>IF(A5stdlife="n/a","n/a",IF(BI$3&gt;(A5stdlife+$E130),(Input!$G$147*(1+rvanilla)^0.5)-SUM($G130:BH130),(Input!$G$147*(1+rvanilla)^0.5)/A5stdlife))</f>
        <v>0</v>
      </c>
      <c r="BJ130" s="19"/>
      <c r="BK130" s="19"/>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x14ac:dyDescent="0.2">
      <c r="A131" s="19"/>
      <c r="B131" s="19"/>
      <c r="C131" s="35"/>
      <c r="D131" s="469"/>
      <c r="E131" s="281">
        <v>2</v>
      </c>
      <c r="F131" s="37"/>
      <c r="G131" s="393"/>
      <c r="H131" s="306"/>
      <c r="I131" s="161">
        <f>IF(A5stdlife="n/a","n/a",IF(I$3&gt;(A5stdlife+$E131),(Input!$H$147*(1+rvanilla)^0.5)-SUM($H131:H131),(Input!$H$147*(1+rvanilla)^0.5)/A5stdlife))</f>
        <v>0</v>
      </c>
      <c r="J131" s="161">
        <f>IF(A5stdlife="n/a","n/a",IF(J$3&gt;(A5stdlife+$E131),(Input!$H$147*(1+rvanilla)^0.5)-SUM($H131:I131),(Input!$H$147*(1+rvanilla)^0.5)/A5stdlife))</f>
        <v>0</v>
      </c>
      <c r="K131" s="161">
        <f>IF(A5stdlife="n/a","n/a",IF(K$3&gt;(A5stdlife+$E131),(Input!$H$147*(1+rvanilla)^0.5)-SUM($H131:J131),(Input!$H$147*(1+rvanilla)^0.5)/A5stdlife))</f>
        <v>0</v>
      </c>
      <c r="L131" s="161">
        <f>IF(A5stdlife="n/a","n/a",IF(L$3&gt;(A5stdlife+$E131),(Input!$H$147*(1+rvanilla)^0.5)-SUM($H131:K131),(Input!$H$147*(1+rvanilla)^0.5)/A5stdlife))</f>
        <v>0</v>
      </c>
      <c r="M131" s="161">
        <f>IF(A5stdlife="n/a","n/a",IF(M$3&gt;(A5stdlife+$E131),(Input!$H$147*(1+rvanilla)^0.5)-SUM($H131:L131),(Input!$H$147*(1+rvanilla)^0.5)/A5stdlife))</f>
        <v>0</v>
      </c>
      <c r="N131" s="161">
        <f>IF(A5stdlife="n/a","n/a",IF(N$3&gt;(A5stdlife+$E131),(Input!$H$147*(1+rvanilla)^0.5)-SUM($H131:M131),(Input!$H$147*(1+rvanilla)^0.5)/A5stdlife))</f>
        <v>0</v>
      </c>
      <c r="O131" s="161">
        <f>IF(A5stdlife="n/a","n/a",IF(O$3&gt;(A5stdlife+$E131),(Input!$H$147*(1+rvanilla)^0.5)-SUM($H131:N131),(Input!$H$147*(1+rvanilla)^0.5)/A5stdlife))</f>
        <v>0</v>
      </c>
      <c r="P131" s="161">
        <f>IF(A5stdlife="n/a","n/a",IF(P$3&gt;(A5stdlife+$E131),(Input!$H$147*(1+rvanilla)^0.5)-SUM($H131:O131),(Input!$H$147*(1+rvanilla)^0.5)/A5stdlife))</f>
        <v>0</v>
      </c>
      <c r="Q131" s="161">
        <f>IF(A5stdlife="n/a","n/a",IF(Q$3&gt;(A5stdlife+$E131),(Input!$H$147*(1+rvanilla)^0.5)-SUM($H131:P131),(Input!$H$147*(1+rvanilla)^0.5)/A5stdlife))</f>
        <v>0</v>
      </c>
      <c r="R131" s="161">
        <f>IF(A5stdlife="n/a","n/a",IF(R$3&gt;(A5stdlife+$E131),(Input!$H$147*(1+rvanilla)^0.5)-SUM($H131:Q131),(Input!$H$147*(1+rvanilla)^0.5)/A5stdlife))</f>
        <v>0</v>
      </c>
      <c r="S131" s="161">
        <f>IF(A5stdlife="n/a","n/a",IF(S$3&gt;(A5stdlife+$E131),(Input!$H$147*(1+rvanilla)^0.5)-SUM($H131:R131),(Input!$H$147*(1+rvanilla)^0.5)/A5stdlife))</f>
        <v>0</v>
      </c>
      <c r="T131" s="161">
        <f>IF(A5stdlife="n/a","n/a",IF(T$3&gt;(A5stdlife+$E131),(Input!$H$147*(1+rvanilla)^0.5)-SUM($H131:S131),(Input!$H$147*(1+rvanilla)^0.5)/A5stdlife))</f>
        <v>0</v>
      </c>
      <c r="U131" s="161">
        <f>IF(A5stdlife="n/a","n/a",IF(U$3&gt;(A5stdlife+$E131),(Input!$H$147*(1+rvanilla)^0.5)-SUM($H131:T131),(Input!$H$147*(1+rvanilla)^0.5)/A5stdlife))</f>
        <v>0</v>
      </c>
      <c r="V131" s="161">
        <f>IF(A5stdlife="n/a","n/a",IF(V$3&gt;(A5stdlife+$E131),(Input!$H$147*(1+rvanilla)^0.5)-SUM($H131:U131),(Input!$H$147*(1+rvanilla)^0.5)/A5stdlife))</f>
        <v>0</v>
      </c>
      <c r="W131" s="161">
        <f>IF(A5stdlife="n/a","n/a",IF(W$3&gt;(A5stdlife+$E131),(Input!$H$147*(1+rvanilla)^0.5)-SUM($H131:V131),(Input!$H$147*(1+rvanilla)^0.5)/A5stdlife))</f>
        <v>0</v>
      </c>
      <c r="X131" s="161">
        <f>IF(A5stdlife="n/a","n/a",IF(X$3&gt;(A5stdlife+$E131),(Input!$H$147*(1+rvanilla)^0.5)-SUM($H131:W131),(Input!$H$147*(1+rvanilla)^0.5)/A5stdlife))</f>
        <v>0</v>
      </c>
      <c r="Y131" s="161">
        <f>IF(A5stdlife="n/a","n/a",IF(Y$3&gt;(A5stdlife+$E131),(Input!$H$147*(1+rvanilla)^0.5)-SUM($H131:X131),(Input!$H$147*(1+rvanilla)^0.5)/A5stdlife))</f>
        <v>0</v>
      </c>
      <c r="Z131" s="161">
        <f>IF(A5stdlife="n/a","n/a",IF(Z$3&gt;(A5stdlife+$E131),(Input!$H$147*(1+rvanilla)^0.5)-SUM($H131:Y131),(Input!$H$147*(1+rvanilla)^0.5)/A5stdlife))</f>
        <v>0</v>
      </c>
      <c r="AA131" s="161">
        <f>IF(A5stdlife="n/a","n/a",IF(AA$3&gt;(A5stdlife+$E131),(Input!$H$147*(1+rvanilla)^0.5)-SUM($H131:Z131),(Input!$H$147*(1+rvanilla)^0.5)/A5stdlife))</f>
        <v>0</v>
      </c>
      <c r="AB131" s="161">
        <f>IF(A5stdlife="n/a","n/a",IF(AB$3&gt;(A5stdlife+$E131),(Input!$H$147*(1+rvanilla)^0.5)-SUM($H131:AA131),(Input!$H$147*(1+rvanilla)^0.5)/A5stdlife))</f>
        <v>0</v>
      </c>
      <c r="AC131" s="161">
        <f>IF(A5stdlife="n/a","n/a",IF(AC$3&gt;(A5stdlife+$E131),(Input!$H$147*(1+rvanilla)^0.5)-SUM($H131:AB131),(Input!$H$147*(1+rvanilla)^0.5)/A5stdlife))</f>
        <v>0</v>
      </c>
      <c r="AD131" s="161">
        <f>IF(A5stdlife="n/a","n/a",IF(AD$3&gt;(A5stdlife+$E131),(Input!$H$147*(1+rvanilla)^0.5)-SUM($H131:AC131),(Input!$H$147*(1+rvanilla)^0.5)/A5stdlife))</f>
        <v>0</v>
      </c>
      <c r="AE131" s="161">
        <f>IF(A5stdlife="n/a","n/a",IF(AE$3&gt;(A5stdlife+$E131),(Input!$H$147*(1+rvanilla)^0.5)-SUM($H131:AD131),(Input!$H$147*(1+rvanilla)^0.5)/A5stdlife))</f>
        <v>0</v>
      </c>
      <c r="AF131" s="161">
        <f>IF(A5stdlife="n/a","n/a",IF(AF$3&gt;(A5stdlife+$E131),(Input!$H$147*(1+rvanilla)^0.5)-SUM($H131:AE131),(Input!$H$147*(1+rvanilla)^0.5)/A5stdlife))</f>
        <v>0</v>
      </c>
      <c r="AG131" s="161">
        <f>IF(A5stdlife="n/a","n/a",IF(AG$3&gt;(A5stdlife+$E131),(Input!$H$147*(1+rvanilla)^0.5)-SUM($H131:AF131),(Input!$H$147*(1+rvanilla)^0.5)/A5stdlife))</f>
        <v>0</v>
      </c>
      <c r="AH131" s="161">
        <f>IF(A5stdlife="n/a","n/a",IF(AH$3&gt;(A5stdlife+$E131),(Input!$H$147*(1+rvanilla)^0.5)-SUM($H131:AG131),(Input!$H$147*(1+rvanilla)^0.5)/A5stdlife))</f>
        <v>0</v>
      </c>
      <c r="AI131" s="161">
        <f>IF(A5stdlife="n/a","n/a",IF(AI$3&gt;(A5stdlife+$E131),(Input!$H$147*(1+rvanilla)^0.5)-SUM($H131:AH131),(Input!$H$147*(1+rvanilla)^0.5)/A5stdlife))</f>
        <v>0</v>
      </c>
      <c r="AJ131" s="161">
        <f>IF(A5stdlife="n/a","n/a",IF(AJ$3&gt;(A5stdlife+$E131),(Input!$H$147*(1+rvanilla)^0.5)-SUM($H131:AI131),(Input!$H$147*(1+rvanilla)^0.5)/A5stdlife))</f>
        <v>0</v>
      </c>
      <c r="AK131" s="161">
        <f>IF(A5stdlife="n/a","n/a",IF(AK$3&gt;(A5stdlife+$E131),(Input!$H$147*(1+rvanilla)^0.5)-SUM($H131:AJ131),(Input!$H$147*(1+rvanilla)^0.5)/A5stdlife))</f>
        <v>0</v>
      </c>
      <c r="AL131" s="161">
        <f>IF(A5stdlife="n/a","n/a",IF(AL$3&gt;(A5stdlife+$E131),(Input!$H$147*(1+rvanilla)^0.5)-SUM($H131:AK131),(Input!$H$147*(1+rvanilla)^0.5)/A5stdlife))</f>
        <v>0</v>
      </c>
      <c r="AM131" s="161">
        <f>IF(A5stdlife="n/a","n/a",IF(AM$3&gt;(A5stdlife+$E131),(Input!$H$147*(1+rvanilla)^0.5)-SUM($H131:AL131),(Input!$H$147*(1+rvanilla)^0.5)/A5stdlife))</f>
        <v>0</v>
      </c>
      <c r="AN131" s="161">
        <f>IF(A5stdlife="n/a","n/a",IF(AN$3&gt;(A5stdlife+$E131),(Input!$H$147*(1+rvanilla)^0.5)-SUM($H131:AM131),(Input!$H$147*(1+rvanilla)^0.5)/A5stdlife))</f>
        <v>0</v>
      </c>
      <c r="AO131" s="161">
        <f>IF(A5stdlife="n/a","n/a",IF(AO$3&gt;(A5stdlife+$E131),(Input!$H$147*(1+rvanilla)^0.5)-SUM($H131:AN131),(Input!$H$147*(1+rvanilla)^0.5)/A5stdlife))</f>
        <v>0</v>
      </c>
      <c r="AP131" s="161">
        <f>IF(A5stdlife="n/a","n/a",IF(AP$3&gt;(A5stdlife+$E131),(Input!$H$147*(1+rvanilla)^0.5)-SUM($H131:AO131),(Input!$H$147*(1+rvanilla)^0.5)/A5stdlife))</f>
        <v>0</v>
      </c>
      <c r="AQ131" s="161">
        <f>IF(A5stdlife="n/a","n/a",IF(AQ$3&gt;(A5stdlife+$E131),(Input!$H$147*(1+rvanilla)^0.5)-SUM($H131:AP131),(Input!$H$147*(1+rvanilla)^0.5)/A5stdlife))</f>
        <v>0</v>
      </c>
      <c r="AR131" s="161">
        <f>IF(A5stdlife="n/a","n/a",IF(AR$3&gt;(A5stdlife+$E131),(Input!$H$147*(1+rvanilla)^0.5)-SUM($H131:AQ131),(Input!$H$147*(1+rvanilla)^0.5)/A5stdlife))</f>
        <v>0</v>
      </c>
      <c r="AS131" s="161">
        <f>IF(A5stdlife="n/a","n/a",IF(AS$3&gt;(A5stdlife+$E131),(Input!$H$147*(1+rvanilla)^0.5)-SUM($H131:AR131),(Input!$H$147*(1+rvanilla)^0.5)/A5stdlife))</f>
        <v>0</v>
      </c>
      <c r="AT131" s="161">
        <f>IF(A5stdlife="n/a","n/a",IF(AT$3&gt;(A5stdlife+$E131),(Input!$H$147*(1+rvanilla)^0.5)-SUM($H131:AS131),(Input!$H$147*(1+rvanilla)^0.5)/A5stdlife))</f>
        <v>0</v>
      </c>
      <c r="AU131" s="161">
        <f>IF(A5stdlife="n/a","n/a",IF(AU$3&gt;(A5stdlife+$E131),(Input!$H$147*(1+rvanilla)^0.5)-SUM($H131:AT131),(Input!$H$147*(1+rvanilla)^0.5)/A5stdlife))</f>
        <v>0</v>
      </c>
      <c r="AV131" s="161">
        <f>IF(A5stdlife="n/a","n/a",IF(AV$3&gt;(A5stdlife+$E131),(Input!$H$147*(1+rvanilla)^0.5)-SUM($H131:AU131),(Input!$H$147*(1+rvanilla)^0.5)/A5stdlife))</f>
        <v>0</v>
      </c>
      <c r="AW131" s="161">
        <f>IF(A5stdlife="n/a","n/a",IF(AW$3&gt;(A5stdlife+$E131),(Input!$H$147*(1+rvanilla)^0.5)-SUM($H131:AV131),(Input!$H$147*(1+rvanilla)^0.5)/A5stdlife))</f>
        <v>0</v>
      </c>
      <c r="AX131" s="161">
        <f>IF(A5stdlife="n/a","n/a",IF(AX$3&gt;(A5stdlife+$E131),(Input!$H$147*(1+rvanilla)^0.5)-SUM($H131:AW131),(Input!$H$147*(1+rvanilla)^0.5)/A5stdlife))</f>
        <v>0</v>
      </c>
      <c r="AY131" s="161">
        <f>IF(A5stdlife="n/a","n/a",IF(AY$3&gt;(A5stdlife+$E131),(Input!$H$147*(1+rvanilla)^0.5)-SUM($H131:AX131),(Input!$H$147*(1+rvanilla)^0.5)/A5stdlife))</f>
        <v>0</v>
      </c>
      <c r="AZ131" s="161">
        <f>IF(A5stdlife="n/a","n/a",IF(AZ$3&gt;(A5stdlife+$E131),(Input!$H$147*(1+rvanilla)^0.5)-SUM($H131:AY131),(Input!$H$147*(1+rvanilla)^0.5)/A5stdlife))</f>
        <v>0</v>
      </c>
      <c r="BA131" s="161">
        <f>IF(A5stdlife="n/a","n/a",IF(BA$3&gt;(A5stdlife+$E131),(Input!$H$147*(1+rvanilla)^0.5)-SUM($H131:AZ131),(Input!$H$147*(1+rvanilla)^0.5)/A5stdlife))</f>
        <v>0</v>
      </c>
      <c r="BB131" s="161">
        <f>IF(A5stdlife="n/a","n/a",IF(BB$3&gt;(A5stdlife+$E131),(Input!$H$147*(1+rvanilla)^0.5)-SUM($H131:BA131),(Input!$H$147*(1+rvanilla)^0.5)/A5stdlife))</f>
        <v>0</v>
      </c>
      <c r="BC131" s="161">
        <f>IF(A5stdlife="n/a","n/a",IF(BC$3&gt;(A5stdlife+$E131),(Input!$H$147*(1+rvanilla)^0.5)-SUM($H131:BB131),(Input!$H$147*(1+rvanilla)^0.5)/A5stdlife))</f>
        <v>0</v>
      </c>
      <c r="BD131" s="161">
        <f>IF(A5stdlife="n/a","n/a",IF(BD$3&gt;(A5stdlife+$E131),(Input!$H$147*(1+rvanilla)^0.5)-SUM($H131:BC131),(Input!$H$147*(1+rvanilla)^0.5)/A5stdlife))</f>
        <v>0</v>
      </c>
      <c r="BE131" s="161">
        <f>IF(A5stdlife="n/a","n/a",IF(BE$3&gt;(A5stdlife+$E131),(Input!$H$147*(1+rvanilla)^0.5)-SUM($H131:BD131),(Input!$H$147*(1+rvanilla)^0.5)/A5stdlife))</f>
        <v>0</v>
      </c>
      <c r="BF131" s="161">
        <f>IF(A5stdlife="n/a","n/a",IF(BF$3&gt;(A5stdlife+$E131),(Input!$H$147*(1+rvanilla)^0.5)-SUM($H131:BE131),(Input!$H$147*(1+rvanilla)^0.5)/A5stdlife))</f>
        <v>0</v>
      </c>
      <c r="BG131" s="161">
        <f>IF(A5stdlife="n/a","n/a",IF(BG$3&gt;(A5stdlife+$E131),(Input!$H$147*(1+rvanilla)^0.5)-SUM($H131:BF131),(Input!$H$147*(1+rvanilla)^0.5)/A5stdlife))</f>
        <v>0</v>
      </c>
      <c r="BH131" s="161">
        <f>IF(A5stdlife="n/a","n/a",IF(BH$3&gt;(A5stdlife+$E131),(Input!$H$147*(1+rvanilla)^0.5)-SUM($H131:BG131),(Input!$H$147*(1+rvanilla)^0.5)/A5stdlife))</f>
        <v>0</v>
      </c>
      <c r="BI131" s="161">
        <f>IF(A5stdlife="n/a","n/a",IF(BI$3&gt;(A5stdlife+$E131),(Input!$H$147*(1+rvanilla)^0.5)-SUM($H131:BH131),(Input!$H$147*(1+rvanilla)^0.5)/A5stdlife))</f>
        <v>0</v>
      </c>
      <c r="BJ131" s="19"/>
      <c r="BK131" s="19"/>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x14ac:dyDescent="0.2">
      <c r="A132" s="19"/>
      <c r="B132" s="19"/>
      <c r="C132" s="35"/>
      <c r="D132" s="469"/>
      <c r="E132" s="281">
        <v>3</v>
      </c>
      <c r="F132" s="37"/>
      <c r="G132" s="393"/>
      <c r="H132" s="307"/>
      <c r="I132" s="306"/>
      <c r="J132" s="161">
        <f>IF(A5stdlife="n/a","n/a",IF(J$3&gt;(A5stdlife+$E132),(Input!$I$147*(1+rvanilla)^0.5)-SUM($I132:I132),(Input!$I$147*(1+rvanilla)^0.5)/A5stdlife))</f>
        <v>0</v>
      </c>
      <c r="K132" s="161">
        <f>IF(A5stdlife="n/a","n/a",IF(K$3&gt;(A5stdlife+$E132),(Input!$I$147*(1+rvanilla)^0.5)-SUM($I132:J132),(Input!$I$147*(1+rvanilla)^0.5)/A5stdlife))</f>
        <v>0</v>
      </c>
      <c r="L132" s="161">
        <f>IF(A5stdlife="n/a","n/a",IF(L$3&gt;(A5stdlife+$E132),(Input!$I$147*(1+rvanilla)^0.5)-SUM($I132:K132),(Input!$I$147*(1+rvanilla)^0.5)/A5stdlife))</f>
        <v>0</v>
      </c>
      <c r="M132" s="161">
        <f>IF(A5stdlife="n/a","n/a",IF(M$3&gt;(A5stdlife+$E132),(Input!$I$147*(1+rvanilla)^0.5)-SUM($I132:L132),(Input!$I$147*(1+rvanilla)^0.5)/A5stdlife))</f>
        <v>0</v>
      </c>
      <c r="N132" s="161">
        <f>IF(A5stdlife="n/a","n/a",IF(N$3&gt;(A5stdlife+$E132),(Input!$I$147*(1+rvanilla)^0.5)-SUM($I132:M132),(Input!$I$147*(1+rvanilla)^0.5)/A5stdlife))</f>
        <v>0</v>
      </c>
      <c r="O132" s="161">
        <f>IF(A5stdlife="n/a","n/a",IF(O$3&gt;(A5stdlife+$E132),(Input!$I$147*(1+rvanilla)^0.5)-SUM($I132:N132),(Input!$I$147*(1+rvanilla)^0.5)/A5stdlife))</f>
        <v>0</v>
      </c>
      <c r="P132" s="161">
        <f>IF(A5stdlife="n/a","n/a",IF(P$3&gt;(A5stdlife+$E132),(Input!$I$147*(1+rvanilla)^0.5)-SUM($I132:O132),(Input!$I$147*(1+rvanilla)^0.5)/A5stdlife))</f>
        <v>0</v>
      </c>
      <c r="Q132" s="161">
        <f>IF(A5stdlife="n/a","n/a",IF(Q$3&gt;(A5stdlife+$E132),(Input!$I$147*(1+rvanilla)^0.5)-SUM($I132:P132),(Input!$I$147*(1+rvanilla)^0.5)/A5stdlife))</f>
        <v>0</v>
      </c>
      <c r="R132" s="161">
        <f>IF(A5stdlife="n/a","n/a",IF(R$3&gt;(A5stdlife+$E132),(Input!$I$147*(1+rvanilla)^0.5)-SUM($I132:Q132),(Input!$I$147*(1+rvanilla)^0.5)/A5stdlife))</f>
        <v>0</v>
      </c>
      <c r="S132" s="161">
        <f>IF(A5stdlife="n/a","n/a",IF(S$3&gt;(A5stdlife+$E132),(Input!$I$147*(1+rvanilla)^0.5)-SUM($I132:R132),(Input!$I$147*(1+rvanilla)^0.5)/A5stdlife))</f>
        <v>0</v>
      </c>
      <c r="T132" s="161">
        <f>IF(A5stdlife="n/a","n/a",IF(T$3&gt;(A5stdlife+$E132),(Input!$I$147*(1+rvanilla)^0.5)-SUM($I132:S132),(Input!$I$147*(1+rvanilla)^0.5)/A5stdlife))</f>
        <v>0</v>
      </c>
      <c r="U132" s="161">
        <f>IF(A5stdlife="n/a","n/a",IF(U$3&gt;(A5stdlife+$E132),(Input!$I$147*(1+rvanilla)^0.5)-SUM($I132:T132),(Input!$I$147*(1+rvanilla)^0.5)/A5stdlife))</f>
        <v>0</v>
      </c>
      <c r="V132" s="161">
        <f>IF(A5stdlife="n/a","n/a",IF(V$3&gt;(A5stdlife+$E132),(Input!$I$147*(1+rvanilla)^0.5)-SUM($I132:U132),(Input!$I$147*(1+rvanilla)^0.5)/A5stdlife))</f>
        <v>0</v>
      </c>
      <c r="W132" s="161">
        <f>IF(A5stdlife="n/a","n/a",IF(W$3&gt;(A5stdlife+$E132),(Input!$I$147*(1+rvanilla)^0.5)-SUM($I132:V132),(Input!$I$147*(1+rvanilla)^0.5)/A5stdlife))</f>
        <v>0</v>
      </c>
      <c r="X132" s="161">
        <f>IF(A5stdlife="n/a","n/a",IF(X$3&gt;(A5stdlife+$E132),(Input!$I$147*(1+rvanilla)^0.5)-SUM($I132:W132),(Input!$I$147*(1+rvanilla)^0.5)/A5stdlife))</f>
        <v>0</v>
      </c>
      <c r="Y132" s="161">
        <f>IF(A5stdlife="n/a","n/a",IF(Y$3&gt;(A5stdlife+$E132),(Input!$I$147*(1+rvanilla)^0.5)-SUM($I132:X132),(Input!$I$147*(1+rvanilla)^0.5)/A5stdlife))</f>
        <v>0</v>
      </c>
      <c r="Z132" s="161">
        <f>IF(A5stdlife="n/a","n/a",IF(Z$3&gt;(A5stdlife+$E132),(Input!$I$147*(1+rvanilla)^0.5)-SUM($I132:Y132),(Input!$I$147*(1+rvanilla)^0.5)/A5stdlife))</f>
        <v>0</v>
      </c>
      <c r="AA132" s="161">
        <f>IF(A5stdlife="n/a","n/a",IF(AA$3&gt;(A5stdlife+$E132),(Input!$I$147*(1+rvanilla)^0.5)-SUM($I132:Z132),(Input!$I$147*(1+rvanilla)^0.5)/A5stdlife))</f>
        <v>0</v>
      </c>
      <c r="AB132" s="161">
        <f>IF(A5stdlife="n/a","n/a",IF(AB$3&gt;(A5stdlife+$E132),(Input!$I$147*(1+rvanilla)^0.5)-SUM($I132:AA132),(Input!$I$147*(1+rvanilla)^0.5)/A5stdlife))</f>
        <v>0</v>
      </c>
      <c r="AC132" s="161">
        <f>IF(A5stdlife="n/a","n/a",IF(AC$3&gt;(A5stdlife+$E132),(Input!$I$147*(1+rvanilla)^0.5)-SUM($I132:AB132),(Input!$I$147*(1+rvanilla)^0.5)/A5stdlife))</f>
        <v>0</v>
      </c>
      <c r="AD132" s="161">
        <f>IF(A5stdlife="n/a","n/a",IF(AD$3&gt;(A5stdlife+$E132),(Input!$I$147*(1+rvanilla)^0.5)-SUM($I132:AC132),(Input!$I$147*(1+rvanilla)^0.5)/A5stdlife))</f>
        <v>0</v>
      </c>
      <c r="AE132" s="161">
        <f>IF(A5stdlife="n/a","n/a",IF(AE$3&gt;(A5stdlife+$E132),(Input!$I$147*(1+rvanilla)^0.5)-SUM($I132:AD132),(Input!$I$147*(1+rvanilla)^0.5)/A5stdlife))</f>
        <v>0</v>
      </c>
      <c r="AF132" s="161">
        <f>IF(A5stdlife="n/a","n/a",IF(AF$3&gt;(A5stdlife+$E132),(Input!$I$147*(1+rvanilla)^0.5)-SUM($I132:AE132),(Input!$I$147*(1+rvanilla)^0.5)/A5stdlife))</f>
        <v>0</v>
      </c>
      <c r="AG132" s="161">
        <f>IF(A5stdlife="n/a","n/a",IF(AG$3&gt;(A5stdlife+$E132),(Input!$I$147*(1+rvanilla)^0.5)-SUM($I132:AF132),(Input!$I$147*(1+rvanilla)^0.5)/A5stdlife))</f>
        <v>0</v>
      </c>
      <c r="AH132" s="161">
        <f>IF(A5stdlife="n/a","n/a",IF(AH$3&gt;(A5stdlife+$E132),(Input!$I$147*(1+rvanilla)^0.5)-SUM($I132:AG132),(Input!$I$147*(1+rvanilla)^0.5)/A5stdlife))</f>
        <v>0</v>
      </c>
      <c r="AI132" s="161">
        <f>IF(A5stdlife="n/a","n/a",IF(AI$3&gt;(A5stdlife+$E132),(Input!$I$147*(1+rvanilla)^0.5)-SUM($I132:AH132),(Input!$I$147*(1+rvanilla)^0.5)/A5stdlife))</f>
        <v>0</v>
      </c>
      <c r="AJ132" s="161">
        <f>IF(A5stdlife="n/a","n/a",IF(AJ$3&gt;(A5stdlife+$E132),(Input!$I$147*(1+rvanilla)^0.5)-SUM($I132:AI132),(Input!$I$147*(1+rvanilla)^0.5)/A5stdlife))</f>
        <v>0</v>
      </c>
      <c r="AK132" s="161">
        <f>IF(A5stdlife="n/a","n/a",IF(AK$3&gt;(A5stdlife+$E132),(Input!$I$147*(1+rvanilla)^0.5)-SUM($I132:AJ132),(Input!$I$147*(1+rvanilla)^0.5)/A5stdlife))</f>
        <v>0</v>
      </c>
      <c r="AL132" s="161">
        <f>IF(A5stdlife="n/a","n/a",IF(AL$3&gt;(A5stdlife+$E132),(Input!$I$147*(1+rvanilla)^0.5)-SUM($I132:AK132),(Input!$I$147*(1+rvanilla)^0.5)/A5stdlife))</f>
        <v>0</v>
      </c>
      <c r="AM132" s="161">
        <f>IF(A5stdlife="n/a","n/a",IF(AM$3&gt;(A5stdlife+$E132),(Input!$I$147*(1+rvanilla)^0.5)-SUM($I132:AL132),(Input!$I$147*(1+rvanilla)^0.5)/A5stdlife))</f>
        <v>0</v>
      </c>
      <c r="AN132" s="161">
        <f>IF(A5stdlife="n/a","n/a",IF(AN$3&gt;(A5stdlife+$E132),(Input!$I$147*(1+rvanilla)^0.5)-SUM($I132:AM132),(Input!$I$147*(1+rvanilla)^0.5)/A5stdlife))</f>
        <v>0</v>
      </c>
      <c r="AO132" s="161">
        <f>IF(A5stdlife="n/a","n/a",IF(AO$3&gt;(A5stdlife+$E132),(Input!$I$147*(1+rvanilla)^0.5)-SUM($I132:AN132),(Input!$I$147*(1+rvanilla)^0.5)/A5stdlife))</f>
        <v>0</v>
      </c>
      <c r="AP132" s="161">
        <f>IF(A5stdlife="n/a","n/a",IF(AP$3&gt;(A5stdlife+$E132),(Input!$I$147*(1+rvanilla)^0.5)-SUM($I132:AO132),(Input!$I$147*(1+rvanilla)^0.5)/A5stdlife))</f>
        <v>0</v>
      </c>
      <c r="AQ132" s="161">
        <f>IF(A5stdlife="n/a","n/a",IF(AQ$3&gt;(A5stdlife+$E132),(Input!$I$147*(1+rvanilla)^0.5)-SUM($I132:AP132),(Input!$I$147*(1+rvanilla)^0.5)/A5stdlife))</f>
        <v>0</v>
      </c>
      <c r="AR132" s="161">
        <f>IF(A5stdlife="n/a","n/a",IF(AR$3&gt;(A5stdlife+$E132),(Input!$I$147*(1+rvanilla)^0.5)-SUM($I132:AQ132),(Input!$I$147*(1+rvanilla)^0.5)/A5stdlife))</f>
        <v>0</v>
      </c>
      <c r="AS132" s="161">
        <f>IF(A5stdlife="n/a","n/a",IF(AS$3&gt;(A5stdlife+$E132),(Input!$I$147*(1+rvanilla)^0.5)-SUM($I132:AR132),(Input!$I$147*(1+rvanilla)^0.5)/A5stdlife))</f>
        <v>0</v>
      </c>
      <c r="AT132" s="161">
        <f>IF(A5stdlife="n/a","n/a",IF(AT$3&gt;(A5stdlife+$E132),(Input!$I$147*(1+rvanilla)^0.5)-SUM($I132:AS132),(Input!$I$147*(1+rvanilla)^0.5)/A5stdlife))</f>
        <v>0</v>
      </c>
      <c r="AU132" s="161">
        <f>IF(A5stdlife="n/a","n/a",IF(AU$3&gt;(A5stdlife+$E132),(Input!$I$147*(1+rvanilla)^0.5)-SUM($I132:AT132),(Input!$I$147*(1+rvanilla)^0.5)/A5stdlife))</f>
        <v>0</v>
      </c>
      <c r="AV132" s="161">
        <f>IF(A5stdlife="n/a","n/a",IF(AV$3&gt;(A5stdlife+$E132),(Input!$I$147*(1+rvanilla)^0.5)-SUM($I132:AU132),(Input!$I$147*(1+rvanilla)^0.5)/A5stdlife))</f>
        <v>0</v>
      </c>
      <c r="AW132" s="161">
        <f>IF(A5stdlife="n/a","n/a",IF(AW$3&gt;(A5stdlife+$E132),(Input!$I$147*(1+rvanilla)^0.5)-SUM($I132:AV132),(Input!$I$147*(1+rvanilla)^0.5)/A5stdlife))</f>
        <v>0</v>
      </c>
      <c r="AX132" s="161">
        <f>IF(A5stdlife="n/a","n/a",IF(AX$3&gt;(A5stdlife+$E132),(Input!$I$147*(1+rvanilla)^0.5)-SUM($I132:AW132),(Input!$I$147*(1+rvanilla)^0.5)/A5stdlife))</f>
        <v>0</v>
      </c>
      <c r="AY132" s="161">
        <f>IF(A5stdlife="n/a","n/a",IF(AY$3&gt;(A5stdlife+$E132),(Input!$I$147*(1+rvanilla)^0.5)-SUM($I132:AX132),(Input!$I$147*(1+rvanilla)^0.5)/A5stdlife))</f>
        <v>0</v>
      </c>
      <c r="AZ132" s="161">
        <f>IF(A5stdlife="n/a","n/a",IF(AZ$3&gt;(A5stdlife+$E132),(Input!$I$147*(1+rvanilla)^0.5)-SUM($I132:AY132),(Input!$I$147*(1+rvanilla)^0.5)/A5stdlife))</f>
        <v>0</v>
      </c>
      <c r="BA132" s="161">
        <f>IF(A5stdlife="n/a","n/a",IF(BA$3&gt;(A5stdlife+$E132),(Input!$I$147*(1+rvanilla)^0.5)-SUM($I132:AZ132),(Input!$I$147*(1+rvanilla)^0.5)/A5stdlife))</f>
        <v>0</v>
      </c>
      <c r="BB132" s="161">
        <f>IF(A5stdlife="n/a","n/a",IF(BB$3&gt;(A5stdlife+$E132),(Input!$I$147*(1+rvanilla)^0.5)-SUM($I132:BA132),(Input!$I$147*(1+rvanilla)^0.5)/A5stdlife))</f>
        <v>0</v>
      </c>
      <c r="BC132" s="161">
        <f>IF(A5stdlife="n/a","n/a",IF(BC$3&gt;(A5stdlife+$E132),(Input!$I$147*(1+rvanilla)^0.5)-SUM($I132:BB132),(Input!$I$147*(1+rvanilla)^0.5)/A5stdlife))</f>
        <v>0</v>
      </c>
      <c r="BD132" s="161">
        <f>IF(A5stdlife="n/a","n/a",IF(BD$3&gt;(A5stdlife+$E132),(Input!$I$147*(1+rvanilla)^0.5)-SUM($I132:BC132),(Input!$I$147*(1+rvanilla)^0.5)/A5stdlife))</f>
        <v>0</v>
      </c>
      <c r="BE132" s="161">
        <f>IF(A5stdlife="n/a","n/a",IF(BE$3&gt;(A5stdlife+$E132),(Input!$I$147*(1+rvanilla)^0.5)-SUM($I132:BD132),(Input!$I$147*(1+rvanilla)^0.5)/A5stdlife))</f>
        <v>0</v>
      </c>
      <c r="BF132" s="161">
        <f>IF(A5stdlife="n/a","n/a",IF(BF$3&gt;(A5stdlife+$E132),(Input!$I$147*(1+rvanilla)^0.5)-SUM($I132:BE132),(Input!$I$147*(1+rvanilla)^0.5)/A5stdlife))</f>
        <v>0</v>
      </c>
      <c r="BG132" s="161">
        <f>IF(A5stdlife="n/a","n/a",IF(BG$3&gt;(A5stdlife+$E132),(Input!$I$147*(1+rvanilla)^0.5)-SUM($I132:BF132),(Input!$I$147*(1+rvanilla)^0.5)/A5stdlife))</f>
        <v>0</v>
      </c>
      <c r="BH132" s="161">
        <f>IF(A5stdlife="n/a","n/a",IF(BH$3&gt;(A5stdlife+$E132),(Input!$I$147*(1+rvanilla)^0.5)-SUM($I132:BG132),(Input!$I$147*(1+rvanilla)^0.5)/A5stdlife))</f>
        <v>0</v>
      </c>
      <c r="BI132" s="161">
        <f>IF(A5stdlife="n/a","n/a",IF(BI$3&gt;(A5stdlife+$E132),(Input!$I$147*(1+rvanilla)^0.5)-SUM($I132:BH132),(Input!$I$147*(1+rvanilla)^0.5)/A5stdlife))</f>
        <v>0</v>
      </c>
      <c r="BJ132" s="19"/>
      <c r="BK132" s="19"/>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x14ac:dyDescent="0.2">
      <c r="A133" s="19"/>
      <c r="B133" s="19"/>
      <c r="C133" s="35"/>
      <c r="D133" s="469"/>
      <c r="E133" s="281">
        <v>4</v>
      </c>
      <c r="F133" s="37"/>
      <c r="G133" s="393"/>
      <c r="H133" s="307"/>
      <c r="I133" s="307"/>
      <c r="J133" s="306"/>
      <c r="K133" s="161">
        <f>IF(A5stdlife="n/a","n/a",IF(K$3&gt;(A5stdlife+$E133),(Input!$J$147*(1+rvanilla)^0.5)-SUM($J133:J133),(Input!$J$147*(1+rvanilla)^0.5)/A5stdlife))</f>
        <v>0</v>
      </c>
      <c r="L133" s="161">
        <f>IF(A5stdlife="n/a","n/a",IF(L$3&gt;(A5stdlife+$E133),(Input!$J$147*(1+rvanilla)^0.5)-SUM($J133:K133),(Input!$J$147*(1+rvanilla)^0.5)/A5stdlife))</f>
        <v>0</v>
      </c>
      <c r="M133" s="161">
        <f>IF(A5stdlife="n/a","n/a",IF(M$3&gt;(A5stdlife+$E133),(Input!$J$147*(1+rvanilla)^0.5)-SUM($J133:L133),(Input!$J$147*(1+rvanilla)^0.5)/A5stdlife))</f>
        <v>0</v>
      </c>
      <c r="N133" s="161">
        <f>IF(A5stdlife="n/a","n/a",IF(N$3&gt;(A5stdlife+$E133),(Input!$J$147*(1+rvanilla)^0.5)-SUM($J133:M133),(Input!$J$147*(1+rvanilla)^0.5)/A5stdlife))</f>
        <v>0</v>
      </c>
      <c r="O133" s="161">
        <f>IF(A5stdlife="n/a","n/a",IF(O$3&gt;(A5stdlife+$E133),(Input!$J$147*(1+rvanilla)^0.5)-SUM($J133:N133),(Input!$J$147*(1+rvanilla)^0.5)/A5stdlife))</f>
        <v>0</v>
      </c>
      <c r="P133" s="161">
        <f>IF(A5stdlife="n/a","n/a",IF(P$3&gt;(A5stdlife+$E133),(Input!$J$147*(1+rvanilla)^0.5)-SUM($J133:O133),(Input!$J$147*(1+rvanilla)^0.5)/A5stdlife))</f>
        <v>0</v>
      </c>
      <c r="Q133" s="161">
        <f>IF(A5stdlife="n/a","n/a",IF(Q$3&gt;(A5stdlife+$E133),(Input!$J$147*(1+rvanilla)^0.5)-SUM($J133:P133),(Input!$J$147*(1+rvanilla)^0.5)/A5stdlife))</f>
        <v>0</v>
      </c>
      <c r="R133" s="161">
        <f>IF(A5stdlife="n/a","n/a",IF(R$3&gt;(A5stdlife+$E133),(Input!$J$147*(1+rvanilla)^0.5)-SUM($J133:Q133),(Input!$J$147*(1+rvanilla)^0.5)/A5stdlife))</f>
        <v>0</v>
      </c>
      <c r="S133" s="161">
        <f>IF(A5stdlife="n/a","n/a",IF(S$3&gt;(A5stdlife+$E133),(Input!$J$147*(1+rvanilla)^0.5)-SUM($J133:R133),(Input!$J$147*(1+rvanilla)^0.5)/A5stdlife))</f>
        <v>0</v>
      </c>
      <c r="T133" s="161">
        <f>IF(A5stdlife="n/a","n/a",IF(T$3&gt;(A5stdlife+$E133),(Input!$J$147*(1+rvanilla)^0.5)-SUM($J133:S133),(Input!$J$147*(1+rvanilla)^0.5)/A5stdlife))</f>
        <v>0</v>
      </c>
      <c r="U133" s="161">
        <f>IF(A5stdlife="n/a","n/a",IF(U$3&gt;(A5stdlife+$E133),(Input!$J$147*(1+rvanilla)^0.5)-SUM($J133:T133),(Input!$J$147*(1+rvanilla)^0.5)/A5stdlife))</f>
        <v>0</v>
      </c>
      <c r="V133" s="161">
        <f>IF(A5stdlife="n/a","n/a",IF(V$3&gt;(A5stdlife+$E133),(Input!$J$147*(1+rvanilla)^0.5)-SUM($J133:U133),(Input!$J$147*(1+rvanilla)^0.5)/A5stdlife))</f>
        <v>0</v>
      </c>
      <c r="W133" s="161">
        <f>IF(A5stdlife="n/a","n/a",IF(W$3&gt;(A5stdlife+$E133),(Input!$J$147*(1+rvanilla)^0.5)-SUM($J133:V133),(Input!$J$147*(1+rvanilla)^0.5)/A5stdlife))</f>
        <v>0</v>
      </c>
      <c r="X133" s="161">
        <f>IF(A5stdlife="n/a","n/a",IF(X$3&gt;(A5stdlife+$E133),(Input!$J$147*(1+rvanilla)^0.5)-SUM($J133:W133),(Input!$J$147*(1+rvanilla)^0.5)/A5stdlife))</f>
        <v>0</v>
      </c>
      <c r="Y133" s="161">
        <f>IF(A5stdlife="n/a","n/a",IF(Y$3&gt;(A5stdlife+$E133),(Input!$J$147*(1+rvanilla)^0.5)-SUM($J133:X133),(Input!$J$147*(1+rvanilla)^0.5)/A5stdlife))</f>
        <v>0</v>
      </c>
      <c r="Z133" s="161">
        <f>IF(A5stdlife="n/a","n/a",IF(Z$3&gt;(A5stdlife+$E133),(Input!$J$147*(1+rvanilla)^0.5)-SUM($J133:Y133),(Input!$J$147*(1+rvanilla)^0.5)/A5stdlife))</f>
        <v>0</v>
      </c>
      <c r="AA133" s="161">
        <f>IF(A5stdlife="n/a","n/a",IF(AA$3&gt;(A5stdlife+$E133),(Input!$J$147*(1+rvanilla)^0.5)-SUM($J133:Z133),(Input!$J$147*(1+rvanilla)^0.5)/A5stdlife))</f>
        <v>0</v>
      </c>
      <c r="AB133" s="161">
        <f>IF(A5stdlife="n/a","n/a",IF(AB$3&gt;(A5stdlife+$E133),(Input!$J$147*(1+rvanilla)^0.5)-SUM($J133:AA133),(Input!$J$147*(1+rvanilla)^0.5)/A5stdlife))</f>
        <v>0</v>
      </c>
      <c r="AC133" s="161">
        <f>IF(A5stdlife="n/a","n/a",IF(AC$3&gt;(A5stdlife+$E133),(Input!$J$147*(1+rvanilla)^0.5)-SUM($J133:AB133),(Input!$J$147*(1+rvanilla)^0.5)/A5stdlife))</f>
        <v>0</v>
      </c>
      <c r="AD133" s="161">
        <f>IF(A5stdlife="n/a","n/a",IF(AD$3&gt;(A5stdlife+$E133),(Input!$J$147*(1+rvanilla)^0.5)-SUM($J133:AC133),(Input!$J$147*(1+rvanilla)^0.5)/A5stdlife))</f>
        <v>0</v>
      </c>
      <c r="AE133" s="161">
        <f>IF(A5stdlife="n/a","n/a",IF(AE$3&gt;(A5stdlife+$E133),(Input!$J$147*(1+rvanilla)^0.5)-SUM($J133:AD133),(Input!$J$147*(1+rvanilla)^0.5)/A5stdlife))</f>
        <v>0</v>
      </c>
      <c r="AF133" s="161">
        <f>IF(A5stdlife="n/a","n/a",IF(AF$3&gt;(A5stdlife+$E133),(Input!$J$147*(1+rvanilla)^0.5)-SUM($J133:AE133),(Input!$J$147*(1+rvanilla)^0.5)/A5stdlife))</f>
        <v>0</v>
      </c>
      <c r="AG133" s="161">
        <f>IF(A5stdlife="n/a","n/a",IF(AG$3&gt;(A5stdlife+$E133),(Input!$J$147*(1+rvanilla)^0.5)-SUM($J133:AF133),(Input!$J$147*(1+rvanilla)^0.5)/A5stdlife))</f>
        <v>0</v>
      </c>
      <c r="AH133" s="161">
        <f>IF(A5stdlife="n/a","n/a",IF(AH$3&gt;(A5stdlife+$E133),(Input!$J$147*(1+rvanilla)^0.5)-SUM($J133:AG133),(Input!$J$147*(1+rvanilla)^0.5)/A5stdlife))</f>
        <v>0</v>
      </c>
      <c r="AI133" s="161">
        <f>IF(A5stdlife="n/a","n/a",IF(AI$3&gt;(A5stdlife+$E133),(Input!$J$147*(1+rvanilla)^0.5)-SUM($J133:AH133),(Input!$J$147*(1+rvanilla)^0.5)/A5stdlife))</f>
        <v>0</v>
      </c>
      <c r="AJ133" s="161">
        <f>IF(A5stdlife="n/a","n/a",IF(AJ$3&gt;(A5stdlife+$E133),(Input!$J$147*(1+rvanilla)^0.5)-SUM($J133:AI133),(Input!$J$147*(1+rvanilla)^0.5)/A5stdlife))</f>
        <v>0</v>
      </c>
      <c r="AK133" s="161">
        <f>IF(A5stdlife="n/a","n/a",IF(AK$3&gt;(A5stdlife+$E133),(Input!$J$147*(1+rvanilla)^0.5)-SUM($J133:AJ133),(Input!$J$147*(1+rvanilla)^0.5)/A5stdlife))</f>
        <v>0</v>
      </c>
      <c r="AL133" s="161">
        <f>IF(A5stdlife="n/a","n/a",IF(AL$3&gt;(A5stdlife+$E133),(Input!$J$147*(1+rvanilla)^0.5)-SUM($J133:AK133),(Input!$J$147*(1+rvanilla)^0.5)/A5stdlife))</f>
        <v>0</v>
      </c>
      <c r="AM133" s="161">
        <f>IF(A5stdlife="n/a","n/a",IF(AM$3&gt;(A5stdlife+$E133),(Input!$J$147*(1+rvanilla)^0.5)-SUM($J133:AL133),(Input!$J$147*(1+rvanilla)^0.5)/A5stdlife))</f>
        <v>0</v>
      </c>
      <c r="AN133" s="161">
        <f>IF(A5stdlife="n/a","n/a",IF(AN$3&gt;(A5stdlife+$E133),(Input!$J$147*(1+rvanilla)^0.5)-SUM($J133:AM133),(Input!$J$147*(1+rvanilla)^0.5)/A5stdlife))</f>
        <v>0</v>
      </c>
      <c r="AO133" s="161">
        <f>IF(A5stdlife="n/a","n/a",IF(AO$3&gt;(A5stdlife+$E133),(Input!$J$147*(1+rvanilla)^0.5)-SUM($J133:AN133),(Input!$J$147*(1+rvanilla)^0.5)/A5stdlife))</f>
        <v>0</v>
      </c>
      <c r="AP133" s="161">
        <f>IF(A5stdlife="n/a","n/a",IF(AP$3&gt;(A5stdlife+$E133),(Input!$J$147*(1+rvanilla)^0.5)-SUM($J133:AO133),(Input!$J$147*(1+rvanilla)^0.5)/A5stdlife))</f>
        <v>0</v>
      </c>
      <c r="AQ133" s="161">
        <f>IF(A5stdlife="n/a","n/a",IF(AQ$3&gt;(A5stdlife+$E133),(Input!$J$147*(1+rvanilla)^0.5)-SUM($J133:AP133),(Input!$J$147*(1+rvanilla)^0.5)/A5stdlife))</f>
        <v>0</v>
      </c>
      <c r="AR133" s="161">
        <f>IF(A5stdlife="n/a","n/a",IF(AR$3&gt;(A5stdlife+$E133),(Input!$J$147*(1+rvanilla)^0.5)-SUM($J133:AQ133),(Input!$J$147*(1+rvanilla)^0.5)/A5stdlife))</f>
        <v>0</v>
      </c>
      <c r="AS133" s="161">
        <f>IF(A5stdlife="n/a","n/a",IF(AS$3&gt;(A5stdlife+$E133),(Input!$J$147*(1+rvanilla)^0.5)-SUM($J133:AR133),(Input!$J$147*(1+rvanilla)^0.5)/A5stdlife))</f>
        <v>0</v>
      </c>
      <c r="AT133" s="161">
        <f>IF(A5stdlife="n/a","n/a",IF(AT$3&gt;(A5stdlife+$E133),(Input!$J$147*(1+rvanilla)^0.5)-SUM($J133:AS133),(Input!$J$147*(1+rvanilla)^0.5)/A5stdlife))</f>
        <v>0</v>
      </c>
      <c r="AU133" s="161">
        <f>IF(A5stdlife="n/a","n/a",IF(AU$3&gt;(A5stdlife+$E133),(Input!$J$147*(1+rvanilla)^0.5)-SUM($J133:AT133),(Input!$J$147*(1+rvanilla)^0.5)/A5stdlife))</f>
        <v>0</v>
      </c>
      <c r="AV133" s="161">
        <f>IF(A5stdlife="n/a","n/a",IF(AV$3&gt;(A5stdlife+$E133),(Input!$J$147*(1+rvanilla)^0.5)-SUM($J133:AU133),(Input!$J$147*(1+rvanilla)^0.5)/A5stdlife))</f>
        <v>0</v>
      </c>
      <c r="AW133" s="161">
        <f>IF(A5stdlife="n/a","n/a",IF(AW$3&gt;(A5stdlife+$E133),(Input!$J$147*(1+rvanilla)^0.5)-SUM($J133:AV133),(Input!$J$147*(1+rvanilla)^0.5)/A5stdlife))</f>
        <v>0</v>
      </c>
      <c r="AX133" s="161">
        <f>IF(A5stdlife="n/a","n/a",IF(AX$3&gt;(A5stdlife+$E133),(Input!$J$147*(1+rvanilla)^0.5)-SUM($J133:AW133),(Input!$J$147*(1+rvanilla)^0.5)/A5stdlife))</f>
        <v>0</v>
      </c>
      <c r="AY133" s="161">
        <f>IF(A5stdlife="n/a","n/a",IF(AY$3&gt;(A5stdlife+$E133),(Input!$J$147*(1+rvanilla)^0.5)-SUM($J133:AX133),(Input!$J$147*(1+rvanilla)^0.5)/A5stdlife))</f>
        <v>0</v>
      </c>
      <c r="AZ133" s="161">
        <f>IF(A5stdlife="n/a","n/a",IF(AZ$3&gt;(A5stdlife+$E133),(Input!$J$147*(1+rvanilla)^0.5)-SUM($J133:AY133),(Input!$J$147*(1+rvanilla)^0.5)/A5stdlife))</f>
        <v>0</v>
      </c>
      <c r="BA133" s="161">
        <f>IF(A5stdlife="n/a","n/a",IF(BA$3&gt;(A5stdlife+$E133),(Input!$J$147*(1+rvanilla)^0.5)-SUM($J133:AZ133),(Input!$J$147*(1+rvanilla)^0.5)/A5stdlife))</f>
        <v>0</v>
      </c>
      <c r="BB133" s="161">
        <f>IF(A5stdlife="n/a","n/a",IF(BB$3&gt;(A5stdlife+$E133),(Input!$J$147*(1+rvanilla)^0.5)-SUM($J133:BA133),(Input!$J$147*(1+rvanilla)^0.5)/A5stdlife))</f>
        <v>0</v>
      </c>
      <c r="BC133" s="161">
        <f>IF(A5stdlife="n/a","n/a",IF(BC$3&gt;(A5stdlife+$E133),(Input!$J$147*(1+rvanilla)^0.5)-SUM($J133:BB133),(Input!$J$147*(1+rvanilla)^0.5)/A5stdlife))</f>
        <v>0</v>
      </c>
      <c r="BD133" s="161">
        <f>IF(A5stdlife="n/a","n/a",IF(BD$3&gt;(A5stdlife+$E133),(Input!$J$147*(1+rvanilla)^0.5)-SUM($J133:BC133),(Input!$J$147*(1+rvanilla)^0.5)/A5stdlife))</f>
        <v>0</v>
      </c>
      <c r="BE133" s="161">
        <f>IF(A5stdlife="n/a","n/a",IF(BE$3&gt;(A5stdlife+$E133),(Input!$J$147*(1+rvanilla)^0.5)-SUM($J133:BD133),(Input!$J$147*(1+rvanilla)^0.5)/A5stdlife))</f>
        <v>0</v>
      </c>
      <c r="BF133" s="161">
        <f>IF(A5stdlife="n/a","n/a",IF(BF$3&gt;(A5stdlife+$E133),(Input!$J$147*(1+rvanilla)^0.5)-SUM($J133:BE133),(Input!$J$147*(1+rvanilla)^0.5)/A5stdlife))</f>
        <v>0</v>
      </c>
      <c r="BG133" s="161">
        <f>IF(A5stdlife="n/a","n/a",IF(BG$3&gt;(A5stdlife+$E133),(Input!$J$147*(1+rvanilla)^0.5)-SUM($J133:BF133),(Input!$J$147*(1+rvanilla)^0.5)/A5stdlife))</f>
        <v>0</v>
      </c>
      <c r="BH133" s="161">
        <f>IF(A5stdlife="n/a","n/a",IF(BH$3&gt;(A5stdlife+$E133),(Input!$J$147*(1+rvanilla)^0.5)-SUM($J133:BG133),(Input!$J$147*(1+rvanilla)^0.5)/A5stdlife))</f>
        <v>0</v>
      </c>
      <c r="BI133" s="161">
        <f>IF(A5stdlife="n/a","n/a",IF(BI$3&gt;(A5stdlife+$E133),(Input!$J$147*(1+rvanilla)^0.5)-SUM($J133:BH133),(Input!$J$147*(1+rvanilla)^0.5)/A5stdlife))</f>
        <v>0</v>
      </c>
      <c r="BJ133" s="19"/>
      <c r="BK133" s="19"/>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2" x14ac:dyDescent="0.2">
      <c r="A134" s="19"/>
      <c r="B134" s="19"/>
      <c r="C134" s="35"/>
      <c r="D134" s="469"/>
      <c r="E134" s="281">
        <v>5</v>
      </c>
      <c r="F134" s="37"/>
      <c r="G134" s="393"/>
      <c r="H134" s="307"/>
      <c r="I134" s="307"/>
      <c r="J134" s="307"/>
      <c r="K134" s="306"/>
      <c r="L134" s="161">
        <f>IF(A5stdlife="n/a","n/a",IF(L$3&gt;(A5stdlife+$E134),(Input!$K$147*(1+rvanilla)^0.5)-SUM($K134:K134),(Input!$K$147*(1+rvanilla)^0.5)/A5stdlife))</f>
        <v>0</v>
      </c>
      <c r="M134" s="161">
        <f>IF(A5stdlife="n/a","n/a",IF(M$3&gt;(A5stdlife+$E134),(Input!$K$147*(1+rvanilla)^0.5)-SUM($K134:L134),(Input!$K$147*(1+rvanilla)^0.5)/A5stdlife))</f>
        <v>0</v>
      </c>
      <c r="N134" s="161">
        <f>IF(A5stdlife="n/a","n/a",IF(N$3&gt;(A5stdlife+$E134),(Input!$K$147*(1+rvanilla)^0.5)-SUM($K134:M134),(Input!$K$147*(1+rvanilla)^0.5)/A5stdlife))</f>
        <v>0</v>
      </c>
      <c r="O134" s="161">
        <f>IF(A5stdlife="n/a","n/a",IF(O$3&gt;(A5stdlife+$E134),(Input!$K$147*(1+rvanilla)^0.5)-SUM($K134:N134),(Input!$K$147*(1+rvanilla)^0.5)/A5stdlife))</f>
        <v>0</v>
      </c>
      <c r="P134" s="161">
        <f>IF(A5stdlife="n/a","n/a",IF(P$3&gt;(A5stdlife+$E134),(Input!$K$147*(1+rvanilla)^0.5)-SUM($K134:O134),(Input!$K$147*(1+rvanilla)^0.5)/A5stdlife))</f>
        <v>0</v>
      </c>
      <c r="Q134" s="161">
        <f>IF(A5stdlife="n/a","n/a",IF(Q$3&gt;(A5stdlife+$E134),(Input!$K$147*(1+rvanilla)^0.5)-SUM($K134:P134),(Input!$K$147*(1+rvanilla)^0.5)/A5stdlife))</f>
        <v>0</v>
      </c>
      <c r="R134" s="161">
        <f>IF(A5stdlife="n/a","n/a",IF(R$3&gt;(A5stdlife+$E134),(Input!$K$147*(1+rvanilla)^0.5)-SUM($K134:Q134),(Input!$K$147*(1+rvanilla)^0.5)/A5stdlife))</f>
        <v>0</v>
      </c>
      <c r="S134" s="161">
        <f>IF(A5stdlife="n/a","n/a",IF(S$3&gt;(A5stdlife+$E134),(Input!$K$147*(1+rvanilla)^0.5)-SUM($K134:R134),(Input!$K$147*(1+rvanilla)^0.5)/A5stdlife))</f>
        <v>0</v>
      </c>
      <c r="T134" s="161">
        <f>IF(A5stdlife="n/a","n/a",IF(T$3&gt;(A5stdlife+$E134),(Input!$K$147*(1+rvanilla)^0.5)-SUM($K134:S134),(Input!$K$147*(1+rvanilla)^0.5)/A5stdlife))</f>
        <v>0</v>
      </c>
      <c r="U134" s="161">
        <f>IF(A5stdlife="n/a","n/a",IF(U$3&gt;(A5stdlife+$E134),(Input!$K$147*(1+rvanilla)^0.5)-SUM($K134:T134),(Input!$K$147*(1+rvanilla)^0.5)/A5stdlife))</f>
        <v>0</v>
      </c>
      <c r="V134" s="161">
        <f>IF(A5stdlife="n/a","n/a",IF(V$3&gt;(A5stdlife+$E134),(Input!$K$147*(1+rvanilla)^0.5)-SUM($K134:U134),(Input!$K$147*(1+rvanilla)^0.5)/A5stdlife))</f>
        <v>0</v>
      </c>
      <c r="W134" s="161">
        <f>IF(A5stdlife="n/a","n/a",IF(W$3&gt;(A5stdlife+$E134),(Input!$K$147*(1+rvanilla)^0.5)-SUM($K134:V134),(Input!$K$147*(1+rvanilla)^0.5)/A5stdlife))</f>
        <v>0</v>
      </c>
      <c r="X134" s="161">
        <f>IF(A5stdlife="n/a","n/a",IF(X$3&gt;(A5stdlife+$E134),(Input!$K$147*(1+rvanilla)^0.5)-SUM($K134:W134),(Input!$K$147*(1+rvanilla)^0.5)/A5stdlife))</f>
        <v>0</v>
      </c>
      <c r="Y134" s="161">
        <f>IF(A5stdlife="n/a","n/a",IF(Y$3&gt;(A5stdlife+$E134),(Input!$K$147*(1+rvanilla)^0.5)-SUM($K134:X134),(Input!$K$147*(1+rvanilla)^0.5)/A5stdlife))</f>
        <v>0</v>
      </c>
      <c r="Z134" s="161">
        <f>IF(A5stdlife="n/a","n/a",IF(Z$3&gt;(A5stdlife+$E134),(Input!$K$147*(1+rvanilla)^0.5)-SUM($K134:Y134),(Input!$K$147*(1+rvanilla)^0.5)/A5stdlife))</f>
        <v>0</v>
      </c>
      <c r="AA134" s="161">
        <f>IF(A5stdlife="n/a","n/a",IF(AA$3&gt;(A5stdlife+$E134),(Input!$K$147*(1+rvanilla)^0.5)-SUM($K134:Z134),(Input!$K$147*(1+rvanilla)^0.5)/A5stdlife))</f>
        <v>0</v>
      </c>
      <c r="AB134" s="161">
        <f>IF(A5stdlife="n/a","n/a",IF(AB$3&gt;(A5stdlife+$E134),(Input!$K$147*(1+rvanilla)^0.5)-SUM($K134:AA134),(Input!$K$147*(1+rvanilla)^0.5)/A5stdlife))</f>
        <v>0</v>
      </c>
      <c r="AC134" s="161">
        <f>IF(A5stdlife="n/a","n/a",IF(AC$3&gt;(A5stdlife+$E134),(Input!$K$147*(1+rvanilla)^0.5)-SUM($K134:AB134),(Input!$K$147*(1+rvanilla)^0.5)/A5stdlife))</f>
        <v>0</v>
      </c>
      <c r="AD134" s="161">
        <f>IF(A5stdlife="n/a","n/a",IF(AD$3&gt;(A5stdlife+$E134),(Input!$K$147*(1+rvanilla)^0.5)-SUM($K134:AC134),(Input!$K$147*(1+rvanilla)^0.5)/A5stdlife))</f>
        <v>0</v>
      </c>
      <c r="AE134" s="161">
        <f>IF(A5stdlife="n/a","n/a",IF(AE$3&gt;(A5stdlife+$E134),(Input!$K$147*(1+rvanilla)^0.5)-SUM($K134:AD134),(Input!$K$147*(1+rvanilla)^0.5)/A5stdlife))</f>
        <v>0</v>
      </c>
      <c r="AF134" s="161">
        <f>IF(A5stdlife="n/a","n/a",IF(AF$3&gt;(A5stdlife+$E134),(Input!$K$147*(1+rvanilla)^0.5)-SUM($K134:AE134),(Input!$K$147*(1+rvanilla)^0.5)/A5stdlife))</f>
        <v>0</v>
      </c>
      <c r="AG134" s="161">
        <f>IF(A5stdlife="n/a","n/a",IF(AG$3&gt;(A5stdlife+$E134),(Input!$K$147*(1+rvanilla)^0.5)-SUM($K134:AF134),(Input!$K$147*(1+rvanilla)^0.5)/A5stdlife))</f>
        <v>0</v>
      </c>
      <c r="AH134" s="161">
        <f>IF(A5stdlife="n/a","n/a",IF(AH$3&gt;(A5stdlife+$E134),(Input!$K$147*(1+rvanilla)^0.5)-SUM($K134:AG134),(Input!$K$147*(1+rvanilla)^0.5)/A5stdlife))</f>
        <v>0</v>
      </c>
      <c r="AI134" s="161">
        <f>IF(A5stdlife="n/a","n/a",IF(AI$3&gt;(A5stdlife+$E134),(Input!$K$147*(1+rvanilla)^0.5)-SUM($K134:AH134),(Input!$K$147*(1+rvanilla)^0.5)/A5stdlife))</f>
        <v>0</v>
      </c>
      <c r="AJ134" s="161">
        <f>IF(A5stdlife="n/a","n/a",IF(AJ$3&gt;(A5stdlife+$E134),(Input!$K$147*(1+rvanilla)^0.5)-SUM($K134:AI134),(Input!$K$147*(1+rvanilla)^0.5)/A5stdlife))</f>
        <v>0</v>
      </c>
      <c r="AK134" s="161">
        <f>IF(A5stdlife="n/a","n/a",IF(AK$3&gt;(A5stdlife+$E134),(Input!$K$147*(1+rvanilla)^0.5)-SUM($K134:AJ134),(Input!$K$147*(1+rvanilla)^0.5)/A5stdlife))</f>
        <v>0</v>
      </c>
      <c r="AL134" s="161">
        <f>IF(A5stdlife="n/a","n/a",IF(AL$3&gt;(A5stdlife+$E134),(Input!$K$147*(1+rvanilla)^0.5)-SUM($K134:AK134),(Input!$K$147*(1+rvanilla)^0.5)/A5stdlife))</f>
        <v>0</v>
      </c>
      <c r="AM134" s="161">
        <f>IF(A5stdlife="n/a","n/a",IF(AM$3&gt;(A5stdlife+$E134),(Input!$K$147*(1+rvanilla)^0.5)-SUM($K134:AL134),(Input!$K$147*(1+rvanilla)^0.5)/A5stdlife))</f>
        <v>0</v>
      </c>
      <c r="AN134" s="161">
        <f>IF(A5stdlife="n/a","n/a",IF(AN$3&gt;(A5stdlife+$E134),(Input!$K$147*(1+rvanilla)^0.5)-SUM($K134:AM134),(Input!$K$147*(1+rvanilla)^0.5)/A5stdlife))</f>
        <v>0</v>
      </c>
      <c r="AO134" s="161">
        <f>IF(A5stdlife="n/a","n/a",IF(AO$3&gt;(A5stdlife+$E134),(Input!$K$147*(1+rvanilla)^0.5)-SUM($K134:AN134),(Input!$K$147*(1+rvanilla)^0.5)/A5stdlife))</f>
        <v>0</v>
      </c>
      <c r="AP134" s="161">
        <f>IF(A5stdlife="n/a","n/a",IF(AP$3&gt;(A5stdlife+$E134),(Input!$K$147*(1+rvanilla)^0.5)-SUM($K134:AO134),(Input!$K$147*(1+rvanilla)^0.5)/A5stdlife))</f>
        <v>0</v>
      </c>
      <c r="AQ134" s="161">
        <f>IF(A5stdlife="n/a","n/a",IF(AQ$3&gt;(A5stdlife+$E134),(Input!$K$147*(1+rvanilla)^0.5)-SUM($K134:AP134),(Input!$K$147*(1+rvanilla)^0.5)/A5stdlife))</f>
        <v>0</v>
      </c>
      <c r="AR134" s="161">
        <f>IF(A5stdlife="n/a","n/a",IF(AR$3&gt;(A5stdlife+$E134),(Input!$K$147*(1+rvanilla)^0.5)-SUM($K134:AQ134),(Input!$K$147*(1+rvanilla)^0.5)/A5stdlife))</f>
        <v>0</v>
      </c>
      <c r="AS134" s="161">
        <f>IF(A5stdlife="n/a","n/a",IF(AS$3&gt;(A5stdlife+$E134),(Input!$K$147*(1+rvanilla)^0.5)-SUM($K134:AR134),(Input!$K$147*(1+rvanilla)^0.5)/A5stdlife))</f>
        <v>0</v>
      </c>
      <c r="AT134" s="161">
        <f>IF(A5stdlife="n/a","n/a",IF(AT$3&gt;(A5stdlife+$E134),(Input!$K$147*(1+rvanilla)^0.5)-SUM($K134:AS134),(Input!$K$147*(1+rvanilla)^0.5)/A5stdlife))</f>
        <v>0</v>
      </c>
      <c r="AU134" s="161">
        <f>IF(A5stdlife="n/a","n/a",IF(AU$3&gt;(A5stdlife+$E134),(Input!$K$147*(1+rvanilla)^0.5)-SUM($K134:AT134),(Input!$K$147*(1+rvanilla)^0.5)/A5stdlife))</f>
        <v>0</v>
      </c>
      <c r="AV134" s="161">
        <f>IF(A5stdlife="n/a","n/a",IF(AV$3&gt;(A5stdlife+$E134),(Input!$K$147*(1+rvanilla)^0.5)-SUM($K134:AU134),(Input!$K$147*(1+rvanilla)^0.5)/A5stdlife))</f>
        <v>0</v>
      </c>
      <c r="AW134" s="161">
        <f>IF(A5stdlife="n/a","n/a",IF(AW$3&gt;(A5stdlife+$E134),(Input!$K$147*(1+rvanilla)^0.5)-SUM($K134:AV134),(Input!$K$147*(1+rvanilla)^0.5)/A5stdlife))</f>
        <v>0</v>
      </c>
      <c r="AX134" s="161">
        <f>IF(A5stdlife="n/a","n/a",IF(AX$3&gt;(A5stdlife+$E134),(Input!$K$147*(1+rvanilla)^0.5)-SUM($K134:AW134),(Input!$K$147*(1+rvanilla)^0.5)/A5stdlife))</f>
        <v>0</v>
      </c>
      <c r="AY134" s="161">
        <f>IF(A5stdlife="n/a","n/a",IF(AY$3&gt;(A5stdlife+$E134),(Input!$K$147*(1+rvanilla)^0.5)-SUM($K134:AX134),(Input!$K$147*(1+rvanilla)^0.5)/A5stdlife))</f>
        <v>0</v>
      </c>
      <c r="AZ134" s="161">
        <f>IF(A5stdlife="n/a","n/a",IF(AZ$3&gt;(A5stdlife+$E134),(Input!$K$147*(1+rvanilla)^0.5)-SUM($K134:AY134),(Input!$K$147*(1+rvanilla)^0.5)/A5stdlife))</f>
        <v>0</v>
      </c>
      <c r="BA134" s="161">
        <f>IF(A5stdlife="n/a","n/a",IF(BA$3&gt;(A5stdlife+$E134),(Input!$K$147*(1+rvanilla)^0.5)-SUM($K134:AZ134),(Input!$K$147*(1+rvanilla)^0.5)/A5stdlife))</f>
        <v>0</v>
      </c>
      <c r="BB134" s="161">
        <f>IF(A5stdlife="n/a","n/a",IF(BB$3&gt;(A5stdlife+$E134),(Input!$K$147*(1+rvanilla)^0.5)-SUM($K134:BA134),(Input!$K$147*(1+rvanilla)^0.5)/A5stdlife))</f>
        <v>0</v>
      </c>
      <c r="BC134" s="161">
        <f>IF(A5stdlife="n/a","n/a",IF(BC$3&gt;(A5stdlife+$E134),(Input!$K$147*(1+rvanilla)^0.5)-SUM($K134:BB134),(Input!$K$147*(1+rvanilla)^0.5)/A5stdlife))</f>
        <v>0</v>
      </c>
      <c r="BD134" s="161">
        <f>IF(A5stdlife="n/a","n/a",IF(BD$3&gt;(A5stdlife+$E134),(Input!$K$147*(1+rvanilla)^0.5)-SUM($K134:BC134),(Input!$K$147*(1+rvanilla)^0.5)/A5stdlife))</f>
        <v>0</v>
      </c>
      <c r="BE134" s="161">
        <f>IF(A5stdlife="n/a","n/a",IF(BE$3&gt;(A5stdlife+$E134),(Input!$K$147*(1+rvanilla)^0.5)-SUM($K134:BD134),(Input!$K$147*(1+rvanilla)^0.5)/A5stdlife))</f>
        <v>0</v>
      </c>
      <c r="BF134" s="161">
        <f>IF(A5stdlife="n/a","n/a",IF(BF$3&gt;(A5stdlife+$E134),(Input!$K$147*(1+rvanilla)^0.5)-SUM($K134:BE134),(Input!$K$147*(1+rvanilla)^0.5)/A5stdlife))</f>
        <v>0</v>
      </c>
      <c r="BG134" s="161">
        <f>IF(A5stdlife="n/a","n/a",IF(BG$3&gt;(A5stdlife+$E134),(Input!$K$147*(1+rvanilla)^0.5)-SUM($K134:BF134),(Input!$K$147*(1+rvanilla)^0.5)/A5stdlife))</f>
        <v>0</v>
      </c>
      <c r="BH134" s="161">
        <f>IF(A5stdlife="n/a","n/a",IF(BH$3&gt;(A5stdlife+$E134),(Input!$K$147*(1+rvanilla)^0.5)-SUM($K134:BG134),(Input!$K$147*(1+rvanilla)^0.5)/A5stdlife))</f>
        <v>0</v>
      </c>
      <c r="BI134" s="161">
        <f>IF(A5stdlife="n/a","n/a",IF(BI$3&gt;(A5stdlife+$E134),(Input!$K$147*(1+rvanilla)^0.5)-SUM($K134:BH134),(Input!$K$147*(1+rvanilla)^0.5)/A5stdlife))</f>
        <v>0</v>
      </c>
      <c r="BJ134" s="19"/>
      <c r="BK134" s="19"/>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x14ac:dyDescent="0.2">
      <c r="A135" s="19"/>
      <c r="B135" s="19"/>
      <c r="C135" s="35"/>
      <c r="D135" s="469"/>
      <c r="E135" s="281">
        <v>6</v>
      </c>
      <c r="F135" s="37"/>
      <c r="G135" s="393"/>
      <c r="H135" s="307"/>
      <c r="I135" s="307"/>
      <c r="J135" s="307"/>
      <c r="K135" s="307"/>
      <c r="L135" s="306"/>
      <c r="M135" s="161">
        <f>IF(A5stdlife="n/a","n/a",IF(M$3&gt;(A5stdlife+$E135),(Input!$L$147*(1+rvanilla)^0.5)-SUM($L135:L135),(Input!$L$147*(1+rvanilla)^0.5)/A5stdlife))</f>
        <v>0</v>
      </c>
      <c r="N135" s="161">
        <f>IF(A5stdlife="n/a","n/a",IF(N$3&gt;(A5stdlife+$E135),(Input!$L$147*(1+rvanilla)^0.5)-SUM($L135:M135),(Input!$L$147*(1+rvanilla)^0.5)/A5stdlife))</f>
        <v>0</v>
      </c>
      <c r="O135" s="161">
        <f>IF(A5stdlife="n/a","n/a",IF(O$3&gt;(A5stdlife+$E135),(Input!$L$147*(1+rvanilla)^0.5)-SUM($L135:N135),(Input!$L$147*(1+rvanilla)^0.5)/A5stdlife))</f>
        <v>0</v>
      </c>
      <c r="P135" s="161">
        <f>IF(A5stdlife="n/a","n/a",IF(P$3&gt;(A5stdlife+$E135),(Input!$L$147*(1+rvanilla)^0.5)-SUM($L135:O135),(Input!$L$147*(1+rvanilla)^0.5)/A5stdlife))</f>
        <v>0</v>
      </c>
      <c r="Q135" s="161">
        <f>IF(A5stdlife="n/a","n/a",IF(Q$3&gt;(A5stdlife+$E135),(Input!$L$147*(1+rvanilla)^0.5)-SUM($L135:P135),(Input!$L$147*(1+rvanilla)^0.5)/A5stdlife))</f>
        <v>0</v>
      </c>
      <c r="R135" s="161">
        <f>IF(A5stdlife="n/a","n/a",IF(R$3&gt;(A5stdlife+$E135),(Input!$L$147*(1+rvanilla)^0.5)-SUM($L135:Q135),(Input!$L$147*(1+rvanilla)^0.5)/A5stdlife))</f>
        <v>0</v>
      </c>
      <c r="S135" s="161">
        <f>IF(A5stdlife="n/a","n/a",IF(S$3&gt;(A5stdlife+$E135),(Input!$L$147*(1+rvanilla)^0.5)-SUM($L135:R135),(Input!$L$147*(1+rvanilla)^0.5)/A5stdlife))</f>
        <v>0</v>
      </c>
      <c r="T135" s="161">
        <f>IF(A5stdlife="n/a","n/a",IF(T$3&gt;(A5stdlife+$E135),(Input!$L$147*(1+rvanilla)^0.5)-SUM($L135:S135),(Input!$L$147*(1+rvanilla)^0.5)/A5stdlife))</f>
        <v>0</v>
      </c>
      <c r="U135" s="161">
        <f>IF(A5stdlife="n/a","n/a",IF(U$3&gt;(A5stdlife+$E135),(Input!$L$147*(1+rvanilla)^0.5)-SUM($L135:T135),(Input!$L$147*(1+rvanilla)^0.5)/A5stdlife))</f>
        <v>0</v>
      </c>
      <c r="V135" s="161">
        <f>IF(A5stdlife="n/a","n/a",IF(V$3&gt;(A5stdlife+$E135),(Input!$L$147*(1+rvanilla)^0.5)-SUM($L135:U135),(Input!$L$147*(1+rvanilla)^0.5)/A5stdlife))</f>
        <v>0</v>
      </c>
      <c r="W135" s="161">
        <f>IF(A5stdlife="n/a","n/a",IF(W$3&gt;(A5stdlife+$E135),(Input!$L$147*(1+rvanilla)^0.5)-SUM($L135:V135),(Input!$L$147*(1+rvanilla)^0.5)/A5stdlife))</f>
        <v>0</v>
      </c>
      <c r="X135" s="161">
        <f>IF(A5stdlife="n/a","n/a",IF(X$3&gt;(A5stdlife+$E135),(Input!$L$147*(1+rvanilla)^0.5)-SUM($L135:W135),(Input!$L$147*(1+rvanilla)^0.5)/A5stdlife))</f>
        <v>0</v>
      </c>
      <c r="Y135" s="161">
        <f>IF(A5stdlife="n/a","n/a",IF(Y$3&gt;(A5stdlife+$E135),(Input!$L$147*(1+rvanilla)^0.5)-SUM($L135:X135),(Input!$L$147*(1+rvanilla)^0.5)/A5stdlife))</f>
        <v>0</v>
      </c>
      <c r="Z135" s="161">
        <f>IF(A5stdlife="n/a","n/a",IF(Z$3&gt;(A5stdlife+$E135),(Input!$L$147*(1+rvanilla)^0.5)-SUM($L135:Y135),(Input!$L$147*(1+rvanilla)^0.5)/A5stdlife))</f>
        <v>0</v>
      </c>
      <c r="AA135" s="161">
        <f>IF(A5stdlife="n/a","n/a",IF(AA$3&gt;(A5stdlife+$E135),(Input!$L$147*(1+rvanilla)^0.5)-SUM($L135:Z135),(Input!$L$147*(1+rvanilla)^0.5)/A5stdlife))</f>
        <v>0</v>
      </c>
      <c r="AB135" s="161">
        <f>IF(A5stdlife="n/a","n/a",IF(AB$3&gt;(A5stdlife+$E135),(Input!$L$147*(1+rvanilla)^0.5)-SUM($L135:AA135),(Input!$L$147*(1+rvanilla)^0.5)/A5stdlife))</f>
        <v>0</v>
      </c>
      <c r="AC135" s="161">
        <f>IF(A5stdlife="n/a","n/a",IF(AC$3&gt;(A5stdlife+$E135),(Input!$L$147*(1+rvanilla)^0.5)-SUM($L135:AB135),(Input!$L$147*(1+rvanilla)^0.5)/A5stdlife))</f>
        <v>0</v>
      </c>
      <c r="AD135" s="161">
        <f>IF(A5stdlife="n/a","n/a",IF(AD$3&gt;(A5stdlife+$E135),(Input!$L$147*(1+rvanilla)^0.5)-SUM($L135:AC135),(Input!$L$147*(1+rvanilla)^0.5)/A5stdlife))</f>
        <v>0</v>
      </c>
      <c r="AE135" s="161">
        <f>IF(A5stdlife="n/a","n/a",IF(AE$3&gt;(A5stdlife+$E135),(Input!$L$147*(1+rvanilla)^0.5)-SUM($L135:AD135),(Input!$L$147*(1+rvanilla)^0.5)/A5stdlife))</f>
        <v>0</v>
      </c>
      <c r="AF135" s="161">
        <f>IF(A5stdlife="n/a","n/a",IF(AF$3&gt;(A5stdlife+$E135),(Input!$L$147*(1+rvanilla)^0.5)-SUM($L135:AE135),(Input!$L$147*(1+rvanilla)^0.5)/A5stdlife))</f>
        <v>0</v>
      </c>
      <c r="AG135" s="161">
        <f>IF(A5stdlife="n/a","n/a",IF(AG$3&gt;(A5stdlife+$E135),(Input!$L$147*(1+rvanilla)^0.5)-SUM($L135:AF135),(Input!$L$147*(1+rvanilla)^0.5)/A5stdlife))</f>
        <v>0</v>
      </c>
      <c r="AH135" s="161">
        <f>IF(A5stdlife="n/a","n/a",IF(AH$3&gt;(A5stdlife+$E135),(Input!$L$147*(1+rvanilla)^0.5)-SUM($L135:AG135),(Input!$L$147*(1+rvanilla)^0.5)/A5stdlife))</f>
        <v>0</v>
      </c>
      <c r="AI135" s="161">
        <f>IF(A5stdlife="n/a","n/a",IF(AI$3&gt;(A5stdlife+$E135),(Input!$L$147*(1+rvanilla)^0.5)-SUM($L135:AH135),(Input!$L$147*(1+rvanilla)^0.5)/A5stdlife))</f>
        <v>0</v>
      </c>
      <c r="AJ135" s="161">
        <f>IF(A5stdlife="n/a","n/a",IF(AJ$3&gt;(A5stdlife+$E135),(Input!$L$147*(1+rvanilla)^0.5)-SUM($L135:AI135),(Input!$L$147*(1+rvanilla)^0.5)/A5stdlife))</f>
        <v>0</v>
      </c>
      <c r="AK135" s="161">
        <f>IF(A5stdlife="n/a","n/a",IF(AK$3&gt;(A5stdlife+$E135),(Input!$L$147*(1+rvanilla)^0.5)-SUM($L135:AJ135),(Input!$L$147*(1+rvanilla)^0.5)/A5stdlife))</f>
        <v>0</v>
      </c>
      <c r="AL135" s="161">
        <f>IF(A5stdlife="n/a","n/a",IF(AL$3&gt;(A5stdlife+$E135),(Input!$L$147*(1+rvanilla)^0.5)-SUM($L135:AK135),(Input!$L$147*(1+rvanilla)^0.5)/A5stdlife))</f>
        <v>0</v>
      </c>
      <c r="AM135" s="161">
        <f>IF(A5stdlife="n/a","n/a",IF(AM$3&gt;(A5stdlife+$E135),(Input!$L$147*(1+rvanilla)^0.5)-SUM($L135:AL135),(Input!$L$147*(1+rvanilla)^0.5)/A5stdlife))</f>
        <v>0</v>
      </c>
      <c r="AN135" s="161">
        <f>IF(A5stdlife="n/a","n/a",IF(AN$3&gt;(A5stdlife+$E135),(Input!$L$147*(1+rvanilla)^0.5)-SUM($L135:AM135),(Input!$L$147*(1+rvanilla)^0.5)/A5stdlife))</f>
        <v>0</v>
      </c>
      <c r="AO135" s="161">
        <f>IF(A5stdlife="n/a","n/a",IF(AO$3&gt;(A5stdlife+$E135),(Input!$L$147*(1+rvanilla)^0.5)-SUM($L135:AN135),(Input!$L$147*(1+rvanilla)^0.5)/A5stdlife))</f>
        <v>0</v>
      </c>
      <c r="AP135" s="161">
        <f>IF(A5stdlife="n/a","n/a",IF(AP$3&gt;(A5stdlife+$E135),(Input!$L$147*(1+rvanilla)^0.5)-SUM($L135:AO135),(Input!$L$147*(1+rvanilla)^0.5)/A5stdlife))</f>
        <v>0</v>
      </c>
      <c r="AQ135" s="161">
        <f>IF(A5stdlife="n/a","n/a",IF(AQ$3&gt;(A5stdlife+$E135),(Input!$L$147*(1+rvanilla)^0.5)-SUM($L135:AP135),(Input!$L$147*(1+rvanilla)^0.5)/A5stdlife))</f>
        <v>0</v>
      </c>
      <c r="AR135" s="161">
        <f>IF(A5stdlife="n/a","n/a",IF(AR$3&gt;(A5stdlife+$E135),(Input!$L$147*(1+rvanilla)^0.5)-SUM($L135:AQ135),(Input!$L$147*(1+rvanilla)^0.5)/A5stdlife))</f>
        <v>0</v>
      </c>
      <c r="AS135" s="161">
        <f>IF(A5stdlife="n/a","n/a",IF(AS$3&gt;(A5stdlife+$E135),(Input!$L$147*(1+rvanilla)^0.5)-SUM($L135:AR135),(Input!$L$147*(1+rvanilla)^0.5)/A5stdlife))</f>
        <v>0</v>
      </c>
      <c r="AT135" s="161">
        <f>IF(A5stdlife="n/a","n/a",IF(AT$3&gt;(A5stdlife+$E135),(Input!$L$147*(1+rvanilla)^0.5)-SUM($L135:AS135),(Input!$L$147*(1+rvanilla)^0.5)/A5stdlife))</f>
        <v>0</v>
      </c>
      <c r="AU135" s="161">
        <f>IF(A5stdlife="n/a","n/a",IF(AU$3&gt;(A5stdlife+$E135),(Input!$L$147*(1+rvanilla)^0.5)-SUM($L135:AT135),(Input!$L$147*(1+rvanilla)^0.5)/A5stdlife))</f>
        <v>0</v>
      </c>
      <c r="AV135" s="161">
        <f>IF(A5stdlife="n/a","n/a",IF(AV$3&gt;(A5stdlife+$E135),(Input!$L$147*(1+rvanilla)^0.5)-SUM($L135:AU135),(Input!$L$147*(1+rvanilla)^0.5)/A5stdlife))</f>
        <v>0</v>
      </c>
      <c r="AW135" s="161">
        <f>IF(A5stdlife="n/a","n/a",IF(AW$3&gt;(A5stdlife+$E135),(Input!$L$147*(1+rvanilla)^0.5)-SUM($L135:AV135),(Input!$L$147*(1+rvanilla)^0.5)/A5stdlife))</f>
        <v>0</v>
      </c>
      <c r="AX135" s="161">
        <f>IF(A5stdlife="n/a","n/a",IF(AX$3&gt;(A5stdlife+$E135),(Input!$L$147*(1+rvanilla)^0.5)-SUM($L135:AW135),(Input!$L$147*(1+rvanilla)^0.5)/A5stdlife))</f>
        <v>0</v>
      </c>
      <c r="AY135" s="161">
        <f>IF(A5stdlife="n/a","n/a",IF(AY$3&gt;(A5stdlife+$E135),(Input!$L$147*(1+rvanilla)^0.5)-SUM($L135:AX135),(Input!$L$147*(1+rvanilla)^0.5)/A5stdlife))</f>
        <v>0</v>
      </c>
      <c r="AZ135" s="161">
        <f>IF(A5stdlife="n/a","n/a",IF(AZ$3&gt;(A5stdlife+$E135),(Input!$L$147*(1+rvanilla)^0.5)-SUM($L135:AY135),(Input!$L$147*(1+rvanilla)^0.5)/A5stdlife))</f>
        <v>0</v>
      </c>
      <c r="BA135" s="161">
        <f>IF(A5stdlife="n/a","n/a",IF(BA$3&gt;(A5stdlife+$E135),(Input!$L$147*(1+rvanilla)^0.5)-SUM($L135:AZ135),(Input!$L$147*(1+rvanilla)^0.5)/A5stdlife))</f>
        <v>0</v>
      </c>
      <c r="BB135" s="161">
        <f>IF(A5stdlife="n/a","n/a",IF(BB$3&gt;(A5stdlife+$E135),(Input!$L$147*(1+rvanilla)^0.5)-SUM($L135:BA135),(Input!$L$147*(1+rvanilla)^0.5)/A5stdlife))</f>
        <v>0</v>
      </c>
      <c r="BC135" s="161">
        <f>IF(A5stdlife="n/a","n/a",IF(BC$3&gt;(A5stdlife+$E135),(Input!$L$147*(1+rvanilla)^0.5)-SUM($L135:BB135),(Input!$L$147*(1+rvanilla)^0.5)/A5stdlife))</f>
        <v>0</v>
      </c>
      <c r="BD135" s="161">
        <f>IF(A5stdlife="n/a","n/a",IF(BD$3&gt;(A5stdlife+$E135),(Input!$L$147*(1+rvanilla)^0.5)-SUM($L135:BC135),(Input!$L$147*(1+rvanilla)^0.5)/A5stdlife))</f>
        <v>0</v>
      </c>
      <c r="BE135" s="161">
        <f>IF(A5stdlife="n/a","n/a",IF(BE$3&gt;(A5stdlife+$E135),(Input!$L$147*(1+rvanilla)^0.5)-SUM($L135:BD135),(Input!$L$147*(1+rvanilla)^0.5)/A5stdlife))</f>
        <v>0</v>
      </c>
      <c r="BF135" s="161">
        <f>IF(A5stdlife="n/a","n/a",IF(BF$3&gt;(A5stdlife+$E135),(Input!$L$147*(1+rvanilla)^0.5)-SUM($L135:BE135),(Input!$L$147*(1+rvanilla)^0.5)/A5stdlife))</f>
        <v>0</v>
      </c>
      <c r="BG135" s="161">
        <f>IF(A5stdlife="n/a","n/a",IF(BG$3&gt;(A5stdlife+$E135),(Input!$L$147*(1+rvanilla)^0.5)-SUM($L135:BF135),(Input!$L$147*(1+rvanilla)^0.5)/A5stdlife))</f>
        <v>0</v>
      </c>
      <c r="BH135" s="161">
        <f>IF(A5stdlife="n/a","n/a",IF(BH$3&gt;(A5stdlife+$E135),(Input!$L$147*(1+rvanilla)^0.5)-SUM($L135:BG135),(Input!$L$147*(1+rvanilla)^0.5)/A5stdlife))</f>
        <v>0</v>
      </c>
      <c r="BI135" s="161">
        <f>IF(A5stdlife="n/a","n/a",IF(BI$3&gt;(A5stdlife+$E135),(Input!$L$147*(1+rvanilla)^0.5)-SUM($L135:BH135),(Input!$L$147*(1+rvanilla)^0.5)/A5stdlife))</f>
        <v>0</v>
      </c>
      <c r="BJ135" s="19"/>
      <c r="BK135" s="19"/>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idden="1" outlineLevel="2" x14ac:dyDescent="0.2">
      <c r="A136" s="19"/>
      <c r="B136" s="19"/>
      <c r="C136" s="35"/>
      <c r="D136" s="469"/>
      <c r="E136" s="281">
        <v>7</v>
      </c>
      <c r="F136" s="37"/>
      <c r="G136" s="393"/>
      <c r="H136" s="307"/>
      <c r="I136" s="307"/>
      <c r="J136" s="307"/>
      <c r="K136" s="307"/>
      <c r="L136" s="307"/>
      <c r="M136" s="306"/>
      <c r="N136" s="161">
        <f>IF(A5stdlife="n/a","n/a",IF(N$3&gt;(A5stdlife+$E136),(Input!$M$147*(1+rvanilla)^0.5)-SUM($M136:M136),(Input!$M$147*(1+rvanilla)^0.5)/A5stdlife))</f>
        <v>0</v>
      </c>
      <c r="O136" s="161">
        <f>IF(A5stdlife="n/a","n/a",IF(O$3&gt;(A5stdlife+$E136),(Input!$M$147*(1+rvanilla)^0.5)-SUM($M136:N136),(Input!$M$147*(1+rvanilla)^0.5)/A5stdlife))</f>
        <v>0</v>
      </c>
      <c r="P136" s="161">
        <f>IF(A5stdlife="n/a","n/a",IF(P$3&gt;(A5stdlife+$E136),(Input!$M$147*(1+rvanilla)^0.5)-SUM($M136:O136),(Input!$M$147*(1+rvanilla)^0.5)/A5stdlife))</f>
        <v>0</v>
      </c>
      <c r="Q136" s="161">
        <f>IF(A5stdlife="n/a","n/a",IF(Q$3&gt;(A5stdlife+$E136),(Input!$M$147*(1+rvanilla)^0.5)-SUM($M136:P136),(Input!$M$147*(1+rvanilla)^0.5)/A5stdlife))</f>
        <v>0</v>
      </c>
      <c r="R136" s="161">
        <f>IF(A5stdlife="n/a","n/a",IF(R$3&gt;(A5stdlife+$E136),(Input!$M$147*(1+rvanilla)^0.5)-SUM($M136:Q136),(Input!$M$147*(1+rvanilla)^0.5)/A5stdlife))</f>
        <v>0</v>
      </c>
      <c r="S136" s="161">
        <f>IF(A5stdlife="n/a","n/a",IF(S$3&gt;(A5stdlife+$E136),(Input!$M$147*(1+rvanilla)^0.5)-SUM($M136:R136),(Input!$M$147*(1+rvanilla)^0.5)/A5stdlife))</f>
        <v>0</v>
      </c>
      <c r="T136" s="161">
        <f>IF(A5stdlife="n/a","n/a",IF(T$3&gt;(A5stdlife+$E136),(Input!$M$147*(1+rvanilla)^0.5)-SUM($M136:S136),(Input!$M$147*(1+rvanilla)^0.5)/A5stdlife))</f>
        <v>0</v>
      </c>
      <c r="U136" s="161">
        <f>IF(A5stdlife="n/a","n/a",IF(U$3&gt;(A5stdlife+$E136),(Input!$M$147*(1+rvanilla)^0.5)-SUM($M136:T136),(Input!$M$147*(1+rvanilla)^0.5)/A5stdlife))</f>
        <v>0</v>
      </c>
      <c r="V136" s="161">
        <f>IF(A5stdlife="n/a","n/a",IF(V$3&gt;(A5stdlife+$E136),(Input!$M$147*(1+rvanilla)^0.5)-SUM($M136:U136),(Input!$M$147*(1+rvanilla)^0.5)/A5stdlife))</f>
        <v>0</v>
      </c>
      <c r="W136" s="161">
        <f>IF(A5stdlife="n/a","n/a",IF(W$3&gt;(A5stdlife+$E136),(Input!$M$147*(1+rvanilla)^0.5)-SUM($M136:V136),(Input!$M$147*(1+rvanilla)^0.5)/A5stdlife))</f>
        <v>0</v>
      </c>
      <c r="X136" s="161">
        <f>IF(A5stdlife="n/a","n/a",IF(X$3&gt;(A5stdlife+$E136),(Input!$M$147*(1+rvanilla)^0.5)-SUM($M136:W136),(Input!$M$147*(1+rvanilla)^0.5)/A5stdlife))</f>
        <v>0</v>
      </c>
      <c r="Y136" s="161">
        <f>IF(A5stdlife="n/a","n/a",IF(Y$3&gt;(A5stdlife+$E136),(Input!$M$147*(1+rvanilla)^0.5)-SUM($M136:X136),(Input!$M$147*(1+rvanilla)^0.5)/A5stdlife))</f>
        <v>0</v>
      </c>
      <c r="Z136" s="161">
        <f>IF(A5stdlife="n/a","n/a",IF(Z$3&gt;(A5stdlife+$E136),(Input!$M$147*(1+rvanilla)^0.5)-SUM($M136:Y136),(Input!$M$147*(1+rvanilla)^0.5)/A5stdlife))</f>
        <v>0</v>
      </c>
      <c r="AA136" s="161">
        <f>IF(A5stdlife="n/a","n/a",IF(AA$3&gt;(A5stdlife+$E136),(Input!$M$147*(1+rvanilla)^0.5)-SUM($M136:Z136),(Input!$M$147*(1+rvanilla)^0.5)/A5stdlife))</f>
        <v>0</v>
      </c>
      <c r="AB136" s="161">
        <f>IF(A5stdlife="n/a","n/a",IF(AB$3&gt;(A5stdlife+$E136),(Input!$M$147*(1+rvanilla)^0.5)-SUM($M136:AA136),(Input!$M$147*(1+rvanilla)^0.5)/A5stdlife))</f>
        <v>0</v>
      </c>
      <c r="AC136" s="161">
        <f>IF(A5stdlife="n/a","n/a",IF(AC$3&gt;(A5stdlife+$E136),(Input!$M$147*(1+rvanilla)^0.5)-SUM($M136:AB136),(Input!$M$147*(1+rvanilla)^0.5)/A5stdlife))</f>
        <v>0</v>
      </c>
      <c r="AD136" s="161">
        <f>IF(A5stdlife="n/a","n/a",IF(AD$3&gt;(A5stdlife+$E136),(Input!$M$147*(1+rvanilla)^0.5)-SUM($M136:AC136),(Input!$M$147*(1+rvanilla)^0.5)/A5stdlife))</f>
        <v>0</v>
      </c>
      <c r="AE136" s="161">
        <f>IF(A5stdlife="n/a","n/a",IF(AE$3&gt;(A5stdlife+$E136),(Input!$M$147*(1+rvanilla)^0.5)-SUM($M136:AD136),(Input!$M$147*(1+rvanilla)^0.5)/A5stdlife))</f>
        <v>0</v>
      </c>
      <c r="AF136" s="161">
        <f>IF(A5stdlife="n/a","n/a",IF(AF$3&gt;(A5stdlife+$E136),(Input!$M$147*(1+rvanilla)^0.5)-SUM($M136:AE136),(Input!$M$147*(1+rvanilla)^0.5)/A5stdlife))</f>
        <v>0</v>
      </c>
      <c r="AG136" s="161">
        <f>IF(A5stdlife="n/a","n/a",IF(AG$3&gt;(A5stdlife+$E136),(Input!$M$147*(1+rvanilla)^0.5)-SUM($M136:AF136),(Input!$M$147*(1+rvanilla)^0.5)/A5stdlife))</f>
        <v>0</v>
      </c>
      <c r="AH136" s="161">
        <f>IF(A5stdlife="n/a","n/a",IF(AH$3&gt;(A5stdlife+$E136),(Input!$M$147*(1+rvanilla)^0.5)-SUM($M136:AG136),(Input!$M$147*(1+rvanilla)^0.5)/A5stdlife))</f>
        <v>0</v>
      </c>
      <c r="AI136" s="161">
        <f>IF(A5stdlife="n/a","n/a",IF(AI$3&gt;(A5stdlife+$E136),(Input!$M$147*(1+rvanilla)^0.5)-SUM($M136:AH136),(Input!$M$147*(1+rvanilla)^0.5)/A5stdlife))</f>
        <v>0</v>
      </c>
      <c r="AJ136" s="161">
        <f>IF(A5stdlife="n/a","n/a",IF(AJ$3&gt;(A5stdlife+$E136),(Input!$M$147*(1+rvanilla)^0.5)-SUM($M136:AI136),(Input!$M$147*(1+rvanilla)^0.5)/A5stdlife))</f>
        <v>0</v>
      </c>
      <c r="AK136" s="161">
        <f>IF(A5stdlife="n/a","n/a",IF(AK$3&gt;(A5stdlife+$E136),(Input!$M$147*(1+rvanilla)^0.5)-SUM($M136:AJ136),(Input!$M$147*(1+rvanilla)^0.5)/A5stdlife))</f>
        <v>0</v>
      </c>
      <c r="AL136" s="161">
        <f>IF(A5stdlife="n/a","n/a",IF(AL$3&gt;(A5stdlife+$E136),(Input!$M$147*(1+rvanilla)^0.5)-SUM($M136:AK136),(Input!$M$147*(1+rvanilla)^0.5)/A5stdlife))</f>
        <v>0</v>
      </c>
      <c r="AM136" s="161">
        <f>IF(A5stdlife="n/a","n/a",IF(AM$3&gt;(A5stdlife+$E136),(Input!$M$147*(1+rvanilla)^0.5)-SUM($M136:AL136),(Input!$M$147*(1+rvanilla)^0.5)/A5stdlife))</f>
        <v>0</v>
      </c>
      <c r="AN136" s="161">
        <f>IF(A5stdlife="n/a","n/a",IF(AN$3&gt;(A5stdlife+$E136),(Input!$M$147*(1+rvanilla)^0.5)-SUM($M136:AM136),(Input!$M$147*(1+rvanilla)^0.5)/A5stdlife))</f>
        <v>0</v>
      </c>
      <c r="AO136" s="161">
        <f>IF(A5stdlife="n/a","n/a",IF(AO$3&gt;(A5stdlife+$E136),(Input!$M$147*(1+rvanilla)^0.5)-SUM($M136:AN136),(Input!$M$147*(1+rvanilla)^0.5)/A5stdlife))</f>
        <v>0</v>
      </c>
      <c r="AP136" s="161">
        <f>IF(A5stdlife="n/a","n/a",IF(AP$3&gt;(A5stdlife+$E136),(Input!$M$147*(1+rvanilla)^0.5)-SUM($M136:AO136),(Input!$M$147*(1+rvanilla)^0.5)/A5stdlife))</f>
        <v>0</v>
      </c>
      <c r="AQ136" s="161">
        <f>IF(A5stdlife="n/a","n/a",IF(AQ$3&gt;(A5stdlife+$E136),(Input!$M$147*(1+rvanilla)^0.5)-SUM($M136:AP136),(Input!$M$147*(1+rvanilla)^0.5)/A5stdlife))</f>
        <v>0</v>
      </c>
      <c r="AR136" s="161">
        <f>IF(A5stdlife="n/a","n/a",IF(AR$3&gt;(A5stdlife+$E136),(Input!$M$147*(1+rvanilla)^0.5)-SUM($M136:AQ136),(Input!$M$147*(1+rvanilla)^0.5)/A5stdlife))</f>
        <v>0</v>
      </c>
      <c r="AS136" s="161">
        <f>IF(A5stdlife="n/a","n/a",IF(AS$3&gt;(A5stdlife+$E136),(Input!$M$147*(1+rvanilla)^0.5)-SUM($M136:AR136),(Input!$M$147*(1+rvanilla)^0.5)/A5stdlife))</f>
        <v>0</v>
      </c>
      <c r="AT136" s="161">
        <f>IF(A5stdlife="n/a","n/a",IF(AT$3&gt;(A5stdlife+$E136),(Input!$M$147*(1+rvanilla)^0.5)-SUM($M136:AS136),(Input!$M$147*(1+rvanilla)^0.5)/A5stdlife))</f>
        <v>0</v>
      </c>
      <c r="AU136" s="161">
        <f>IF(A5stdlife="n/a","n/a",IF(AU$3&gt;(A5stdlife+$E136),(Input!$M$147*(1+rvanilla)^0.5)-SUM($M136:AT136),(Input!$M$147*(1+rvanilla)^0.5)/A5stdlife))</f>
        <v>0</v>
      </c>
      <c r="AV136" s="161">
        <f>IF(A5stdlife="n/a","n/a",IF(AV$3&gt;(A5stdlife+$E136),(Input!$M$147*(1+rvanilla)^0.5)-SUM($M136:AU136),(Input!$M$147*(1+rvanilla)^0.5)/A5stdlife))</f>
        <v>0</v>
      </c>
      <c r="AW136" s="161">
        <f>IF(A5stdlife="n/a","n/a",IF(AW$3&gt;(A5stdlife+$E136),(Input!$M$147*(1+rvanilla)^0.5)-SUM($M136:AV136),(Input!$M$147*(1+rvanilla)^0.5)/A5stdlife))</f>
        <v>0</v>
      </c>
      <c r="AX136" s="161">
        <f>IF(A5stdlife="n/a","n/a",IF(AX$3&gt;(A5stdlife+$E136),(Input!$M$147*(1+rvanilla)^0.5)-SUM($M136:AW136),(Input!$M$147*(1+rvanilla)^0.5)/A5stdlife))</f>
        <v>0</v>
      </c>
      <c r="AY136" s="161">
        <f>IF(A5stdlife="n/a","n/a",IF(AY$3&gt;(A5stdlife+$E136),(Input!$M$147*(1+rvanilla)^0.5)-SUM($M136:AX136),(Input!$M$147*(1+rvanilla)^0.5)/A5stdlife))</f>
        <v>0</v>
      </c>
      <c r="AZ136" s="161">
        <f>IF(A5stdlife="n/a","n/a",IF(AZ$3&gt;(A5stdlife+$E136),(Input!$M$147*(1+rvanilla)^0.5)-SUM($M136:AY136),(Input!$M$147*(1+rvanilla)^0.5)/A5stdlife))</f>
        <v>0</v>
      </c>
      <c r="BA136" s="161">
        <f>IF(A5stdlife="n/a","n/a",IF(BA$3&gt;(A5stdlife+$E136),(Input!$M$147*(1+rvanilla)^0.5)-SUM($M136:AZ136),(Input!$M$147*(1+rvanilla)^0.5)/A5stdlife))</f>
        <v>0</v>
      </c>
      <c r="BB136" s="161">
        <f>IF(A5stdlife="n/a","n/a",IF(BB$3&gt;(A5stdlife+$E136),(Input!$M$147*(1+rvanilla)^0.5)-SUM($M136:BA136),(Input!$M$147*(1+rvanilla)^0.5)/A5stdlife))</f>
        <v>0</v>
      </c>
      <c r="BC136" s="161">
        <f>IF(A5stdlife="n/a","n/a",IF(BC$3&gt;(A5stdlife+$E136),(Input!$M$147*(1+rvanilla)^0.5)-SUM($M136:BB136),(Input!$M$147*(1+rvanilla)^0.5)/A5stdlife))</f>
        <v>0</v>
      </c>
      <c r="BD136" s="161">
        <f>IF(A5stdlife="n/a","n/a",IF(BD$3&gt;(A5stdlife+$E136),(Input!$M$147*(1+rvanilla)^0.5)-SUM($M136:BC136),(Input!$M$147*(1+rvanilla)^0.5)/A5stdlife))</f>
        <v>0</v>
      </c>
      <c r="BE136" s="161">
        <f>IF(A5stdlife="n/a","n/a",IF(BE$3&gt;(A5stdlife+$E136),(Input!$M$147*(1+rvanilla)^0.5)-SUM($M136:BD136),(Input!$M$147*(1+rvanilla)^0.5)/A5stdlife))</f>
        <v>0</v>
      </c>
      <c r="BF136" s="161">
        <f>IF(A5stdlife="n/a","n/a",IF(BF$3&gt;(A5stdlife+$E136),(Input!$M$147*(1+rvanilla)^0.5)-SUM($M136:BE136),(Input!$M$147*(1+rvanilla)^0.5)/A5stdlife))</f>
        <v>0</v>
      </c>
      <c r="BG136" s="161">
        <f>IF(A5stdlife="n/a","n/a",IF(BG$3&gt;(A5stdlife+$E136),(Input!$M$147*(1+rvanilla)^0.5)-SUM($M136:BF136),(Input!$M$147*(1+rvanilla)^0.5)/A5stdlife))</f>
        <v>0</v>
      </c>
      <c r="BH136" s="161">
        <f>IF(A5stdlife="n/a","n/a",IF(BH$3&gt;(A5stdlife+$E136),(Input!$M$147*(1+rvanilla)^0.5)-SUM($M136:BG136),(Input!$M$147*(1+rvanilla)^0.5)/A5stdlife))</f>
        <v>0</v>
      </c>
      <c r="BI136" s="161">
        <f>IF(A5stdlife="n/a","n/a",IF(BI$3&gt;(A5stdlife+$E136),(Input!$M$147*(1+rvanilla)^0.5)-SUM($M136:BH136),(Input!$M$147*(1+rvanilla)^0.5)/A5stdlife))</f>
        <v>0</v>
      </c>
      <c r="BJ136" s="19"/>
      <c r="BK136" s="19"/>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x14ac:dyDescent="0.2">
      <c r="A137" s="19"/>
      <c r="B137" s="19"/>
      <c r="C137" s="35"/>
      <c r="D137" s="469"/>
      <c r="E137" s="281">
        <v>8</v>
      </c>
      <c r="F137" s="37"/>
      <c r="G137" s="393"/>
      <c r="H137" s="307"/>
      <c r="I137" s="307"/>
      <c r="J137" s="307"/>
      <c r="K137" s="307"/>
      <c r="L137" s="307"/>
      <c r="M137" s="307"/>
      <c r="N137" s="306"/>
      <c r="O137" s="161">
        <f>IF(A5stdlife="n/a","n/a",IF(O$3&gt;(A5stdlife+$E137),(Input!$N$147*(1+rvanilla)^0.5)-SUM($N137:N137),(Input!$N$147*(1+rvanilla)^0.5)/A5stdlife))</f>
        <v>0</v>
      </c>
      <c r="P137" s="161">
        <f>IF(A5stdlife="n/a","n/a",IF(P$3&gt;(A5stdlife+$E137),(Input!$N$147*(1+rvanilla)^0.5)-SUM($N137:O137),(Input!$N$147*(1+rvanilla)^0.5)/A5stdlife))</f>
        <v>0</v>
      </c>
      <c r="Q137" s="161">
        <f>IF(A5stdlife="n/a","n/a",IF(Q$3&gt;(A5stdlife+$E137),(Input!$N$147*(1+rvanilla)^0.5)-SUM($N137:P137),(Input!$N$147*(1+rvanilla)^0.5)/A5stdlife))</f>
        <v>0</v>
      </c>
      <c r="R137" s="161">
        <f>IF(A5stdlife="n/a","n/a",IF(R$3&gt;(A5stdlife+$E137),(Input!$N$147*(1+rvanilla)^0.5)-SUM($N137:Q137),(Input!$N$147*(1+rvanilla)^0.5)/A5stdlife))</f>
        <v>0</v>
      </c>
      <c r="S137" s="161">
        <f>IF(A5stdlife="n/a","n/a",IF(S$3&gt;(A5stdlife+$E137),(Input!$N$147*(1+rvanilla)^0.5)-SUM($N137:R137),(Input!$N$147*(1+rvanilla)^0.5)/A5stdlife))</f>
        <v>0</v>
      </c>
      <c r="T137" s="161">
        <f>IF(A5stdlife="n/a","n/a",IF(T$3&gt;(A5stdlife+$E137),(Input!$N$147*(1+rvanilla)^0.5)-SUM($N137:S137),(Input!$N$147*(1+rvanilla)^0.5)/A5stdlife))</f>
        <v>0</v>
      </c>
      <c r="U137" s="161">
        <f>IF(A5stdlife="n/a","n/a",IF(U$3&gt;(A5stdlife+$E137),(Input!$N$147*(1+rvanilla)^0.5)-SUM($N137:T137),(Input!$N$147*(1+rvanilla)^0.5)/A5stdlife))</f>
        <v>0</v>
      </c>
      <c r="V137" s="161">
        <f>IF(A5stdlife="n/a","n/a",IF(V$3&gt;(A5stdlife+$E137),(Input!$N$147*(1+rvanilla)^0.5)-SUM($N137:U137),(Input!$N$147*(1+rvanilla)^0.5)/A5stdlife))</f>
        <v>0</v>
      </c>
      <c r="W137" s="161">
        <f>IF(A5stdlife="n/a","n/a",IF(W$3&gt;(A5stdlife+$E137),(Input!$N$147*(1+rvanilla)^0.5)-SUM($N137:V137),(Input!$N$147*(1+rvanilla)^0.5)/A5stdlife))</f>
        <v>0</v>
      </c>
      <c r="X137" s="161">
        <f>IF(A5stdlife="n/a","n/a",IF(X$3&gt;(A5stdlife+$E137),(Input!$N$147*(1+rvanilla)^0.5)-SUM($N137:W137),(Input!$N$147*(1+rvanilla)^0.5)/A5stdlife))</f>
        <v>0</v>
      </c>
      <c r="Y137" s="161">
        <f>IF(A5stdlife="n/a","n/a",IF(Y$3&gt;(A5stdlife+$E137),(Input!$N$147*(1+rvanilla)^0.5)-SUM($N137:X137),(Input!$N$147*(1+rvanilla)^0.5)/A5stdlife))</f>
        <v>0</v>
      </c>
      <c r="Z137" s="161">
        <f>IF(A5stdlife="n/a","n/a",IF(Z$3&gt;(A5stdlife+$E137),(Input!$N$147*(1+rvanilla)^0.5)-SUM($N137:Y137),(Input!$N$147*(1+rvanilla)^0.5)/A5stdlife))</f>
        <v>0</v>
      </c>
      <c r="AA137" s="161">
        <f>IF(A5stdlife="n/a","n/a",IF(AA$3&gt;(A5stdlife+$E137),(Input!$N$147*(1+rvanilla)^0.5)-SUM($N137:Z137),(Input!$N$147*(1+rvanilla)^0.5)/A5stdlife))</f>
        <v>0</v>
      </c>
      <c r="AB137" s="161">
        <f>IF(A5stdlife="n/a","n/a",IF(AB$3&gt;(A5stdlife+$E137),(Input!$N$147*(1+rvanilla)^0.5)-SUM($N137:AA137),(Input!$N$147*(1+rvanilla)^0.5)/A5stdlife))</f>
        <v>0</v>
      </c>
      <c r="AC137" s="161">
        <f>IF(A5stdlife="n/a","n/a",IF(AC$3&gt;(A5stdlife+$E137),(Input!$N$147*(1+rvanilla)^0.5)-SUM($N137:AB137),(Input!$N$147*(1+rvanilla)^0.5)/A5stdlife))</f>
        <v>0</v>
      </c>
      <c r="AD137" s="161">
        <f>IF(A5stdlife="n/a","n/a",IF(AD$3&gt;(A5stdlife+$E137),(Input!$N$147*(1+rvanilla)^0.5)-SUM($N137:AC137),(Input!$N$147*(1+rvanilla)^0.5)/A5stdlife))</f>
        <v>0</v>
      </c>
      <c r="AE137" s="161">
        <f>IF(A5stdlife="n/a","n/a",IF(AE$3&gt;(A5stdlife+$E137),(Input!$N$147*(1+rvanilla)^0.5)-SUM($N137:AD137),(Input!$N$147*(1+rvanilla)^0.5)/A5stdlife))</f>
        <v>0</v>
      </c>
      <c r="AF137" s="161">
        <f>IF(A5stdlife="n/a","n/a",IF(AF$3&gt;(A5stdlife+$E137),(Input!$N$147*(1+rvanilla)^0.5)-SUM($N137:AE137),(Input!$N$147*(1+rvanilla)^0.5)/A5stdlife))</f>
        <v>0</v>
      </c>
      <c r="AG137" s="161">
        <f>IF(A5stdlife="n/a","n/a",IF(AG$3&gt;(A5stdlife+$E137),(Input!$N$147*(1+rvanilla)^0.5)-SUM($N137:AF137),(Input!$N$147*(1+rvanilla)^0.5)/A5stdlife))</f>
        <v>0</v>
      </c>
      <c r="AH137" s="161">
        <f>IF(A5stdlife="n/a","n/a",IF(AH$3&gt;(A5stdlife+$E137),(Input!$N$147*(1+rvanilla)^0.5)-SUM($N137:AG137),(Input!$N$147*(1+rvanilla)^0.5)/A5stdlife))</f>
        <v>0</v>
      </c>
      <c r="AI137" s="161">
        <f>IF(A5stdlife="n/a","n/a",IF(AI$3&gt;(A5stdlife+$E137),(Input!$N$147*(1+rvanilla)^0.5)-SUM($N137:AH137),(Input!$N$147*(1+rvanilla)^0.5)/A5stdlife))</f>
        <v>0</v>
      </c>
      <c r="AJ137" s="161">
        <f>IF(A5stdlife="n/a","n/a",IF(AJ$3&gt;(A5stdlife+$E137),(Input!$N$147*(1+rvanilla)^0.5)-SUM($N137:AI137),(Input!$N$147*(1+rvanilla)^0.5)/A5stdlife))</f>
        <v>0</v>
      </c>
      <c r="AK137" s="161">
        <f>IF(A5stdlife="n/a","n/a",IF(AK$3&gt;(A5stdlife+$E137),(Input!$N$147*(1+rvanilla)^0.5)-SUM($N137:AJ137),(Input!$N$147*(1+rvanilla)^0.5)/A5stdlife))</f>
        <v>0</v>
      </c>
      <c r="AL137" s="161">
        <f>IF(A5stdlife="n/a","n/a",IF(AL$3&gt;(A5stdlife+$E137),(Input!$N$147*(1+rvanilla)^0.5)-SUM($N137:AK137),(Input!$N$147*(1+rvanilla)^0.5)/A5stdlife))</f>
        <v>0</v>
      </c>
      <c r="AM137" s="161">
        <f>IF(A5stdlife="n/a","n/a",IF(AM$3&gt;(A5stdlife+$E137),(Input!$N$147*(1+rvanilla)^0.5)-SUM($N137:AL137),(Input!$N$147*(1+rvanilla)^0.5)/A5stdlife))</f>
        <v>0</v>
      </c>
      <c r="AN137" s="161">
        <f>IF(A5stdlife="n/a","n/a",IF(AN$3&gt;(A5stdlife+$E137),(Input!$N$147*(1+rvanilla)^0.5)-SUM($N137:AM137),(Input!$N$147*(1+rvanilla)^0.5)/A5stdlife))</f>
        <v>0</v>
      </c>
      <c r="AO137" s="161">
        <f>IF(A5stdlife="n/a","n/a",IF(AO$3&gt;(A5stdlife+$E137),(Input!$N$147*(1+rvanilla)^0.5)-SUM($N137:AN137),(Input!$N$147*(1+rvanilla)^0.5)/A5stdlife))</f>
        <v>0</v>
      </c>
      <c r="AP137" s="161">
        <f>IF(A5stdlife="n/a","n/a",IF(AP$3&gt;(A5stdlife+$E137),(Input!$N$147*(1+rvanilla)^0.5)-SUM($N137:AO137),(Input!$N$147*(1+rvanilla)^0.5)/A5stdlife))</f>
        <v>0</v>
      </c>
      <c r="AQ137" s="161">
        <f>IF(A5stdlife="n/a","n/a",IF(AQ$3&gt;(A5stdlife+$E137),(Input!$N$147*(1+rvanilla)^0.5)-SUM($N137:AP137),(Input!$N$147*(1+rvanilla)^0.5)/A5stdlife))</f>
        <v>0</v>
      </c>
      <c r="AR137" s="161">
        <f>IF(A5stdlife="n/a","n/a",IF(AR$3&gt;(A5stdlife+$E137),(Input!$N$147*(1+rvanilla)^0.5)-SUM($N137:AQ137),(Input!$N$147*(1+rvanilla)^0.5)/A5stdlife))</f>
        <v>0</v>
      </c>
      <c r="AS137" s="161">
        <f>IF(A5stdlife="n/a","n/a",IF(AS$3&gt;(A5stdlife+$E137),(Input!$N$147*(1+rvanilla)^0.5)-SUM($N137:AR137),(Input!$N$147*(1+rvanilla)^0.5)/A5stdlife))</f>
        <v>0</v>
      </c>
      <c r="AT137" s="161">
        <f>IF(A5stdlife="n/a","n/a",IF(AT$3&gt;(A5stdlife+$E137),(Input!$N$147*(1+rvanilla)^0.5)-SUM($N137:AS137),(Input!$N$147*(1+rvanilla)^0.5)/A5stdlife))</f>
        <v>0</v>
      </c>
      <c r="AU137" s="161">
        <f>IF(A5stdlife="n/a","n/a",IF(AU$3&gt;(A5stdlife+$E137),(Input!$N$147*(1+rvanilla)^0.5)-SUM($N137:AT137),(Input!$N$147*(1+rvanilla)^0.5)/A5stdlife))</f>
        <v>0</v>
      </c>
      <c r="AV137" s="161">
        <f>IF(A5stdlife="n/a","n/a",IF(AV$3&gt;(A5stdlife+$E137),(Input!$N$147*(1+rvanilla)^0.5)-SUM($N137:AU137),(Input!$N$147*(1+rvanilla)^0.5)/A5stdlife))</f>
        <v>0</v>
      </c>
      <c r="AW137" s="161">
        <f>IF(A5stdlife="n/a","n/a",IF(AW$3&gt;(A5stdlife+$E137),(Input!$N$147*(1+rvanilla)^0.5)-SUM($N137:AV137),(Input!$N$147*(1+rvanilla)^0.5)/A5stdlife))</f>
        <v>0</v>
      </c>
      <c r="AX137" s="161">
        <f>IF(A5stdlife="n/a","n/a",IF(AX$3&gt;(A5stdlife+$E137),(Input!$N$147*(1+rvanilla)^0.5)-SUM($N137:AW137),(Input!$N$147*(1+rvanilla)^0.5)/A5stdlife))</f>
        <v>0</v>
      </c>
      <c r="AY137" s="161">
        <f>IF(A5stdlife="n/a","n/a",IF(AY$3&gt;(A5stdlife+$E137),(Input!$N$147*(1+rvanilla)^0.5)-SUM($N137:AX137),(Input!$N$147*(1+rvanilla)^0.5)/A5stdlife))</f>
        <v>0</v>
      </c>
      <c r="AZ137" s="161">
        <f>IF(A5stdlife="n/a","n/a",IF(AZ$3&gt;(A5stdlife+$E137),(Input!$N$147*(1+rvanilla)^0.5)-SUM($N137:AY137),(Input!$N$147*(1+rvanilla)^0.5)/A5stdlife))</f>
        <v>0</v>
      </c>
      <c r="BA137" s="161">
        <f>IF(A5stdlife="n/a","n/a",IF(BA$3&gt;(A5stdlife+$E137),(Input!$N$147*(1+rvanilla)^0.5)-SUM($N137:AZ137),(Input!$N$147*(1+rvanilla)^0.5)/A5stdlife))</f>
        <v>0</v>
      </c>
      <c r="BB137" s="161">
        <f>IF(A5stdlife="n/a","n/a",IF(BB$3&gt;(A5stdlife+$E137),(Input!$N$147*(1+rvanilla)^0.5)-SUM($N137:BA137),(Input!$N$147*(1+rvanilla)^0.5)/A5stdlife))</f>
        <v>0</v>
      </c>
      <c r="BC137" s="161">
        <f>IF(A5stdlife="n/a","n/a",IF(BC$3&gt;(A5stdlife+$E137),(Input!$N$147*(1+rvanilla)^0.5)-SUM($N137:BB137),(Input!$N$147*(1+rvanilla)^0.5)/A5stdlife))</f>
        <v>0</v>
      </c>
      <c r="BD137" s="161">
        <f>IF(A5stdlife="n/a","n/a",IF(BD$3&gt;(A5stdlife+$E137),(Input!$N$147*(1+rvanilla)^0.5)-SUM($N137:BC137),(Input!$N$147*(1+rvanilla)^0.5)/A5stdlife))</f>
        <v>0</v>
      </c>
      <c r="BE137" s="161">
        <f>IF(A5stdlife="n/a","n/a",IF(BE$3&gt;(A5stdlife+$E137),(Input!$N$147*(1+rvanilla)^0.5)-SUM($N137:BD137),(Input!$N$147*(1+rvanilla)^0.5)/A5stdlife))</f>
        <v>0</v>
      </c>
      <c r="BF137" s="161">
        <f>IF(A5stdlife="n/a","n/a",IF(BF$3&gt;(A5stdlife+$E137),(Input!$N$147*(1+rvanilla)^0.5)-SUM($N137:BE137),(Input!$N$147*(1+rvanilla)^0.5)/A5stdlife))</f>
        <v>0</v>
      </c>
      <c r="BG137" s="161">
        <f>IF(A5stdlife="n/a","n/a",IF(BG$3&gt;(A5stdlife+$E137),(Input!$N$147*(1+rvanilla)^0.5)-SUM($N137:BF137),(Input!$N$147*(1+rvanilla)^0.5)/A5stdlife))</f>
        <v>0</v>
      </c>
      <c r="BH137" s="161">
        <f>IF(A5stdlife="n/a","n/a",IF(BH$3&gt;(A5stdlife+$E137),(Input!$N$147*(1+rvanilla)^0.5)-SUM($N137:BG137),(Input!$N$147*(1+rvanilla)^0.5)/A5stdlife))</f>
        <v>0</v>
      </c>
      <c r="BI137" s="161">
        <f>IF(A5stdlife="n/a","n/a",IF(BI$3&gt;(A5stdlife+$E137),(Input!$N$147*(1+rvanilla)^0.5)-SUM($N137:BH137),(Input!$N$147*(1+rvanilla)^0.5)/A5stdlife))</f>
        <v>0</v>
      </c>
      <c r="BJ137" s="19"/>
      <c r="BK137" s="19"/>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x14ac:dyDescent="0.2">
      <c r="A138" s="19"/>
      <c r="B138" s="19"/>
      <c r="C138" s="35"/>
      <c r="D138" s="469"/>
      <c r="E138" s="281">
        <v>9</v>
      </c>
      <c r="F138" s="37"/>
      <c r="G138" s="393"/>
      <c r="H138" s="307"/>
      <c r="I138" s="307"/>
      <c r="J138" s="307"/>
      <c r="K138" s="307"/>
      <c r="L138" s="307"/>
      <c r="M138" s="307"/>
      <c r="N138" s="307"/>
      <c r="O138" s="306"/>
      <c r="P138" s="161">
        <f>IF(A5stdlife="n/a","n/a",IF(P$3&gt;(A5stdlife+$E138),(Input!$O$147*(1+rvanilla)^0.5)-SUM($O138:O138),(Input!$O$147*(1+rvanilla)^0.5)/A5stdlife))</f>
        <v>0</v>
      </c>
      <c r="Q138" s="161">
        <f>IF(A5stdlife="n/a","n/a",IF(Q$3&gt;(A5stdlife+$E138),(Input!$O$147*(1+rvanilla)^0.5)-SUM($O138:P138),(Input!$O$147*(1+rvanilla)^0.5)/A5stdlife))</f>
        <v>0</v>
      </c>
      <c r="R138" s="161">
        <f>IF(A5stdlife="n/a","n/a",IF(R$3&gt;(A5stdlife+$E138),(Input!$O$147*(1+rvanilla)^0.5)-SUM($O138:Q138),(Input!$O$147*(1+rvanilla)^0.5)/A5stdlife))</f>
        <v>0</v>
      </c>
      <c r="S138" s="161">
        <f>IF(A5stdlife="n/a","n/a",IF(S$3&gt;(A5stdlife+$E138),(Input!$O$147*(1+rvanilla)^0.5)-SUM($O138:R138),(Input!$O$147*(1+rvanilla)^0.5)/A5stdlife))</f>
        <v>0</v>
      </c>
      <c r="T138" s="161">
        <f>IF(A5stdlife="n/a","n/a",IF(T$3&gt;(A5stdlife+$E138),(Input!$O$147*(1+rvanilla)^0.5)-SUM($O138:S138),(Input!$O$147*(1+rvanilla)^0.5)/A5stdlife))</f>
        <v>0</v>
      </c>
      <c r="U138" s="161">
        <f>IF(A5stdlife="n/a","n/a",IF(U$3&gt;(A5stdlife+$E138),(Input!$O$147*(1+rvanilla)^0.5)-SUM($O138:T138),(Input!$O$147*(1+rvanilla)^0.5)/A5stdlife))</f>
        <v>0</v>
      </c>
      <c r="V138" s="161">
        <f>IF(A5stdlife="n/a","n/a",IF(V$3&gt;(A5stdlife+$E138),(Input!$O$147*(1+rvanilla)^0.5)-SUM($O138:U138),(Input!$O$147*(1+rvanilla)^0.5)/A5stdlife))</f>
        <v>0</v>
      </c>
      <c r="W138" s="161">
        <f>IF(A5stdlife="n/a","n/a",IF(W$3&gt;(A5stdlife+$E138),(Input!$O$147*(1+rvanilla)^0.5)-SUM($O138:V138),(Input!$O$147*(1+rvanilla)^0.5)/A5stdlife))</f>
        <v>0</v>
      </c>
      <c r="X138" s="161">
        <f>IF(A5stdlife="n/a","n/a",IF(X$3&gt;(A5stdlife+$E138),(Input!$O$147*(1+rvanilla)^0.5)-SUM($O138:W138),(Input!$O$147*(1+rvanilla)^0.5)/A5stdlife))</f>
        <v>0</v>
      </c>
      <c r="Y138" s="161">
        <f>IF(A5stdlife="n/a","n/a",IF(Y$3&gt;(A5stdlife+$E138),(Input!$O$147*(1+rvanilla)^0.5)-SUM($O138:X138),(Input!$O$147*(1+rvanilla)^0.5)/A5stdlife))</f>
        <v>0</v>
      </c>
      <c r="Z138" s="161">
        <f>IF(A5stdlife="n/a","n/a",IF(Z$3&gt;(A5stdlife+$E138),(Input!$O$147*(1+rvanilla)^0.5)-SUM($O138:Y138),(Input!$O$147*(1+rvanilla)^0.5)/A5stdlife))</f>
        <v>0</v>
      </c>
      <c r="AA138" s="161">
        <f>IF(A5stdlife="n/a","n/a",IF(AA$3&gt;(A5stdlife+$E138),(Input!$O$147*(1+rvanilla)^0.5)-SUM($O138:Z138),(Input!$O$147*(1+rvanilla)^0.5)/A5stdlife))</f>
        <v>0</v>
      </c>
      <c r="AB138" s="161">
        <f>IF(A5stdlife="n/a","n/a",IF(AB$3&gt;(A5stdlife+$E138),(Input!$O$147*(1+rvanilla)^0.5)-SUM($O138:AA138),(Input!$O$147*(1+rvanilla)^0.5)/A5stdlife))</f>
        <v>0</v>
      </c>
      <c r="AC138" s="161">
        <f>IF(A5stdlife="n/a","n/a",IF(AC$3&gt;(A5stdlife+$E138),(Input!$O$147*(1+rvanilla)^0.5)-SUM($O138:AB138),(Input!$O$147*(1+rvanilla)^0.5)/A5stdlife))</f>
        <v>0</v>
      </c>
      <c r="AD138" s="161">
        <f>IF(A5stdlife="n/a","n/a",IF(AD$3&gt;(A5stdlife+$E138),(Input!$O$147*(1+rvanilla)^0.5)-SUM($O138:AC138),(Input!$O$147*(1+rvanilla)^0.5)/A5stdlife))</f>
        <v>0</v>
      </c>
      <c r="AE138" s="161">
        <f>IF(A5stdlife="n/a","n/a",IF(AE$3&gt;(A5stdlife+$E138),(Input!$O$147*(1+rvanilla)^0.5)-SUM($O138:AD138),(Input!$O$147*(1+rvanilla)^0.5)/A5stdlife))</f>
        <v>0</v>
      </c>
      <c r="AF138" s="161">
        <f>IF(A5stdlife="n/a","n/a",IF(AF$3&gt;(A5stdlife+$E138),(Input!$O$147*(1+rvanilla)^0.5)-SUM($O138:AE138),(Input!$O$147*(1+rvanilla)^0.5)/A5stdlife))</f>
        <v>0</v>
      </c>
      <c r="AG138" s="161">
        <f>IF(A5stdlife="n/a","n/a",IF(AG$3&gt;(A5stdlife+$E138),(Input!$O$147*(1+rvanilla)^0.5)-SUM($O138:AF138),(Input!$O$147*(1+rvanilla)^0.5)/A5stdlife))</f>
        <v>0</v>
      </c>
      <c r="AH138" s="161">
        <f>IF(A5stdlife="n/a","n/a",IF(AH$3&gt;(A5stdlife+$E138),(Input!$O$147*(1+rvanilla)^0.5)-SUM($O138:AG138),(Input!$O$147*(1+rvanilla)^0.5)/A5stdlife))</f>
        <v>0</v>
      </c>
      <c r="AI138" s="161">
        <f>IF(A5stdlife="n/a","n/a",IF(AI$3&gt;(A5stdlife+$E138),(Input!$O$147*(1+rvanilla)^0.5)-SUM($O138:AH138),(Input!$O$147*(1+rvanilla)^0.5)/A5stdlife))</f>
        <v>0</v>
      </c>
      <c r="AJ138" s="161">
        <f>IF(A5stdlife="n/a","n/a",IF(AJ$3&gt;(A5stdlife+$E138),(Input!$O$147*(1+rvanilla)^0.5)-SUM($O138:AI138),(Input!$O$147*(1+rvanilla)^0.5)/A5stdlife))</f>
        <v>0</v>
      </c>
      <c r="AK138" s="161">
        <f>IF(A5stdlife="n/a","n/a",IF(AK$3&gt;(A5stdlife+$E138),(Input!$O$147*(1+rvanilla)^0.5)-SUM($O138:AJ138),(Input!$O$147*(1+rvanilla)^0.5)/A5stdlife))</f>
        <v>0</v>
      </c>
      <c r="AL138" s="161">
        <f>IF(A5stdlife="n/a","n/a",IF(AL$3&gt;(A5stdlife+$E138),(Input!$O$147*(1+rvanilla)^0.5)-SUM($O138:AK138),(Input!$O$147*(1+rvanilla)^0.5)/A5stdlife))</f>
        <v>0</v>
      </c>
      <c r="AM138" s="161">
        <f>IF(A5stdlife="n/a","n/a",IF(AM$3&gt;(A5stdlife+$E138),(Input!$O$147*(1+rvanilla)^0.5)-SUM($O138:AL138),(Input!$O$147*(1+rvanilla)^0.5)/A5stdlife))</f>
        <v>0</v>
      </c>
      <c r="AN138" s="161">
        <f>IF(A5stdlife="n/a","n/a",IF(AN$3&gt;(A5stdlife+$E138),(Input!$O$147*(1+rvanilla)^0.5)-SUM($O138:AM138),(Input!$O$147*(1+rvanilla)^0.5)/A5stdlife))</f>
        <v>0</v>
      </c>
      <c r="AO138" s="161">
        <f>IF(A5stdlife="n/a","n/a",IF(AO$3&gt;(A5stdlife+$E138),(Input!$O$147*(1+rvanilla)^0.5)-SUM($O138:AN138),(Input!$O$147*(1+rvanilla)^0.5)/A5stdlife))</f>
        <v>0</v>
      </c>
      <c r="AP138" s="161">
        <f>IF(A5stdlife="n/a","n/a",IF(AP$3&gt;(A5stdlife+$E138),(Input!$O$147*(1+rvanilla)^0.5)-SUM($O138:AO138),(Input!$O$147*(1+rvanilla)^0.5)/A5stdlife))</f>
        <v>0</v>
      </c>
      <c r="AQ138" s="161">
        <f>IF(A5stdlife="n/a","n/a",IF(AQ$3&gt;(A5stdlife+$E138),(Input!$O$147*(1+rvanilla)^0.5)-SUM($O138:AP138),(Input!$O$147*(1+rvanilla)^0.5)/A5stdlife))</f>
        <v>0</v>
      </c>
      <c r="AR138" s="161">
        <f>IF(A5stdlife="n/a","n/a",IF(AR$3&gt;(A5stdlife+$E138),(Input!$O$147*(1+rvanilla)^0.5)-SUM($O138:AQ138),(Input!$O$147*(1+rvanilla)^0.5)/A5stdlife))</f>
        <v>0</v>
      </c>
      <c r="AS138" s="161">
        <f>IF(A5stdlife="n/a","n/a",IF(AS$3&gt;(A5stdlife+$E138),(Input!$O$147*(1+rvanilla)^0.5)-SUM($O138:AR138),(Input!$O$147*(1+rvanilla)^0.5)/A5stdlife))</f>
        <v>0</v>
      </c>
      <c r="AT138" s="161">
        <f>IF(A5stdlife="n/a","n/a",IF(AT$3&gt;(A5stdlife+$E138),(Input!$O$147*(1+rvanilla)^0.5)-SUM($O138:AS138),(Input!$O$147*(1+rvanilla)^0.5)/A5stdlife))</f>
        <v>0</v>
      </c>
      <c r="AU138" s="161">
        <f>IF(A5stdlife="n/a","n/a",IF(AU$3&gt;(A5stdlife+$E138),(Input!$O$147*(1+rvanilla)^0.5)-SUM($O138:AT138),(Input!$O$147*(1+rvanilla)^0.5)/A5stdlife))</f>
        <v>0</v>
      </c>
      <c r="AV138" s="161">
        <f>IF(A5stdlife="n/a","n/a",IF(AV$3&gt;(A5stdlife+$E138),(Input!$O$147*(1+rvanilla)^0.5)-SUM($O138:AU138),(Input!$O$147*(1+rvanilla)^0.5)/A5stdlife))</f>
        <v>0</v>
      </c>
      <c r="AW138" s="161">
        <f>IF(A5stdlife="n/a","n/a",IF(AW$3&gt;(A5stdlife+$E138),(Input!$O$147*(1+rvanilla)^0.5)-SUM($O138:AV138),(Input!$O$147*(1+rvanilla)^0.5)/A5stdlife))</f>
        <v>0</v>
      </c>
      <c r="AX138" s="161">
        <f>IF(A5stdlife="n/a","n/a",IF(AX$3&gt;(A5stdlife+$E138),(Input!$O$147*(1+rvanilla)^0.5)-SUM($O138:AW138),(Input!$O$147*(1+rvanilla)^0.5)/A5stdlife))</f>
        <v>0</v>
      </c>
      <c r="AY138" s="161">
        <f>IF(A5stdlife="n/a","n/a",IF(AY$3&gt;(A5stdlife+$E138),(Input!$O$147*(1+rvanilla)^0.5)-SUM($O138:AX138),(Input!$O$147*(1+rvanilla)^0.5)/A5stdlife))</f>
        <v>0</v>
      </c>
      <c r="AZ138" s="161">
        <f>IF(A5stdlife="n/a","n/a",IF(AZ$3&gt;(A5stdlife+$E138),(Input!$O$147*(1+rvanilla)^0.5)-SUM($O138:AY138),(Input!$O$147*(1+rvanilla)^0.5)/A5stdlife))</f>
        <v>0</v>
      </c>
      <c r="BA138" s="161">
        <f>IF(A5stdlife="n/a","n/a",IF(BA$3&gt;(A5stdlife+$E138),(Input!$O$147*(1+rvanilla)^0.5)-SUM($O138:AZ138),(Input!$O$147*(1+rvanilla)^0.5)/A5stdlife))</f>
        <v>0</v>
      </c>
      <c r="BB138" s="161">
        <f>IF(A5stdlife="n/a","n/a",IF(BB$3&gt;(A5stdlife+$E138),(Input!$O$147*(1+rvanilla)^0.5)-SUM($O138:BA138),(Input!$O$147*(1+rvanilla)^0.5)/A5stdlife))</f>
        <v>0</v>
      </c>
      <c r="BC138" s="161">
        <f>IF(A5stdlife="n/a","n/a",IF(BC$3&gt;(A5stdlife+$E138),(Input!$O$147*(1+rvanilla)^0.5)-SUM($O138:BB138),(Input!$O$147*(1+rvanilla)^0.5)/A5stdlife))</f>
        <v>0</v>
      </c>
      <c r="BD138" s="161">
        <f>IF(A5stdlife="n/a","n/a",IF(BD$3&gt;(A5stdlife+$E138),(Input!$O$147*(1+rvanilla)^0.5)-SUM($O138:BC138),(Input!$O$147*(1+rvanilla)^0.5)/A5stdlife))</f>
        <v>0</v>
      </c>
      <c r="BE138" s="161">
        <f>IF(A5stdlife="n/a","n/a",IF(BE$3&gt;(A5stdlife+$E138),(Input!$O$147*(1+rvanilla)^0.5)-SUM($O138:BD138),(Input!$O$147*(1+rvanilla)^0.5)/A5stdlife))</f>
        <v>0</v>
      </c>
      <c r="BF138" s="161">
        <f>IF(A5stdlife="n/a","n/a",IF(BF$3&gt;(A5stdlife+$E138),(Input!$O$147*(1+rvanilla)^0.5)-SUM($O138:BE138),(Input!$O$147*(1+rvanilla)^0.5)/A5stdlife))</f>
        <v>0</v>
      </c>
      <c r="BG138" s="161">
        <f>IF(A5stdlife="n/a","n/a",IF(BG$3&gt;(A5stdlife+$E138),(Input!$O$147*(1+rvanilla)^0.5)-SUM($O138:BF138),(Input!$O$147*(1+rvanilla)^0.5)/A5stdlife))</f>
        <v>0</v>
      </c>
      <c r="BH138" s="161">
        <f>IF(A5stdlife="n/a","n/a",IF(BH$3&gt;(A5stdlife+$E138),(Input!$O$147*(1+rvanilla)^0.5)-SUM($O138:BG138),(Input!$O$147*(1+rvanilla)^0.5)/A5stdlife))</f>
        <v>0</v>
      </c>
      <c r="BI138" s="161">
        <f>IF(A5stdlife="n/a","n/a",IF(BI$3&gt;(A5stdlife+$E138),(Input!$O$147*(1+rvanilla)^0.5)-SUM($O138:BH138),(Input!$O$147*(1+rvanilla)^0.5)/A5stdlife))</f>
        <v>0</v>
      </c>
      <c r="BJ138" s="19"/>
      <c r="BK138" s="19"/>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x14ac:dyDescent="0.2">
      <c r="A139" s="19"/>
      <c r="B139" s="19"/>
      <c r="C139" s="35"/>
      <c r="D139" s="469"/>
      <c r="E139" s="282">
        <v>10</v>
      </c>
      <c r="F139" s="37"/>
      <c r="G139" s="393"/>
      <c r="H139" s="307"/>
      <c r="I139" s="307"/>
      <c r="J139" s="307"/>
      <c r="K139" s="307"/>
      <c r="L139" s="307"/>
      <c r="M139" s="307"/>
      <c r="N139" s="307"/>
      <c r="O139" s="307"/>
      <c r="P139" s="306"/>
      <c r="Q139" s="161">
        <f>IF(A5stdlife="n/a","n/a",IF(Q$3&gt;(A5stdlife+$E139),(Input!$P$147*(1+rvanilla)^0.5)-SUM($P139:P139),(Input!$P$147*(1+rvanilla)^0.5)/A5stdlife))</f>
        <v>0</v>
      </c>
      <c r="R139" s="161">
        <f>IF(A5stdlife="n/a","n/a",IF(R$3&gt;(A5stdlife+$E139),(Input!$P$147*(1+rvanilla)^0.5)-SUM($P139:Q139),(Input!$P$147*(1+rvanilla)^0.5)/A5stdlife))</f>
        <v>0</v>
      </c>
      <c r="S139" s="161">
        <f>IF(A5stdlife="n/a","n/a",IF(S$3&gt;(A5stdlife+$E139),(Input!$P$147*(1+rvanilla)^0.5)-SUM($P139:R139),(Input!$P$147*(1+rvanilla)^0.5)/A5stdlife))</f>
        <v>0</v>
      </c>
      <c r="T139" s="161">
        <f>IF(A5stdlife="n/a","n/a",IF(T$3&gt;(A5stdlife+$E139),(Input!$P$147*(1+rvanilla)^0.5)-SUM($P139:S139),(Input!$P$147*(1+rvanilla)^0.5)/A5stdlife))</f>
        <v>0</v>
      </c>
      <c r="U139" s="161">
        <f>IF(A5stdlife="n/a","n/a",IF(U$3&gt;(A5stdlife+$E139),(Input!$P$147*(1+rvanilla)^0.5)-SUM($P139:T139),(Input!$P$147*(1+rvanilla)^0.5)/A5stdlife))</f>
        <v>0</v>
      </c>
      <c r="V139" s="161">
        <f>IF(A5stdlife="n/a","n/a",IF(V$3&gt;(A5stdlife+$E139),(Input!$P$147*(1+rvanilla)^0.5)-SUM($P139:U139),(Input!$P$147*(1+rvanilla)^0.5)/A5stdlife))</f>
        <v>0</v>
      </c>
      <c r="W139" s="161">
        <f>IF(A5stdlife="n/a","n/a",IF(W$3&gt;(A5stdlife+$E139),(Input!$P$147*(1+rvanilla)^0.5)-SUM($P139:V139),(Input!$P$147*(1+rvanilla)^0.5)/A5stdlife))</f>
        <v>0</v>
      </c>
      <c r="X139" s="161">
        <f>IF(A5stdlife="n/a","n/a",IF(X$3&gt;(A5stdlife+$E139),(Input!$P$147*(1+rvanilla)^0.5)-SUM($P139:W139),(Input!$P$147*(1+rvanilla)^0.5)/A5stdlife))</f>
        <v>0</v>
      </c>
      <c r="Y139" s="161">
        <f>IF(A5stdlife="n/a","n/a",IF(Y$3&gt;(A5stdlife+$E139),(Input!$P$147*(1+rvanilla)^0.5)-SUM($P139:X139),(Input!$P$147*(1+rvanilla)^0.5)/A5stdlife))</f>
        <v>0</v>
      </c>
      <c r="Z139" s="161">
        <f>IF(A5stdlife="n/a","n/a",IF(Z$3&gt;(A5stdlife+$E139),(Input!$P$147*(1+rvanilla)^0.5)-SUM($P139:Y139),(Input!$P$147*(1+rvanilla)^0.5)/A5stdlife))</f>
        <v>0</v>
      </c>
      <c r="AA139" s="161">
        <f>IF(A5stdlife="n/a","n/a",IF(AA$3&gt;(A5stdlife+$E139),(Input!$P$147*(1+rvanilla)^0.5)-SUM($P139:Z139),(Input!$P$147*(1+rvanilla)^0.5)/A5stdlife))</f>
        <v>0</v>
      </c>
      <c r="AB139" s="161">
        <f>IF(A5stdlife="n/a","n/a",IF(AB$3&gt;(A5stdlife+$E139),(Input!$P$147*(1+rvanilla)^0.5)-SUM($P139:AA139),(Input!$P$147*(1+rvanilla)^0.5)/A5stdlife))</f>
        <v>0</v>
      </c>
      <c r="AC139" s="161">
        <f>IF(A5stdlife="n/a","n/a",IF(AC$3&gt;(A5stdlife+$E139),(Input!$P$147*(1+rvanilla)^0.5)-SUM($P139:AB139),(Input!$P$147*(1+rvanilla)^0.5)/A5stdlife))</f>
        <v>0</v>
      </c>
      <c r="AD139" s="161">
        <f>IF(A5stdlife="n/a","n/a",IF(AD$3&gt;(A5stdlife+$E139),(Input!$P$147*(1+rvanilla)^0.5)-SUM($P139:AC139),(Input!$P$147*(1+rvanilla)^0.5)/A5stdlife))</f>
        <v>0</v>
      </c>
      <c r="AE139" s="161">
        <f>IF(A5stdlife="n/a","n/a",IF(AE$3&gt;(A5stdlife+$E139),(Input!$P$147*(1+rvanilla)^0.5)-SUM($P139:AD139),(Input!$P$147*(1+rvanilla)^0.5)/A5stdlife))</f>
        <v>0</v>
      </c>
      <c r="AF139" s="161">
        <f>IF(A5stdlife="n/a","n/a",IF(AF$3&gt;(A5stdlife+$E139),(Input!$P$147*(1+rvanilla)^0.5)-SUM($P139:AE139),(Input!$P$147*(1+rvanilla)^0.5)/A5stdlife))</f>
        <v>0</v>
      </c>
      <c r="AG139" s="161">
        <f>IF(A5stdlife="n/a","n/a",IF(AG$3&gt;(A5stdlife+$E139),(Input!$P$147*(1+rvanilla)^0.5)-SUM($P139:AF139),(Input!$P$147*(1+rvanilla)^0.5)/A5stdlife))</f>
        <v>0</v>
      </c>
      <c r="AH139" s="161">
        <f>IF(A5stdlife="n/a","n/a",IF(AH$3&gt;(A5stdlife+$E139),(Input!$P$147*(1+rvanilla)^0.5)-SUM($P139:AG139),(Input!$P$147*(1+rvanilla)^0.5)/A5stdlife))</f>
        <v>0</v>
      </c>
      <c r="AI139" s="161">
        <f>IF(A5stdlife="n/a","n/a",IF(AI$3&gt;(A5stdlife+$E139),(Input!$P$147*(1+rvanilla)^0.5)-SUM($P139:AH139),(Input!$P$147*(1+rvanilla)^0.5)/A5stdlife))</f>
        <v>0</v>
      </c>
      <c r="AJ139" s="161">
        <f>IF(A5stdlife="n/a","n/a",IF(AJ$3&gt;(A5stdlife+$E139),(Input!$P$147*(1+rvanilla)^0.5)-SUM($P139:AI139),(Input!$P$147*(1+rvanilla)^0.5)/A5stdlife))</f>
        <v>0</v>
      </c>
      <c r="AK139" s="161">
        <f>IF(A5stdlife="n/a","n/a",IF(AK$3&gt;(A5stdlife+$E139),(Input!$P$147*(1+rvanilla)^0.5)-SUM($P139:AJ139),(Input!$P$147*(1+rvanilla)^0.5)/A5stdlife))</f>
        <v>0</v>
      </c>
      <c r="AL139" s="161">
        <f>IF(A5stdlife="n/a","n/a",IF(AL$3&gt;(A5stdlife+$E139),(Input!$P$147*(1+rvanilla)^0.5)-SUM($P139:AK139),(Input!$P$147*(1+rvanilla)^0.5)/A5stdlife))</f>
        <v>0</v>
      </c>
      <c r="AM139" s="161">
        <f>IF(A5stdlife="n/a","n/a",IF(AM$3&gt;(A5stdlife+$E139),(Input!$P$147*(1+rvanilla)^0.5)-SUM($P139:AL139),(Input!$P$147*(1+rvanilla)^0.5)/A5stdlife))</f>
        <v>0</v>
      </c>
      <c r="AN139" s="161">
        <f>IF(A5stdlife="n/a","n/a",IF(AN$3&gt;(A5stdlife+$E139),(Input!$P$147*(1+rvanilla)^0.5)-SUM($P139:AM139),(Input!$P$147*(1+rvanilla)^0.5)/A5stdlife))</f>
        <v>0</v>
      </c>
      <c r="AO139" s="161">
        <f>IF(A5stdlife="n/a","n/a",IF(AO$3&gt;(A5stdlife+$E139),(Input!$P$147*(1+rvanilla)^0.5)-SUM($P139:AN139),(Input!$P$147*(1+rvanilla)^0.5)/A5stdlife))</f>
        <v>0</v>
      </c>
      <c r="AP139" s="161">
        <f>IF(A5stdlife="n/a","n/a",IF(AP$3&gt;(A5stdlife+$E139),(Input!$P$147*(1+rvanilla)^0.5)-SUM($P139:AO139),(Input!$P$147*(1+rvanilla)^0.5)/A5stdlife))</f>
        <v>0</v>
      </c>
      <c r="AQ139" s="161">
        <f>IF(A5stdlife="n/a","n/a",IF(AQ$3&gt;(A5stdlife+$E139),(Input!$P$147*(1+rvanilla)^0.5)-SUM($P139:AP139),(Input!$P$147*(1+rvanilla)^0.5)/A5stdlife))</f>
        <v>0</v>
      </c>
      <c r="AR139" s="161">
        <f>IF(A5stdlife="n/a","n/a",IF(AR$3&gt;(A5stdlife+$E139),(Input!$P$147*(1+rvanilla)^0.5)-SUM($P139:AQ139),(Input!$P$147*(1+rvanilla)^0.5)/A5stdlife))</f>
        <v>0</v>
      </c>
      <c r="AS139" s="161">
        <f>IF(A5stdlife="n/a","n/a",IF(AS$3&gt;(A5stdlife+$E139),(Input!$P$147*(1+rvanilla)^0.5)-SUM($P139:AR139),(Input!$P$147*(1+rvanilla)^0.5)/A5stdlife))</f>
        <v>0</v>
      </c>
      <c r="AT139" s="161">
        <f>IF(A5stdlife="n/a","n/a",IF(AT$3&gt;(A5stdlife+$E139),(Input!$P$147*(1+rvanilla)^0.5)-SUM($P139:AS139),(Input!$P$147*(1+rvanilla)^0.5)/A5stdlife))</f>
        <v>0</v>
      </c>
      <c r="AU139" s="161">
        <f>IF(A5stdlife="n/a","n/a",IF(AU$3&gt;(A5stdlife+$E139),(Input!$P$147*(1+rvanilla)^0.5)-SUM($P139:AT139),(Input!$P$147*(1+rvanilla)^0.5)/A5stdlife))</f>
        <v>0</v>
      </c>
      <c r="AV139" s="161">
        <f>IF(A5stdlife="n/a","n/a",IF(AV$3&gt;(A5stdlife+$E139),(Input!$P$147*(1+rvanilla)^0.5)-SUM($P139:AU139),(Input!$P$147*(1+rvanilla)^0.5)/A5stdlife))</f>
        <v>0</v>
      </c>
      <c r="AW139" s="161">
        <f>IF(A5stdlife="n/a","n/a",IF(AW$3&gt;(A5stdlife+$E139),(Input!$P$147*(1+rvanilla)^0.5)-SUM($P139:AV139),(Input!$P$147*(1+rvanilla)^0.5)/A5stdlife))</f>
        <v>0</v>
      </c>
      <c r="AX139" s="161">
        <f>IF(A5stdlife="n/a","n/a",IF(AX$3&gt;(A5stdlife+$E139),(Input!$P$147*(1+rvanilla)^0.5)-SUM($P139:AW139),(Input!$P$147*(1+rvanilla)^0.5)/A5stdlife))</f>
        <v>0</v>
      </c>
      <c r="AY139" s="161">
        <f>IF(A5stdlife="n/a","n/a",IF(AY$3&gt;(A5stdlife+$E139),(Input!$P$147*(1+rvanilla)^0.5)-SUM($P139:AX139),(Input!$P$147*(1+rvanilla)^0.5)/A5stdlife))</f>
        <v>0</v>
      </c>
      <c r="AZ139" s="161">
        <f>IF(A5stdlife="n/a","n/a",IF(AZ$3&gt;(A5stdlife+$E139),(Input!$P$147*(1+rvanilla)^0.5)-SUM($P139:AY139),(Input!$P$147*(1+rvanilla)^0.5)/A5stdlife))</f>
        <v>0</v>
      </c>
      <c r="BA139" s="161">
        <f>IF(A5stdlife="n/a","n/a",IF(BA$3&gt;(A5stdlife+$E139),(Input!$P$147*(1+rvanilla)^0.5)-SUM($P139:AZ139),(Input!$P$147*(1+rvanilla)^0.5)/A5stdlife))</f>
        <v>0</v>
      </c>
      <c r="BB139" s="161">
        <f>IF(A5stdlife="n/a","n/a",IF(BB$3&gt;(A5stdlife+$E139),(Input!$P$147*(1+rvanilla)^0.5)-SUM($P139:BA139),(Input!$P$147*(1+rvanilla)^0.5)/A5stdlife))</f>
        <v>0</v>
      </c>
      <c r="BC139" s="161">
        <f>IF(A5stdlife="n/a","n/a",IF(BC$3&gt;(A5stdlife+$E139),(Input!$P$147*(1+rvanilla)^0.5)-SUM($P139:BB139),(Input!$P$147*(1+rvanilla)^0.5)/A5stdlife))</f>
        <v>0</v>
      </c>
      <c r="BD139" s="161">
        <f>IF(A5stdlife="n/a","n/a",IF(BD$3&gt;(A5stdlife+$E139),(Input!$P$147*(1+rvanilla)^0.5)-SUM($P139:BC139),(Input!$P$147*(1+rvanilla)^0.5)/A5stdlife))</f>
        <v>0</v>
      </c>
      <c r="BE139" s="161">
        <f>IF(A5stdlife="n/a","n/a",IF(BE$3&gt;(A5stdlife+$E139),(Input!$P$147*(1+rvanilla)^0.5)-SUM($P139:BD139),(Input!$P$147*(1+rvanilla)^0.5)/A5stdlife))</f>
        <v>0</v>
      </c>
      <c r="BF139" s="161">
        <f>IF(A5stdlife="n/a","n/a",IF(BF$3&gt;(A5stdlife+$E139),(Input!$P$147*(1+rvanilla)^0.5)-SUM($P139:BE139),(Input!$P$147*(1+rvanilla)^0.5)/A5stdlife))</f>
        <v>0</v>
      </c>
      <c r="BG139" s="161">
        <f>IF(A5stdlife="n/a","n/a",IF(BG$3&gt;(A5stdlife+$E139),(Input!$P$147*(1+rvanilla)^0.5)-SUM($P139:BF139),(Input!$P$147*(1+rvanilla)^0.5)/A5stdlife))</f>
        <v>0</v>
      </c>
      <c r="BH139" s="161">
        <f>IF(A5stdlife="n/a","n/a",IF(BH$3&gt;(A5stdlife+$E139),(Input!$P$147*(1+rvanilla)^0.5)-SUM($P139:BG139),(Input!$P$147*(1+rvanilla)^0.5)/A5stdlife))</f>
        <v>0</v>
      </c>
      <c r="BI139" s="161">
        <f>IF(A5stdlife="n/a","n/a",IF(BI$3&gt;(A5stdlife+$E139),(Input!$P$147*(1+rvanilla)^0.5)-SUM($P139:BH139),(Input!$P$147*(1+rvanilla)^0.5)/A5stdlife))</f>
        <v>0</v>
      </c>
      <c r="BJ139" s="19"/>
      <c r="BK139" s="1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1" x14ac:dyDescent="0.2">
      <c r="A140" s="19"/>
      <c r="B140" s="19"/>
      <c r="C140" s="35">
        <f>Asset5</f>
        <v>0</v>
      </c>
      <c r="D140" s="19"/>
      <c r="E140" s="19"/>
      <c r="F140" s="32"/>
      <c r="G140" s="158">
        <f t="shared" ref="G140:AL140" si="45">SUM(G128:G139)</f>
        <v>0</v>
      </c>
      <c r="H140" s="158">
        <f t="shared" si="45"/>
        <v>0</v>
      </c>
      <c r="I140" s="158">
        <f t="shared" si="45"/>
        <v>0</v>
      </c>
      <c r="J140" s="158">
        <f t="shared" si="45"/>
        <v>0</v>
      </c>
      <c r="K140" s="158">
        <f t="shared" si="45"/>
        <v>0</v>
      </c>
      <c r="L140" s="158">
        <f t="shared" si="45"/>
        <v>0</v>
      </c>
      <c r="M140" s="158">
        <f t="shared" si="45"/>
        <v>0</v>
      </c>
      <c r="N140" s="158">
        <f t="shared" si="45"/>
        <v>0</v>
      </c>
      <c r="O140" s="158">
        <f t="shared" si="45"/>
        <v>0</v>
      </c>
      <c r="P140" s="158">
        <f t="shared" si="45"/>
        <v>0</v>
      </c>
      <c r="Q140" s="158">
        <f t="shared" si="45"/>
        <v>0</v>
      </c>
      <c r="R140" s="158">
        <f t="shared" si="45"/>
        <v>0</v>
      </c>
      <c r="S140" s="158">
        <f t="shared" si="45"/>
        <v>0</v>
      </c>
      <c r="T140" s="158">
        <f t="shared" si="45"/>
        <v>0</v>
      </c>
      <c r="U140" s="158">
        <f t="shared" si="45"/>
        <v>0</v>
      </c>
      <c r="V140" s="158">
        <f t="shared" si="45"/>
        <v>0</v>
      </c>
      <c r="W140" s="158">
        <f t="shared" si="45"/>
        <v>0</v>
      </c>
      <c r="X140" s="158">
        <f t="shared" si="45"/>
        <v>0</v>
      </c>
      <c r="Y140" s="158">
        <f t="shared" si="45"/>
        <v>0</v>
      </c>
      <c r="Z140" s="158">
        <f t="shared" si="45"/>
        <v>0</v>
      </c>
      <c r="AA140" s="158">
        <f t="shared" si="45"/>
        <v>0</v>
      </c>
      <c r="AB140" s="158">
        <f t="shared" si="45"/>
        <v>0</v>
      </c>
      <c r="AC140" s="158">
        <f t="shared" si="45"/>
        <v>0</v>
      </c>
      <c r="AD140" s="158">
        <f t="shared" si="45"/>
        <v>0</v>
      </c>
      <c r="AE140" s="158">
        <f t="shared" si="45"/>
        <v>0</v>
      </c>
      <c r="AF140" s="158">
        <f t="shared" si="45"/>
        <v>0</v>
      </c>
      <c r="AG140" s="158">
        <f t="shared" si="45"/>
        <v>0</v>
      </c>
      <c r="AH140" s="158">
        <f t="shared" si="45"/>
        <v>0</v>
      </c>
      <c r="AI140" s="158">
        <f t="shared" si="45"/>
        <v>0</v>
      </c>
      <c r="AJ140" s="158">
        <f t="shared" si="45"/>
        <v>0</v>
      </c>
      <c r="AK140" s="158">
        <f t="shared" si="45"/>
        <v>0</v>
      </c>
      <c r="AL140" s="158">
        <f t="shared" si="45"/>
        <v>0</v>
      </c>
      <c r="AM140" s="158">
        <f t="shared" ref="AM140:BI140" si="46">SUM(AM128:AM139)</f>
        <v>0</v>
      </c>
      <c r="AN140" s="158">
        <f t="shared" si="46"/>
        <v>0</v>
      </c>
      <c r="AO140" s="158">
        <f t="shared" si="46"/>
        <v>0</v>
      </c>
      <c r="AP140" s="158">
        <f t="shared" si="46"/>
        <v>0</v>
      </c>
      <c r="AQ140" s="158">
        <f t="shared" si="46"/>
        <v>0</v>
      </c>
      <c r="AR140" s="158">
        <f t="shared" si="46"/>
        <v>0</v>
      </c>
      <c r="AS140" s="158">
        <f t="shared" si="46"/>
        <v>0</v>
      </c>
      <c r="AT140" s="158">
        <f t="shared" si="46"/>
        <v>0</v>
      </c>
      <c r="AU140" s="158">
        <f t="shared" si="46"/>
        <v>0</v>
      </c>
      <c r="AV140" s="158">
        <f t="shared" si="46"/>
        <v>0</v>
      </c>
      <c r="AW140" s="158">
        <f t="shared" si="46"/>
        <v>0</v>
      </c>
      <c r="AX140" s="158">
        <f t="shared" si="46"/>
        <v>0</v>
      </c>
      <c r="AY140" s="158">
        <f t="shared" si="46"/>
        <v>0</v>
      </c>
      <c r="AZ140" s="158">
        <f t="shared" si="46"/>
        <v>0</v>
      </c>
      <c r="BA140" s="158">
        <f t="shared" si="46"/>
        <v>0</v>
      </c>
      <c r="BB140" s="158">
        <f t="shared" si="46"/>
        <v>0</v>
      </c>
      <c r="BC140" s="158">
        <f t="shared" si="46"/>
        <v>0</v>
      </c>
      <c r="BD140" s="158">
        <f t="shared" si="46"/>
        <v>0</v>
      </c>
      <c r="BE140" s="158">
        <f t="shared" si="46"/>
        <v>0</v>
      </c>
      <c r="BF140" s="158">
        <f t="shared" si="46"/>
        <v>0</v>
      </c>
      <c r="BG140" s="158">
        <f t="shared" si="46"/>
        <v>0</v>
      </c>
      <c r="BH140" s="158">
        <f t="shared" si="46"/>
        <v>0</v>
      </c>
      <c r="BI140" s="158">
        <f t="shared" si="46"/>
        <v>0</v>
      </c>
      <c r="BJ140" s="19"/>
      <c r="BK140" s="19"/>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x14ac:dyDescent="0.2">
      <c r="A141" s="19"/>
      <c r="B141" s="42">
        <f>C153</f>
        <v>0</v>
      </c>
      <c r="C141" s="43"/>
      <c r="D141" s="44" t="s">
        <v>72</v>
      </c>
      <c r="E141" s="43"/>
      <c r="F141" s="45"/>
      <c r="G141" s="391">
        <f>IF(G$3&gt;A6remlife,A6value-SUM($F141:F141),IF(A6remlife="N/A","n/a",A6value/A6remlife))</f>
        <v>0</v>
      </c>
      <c r="H141" s="160">
        <f>IF(H$3&gt;A6remlife,A6value-SUM($F141:G141),IF(A6remlife="N/A","n/a",A6value/A6remlife))</f>
        <v>0</v>
      </c>
      <c r="I141" s="160">
        <f>IF(I$3&gt;A6remlife,A6value-SUM($F141:H141),IF(A6remlife="N/A","n/a",A6value/A6remlife))</f>
        <v>0</v>
      </c>
      <c r="J141" s="160">
        <f>IF(J$3&gt;A6remlife,A6value-SUM($F141:I141),IF(A6remlife="N/A","n/a",A6value/A6remlife))</f>
        <v>0</v>
      </c>
      <c r="K141" s="160">
        <f>IF(K$3&gt;A6remlife,A6value-SUM($F141:J141),IF(A6remlife="N/A","n/a",A6value/A6remlife))</f>
        <v>0</v>
      </c>
      <c r="L141" s="160">
        <f>IF(L$3&gt;A6remlife,A6value-SUM($F141:K141),IF(A6remlife="N/A","n/a",A6value/A6remlife))</f>
        <v>0</v>
      </c>
      <c r="M141" s="160">
        <f>IF(M$3&gt;A6remlife,A6value-SUM($F141:L141),IF(A6remlife="N/A","n/a",A6value/A6remlife))</f>
        <v>0</v>
      </c>
      <c r="N141" s="160">
        <f>IF(N$3&gt;A6remlife,A6value-SUM($F141:M141),IF(A6remlife="N/A","n/a",A6value/A6remlife))</f>
        <v>0</v>
      </c>
      <c r="O141" s="160">
        <f>IF(O$3&gt;A6remlife,A6value-SUM($F141:N141),IF(A6remlife="N/A","n/a",A6value/A6remlife))</f>
        <v>0</v>
      </c>
      <c r="P141" s="160">
        <f>IF(P$3&gt;A6remlife,A6value-SUM($F141:O141),IF(A6remlife="N/A","n/a",A6value/A6remlife))</f>
        <v>0</v>
      </c>
      <c r="Q141" s="160">
        <f>IF(Q$3&gt;A6remlife,A6value-SUM($F141:P141),IF(A6remlife="N/A","n/a",A6value/A6remlife))</f>
        <v>0</v>
      </c>
      <c r="R141" s="160">
        <f>IF(R$3&gt;A6remlife,A6value-SUM($F141:Q141),IF(A6remlife="N/A","n/a",A6value/A6remlife))</f>
        <v>0</v>
      </c>
      <c r="S141" s="160">
        <f>IF(S$3&gt;A6remlife,A6value-SUM($F141:R141),IF(A6remlife="N/A","n/a",A6value/A6remlife))</f>
        <v>0</v>
      </c>
      <c r="T141" s="160">
        <f>IF(T$3&gt;A6remlife,A6value-SUM($F141:S141),IF(A6remlife="N/A","n/a",A6value/A6remlife))</f>
        <v>0</v>
      </c>
      <c r="U141" s="160">
        <f>IF(U$3&gt;A6remlife,A6value-SUM($F141:T141),IF(A6remlife="N/A","n/a",A6value/A6remlife))</f>
        <v>0</v>
      </c>
      <c r="V141" s="160">
        <f>IF(V$3&gt;A6remlife,A6value-SUM($F141:U141),IF(A6remlife="N/A","n/a",A6value/A6remlife))</f>
        <v>0</v>
      </c>
      <c r="W141" s="160">
        <f>IF(W$3&gt;A6remlife,A6value-SUM($F141:V141),IF(A6remlife="N/A","n/a",A6value/A6remlife))</f>
        <v>0</v>
      </c>
      <c r="X141" s="160">
        <f>IF(X$3&gt;A6remlife,A6value-SUM($F141:W141),IF(A6remlife="N/A","n/a",A6value/A6remlife))</f>
        <v>0</v>
      </c>
      <c r="Y141" s="160">
        <f>IF(Y$3&gt;A6remlife,A6value-SUM($F141:X141),IF(A6remlife="N/A","n/a",A6value/A6remlife))</f>
        <v>0</v>
      </c>
      <c r="Z141" s="160">
        <f>IF(Z$3&gt;A6remlife,A6value-SUM($F141:Y141),IF(A6remlife="N/A","n/a",A6value/A6remlife))</f>
        <v>0</v>
      </c>
      <c r="AA141" s="160">
        <f>IF(AA$3&gt;A6remlife,A6value-SUM($F141:Z141),IF(A6remlife="N/A","n/a",A6value/A6remlife))</f>
        <v>0</v>
      </c>
      <c r="AB141" s="160">
        <f>IF(AB$3&gt;A6remlife,A6value-SUM($F141:AA141),IF(A6remlife="N/A","n/a",A6value/A6remlife))</f>
        <v>0</v>
      </c>
      <c r="AC141" s="160">
        <f>IF(AC$3&gt;A6remlife,A6value-SUM($F141:AB141),IF(A6remlife="N/A","n/a",A6value/A6remlife))</f>
        <v>0</v>
      </c>
      <c r="AD141" s="160">
        <f>IF(AD$3&gt;A6remlife,A6value-SUM($F141:AC141),IF(A6remlife="N/A","n/a",A6value/A6remlife))</f>
        <v>0</v>
      </c>
      <c r="AE141" s="160">
        <f>IF(AE$3&gt;A6remlife,A6value-SUM($F141:AD141),IF(A6remlife="N/A","n/a",A6value/A6remlife))</f>
        <v>0</v>
      </c>
      <c r="AF141" s="160">
        <f>IF(AF$3&gt;A6remlife,A6value-SUM($F141:AE141),IF(A6remlife="N/A","n/a",A6value/A6remlife))</f>
        <v>0</v>
      </c>
      <c r="AG141" s="160">
        <f>IF(AG$3&gt;A6remlife,A6value-SUM($F141:AF141),IF(A6remlife="N/A","n/a",A6value/A6remlife))</f>
        <v>0</v>
      </c>
      <c r="AH141" s="160">
        <f>IF(AH$3&gt;A6remlife,A6value-SUM($F141:AG141),IF(A6remlife="N/A","n/a",A6value/A6remlife))</f>
        <v>0</v>
      </c>
      <c r="AI141" s="160">
        <f>IF(AI$3&gt;A6remlife,A6value-SUM($F141:AH141),IF(A6remlife="N/A","n/a",A6value/A6remlife))</f>
        <v>0</v>
      </c>
      <c r="AJ141" s="160">
        <f>IF(AJ$3&gt;A6remlife,A6value-SUM($F141:AI141),IF(A6remlife="N/A","n/a",A6value/A6remlife))</f>
        <v>0</v>
      </c>
      <c r="AK141" s="160">
        <f>IF(AK$3&gt;A6remlife,A6value-SUM($F141:AJ141),IF(A6remlife="N/A","n/a",A6value/A6remlife))</f>
        <v>0</v>
      </c>
      <c r="AL141" s="160">
        <f>IF(AL$3&gt;A6remlife,A6value-SUM($F141:AK141),IF(A6remlife="N/A","n/a",A6value/A6remlife))</f>
        <v>0</v>
      </c>
      <c r="AM141" s="160">
        <f>IF(AM$3&gt;A6remlife,A6value-SUM($F141:AL141),IF(A6remlife="N/A","n/a",A6value/A6remlife))</f>
        <v>0</v>
      </c>
      <c r="AN141" s="160">
        <f>IF(AN$3&gt;A6remlife,A6value-SUM($F141:AM141),IF(A6remlife="N/A","n/a",A6value/A6remlife))</f>
        <v>0</v>
      </c>
      <c r="AO141" s="160">
        <f>IF(AO$3&gt;A6remlife,A6value-SUM($F141:AN141),IF(A6remlife="N/A","n/a",A6value/A6remlife))</f>
        <v>0</v>
      </c>
      <c r="AP141" s="160">
        <f>IF(AP$3&gt;A6remlife,A6value-SUM($F141:AO141),IF(A6remlife="N/A","n/a",A6value/A6remlife))</f>
        <v>0</v>
      </c>
      <c r="AQ141" s="160">
        <f>IF(AQ$3&gt;A6remlife,A6value-SUM($F141:AP141),IF(A6remlife="N/A","n/a",A6value/A6remlife))</f>
        <v>0</v>
      </c>
      <c r="AR141" s="160">
        <f>IF(AR$3&gt;A6remlife,A6value-SUM($F141:AQ141),IF(A6remlife="N/A","n/a",A6value/A6remlife))</f>
        <v>0</v>
      </c>
      <c r="AS141" s="160">
        <f>IF(AS$3&gt;A6remlife,A6value-SUM($F141:AR141),IF(A6remlife="N/A","n/a",A6value/A6remlife))</f>
        <v>0</v>
      </c>
      <c r="AT141" s="160">
        <f>IF(AT$3&gt;A6remlife,A6value-SUM($F141:AS141),IF(A6remlife="N/A","n/a",A6value/A6remlife))</f>
        <v>0</v>
      </c>
      <c r="AU141" s="160">
        <f>IF(AU$3&gt;A6remlife,A6value-SUM($F141:AT141),IF(A6remlife="N/A","n/a",A6value/A6remlife))</f>
        <v>0</v>
      </c>
      <c r="AV141" s="160">
        <f>IF(AV$3&gt;A6remlife,A6value-SUM($F141:AU141),IF(A6remlife="N/A","n/a",A6value/A6remlife))</f>
        <v>0</v>
      </c>
      <c r="AW141" s="160">
        <f>IF(AW$3&gt;A6remlife,A6value-SUM($F141:AV141),IF(A6remlife="N/A","n/a",A6value/A6remlife))</f>
        <v>0</v>
      </c>
      <c r="AX141" s="160">
        <f>IF(AX$3&gt;A6remlife,A6value-SUM($F141:AW141),IF(A6remlife="N/A","n/a",A6value/A6remlife))</f>
        <v>0</v>
      </c>
      <c r="AY141" s="160">
        <f>IF(AY$3&gt;A6remlife,A6value-SUM($F141:AX141),IF(A6remlife="N/A","n/a",A6value/A6remlife))</f>
        <v>0</v>
      </c>
      <c r="AZ141" s="160">
        <f>IF(AZ$3&gt;A6remlife,A6value-SUM($F141:AY141),IF(A6remlife="N/A","n/a",A6value/A6remlife))</f>
        <v>0</v>
      </c>
      <c r="BA141" s="160">
        <f>IF(BA$3&gt;A6remlife,A6value-SUM($F141:AZ141),IF(A6remlife="N/A","n/a",A6value/A6remlife))</f>
        <v>0</v>
      </c>
      <c r="BB141" s="160">
        <f>IF(BB$3&gt;A6remlife,A6value-SUM($F141:BA141),IF(A6remlife="N/A","n/a",A6value/A6remlife))</f>
        <v>0</v>
      </c>
      <c r="BC141" s="160">
        <f>IF(BC$3&gt;A6remlife,A6value-SUM($F141:BB141),IF(A6remlife="N/A","n/a",A6value/A6remlife))</f>
        <v>0</v>
      </c>
      <c r="BD141" s="160">
        <f>IF(BD$3&gt;A6remlife,A6value-SUM($F141:BC141),IF(A6remlife="N/A","n/a",A6value/A6remlife))</f>
        <v>0</v>
      </c>
      <c r="BE141" s="160">
        <f>IF(BE$3&gt;A6remlife,A6value-SUM($F141:BD141),IF(A6remlife="N/A","n/a",A6value/A6remlife))</f>
        <v>0</v>
      </c>
      <c r="BF141" s="160">
        <f>IF(BF$3&gt;A6remlife,A6value-SUM($F141:BE141),IF(A6remlife="N/A","n/a",A6value/A6remlife))</f>
        <v>0</v>
      </c>
      <c r="BG141" s="160">
        <f>IF(BG$3&gt;A6remlife,A6value-SUM($F141:BF141),IF(A6remlife="N/A","n/a",A6value/A6remlife))</f>
        <v>0</v>
      </c>
      <c r="BH141" s="160">
        <f>IF(BH$3&gt;A6remlife,A6value-SUM($F141:BG141),IF(A6remlife="N/A","n/a",A6value/A6remlife))</f>
        <v>0</v>
      </c>
      <c r="BI141" s="160">
        <f>IF(BI$3&gt;A6remlife,A6value-SUM($F141:BH141),IF(A6remlife="N/A","n/a",A6value/A6remlife))</f>
        <v>0</v>
      </c>
      <c r="BJ141" s="19"/>
      <c r="BK141" s="19"/>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x14ac:dyDescent="0.2">
      <c r="A142" s="19"/>
      <c r="B142" s="19"/>
      <c r="C142" s="35"/>
      <c r="D142" s="469" t="s">
        <v>71</v>
      </c>
      <c r="E142" s="281">
        <v>0</v>
      </c>
      <c r="F142" s="37"/>
      <c r="G142" s="157"/>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c r="AN142" s="161"/>
      <c r="AO142" s="161"/>
      <c r="AP142" s="161"/>
      <c r="AQ142" s="161"/>
      <c r="AR142" s="161"/>
      <c r="AS142" s="161"/>
      <c r="AT142" s="161"/>
      <c r="AU142" s="161"/>
      <c r="AV142" s="161"/>
      <c r="AW142" s="161"/>
      <c r="AX142" s="161"/>
      <c r="AY142" s="161"/>
      <c r="AZ142" s="161"/>
      <c r="BA142" s="161"/>
      <c r="BB142" s="161"/>
      <c r="BC142" s="161"/>
      <c r="BD142" s="161"/>
      <c r="BE142" s="161"/>
      <c r="BF142" s="161"/>
      <c r="BG142" s="161"/>
      <c r="BH142" s="161"/>
      <c r="BI142" s="161"/>
      <c r="BJ142" s="19"/>
      <c r="BK142" s="19"/>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x14ac:dyDescent="0.2">
      <c r="A143" s="19"/>
      <c r="B143" s="19"/>
      <c r="C143" s="35"/>
      <c r="D143" s="469"/>
      <c r="E143" s="281">
        <v>1</v>
      </c>
      <c r="F143" s="37"/>
      <c r="G143" s="392"/>
      <c r="H143" s="161">
        <f>IF(A6stdlife="n/a","n/a",IF(H$3&gt;(A6stdlife+$E143),(Input!$G$148*(1+rvanilla)^0.5)-SUM($G143:G143),(Input!$G$148*(1+rvanilla)^0.5)/A6stdlife))</f>
        <v>0</v>
      </c>
      <c r="I143" s="161">
        <f>IF(A6stdlife="n/a","n/a",IF(I$3&gt;(A6stdlife+$E143),(Input!$G$148*(1+rvanilla)^0.5)-SUM($G143:H143),(Input!$G$148*(1+rvanilla)^0.5)/A6stdlife))</f>
        <v>0</v>
      </c>
      <c r="J143" s="161">
        <f>IF(A6stdlife="n/a","n/a",IF(J$3&gt;(A6stdlife+$E143),(Input!$G$148*(1+rvanilla)^0.5)-SUM($G143:I143),(Input!$G$148*(1+rvanilla)^0.5)/A6stdlife))</f>
        <v>0</v>
      </c>
      <c r="K143" s="161">
        <f>IF(A6stdlife="n/a","n/a",IF(K$3&gt;(A6stdlife+$E143),(Input!$G$148*(1+rvanilla)^0.5)-SUM($G143:J143),(Input!$G$148*(1+rvanilla)^0.5)/A6stdlife))</f>
        <v>0</v>
      </c>
      <c r="L143" s="161">
        <f>IF(A6stdlife="n/a","n/a",IF(L$3&gt;(A6stdlife+$E143),(Input!$G$148*(1+rvanilla)^0.5)-SUM($G143:K143),(Input!$G$148*(1+rvanilla)^0.5)/A6stdlife))</f>
        <v>0</v>
      </c>
      <c r="M143" s="161">
        <f>IF(A6stdlife="n/a","n/a",IF(M$3&gt;(A6stdlife+$E143),(Input!$G$148*(1+rvanilla)^0.5)-SUM($G143:L143),(Input!$G$148*(1+rvanilla)^0.5)/A6stdlife))</f>
        <v>0</v>
      </c>
      <c r="N143" s="161">
        <f>IF(A6stdlife="n/a","n/a",IF(N$3&gt;(A6stdlife+$E143),(Input!$G$148*(1+rvanilla)^0.5)-SUM($G143:M143),(Input!$G$148*(1+rvanilla)^0.5)/A6stdlife))</f>
        <v>0</v>
      </c>
      <c r="O143" s="161">
        <f>IF(A6stdlife="n/a","n/a",IF(O$3&gt;(A6stdlife+$E143),(Input!$G$148*(1+rvanilla)^0.5)-SUM($G143:N143),(Input!$G$148*(1+rvanilla)^0.5)/A6stdlife))</f>
        <v>0</v>
      </c>
      <c r="P143" s="161">
        <f>IF(A6stdlife="n/a","n/a",IF(P$3&gt;(A6stdlife+$E143),(Input!$G$148*(1+rvanilla)^0.5)-SUM($G143:O143),(Input!$G$148*(1+rvanilla)^0.5)/A6stdlife))</f>
        <v>0</v>
      </c>
      <c r="Q143" s="161">
        <f>IF(A6stdlife="n/a","n/a",IF(Q$3&gt;(A6stdlife+$E143),(Input!$G$148*(1+rvanilla)^0.5)-SUM($G143:P143),(Input!$G$148*(1+rvanilla)^0.5)/A6stdlife))</f>
        <v>0</v>
      </c>
      <c r="R143" s="161">
        <f>IF(A6stdlife="n/a","n/a",IF(R$3&gt;(A6stdlife+$E143),(Input!$G$148*(1+rvanilla)^0.5)-SUM($G143:Q143),(Input!$G$148*(1+rvanilla)^0.5)/A6stdlife))</f>
        <v>0</v>
      </c>
      <c r="S143" s="161">
        <f>IF(A6stdlife="n/a","n/a",IF(S$3&gt;(A6stdlife+$E143),(Input!$G$148*(1+rvanilla)^0.5)-SUM($G143:R143),(Input!$G$148*(1+rvanilla)^0.5)/A6stdlife))</f>
        <v>0</v>
      </c>
      <c r="T143" s="161">
        <f>IF(A6stdlife="n/a","n/a",IF(T$3&gt;(A6stdlife+$E143),(Input!$G$148*(1+rvanilla)^0.5)-SUM($G143:S143),(Input!$G$148*(1+rvanilla)^0.5)/A6stdlife))</f>
        <v>0</v>
      </c>
      <c r="U143" s="161">
        <f>IF(A6stdlife="n/a","n/a",IF(U$3&gt;(A6stdlife+$E143),(Input!$G$148*(1+rvanilla)^0.5)-SUM($G143:T143),(Input!$G$148*(1+rvanilla)^0.5)/A6stdlife))</f>
        <v>0</v>
      </c>
      <c r="V143" s="161">
        <f>IF(A6stdlife="n/a","n/a",IF(V$3&gt;(A6stdlife+$E143),(Input!$G$148*(1+rvanilla)^0.5)-SUM($G143:U143),(Input!$G$148*(1+rvanilla)^0.5)/A6stdlife))</f>
        <v>0</v>
      </c>
      <c r="W143" s="161">
        <f>IF(A6stdlife="n/a","n/a",IF(W$3&gt;(A6stdlife+$E143),(Input!$G$148*(1+rvanilla)^0.5)-SUM($G143:V143),(Input!$G$148*(1+rvanilla)^0.5)/A6stdlife))</f>
        <v>0</v>
      </c>
      <c r="X143" s="161">
        <f>IF(A6stdlife="n/a","n/a",IF(X$3&gt;(A6stdlife+$E143),(Input!$G$148*(1+rvanilla)^0.5)-SUM($G143:W143),(Input!$G$148*(1+rvanilla)^0.5)/A6stdlife))</f>
        <v>0</v>
      </c>
      <c r="Y143" s="161">
        <f>IF(A6stdlife="n/a","n/a",IF(Y$3&gt;(A6stdlife+$E143),(Input!$G$148*(1+rvanilla)^0.5)-SUM($G143:X143),(Input!$G$148*(1+rvanilla)^0.5)/A6stdlife))</f>
        <v>0</v>
      </c>
      <c r="Z143" s="161">
        <f>IF(A6stdlife="n/a","n/a",IF(Z$3&gt;(A6stdlife+$E143),(Input!$G$148*(1+rvanilla)^0.5)-SUM($G143:Y143),(Input!$G$148*(1+rvanilla)^0.5)/A6stdlife))</f>
        <v>0</v>
      </c>
      <c r="AA143" s="161">
        <f>IF(A6stdlife="n/a","n/a",IF(AA$3&gt;(A6stdlife+$E143),(Input!$G$148*(1+rvanilla)^0.5)-SUM($G143:Z143),(Input!$G$148*(1+rvanilla)^0.5)/A6stdlife))</f>
        <v>0</v>
      </c>
      <c r="AB143" s="161">
        <f>IF(A6stdlife="n/a","n/a",IF(AB$3&gt;(A6stdlife+$E143),(Input!$G$148*(1+rvanilla)^0.5)-SUM($G143:AA143),(Input!$G$148*(1+rvanilla)^0.5)/A6stdlife))</f>
        <v>0</v>
      </c>
      <c r="AC143" s="161">
        <f>IF(A6stdlife="n/a","n/a",IF(AC$3&gt;(A6stdlife+$E143),(Input!$G$148*(1+rvanilla)^0.5)-SUM($G143:AB143),(Input!$G$148*(1+rvanilla)^0.5)/A6stdlife))</f>
        <v>0</v>
      </c>
      <c r="AD143" s="161">
        <f>IF(A6stdlife="n/a","n/a",IF(AD$3&gt;(A6stdlife+$E143),(Input!$G$148*(1+rvanilla)^0.5)-SUM($G143:AC143),(Input!$G$148*(1+rvanilla)^0.5)/A6stdlife))</f>
        <v>0</v>
      </c>
      <c r="AE143" s="161">
        <f>IF(A6stdlife="n/a","n/a",IF(AE$3&gt;(A6stdlife+$E143),(Input!$G$148*(1+rvanilla)^0.5)-SUM($G143:AD143),(Input!$G$148*(1+rvanilla)^0.5)/A6stdlife))</f>
        <v>0</v>
      </c>
      <c r="AF143" s="161">
        <f>IF(A6stdlife="n/a","n/a",IF(AF$3&gt;(A6stdlife+$E143),(Input!$G$148*(1+rvanilla)^0.5)-SUM($G143:AE143),(Input!$G$148*(1+rvanilla)^0.5)/A6stdlife))</f>
        <v>0</v>
      </c>
      <c r="AG143" s="161">
        <f>IF(A6stdlife="n/a","n/a",IF(AG$3&gt;(A6stdlife+$E143),(Input!$G$148*(1+rvanilla)^0.5)-SUM($G143:AF143),(Input!$G$148*(1+rvanilla)^0.5)/A6stdlife))</f>
        <v>0</v>
      </c>
      <c r="AH143" s="161">
        <f>IF(A6stdlife="n/a","n/a",IF(AH$3&gt;(A6stdlife+$E143),(Input!$G$148*(1+rvanilla)^0.5)-SUM($G143:AG143),(Input!$G$148*(1+rvanilla)^0.5)/A6stdlife))</f>
        <v>0</v>
      </c>
      <c r="AI143" s="161">
        <f>IF(A6stdlife="n/a","n/a",IF(AI$3&gt;(A6stdlife+$E143),(Input!$G$148*(1+rvanilla)^0.5)-SUM($G143:AH143),(Input!$G$148*(1+rvanilla)^0.5)/A6stdlife))</f>
        <v>0</v>
      </c>
      <c r="AJ143" s="161">
        <f>IF(A6stdlife="n/a","n/a",IF(AJ$3&gt;(A6stdlife+$E143),(Input!$G$148*(1+rvanilla)^0.5)-SUM($G143:AI143),(Input!$G$148*(1+rvanilla)^0.5)/A6stdlife))</f>
        <v>0</v>
      </c>
      <c r="AK143" s="161">
        <f>IF(A6stdlife="n/a","n/a",IF(AK$3&gt;(A6stdlife+$E143),(Input!$G$148*(1+rvanilla)^0.5)-SUM($G143:AJ143),(Input!$G$148*(1+rvanilla)^0.5)/A6stdlife))</f>
        <v>0</v>
      </c>
      <c r="AL143" s="161">
        <f>IF(A6stdlife="n/a","n/a",IF(AL$3&gt;(A6stdlife+$E143),(Input!$G$148*(1+rvanilla)^0.5)-SUM($G143:AK143),(Input!$G$148*(1+rvanilla)^0.5)/A6stdlife))</f>
        <v>0</v>
      </c>
      <c r="AM143" s="161">
        <f>IF(A6stdlife="n/a","n/a",IF(AM$3&gt;(A6stdlife+$E143),(Input!$G$148*(1+rvanilla)^0.5)-SUM($G143:AL143),(Input!$G$148*(1+rvanilla)^0.5)/A6stdlife))</f>
        <v>0</v>
      </c>
      <c r="AN143" s="161">
        <f>IF(A6stdlife="n/a","n/a",IF(AN$3&gt;(A6stdlife+$E143),(Input!$G$148*(1+rvanilla)^0.5)-SUM($G143:AM143),(Input!$G$148*(1+rvanilla)^0.5)/A6stdlife))</f>
        <v>0</v>
      </c>
      <c r="AO143" s="161">
        <f>IF(A6stdlife="n/a","n/a",IF(AO$3&gt;(A6stdlife+$E143),(Input!$G$148*(1+rvanilla)^0.5)-SUM($G143:AN143),(Input!$G$148*(1+rvanilla)^0.5)/A6stdlife))</f>
        <v>0</v>
      </c>
      <c r="AP143" s="161">
        <f>IF(A6stdlife="n/a","n/a",IF(AP$3&gt;(A6stdlife+$E143),(Input!$G$148*(1+rvanilla)^0.5)-SUM($G143:AO143),(Input!$G$148*(1+rvanilla)^0.5)/A6stdlife))</f>
        <v>0</v>
      </c>
      <c r="AQ143" s="161">
        <f>IF(A6stdlife="n/a","n/a",IF(AQ$3&gt;(A6stdlife+$E143),(Input!$G$148*(1+rvanilla)^0.5)-SUM($G143:AP143),(Input!$G$148*(1+rvanilla)^0.5)/A6stdlife))</f>
        <v>0</v>
      </c>
      <c r="AR143" s="161">
        <f>IF(A6stdlife="n/a","n/a",IF(AR$3&gt;(A6stdlife+$E143),(Input!$G$148*(1+rvanilla)^0.5)-SUM($G143:AQ143),(Input!$G$148*(1+rvanilla)^0.5)/A6stdlife))</f>
        <v>0</v>
      </c>
      <c r="AS143" s="161">
        <f>IF(A6stdlife="n/a","n/a",IF(AS$3&gt;(A6stdlife+$E143),(Input!$G$148*(1+rvanilla)^0.5)-SUM($G143:AR143),(Input!$G$148*(1+rvanilla)^0.5)/A6stdlife))</f>
        <v>0</v>
      </c>
      <c r="AT143" s="161">
        <f>IF(A6stdlife="n/a","n/a",IF(AT$3&gt;(A6stdlife+$E143),(Input!$G$148*(1+rvanilla)^0.5)-SUM($G143:AS143),(Input!$G$148*(1+rvanilla)^0.5)/A6stdlife))</f>
        <v>0</v>
      </c>
      <c r="AU143" s="161">
        <f>IF(A6stdlife="n/a","n/a",IF(AU$3&gt;(A6stdlife+$E143),(Input!$G$148*(1+rvanilla)^0.5)-SUM($G143:AT143),(Input!$G$148*(1+rvanilla)^0.5)/A6stdlife))</f>
        <v>0</v>
      </c>
      <c r="AV143" s="161">
        <f>IF(A6stdlife="n/a","n/a",IF(AV$3&gt;(A6stdlife+$E143),(Input!$G$148*(1+rvanilla)^0.5)-SUM($G143:AU143),(Input!$G$148*(1+rvanilla)^0.5)/A6stdlife))</f>
        <v>0</v>
      </c>
      <c r="AW143" s="161">
        <f>IF(A6stdlife="n/a","n/a",IF(AW$3&gt;(A6stdlife+$E143),(Input!$G$148*(1+rvanilla)^0.5)-SUM($G143:AV143),(Input!$G$148*(1+rvanilla)^0.5)/A6stdlife))</f>
        <v>0</v>
      </c>
      <c r="AX143" s="161">
        <f>IF(A6stdlife="n/a","n/a",IF(AX$3&gt;(A6stdlife+$E143),(Input!$G$148*(1+rvanilla)^0.5)-SUM($G143:AW143),(Input!$G$148*(1+rvanilla)^0.5)/A6stdlife))</f>
        <v>0</v>
      </c>
      <c r="AY143" s="161">
        <f>IF(A6stdlife="n/a","n/a",IF(AY$3&gt;(A6stdlife+$E143),(Input!$G$148*(1+rvanilla)^0.5)-SUM($G143:AX143),(Input!$G$148*(1+rvanilla)^0.5)/A6stdlife))</f>
        <v>0</v>
      </c>
      <c r="AZ143" s="161">
        <f>IF(A6stdlife="n/a","n/a",IF(AZ$3&gt;(A6stdlife+$E143),(Input!$G$148*(1+rvanilla)^0.5)-SUM($G143:AY143),(Input!$G$148*(1+rvanilla)^0.5)/A6stdlife))</f>
        <v>0</v>
      </c>
      <c r="BA143" s="161">
        <f>IF(A6stdlife="n/a","n/a",IF(BA$3&gt;(A6stdlife+$E143),(Input!$G$148*(1+rvanilla)^0.5)-SUM($G143:AZ143),(Input!$G$148*(1+rvanilla)^0.5)/A6stdlife))</f>
        <v>0</v>
      </c>
      <c r="BB143" s="161">
        <f>IF(A6stdlife="n/a","n/a",IF(BB$3&gt;(A6stdlife+$E143),(Input!$G$148*(1+rvanilla)^0.5)-SUM($G143:BA143),(Input!$G$148*(1+rvanilla)^0.5)/A6stdlife))</f>
        <v>0</v>
      </c>
      <c r="BC143" s="161">
        <f>IF(A6stdlife="n/a","n/a",IF(BC$3&gt;(A6stdlife+$E143),(Input!$G$148*(1+rvanilla)^0.5)-SUM($G143:BB143),(Input!$G$148*(1+rvanilla)^0.5)/A6stdlife))</f>
        <v>0</v>
      </c>
      <c r="BD143" s="161">
        <f>IF(A6stdlife="n/a","n/a",IF(BD$3&gt;(A6stdlife+$E143),(Input!$G$148*(1+rvanilla)^0.5)-SUM($G143:BC143),(Input!$G$148*(1+rvanilla)^0.5)/A6stdlife))</f>
        <v>0</v>
      </c>
      <c r="BE143" s="161">
        <f>IF(A6stdlife="n/a","n/a",IF(BE$3&gt;(A6stdlife+$E143),(Input!$G$148*(1+rvanilla)^0.5)-SUM($G143:BD143),(Input!$G$148*(1+rvanilla)^0.5)/A6stdlife))</f>
        <v>0</v>
      </c>
      <c r="BF143" s="161">
        <f>IF(A6stdlife="n/a","n/a",IF(BF$3&gt;(A6stdlife+$E143),(Input!$G$148*(1+rvanilla)^0.5)-SUM($G143:BE143),(Input!$G$148*(1+rvanilla)^0.5)/A6stdlife))</f>
        <v>0</v>
      </c>
      <c r="BG143" s="161">
        <f>IF(A6stdlife="n/a","n/a",IF(BG$3&gt;(A6stdlife+$E143),(Input!$G$148*(1+rvanilla)^0.5)-SUM($G143:BF143),(Input!$G$148*(1+rvanilla)^0.5)/A6stdlife))</f>
        <v>0</v>
      </c>
      <c r="BH143" s="161">
        <f>IF(A6stdlife="n/a","n/a",IF(BH$3&gt;(A6stdlife+$E143),(Input!$G$148*(1+rvanilla)^0.5)-SUM($G143:BG143),(Input!$G$148*(1+rvanilla)^0.5)/A6stdlife))</f>
        <v>0</v>
      </c>
      <c r="BI143" s="161">
        <f>IF(A6stdlife="n/a","n/a",IF(BI$3&gt;(A6stdlife+$E143),(Input!$G$148*(1+rvanilla)^0.5)-SUM($G143:BH143),(Input!$G$148*(1+rvanilla)^0.5)/A6stdlife))</f>
        <v>0</v>
      </c>
      <c r="BJ143" s="19"/>
      <c r="BK143" s="19"/>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x14ac:dyDescent="0.2">
      <c r="A144" s="19"/>
      <c r="B144" s="19"/>
      <c r="C144" s="35"/>
      <c r="D144" s="469"/>
      <c r="E144" s="281">
        <v>2</v>
      </c>
      <c r="F144" s="37"/>
      <c r="G144" s="393"/>
      <c r="H144" s="306"/>
      <c r="I144" s="161">
        <f>IF(A6stdlife="n/a","n/a",IF(I$3&gt;(A6stdlife+$E144),(Input!$H$148*(1+rvanilla)^0.5)-SUM($H144:H144),(Input!$H$148*(1+rvanilla)^0.5)/A6stdlife))</f>
        <v>0</v>
      </c>
      <c r="J144" s="161">
        <f>IF(A6stdlife="n/a","n/a",IF(J$3&gt;(A6stdlife+$E144),(Input!$H$148*(1+rvanilla)^0.5)-SUM($H144:I144),(Input!$H$148*(1+rvanilla)^0.5)/A6stdlife))</f>
        <v>0</v>
      </c>
      <c r="K144" s="161">
        <f>IF(A6stdlife="n/a","n/a",IF(K$3&gt;(A6stdlife+$E144),(Input!$H$148*(1+rvanilla)^0.5)-SUM($H144:J144),(Input!$H$148*(1+rvanilla)^0.5)/A6stdlife))</f>
        <v>0</v>
      </c>
      <c r="L144" s="161">
        <f>IF(A6stdlife="n/a","n/a",IF(L$3&gt;(A6stdlife+$E144),(Input!$H$148*(1+rvanilla)^0.5)-SUM($H144:K144),(Input!$H$148*(1+rvanilla)^0.5)/A6stdlife))</f>
        <v>0</v>
      </c>
      <c r="M144" s="161">
        <f>IF(A6stdlife="n/a","n/a",IF(M$3&gt;(A6stdlife+$E144),(Input!$H$148*(1+rvanilla)^0.5)-SUM($H144:L144),(Input!$H$148*(1+rvanilla)^0.5)/A6stdlife))</f>
        <v>0</v>
      </c>
      <c r="N144" s="161">
        <f>IF(A6stdlife="n/a","n/a",IF(N$3&gt;(A6stdlife+$E144),(Input!$H$148*(1+rvanilla)^0.5)-SUM($H144:M144),(Input!$H$148*(1+rvanilla)^0.5)/A6stdlife))</f>
        <v>0</v>
      </c>
      <c r="O144" s="161">
        <f>IF(A6stdlife="n/a","n/a",IF(O$3&gt;(A6stdlife+$E144),(Input!$H$148*(1+rvanilla)^0.5)-SUM($H144:N144),(Input!$H$148*(1+rvanilla)^0.5)/A6stdlife))</f>
        <v>0</v>
      </c>
      <c r="P144" s="161">
        <f>IF(A6stdlife="n/a","n/a",IF(P$3&gt;(A6stdlife+$E144),(Input!$H$148*(1+rvanilla)^0.5)-SUM($H144:O144),(Input!$H$148*(1+rvanilla)^0.5)/A6stdlife))</f>
        <v>0</v>
      </c>
      <c r="Q144" s="161">
        <f>IF(A6stdlife="n/a","n/a",IF(Q$3&gt;(A6stdlife+$E144),(Input!$H$148*(1+rvanilla)^0.5)-SUM($H144:P144),(Input!$H$148*(1+rvanilla)^0.5)/A6stdlife))</f>
        <v>0</v>
      </c>
      <c r="R144" s="161">
        <f>IF(A6stdlife="n/a","n/a",IF(R$3&gt;(A6stdlife+$E144),(Input!$H$148*(1+rvanilla)^0.5)-SUM($H144:Q144),(Input!$H$148*(1+rvanilla)^0.5)/A6stdlife))</f>
        <v>0</v>
      </c>
      <c r="S144" s="161">
        <f>IF(A6stdlife="n/a","n/a",IF(S$3&gt;(A6stdlife+$E144),(Input!$H$148*(1+rvanilla)^0.5)-SUM($H144:R144),(Input!$H$148*(1+rvanilla)^0.5)/A6stdlife))</f>
        <v>0</v>
      </c>
      <c r="T144" s="161">
        <f>IF(A6stdlife="n/a","n/a",IF(T$3&gt;(A6stdlife+$E144),(Input!$H$148*(1+rvanilla)^0.5)-SUM($H144:S144),(Input!$H$148*(1+rvanilla)^0.5)/A6stdlife))</f>
        <v>0</v>
      </c>
      <c r="U144" s="161">
        <f>IF(A6stdlife="n/a","n/a",IF(U$3&gt;(A6stdlife+$E144),(Input!$H$148*(1+rvanilla)^0.5)-SUM($H144:T144),(Input!$H$148*(1+rvanilla)^0.5)/A6stdlife))</f>
        <v>0</v>
      </c>
      <c r="V144" s="161">
        <f>IF(A6stdlife="n/a","n/a",IF(V$3&gt;(A6stdlife+$E144),(Input!$H$148*(1+rvanilla)^0.5)-SUM($H144:U144),(Input!$H$148*(1+rvanilla)^0.5)/A6stdlife))</f>
        <v>0</v>
      </c>
      <c r="W144" s="161">
        <f>IF(A6stdlife="n/a","n/a",IF(W$3&gt;(A6stdlife+$E144),(Input!$H$148*(1+rvanilla)^0.5)-SUM($H144:V144),(Input!$H$148*(1+rvanilla)^0.5)/A6stdlife))</f>
        <v>0</v>
      </c>
      <c r="X144" s="161">
        <f>IF(A6stdlife="n/a","n/a",IF(X$3&gt;(A6stdlife+$E144),(Input!$H$148*(1+rvanilla)^0.5)-SUM($H144:W144),(Input!$H$148*(1+rvanilla)^0.5)/A6stdlife))</f>
        <v>0</v>
      </c>
      <c r="Y144" s="161">
        <f>IF(A6stdlife="n/a","n/a",IF(Y$3&gt;(A6stdlife+$E144),(Input!$H$148*(1+rvanilla)^0.5)-SUM($H144:X144),(Input!$H$148*(1+rvanilla)^0.5)/A6stdlife))</f>
        <v>0</v>
      </c>
      <c r="Z144" s="161">
        <f>IF(A6stdlife="n/a","n/a",IF(Z$3&gt;(A6stdlife+$E144),(Input!$H$148*(1+rvanilla)^0.5)-SUM($H144:Y144),(Input!$H$148*(1+rvanilla)^0.5)/A6stdlife))</f>
        <v>0</v>
      </c>
      <c r="AA144" s="161">
        <f>IF(A6stdlife="n/a","n/a",IF(AA$3&gt;(A6stdlife+$E144),(Input!$H$148*(1+rvanilla)^0.5)-SUM($H144:Z144),(Input!$H$148*(1+rvanilla)^0.5)/A6stdlife))</f>
        <v>0</v>
      </c>
      <c r="AB144" s="161">
        <f>IF(A6stdlife="n/a","n/a",IF(AB$3&gt;(A6stdlife+$E144),(Input!$H$148*(1+rvanilla)^0.5)-SUM($H144:AA144),(Input!$H$148*(1+rvanilla)^0.5)/A6stdlife))</f>
        <v>0</v>
      </c>
      <c r="AC144" s="161">
        <f>IF(A6stdlife="n/a","n/a",IF(AC$3&gt;(A6stdlife+$E144),(Input!$H$148*(1+rvanilla)^0.5)-SUM($H144:AB144),(Input!$H$148*(1+rvanilla)^0.5)/A6stdlife))</f>
        <v>0</v>
      </c>
      <c r="AD144" s="161">
        <f>IF(A6stdlife="n/a","n/a",IF(AD$3&gt;(A6stdlife+$E144),(Input!$H$148*(1+rvanilla)^0.5)-SUM($H144:AC144),(Input!$H$148*(1+rvanilla)^0.5)/A6stdlife))</f>
        <v>0</v>
      </c>
      <c r="AE144" s="161">
        <f>IF(A6stdlife="n/a","n/a",IF(AE$3&gt;(A6stdlife+$E144),(Input!$H$148*(1+rvanilla)^0.5)-SUM($H144:AD144),(Input!$H$148*(1+rvanilla)^0.5)/A6stdlife))</f>
        <v>0</v>
      </c>
      <c r="AF144" s="161">
        <f>IF(A6stdlife="n/a","n/a",IF(AF$3&gt;(A6stdlife+$E144),(Input!$H$148*(1+rvanilla)^0.5)-SUM($H144:AE144),(Input!$H$148*(1+rvanilla)^0.5)/A6stdlife))</f>
        <v>0</v>
      </c>
      <c r="AG144" s="161">
        <f>IF(A6stdlife="n/a","n/a",IF(AG$3&gt;(A6stdlife+$E144),(Input!$H$148*(1+rvanilla)^0.5)-SUM($H144:AF144),(Input!$H$148*(1+rvanilla)^0.5)/A6stdlife))</f>
        <v>0</v>
      </c>
      <c r="AH144" s="161">
        <f>IF(A6stdlife="n/a","n/a",IF(AH$3&gt;(A6stdlife+$E144),(Input!$H$148*(1+rvanilla)^0.5)-SUM($H144:AG144),(Input!$H$148*(1+rvanilla)^0.5)/A6stdlife))</f>
        <v>0</v>
      </c>
      <c r="AI144" s="161">
        <f>IF(A6stdlife="n/a","n/a",IF(AI$3&gt;(A6stdlife+$E144),(Input!$H$148*(1+rvanilla)^0.5)-SUM($H144:AH144),(Input!$H$148*(1+rvanilla)^0.5)/A6stdlife))</f>
        <v>0</v>
      </c>
      <c r="AJ144" s="161">
        <f>IF(A6stdlife="n/a","n/a",IF(AJ$3&gt;(A6stdlife+$E144),(Input!$H$148*(1+rvanilla)^0.5)-SUM($H144:AI144),(Input!$H$148*(1+rvanilla)^0.5)/A6stdlife))</f>
        <v>0</v>
      </c>
      <c r="AK144" s="161">
        <f>IF(A6stdlife="n/a","n/a",IF(AK$3&gt;(A6stdlife+$E144),(Input!$H$148*(1+rvanilla)^0.5)-SUM($H144:AJ144),(Input!$H$148*(1+rvanilla)^0.5)/A6stdlife))</f>
        <v>0</v>
      </c>
      <c r="AL144" s="161">
        <f>IF(A6stdlife="n/a","n/a",IF(AL$3&gt;(A6stdlife+$E144),(Input!$H$148*(1+rvanilla)^0.5)-SUM($H144:AK144),(Input!$H$148*(1+rvanilla)^0.5)/A6stdlife))</f>
        <v>0</v>
      </c>
      <c r="AM144" s="161">
        <f>IF(A6stdlife="n/a","n/a",IF(AM$3&gt;(A6stdlife+$E144),(Input!$H$148*(1+rvanilla)^0.5)-SUM($H144:AL144),(Input!$H$148*(1+rvanilla)^0.5)/A6stdlife))</f>
        <v>0</v>
      </c>
      <c r="AN144" s="161">
        <f>IF(A6stdlife="n/a","n/a",IF(AN$3&gt;(A6stdlife+$E144),(Input!$H$148*(1+rvanilla)^0.5)-SUM($H144:AM144),(Input!$H$148*(1+rvanilla)^0.5)/A6stdlife))</f>
        <v>0</v>
      </c>
      <c r="AO144" s="161">
        <f>IF(A6stdlife="n/a","n/a",IF(AO$3&gt;(A6stdlife+$E144),(Input!$H$148*(1+rvanilla)^0.5)-SUM($H144:AN144),(Input!$H$148*(1+rvanilla)^0.5)/A6stdlife))</f>
        <v>0</v>
      </c>
      <c r="AP144" s="161">
        <f>IF(A6stdlife="n/a","n/a",IF(AP$3&gt;(A6stdlife+$E144),(Input!$H$148*(1+rvanilla)^0.5)-SUM($H144:AO144),(Input!$H$148*(1+rvanilla)^0.5)/A6stdlife))</f>
        <v>0</v>
      </c>
      <c r="AQ144" s="161">
        <f>IF(A6stdlife="n/a","n/a",IF(AQ$3&gt;(A6stdlife+$E144),(Input!$H$148*(1+rvanilla)^0.5)-SUM($H144:AP144),(Input!$H$148*(1+rvanilla)^0.5)/A6stdlife))</f>
        <v>0</v>
      </c>
      <c r="AR144" s="161">
        <f>IF(A6stdlife="n/a","n/a",IF(AR$3&gt;(A6stdlife+$E144),(Input!$H$148*(1+rvanilla)^0.5)-SUM($H144:AQ144),(Input!$H$148*(1+rvanilla)^0.5)/A6stdlife))</f>
        <v>0</v>
      </c>
      <c r="AS144" s="161">
        <f>IF(A6stdlife="n/a","n/a",IF(AS$3&gt;(A6stdlife+$E144),(Input!$H$148*(1+rvanilla)^0.5)-SUM($H144:AR144),(Input!$H$148*(1+rvanilla)^0.5)/A6stdlife))</f>
        <v>0</v>
      </c>
      <c r="AT144" s="161">
        <f>IF(A6stdlife="n/a","n/a",IF(AT$3&gt;(A6stdlife+$E144),(Input!$H$148*(1+rvanilla)^0.5)-SUM($H144:AS144),(Input!$H$148*(1+rvanilla)^0.5)/A6stdlife))</f>
        <v>0</v>
      </c>
      <c r="AU144" s="161">
        <f>IF(A6stdlife="n/a","n/a",IF(AU$3&gt;(A6stdlife+$E144),(Input!$H$148*(1+rvanilla)^0.5)-SUM($H144:AT144),(Input!$H$148*(1+rvanilla)^0.5)/A6stdlife))</f>
        <v>0</v>
      </c>
      <c r="AV144" s="161">
        <f>IF(A6stdlife="n/a","n/a",IF(AV$3&gt;(A6stdlife+$E144),(Input!$H$148*(1+rvanilla)^0.5)-SUM($H144:AU144),(Input!$H$148*(1+rvanilla)^0.5)/A6stdlife))</f>
        <v>0</v>
      </c>
      <c r="AW144" s="161">
        <f>IF(A6stdlife="n/a","n/a",IF(AW$3&gt;(A6stdlife+$E144),(Input!$H$148*(1+rvanilla)^0.5)-SUM($H144:AV144),(Input!$H$148*(1+rvanilla)^0.5)/A6stdlife))</f>
        <v>0</v>
      </c>
      <c r="AX144" s="161">
        <f>IF(A6stdlife="n/a","n/a",IF(AX$3&gt;(A6stdlife+$E144),(Input!$H$148*(1+rvanilla)^0.5)-SUM($H144:AW144),(Input!$H$148*(1+rvanilla)^0.5)/A6stdlife))</f>
        <v>0</v>
      </c>
      <c r="AY144" s="161">
        <f>IF(A6stdlife="n/a","n/a",IF(AY$3&gt;(A6stdlife+$E144),(Input!$H$148*(1+rvanilla)^0.5)-SUM($H144:AX144),(Input!$H$148*(1+rvanilla)^0.5)/A6stdlife))</f>
        <v>0</v>
      </c>
      <c r="AZ144" s="161">
        <f>IF(A6stdlife="n/a","n/a",IF(AZ$3&gt;(A6stdlife+$E144),(Input!$H$148*(1+rvanilla)^0.5)-SUM($H144:AY144),(Input!$H$148*(1+rvanilla)^0.5)/A6stdlife))</f>
        <v>0</v>
      </c>
      <c r="BA144" s="161">
        <f>IF(A6stdlife="n/a","n/a",IF(BA$3&gt;(A6stdlife+$E144),(Input!$H$148*(1+rvanilla)^0.5)-SUM($H144:AZ144),(Input!$H$148*(1+rvanilla)^0.5)/A6stdlife))</f>
        <v>0</v>
      </c>
      <c r="BB144" s="161">
        <f>IF(A6stdlife="n/a","n/a",IF(BB$3&gt;(A6stdlife+$E144),(Input!$H$148*(1+rvanilla)^0.5)-SUM($H144:BA144),(Input!$H$148*(1+rvanilla)^0.5)/A6stdlife))</f>
        <v>0</v>
      </c>
      <c r="BC144" s="161">
        <f>IF(A6stdlife="n/a","n/a",IF(BC$3&gt;(A6stdlife+$E144),(Input!$H$148*(1+rvanilla)^0.5)-SUM($H144:BB144),(Input!$H$148*(1+rvanilla)^0.5)/A6stdlife))</f>
        <v>0</v>
      </c>
      <c r="BD144" s="161">
        <f>IF(A6stdlife="n/a","n/a",IF(BD$3&gt;(A6stdlife+$E144),(Input!$H$148*(1+rvanilla)^0.5)-SUM($H144:BC144),(Input!$H$148*(1+rvanilla)^0.5)/A6stdlife))</f>
        <v>0</v>
      </c>
      <c r="BE144" s="161">
        <f>IF(A6stdlife="n/a","n/a",IF(BE$3&gt;(A6stdlife+$E144),(Input!$H$148*(1+rvanilla)^0.5)-SUM($H144:BD144),(Input!$H$148*(1+rvanilla)^0.5)/A6stdlife))</f>
        <v>0</v>
      </c>
      <c r="BF144" s="161">
        <f>IF(A6stdlife="n/a","n/a",IF(BF$3&gt;(A6stdlife+$E144),(Input!$H$148*(1+rvanilla)^0.5)-SUM($H144:BE144),(Input!$H$148*(1+rvanilla)^0.5)/A6stdlife))</f>
        <v>0</v>
      </c>
      <c r="BG144" s="161">
        <f>IF(A6stdlife="n/a","n/a",IF(BG$3&gt;(A6stdlife+$E144),(Input!$H$148*(1+rvanilla)^0.5)-SUM($H144:BF144),(Input!$H$148*(1+rvanilla)^0.5)/A6stdlife))</f>
        <v>0</v>
      </c>
      <c r="BH144" s="161">
        <f>IF(A6stdlife="n/a","n/a",IF(BH$3&gt;(A6stdlife+$E144),(Input!$H$148*(1+rvanilla)^0.5)-SUM($H144:BG144),(Input!$H$148*(1+rvanilla)^0.5)/A6stdlife))</f>
        <v>0</v>
      </c>
      <c r="BI144" s="161">
        <f>IF(A6stdlife="n/a","n/a",IF(BI$3&gt;(A6stdlife+$E144),(Input!$H$148*(1+rvanilla)^0.5)-SUM($H144:BH144),(Input!$H$148*(1+rvanilla)^0.5)/A6stdlife))</f>
        <v>0</v>
      </c>
      <c r="BJ144" s="19"/>
      <c r="BK144" s="19"/>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x14ac:dyDescent="0.2">
      <c r="A145" s="19"/>
      <c r="B145" s="19"/>
      <c r="C145" s="35"/>
      <c r="D145" s="469"/>
      <c r="E145" s="281">
        <v>3</v>
      </c>
      <c r="F145" s="37"/>
      <c r="G145" s="393"/>
      <c r="H145" s="307"/>
      <c r="I145" s="306"/>
      <c r="J145" s="161">
        <f>IF(A6stdlife="n/a","n/a",IF(J$3&gt;(A6stdlife+$E145),(Input!$I$148*(1+rvanilla)^0.5)-SUM($I145:I145),(Input!$I$148*(1+rvanilla)^0.5)/A6stdlife))</f>
        <v>0</v>
      </c>
      <c r="K145" s="161">
        <f>IF(A6stdlife="n/a","n/a",IF(K$3&gt;(A6stdlife+$E145),(Input!$I$148*(1+rvanilla)^0.5)-SUM($I145:J145),(Input!$I$148*(1+rvanilla)^0.5)/A6stdlife))</f>
        <v>0</v>
      </c>
      <c r="L145" s="161">
        <f>IF(A6stdlife="n/a","n/a",IF(L$3&gt;(A6stdlife+$E145),(Input!$I$148*(1+rvanilla)^0.5)-SUM($I145:K145),(Input!$I$148*(1+rvanilla)^0.5)/A6stdlife))</f>
        <v>0</v>
      </c>
      <c r="M145" s="161">
        <f>IF(A6stdlife="n/a","n/a",IF(M$3&gt;(A6stdlife+$E145),(Input!$I$148*(1+rvanilla)^0.5)-SUM($I145:L145),(Input!$I$148*(1+rvanilla)^0.5)/A6stdlife))</f>
        <v>0</v>
      </c>
      <c r="N145" s="161">
        <f>IF(A6stdlife="n/a","n/a",IF(N$3&gt;(A6stdlife+$E145),(Input!$I$148*(1+rvanilla)^0.5)-SUM($I145:M145),(Input!$I$148*(1+rvanilla)^0.5)/A6stdlife))</f>
        <v>0</v>
      </c>
      <c r="O145" s="161">
        <f>IF(A6stdlife="n/a","n/a",IF(O$3&gt;(A6stdlife+$E145),(Input!$I$148*(1+rvanilla)^0.5)-SUM($I145:N145),(Input!$I$148*(1+rvanilla)^0.5)/A6stdlife))</f>
        <v>0</v>
      </c>
      <c r="P145" s="161">
        <f>IF(A6stdlife="n/a","n/a",IF(P$3&gt;(A6stdlife+$E145),(Input!$I$148*(1+rvanilla)^0.5)-SUM($I145:O145),(Input!$I$148*(1+rvanilla)^0.5)/A6stdlife))</f>
        <v>0</v>
      </c>
      <c r="Q145" s="161">
        <f>IF(A6stdlife="n/a","n/a",IF(Q$3&gt;(A6stdlife+$E145),(Input!$I$148*(1+rvanilla)^0.5)-SUM($I145:P145),(Input!$I$148*(1+rvanilla)^0.5)/A6stdlife))</f>
        <v>0</v>
      </c>
      <c r="R145" s="161">
        <f>IF(A6stdlife="n/a","n/a",IF(R$3&gt;(A6stdlife+$E145),(Input!$I$148*(1+rvanilla)^0.5)-SUM($I145:Q145),(Input!$I$148*(1+rvanilla)^0.5)/A6stdlife))</f>
        <v>0</v>
      </c>
      <c r="S145" s="161">
        <f>IF(A6stdlife="n/a","n/a",IF(S$3&gt;(A6stdlife+$E145),(Input!$I$148*(1+rvanilla)^0.5)-SUM($I145:R145),(Input!$I$148*(1+rvanilla)^0.5)/A6stdlife))</f>
        <v>0</v>
      </c>
      <c r="T145" s="161">
        <f>IF(A6stdlife="n/a","n/a",IF(T$3&gt;(A6stdlife+$E145),(Input!$I$148*(1+rvanilla)^0.5)-SUM($I145:S145),(Input!$I$148*(1+rvanilla)^0.5)/A6stdlife))</f>
        <v>0</v>
      </c>
      <c r="U145" s="161">
        <f>IF(A6stdlife="n/a","n/a",IF(U$3&gt;(A6stdlife+$E145),(Input!$I$148*(1+rvanilla)^0.5)-SUM($I145:T145),(Input!$I$148*(1+rvanilla)^0.5)/A6stdlife))</f>
        <v>0</v>
      </c>
      <c r="V145" s="161">
        <f>IF(A6stdlife="n/a","n/a",IF(V$3&gt;(A6stdlife+$E145),(Input!$I$148*(1+rvanilla)^0.5)-SUM($I145:U145),(Input!$I$148*(1+rvanilla)^0.5)/A6stdlife))</f>
        <v>0</v>
      </c>
      <c r="W145" s="161">
        <f>IF(A6stdlife="n/a","n/a",IF(W$3&gt;(A6stdlife+$E145),(Input!$I$148*(1+rvanilla)^0.5)-SUM($I145:V145),(Input!$I$148*(1+rvanilla)^0.5)/A6stdlife))</f>
        <v>0</v>
      </c>
      <c r="X145" s="161">
        <f>IF(A6stdlife="n/a","n/a",IF(X$3&gt;(A6stdlife+$E145),(Input!$I$148*(1+rvanilla)^0.5)-SUM($I145:W145),(Input!$I$148*(1+rvanilla)^0.5)/A6stdlife))</f>
        <v>0</v>
      </c>
      <c r="Y145" s="161">
        <f>IF(A6stdlife="n/a","n/a",IF(Y$3&gt;(A6stdlife+$E145),(Input!$I$148*(1+rvanilla)^0.5)-SUM($I145:X145),(Input!$I$148*(1+rvanilla)^0.5)/A6stdlife))</f>
        <v>0</v>
      </c>
      <c r="Z145" s="161">
        <f>IF(A6stdlife="n/a","n/a",IF(Z$3&gt;(A6stdlife+$E145),(Input!$I$148*(1+rvanilla)^0.5)-SUM($I145:Y145),(Input!$I$148*(1+rvanilla)^0.5)/A6stdlife))</f>
        <v>0</v>
      </c>
      <c r="AA145" s="161">
        <f>IF(A6stdlife="n/a","n/a",IF(AA$3&gt;(A6stdlife+$E145),(Input!$I$148*(1+rvanilla)^0.5)-SUM($I145:Z145),(Input!$I$148*(1+rvanilla)^0.5)/A6stdlife))</f>
        <v>0</v>
      </c>
      <c r="AB145" s="161">
        <f>IF(A6stdlife="n/a","n/a",IF(AB$3&gt;(A6stdlife+$E145),(Input!$I$148*(1+rvanilla)^0.5)-SUM($I145:AA145),(Input!$I$148*(1+rvanilla)^0.5)/A6stdlife))</f>
        <v>0</v>
      </c>
      <c r="AC145" s="161">
        <f>IF(A6stdlife="n/a","n/a",IF(AC$3&gt;(A6stdlife+$E145),(Input!$I$148*(1+rvanilla)^0.5)-SUM($I145:AB145),(Input!$I$148*(1+rvanilla)^0.5)/A6stdlife))</f>
        <v>0</v>
      </c>
      <c r="AD145" s="161">
        <f>IF(A6stdlife="n/a","n/a",IF(AD$3&gt;(A6stdlife+$E145),(Input!$I$148*(1+rvanilla)^0.5)-SUM($I145:AC145),(Input!$I$148*(1+rvanilla)^0.5)/A6stdlife))</f>
        <v>0</v>
      </c>
      <c r="AE145" s="161">
        <f>IF(A6stdlife="n/a","n/a",IF(AE$3&gt;(A6stdlife+$E145),(Input!$I$148*(1+rvanilla)^0.5)-SUM($I145:AD145),(Input!$I$148*(1+rvanilla)^0.5)/A6stdlife))</f>
        <v>0</v>
      </c>
      <c r="AF145" s="161">
        <f>IF(A6stdlife="n/a","n/a",IF(AF$3&gt;(A6stdlife+$E145),(Input!$I$148*(1+rvanilla)^0.5)-SUM($I145:AE145),(Input!$I$148*(1+rvanilla)^0.5)/A6stdlife))</f>
        <v>0</v>
      </c>
      <c r="AG145" s="161">
        <f>IF(A6stdlife="n/a","n/a",IF(AG$3&gt;(A6stdlife+$E145),(Input!$I$148*(1+rvanilla)^0.5)-SUM($I145:AF145),(Input!$I$148*(1+rvanilla)^0.5)/A6stdlife))</f>
        <v>0</v>
      </c>
      <c r="AH145" s="161">
        <f>IF(A6stdlife="n/a","n/a",IF(AH$3&gt;(A6stdlife+$E145),(Input!$I$148*(1+rvanilla)^0.5)-SUM($I145:AG145),(Input!$I$148*(1+rvanilla)^0.5)/A6stdlife))</f>
        <v>0</v>
      </c>
      <c r="AI145" s="161">
        <f>IF(A6stdlife="n/a","n/a",IF(AI$3&gt;(A6stdlife+$E145),(Input!$I$148*(1+rvanilla)^0.5)-SUM($I145:AH145),(Input!$I$148*(1+rvanilla)^0.5)/A6stdlife))</f>
        <v>0</v>
      </c>
      <c r="AJ145" s="161">
        <f>IF(A6stdlife="n/a","n/a",IF(AJ$3&gt;(A6stdlife+$E145),(Input!$I$148*(1+rvanilla)^0.5)-SUM($I145:AI145),(Input!$I$148*(1+rvanilla)^0.5)/A6stdlife))</f>
        <v>0</v>
      </c>
      <c r="AK145" s="161">
        <f>IF(A6stdlife="n/a","n/a",IF(AK$3&gt;(A6stdlife+$E145),(Input!$I$148*(1+rvanilla)^0.5)-SUM($I145:AJ145),(Input!$I$148*(1+rvanilla)^0.5)/A6stdlife))</f>
        <v>0</v>
      </c>
      <c r="AL145" s="161">
        <f>IF(A6stdlife="n/a","n/a",IF(AL$3&gt;(A6stdlife+$E145),(Input!$I$148*(1+rvanilla)^0.5)-SUM($I145:AK145),(Input!$I$148*(1+rvanilla)^0.5)/A6stdlife))</f>
        <v>0</v>
      </c>
      <c r="AM145" s="161">
        <f>IF(A6stdlife="n/a","n/a",IF(AM$3&gt;(A6stdlife+$E145),(Input!$I$148*(1+rvanilla)^0.5)-SUM($I145:AL145),(Input!$I$148*(1+rvanilla)^0.5)/A6stdlife))</f>
        <v>0</v>
      </c>
      <c r="AN145" s="161">
        <f>IF(A6stdlife="n/a","n/a",IF(AN$3&gt;(A6stdlife+$E145),(Input!$I$148*(1+rvanilla)^0.5)-SUM($I145:AM145),(Input!$I$148*(1+rvanilla)^0.5)/A6stdlife))</f>
        <v>0</v>
      </c>
      <c r="AO145" s="161">
        <f>IF(A6stdlife="n/a","n/a",IF(AO$3&gt;(A6stdlife+$E145),(Input!$I$148*(1+rvanilla)^0.5)-SUM($I145:AN145),(Input!$I$148*(1+rvanilla)^0.5)/A6stdlife))</f>
        <v>0</v>
      </c>
      <c r="AP145" s="161">
        <f>IF(A6stdlife="n/a","n/a",IF(AP$3&gt;(A6stdlife+$E145),(Input!$I$148*(1+rvanilla)^0.5)-SUM($I145:AO145),(Input!$I$148*(1+rvanilla)^0.5)/A6stdlife))</f>
        <v>0</v>
      </c>
      <c r="AQ145" s="161">
        <f>IF(A6stdlife="n/a","n/a",IF(AQ$3&gt;(A6stdlife+$E145),(Input!$I$148*(1+rvanilla)^0.5)-SUM($I145:AP145),(Input!$I$148*(1+rvanilla)^0.5)/A6stdlife))</f>
        <v>0</v>
      </c>
      <c r="AR145" s="161">
        <f>IF(A6stdlife="n/a","n/a",IF(AR$3&gt;(A6stdlife+$E145),(Input!$I$148*(1+rvanilla)^0.5)-SUM($I145:AQ145),(Input!$I$148*(1+rvanilla)^0.5)/A6stdlife))</f>
        <v>0</v>
      </c>
      <c r="AS145" s="161">
        <f>IF(A6stdlife="n/a","n/a",IF(AS$3&gt;(A6stdlife+$E145),(Input!$I$148*(1+rvanilla)^0.5)-SUM($I145:AR145),(Input!$I$148*(1+rvanilla)^0.5)/A6stdlife))</f>
        <v>0</v>
      </c>
      <c r="AT145" s="161">
        <f>IF(A6stdlife="n/a","n/a",IF(AT$3&gt;(A6stdlife+$E145),(Input!$I$148*(1+rvanilla)^0.5)-SUM($I145:AS145),(Input!$I$148*(1+rvanilla)^0.5)/A6stdlife))</f>
        <v>0</v>
      </c>
      <c r="AU145" s="161">
        <f>IF(A6stdlife="n/a","n/a",IF(AU$3&gt;(A6stdlife+$E145),(Input!$I$148*(1+rvanilla)^0.5)-SUM($I145:AT145),(Input!$I$148*(1+rvanilla)^0.5)/A6stdlife))</f>
        <v>0</v>
      </c>
      <c r="AV145" s="161">
        <f>IF(A6stdlife="n/a","n/a",IF(AV$3&gt;(A6stdlife+$E145),(Input!$I$148*(1+rvanilla)^0.5)-SUM($I145:AU145),(Input!$I$148*(1+rvanilla)^0.5)/A6stdlife))</f>
        <v>0</v>
      </c>
      <c r="AW145" s="161">
        <f>IF(A6stdlife="n/a","n/a",IF(AW$3&gt;(A6stdlife+$E145),(Input!$I$148*(1+rvanilla)^0.5)-SUM($I145:AV145),(Input!$I$148*(1+rvanilla)^0.5)/A6stdlife))</f>
        <v>0</v>
      </c>
      <c r="AX145" s="161">
        <f>IF(A6stdlife="n/a","n/a",IF(AX$3&gt;(A6stdlife+$E145),(Input!$I$148*(1+rvanilla)^0.5)-SUM($I145:AW145),(Input!$I$148*(1+rvanilla)^0.5)/A6stdlife))</f>
        <v>0</v>
      </c>
      <c r="AY145" s="161">
        <f>IF(A6stdlife="n/a","n/a",IF(AY$3&gt;(A6stdlife+$E145),(Input!$I$148*(1+rvanilla)^0.5)-SUM($I145:AX145),(Input!$I$148*(1+rvanilla)^0.5)/A6stdlife))</f>
        <v>0</v>
      </c>
      <c r="AZ145" s="161">
        <f>IF(A6stdlife="n/a","n/a",IF(AZ$3&gt;(A6stdlife+$E145),(Input!$I$148*(1+rvanilla)^0.5)-SUM($I145:AY145),(Input!$I$148*(1+rvanilla)^0.5)/A6stdlife))</f>
        <v>0</v>
      </c>
      <c r="BA145" s="161">
        <f>IF(A6stdlife="n/a","n/a",IF(BA$3&gt;(A6stdlife+$E145),(Input!$I$148*(1+rvanilla)^0.5)-SUM($I145:AZ145),(Input!$I$148*(1+rvanilla)^0.5)/A6stdlife))</f>
        <v>0</v>
      </c>
      <c r="BB145" s="161">
        <f>IF(A6stdlife="n/a","n/a",IF(BB$3&gt;(A6stdlife+$E145),(Input!$I$148*(1+rvanilla)^0.5)-SUM($I145:BA145),(Input!$I$148*(1+rvanilla)^0.5)/A6stdlife))</f>
        <v>0</v>
      </c>
      <c r="BC145" s="161">
        <f>IF(A6stdlife="n/a","n/a",IF(BC$3&gt;(A6stdlife+$E145),(Input!$I$148*(1+rvanilla)^0.5)-SUM($I145:BB145),(Input!$I$148*(1+rvanilla)^0.5)/A6stdlife))</f>
        <v>0</v>
      </c>
      <c r="BD145" s="161">
        <f>IF(A6stdlife="n/a","n/a",IF(BD$3&gt;(A6stdlife+$E145),(Input!$I$148*(1+rvanilla)^0.5)-SUM($I145:BC145),(Input!$I$148*(1+rvanilla)^0.5)/A6stdlife))</f>
        <v>0</v>
      </c>
      <c r="BE145" s="161">
        <f>IF(A6stdlife="n/a","n/a",IF(BE$3&gt;(A6stdlife+$E145),(Input!$I$148*(1+rvanilla)^0.5)-SUM($I145:BD145),(Input!$I$148*(1+rvanilla)^0.5)/A6stdlife))</f>
        <v>0</v>
      </c>
      <c r="BF145" s="161">
        <f>IF(A6stdlife="n/a","n/a",IF(BF$3&gt;(A6stdlife+$E145),(Input!$I$148*(1+rvanilla)^0.5)-SUM($I145:BE145),(Input!$I$148*(1+rvanilla)^0.5)/A6stdlife))</f>
        <v>0</v>
      </c>
      <c r="BG145" s="161">
        <f>IF(A6stdlife="n/a","n/a",IF(BG$3&gt;(A6stdlife+$E145),(Input!$I$148*(1+rvanilla)^0.5)-SUM($I145:BF145),(Input!$I$148*(1+rvanilla)^0.5)/A6stdlife))</f>
        <v>0</v>
      </c>
      <c r="BH145" s="161">
        <f>IF(A6stdlife="n/a","n/a",IF(BH$3&gt;(A6stdlife+$E145),(Input!$I$148*(1+rvanilla)^0.5)-SUM($I145:BG145),(Input!$I$148*(1+rvanilla)^0.5)/A6stdlife))</f>
        <v>0</v>
      </c>
      <c r="BI145" s="161">
        <f>IF(A6stdlife="n/a","n/a",IF(BI$3&gt;(A6stdlife+$E145),(Input!$I$148*(1+rvanilla)^0.5)-SUM($I145:BH145),(Input!$I$148*(1+rvanilla)^0.5)/A6stdlife))</f>
        <v>0</v>
      </c>
      <c r="BJ145" s="19"/>
      <c r="BK145" s="19"/>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x14ac:dyDescent="0.2">
      <c r="A146" s="19"/>
      <c r="B146" s="19"/>
      <c r="C146" s="35"/>
      <c r="D146" s="469"/>
      <c r="E146" s="281">
        <v>4</v>
      </c>
      <c r="F146" s="37"/>
      <c r="G146" s="393"/>
      <c r="H146" s="307"/>
      <c r="I146" s="307"/>
      <c r="J146" s="306"/>
      <c r="K146" s="161">
        <f>IF(A6stdlife="n/a","n/a",IF(K$3&gt;(A6stdlife+$E146),(Input!$J$148*(1+rvanilla)^0.5)-SUM($J146:J146),(Input!$J$148*(1+rvanilla)^0.5)/A6stdlife))</f>
        <v>0</v>
      </c>
      <c r="L146" s="161">
        <f>IF(A6stdlife="n/a","n/a",IF(L$3&gt;(A6stdlife+$E146),(Input!$J$148*(1+rvanilla)^0.5)-SUM($J146:K146),(Input!$J$148*(1+rvanilla)^0.5)/A6stdlife))</f>
        <v>0</v>
      </c>
      <c r="M146" s="161">
        <f>IF(A6stdlife="n/a","n/a",IF(M$3&gt;(A6stdlife+$E146),(Input!$J$148*(1+rvanilla)^0.5)-SUM($J146:L146),(Input!$J$148*(1+rvanilla)^0.5)/A6stdlife))</f>
        <v>0</v>
      </c>
      <c r="N146" s="161">
        <f>IF(A6stdlife="n/a","n/a",IF(N$3&gt;(A6stdlife+$E146),(Input!$J$148*(1+rvanilla)^0.5)-SUM($J146:M146),(Input!$J$148*(1+rvanilla)^0.5)/A6stdlife))</f>
        <v>0</v>
      </c>
      <c r="O146" s="161">
        <f>IF(A6stdlife="n/a","n/a",IF(O$3&gt;(A6stdlife+$E146),(Input!$J$148*(1+rvanilla)^0.5)-SUM($J146:N146),(Input!$J$148*(1+rvanilla)^0.5)/A6stdlife))</f>
        <v>0</v>
      </c>
      <c r="P146" s="161">
        <f>IF(A6stdlife="n/a","n/a",IF(P$3&gt;(A6stdlife+$E146),(Input!$J$148*(1+rvanilla)^0.5)-SUM($J146:O146),(Input!$J$148*(1+rvanilla)^0.5)/A6stdlife))</f>
        <v>0</v>
      </c>
      <c r="Q146" s="161">
        <f>IF(A6stdlife="n/a","n/a",IF(Q$3&gt;(A6stdlife+$E146),(Input!$J$148*(1+rvanilla)^0.5)-SUM($J146:P146),(Input!$J$148*(1+rvanilla)^0.5)/A6stdlife))</f>
        <v>0</v>
      </c>
      <c r="R146" s="161">
        <f>IF(A6stdlife="n/a","n/a",IF(R$3&gt;(A6stdlife+$E146),(Input!$J$148*(1+rvanilla)^0.5)-SUM($J146:Q146),(Input!$J$148*(1+rvanilla)^0.5)/A6stdlife))</f>
        <v>0</v>
      </c>
      <c r="S146" s="161">
        <f>IF(A6stdlife="n/a","n/a",IF(S$3&gt;(A6stdlife+$E146),(Input!$J$148*(1+rvanilla)^0.5)-SUM($J146:R146),(Input!$J$148*(1+rvanilla)^0.5)/A6stdlife))</f>
        <v>0</v>
      </c>
      <c r="T146" s="161">
        <f>IF(A6stdlife="n/a","n/a",IF(T$3&gt;(A6stdlife+$E146),(Input!$J$148*(1+rvanilla)^0.5)-SUM($J146:S146),(Input!$J$148*(1+rvanilla)^0.5)/A6stdlife))</f>
        <v>0</v>
      </c>
      <c r="U146" s="161">
        <f>IF(A6stdlife="n/a","n/a",IF(U$3&gt;(A6stdlife+$E146),(Input!$J$148*(1+rvanilla)^0.5)-SUM($J146:T146),(Input!$J$148*(1+rvanilla)^0.5)/A6stdlife))</f>
        <v>0</v>
      </c>
      <c r="V146" s="161">
        <f>IF(A6stdlife="n/a","n/a",IF(V$3&gt;(A6stdlife+$E146),(Input!$J$148*(1+rvanilla)^0.5)-SUM($J146:U146),(Input!$J$148*(1+rvanilla)^0.5)/A6stdlife))</f>
        <v>0</v>
      </c>
      <c r="W146" s="161">
        <f>IF(A6stdlife="n/a","n/a",IF(W$3&gt;(A6stdlife+$E146),(Input!$J$148*(1+rvanilla)^0.5)-SUM($J146:V146),(Input!$J$148*(1+rvanilla)^0.5)/A6stdlife))</f>
        <v>0</v>
      </c>
      <c r="X146" s="161">
        <f>IF(A6stdlife="n/a","n/a",IF(X$3&gt;(A6stdlife+$E146),(Input!$J$148*(1+rvanilla)^0.5)-SUM($J146:W146),(Input!$J$148*(1+rvanilla)^0.5)/A6stdlife))</f>
        <v>0</v>
      </c>
      <c r="Y146" s="161">
        <f>IF(A6stdlife="n/a","n/a",IF(Y$3&gt;(A6stdlife+$E146),(Input!$J$148*(1+rvanilla)^0.5)-SUM($J146:X146),(Input!$J$148*(1+rvanilla)^0.5)/A6stdlife))</f>
        <v>0</v>
      </c>
      <c r="Z146" s="161">
        <f>IF(A6stdlife="n/a","n/a",IF(Z$3&gt;(A6stdlife+$E146),(Input!$J$148*(1+rvanilla)^0.5)-SUM($J146:Y146),(Input!$J$148*(1+rvanilla)^0.5)/A6stdlife))</f>
        <v>0</v>
      </c>
      <c r="AA146" s="161">
        <f>IF(A6stdlife="n/a","n/a",IF(AA$3&gt;(A6stdlife+$E146),(Input!$J$148*(1+rvanilla)^0.5)-SUM($J146:Z146),(Input!$J$148*(1+rvanilla)^0.5)/A6stdlife))</f>
        <v>0</v>
      </c>
      <c r="AB146" s="161">
        <f>IF(A6stdlife="n/a","n/a",IF(AB$3&gt;(A6stdlife+$E146),(Input!$J$148*(1+rvanilla)^0.5)-SUM($J146:AA146),(Input!$J$148*(1+rvanilla)^0.5)/A6stdlife))</f>
        <v>0</v>
      </c>
      <c r="AC146" s="161">
        <f>IF(A6stdlife="n/a","n/a",IF(AC$3&gt;(A6stdlife+$E146),(Input!$J$148*(1+rvanilla)^0.5)-SUM($J146:AB146),(Input!$J$148*(1+rvanilla)^0.5)/A6stdlife))</f>
        <v>0</v>
      </c>
      <c r="AD146" s="161">
        <f>IF(A6stdlife="n/a","n/a",IF(AD$3&gt;(A6stdlife+$E146),(Input!$J$148*(1+rvanilla)^0.5)-SUM($J146:AC146),(Input!$J$148*(1+rvanilla)^0.5)/A6stdlife))</f>
        <v>0</v>
      </c>
      <c r="AE146" s="161">
        <f>IF(A6stdlife="n/a","n/a",IF(AE$3&gt;(A6stdlife+$E146),(Input!$J$148*(1+rvanilla)^0.5)-SUM($J146:AD146),(Input!$J$148*(1+rvanilla)^0.5)/A6stdlife))</f>
        <v>0</v>
      </c>
      <c r="AF146" s="161">
        <f>IF(A6stdlife="n/a","n/a",IF(AF$3&gt;(A6stdlife+$E146),(Input!$J$148*(1+rvanilla)^0.5)-SUM($J146:AE146),(Input!$J$148*(1+rvanilla)^0.5)/A6stdlife))</f>
        <v>0</v>
      </c>
      <c r="AG146" s="161">
        <f>IF(A6stdlife="n/a","n/a",IF(AG$3&gt;(A6stdlife+$E146),(Input!$J$148*(1+rvanilla)^0.5)-SUM($J146:AF146),(Input!$J$148*(1+rvanilla)^0.5)/A6stdlife))</f>
        <v>0</v>
      </c>
      <c r="AH146" s="161">
        <f>IF(A6stdlife="n/a","n/a",IF(AH$3&gt;(A6stdlife+$E146),(Input!$J$148*(1+rvanilla)^0.5)-SUM($J146:AG146),(Input!$J$148*(1+rvanilla)^0.5)/A6stdlife))</f>
        <v>0</v>
      </c>
      <c r="AI146" s="161">
        <f>IF(A6stdlife="n/a","n/a",IF(AI$3&gt;(A6stdlife+$E146),(Input!$J$148*(1+rvanilla)^0.5)-SUM($J146:AH146),(Input!$J$148*(1+rvanilla)^0.5)/A6stdlife))</f>
        <v>0</v>
      </c>
      <c r="AJ146" s="161">
        <f>IF(A6stdlife="n/a","n/a",IF(AJ$3&gt;(A6stdlife+$E146),(Input!$J$148*(1+rvanilla)^0.5)-SUM($J146:AI146),(Input!$J$148*(1+rvanilla)^0.5)/A6stdlife))</f>
        <v>0</v>
      </c>
      <c r="AK146" s="161">
        <f>IF(A6stdlife="n/a","n/a",IF(AK$3&gt;(A6stdlife+$E146),(Input!$J$148*(1+rvanilla)^0.5)-SUM($J146:AJ146),(Input!$J$148*(1+rvanilla)^0.5)/A6stdlife))</f>
        <v>0</v>
      </c>
      <c r="AL146" s="161">
        <f>IF(A6stdlife="n/a","n/a",IF(AL$3&gt;(A6stdlife+$E146),(Input!$J$148*(1+rvanilla)^0.5)-SUM($J146:AK146),(Input!$J$148*(1+rvanilla)^0.5)/A6stdlife))</f>
        <v>0</v>
      </c>
      <c r="AM146" s="161">
        <f>IF(A6stdlife="n/a","n/a",IF(AM$3&gt;(A6stdlife+$E146),(Input!$J$148*(1+rvanilla)^0.5)-SUM($J146:AL146),(Input!$J$148*(1+rvanilla)^0.5)/A6stdlife))</f>
        <v>0</v>
      </c>
      <c r="AN146" s="161">
        <f>IF(A6stdlife="n/a","n/a",IF(AN$3&gt;(A6stdlife+$E146),(Input!$J$148*(1+rvanilla)^0.5)-SUM($J146:AM146),(Input!$J$148*(1+rvanilla)^0.5)/A6stdlife))</f>
        <v>0</v>
      </c>
      <c r="AO146" s="161">
        <f>IF(A6stdlife="n/a","n/a",IF(AO$3&gt;(A6stdlife+$E146),(Input!$J$148*(1+rvanilla)^0.5)-SUM($J146:AN146),(Input!$J$148*(1+rvanilla)^0.5)/A6stdlife))</f>
        <v>0</v>
      </c>
      <c r="AP146" s="161">
        <f>IF(A6stdlife="n/a","n/a",IF(AP$3&gt;(A6stdlife+$E146),(Input!$J$148*(1+rvanilla)^0.5)-SUM($J146:AO146),(Input!$J$148*(1+rvanilla)^0.5)/A6stdlife))</f>
        <v>0</v>
      </c>
      <c r="AQ146" s="161">
        <f>IF(A6stdlife="n/a","n/a",IF(AQ$3&gt;(A6stdlife+$E146),(Input!$J$148*(1+rvanilla)^0.5)-SUM($J146:AP146),(Input!$J$148*(1+rvanilla)^0.5)/A6stdlife))</f>
        <v>0</v>
      </c>
      <c r="AR146" s="161">
        <f>IF(A6stdlife="n/a","n/a",IF(AR$3&gt;(A6stdlife+$E146),(Input!$J$148*(1+rvanilla)^0.5)-SUM($J146:AQ146),(Input!$J$148*(1+rvanilla)^0.5)/A6stdlife))</f>
        <v>0</v>
      </c>
      <c r="AS146" s="161">
        <f>IF(A6stdlife="n/a","n/a",IF(AS$3&gt;(A6stdlife+$E146),(Input!$J$148*(1+rvanilla)^0.5)-SUM($J146:AR146),(Input!$J$148*(1+rvanilla)^0.5)/A6stdlife))</f>
        <v>0</v>
      </c>
      <c r="AT146" s="161">
        <f>IF(A6stdlife="n/a","n/a",IF(AT$3&gt;(A6stdlife+$E146),(Input!$J$148*(1+rvanilla)^0.5)-SUM($J146:AS146),(Input!$J$148*(1+rvanilla)^0.5)/A6stdlife))</f>
        <v>0</v>
      </c>
      <c r="AU146" s="161">
        <f>IF(A6stdlife="n/a","n/a",IF(AU$3&gt;(A6stdlife+$E146),(Input!$J$148*(1+rvanilla)^0.5)-SUM($J146:AT146),(Input!$J$148*(1+rvanilla)^0.5)/A6stdlife))</f>
        <v>0</v>
      </c>
      <c r="AV146" s="161">
        <f>IF(A6stdlife="n/a","n/a",IF(AV$3&gt;(A6stdlife+$E146),(Input!$J$148*(1+rvanilla)^0.5)-SUM($J146:AU146),(Input!$J$148*(1+rvanilla)^0.5)/A6stdlife))</f>
        <v>0</v>
      </c>
      <c r="AW146" s="161">
        <f>IF(A6stdlife="n/a","n/a",IF(AW$3&gt;(A6stdlife+$E146),(Input!$J$148*(1+rvanilla)^0.5)-SUM($J146:AV146),(Input!$J$148*(1+rvanilla)^0.5)/A6stdlife))</f>
        <v>0</v>
      </c>
      <c r="AX146" s="161">
        <f>IF(A6stdlife="n/a","n/a",IF(AX$3&gt;(A6stdlife+$E146),(Input!$J$148*(1+rvanilla)^0.5)-SUM($J146:AW146),(Input!$J$148*(1+rvanilla)^0.5)/A6stdlife))</f>
        <v>0</v>
      </c>
      <c r="AY146" s="161">
        <f>IF(A6stdlife="n/a","n/a",IF(AY$3&gt;(A6stdlife+$E146),(Input!$J$148*(1+rvanilla)^0.5)-SUM($J146:AX146),(Input!$J$148*(1+rvanilla)^0.5)/A6stdlife))</f>
        <v>0</v>
      </c>
      <c r="AZ146" s="161">
        <f>IF(A6stdlife="n/a","n/a",IF(AZ$3&gt;(A6stdlife+$E146),(Input!$J$148*(1+rvanilla)^0.5)-SUM($J146:AY146),(Input!$J$148*(1+rvanilla)^0.5)/A6stdlife))</f>
        <v>0</v>
      </c>
      <c r="BA146" s="161">
        <f>IF(A6stdlife="n/a","n/a",IF(BA$3&gt;(A6stdlife+$E146),(Input!$J$148*(1+rvanilla)^0.5)-SUM($J146:AZ146),(Input!$J$148*(1+rvanilla)^0.5)/A6stdlife))</f>
        <v>0</v>
      </c>
      <c r="BB146" s="161">
        <f>IF(A6stdlife="n/a","n/a",IF(BB$3&gt;(A6stdlife+$E146),(Input!$J$148*(1+rvanilla)^0.5)-SUM($J146:BA146),(Input!$J$148*(1+rvanilla)^0.5)/A6stdlife))</f>
        <v>0</v>
      </c>
      <c r="BC146" s="161">
        <f>IF(A6stdlife="n/a","n/a",IF(BC$3&gt;(A6stdlife+$E146),(Input!$J$148*(1+rvanilla)^0.5)-SUM($J146:BB146),(Input!$J$148*(1+rvanilla)^0.5)/A6stdlife))</f>
        <v>0</v>
      </c>
      <c r="BD146" s="161">
        <f>IF(A6stdlife="n/a","n/a",IF(BD$3&gt;(A6stdlife+$E146),(Input!$J$148*(1+rvanilla)^0.5)-SUM($J146:BC146),(Input!$J$148*(1+rvanilla)^0.5)/A6stdlife))</f>
        <v>0</v>
      </c>
      <c r="BE146" s="161">
        <f>IF(A6stdlife="n/a","n/a",IF(BE$3&gt;(A6stdlife+$E146),(Input!$J$148*(1+rvanilla)^0.5)-SUM($J146:BD146),(Input!$J$148*(1+rvanilla)^0.5)/A6stdlife))</f>
        <v>0</v>
      </c>
      <c r="BF146" s="161">
        <f>IF(A6stdlife="n/a","n/a",IF(BF$3&gt;(A6stdlife+$E146),(Input!$J$148*(1+rvanilla)^0.5)-SUM($J146:BE146),(Input!$J$148*(1+rvanilla)^0.5)/A6stdlife))</f>
        <v>0</v>
      </c>
      <c r="BG146" s="161">
        <f>IF(A6stdlife="n/a","n/a",IF(BG$3&gt;(A6stdlife+$E146),(Input!$J$148*(1+rvanilla)^0.5)-SUM($J146:BF146),(Input!$J$148*(1+rvanilla)^0.5)/A6stdlife))</f>
        <v>0</v>
      </c>
      <c r="BH146" s="161">
        <f>IF(A6stdlife="n/a","n/a",IF(BH$3&gt;(A6stdlife+$E146),(Input!$J$148*(1+rvanilla)^0.5)-SUM($J146:BG146),(Input!$J$148*(1+rvanilla)^0.5)/A6stdlife))</f>
        <v>0</v>
      </c>
      <c r="BI146" s="161">
        <f>IF(A6stdlife="n/a","n/a",IF(BI$3&gt;(A6stdlife+$E146),(Input!$J$148*(1+rvanilla)^0.5)-SUM($J146:BH146),(Input!$J$148*(1+rvanilla)^0.5)/A6stdlife))</f>
        <v>0</v>
      </c>
      <c r="BJ146" s="19"/>
      <c r="BK146" s="19"/>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2" x14ac:dyDescent="0.2">
      <c r="A147" s="19"/>
      <c r="B147" s="19"/>
      <c r="C147" s="35"/>
      <c r="D147" s="469"/>
      <c r="E147" s="281">
        <v>5</v>
      </c>
      <c r="F147" s="37"/>
      <c r="G147" s="393"/>
      <c r="H147" s="307"/>
      <c r="I147" s="307"/>
      <c r="J147" s="307"/>
      <c r="K147" s="306"/>
      <c r="L147" s="161">
        <f>IF(A6stdlife="n/a","n/a",IF(L$3&gt;(A6stdlife+$E147),(Input!$K$148*(1+rvanilla)^0.5)-SUM($K147:K147),(Input!$K$148*(1+rvanilla)^0.5)/A6stdlife))</f>
        <v>0</v>
      </c>
      <c r="M147" s="161">
        <f>IF(A6stdlife="n/a","n/a",IF(M$3&gt;(A6stdlife+$E147),(Input!$K$148*(1+rvanilla)^0.5)-SUM($K147:L147),(Input!$K$148*(1+rvanilla)^0.5)/A6stdlife))</f>
        <v>0</v>
      </c>
      <c r="N147" s="161">
        <f>IF(A6stdlife="n/a","n/a",IF(N$3&gt;(A6stdlife+$E147),(Input!$K$148*(1+rvanilla)^0.5)-SUM($K147:M147),(Input!$K$148*(1+rvanilla)^0.5)/A6stdlife))</f>
        <v>0</v>
      </c>
      <c r="O147" s="161">
        <f>IF(A6stdlife="n/a","n/a",IF(O$3&gt;(A6stdlife+$E147),(Input!$K$148*(1+rvanilla)^0.5)-SUM($K147:N147),(Input!$K$148*(1+rvanilla)^0.5)/A6stdlife))</f>
        <v>0</v>
      </c>
      <c r="P147" s="161">
        <f>IF(A6stdlife="n/a","n/a",IF(P$3&gt;(A6stdlife+$E147),(Input!$K$148*(1+rvanilla)^0.5)-SUM($K147:O147),(Input!$K$148*(1+rvanilla)^0.5)/A6stdlife))</f>
        <v>0</v>
      </c>
      <c r="Q147" s="161">
        <f>IF(A6stdlife="n/a","n/a",IF(Q$3&gt;(A6stdlife+$E147),(Input!$K$148*(1+rvanilla)^0.5)-SUM($K147:P147),(Input!$K$148*(1+rvanilla)^0.5)/A6stdlife))</f>
        <v>0</v>
      </c>
      <c r="R147" s="161">
        <f>IF(A6stdlife="n/a","n/a",IF(R$3&gt;(A6stdlife+$E147),(Input!$K$148*(1+rvanilla)^0.5)-SUM($K147:Q147),(Input!$K$148*(1+rvanilla)^0.5)/A6stdlife))</f>
        <v>0</v>
      </c>
      <c r="S147" s="161">
        <f>IF(A6stdlife="n/a","n/a",IF(S$3&gt;(A6stdlife+$E147),(Input!$K$148*(1+rvanilla)^0.5)-SUM($K147:R147),(Input!$K$148*(1+rvanilla)^0.5)/A6stdlife))</f>
        <v>0</v>
      </c>
      <c r="T147" s="161">
        <f>IF(A6stdlife="n/a","n/a",IF(T$3&gt;(A6stdlife+$E147),(Input!$K$148*(1+rvanilla)^0.5)-SUM($K147:S147),(Input!$K$148*(1+rvanilla)^0.5)/A6stdlife))</f>
        <v>0</v>
      </c>
      <c r="U147" s="161">
        <f>IF(A6stdlife="n/a","n/a",IF(U$3&gt;(A6stdlife+$E147),(Input!$K$148*(1+rvanilla)^0.5)-SUM($K147:T147),(Input!$K$148*(1+rvanilla)^0.5)/A6stdlife))</f>
        <v>0</v>
      </c>
      <c r="V147" s="161">
        <f>IF(A6stdlife="n/a","n/a",IF(V$3&gt;(A6stdlife+$E147),(Input!$K$148*(1+rvanilla)^0.5)-SUM($K147:U147),(Input!$K$148*(1+rvanilla)^0.5)/A6stdlife))</f>
        <v>0</v>
      </c>
      <c r="W147" s="161">
        <f>IF(A6stdlife="n/a","n/a",IF(W$3&gt;(A6stdlife+$E147),(Input!$K$148*(1+rvanilla)^0.5)-SUM($K147:V147),(Input!$K$148*(1+rvanilla)^0.5)/A6stdlife))</f>
        <v>0</v>
      </c>
      <c r="X147" s="161">
        <f>IF(A6stdlife="n/a","n/a",IF(X$3&gt;(A6stdlife+$E147),(Input!$K$148*(1+rvanilla)^0.5)-SUM($K147:W147),(Input!$K$148*(1+rvanilla)^0.5)/A6stdlife))</f>
        <v>0</v>
      </c>
      <c r="Y147" s="161">
        <f>IF(A6stdlife="n/a","n/a",IF(Y$3&gt;(A6stdlife+$E147),(Input!$K$148*(1+rvanilla)^0.5)-SUM($K147:X147),(Input!$K$148*(1+rvanilla)^0.5)/A6stdlife))</f>
        <v>0</v>
      </c>
      <c r="Z147" s="161">
        <f>IF(A6stdlife="n/a","n/a",IF(Z$3&gt;(A6stdlife+$E147),(Input!$K$148*(1+rvanilla)^0.5)-SUM($K147:Y147),(Input!$K$148*(1+rvanilla)^0.5)/A6stdlife))</f>
        <v>0</v>
      </c>
      <c r="AA147" s="161">
        <f>IF(A6stdlife="n/a","n/a",IF(AA$3&gt;(A6stdlife+$E147),(Input!$K$148*(1+rvanilla)^0.5)-SUM($K147:Z147),(Input!$K$148*(1+rvanilla)^0.5)/A6stdlife))</f>
        <v>0</v>
      </c>
      <c r="AB147" s="161">
        <f>IF(A6stdlife="n/a","n/a",IF(AB$3&gt;(A6stdlife+$E147),(Input!$K$148*(1+rvanilla)^0.5)-SUM($K147:AA147),(Input!$K$148*(1+rvanilla)^0.5)/A6stdlife))</f>
        <v>0</v>
      </c>
      <c r="AC147" s="161">
        <f>IF(A6stdlife="n/a","n/a",IF(AC$3&gt;(A6stdlife+$E147),(Input!$K$148*(1+rvanilla)^0.5)-SUM($K147:AB147),(Input!$K$148*(1+rvanilla)^0.5)/A6stdlife))</f>
        <v>0</v>
      </c>
      <c r="AD147" s="161">
        <f>IF(A6stdlife="n/a","n/a",IF(AD$3&gt;(A6stdlife+$E147),(Input!$K$148*(1+rvanilla)^0.5)-SUM($K147:AC147),(Input!$K$148*(1+rvanilla)^0.5)/A6stdlife))</f>
        <v>0</v>
      </c>
      <c r="AE147" s="161">
        <f>IF(A6stdlife="n/a","n/a",IF(AE$3&gt;(A6stdlife+$E147),(Input!$K$148*(1+rvanilla)^0.5)-SUM($K147:AD147),(Input!$K$148*(1+rvanilla)^0.5)/A6stdlife))</f>
        <v>0</v>
      </c>
      <c r="AF147" s="161">
        <f>IF(A6stdlife="n/a","n/a",IF(AF$3&gt;(A6stdlife+$E147),(Input!$K$148*(1+rvanilla)^0.5)-SUM($K147:AE147),(Input!$K$148*(1+rvanilla)^0.5)/A6stdlife))</f>
        <v>0</v>
      </c>
      <c r="AG147" s="161">
        <f>IF(A6stdlife="n/a","n/a",IF(AG$3&gt;(A6stdlife+$E147),(Input!$K$148*(1+rvanilla)^0.5)-SUM($K147:AF147),(Input!$K$148*(1+rvanilla)^0.5)/A6stdlife))</f>
        <v>0</v>
      </c>
      <c r="AH147" s="161">
        <f>IF(A6stdlife="n/a","n/a",IF(AH$3&gt;(A6stdlife+$E147),(Input!$K$148*(1+rvanilla)^0.5)-SUM($K147:AG147),(Input!$K$148*(1+rvanilla)^0.5)/A6stdlife))</f>
        <v>0</v>
      </c>
      <c r="AI147" s="161">
        <f>IF(A6stdlife="n/a","n/a",IF(AI$3&gt;(A6stdlife+$E147),(Input!$K$148*(1+rvanilla)^0.5)-SUM($K147:AH147),(Input!$K$148*(1+rvanilla)^0.5)/A6stdlife))</f>
        <v>0</v>
      </c>
      <c r="AJ147" s="161">
        <f>IF(A6stdlife="n/a","n/a",IF(AJ$3&gt;(A6stdlife+$E147),(Input!$K$148*(1+rvanilla)^0.5)-SUM($K147:AI147),(Input!$K$148*(1+rvanilla)^0.5)/A6stdlife))</f>
        <v>0</v>
      </c>
      <c r="AK147" s="161">
        <f>IF(A6stdlife="n/a","n/a",IF(AK$3&gt;(A6stdlife+$E147),(Input!$K$148*(1+rvanilla)^0.5)-SUM($K147:AJ147),(Input!$K$148*(1+rvanilla)^0.5)/A6stdlife))</f>
        <v>0</v>
      </c>
      <c r="AL147" s="161">
        <f>IF(A6stdlife="n/a","n/a",IF(AL$3&gt;(A6stdlife+$E147),(Input!$K$148*(1+rvanilla)^0.5)-SUM($K147:AK147),(Input!$K$148*(1+rvanilla)^0.5)/A6stdlife))</f>
        <v>0</v>
      </c>
      <c r="AM147" s="161">
        <f>IF(A6stdlife="n/a","n/a",IF(AM$3&gt;(A6stdlife+$E147),(Input!$K$148*(1+rvanilla)^0.5)-SUM($K147:AL147),(Input!$K$148*(1+rvanilla)^0.5)/A6stdlife))</f>
        <v>0</v>
      </c>
      <c r="AN147" s="161">
        <f>IF(A6stdlife="n/a","n/a",IF(AN$3&gt;(A6stdlife+$E147),(Input!$K$148*(1+rvanilla)^0.5)-SUM($K147:AM147),(Input!$K$148*(1+rvanilla)^0.5)/A6stdlife))</f>
        <v>0</v>
      </c>
      <c r="AO147" s="161">
        <f>IF(A6stdlife="n/a","n/a",IF(AO$3&gt;(A6stdlife+$E147),(Input!$K$148*(1+rvanilla)^0.5)-SUM($K147:AN147),(Input!$K$148*(1+rvanilla)^0.5)/A6stdlife))</f>
        <v>0</v>
      </c>
      <c r="AP147" s="161">
        <f>IF(A6stdlife="n/a","n/a",IF(AP$3&gt;(A6stdlife+$E147),(Input!$K$148*(1+rvanilla)^0.5)-SUM($K147:AO147),(Input!$K$148*(1+rvanilla)^0.5)/A6stdlife))</f>
        <v>0</v>
      </c>
      <c r="AQ147" s="161">
        <f>IF(A6stdlife="n/a","n/a",IF(AQ$3&gt;(A6stdlife+$E147),(Input!$K$148*(1+rvanilla)^0.5)-SUM($K147:AP147),(Input!$K$148*(1+rvanilla)^0.5)/A6stdlife))</f>
        <v>0</v>
      </c>
      <c r="AR147" s="161">
        <f>IF(A6stdlife="n/a","n/a",IF(AR$3&gt;(A6stdlife+$E147),(Input!$K$148*(1+rvanilla)^0.5)-SUM($K147:AQ147),(Input!$K$148*(1+rvanilla)^0.5)/A6stdlife))</f>
        <v>0</v>
      </c>
      <c r="AS147" s="161">
        <f>IF(A6stdlife="n/a","n/a",IF(AS$3&gt;(A6stdlife+$E147),(Input!$K$148*(1+rvanilla)^0.5)-SUM($K147:AR147),(Input!$K$148*(1+rvanilla)^0.5)/A6stdlife))</f>
        <v>0</v>
      </c>
      <c r="AT147" s="161">
        <f>IF(A6stdlife="n/a","n/a",IF(AT$3&gt;(A6stdlife+$E147),(Input!$K$148*(1+rvanilla)^0.5)-SUM($K147:AS147),(Input!$K$148*(1+rvanilla)^0.5)/A6stdlife))</f>
        <v>0</v>
      </c>
      <c r="AU147" s="161">
        <f>IF(A6stdlife="n/a","n/a",IF(AU$3&gt;(A6stdlife+$E147),(Input!$K$148*(1+rvanilla)^0.5)-SUM($K147:AT147),(Input!$K$148*(1+rvanilla)^0.5)/A6stdlife))</f>
        <v>0</v>
      </c>
      <c r="AV147" s="161">
        <f>IF(A6stdlife="n/a","n/a",IF(AV$3&gt;(A6stdlife+$E147),(Input!$K$148*(1+rvanilla)^0.5)-SUM($K147:AU147),(Input!$K$148*(1+rvanilla)^0.5)/A6stdlife))</f>
        <v>0</v>
      </c>
      <c r="AW147" s="161">
        <f>IF(A6stdlife="n/a","n/a",IF(AW$3&gt;(A6stdlife+$E147),(Input!$K$148*(1+rvanilla)^0.5)-SUM($K147:AV147),(Input!$K$148*(1+rvanilla)^0.5)/A6stdlife))</f>
        <v>0</v>
      </c>
      <c r="AX147" s="161">
        <f>IF(A6stdlife="n/a","n/a",IF(AX$3&gt;(A6stdlife+$E147),(Input!$K$148*(1+rvanilla)^0.5)-SUM($K147:AW147),(Input!$K$148*(1+rvanilla)^0.5)/A6stdlife))</f>
        <v>0</v>
      </c>
      <c r="AY147" s="161">
        <f>IF(A6stdlife="n/a","n/a",IF(AY$3&gt;(A6stdlife+$E147),(Input!$K$148*(1+rvanilla)^0.5)-SUM($K147:AX147),(Input!$K$148*(1+rvanilla)^0.5)/A6stdlife))</f>
        <v>0</v>
      </c>
      <c r="AZ147" s="161">
        <f>IF(A6stdlife="n/a","n/a",IF(AZ$3&gt;(A6stdlife+$E147),(Input!$K$148*(1+rvanilla)^0.5)-SUM($K147:AY147),(Input!$K$148*(1+rvanilla)^0.5)/A6stdlife))</f>
        <v>0</v>
      </c>
      <c r="BA147" s="161">
        <f>IF(A6stdlife="n/a","n/a",IF(BA$3&gt;(A6stdlife+$E147),(Input!$K$148*(1+rvanilla)^0.5)-SUM($K147:AZ147),(Input!$K$148*(1+rvanilla)^0.5)/A6stdlife))</f>
        <v>0</v>
      </c>
      <c r="BB147" s="161">
        <f>IF(A6stdlife="n/a","n/a",IF(BB$3&gt;(A6stdlife+$E147),(Input!$K$148*(1+rvanilla)^0.5)-SUM($K147:BA147),(Input!$K$148*(1+rvanilla)^0.5)/A6stdlife))</f>
        <v>0</v>
      </c>
      <c r="BC147" s="161">
        <f>IF(A6stdlife="n/a","n/a",IF(BC$3&gt;(A6stdlife+$E147),(Input!$K$148*(1+rvanilla)^0.5)-SUM($K147:BB147),(Input!$K$148*(1+rvanilla)^0.5)/A6stdlife))</f>
        <v>0</v>
      </c>
      <c r="BD147" s="161">
        <f>IF(A6stdlife="n/a","n/a",IF(BD$3&gt;(A6stdlife+$E147),(Input!$K$148*(1+rvanilla)^0.5)-SUM($K147:BC147),(Input!$K$148*(1+rvanilla)^0.5)/A6stdlife))</f>
        <v>0</v>
      </c>
      <c r="BE147" s="161">
        <f>IF(A6stdlife="n/a","n/a",IF(BE$3&gt;(A6stdlife+$E147),(Input!$K$148*(1+rvanilla)^0.5)-SUM($K147:BD147),(Input!$K$148*(1+rvanilla)^0.5)/A6stdlife))</f>
        <v>0</v>
      </c>
      <c r="BF147" s="161">
        <f>IF(A6stdlife="n/a","n/a",IF(BF$3&gt;(A6stdlife+$E147),(Input!$K$148*(1+rvanilla)^0.5)-SUM($K147:BE147),(Input!$K$148*(1+rvanilla)^0.5)/A6stdlife))</f>
        <v>0</v>
      </c>
      <c r="BG147" s="161">
        <f>IF(A6stdlife="n/a","n/a",IF(BG$3&gt;(A6stdlife+$E147),(Input!$K$148*(1+rvanilla)^0.5)-SUM($K147:BF147),(Input!$K$148*(1+rvanilla)^0.5)/A6stdlife))</f>
        <v>0</v>
      </c>
      <c r="BH147" s="161">
        <f>IF(A6stdlife="n/a","n/a",IF(BH$3&gt;(A6stdlife+$E147),(Input!$K$148*(1+rvanilla)^0.5)-SUM($K147:BG147),(Input!$K$148*(1+rvanilla)^0.5)/A6stdlife))</f>
        <v>0</v>
      </c>
      <c r="BI147" s="161">
        <f>IF(A6stdlife="n/a","n/a",IF(BI$3&gt;(A6stdlife+$E147),(Input!$K$148*(1+rvanilla)^0.5)-SUM($K147:BH147),(Input!$K$148*(1+rvanilla)^0.5)/A6stdlife))</f>
        <v>0</v>
      </c>
      <c r="BJ147" s="19"/>
      <c r="BK147" s="19"/>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x14ac:dyDescent="0.2">
      <c r="A148" s="19"/>
      <c r="B148" s="19"/>
      <c r="C148" s="35"/>
      <c r="D148" s="469"/>
      <c r="E148" s="281">
        <v>6</v>
      </c>
      <c r="F148" s="37"/>
      <c r="G148" s="393"/>
      <c r="H148" s="307"/>
      <c r="I148" s="307"/>
      <c r="J148" s="307"/>
      <c r="K148" s="307"/>
      <c r="L148" s="306"/>
      <c r="M148" s="161">
        <f>IF(A6stdlife="n/a","n/a",IF(M$3&gt;(A6stdlife+$E148),(Input!$L$148*(1+rvanilla)^0.5)-SUM($L148:L148),(Input!$L$148*(1+rvanilla)^0.5)/A6stdlife))</f>
        <v>0</v>
      </c>
      <c r="N148" s="161">
        <f>IF(A6stdlife="n/a","n/a",IF(N$3&gt;(A6stdlife+$E148),(Input!$L$148*(1+rvanilla)^0.5)-SUM($L148:M148),(Input!$L$148*(1+rvanilla)^0.5)/A6stdlife))</f>
        <v>0</v>
      </c>
      <c r="O148" s="161">
        <f>IF(A6stdlife="n/a","n/a",IF(O$3&gt;(A6stdlife+$E148),(Input!$L$148*(1+rvanilla)^0.5)-SUM($L148:N148),(Input!$L$148*(1+rvanilla)^0.5)/A6stdlife))</f>
        <v>0</v>
      </c>
      <c r="P148" s="161">
        <f>IF(A6stdlife="n/a","n/a",IF(P$3&gt;(A6stdlife+$E148),(Input!$L$148*(1+rvanilla)^0.5)-SUM($L148:O148),(Input!$L$148*(1+rvanilla)^0.5)/A6stdlife))</f>
        <v>0</v>
      </c>
      <c r="Q148" s="161">
        <f>IF(A6stdlife="n/a","n/a",IF(Q$3&gt;(A6stdlife+$E148),(Input!$L$148*(1+rvanilla)^0.5)-SUM($L148:P148),(Input!$L$148*(1+rvanilla)^0.5)/A6stdlife))</f>
        <v>0</v>
      </c>
      <c r="R148" s="161">
        <f>IF(A6stdlife="n/a","n/a",IF(R$3&gt;(A6stdlife+$E148),(Input!$L$148*(1+rvanilla)^0.5)-SUM($L148:Q148),(Input!$L$148*(1+rvanilla)^0.5)/A6stdlife))</f>
        <v>0</v>
      </c>
      <c r="S148" s="161">
        <f>IF(A6stdlife="n/a","n/a",IF(S$3&gt;(A6stdlife+$E148),(Input!$L$148*(1+rvanilla)^0.5)-SUM($L148:R148),(Input!$L$148*(1+rvanilla)^0.5)/A6stdlife))</f>
        <v>0</v>
      </c>
      <c r="T148" s="161">
        <f>IF(A6stdlife="n/a","n/a",IF(T$3&gt;(A6stdlife+$E148),(Input!$L$148*(1+rvanilla)^0.5)-SUM($L148:S148),(Input!$L$148*(1+rvanilla)^0.5)/A6stdlife))</f>
        <v>0</v>
      </c>
      <c r="U148" s="161">
        <f>IF(A6stdlife="n/a","n/a",IF(U$3&gt;(A6stdlife+$E148),(Input!$L$148*(1+rvanilla)^0.5)-SUM($L148:T148),(Input!$L$148*(1+rvanilla)^0.5)/A6stdlife))</f>
        <v>0</v>
      </c>
      <c r="V148" s="161">
        <f>IF(A6stdlife="n/a","n/a",IF(V$3&gt;(A6stdlife+$E148),(Input!$L$148*(1+rvanilla)^0.5)-SUM($L148:U148),(Input!$L$148*(1+rvanilla)^0.5)/A6stdlife))</f>
        <v>0</v>
      </c>
      <c r="W148" s="161">
        <f>IF(A6stdlife="n/a","n/a",IF(W$3&gt;(A6stdlife+$E148),(Input!$L$148*(1+rvanilla)^0.5)-SUM($L148:V148),(Input!$L$148*(1+rvanilla)^0.5)/A6stdlife))</f>
        <v>0</v>
      </c>
      <c r="X148" s="161">
        <f>IF(A6stdlife="n/a","n/a",IF(X$3&gt;(A6stdlife+$E148),(Input!$L$148*(1+rvanilla)^0.5)-SUM($L148:W148),(Input!$L$148*(1+rvanilla)^0.5)/A6stdlife))</f>
        <v>0</v>
      </c>
      <c r="Y148" s="161">
        <f>IF(A6stdlife="n/a","n/a",IF(Y$3&gt;(A6stdlife+$E148),(Input!$L$148*(1+rvanilla)^0.5)-SUM($L148:X148),(Input!$L$148*(1+rvanilla)^0.5)/A6stdlife))</f>
        <v>0</v>
      </c>
      <c r="Z148" s="161">
        <f>IF(A6stdlife="n/a","n/a",IF(Z$3&gt;(A6stdlife+$E148),(Input!$L$148*(1+rvanilla)^0.5)-SUM($L148:Y148),(Input!$L$148*(1+rvanilla)^0.5)/A6stdlife))</f>
        <v>0</v>
      </c>
      <c r="AA148" s="161">
        <f>IF(A6stdlife="n/a","n/a",IF(AA$3&gt;(A6stdlife+$E148),(Input!$L$148*(1+rvanilla)^0.5)-SUM($L148:Z148),(Input!$L$148*(1+rvanilla)^0.5)/A6stdlife))</f>
        <v>0</v>
      </c>
      <c r="AB148" s="161">
        <f>IF(A6stdlife="n/a","n/a",IF(AB$3&gt;(A6stdlife+$E148),(Input!$L$148*(1+rvanilla)^0.5)-SUM($L148:AA148),(Input!$L$148*(1+rvanilla)^0.5)/A6stdlife))</f>
        <v>0</v>
      </c>
      <c r="AC148" s="161">
        <f>IF(A6stdlife="n/a","n/a",IF(AC$3&gt;(A6stdlife+$E148),(Input!$L$148*(1+rvanilla)^0.5)-SUM($L148:AB148),(Input!$L$148*(1+rvanilla)^0.5)/A6stdlife))</f>
        <v>0</v>
      </c>
      <c r="AD148" s="161">
        <f>IF(A6stdlife="n/a","n/a",IF(AD$3&gt;(A6stdlife+$E148),(Input!$L$148*(1+rvanilla)^0.5)-SUM($L148:AC148),(Input!$L$148*(1+rvanilla)^0.5)/A6stdlife))</f>
        <v>0</v>
      </c>
      <c r="AE148" s="161">
        <f>IF(A6stdlife="n/a","n/a",IF(AE$3&gt;(A6stdlife+$E148),(Input!$L$148*(1+rvanilla)^0.5)-SUM($L148:AD148),(Input!$L$148*(1+rvanilla)^0.5)/A6stdlife))</f>
        <v>0</v>
      </c>
      <c r="AF148" s="161">
        <f>IF(A6stdlife="n/a","n/a",IF(AF$3&gt;(A6stdlife+$E148),(Input!$L$148*(1+rvanilla)^0.5)-SUM($L148:AE148),(Input!$L$148*(1+rvanilla)^0.5)/A6stdlife))</f>
        <v>0</v>
      </c>
      <c r="AG148" s="161">
        <f>IF(A6stdlife="n/a","n/a",IF(AG$3&gt;(A6stdlife+$E148),(Input!$L$148*(1+rvanilla)^0.5)-SUM($L148:AF148),(Input!$L$148*(1+rvanilla)^0.5)/A6stdlife))</f>
        <v>0</v>
      </c>
      <c r="AH148" s="161">
        <f>IF(A6stdlife="n/a","n/a",IF(AH$3&gt;(A6stdlife+$E148),(Input!$L$148*(1+rvanilla)^0.5)-SUM($L148:AG148),(Input!$L$148*(1+rvanilla)^0.5)/A6stdlife))</f>
        <v>0</v>
      </c>
      <c r="AI148" s="161">
        <f>IF(A6stdlife="n/a","n/a",IF(AI$3&gt;(A6stdlife+$E148),(Input!$L$148*(1+rvanilla)^0.5)-SUM($L148:AH148),(Input!$L$148*(1+rvanilla)^0.5)/A6stdlife))</f>
        <v>0</v>
      </c>
      <c r="AJ148" s="161">
        <f>IF(A6stdlife="n/a","n/a",IF(AJ$3&gt;(A6stdlife+$E148),(Input!$L$148*(1+rvanilla)^0.5)-SUM($L148:AI148),(Input!$L$148*(1+rvanilla)^0.5)/A6stdlife))</f>
        <v>0</v>
      </c>
      <c r="AK148" s="161">
        <f>IF(A6stdlife="n/a","n/a",IF(AK$3&gt;(A6stdlife+$E148),(Input!$L$148*(1+rvanilla)^0.5)-SUM($L148:AJ148),(Input!$L$148*(1+rvanilla)^0.5)/A6stdlife))</f>
        <v>0</v>
      </c>
      <c r="AL148" s="161">
        <f>IF(A6stdlife="n/a","n/a",IF(AL$3&gt;(A6stdlife+$E148),(Input!$L$148*(1+rvanilla)^0.5)-SUM($L148:AK148),(Input!$L$148*(1+rvanilla)^0.5)/A6stdlife))</f>
        <v>0</v>
      </c>
      <c r="AM148" s="161">
        <f>IF(A6stdlife="n/a","n/a",IF(AM$3&gt;(A6stdlife+$E148),(Input!$L$148*(1+rvanilla)^0.5)-SUM($L148:AL148),(Input!$L$148*(1+rvanilla)^0.5)/A6stdlife))</f>
        <v>0</v>
      </c>
      <c r="AN148" s="161">
        <f>IF(A6stdlife="n/a","n/a",IF(AN$3&gt;(A6stdlife+$E148),(Input!$L$148*(1+rvanilla)^0.5)-SUM($L148:AM148),(Input!$L$148*(1+rvanilla)^0.5)/A6stdlife))</f>
        <v>0</v>
      </c>
      <c r="AO148" s="161">
        <f>IF(A6stdlife="n/a","n/a",IF(AO$3&gt;(A6stdlife+$E148),(Input!$L$148*(1+rvanilla)^0.5)-SUM($L148:AN148),(Input!$L$148*(1+rvanilla)^0.5)/A6stdlife))</f>
        <v>0</v>
      </c>
      <c r="AP148" s="161">
        <f>IF(A6stdlife="n/a","n/a",IF(AP$3&gt;(A6stdlife+$E148),(Input!$L$148*(1+rvanilla)^0.5)-SUM($L148:AO148),(Input!$L$148*(1+rvanilla)^0.5)/A6stdlife))</f>
        <v>0</v>
      </c>
      <c r="AQ148" s="161">
        <f>IF(A6stdlife="n/a","n/a",IF(AQ$3&gt;(A6stdlife+$E148),(Input!$L$148*(1+rvanilla)^0.5)-SUM($L148:AP148),(Input!$L$148*(1+rvanilla)^0.5)/A6stdlife))</f>
        <v>0</v>
      </c>
      <c r="AR148" s="161">
        <f>IF(A6stdlife="n/a","n/a",IF(AR$3&gt;(A6stdlife+$E148),(Input!$L$148*(1+rvanilla)^0.5)-SUM($L148:AQ148),(Input!$L$148*(1+rvanilla)^0.5)/A6stdlife))</f>
        <v>0</v>
      </c>
      <c r="AS148" s="161">
        <f>IF(A6stdlife="n/a","n/a",IF(AS$3&gt;(A6stdlife+$E148),(Input!$L$148*(1+rvanilla)^0.5)-SUM($L148:AR148),(Input!$L$148*(1+rvanilla)^0.5)/A6stdlife))</f>
        <v>0</v>
      </c>
      <c r="AT148" s="161">
        <f>IF(A6stdlife="n/a","n/a",IF(AT$3&gt;(A6stdlife+$E148),(Input!$L$148*(1+rvanilla)^0.5)-SUM($L148:AS148),(Input!$L$148*(1+rvanilla)^0.5)/A6stdlife))</f>
        <v>0</v>
      </c>
      <c r="AU148" s="161">
        <f>IF(A6stdlife="n/a","n/a",IF(AU$3&gt;(A6stdlife+$E148),(Input!$L$148*(1+rvanilla)^0.5)-SUM($L148:AT148),(Input!$L$148*(1+rvanilla)^0.5)/A6stdlife))</f>
        <v>0</v>
      </c>
      <c r="AV148" s="161">
        <f>IF(A6stdlife="n/a","n/a",IF(AV$3&gt;(A6stdlife+$E148),(Input!$L$148*(1+rvanilla)^0.5)-SUM($L148:AU148),(Input!$L$148*(1+rvanilla)^0.5)/A6stdlife))</f>
        <v>0</v>
      </c>
      <c r="AW148" s="161">
        <f>IF(A6stdlife="n/a","n/a",IF(AW$3&gt;(A6stdlife+$E148),(Input!$L$148*(1+rvanilla)^0.5)-SUM($L148:AV148),(Input!$L$148*(1+rvanilla)^0.5)/A6stdlife))</f>
        <v>0</v>
      </c>
      <c r="AX148" s="161">
        <f>IF(A6stdlife="n/a","n/a",IF(AX$3&gt;(A6stdlife+$E148),(Input!$L$148*(1+rvanilla)^0.5)-SUM($L148:AW148),(Input!$L$148*(1+rvanilla)^0.5)/A6stdlife))</f>
        <v>0</v>
      </c>
      <c r="AY148" s="161">
        <f>IF(A6stdlife="n/a","n/a",IF(AY$3&gt;(A6stdlife+$E148),(Input!$L$148*(1+rvanilla)^0.5)-SUM($L148:AX148),(Input!$L$148*(1+rvanilla)^0.5)/A6stdlife))</f>
        <v>0</v>
      </c>
      <c r="AZ148" s="161">
        <f>IF(A6stdlife="n/a","n/a",IF(AZ$3&gt;(A6stdlife+$E148),(Input!$L$148*(1+rvanilla)^0.5)-SUM($L148:AY148),(Input!$L$148*(1+rvanilla)^0.5)/A6stdlife))</f>
        <v>0</v>
      </c>
      <c r="BA148" s="161">
        <f>IF(A6stdlife="n/a","n/a",IF(BA$3&gt;(A6stdlife+$E148),(Input!$L$148*(1+rvanilla)^0.5)-SUM($L148:AZ148),(Input!$L$148*(1+rvanilla)^0.5)/A6stdlife))</f>
        <v>0</v>
      </c>
      <c r="BB148" s="161">
        <f>IF(A6stdlife="n/a","n/a",IF(BB$3&gt;(A6stdlife+$E148),(Input!$L$148*(1+rvanilla)^0.5)-SUM($L148:BA148),(Input!$L$148*(1+rvanilla)^0.5)/A6stdlife))</f>
        <v>0</v>
      </c>
      <c r="BC148" s="161">
        <f>IF(A6stdlife="n/a","n/a",IF(BC$3&gt;(A6stdlife+$E148),(Input!$L$148*(1+rvanilla)^0.5)-SUM($L148:BB148),(Input!$L$148*(1+rvanilla)^0.5)/A6stdlife))</f>
        <v>0</v>
      </c>
      <c r="BD148" s="161">
        <f>IF(A6stdlife="n/a","n/a",IF(BD$3&gt;(A6stdlife+$E148),(Input!$L$148*(1+rvanilla)^0.5)-SUM($L148:BC148),(Input!$L$148*(1+rvanilla)^0.5)/A6stdlife))</f>
        <v>0</v>
      </c>
      <c r="BE148" s="161">
        <f>IF(A6stdlife="n/a","n/a",IF(BE$3&gt;(A6stdlife+$E148),(Input!$L$148*(1+rvanilla)^0.5)-SUM($L148:BD148),(Input!$L$148*(1+rvanilla)^0.5)/A6stdlife))</f>
        <v>0</v>
      </c>
      <c r="BF148" s="161">
        <f>IF(A6stdlife="n/a","n/a",IF(BF$3&gt;(A6stdlife+$E148),(Input!$L$148*(1+rvanilla)^0.5)-SUM($L148:BE148),(Input!$L$148*(1+rvanilla)^0.5)/A6stdlife))</f>
        <v>0</v>
      </c>
      <c r="BG148" s="161">
        <f>IF(A6stdlife="n/a","n/a",IF(BG$3&gt;(A6stdlife+$E148),(Input!$L$148*(1+rvanilla)^0.5)-SUM($L148:BF148),(Input!$L$148*(1+rvanilla)^0.5)/A6stdlife))</f>
        <v>0</v>
      </c>
      <c r="BH148" s="161">
        <f>IF(A6stdlife="n/a","n/a",IF(BH$3&gt;(A6stdlife+$E148),(Input!$L$148*(1+rvanilla)^0.5)-SUM($L148:BG148),(Input!$L$148*(1+rvanilla)^0.5)/A6stdlife))</f>
        <v>0</v>
      </c>
      <c r="BI148" s="161">
        <f>IF(A6stdlife="n/a","n/a",IF(BI$3&gt;(A6stdlife+$E148),(Input!$L$148*(1+rvanilla)^0.5)-SUM($L148:BH148),(Input!$L$148*(1+rvanilla)^0.5)/A6stdlife))</f>
        <v>0</v>
      </c>
      <c r="BJ148" s="19"/>
      <c r="BK148" s="19"/>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idden="1" outlineLevel="2" x14ac:dyDescent="0.2">
      <c r="A149" s="19"/>
      <c r="B149" s="19"/>
      <c r="C149" s="35"/>
      <c r="D149" s="469"/>
      <c r="E149" s="281">
        <v>7</v>
      </c>
      <c r="F149" s="37"/>
      <c r="G149" s="393"/>
      <c r="H149" s="307"/>
      <c r="I149" s="307"/>
      <c r="J149" s="307"/>
      <c r="K149" s="307"/>
      <c r="L149" s="307"/>
      <c r="M149" s="306"/>
      <c r="N149" s="161">
        <f>IF(A6stdlife="n/a","n/a",IF(N$3&gt;(A6stdlife+$E149),(Input!$M$148*(1+rvanilla)^0.5)-SUM($M149:M149),(Input!$M$148*(1+rvanilla)^0.5)/A6stdlife))</f>
        <v>0</v>
      </c>
      <c r="O149" s="161">
        <f>IF(A6stdlife="n/a","n/a",IF(O$3&gt;(A6stdlife+$E149),(Input!$M$148*(1+rvanilla)^0.5)-SUM($M149:N149),(Input!$M$148*(1+rvanilla)^0.5)/A6stdlife))</f>
        <v>0</v>
      </c>
      <c r="P149" s="161">
        <f>IF(A6stdlife="n/a","n/a",IF(P$3&gt;(A6stdlife+$E149),(Input!$M$148*(1+rvanilla)^0.5)-SUM($M149:O149),(Input!$M$148*(1+rvanilla)^0.5)/A6stdlife))</f>
        <v>0</v>
      </c>
      <c r="Q149" s="161">
        <f>IF(A6stdlife="n/a","n/a",IF(Q$3&gt;(A6stdlife+$E149),(Input!$M$148*(1+rvanilla)^0.5)-SUM($M149:P149),(Input!$M$148*(1+rvanilla)^0.5)/A6stdlife))</f>
        <v>0</v>
      </c>
      <c r="R149" s="161">
        <f>IF(A6stdlife="n/a","n/a",IF(R$3&gt;(A6stdlife+$E149),(Input!$M$148*(1+rvanilla)^0.5)-SUM($M149:Q149),(Input!$M$148*(1+rvanilla)^0.5)/A6stdlife))</f>
        <v>0</v>
      </c>
      <c r="S149" s="161">
        <f>IF(A6stdlife="n/a","n/a",IF(S$3&gt;(A6stdlife+$E149),(Input!$M$148*(1+rvanilla)^0.5)-SUM($M149:R149),(Input!$M$148*(1+rvanilla)^0.5)/A6stdlife))</f>
        <v>0</v>
      </c>
      <c r="T149" s="161">
        <f>IF(A6stdlife="n/a","n/a",IF(T$3&gt;(A6stdlife+$E149),(Input!$M$148*(1+rvanilla)^0.5)-SUM($M149:S149),(Input!$M$148*(1+rvanilla)^0.5)/A6stdlife))</f>
        <v>0</v>
      </c>
      <c r="U149" s="161">
        <f>IF(A6stdlife="n/a","n/a",IF(U$3&gt;(A6stdlife+$E149),(Input!$M$148*(1+rvanilla)^0.5)-SUM($M149:T149),(Input!$M$148*(1+rvanilla)^0.5)/A6stdlife))</f>
        <v>0</v>
      </c>
      <c r="V149" s="161">
        <f>IF(A6stdlife="n/a","n/a",IF(V$3&gt;(A6stdlife+$E149),(Input!$M$148*(1+rvanilla)^0.5)-SUM($M149:U149),(Input!$M$148*(1+rvanilla)^0.5)/A6stdlife))</f>
        <v>0</v>
      </c>
      <c r="W149" s="161">
        <f>IF(A6stdlife="n/a","n/a",IF(W$3&gt;(A6stdlife+$E149),(Input!$M$148*(1+rvanilla)^0.5)-SUM($M149:V149),(Input!$M$148*(1+rvanilla)^0.5)/A6stdlife))</f>
        <v>0</v>
      </c>
      <c r="X149" s="161">
        <f>IF(A6stdlife="n/a","n/a",IF(X$3&gt;(A6stdlife+$E149),(Input!$M$148*(1+rvanilla)^0.5)-SUM($M149:W149),(Input!$M$148*(1+rvanilla)^0.5)/A6stdlife))</f>
        <v>0</v>
      </c>
      <c r="Y149" s="161">
        <f>IF(A6stdlife="n/a","n/a",IF(Y$3&gt;(A6stdlife+$E149),(Input!$M$148*(1+rvanilla)^0.5)-SUM($M149:X149),(Input!$M$148*(1+rvanilla)^0.5)/A6stdlife))</f>
        <v>0</v>
      </c>
      <c r="Z149" s="161">
        <f>IF(A6stdlife="n/a","n/a",IF(Z$3&gt;(A6stdlife+$E149),(Input!$M$148*(1+rvanilla)^0.5)-SUM($M149:Y149),(Input!$M$148*(1+rvanilla)^0.5)/A6stdlife))</f>
        <v>0</v>
      </c>
      <c r="AA149" s="161">
        <f>IF(A6stdlife="n/a","n/a",IF(AA$3&gt;(A6stdlife+$E149),(Input!$M$148*(1+rvanilla)^0.5)-SUM($M149:Z149),(Input!$M$148*(1+rvanilla)^0.5)/A6stdlife))</f>
        <v>0</v>
      </c>
      <c r="AB149" s="161">
        <f>IF(A6stdlife="n/a","n/a",IF(AB$3&gt;(A6stdlife+$E149),(Input!$M$148*(1+rvanilla)^0.5)-SUM($M149:AA149),(Input!$M$148*(1+rvanilla)^0.5)/A6stdlife))</f>
        <v>0</v>
      </c>
      <c r="AC149" s="161">
        <f>IF(A6stdlife="n/a","n/a",IF(AC$3&gt;(A6stdlife+$E149),(Input!$M$148*(1+rvanilla)^0.5)-SUM($M149:AB149),(Input!$M$148*(1+rvanilla)^0.5)/A6stdlife))</f>
        <v>0</v>
      </c>
      <c r="AD149" s="161">
        <f>IF(A6stdlife="n/a","n/a",IF(AD$3&gt;(A6stdlife+$E149),(Input!$M$148*(1+rvanilla)^0.5)-SUM($M149:AC149),(Input!$M$148*(1+rvanilla)^0.5)/A6stdlife))</f>
        <v>0</v>
      </c>
      <c r="AE149" s="161">
        <f>IF(A6stdlife="n/a","n/a",IF(AE$3&gt;(A6stdlife+$E149),(Input!$M$148*(1+rvanilla)^0.5)-SUM($M149:AD149),(Input!$M$148*(1+rvanilla)^0.5)/A6stdlife))</f>
        <v>0</v>
      </c>
      <c r="AF149" s="161">
        <f>IF(A6stdlife="n/a","n/a",IF(AF$3&gt;(A6stdlife+$E149),(Input!$M$148*(1+rvanilla)^0.5)-SUM($M149:AE149),(Input!$M$148*(1+rvanilla)^0.5)/A6stdlife))</f>
        <v>0</v>
      </c>
      <c r="AG149" s="161">
        <f>IF(A6stdlife="n/a","n/a",IF(AG$3&gt;(A6stdlife+$E149),(Input!$M$148*(1+rvanilla)^0.5)-SUM($M149:AF149),(Input!$M$148*(1+rvanilla)^0.5)/A6stdlife))</f>
        <v>0</v>
      </c>
      <c r="AH149" s="161">
        <f>IF(A6stdlife="n/a","n/a",IF(AH$3&gt;(A6stdlife+$E149),(Input!$M$148*(1+rvanilla)^0.5)-SUM($M149:AG149),(Input!$M$148*(1+rvanilla)^0.5)/A6stdlife))</f>
        <v>0</v>
      </c>
      <c r="AI149" s="161">
        <f>IF(A6stdlife="n/a","n/a",IF(AI$3&gt;(A6stdlife+$E149),(Input!$M$148*(1+rvanilla)^0.5)-SUM($M149:AH149),(Input!$M$148*(1+rvanilla)^0.5)/A6stdlife))</f>
        <v>0</v>
      </c>
      <c r="AJ149" s="161">
        <f>IF(A6stdlife="n/a","n/a",IF(AJ$3&gt;(A6stdlife+$E149),(Input!$M$148*(1+rvanilla)^0.5)-SUM($M149:AI149),(Input!$M$148*(1+rvanilla)^0.5)/A6stdlife))</f>
        <v>0</v>
      </c>
      <c r="AK149" s="161">
        <f>IF(A6stdlife="n/a","n/a",IF(AK$3&gt;(A6stdlife+$E149),(Input!$M$148*(1+rvanilla)^0.5)-SUM($M149:AJ149),(Input!$M$148*(1+rvanilla)^0.5)/A6stdlife))</f>
        <v>0</v>
      </c>
      <c r="AL149" s="161">
        <f>IF(A6stdlife="n/a","n/a",IF(AL$3&gt;(A6stdlife+$E149),(Input!$M$148*(1+rvanilla)^0.5)-SUM($M149:AK149),(Input!$M$148*(1+rvanilla)^0.5)/A6stdlife))</f>
        <v>0</v>
      </c>
      <c r="AM149" s="161">
        <f>IF(A6stdlife="n/a","n/a",IF(AM$3&gt;(A6stdlife+$E149),(Input!$M$148*(1+rvanilla)^0.5)-SUM($M149:AL149),(Input!$M$148*(1+rvanilla)^0.5)/A6stdlife))</f>
        <v>0</v>
      </c>
      <c r="AN149" s="161">
        <f>IF(A6stdlife="n/a","n/a",IF(AN$3&gt;(A6stdlife+$E149),(Input!$M$148*(1+rvanilla)^0.5)-SUM($M149:AM149),(Input!$M$148*(1+rvanilla)^0.5)/A6stdlife))</f>
        <v>0</v>
      </c>
      <c r="AO149" s="161">
        <f>IF(A6stdlife="n/a","n/a",IF(AO$3&gt;(A6stdlife+$E149),(Input!$M$148*(1+rvanilla)^0.5)-SUM($M149:AN149),(Input!$M$148*(1+rvanilla)^0.5)/A6stdlife))</f>
        <v>0</v>
      </c>
      <c r="AP149" s="161">
        <f>IF(A6stdlife="n/a","n/a",IF(AP$3&gt;(A6stdlife+$E149),(Input!$M$148*(1+rvanilla)^0.5)-SUM($M149:AO149),(Input!$M$148*(1+rvanilla)^0.5)/A6stdlife))</f>
        <v>0</v>
      </c>
      <c r="AQ149" s="161">
        <f>IF(A6stdlife="n/a","n/a",IF(AQ$3&gt;(A6stdlife+$E149),(Input!$M$148*(1+rvanilla)^0.5)-SUM($M149:AP149),(Input!$M$148*(1+rvanilla)^0.5)/A6stdlife))</f>
        <v>0</v>
      </c>
      <c r="AR149" s="161">
        <f>IF(A6stdlife="n/a","n/a",IF(AR$3&gt;(A6stdlife+$E149),(Input!$M$148*(1+rvanilla)^0.5)-SUM($M149:AQ149),(Input!$M$148*(1+rvanilla)^0.5)/A6stdlife))</f>
        <v>0</v>
      </c>
      <c r="AS149" s="161">
        <f>IF(A6stdlife="n/a","n/a",IF(AS$3&gt;(A6stdlife+$E149),(Input!$M$148*(1+rvanilla)^0.5)-SUM($M149:AR149),(Input!$M$148*(1+rvanilla)^0.5)/A6stdlife))</f>
        <v>0</v>
      </c>
      <c r="AT149" s="161">
        <f>IF(A6stdlife="n/a","n/a",IF(AT$3&gt;(A6stdlife+$E149),(Input!$M$148*(1+rvanilla)^0.5)-SUM($M149:AS149),(Input!$M$148*(1+rvanilla)^0.5)/A6stdlife))</f>
        <v>0</v>
      </c>
      <c r="AU149" s="161">
        <f>IF(A6stdlife="n/a","n/a",IF(AU$3&gt;(A6stdlife+$E149),(Input!$M$148*(1+rvanilla)^0.5)-SUM($M149:AT149),(Input!$M$148*(1+rvanilla)^0.5)/A6stdlife))</f>
        <v>0</v>
      </c>
      <c r="AV149" s="161">
        <f>IF(A6stdlife="n/a","n/a",IF(AV$3&gt;(A6stdlife+$E149),(Input!$M$148*(1+rvanilla)^0.5)-SUM($M149:AU149),(Input!$M$148*(1+rvanilla)^0.5)/A6stdlife))</f>
        <v>0</v>
      </c>
      <c r="AW149" s="161">
        <f>IF(A6stdlife="n/a","n/a",IF(AW$3&gt;(A6stdlife+$E149),(Input!$M$148*(1+rvanilla)^0.5)-SUM($M149:AV149),(Input!$M$148*(1+rvanilla)^0.5)/A6stdlife))</f>
        <v>0</v>
      </c>
      <c r="AX149" s="161">
        <f>IF(A6stdlife="n/a","n/a",IF(AX$3&gt;(A6stdlife+$E149),(Input!$M$148*(1+rvanilla)^0.5)-SUM($M149:AW149),(Input!$M$148*(1+rvanilla)^0.5)/A6stdlife))</f>
        <v>0</v>
      </c>
      <c r="AY149" s="161">
        <f>IF(A6stdlife="n/a","n/a",IF(AY$3&gt;(A6stdlife+$E149),(Input!$M$148*(1+rvanilla)^0.5)-SUM($M149:AX149),(Input!$M$148*(1+rvanilla)^0.5)/A6stdlife))</f>
        <v>0</v>
      </c>
      <c r="AZ149" s="161">
        <f>IF(A6stdlife="n/a","n/a",IF(AZ$3&gt;(A6stdlife+$E149),(Input!$M$148*(1+rvanilla)^0.5)-SUM($M149:AY149),(Input!$M$148*(1+rvanilla)^0.5)/A6stdlife))</f>
        <v>0</v>
      </c>
      <c r="BA149" s="161">
        <f>IF(A6stdlife="n/a","n/a",IF(BA$3&gt;(A6stdlife+$E149),(Input!$M$148*(1+rvanilla)^0.5)-SUM($M149:AZ149),(Input!$M$148*(1+rvanilla)^0.5)/A6stdlife))</f>
        <v>0</v>
      </c>
      <c r="BB149" s="161">
        <f>IF(A6stdlife="n/a","n/a",IF(BB$3&gt;(A6stdlife+$E149),(Input!$M$148*(1+rvanilla)^0.5)-SUM($M149:BA149),(Input!$M$148*(1+rvanilla)^0.5)/A6stdlife))</f>
        <v>0</v>
      </c>
      <c r="BC149" s="161">
        <f>IF(A6stdlife="n/a","n/a",IF(BC$3&gt;(A6stdlife+$E149),(Input!$M$148*(1+rvanilla)^0.5)-SUM($M149:BB149),(Input!$M$148*(1+rvanilla)^0.5)/A6stdlife))</f>
        <v>0</v>
      </c>
      <c r="BD149" s="161">
        <f>IF(A6stdlife="n/a","n/a",IF(BD$3&gt;(A6stdlife+$E149),(Input!$M$148*(1+rvanilla)^0.5)-SUM($M149:BC149),(Input!$M$148*(1+rvanilla)^0.5)/A6stdlife))</f>
        <v>0</v>
      </c>
      <c r="BE149" s="161">
        <f>IF(A6stdlife="n/a","n/a",IF(BE$3&gt;(A6stdlife+$E149),(Input!$M$148*(1+rvanilla)^0.5)-SUM($M149:BD149),(Input!$M$148*(1+rvanilla)^0.5)/A6stdlife))</f>
        <v>0</v>
      </c>
      <c r="BF149" s="161">
        <f>IF(A6stdlife="n/a","n/a",IF(BF$3&gt;(A6stdlife+$E149),(Input!$M$148*(1+rvanilla)^0.5)-SUM($M149:BE149),(Input!$M$148*(1+rvanilla)^0.5)/A6stdlife))</f>
        <v>0</v>
      </c>
      <c r="BG149" s="161">
        <f>IF(A6stdlife="n/a","n/a",IF(BG$3&gt;(A6stdlife+$E149),(Input!$M$148*(1+rvanilla)^0.5)-SUM($M149:BF149),(Input!$M$148*(1+rvanilla)^0.5)/A6stdlife))</f>
        <v>0</v>
      </c>
      <c r="BH149" s="161">
        <f>IF(A6stdlife="n/a","n/a",IF(BH$3&gt;(A6stdlife+$E149),(Input!$M$148*(1+rvanilla)^0.5)-SUM($M149:BG149),(Input!$M$148*(1+rvanilla)^0.5)/A6stdlife))</f>
        <v>0</v>
      </c>
      <c r="BI149" s="161">
        <f>IF(A6stdlife="n/a","n/a",IF(BI$3&gt;(A6stdlife+$E149),(Input!$M$148*(1+rvanilla)^0.5)-SUM($M149:BH149),(Input!$M$148*(1+rvanilla)^0.5)/A6stdlife))</f>
        <v>0</v>
      </c>
      <c r="BJ149" s="19"/>
      <c r="BK149" s="1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x14ac:dyDescent="0.2">
      <c r="A150" s="19"/>
      <c r="B150" s="19"/>
      <c r="C150" s="35"/>
      <c r="D150" s="469"/>
      <c r="E150" s="281">
        <v>8</v>
      </c>
      <c r="F150" s="37"/>
      <c r="G150" s="393"/>
      <c r="H150" s="307"/>
      <c r="I150" s="307"/>
      <c r="J150" s="307"/>
      <c r="K150" s="307"/>
      <c r="L150" s="307"/>
      <c r="M150" s="307"/>
      <c r="N150" s="306"/>
      <c r="O150" s="161">
        <f>IF(A6stdlife="n/a","n/a",IF(O$3&gt;(A6stdlife+$E150),(Input!$N$148*(1+rvanilla)^0.5)-SUM($N150:N150),(Input!$N$148*(1+rvanilla)^0.5)/A6stdlife))</f>
        <v>0</v>
      </c>
      <c r="P150" s="161">
        <f>IF(A6stdlife="n/a","n/a",IF(P$3&gt;(A6stdlife+$E150),(Input!$N$148*(1+rvanilla)^0.5)-SUM($N150:O150),(Input!$N$148*(1+rvanilla)^0.5)/A6stdlife))</f>
        <v>0</v>
      </c>
      <c r="Q150" s="161">
        <f>IF(A6stdlife="n/a","n/a",IF(Q$3&gt;(A6stdlife+$E150),(Input!$N$148*(1+rvanilla)^0.5)-SUM($N150:P150),(Input!$N$148*(1+rvanilla)^0.5)/A6stdlife))</f>
        <v>0</v>
      </c>
      <c r="R150" s="161">
        <f>IF(A6stdlife="n/a","n/a",IF(R$3&gt;(A6stdlife+$E150),(Input!$N$148*(1+rvanilla)^0.5)-SUM($N150:Q150),(Input!$N$148*(1+rvanilla)^0.5)/A6stdlife))</f>
        <v>0</v>
      </c>
      <c r="S150" s="161">
        <f>IF(A6stdlife="n/a","n/a",IF(S$3&gt;(A6stdlife+$E150),(Input!$N$148*(1+rvanilla)^0.5)-SUM($N150:R150),(Input!$N$148*(1+rvanilla)^0.5)/A6stdlife))</f>
        <v>0</v>
      </c>
      <c r="T150" s="161">
        <f>IF(A6stdlife="n/a","n/a",IF(T$3&gt;(A6stdlife+$E150),(Input!$N$148*(1+rvanilla)^0.5)-SUM($N150:S150),(Input!$N$148*(1+rvanilla)^0.5)/A6stdlife))</f>
        <v>0</v>
      </c>
      <c r="U150" s="161">
        <f>IF(A6stdlife="n/a","n/a",IF(U$3&gt;(A6stdlife+$E150),(Input!$N$148*(1+rvanilla)^0.5)-SUM($N150:T150),(Input!$N$148*(1+rvanilla)^0.5)/A6stdlife))</f>
        <v>0</v>
      </c>
      <c r="V150" s="161">
        <f>IF(A6stdlife="n/a","n/a",IF(V$3&gt;(A6stdlife+$E150),(Input!$N$148*(1+rvanilla)^0.5)-SUM($N150:U150),(Input!$N$148*(1+rvanilla)^0.5)/A6stdlife))</f>
        <v>0</v>
      </c>
      <c r="W150" s="161">
        <f>IF(A6stdlife="n/a","n/a",IF(W$3&gt;(A6stdlife+$E150),(Input!$N$148*(1+rvanilla)^0.5)-SUM($N150:V150),(Input!$N$148*(1+rvanilla)^0.5)/A6stdlife))</f>
        <v>0</v>
      </c>
      <c r="X150" s="161">
        <f>IF(A6stdlife="n/a","n/a",IF(X$3&gt;(A6stdlife+$E150),(Input!$N$148*(1+rvanilla)^0.5)-SUM($N150:W150),(Input!$N$148*(1+rvanilla)^0.5)/A6stdlife))</f>
        <v>0</v>
      </c>
      <c r="Y150" s="161">
        <f>IF(A6stdlife="n/a","n/a",IF(Y$3&gt;(A6stdlife+$E150),(Input!$N$148*(1+rvanilla)^0.5)-SUM($N150:X150),(Input!$N$148*(1+rvanilla)^0.5)/A6stdlife))</f>
        <v>0</v>
      </c>
      <c r="Z150" s="161">
        <f>IF(A6stdlife="n/a","n/a",IF(Z$3&gt;(A6stdlife+$E150),(Input!$N$148*(1+rvanilla)^0.5)-SUM($N150:Y150),(Input!$N$148*(1+rvanilla)^0.5)/A6stdlife))</f>
        <v>0</v>
      </c>
      <c r="AA150" s="161">
        <f>IF(A6stdlife="n/a","n/a",IF(AA$3&gt;(A6stdlife+$E150),(Input!$N$148*(1+rvanilla)^0.5)-SUM($N150:Z150),(Input!$N$148*(1+rvanilla)^0.5)/A6stdlife))</f>
        <v>0</v>
      </c>
      <c r="AB150" s="161">
        <f>IF(A6stdlife="n/a","n/a",IF(AB$3&gt;(A6stdlife+$E150),(Input!$N$148*(1+rvanilla)^0.5)-SUM($N150:AA150),(Input!$N$148*(1+rvanilla)^0.5)/A6stdlife))</f>
        <v>0</v>
      </c>
      <c r="AC150" s="161">
        <f>IF(A6stdlife="n/a","n/a",IF(AC$3&gt;(A6stdlife+$E150),(Input!$N$148*(1+rvanilla)^0.5)-SUM($N150:AB150),(Input!$N$148*(1+rvanilla)^0.5)/A6stdlife))</f>
        <v>0</v>
      </c>
      <c r="AD150" s="161">
        <f>IF(A6stdlife="n/a","n/a",IF(AD$3&gt;(A6stdlife+$E150),(Input!$N$148*(1+rvanilla)^0.5)-SUM($N150:AC150),(Input!$N$148*(1+rvanilla)^0.5)/A6stdlife))</f>
        <v>0</v>
      </c>
      <c r="AE150" s="161">
        <f>IF(A6stdlife="n/a","n/a",IF(AE$3&gt;(A6stdlife+$E150),(Input!$N$148*(1+rvanilla)^0.5)-SUM($N150:AD150),(Input!$N$148*(1+rvanilla)^0.5)/A6stdlife))</f>
        <v>0</v>
      </c>
      <c r="AF150" s="161">
        <f>IF(A6stdlife="n/a","n/a",IF(AF$3&gt;(A6stdlife+$E150),(Input!$N$148*(1+rvanilla)^0.5)-SUM($N150:AE150),(Input!$N$148*(1+rvanilla)^0.5)/A6stdlife))</f>
        <v>0</v>
      </c>
      <c r="AG150" s="161">
        <f>IF(A6stdlife="n/a","n/a",IF(AG$3&gt;(A6stdlife+$E150),(Input!$N$148*(1+rvanilla)^0.5)-SUM($N150:AF150),(Input!$N$148*(1+rvanilla)^0.5)/A6stdlife))</f>
        <v>0</v>
      </c>
      <c r="AH150" s="161">
        <f>IF(A6stdlife="n/a","n/a",IF(AH$3&gt;(A6stdlife+$E150),(Input!$N$148*(1+rvanilla)^0.5)-SUM($N150:AG150),(Input!$N$148*(1+rvanilla)^0.5)/A6stdlife))</f>
        <v>0</v>
      </c>
      <c r="AI150" s="161">
        <f>IF(A6stdlife="n/a","n/a",IF(AI$3&gt;(A6stdlife+$E150),(Input!$N$148*(1+rvanilla)^0.5)-SUM($N150:AH150),(Input!$N$148*(1+rvanilla)^0.5)/A6stdlife))</f>
        <v>0</v>
      </c>
      <c r="AJ150" s="161">
        <f>IF(A6stdlife="n/a","n/a",IF(AJ$3&gt;(A6stdlife+$E150),(Input!$N$148*(1+rvanilla)^0.5)-SUM($N150:AI150),(Input!$N$148*(1+rvanilla)^0.5)/A6stdlife))</f>
        <v>0</v>
      </c>
      <c r="AK150" s="161">
        <f>IF(A6stdlife="n/a","n/a",IF(AK$3&gt;(A6stdlife+$E150),(Input!$N$148*(1+rvanilla)^0.5)-SUM($N150:AJ150),(Input!$N$148*(1+rvanilla)^0.5)/A6stdlife))</f>
        <v>0</v>
      </c>
      <c r="AL150" s="161">
        <f>IF(A6stdlife="n/a","n/a",IF(AL$3&gt;(A6stdlife+$E150),(Input!$N$148*(1+rvanilla)^0.5)-SUM($N150:AK150),(Input!$N$148*(1+rvanilla)^0.5)/A6stdlife))</f>
        <v>0</v>
      </c>
      <c r="AM150" s="161">
        <f>IF(A6stdlife="n/a","n/a",IF(AM$3&gt;(A6stdlife+$E150),(Input!$N$148*(1+rvanilla)^0.5)-SUM($N150:AL150),(Input!$N$148*(1+rvanilla)^0.5)/A6stdlife))</f>
        <v>0</v>
      </c>
      <c r="AN150" s="161">
        <f>IF(A6stdlife="n/a","n/a",IF(AN$3&gt;(A6stdlife+$E150),(Input!$N$148*(1+rvanilla)^0.5)-SUM($N150:AM150),(Input!$N$148*(1+rvanilla)^0.5)/A6stdlife))</f>
        <v>0</v>
      </c>
      <c r="AO150" s="161">
        <f>IF(A6stdlife="n/a","n/a",IF(AO$3&gt;(A6stdlife+$E150),(Input!$N$148*(1+rvanilla)^0.5)-SUM($N150:AN150),(Input!$N$148*(1+rvanilla)^0.5)/A6stdlife))</f>
        <v>0</v>
      </c>
      <c r="AP150" s="161">
        <f>IF(A6stdlife="n/a","n/a",IF(AP$3&gt;(A6stdlife+$E150),(Input!$N$148*(1+rvanilla)^0.5)-SUM($N150:AO150),(Input!$N$148*(1+rvanilla)^0.5)/A6stdlife))</f>
        <v>0</v>
      </c>
      <c r="AQ150" s="161">
        <f>IF(A6stdlife="n/a","n/a",IF(AQ$3&gt;(A6stdlife+$E150),(Input!$N$148*(1+rvanilla)^0.5)-SUM($N150:AP150),(Input!$N$148*(1+rvanilla)^0.5)/A6stdlife))</f>
        <v>0</v>
      </c>
      <c r="AR150" s="161">
        <f>IF(A6stdlife="n/a","n/a",IF(AR$3&gt;(A6stdlife+$E150),(Input!$N$148*(1+rvanilla)^0.5)-SUM($N150:AQ150),(Input!$N$148*(1+rvanilla)^0.5)/A6stdlife))</f>
        <v>0</v>
      </c>
      <c r="AS150" s="161">
        <f>IF(A6stdlife="n/a","n/a",IF(AS$3&gt;(A6stdlife+$E150),(Input!$N$148*(1+rvanilla)^0.5)-SUM($N150:AR150),(Input!$N$148*(1+rvanilla)^0.5)/A6stdlife))</f>
        <v>0</v>
      </c>
      <c r="AT150" s="161">
        <f>IF(A6stdlife="n/a","n/a",IF(AT$3&gt;(A6stdlife+$E150),(Input!$N$148*(1+rvanilla)^0.5)-SUM($N150:AS150),(Input!$N$148*(1+rvanilla)^0.5)/A6stdlife))</f>
        <v>0</v>
      </c>
      <c r="AU150" s="161">
        <f>IF(A6stdlife="n/a","n/a",IF(AU$3&gt;(A6stdlife+$E150),(Input!$N$148*(1+rvanilla)^0.5)-SUM($N150:AT150),(Input!$N$148*(1+rvanilla)^0.5)/A6stdlife))</f>
        <v>0</v>
      </c>
      <c r="AV150" s="161">
        <f>IF(A6stdlife="n/a","n/a",IF(AV$3&gt;(A6stdlife+$E150),(Input!$N$148*(1+rvanilla)^0.5)-SUM($N150:AU150),(Input!$N$148*(1+rvanilla)^0.5)/A6stdlife))</f>
        <v>0</v>
      </c>
      <c r="AW150" s="161">
        <f>IF(A6stdlife="n/a","n/a",IF(AW$3&gt;(A6stdlife+$E150),(Input!$N$148*(1+rvanilla)^0.5)-SUM($N150:AV150),(Input!$N$148*(1+rvanilla)^0.5)/A6stdlife))</f>
        <v>0</v>
      </c>
      <c r="AX150" s="161">
        <f>IF(A6stdlife="n/a","n/a",IF(AX$3&gt;(A6stdlife+$E150),(Input!$N$148*(1+rvanilla)^0.5)-SUM($N150:AW150),(Input!$N$148*(1+rvanilla)^0.5)/A6stdlife))</f>
        <v>0</v>
      </c>
      <c r="AY150" s="161">
        <f>IF(A6stdlife="n/a","n/a",IF(AY$3&gt;(A6stdlife+$E150),(Input!$N$148*(1+rvanilla)^0.5)-SUM($N150:AX150),(Input!$N$148*(1+rvanilla)^0.5)/A6stdlife))</f>
        <v>0</v>
      </c>
      <c r="AZ150" s="161">
        <f>IF(A6stdlife="n/a","n/a",IF(AZ$3&gt;(A6stdlife+$E150),(Input!$N$148*(1+rvanilla)^0.5)-SUM($N150:AY150),(Input!$N$148*(1+rvanilla)^0.5)/A6stdlife))</f>
        <v>0</v>
      </c>
      <c r="BA150" s="161">
        <f>IF(A6stdlife="n/a","n/a",IF(BA$3&gt;(A6stdlife+$E150),(Input!$N$148*(1+rvanilla)^0.5)-SUM($N150:AZ150),(Input!$N$148*(1+rvanilla)^0.5)/A6stdlife))</f>
        <v>0</v>
      </c>
      <c r="BB150" s="161">
        <f>IF(A6stdlife="n/a","n/a",IF(BB$3&gt;(A6stdlife+$E150),(Input!$N$148*(1+rvanilla)^0.5)-SUM($N150:BA150),(Input!$N$148*(1+rvanilla)^0.5)/A6stdlife))</f>
        <v>0</v>
      </c>
      <c r="BC150" s="161">
        <f>IF(A6stdlife="n/a","n/a",IF(BC$3&gt;(A6stdlife+$E150),(Input!$N$148*(1+rvanilla)^0.5)-SUM($N150:BB150),(Input!$N$148*(1+rvanilla)^0.5)/A6stdlife))</f>
        <v>0</v>
      </c>
      <c r="BD150" s="161">
        <f>IF(A6stdlife="n/a","n/a",IF(BD$3&gt;(A6stdlife+$E150),(Input!$N$148*(1+rvanilla)^0.5)-SUM($N150:BC150),(Input!$N$148*(1+rvanilla)^0.5)/A6stdlife))</f>
        <v>0</v>
      </c>
      <c r="BE150" s="161">
        <f>IF(A6stdlife="n/a","n/a",IF(BE$3&gt;(A6stdlife+$E150),(Input!$N$148*(1+rvanilla)^0.5)-SUM($N150:BD150),(Input!$N$148*(1+rvanilla)^0.5)/A6stdlife))</f>
        <v>0</v>
      </c>
      <c r="BF150" s="161">
        <f>IF(A6stdlife="n/a","n/a",IF(BF$3&gt;(A6stdlife+$E150),(Input!$N$148*(1+rvanilla)^0.5)-SUM($N150:BE150),(Input!$N$148*(1+rvanilla)^0.5)/A6stdlife))</f>
        <v>0</v>
      </c>
      <c r="BG150" s="161">
        <f>IF(A6stdlife="n/a","n/a",IF(BG$3&gt;(A6stdlife+$E150),(Input!$N$148*(1+rvanilla)^0.5)-SUM($N150:BF150),(Input!$N$148*(1+rvanilla)^0.5)/A6stdlife))</f>
        <v>0</v>
      </c>
      <c r="BH150" s="161">
        <f>IF(A6stdlife="n/a","n/a",IF(BH$3&gt;(A6stdlife+$E150),(Input!$N$148*(1+rvanilla)^0.5)-SUM($N150:BG150),(Input!$N$148*(1+rvanilla)^0.5)/A6stdlife))</f>
        <v>0</v>
      </c>
      <c r="BI150" s="161">
        <f>IF(A6stdlife="n/a","n/a",IF(BI$3&gt;(A6stdlife+$E150),(Input!$N$148*(1+rvanilla)^0.5)-SUM($N150:BH150),(Input!$N$148*(1+rvanilla)^0.5)/A6stdlife))</f>
        <v>0</v>
      </c>
      <c r="BJ150" s="19"/>
      <c r="BK150" s="19"/>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x14ac:dyDescent="0.2">
      <c r="A151" s="19"/>
      <c r="B151" s="19"/>
      <c r="C151" s="35"/>
      <c r="D151" s="469"/>
      <c r="E151" s="281">
        <v>9</v>
      </c>
      <c r="F151" s="37"/>
      <c r="G151" s="393"/>
      <c r="H151" s="307"/>
      <c r="I151" s="307"/>
      <c r="J151" s="307"/>
      <c r="K151" s="307"/>
      <c r="L151" s="307"/>
      <c r="M151" s="307"/>
      <c r="N151" s="307"/>
      <c r="O151" s="306"/>
      <c r="P151" s="161">
        <f>IF(A6stdlife="n/a","n/a",IF(P$3&gt;(A6stdlife+$E151),(Input!$O$148*(1+rvanilla)^0.5)-SUM($O151:O151),(Input!$O$148*(1+rvanilla)^0.5)/A6stdlife))</f>
        <v>0</v>
      </c>
      <c r="Q151" s="161">
        <f>IF(A6stdlife="n/a","n/a",IF(Q$3&gt;(A6stdlife+$E151),(Input!$O$148*(1+rvanilla)^0.5)-SUM($O151:P151),(Input!$O$148*(1+rvanilla)^0.5)/A6stdlife))</f>
        <v>0</v>
      </c>
      <c r="R151" s="161">
        <f>IF(A6stdlife="n/a","n/a",IF(R$3&gt;(A6stdlife+$E151),(Input!$O$148*(1+rvanilla)^0.5)-SUM($O151:Q151),(Input!$O$148*(1+rvanilla)^0.5)/A6stdlife))</f>
        <v>0</v>
      </c>
      <c r="S151" s="161">
        <f>IF(A6stdlife="n/a","n/a",IF(S$3&gt;(A6stdlife+$E151),(Input!$O$148*(1+rvanilla)^0.5)-SUM($O151:R151),(Input!$O$148*(1+rvanilla)^0.5)/A6stdlife))</f>
        <v>0</v>
      </c>
      <c r="T151" s="161">
        <f>IF(A6stdlife="n/a","n/a",IF(T$3&gt;(A6stdlife+$E151),(Input!$O$148*(1+rvanilla)^0.5)-SUM($O151:S151),(Input!$O$148*(1+rvanilla)^0.5)/A6stdlife))</f>
        <v>0</v>
      </c>
      <c r="U151" s="161">
        <f>IF(A6stdlife="n/a","n/a",IF(U$3&gt;(A6stdlife+$E151),(Input!$O$148*(1+rvanilla)^0.5)-SUM($O151:T151),(Input!$O$148*(1+rvanilla)^0.5)/A6stdlife))</f>
        <v>0</v>
      </c>
      <c r="V151" s="161">
        <f>IF(A6stdlife="n/a","n/a",IF(V$3&gt;(A6stdlife+$E151),(Input!$O$148*(1+rvanilla)^0.5)-SUM($O151:U151),(Input!$O$148*(1+rvanilla)^0.5)/A6stdlife))</f>
        <v>0</v>
      </c>
      <c r="W151" s="161">
        <f>IF(A6stdlife="n/a","n/a",IF(W$3&gt;(A6stdlife+$E151),(Input!$O$148*(1+rvanilla)^0.5)-SUM($O151:V151),(Input!$O$148*(1+rvanilla)^0.5)/A6stdlife))</f>
        <v>0</v>
      </c>
      <c r="X151" s="161">
        <f>IF(A6stdlife="n/a","n/a",IF(X$3&gt;(A6stdlife+$E151),(Input!$O$148*(1+rvanilla)^0.5)-SUM($O151:W151),(Input!$O$148*(1+rvanilla)^0.5)/A6stdlife))</f>
        <v>0</v>
      </c>
      <c r="Y151" s="161">
        <f>IF(A6stdlife="n/a","n/a",IF(Y$3&gt;(A6stdlife+$E151),(Input!$O$148*(1+rvanilla)^0.5)-SUM($O151:X151),(Input!$O$148*(1+rvanilla)^0.5)/A6stdlife))</f>
        <v>0</v>
      </c>
      <c r="Z151" s="161">
        <f>IF(A6stdlife="n/a","n/a",IF(Z$3&gt;(A6stdlife+$E151),(Input!$O$148*(1+rvanilla)^0.5)-SUM($O151:Y151),(Input!$O$148*(1+rvanilla)^0.5)/A6stdlife))</f>
        <v>0</v>
      </c>
      <c r="AA151" s="161">
        <f>IF(A6stdlife="n/a","n/a",IF(AA$3&gt;(A6stdlife+$E151),(Input!$O$148*(1+rvanilla)^0.5)-SUM($O151:Z151),(Input!$O$148*(1+rvanilla)^0.5)/A6stdlife))</f>
        <v>0</v>
      </c>
      <c r="AB151" s="161">
        <f>IF(A6stdlife="n/a","n/a",IF(AB$3&gt;(A6stdlife+$E151),(Input!$O$148*(1+rvanilla)^0.5)-SUM($O151:AA151),(Input!$O$148*(1+rvanilla)^0.5)/A6stdlife))</f>
        <v>0</v>
      </c>
      <c r="AC151" s="161">
        <f>IF(A6stdlife="n/a","n/a",IF(AC$3&gt;(A6stdlife+$E151),(Input!$O$148*(1+rvanilla)^0.5)-SUM($O151:AB151),(Input!$O$148*(1+rvanilla)^0.5)/A6stdlife))</f>
        <v>0</v>
      </c>
      <c r="AD151" s="161">
        <f>IF(A6stdlife="n/a","n/a",IF(AD$3&gt;(A6stdlife+$E151),(Input!$O$148*(1+rvanilla)^0.5)-SUM($O151:AC151),(Input!$O$148*(1+rvanilla)^0.5)/A6stdlife))</f>
        <v>0</v>
      </c>
      <c r="AE151" s="161">
        <f>IF(A6stdlife="n/a","n/a",IF(AE$3&gt;(A6stdlife+$E151),(Input!$O$148*(1+rvanilla)^0.5)-SUM($O151:AD151),(Input!$O$148*(1+rvanilla)^0.5)/A6stdlife))</f>
        <v>0</v>
      </c>
      <c r="AF151" s="161">
        <f>IF(A6stdlife="n/a","n/a",IF(AF$3&gt;(A6stdlife+$E151),(Input!$O$148*(1+rvanilla)^0.5)-SUM($O151:AE151),(Input!$O$148*(1+rvanilla)^0.5)/A6stdlife))</f>
        <v>0</v>
      </c>
      <c r="AG151" s="161">
        <f>IF(A6stdlife="n/a","n/a",IF(AG$3&gt;(A6stdlife+$E151),(Input!$O$148*(1+rvanilla)^0.5)-SUM($O151:AF151),(Input!$O$148*(1+rvanilla)^0.5)/A6stdlife))</f>
        <v>0</v>
      </c>
      <c r="AH151" s="161">
        <f>IF(A6stdlife="n/a","n/a",IF(AH$3&gt;(A6stdlife+$E151),(Input!$O$148*(1+rvanilla)^0.5)-SUM($O151:AG151),(Input!$O$148*(1+rvanilla)^0.5)/A6stdlife))</f>
        <v>0</v>
      </c>
      <c r="AI151" s="161">
        <f>IF(A6stdlife="n/a","n/a",IF(AI$3&gt;(A6stdlife+$E151),(Input!$O$148*(1+rvanilla)^0.5)-SUM($O151:AH151),(Input!$O$148*(1+rvanilla)^0.5)/A6stdlife))</f>
        <v>0</v>
      </c>
      <c r="AJ151" s="161">
        <f>IF(A6stdlife="n/a","n/a",IF(AJ$3&gt;(A6stdlife+$E151),(Input!$O$148*(1+rvanilla)^0.5)-SUM($O151:AI151),(Input!$O$148*(1+rvanilla)^0.5)/A6stdlife))</f>
        <v>0</v>
      </c>
      <c r="AK151" s="161">
        <f>IF(A6stdlife="n/a","n/a",IF(AK$3&gt;(A6stdlife+$E151),(Input!$O$148*(1+rvanilla)^0.5)-SUM($O151:AJ151),(Input!$O$148*(1+rvanilla)^0.5)/A6stdlife))</f>
        <v>0</v>
      </c>
      <c r="AL151" s="161">
        <f>IF(A6stdlife="n/a","n/a",IF(AL$3&gt;(A6stdlife+$E151),(Input!$O$148*(1+rvanilla)^0.5)-SUM($O151:AK151),(Input!$O$148*(1+rvanilla)^0.5)/A6stdlife))</f>
        <v>0</v>
      </c>
      <c r="AM151" s="161">
        <f>IF(A6stdlife="n/a","n/a",IF(AM$3&gt;(A6stdlife+$E151),(Input!$O$148*(1+rvanilla)^0.5)-SUM($O151:AL151),(Input!$O$148*(1+rvanilla)^0.5)/A6stdlife))</f>
        <v>0</v>
      </c>
      <c r="AN151" s="161">
        <f>IF(A6stdlife="n/a","n/a",IF(AN$3&gt;(A6stdlife+$E151),(Input!$O$148*(1+rvanilla)^0.5)-SUM($O151:AM151),(Input!$O$148*(1+rvanilla)^0.5)/A6stdlife))</f>
        <v>0</v>
      </c>
      <c r="AO151" s="161">
        <f>IF(A6stdlife="n/a","n/a",IF(AO$3&gt;(A6stdlife+$E151),(Input!$O$148*(1+rvanilla)^0.5)-SUM($O151:AN151),(Input!$O$148*(1+rvanilla)^0.5)/A6stdlife))</f>
        <v>0</v>
      </c>
      <c r="AP151" s="161">
        <f>IF(A6stdlife="n/a","n/a",IF(AP$3&gt;(A6stdlife+$E151),(Input!$O$148*(1+rvanilla)^0.5)-SUM($O151:AO151),(Input!$O$148*(1+rvanilla)^0.5)/A6stdlife))</f>
        <v>0</v>
      </c>
      <c r="AQ151" s="161">
        <f>IF(A6stdlife="n/a","n/a",IF(AQ$3&gt;(A6stdlife+$E151),(Input!$O$148*(1+rvanilla)^0.5)-SUM($O151:AP151),(Input!$O$148*(1+rvanilla)^0.5)/A6stdlife))</f>
        <v>0</v>
      </c>
      <c r="AR151" s="161">
        <f>IF(A6stdlife="n/a","n/a",IF(AR$3&gt;(A6stdlife+$E151),(Input!$O$148*(1+rvanilla)^0.5)-SUM($O151:AQ151),(Input!$O$148*(1+rvanilla)^0.5)/A6stdlife))</f>
        <v>0</v>
      </c>
      <c r="AS151" s="161">
        <f>IF(A6stdlife="n/a","n/a",IF(AS$3&gt;(A6stdlife+$E151),(Input!$O$148*(1+rvanilla)^0.5)-SUM($O151:AR151),(Input!$O$148*(1+rvanilla)^0.5)/A6stdlife))</f>
        <v>0</v>
      </c>
      <c r="AT151" s="161">
        <f>IF(A6stdlife="n/a","n/a",IF(AT$3&gt;(A6stdlife+$E151),(Input!$O$148*(1+rvanilla)^0.5)-SUM($O151:AS151),(Input!$O$148*(1+rvanilla)^0.5)/A6stdlife))</f>
        <v>0</v>
      </c>
      <c r="AU151" s="161">
        <f>IF(A6stdlife="n/a","n/a",IF(AU$3&gt;(A6stdlife+$E151),(Input!$O$148*(1+rvanilla)^0.5)-SUM($O151:AT151),(Input!$O$148*(1+rvanilla)^0.5)/A6stdlife))</f>
        <v>0</v>
      </c>
      <c r="AV151" s="161">
        <f>IF(A6stdlife="n/a","n/a",IF(AV$3&gt;(A6stdlife+$E151),(Input!$O$148*(1+rvanilla)^0.5)-SUM($O151:AU151),(Input!$O$148*(1+rvanilla)^0.5)/A6stdlife))</f>
        <v>0</v>
      </c>
      <c r="AW151" s="161">
        <f>IF(A6stdlife="n/a","n/a",IF(AW$3&gt;(A6stdlife+$E151),(Input!$O$148*(1+rvanilla)^0.5)-SUM($O151:AV151),(Input!$O$148*(1+rvanilla)^0.5)/A6stdlife))</f>
        <v>0</v>
      </c>
      <c r="AX151" s="161">
        <f>IF(A6stdlife="n/a","n/a",IF(AX$3&gt;(A6stdlife+$E151),(Input!$O$148*(1+rvanilla)^0.5)-SUM($O151:AW151),(Input!$O$148*(1+rvanilla)^0.5)/A6stdlife))</f>
        <v>0</v>
      </c>
      <c r="AY151" s="161">
        <f>IF(A6stdlife="n/a","n/a",IF(AY$3&gt;(A6stdlife+$E151),(Input!$O$148*(1+rvanilla)^0.5)-SUM($O151:AX151),(Input!$O$148*(1+rvanilla)^0.5)/A6stdlife))</f>
        <v>0</v>
      </c>
      <c r="AZ151" s="161">
        <f>IF(A6stdlife="n/a","n/a",IF(AZ$3&gt;(A6stdlife+$E151),(Input!$O$148*(1+rvanilla)^0.5)-SUM($O151:AY151),(Input!$O$148*(1+rvanilla)^0.5)/A6stdlife))</f>
        <v>0</v>
      </c>
      <c r="BA151" s="161">
        <f>IF(A6stdlife="n/a","n/a",IF(BA$3&gt;(A6stdlife+$E151),(Input!$O$148*(1+rvanilla)^0.5)-SUM($O151:AZ151),(Input!$O$148*(1+rvanilla)^0.5)/A6stdlife))</f>
        <v>0</v>
      </c>
      <c r="BB151" s="161">
        <f>IF(A6stdlife="n/a","n/a",IF(BB$3&gt;(A6stdlife+$E151),(Input!$O$148*(1+rvanilla)^0.5)-SUM($O151:BA151),(Input!$O$148*(1+rvanilla)^0.5)/A6stdlife))</f>
        <v>0</v>
      </c>
      <c r="BC151" s="161">
        <f>IF(A6stdlife="n/a","n/a",IF(BC$3&gt;(A6stdlife+$E151),(Input!$O$148*(1+rvanilla)^0.5)-SUM($O151:BB151),(Input!$O$148*(1+rvanilla)^0.5)/A6stdlife))</f>
        <v>0</v>
      </c>
      <c r="BD151" s="161">
        <f>IF(A6stdlife="n/a","n/a",IF(BD$3&gt;(A6stdlife+$E151),(Input!$O$148*(1+rvanilla)^0.5)-SUM($O151:BC151),(Input!$O$148*(1+rvanilla)^0.5)/A6stdlife))</f>
        <v>0</v>
      </c>
      <c r="BE151" s="161">
        <f>IF(A6stdlife="n/a","n/a",IF(BE$3&gt;(A6stdlife+$E151),(Input!$O$148*(1+rvanilla)^0.5)-SUM($O151:BD151),(Input!$O$148*(1+rvanilla)^0.5)/A6stdlife))</f>
        <v>0</v>
      </c>
      <c r="BF151" s="161">
        <f>IF(A6stdlife="n/a","n/a",IF(BF$3&gt;(A6stdlife+$E151),(Input!$O$148*(1+rvanilla)^0.5)-SUM($O151:BE151),(Input!$O$148*(1+rvanilla)^0.5)/A6stdlife))</f>
        <v>0</v>
      </c>
      <c r="BG151" s="161">
        <f>IF(A6stdlife="n/a","n/a",IF(BG$3&gt;(A6stdlife+$E151),(Input!$O$148*(1+rvanilla)^0.5)-SUM($O151:BF151),(Input!$O$148*(1+rvanilla)^0.5)/A6stdlife))</f>
        <v>0</v>
      </c>
      <c r="BH151" s="161">
        <f>IF(A6stdlife="n/a","n/a",IF(BH$3&gt;(A6stdlife+$E151),(Input!$O$148*(1+rvanilla)^0.5)-SUM($O151:BG151),(Input!$O$148*(1+rvanilla)^0.5)/A6stdlife))</f>
        <v>0</v>
      </c>
      <c r="BI151" s="161">
        <f>IF(A6stdlife="n/a","n/a",IF(BI$3&gt;(A6stdlife+$E151),(Input!$O$148*(1+rvanilla)^0.5)-SUM($O151:BH151),(Input!$O$148*(1+rvanilla)^0.5)/A6stdlife))</f>
        <v>0</v>
      </c>
      <c r="BJ151" s="19"/>
      <c r="BK151" s="19"/>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x14ac:dyDescent="0.2">
      <c r="A152" s="19"/>
      <c r="B152" s="19"/>
      <c r="C152" s="35"/>
      <c r="D152" s="469"/>
      <c r="E152" s="282">
        <v>10</v>
      </c>
      <c r="F152" s="37"/>
      <c r="G152" s="393"/>
      <c r="H152" s="307"/>
      <c r="I152" s="307"/>
      <c r="J152" s="307"/>
      <c r="K152" s="307"/>
      <c r="L152" s="307"/>
      <c r="M152" s="307"/>
      <c r="N152" s="307"/>
      <c r="O152" s="307"/>
      <c r="P152" s="306"/>
      <c r="Q152" s="161">
        <f>IF(A6stdlife="n/a","n/a",IF(Q$3&gt;(A6stdlife+$E152),(Input!$P$148*(1+rvanilla)^0.5)-SUM($P152:P152),(Input!$P$148*(1+rvanilla)^0.5)/A6stdlife))</f>
        <v>0</v>
      </c>
      <c r="R152" s="161">
        <f>IF(A6stdlife="n/a","n/a",IF(R$3&gt;(A6stdlife+$E152),(Input!$P$148*(1+rvanilla)^0.5)-SUM($P152:Q152),(Input!$P$148*(1+rvanilla)^0.5)/A6stdlife))</f>
        <v>0</v>
      </c>
      <c r="S152" s="161">
        <f>IF(A6stdlife="n/a","n/a",IF(S$3&gt;(A6stdlife+$E152),(Input!$P$148*(1+rvanilla)^0.5)-SUM($P152:R152),(Input!$P$148*(1+rvanilla)^0.5)/A6stdlife))</f>
        <v>0</v>
      </c>
      <c r="T152" s="161">
        <f>IF(A6stdlife="n/a","n/a",IF(T$3&gt;(A6stdlife+$E152),(Input!$P$148*(1+rvanilla)^0.5)-SUM($P152:S152),(Input!$P$148*(1+rvanilla)^0.5)/A6stdlife))</f>
        <v>0</v>
      </c>
      <c r="U152" s="161">
        <f>IF(A6stdlife="n/a","n/a",IF(U$3&gt;(A6stdlife+$E152),(Input!$P$148*(1+rvanilla)^0.5)-SUM($P152:T152),(Input!$P$148*(1+rvanilla)^0.5)/A6stdlife))</f>
        <v>0</v>
      </c>
      <c r="V152" s="161">
        <f>IF(A6stdlife="n/a","n/a",IF(V$3&gt;(A6stdlife+$E152),(Input!$P$148*(1+rvanilla)^0.5)-SUM($P152:U152),(Input!$P$148*(1+rvanilla)^0.5)/A6stdlife))</f>
        <v>0</v>
      </c>
      <c r="W152" s="161">
        <f>IF(A6stdlife="n/a","n/a",IF(W$3&gt;(A6stdlife+$E152),(Input!$P$148*(1+rvanilla)^0.5)-SUM($P152:V152),(Input!$P$148*(1+rvanilla)^0.5)/A6stdlife))</f>
        <v>0</v>
      </c>
      <c r="X152" s="161">
        <f>IF(A6stdlife="n/a","n/a",IF(X$3&gt;(A6stdlife+$E152),(Input!$P$148*(1+rvanilla)^0.5)-SUM($P152:W152),(Input!$P$148*(1+rvanilla)^0.5)/A6stdlife))</f>
        <v>0</v>
      </c>
      <c r="Y152" s="161">
        <f>IF(A6stdlife="n/a","n/a",IF(Y$3&gt;(A6stdlife+$E152),(Input!$P$148*(1+rvanilla)^0.5)-SUM($P152:X152),(Input!$P$148*(1+rvanilla)^0.5)/A6stdlife))</f>
        <v>0</v>
      </c>
      <c r="Z152" s="161">
        <f>IF(A6stdlife="n/a","n/a",IF(Z$3&gt;(A6stdlife+$E152),(Input!$P$148*(1+rvanilla)^0.5)-SUM($P152:Y152),(Input!$P$148*(1+rvanilla)^0.5)/A6stdlife))</f>
        <v>0</v>
      </c>
      <c r="AA152" s="161">
        <f>IF(A6stdlife="n/a","n/a",IF(AA$3&gt;(A6stdlife+$E152),(Input!$P$148*(1+rvanilla)^0.5)-SUM($P152:Z152),(Input!$P$148*(1+rvanilla)^0.5)/A6stdlife))</f>
        <v>0</v>
      </c>
      <c r="AB152" s="161">
        <f>IF(A6stdlife="n/a","n/a",IF(AB$3&gt;(A6stdlife+$E152),(Input!$P$148*(1+rvanilla)^0.5)-SUM($P152:AA152),(Input!$P$148*(1+rvanilla)^0.5)/A6stdlife))</f>
        <v>0</v>
      </c>
      <c r="AC152" s="161">
        <f>IF(A6stdlife="n/a","n/a",IF(AC$3&gt;(A6stdlife+$E152),(Input!$P$148*(1+rvanilla)^0.5)-SUM($P152:AB152),(Input!$P$148*(1+rvanilla)^0.5)/A6stdlife))</f>
        <v>0</v>
      </c>
      <c r="AD152" s="161">
        <f>IF(A6stdlife="n/a","n/a",IF(AD$3&gt;(A6stdlife+$E152),(Input!$P$148*(1+rvanilla)^0.5)-SUM($P152:AC152),(Input!$P$148*(1+rvanilla)^0.5)/A6stdlife))</f>
        <v>0</v>
      </c>
      <c r="AE152" s="161">
        <f>IF(A6stdlife="n/a","n/a",IF(AE$3&gt;(A6stdlife+$E152),(Input!$P$148*(1+rvanilla)^0.5)-SUM($P152:AD152),(Input!$P$148*(1+rvanilla)^0.5)/A6stdlife))</f>
        <v>0</v>
      </c>
      <c r="AF152" s="161">
        <f>IF(A6stdlife="n/a","n/a",IF(AF$3&gt;(A6stdlife+$E152),(Input!$P$148*(1+rvanilla)^0.5)-SUM($P152:AE152),(Input!$P$148*(1+rvanilla)^0.5)/A6stdlife))</f>
        <v>0</v>
      </c>
      <c r="AG152" s="161">
        <f>IF(A6stdlife="n/a","n/a",IF(AG$3&gt;(A6stdlife+$E152),(Input!$P$148*(1+rvanilla)^0.5)-SUM($P152:AF152),(Input!$P$148*(1+rvanilla)^0.5)/A6stdlife))</f>
        <v>0</v>
      </c>
      <c r="AH152" s="161">
        <f>IF(A6stdlife="n/a","n/a",IF(AH$3&gt;(A6stdlife+$E152),(Input!$P$148*(1+rvanilla)^0.5)-SUM($P152:AG152),(Input!$P$148*(1+rvanilla)^0.5)/A6stdlife))</f>
        <v>0</v>
      </c>
      <c r="AI152" s="161">
        <f>IF(A6stdlife="n/a","n/a",IF(AI$3&gt;(A6stdlife+$E152),(Input!$P$148*(1+rvanilla)^0.5)-SUM($P152:AH152),(Input!$P$148*(1+rvanilla)^0.5)/A6stdlife))</f>
        <v>0</v>
      </c>
      <c r="AJ152" s="161">
        <f>IF(A6stdlife="n/a","n/a",IF(AJ$3&gt;(A6stdlife+$E152),(Input!$P$148*(1+rvanilla)^0.5)-SUM($P152:AI152),(Input!$P$148*(1+rvanilla)^0.5)/A6stdlife))</f>
        <v>0</v>
      </c>
      <c r="AK152" s="161">
        <f>IF(A6stdlife="n/a","n/a",IF(AK$3&gt;(A6stdlife+$E152),(Input!$P$148*(1+rvanilla)^0.5)-SUM($P152:AJ152),(Input!$P$148*(1+rvanilla)^0.5)/A6stdlife))</f>
        <v>0</v>
      </c>
      <c r="AL152" s="161">
        <f>IF(A6stdlife="n/a","n/a",IF(AL$3&gt;(A6stdlife+$E152),(Input!$P$148*(1+rvanilla)^0.5)-SUM($P152:AK152),(Input!$P$148*(1+rvanilla)^0.5)/A6stdlife))</f>
        <v>0</v>
      </c>
      <c r="AM152" s="161">
        <f>IF(A6stdlife="n/a","n/a",IF(AM$3&gt;(A6stdlife+$E152),(Input!$P$148*(1+rvanilla)^0.5)-SUM($P152:AL152),(Input!$P$148*(1+rvanilla)^0.5)/A6stdlife))</f>
        <v>0</v>
      </c>
      <c r="AN152" s="161">
        <f>IF(A6stdlife="n/a","n/a",IF(AN$3&gt;(A6stdlife+$E152),(Input!$P$148*(1+rvanilla)^0.5)-SUM($P152:AM152),(Input!$P$148*(1+rvanilla)^0.5)/A6stdlife))</f>
        <v>0</v>
      </c>
      <c r="AO152" s="161">
        <f>IF(A6stdlife="n/a","n/a",IF(AO$3&gt;(A6stdlife+$E152),(Input!$P$148*(1+rvanilla)^0.5)-SUM($P152:AN152),(Input!$P$148*(1+rvanilla)^0.5)/A6stdlife))</f>
        <v>0</v>
      </c>
      <c r="AP152" s="161">
        <f>IF(A6stdlife="n/a","n/a",IF(AP$3&gt;(A6stdlife+$E152),(Input!$P$148*(1+rvanilla)^0.5)-SUM($P152:AO152),(Input!$P$148*(1+rvanilla)^0.5)/A6stdlife))</f>
        <v>0</v>
      </c>
      <c r="AQ152" s="161">
        <f>IF(A6stdlife="n/a","n/a",IF(AQ$3&gt;(A6stdlife+$E152),(Input!$P$148*(1+rvanilla)^0.5)-SUM($P152:AP152),(Input!$P$148*(1+rvanilla)^0.5)/A6stdlife))</f>
        <v>0</v>
      </c>
      <c r="AR152" s="161">
        <f>IF(A6stdlife="n/a","n/a",IF(AR$3&gt;(A6stdlife+$E152),(Input!$P$148*(1+rvanilla)^0.5)-SUM($P152:AQ152),(Input!$P$148*(1+rvanilla)^0.5)/A6stdlife))</f>
        <v>0</v>
      </c>
      <c r="AS152" s="161">
        <f>IF(A6stdlife="n/a","n/a",IF(AS$3&gt;(A6stdlife+$E152),(Input!$P$148*(1+rvanilla)^0.5)-SUM($P152:AR152),(Input!$P$148*(1+rvanilla)^0.5)/A6stdlife))</f>
        <v>0</v>
      </c>
      <c r="AT152" s="161">
        <f>IF(A6stdlife="n/a","n/a",IF(AT$3&gt;(A6stdlife+$E152),(Input!$P$148*(1+rvanilla)^0.5)-SUM($P152:AS152),(Input!$P$148*(1+rvanilla)^0.5)/A6stdlife))</f>
        <v>0</v>
      </c>
      <c r="AU152" s="161">
        <f>IF(A6stdlife="n/a","n/a",IF(AU$3&gt;(A6stdlife+$E152),(Input!$P$148*(1+rvanilla)^0.5)-SUM($P152:AT152),(Input!$P$148*(1+rvanilla)^0.5)/A6stdlife))</f>
        <v>0</v>
      </c>
      <c r="AV152" s="161">
        <f>IF(A6stdlife="n/a","n/a",IF(AV$3&gt;(A6stdlife+$E152),(Input!$P$148*(1+rvanilla)^0.5)-SUM($P152:AU152),(Input!$P$148*(1+rvanilla)^0.5)/A6stdlife))</f>
        <v>0</v>
      </c>
      <c r="AW152" s="161">
        <f>IF(A6stdlife="n/a","n/a",IF(AW$3&gt;(A6stdlife+$E152),(Input!$P$148*(1+rvanilla)^0.5)-SUM($P152:AV152),(Input!$P$148*(1+rvanilla)^0.5)/A6stdlife))</f>
        <v>0</v>
      </c>
      <c r="AX152" s="161">
        <f>IF(A6stdlife="n/a","n/a",IF(AX$3&gt;(A6stdlife+$E152),(Input!$P$148*(1+rvanilla)^0.5)-SUM($P152:AW152),(Input!$P$148*(1+rvanilla)^0.5)/A6stdlife))</f>
        <v>0</v>
      </c>
      <c r="AY152" s="161">
        <f>IF(A6stdlife="n/a","n/a",IF(AY$3&gt;(A6stdlife+$E152),(Input!$P$148*(1+rvanilla)^0.5)-SUM($P152:AX152),(Input!$P$148*(1+rvanilla)^0.5)/A6stdlife))</f>
        <v>0</v>
      </c>
      <c r="AZ152" s="161">
        <f>IF(A6stdlife="n/a","n/a",IF(AZ$3&gt;(A6stdlife+$E152),(Input!$P$148*(1+rvanilla)^0.5)-SUM($P152:AY152),(Input!$P$148*(1+rvanilla)^0.5)/A6stdlife))</f>
        <v>0</v>
      </c>
      <c r="BA152" s="161">
        <f>IF(A6stdlife="n/a","n/a",IF(BA$3&gt;(A6stdlife+$E152),(Input!$P$148*(1+rvanilla)^0.5)-SUM($P152:AZ152),(Input!$P$148*(1+rvanilla)^0.5)/A6stdlife))</f>
        <v>0</v>
      </c>
      <c r="BB152" s="161">
        <f>IF(A6stdlife="n/a","n/a",IF(BB$3&gt;(A6stdlife+$E152),(Input!$P$148*(1+rvanilla)^0.5)-SUM($P152:BA152),(Input!$P$148*(1+rvanilla)^0.5)/A6stdlife))</f>
        <v>0</v>
      </c>
      <c r="BC152" s="161">
        <f>IF(A6stdlife="n/a","n/a",IF(BC$3&gt;(A6stdlife+$E152),(Input!$P$148*(1+rvanilla)^0.5)-SUM($P152:BB152),(Input!$P$148*(1+rvanilla)^0.5)/A6stdlife))</f>
        <v>0</v>
      </c>
      <c r="BD152" s="161">
        <f>IF(A6stdlife="n/a","n/a",IF(BD$3&gt;(A6stdlife+$E152),(Input!$P$148*(1+rvanilla)^0.5)-SUM($P152:BC152),(Input!$P$148*(1+rvanilla)^0.5)/A6stdlife))</f>
        <v>0</v>
      </c>
      <c r="BE152" s="161">
        <f>IF(A6stdlife="n/a","n/a",IF(BE$3&gt;(A6stdlife+$E152),(Input!$P$148*(1+rvanilla)^0.5)-SUM($P152:BD152),(Input!$P$148*(1+rvanilla)^0.5)/A6stdlife))</f>
        <v>0</v>
      </c>
      <c r="BF152" s="161">
        <f>IF(A6stdlife="n/a","n/a",IF(BF$3&gt;(A6stdlife+$E152),(Input!$P$148*(1+rvanilla)^0.5)-SUM($P152:BE152),(Input!$P$148*(1+rvanilla)^0.5)/A6stdlife))</f>
        <v>0</v>
      </c>
      <c r="BG152" s="161">
        <f>IF(A6stdlife="n/a","n/a",IF(BG$3&gt;(A6stdlife+$E152),(Input!$P$148*(1+rvanilla)^0.5)-SUM($P152:BF152),(Input!$P$148*(1+rvanilla)^0.5)/A6stdlife))</f>
        <v>0</v>
      </c>
      <c r="BH152" s="161">
        <f>IF(A6stdlife="n/a","n/a",IF(BH$3&gt;(A6stdlife+$E152),(Input!$P$148*(1+rvanilla)^0.5)-SUM($P152:BG152),(Input!$P$148*(1+rvanilla)^0.5)/A6stdlife))</f>
        <v>0</v>
      </c>
      <c r="BI152" s="161">
        <f>IF(A6stdlife="n/a","n/a",IF(BI$3&gt;(A6stdlife+$E152),(Input!$P$148*(1+rvanilla)^0.5)-SUM($P152:BH152),(Input!$P$148*(1+rvanilla)^0.5)/A6stdlife))</f>
        <v>0</v>
      </c>
      <c r="BJ152" s="19"/>
      <c r="BK152" s="19"/>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1" x14ac:dyDescent="0.2">
      <c r="A153" s="19"/>
      <c r="B153" s="19"/>
      <c r="C153" s="35">
        <f>Asset6</f>
        <v>0</v>
      </c>
      <c r="D153" s="19"/>
      <c r="E153" s="19"/>
      <c r="F153" s="32"/>
      <c r="G153" s="158">
        <f t="shared" ref="G153:AL153" si="47">SUM(G141:G152)</f>
        <v>0</v>
      </c>
      <c r="H153" s="158">
        <f t="shared" si="47"/>
        <v>0</v>
      </c>
      <c r="I153" s="158">
        <f t="shared" si="47"/>
        <v>0</v>
      </c>
      <c r="J153" s="158">
        <f t="shared" si="47"/>
        <v>0</v>
      </c>
      <c r="K153" s="158">
        <f t="shared" si="47"/>
        <v>0</v>
      </c>
      <c r="L153" s="158">
        <f t="shared" si="47"/>
        <v>0</v>
      </c>
      <c r="M153" s="158">
        <f t="shared" si="47"/>
        <v>0</v>
      </c>
      <c r="N153" s="158">
        <f t="shared" si="47"/>
        <v>0</v>
      </c>
      <c r="O153" s="158">
        <f t="shared" si="47"/>
        <v>0</v>
      </c>
      <c r="P153" s="158">
        <f t="shared" si="47"/>
        <v>0</v>
      </c>
      <c r="Q153" s="158">
        <f t="shared" si="47"/>
        <v>0</v>
      </c>
      <c r="R153" s="158">
        <f t="shared" si="47"/>
        <v>0</v>
      </c>
      <c r="S153" s="158">
        <f t="shared" si="47"/>
        <v>0</v>
      </c>
      <c r="T153" s="158">
        <f t="shared" si="47"/>
        <v>0</v>
      </c>
      <c r="U153" s="158">
        <f t="shared" si="47"/>
        <v>0</v>
      </c>
      <c r="V153" s="158">
        <f t="shared" si="47"/>
        <v>0</v>
      </c>
      <c r="W153" s="158">
        <f t="shared" si="47"/>
        <v>0</v>
      </c>
      <c r="X153" s="158">
        <f t="shared" si="47"/>
        <v>0</v>
      </c>
      <c r="Y153" s="158">
        <f t="shared" si="47"/>
        <v>0</v>
      </c>
      <c r="Z153" s="158">
        <f t="shared" si="47"/>
        <v>0</v>
      </c>
      <c r="AA153" s="158">
        <f t="shared" si="47"/>
        <v>0</v>
      </c>
      <c r="AB153" s="158">
        <f t="shared" si="47"/>
        <v>0</v>
      </c>
      <c r="AC153" s="158">
        <f t="shared" si="47"/>
        <v>0</v>
      </c>
      <c r="AD153" s="158">
        <f t="shared" si="47"/>
        <v>0</v>
      </c>
      <c r="AE153" s="158">
        <f t="shared" si="47"/>
        <v>0</v>
      </c>
      <c r="AF153" s="158">
        <f t="shared" si="47"/>
        <v>0</v>
      </c>
      <c r="AG153" s="158">
        <f t="shared" si="47"/>
        <v>0</v>
      </c>
      <c r="AH153" s="158">
        <f t="shared" si="47"/>
        <v>0</v>
      </c>
      <c r="AI153" s="158">
        <f t="shared" si="47"/>
        <v>0</v>
      </c>
      <c r="AJ153" s="158">
        <f t="shared" si="47"/>
        <v>0</v>
      </c>
      <c r="AK153" s="158">
        <f t="shared" si="47"/>
        <v>0</v>
      </c>
      <c r="AL153" s="158">
        <f t="shared" si="47"/>
        <v>0</v>
      </c>
      <c r="AM153" s="158">
        <f t="shared" ref="AM153:BI153" si="48">SUM(AM141:AM152)</f>
        <v>0</v>
      </c>
      <c r="AN153" s="158">
        <f t="shared" si="48"/>
        <v>0</v>
      </c>
      <c r="AO153" s="158">
        <f t="shared" si="48"/>
        <v>0</v>
      </c>
      <c r="AP153" s="158">
        <f t="shared" si="48"/>
        <v>0</v>
      </c>
      <c r="AQ153" s="158">
        <f t="shared" si="48"/>
        <v>0</v>
      </c>
      <c r="AR153" s="158">
        <f t="shared" si="48"/>
        <v>0</v>
      </c>
      <c r="AS153" s="158">
        <f t="shared" si="48"/>
        <v>0</v>
      </c>
      <c r="AT153" s="158">
        <f t="shared" si="48"/>
        <v>0</v>
      </c>
      <c r="AU153" s="158">
        <f t="shared" si="48"/>
        <v>0</v>
      </c>
      <c r="AV153" s="158">
        <f t="shared" si="48"/>
        <v>0</v>
      </c>
      <c r="AW153" s="158">
        <f t="shared" si="48"/>
        <v>0</v>
      </c>
      <c r="AX153" s="158">
        <f t="shared" si="48"/>
        <v>0</v>
      </c>
      <c r="AY153" s="158">
        <f t="shared" si="48"/>
        <v>0</v>
      </c>
      <c r="AZ153" s="158">
        <f t="shared" si="48"/>
        <v>0</v>
      </c>
      <c r="BA153" s="158">
        <f t="shared" si="48"/>
        <v>0</v>
      </c>
      <c r="BB153" s="158">
        <f t="shared" si="48"/>
        <v>0</v>
      </c>
      <c r="BC153" s="158">
        <f t="shared" si="48"/>
        <v>0</v>
      </c>
      <c r="BD153" s="158">
        <f t="shared" si="48"/>
        <v>0</v>
      </c>
      <c r="BE153" s="158">
        <f t="shared" si="48"/>
        <v>0</v>
      </c>
      <c r="BF153" s="158">
        <f t="shared" si="48"/>
        <v>0</v>
      </c>
      <c r="BG153" s="158">
        <f t="shared" si="48"/>
        <v>0</v>
      </c>
      <c r="BH153" s="158">
        <f t="shared" si="48"/>
        <v>0</v>
      </c>
      <c r="BI153" s="158">
        <f t="shared" si="48"/>
        <v>0</v>
      </c>
      <c r="BJ153" s="19"/>
      <c r="BK153" s="19"/>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x14ac:dyDescent="0.2">
      <c r="A154" s="19"/>
      <c r="B154" s="42" t="str">
        <f>C166</f>
        <v>Customer Metering and Load Control</v>
      </c>
      <c r="C154" s="43"/>
      <c r="D154" s="44" t="s">
        <v>72</v>
      </c>
      <c r="E154" s="43"/>
      <c r="F154" s="45"/>
      <c r="G154" s="391">
        <f>IF(G$3&gt;A7remlife,A7value-SUM($F154:F154),IF(A7remlife="N/A","n/a",A7value/A7remlife))</f>
        <v>8.6835125212327782</v>
      </c>
      <c r="H154" s="160">
        <f>IF(H$3&gt;A7remlife,A7value-SUM($F154:G154),IF(A7remlife="N/A","n/a",A7value/A7remlife))</f>
        <v>8.6835125212327782</v>
      </c>
      <c r="I154" s="160">
        <f>IF(I$3&gt;A7remlife,A7value-SUM($F154:H154),IF(A7remlife="N/A","n/a",A7value/A7remlife))</f>
        <v>8.6835125212327782</v>
      </c>
      <c r="J154" s="160">
        <f>IF(J$3&gt;A7remlife,A7value-SUM($F154:I154),IF(A7remlife="N/A","n/a",A7value/A7remlife))</f>
        <v>8.6835125212327782</v>
      </c>
      <c r="K154" s="160">
        <f>IF(K$3&gt;A7remlife,A7value-SUM($F154:J154),IF(A7remlife="N/A","n/a",A7value/A7remlife))</f>
        <v>8.6835125212327782</v>
      </c>
      <c r="L154" s="160">
        <f>IF(L$3&gt;A7remlife,A7value-SUM($F154:K154),IF(A7remlife="N/A","n/a",A7value/A7remlife))</f>
        <v>8.6835125212327782</v>
      </c>
      <c r="M154" s="160">
        <f>IF(M$3&gt;A7remlife,A7value-SUM($F154:L154),IF(A7remlife="N/A","n/a",A7value/A7remlife))</f>
        <v>8.6835125212327782</v>
      </c>
      <c r="N154" s="160">
        <f>IF(N$3&gt;A7remlife,A7value-SUM($F154:M154),IF(A7remlife="N/A","n/a",A7value/A7remlife))</f>
        <v>8.6835125212327782</v>
      </c>
      <c r="O154" s="160">
        <f>IF(O$3&gt;A7remlife,A7value-SUM($F154:N154),IF(A7remlife="N/A","n/a",A7value/A7remlife))</f>
        <v>8.6835125212327782</v>
      </c>
      <c r="P154" s="160">
        <f>IF(P$3&gt;A7remlife,A7value-SUM($F154:O154),IF(A7remlife="N/A","n/a",A7value/A7remlife))</f>
        <v>8.6835125212327782</v>
      </c>
      <c r="Q154" s="160">
        <f>IF(Q$3&gt;A7remlife,A7value-SUM($F154:P154),IF(A7remlife="N/A","n/a",A7value/A7remlife))</f>
        <v>8.6835125212327782</v>
      </c>
      <c r="R154" s="160">
        <f>IF(R$3&gt;A7remlife,A7value-SUM($F154:Q154),IF(A7remlife="N/A","n/a",A7value/A7remlife))</f>
        <v>8.6835125212327782</v>
      </c>
      <c r="S154" s="160">
        <f>IF(S$3&gt;A7remlife,A7value-SUM($F154:R154),IF(A7remlife="N/A","n/a",A7value/A7remlife))</f>
        <v>8.6835125212327782</v>
      </c>
      <c r="T154" s="160">
        <f>IF(T$3&gt;A7remlife,A7value-SUM($F154:S154),IF(A7remlife="N/A","n/a",A7value/A7remlife))</f>
        <v>8.6835125212327782</v>
      </c>
      <c r="U154" s="160">
        <f>IF(U$3&gt;A7remlife,A7value-SUM($F154:T154),IF(A7remlife="N/A","n/a",A7value/A7remlife))</f>
        <v>4.4213630984227876</v>
      </c>
      <c r="V154" s="160">
        <f>IF(V$3&gt;A7remlife,A7value-SUM($F154:U154),IF(A7remlife="N/A","n/a",A7value/A7remlife))</f>
        <v>0</v>
      </c>
      <c r="W154" s="160">
        <f>IF(W$3&gt;A7remlife,A7value-SUM($F154:V154),IF(A7remlife="N/A","n/a",A7value/A7remlife))</f>
        <v>0</v>
      </c>
      <c r="X154" s="160">
        <f>IF(X$3&gt;A7remlife,A7value-SUM($F154:W154),IF(A7remlife="N/A","n/a",A7value/A7remlife))</f>
        <v>0</v>
      </c>
      <c r="Y154" s="160">
        <f>IF(Y$3&gt;A7remlife,A7value-SUM($F154:X154),IF(A7remlife="N/A","n/a",A7value/A7remlife))</f>
        <v>0</v>
      </c>
      <c r="Z154" s="160">
        <f>IF(Z$3&gt;A7remlife,A7value-SUM($F154:Y154),IF(A7remlife="N/A","n/a",A7value/A7remlife))</f>
        <v>0</v>
      </c>
      <c r="AA154" s="160">
        <f>IF(AA$3&gt;A7remlife,A7value-SUM($F154:Z154),IF(A7remlife="N/A","n/a",A7value/A7remlife))</f>
        <v>0</v>
      </c>
      <c r="AB154" s="160">
        <f>IF(AB$3&gt;A7remlife,A7value-SUM($F154:AA154),IF(A7remlife="N/A","n/a",A7value/A7remlife))</f>
        <v>0</v>
      </c>
      <c r="AC154" s="160">
        <f>IF(AC$3&gt;A7remlife,A7value-SUM($F154:AB154),IF(A7remlife="N/A","n/a",A7value/A7remlife))</f>
        <v>0</v>
      </c>
      <c r="AD154" s="160">
        <f>IF(AD$3&gt;A7remlife,A7value-SUM($F154:AC154),IF(A7remlife="N/A","n/a",A7value/A7remlife))</f>
        <v>0</v>
      </c>
      <c r="AE154" s="160">
        <f>IF(AE$3&gt;A7remlife,A7value-SUM($F154:AD154),IF(A7remlife="N/A","n/a",A7value/A7remlife))</f>
        <v>0</v>
      </c>
      <c r="AF154" s="160">
        <f>IF(AF$3&gt;A7remlife,A7value-SUM($F154:AE154),IF(A7remlife="N/A","n/a",A7value/A7remlife))</f>
        <v>0</v>
      </c>
      <c r="AG154" s="160">
        <f>IF(AG$3&gt;A7remlife,A7value-SUM($F154:AF154),IF(A7remlife="N/A","n/a",A7value/A7remlife))</f>
        <v>0</v>
      </c>
      <c r="AH154" s="160">
        <f>IF(AH$3&gt;A7remlife,A7value-SUM($F154:AG154),IF(A7remlife="N/A","n/a",A7value/A7remlife))</f>
        <v>0</v>
      </c>
      <c r="AI154" s="160">
        <f>IF(AI$3&gt;A7remlife,A7value-SUM($F154:AH154),IF(A7remlife="N/A","n/a",A7value/A7remlife))</f>
        <v>0</v>
      </c>
      <c r="AJ154" s="160">
        <f>IF(AJ$3&gt;A7remlife,A7value-SUM($F154:AI154),IF(A7remlife="N/A","n/a",A7value/A7remlife))</f>
        <v>0</v>
      </c>
      <c r="AK154" s="160">
        <f>IF(AK$3&gt;A7remlife,A7value-SUM($F154:AJ154),IF(A7remlife="N/A","n/a",A7value/A7remlife))</f>
        <v>0</v>
      </c>
      <c r="AL154" s="160">
        <f>IF(AL$3&gt;A7remlife,A7value-SUM($F154:AK154),IF(A7remlife="N/A","n/a",A7value/A7remlife))</f>
        <v>0</v>
      </c>
      <c r="AM154" s="160">
        <f>IF(AM$3&gt;A7remlife,A7value-SUM($F154:AL154),IF(A7remlife="N/A","n/a",A7value/A7remlife))</f>
        <v>0</v>
      </c>
      <c r="AN154" s="160">
        <f>IF(AN$3&gt;A7remlife,A7value-SUM($F154:AM154),IF(A7remlife="N/A","n/a",A7value/A7remlife))</f>
        <v>0</v>
      </c>
      <c r="AO154" s="160">
        <f>IF(AO$3&gt;A7remlife,A7value-SUM($F154:AN154),IF(A7remlife="N/A","n/a",A7value/A7remlife))</f>
        <v>0</v>
      </c>
      <c r="AP154" s="160">
        <f>IF(AP$3&gt;A7remlife,A7value-SUM($F154:AO154),IF(A7remlife="N/A","n/a",A7value/A7remlife))</f>
        <v>0</v>
      </c>
      <c r="AQ154" s="160">
        <f>IF(AQ$3&gt;A7remlife,A7value-SUM($F154:AP154),IF(A7remlife="N/A","n/a",A7value/A7remlife))</f>
        <v>0</v>
      </c>
      <c r="AR154" s="160">
        <f>IF(AR$3&gt;A7remlife,A7value-SUM($F154:AQ154),IF(A7remlife="N/A","n/a",A7value/A7remlife))</f>
        <v>0</v>
      </c>
      <c r="AS154" s="160">
        <f>IF(AS$3&gt;A7remlife,A7value-SUM($F154:AR154),IF(A7remlife="N/A","n/a",A7value/A7remlife))</f>
        <v>0</v>
      </c>
      <c r="AT154" s="160">
        <f>IF(AT$3&gt;A7remlife,A7value-SUM($F154:AS154),IF(A7remlife="N/A","n/a",A7value/A7remlife))</f>
        <v>0</v>
      </c>
      <c r="AU154" s="160">
        <f>IF(AU$3&gt;A7remlife,A7value-SUM($F154:AT154),IF(A7remlife="N/A","n/a",A7value/A7remlife))</f>
        <v>0</v>
      </c>
      <c r="AV154" s="160">
        <f>IF(AV$3&gt;A7remlife,A7value-SUM($F154:AU154),IF(A7remlife="N/A","n/a",A7value/A7remlife))</f>
        <v>0</v>
      </c>
      <c r="AW154" s="160">
        <f>IF(AW$3&gt;A7remlife,A7value-SUM($F154:AV154),IF(A7remlife="N/A","n/a",A7value/A7remlife))</f>
        <v>0</v>
      </c>
      <c r="AX154" s="160">
        <f>IF(AX$3&gt;A7remlife,A7value-SUM($F154:AW154),IF(A7remlife="N/A","n/a",A7value/A7remlife))</f>
        <v>0</v>
      </c>
      <c r="AY154" s="160">
        <f>IF(AY$3&gt;A7remlife,A7value-SUM($F154:AX154),IF(A7remlife="N/A","n/a",A7value/A7remlife))</f>
        <v>0</v>
      </c>
      <c r="AZ154" s="160">
        <f>IF(AZ$3&gt;A7remlife,A7value-SUM($F154:AY154),IF(A7remlife="N/A","n/a",A7value/A7remlife))</f>
        <v>0</v>
      </c>
      <c r="BA154" s="160">
        <f>IF(BA$3&gt;A7remlife,A7value-SUM($F154:AZ154),IF(A7remlife="N/A","n/a",A7value/A7remlife))</f>
        <v>0</v>
      </c>
      <c r="BB154" s="160">
        <f>IF(BB$3&gt;A7remlife,A7value-SUM($F154:BA154),IF(A7remlife="N/A","n/a",A7value/A7remlife))</f>
        <v>0</v>
      </c>
      <c r="BC154" s="160">
        <f>IF(BC$3&gt;A7remlife,A7value-SUM($F154:BB154),IF(A7remlife="N/A","n/a",A7value/A7remlife))</f>
        <v>0</v>
      </c>
      <c r="BD154" s="160">
        <f>IF(BD$3&gt;A7remlife,A7value-SUM($F154:BC154),IF(A7remlife="N/A","n/a",A7value/A7remlife))</f>
        <v>0</v>
      </c>
      <c r="BE154" s="160">
        <f>IF(BE$3&gt;A7remlife,A7value-SUM($F154:BD154),IF(A7remlife="N/A","n/a",A7value/A7remlife))</f>
        <v>0</v>
      </c>
      <c r="BF154" s="160">
        <f>IF(BF$3&gt;A7remlife,A7value-SUM($F154:BE154),IF(A7remlife="N/A","n/a",A7value/A7remlife))</f>
        <v>0</v>
      </c>
      <c r="BG154" s="160">
        <f>IF(BG$3&gt;A7remlife,A7value-SUM($F154:BF154),IF(A7remlife="N/A","n/a",A7value/A7remlife))</f>
        <v>0</v>
      </c>
      <c r="BH154" s="160">
        <f>IF(BH$3&gt;A7remlife,A7value-SUM($F154:BG154),IF(A7remlife="N/A","n/a",A7value/A7remlife))</f>
        <v>0</v>
      </c>
      <c r="BI154" s="160">
        <f>IF(BI$3&gt;A7remlife,A7value-SUM($F154:BH154),IF(A7remlife="N/A","n/a",A7value/A7remlife))</f>
        <v>0</v>
      </c>
      <c r="BJ154" s="19"/>
      <c r="BK154" s="19"/>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x14ac:dyDescent="0.2">
      <c r="A155" s="19"/>
      <c r="B155" s="19"/>
      <c r="C155" s="35"/>
      <c r="D155" s="469" t="s">
        <v>71</v>
      </c>
      <c r="E155" s="281">
        <v>0</v>
      </c>
      <c r="F155" s="37"/>
      <c r="G155" s="157"/>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161"/>
      <c r="AO155" s="161"/>
      <c r="AP155" s="161"/>
      <c r="AQ155" s="161"/>
      <c r="AR155" s="161"/>
      <c r="AS155" s="161"/>
      <c r="AT155" s="161"/>
      <c r="AU155" s="161"/>
      <c r="AV155" s="161"/>
      <c r="AW155" s="161"/>
      <c r="AX155" s="161"/>
      <c r="AY155" s="161"/>
      <c r="AZ155" s="161"/>
      <c r="BA155" s="161"/>
      <c r="BB155" s="161"/>
      <c r="BC155" s="161"/>
      <c r="BD155" s="161"/>
      <c r="BE155" s="161"/>
      <c r="BF155" s="161"/>
      <c r="BG155" s="161"/>
      <c r="BH155" s="161"/>
      <c r="BI155" s="161"/>
      <c r="BJ155" s="19"/>
      <c r="BK155" s="19"/>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x14ac:dyDescent="0.2">
      <c r="A156" s="19"/>
      <c r="B156" s="19"/>
      <c r="C156" s="35"/>
      <c r="D156" s="469"/>
      <c r="E156" s="281">
        <v>1</v>
      </c>
      <c r="F156" s="37"/>
      <c r="G156" s="392"/>
      <c r="H156" s="161">
        <f>IF(A7stdlife="n/a","n/a",IF(H$3&gt;(A7stdlife+$E156),(Input!$G$149*(1+rvanilla)^0.5)-SUM($G156:G156),(Input!$G$149*(1+rvanilla)^0.5)/A7stdlife))</f>
        <v>0.19347019786805272</v>
      </c>
      <c r="I156" s="161">
        <f>IF(A7stdlife="n/a","n/a",IF(I$3&gt;(A7stdlife+$E156),(Input!$G$149*(1+rvanilla)^0.5)-SUM($G156:H156),(Input!$G$149*(1+rvanilla)^0.5)/A7stdlife))</f>
        <v>0.19347019786805272</v>
      </c>
      <c r="J156" s="161">
        <f>IF(A7stdlife="n/a","n/a",IF(J$3&gt;(A7stdlife+$E156),(Input!$G$149*(1+rvanilla)^0.5)-SUM($G156:I156),(Input!$G$149*(1+rvanilla)^0.5)/A7stdlife))</f>
        <v>0.19347019786805272</v>
      </c>
      <c r="K156" s="161">
        <f>IF(A7stdlife="n/a","n/a",IF(K$3&gt;(A7stdlife+$E156),(Input!$G$149*(1+rvanilla)^0.5)-SUM($G156:J156),(Input!$G$149*(1+rvanilla)^0.5)/A7stdlife))</f>
        <v>0.19347019786805272</v>
      </c>
      <c r="L156" s="161">
        <f>IF(A7stdlife="n/a","n/a",IF(L$3&gt;(A7stdlife+$E156),(Input!$G$149*(1+rvanilla)^0.5)-SUM($G156:K156),(Input!$G$149*(1+rvanilla)^0.5)/A7stdlife))</f>
        <v>0.19347019786805272</v>
      </c>
      <c r="M156" s="161">
        <f>IF(A7stdlife="n/a","n/a",IF(M$3&gt;(A7stdlife+$E156),(Input!$G$149*(1+rvanilla)^0.5)-SUM($G156:L156),(Input!$G$149*(1+rvanilla)^0.5)/A7stdlife))</f>
        <v>0.19347019786805272</v>
      </c>
      <c r="N156" s="161">
        <f>IF(A7stdlife="n/a","n/a",IF(N$3&gt;(A7stdlife+$E156),(Input!$G$149*(1+rvanilla)^0.5)-SUM($G156:M156),(Input!$G$149*(1+rvanilla)^0.5)/A7stdlife))</f>
        <v>0.19347019786805272</v>
      </c>
      <c r="O156" s="161">
        <f>IF(A7stdlife="n/a","n/a",IF(O$3&gt;(A7stdlife+$E156),(Input!$G$149*(1+rvanilla)^0.5)-SUM($G156:N156),(Input!$G$149*(1+rvanilla)^0.5)/A7stdlife))</f>
        <v>0.19347019786805272</v>
      </c>
      <c r="P156" s="161">
        <f>IF(A7stdlife="n/a","n/a",IF(P$3&gt;(A7stdlife+$E156),(Input!$G$149*(1+rvanilla)^0.5)-SUM($G156:O156),(Input!$G$149*(1+rvanilla)^0.5)/A7stdlife))</f>
        <v>0.19347019786805272</v>
      </c>
      <c r="Q156" s="161">
        <f>IF(A7stdlife="n/a","n/a",IF(Q$3&gt;(A7stdlife+$E156),(Input!$G$149*(1+rvanilla)^0.5)-SUM($G156:P156),(Input!$G$149*(1+rvanilla)^0.5)/A7stdlife))</f>
        <v>0.19347019786805272</v>
      </c>
      <c r="R156" s="161">
        <f>IF(A7stdlife="n/a","n/a",IF(R$3&gt;(A7stdlife+$E156),(Input!$G$149*(1+rvanilla)^0.5)-SUM($G156:Q156),(Input!$G$149*(1+rvanilla)^0.5)/A7stdlife))</f>
        <v>0.19347019786805272</v>
      </c>
      <c r="S156" s="161">
        <f>IF(A7stdlife="n/a","n/a",IF(S$3&gt;(A7stdlife+$E156),(Input!$G$149*(1+rvanilla)^0.5)-SUM($G156:R156),(Input!$G$149*(1+rvanilla)^0.5)/A7stdlife))</f>
        <v>0.19347019786805272</v>
      </c>
      <c r="T156" s="161">
        <f>IF(A7stdlife="n/a","n/a",IF(T$3&gt;(A7stdlife+$E156),(Input!$G$149*(1+rvanilla)^0.5)-SUM($G156:S156),(Input!$G$149*(1+rvanilla)^0.5)/A7stdlife))</f>
        <v>0.19347019786805272</v>
      </c>
      <c r="U156" s="161">
        <f>IF(A7stdlife="n/a","n/a",IF(U$3&gt;(A7stdlife+$E156),(Input!$G$149*(1+rvanilla)^0.5)-SUM($G156:T156),(Input!$G$149*(1+rvanilla)^0.5)/A7stdlife))</f>
        <v>0.19347019786805272</v>
      </c>
      <c r="V156" s="161">
        <f>IF(A7stdlife="n/a","n/a",IF(V$3&gt;(A7stdlife+$E156),(Input!$G$149*(1+rvanilla)^0.5)-SUM($G156:U156),(Input!$G$149*(1+rvanilla)^0.5)/A7stdlife))</f>
        <v>0.19347019786805272</v>
      </c>
      <c r="W156" s="161">
        <f>IF(A7stdlife="n/a","n/a",IF(W$3&gt;(A7stdlife+$E156),(Input!$G$149*(1+rvanilla)^0.5)-SUM($G156:V156),(Input!$G$149*(1+rvanilla)^0.5)/A7stdlife))</f>
        <v>0.19347019786805272</v>
      </c>
      <c r="X156" s="161">
        <f>IF(A7stdlife="n/a","n/a",IF(X$3&gt;(A7stdlife+$E156),(Input!$G$149*(1+rvanilla)^0.5)-SUM($G156:W156),(Input!$G$149*(1+rvanilla)^0.5)/A7stdlife))</f>
        <v>0.19347019786805272</v>
      </c>
      <c r="Y156" s="161">
        <f>IF(A7stdlife="n/a","n/a",IF(Y$3&gt;(A7stdlife+$E156),(Input!$G$149*(1+rvanilla)^0.5)-SUM($G156:X156),(Input!$G$149*(1+rvanilla)^0.5)/A7stdlife))</f>
        <v>0.19347019786805272</v>
      </c>
      <c r="Z156" s="161">
        <f>IF(A7stdlife="n/a","n/a",IF(Z$3&gt;(A7stdlife+$E156),(Input!$G$149*(1+rvanilla)^0.5)-SUM($G156:Y156),(Input!$G$149*(1+rvanilla)^0.5)/A7stdlife))</f>
        <v>0.19347019786805272</v>
      </c>
      <c r="AA156" s="161">
        <f>IF(A7stdlife="n/a","n/a",IF(AA$3&gt;(A7stdlife+$E156),(Input!$G$149*(1+rvanilla)^0.5)-SUM($G156:Z156),(Input!$G$149*(1+rvanilla)^0.5)/A7stdlife))</f>
        <v>0.19347019786805272</v>
      </c>
      <c r="AB156" s="161">
        <f>IF(A7stdlife="n/a","n/a",IF(AB$3&gt;(A7stdlife+$E156),(Input!$G$149*(1+rvanilla)^0.5)-SUM($G156:AA156),(Input!$G$149*(1+rvanilla)^0.5)/A7stdlife))</f>
        <v>0.19347019786805272</v>
      </c>
      <c r="AC156" s="161">
        <f>IF(A7stdlife="n/a","n/a",IF(AC$3&gt;(A7stdlife+$E156),(Input!$G$149*(1+rvanilla)^0.5)-SUM($G156:AB156),(Input!$G$149*(1+rvanilla)^0.5)/A7stdlife))</f>
        <v>0.19347019786805272</v>
      </c>
      <c r="AD156" s="161">
        <f>IF(A7stdlife="n/a","n/a",IF(AD$3&gt;(A7stdlife+$E156),(Input!$G$149*(1+rvanilla)^0.5)-SUM($G156:AC156),(Input!$G$149*(1+rvanilla)^0.5)/A7stdlife))</f>
        <v>0.19347019786805272</v>
      </c>
      <c r="AE156" s="161">
        <f>IF(A7stdlife="n/a","n/a",IF(AE$3&gt;(A7stdlife+$E156),(Input!$G$149*(1+rvanilla)^0.5)-SUM($G156:AD156),(Input!$G$149*(1+rvanilla)^0.5)/A7stdlife))</f>
        <v>0.19347019786805272</v>
      </c>
      <c r="AF156" s="161">
        <f>IF(A7stdlife="n/a","n/a",IF(AF$3&gt;(A7stdlife+$E156),(Input!$G$149*(1+rvanilla)^0.5)-SUM($G156:AE156),(Input!$G$149*(1+rvanilla)^0.5)/A7stdlife))</f>
        <v>0.19347019786805272</v>
      </c>
      <c r="AG156" s="161">
        <f>IF(A7stdlife="n/a","n/a",IF(AG$3&gt;(A7stdlife+$E156),(Input!$G$149*(1+rvanilla)^0.5)-SUM($G156:AF156),(Input!$G$149*(1+rvanilla)^0.5)/A7stdlife))</f>
        <v>0</v>
      </c>
      <c r="AH156" s="161">
        <f>IF(A7stdlife="n/a","n/a",IF(AH$3&gt;(A7stdlife+$E156),(Input!$G$149*(1+rvanilla)^0.5)-SUM($G156:AG156),(Input!$G$149*(1+rvanilla)^0.5)/A7stdlife))</f>
        <v>0</v>
      </c>
      <c r="AI156" s="161">
        <f>IF(A7stdlife="n/a","n/a",IF(AI$3&gt;(A7stdlife+$E156),(Input!$G$149*(1+rvanilla)^0.5)-SUM($G156:AH156),(Input!$G$149*(1+rvanilla)^0.5)/A7stdlife))</f>
        <v>0</v>
      </c>
      <c r="AJ156" s="161">
        <f>IF(A7stdlife="n/a","n/a",IF(AJ$3&gt;(A7stdlife+$E156),(Input!$G$149*(1+rvanilla)^0.5)-SUM($G156:AI156),(Input!$G$149*(1+rvanilla)^0.5)/A7stdlife))</f>
        <v>0</v>
      </c>
      <c r="AK156" s="161">
        <f>IF(A7stdlife="n/a","n/a",IF(AK$3&gt;(A7stdlife+$E156),(Input!$G$149*(1+rvanilla)^0.5)-SUM($G156:AJ156),(Input!$G$149*(1+rvanilla)^0.5)/A7stdlife))</f>
        <v>0</v>
      </c>
      <c r="AL156" s="161">
        <f>IF(A7stdlife="n/a","n/a",IF(AL$3&gt;(A7stdlife+$E156),(Input!$G$149*(1+rvanilla)^0.5)-SUM($G156:AK156),(Input!$G$149*(1+rvanilla)^0.5)/A7stdlife))</f>
        <v>0</v>
      </c>
      <c r="AM156" s="161">
        <f>IF(A7stdlife="n/a","n/a",IF(AM$3&gt;(A7stdlife+$E156),(Input!$G$149*(1+rvanilla)^0.5)-SUM($G156:AL156),(Input!$G$149*(1+rvanilla)^0.5)/A7stdlife))</f>
        <v>0</v>
      </c>
      <c r="AN156" s="161">
        <f>IF(A7stdlife="n/a","n/a",IF(AN$3&gt;(A7stdlife+$E156),(Input!$G$149*(1+rvanilla)^0.5)-SUM($G156:AM156),(Input!$G$149*(1+rvanilla)^0.5)/A7stdlife))</f>
        <v>0</v>
      </c>
      <c r="AO156" s="161">
        <f>IF(A7stdlife="n/a","n/a",IF(AO$3&gt;(A7stdlife+$E156),(Input!$G$149*(1+rvanilla)^0.5)-SUM($G156:AN156),(Input!$G$149*(1+rvanilla)^0.5)/A7stdlife))</f>
        <v>0</v>
      </c>
      <c r="AP156" s="161">
        <f>IF(A7stdlife="n/a","n/a",IF(AP$3&gt;(A7stdlife+$E156),(Input!$G$149*(1+rvanilla)^0.5)-SUM($G156:AO156),(Input!$G$149*(1+rvanilla)^0.5)/A7stdlife))</f>
        <v>0</v>
      </c>
      <c r="AQ156" s="161">
        <f>IF(A7stdlife="n/a","n/a",IF(AQ$3&gt;(A7stdlife+$E156),(Input!$G$149*(1+rvanilla)^0.5)-SUM($G156:AP156),(Input!$G$149*(1+rvanilla)^0.5)/A7stdlife))</f>
        <v>0</v>
      </c>
      <c r="AR156" s="161">
        <f>IF(A7stdlife="n/a","n/a",IF(AR$3&gt;(A7stdlife+$E156),(Input!$G$149*(1+rvanilla)^0.5)-SUM($G156:AQ156),(Input!$G$149*(1+rvanilla)^0.5)/A7stdlife))</f>
        <v>0</v>
      </c>
      <c r="AS156" s="161">
        <f>IF(A7stdlife="n/a","n/a",IF(AS$3&gt;(A7stdlife+$E156),(Input!$G$149*(1+rvanilla)^0.5)-SUM($G156:AR156),(Input!$G$149*(1+rvanilla)^0.5)/A7stdlife))</f>
        <v>0</v>
      </c>
      <c r="AT156" s="161">
        <f>IF(A7stdlife="n/a","n/a",IF(AT$3&gt;(A7stdlife+$E156),(Input!$G$149*(1+rvanilla)^0.5)-SUM($G156:AS156),(Input!$G$149*(1+rvanilla)^0.5)/A7stdlife))</f>
        <v>0</v>
      </c>
      <c r="AU156" s="161">
        <f>IF(A7stdlife="n/a","n/a",IF(AU$3&gt;(A7stdlife+$E156),(Input!$G$149*(1+rvanilla)^0.5)-SUM($G156:AT156),(Input!$G$149*(1+rvanilla)^0.5)/A7stdlife))</f>
        <v>0</v>
      </c>
      <c r="AV156" s="161">
        <f>IF(A7stdlife="n/a","n/a",IF(AV$3&gt;(A7stdlife+$E156),(Input!$G$149*(1+rvanilla)^0.5)-SUM($G156:AU156),(Input!$G$149*(1+rvanilla)^0.5)/A7stdlife))</f>
        <v>0</v>
      </c>
      <c r="AW156" s="161">
        <f>IF(A7stdlife="n/a","n/a",IF(AW$3&gt;(A7stdlife+$E156),(Input!$G$149*(1+rvanilla)^0.5)-SUM($G156:AV156),(Input!$G$149*(1+rvanilla)^0.5)/A7stdlife))</f>
        <v>0</v>
      </c>
      <c r="AX156" s="161">
        <f>IF(A7stdlife="n/a","n/a",IF(AX$3&gt;(A7stdlife+$E156),(Input!$G$149*(1+rvanilla)^0.5)-SUM($G156:AW156),(Input!$G$149*(1+rvanilla)^0.5)/A7stdlife))</f>
        <v>0</v>
      </c>
      <c r="AY156" s="161">
        <f>IF(A7stdlife="n/a","n/a",IF(AY$3&gt;(A7stdlife+$E156),(Input!$G$149*(1+rvanilla)^0.5)-SUM($G156:AX156),(Input!$G$149*(1+rvanilla)^0.5)/A7stdlife))</f>
        <v>0</v>
      </c>
      <c r="AZ156" s="161">
        <f>IF(A7stdlife="n/a","n/a",IF(AZ$3&gt;(A7stdlife+$E156),(Input!$G$149*(1+rvanilla)^0.5)-SUM($G156:AY156),(Input!$G$149*(1+rvanilla)^0.5)/A7stdlife))</f>
        <v>0</v>
      </c>
      <c r="BA156" s="161">
        <f>IF(A7stdlife="n/a","n/a",IF(BA$3&gt;(A7stdlife+$E156),(Input!$G$149*(1+rvanilla)^0.5)-SUM($G156:AZ156),(Input!$G$149*(1+rvanilla)^0.5)/A7stdlife))</f>
        <v>0</v>
      </c>
      <c r="BB156" s="161">
        <f>IF(A7stdlife="n/a","n/a",IF(BB$3&gt;(A7stdlife+$E156),(Input!$G$149*(1+rvanilla)^0.5)-SUM($G156:BA156),(Input!$G$149*(1+rvanilla)^0.5)/A7stdlife))</f>
        <v>0</v>
      </c>
      <c r="BC156" s="161">
        <f>IF(A7stdlife="n/a","n/a",IF(BC$3&gt;(A7stdlife+$E156),(Input!$G$149*(1+rvanilla)^0.5)-SUM($G156:BB156),(Input!$G$149*(1+rvanilla)^0.5)/A7stdlife))</f>
        <v>0</v>
      </c>
      <c r="BD156" s="161">
        <f>IF(A7stdlife="n/a","n/a",IF(BD$3&gt;(A7stdlife+$E156),(Input!$G$149*(1+rvanilla)^0.5)-SUM($G156:BC156),(Input!$G$149*(1+rvanilla)^0.5)/A7stdlife))</f>
        <v>0</v>
      </c>
      <c r="BE156" s="161">
        <f>IF(A7stdlife="n/a","n/a",IF(BE$3&gt;(A7stdlife+$E156),(Input!$G$149*(1+rvanilla)^0.5)-SUM($G156:BD156),(Input!$G$149*(1+rvanilla)^0.5)/A7stdlife))</f>
        <v>0</v>
      </c>
      <c r="BF156" s="161">
        <f>IF(A7stdlife="n/a","n/a",IF(BF$3&gt;(A7stdlife+$E156),(Input!$G$149*(1+rvanilla)^0.5)-SUM($G156:BE156),(Input!$G$149*(1+rvanilla)^0.5)/A7stdlife))</f>
        <v>0</v>
      </c>
      <c r="BG156" s="161">
        <f>IF(A7stdlife="n/a","n/a",IF(BG$3&gt;(A7stdlife+$E156),(Input!$G$149*(1+rvanilla)^0.5)-SUM($G156:BF156),(Input!$G$149*(1+rvanilla)^0.5)/A7stdlife))</f>
        <v>0</v>
      </c>
      <c r="BH156" s="161">
        <f>IF(A7stdlife="n/a","n/a",IF(BH$3&gt;(A7stdlife+$E156),(Input!$G$149*(1+rvanilla)^0.5)-SUM($G156:BG156),(Input!$G$149*(1+rvanilla)^0.5)/A7stdlife))</f>
        <v>0</v>
      </c>
      <c r="BI156" s="161">
        <f>IF(A7stdlife="n/a","n/a",IF(BI$3&gt;(A7stdlife+$E156),(Input!$G$149*(1+rvanilla)^0.5)-SUM($G156:BH156),(Input!$G$149*(1+rvanilla)^0.5)/A7stdlife))</f>
        <v>0</v>
      </c>
      <c r="BJ156" s="19"/>
      <c r="BK156" s="19"/>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x14ac:dyDescent="0.2">
      <c r="A157" s="19"/>
      <c r="B157" s="19"/>
      <c r="C157" s="35"/>
      <c r="D157" s="469"/>
      <c r="E157" s="281">
        <v>2</v>
      </c>
      <c r="F157" s="37"/>
      <c r="G157" s="393"/>
      <c r="H157" s="306"/>
      <c r="I157" s="161">
        <f>IF(A7stdlife="n/a","n/a",IF(I$3&gt;(A7stdlife+$E157),(Input!$H$149*(1+rvanilla)^0.5)-SUM($H157:H157),(Input!$H$149*(1+rvanilla)^0.5)/A7stdlife))</f>
        <v>0.10851888744519882</v>
      </c>
      <c r="J157" s="161">
        <f>IF(A7stdlife="n/a","n/a",IF(J$3&gt;(A7stdlife+$E157),(Input!$H$149*(1+rvanilla)^0.5)-SUM($H157:I157),(Input!$H$149*(1+rvanilla)^0.5)/A7stdlife))</f>
        <v>0.10851888744519882</v>
      </c>
      <c r="K157" s="161">
        <f>IF(A7stdlife="n/a","n/a",IF(K$3&gt;(A7stdlife+$E157),(Input!$H$149*(1+rvanilla)^0.5)-SUM($H157:J157),(Input!$H$149*(1+rvanilla)^0.5)/A7stdlife))</f>
        <v>0.10851888744519882</v>
      </c>
      <c r="L157" s="161">
        <f>IF(A7stdlife="n/a","n/a",IF(L$3&gt;(A7stdlife+$E157),(Input!$H$149*(1+rvanilla)^0.5)-SUM($H157:K157),(Input!$H$149*(1+rvanilla)^0.5)/A7stdlife))</f>
        <v>0.10851888744519882</v>
      </c>
      <c r="M157" s="161">
        <f>IF(A7stdlife="n/a","n/a",IF(M$3&gt;(A7stdlife+$E157),(Input!$H$149*(1+rvanilla)^0.5)-SUM($H157:L157),(Input!$H$149*(1+rvanilla)^0.5)/A7stdlife))</f>
        <v>0.10851888744519882</v>
      </c>
      <c r="N157" s="161">
        <f>IF(A7stdlife="n/a","n/a",IF(N$3&gt;(A7stdlife+$E157),(Input!$H$149*(1+rvanilla)^0.5)-SUM($H157:M157),(Input!$H$149*(1+rvanilla)^0.5)/A7stdlife))</f>
        <v>0.10851888744519882</v>
      </c>
      <c r="O157" s="161">
        <f>IF(A7stdlife="n/a","n/a",IF(O$3&gt;(A7stdlife+$E157),(Input!$H$149*(1+rvanilla)^0.5)-SUM($H157:N157),(Input!$H$149*(1+rvanilla)^0.5)/A7stdlife))</f>
        <v>0.10851888744519882</v>
      </c>
      <c r="P157" s="161">
        <f>IF(A7stdlife="n/a","n/a",IF(P$3&gt;(A7stdlife+$E157),(Input!$H$149*(1+rvanilla)^0.5)-SUM($H157:O157),(Input!$H$149*(1+rvanilla)^0.5)/A7stdlife))</f>
        <v>0.10851888744519882</v>
      </c>
      <c r="Q157" s="161">
        <f>IF(A7stdlife="n/a","n/a",IF(Q$3&gt;(A7stdlife+$E157),(Input!$H$149*(1+rvanilla)^0.5)-SUM($H157:P157),(Input!$H$149*(1+rvanilla)^0.5)/A7stdlife))</f>
        <v>0.10851888744519882</v>
      </c>
      <c r="R157" s="161">
        <f>IF(A7stdlife="n/a","n/a",IF(R$3&gt;(A7stdlife+$E157),(Input!$H$149*(1+rvanilla)^0.5)-SUM($H157:Q157),(Input!$H$149*(1+rvanilla)^0.5)/A7stdlife))</f>
        <v>0.10851888744519882</v>
      </c>
      <c r="S157" s="161">
        <f>IF(A7stdlife="n/a","n/a",IF(S$3&gt;(A7stdlife+$E157),(Input!$H$149*(1+rvanilla)^0.5)-SUM($H157:R157),(Input!$H$149*(1+rvanilla)^0.5)/A7stdlife))</f>
        <v>0.10851888744519882</v>
      </c>
      <c r="T157" s="161">
        <f>IF(A7stdlife="n/a","n/a",IF(T$3&gt;(A7stdlife+$E157),(Input!$H$149*(1+rvanilla)^0.5)-SUM($H157:S157),(Input!$H$149*(1+rvanilla)^0.5)/A7stdlife))</f>
        <v>0.10851888744519882</v>
      </c>
      <c r="U157" s="161">
        <f>IF(A7stdlife="n/a","n/a",IF(U$3&gt;(A7stdlife+$E157),(Input!$H$149*(1+rvanilla)^0.5)-SUM($H157:T157),(Input!$H$149*(1+rvanilla)^0.5)/A7stdlife))</f>
        <v>0.10851888744519882</v>
      </c>
      <c r="V157" s="161">
        <f>IF(A7stdlife="n/a","n/a",IF(V$3&gt;(A7stdlife+$E157),(Input!$H$149*(1+rvanilla)^0.5)-SUM($H157:U157),(Input!$H$149*(1+rvanilla)^0.5)/A7stdlife))</f>
        <v>0.10851888744519882</v>
      </c>
      <c r="W157" s="161">
        <f>IF(A7stdlife="n/a","n/a",IF(W$3&gt;(A7stdlife+$E157),(Input!$H$149*(1+rvanilla)^0.5)-SUM($H157:V157),(Input!$H$149*(1+rvanilla)^0.5)/A7stdlife))</f>
        <v>0.10851888744519882</v>
      </c>
      <c r="X157" s="161">
        <f>IF(A7stdlife="n/a","n/a",IF(X$3&gt;(A7stdlife+$E157),(Input!$H$149*(1+rvanilla)^0.5)-SUM($H157:W157),(Input!$H$149*(1+rvanilla)^0.5)/A7stdlife))</f>
        <v>0.10851888744519882</v>
      </c>
      <c r="Y157" s="161">
        <f>IF(A7stdlife="n/a","n/a",IF(Y$3&gt;(A7stdlife+$E157),(Input!$H$149*(1+rvanilla)^0.5)-SUM($H157:X157),(Input!$H$149*(1+rvanilla)^0.5)/A7stdlife))</f>
        <v>0.10851888744519882</v>
      </c>
      <c r="Z157" s="161">
        <f>IF(A7stdlife="n/a","n/a",IF(Z$3&gt;(A7stdlife+$E157),(Input!$H$149*(1+rvanilla)^0.5)-SUM($H157:Y157),(Input!$H$149*(1+rvanilla)^0.5)/A7stdlife))</f>
        <v>0.10851888744519882</v>
      </c>
      <c r="AA157" s="161">
        <f>IF(A7stdlife="n/a","n/a",IF(AA$3&gt;(A7stdlife+$E157),(Input!$H$149*(1+rvanilla)^0.5)-SUM($H157:Z157),(Input!$H$149*(1+rvanilla)^0.5)/A7stdlife))</f>
        <v>0.10851888744519882</v>
      </c>
      <c r="AB157" s="161">
        <f>IF(A7stdlife="n/a","n/a",IF(AB$3&gt;(A7stdlife+$E157),(Input!$H$149*(1+rvanilla)^0.5)-SUM($H157:AA157),(Input!$H$149*(1+rvanilla)^0.5)/A7stdlife))</f>
        <v>0.10851888744519882</v>
      </c>
      <c r="AC157" s="161">
        <f>IF(A7stdlife="n/a","n/a",IF(AC$3&gt;(A7stdlife+$E157),(Input!$H$149*(1+rvanilla)^0.5)-SUM($H157:AB157),(Input!$H$149*(1+rvanilla)^0.5)/A7stdlife))</f>
        <v>0.10851888744519882</v>
      </c>
      <c r="AD157" s="161">
        <f>IF(A7stdlife="n/a","n/a",IF(AD$3&gt;(A7stdlife+$E157),(Input!$H$149*(1+rvanilla)^0.5)-SUM($H157:AC157),(Input!$H$149*(1+rvanilla)^0.5)/A7stdlife))</f>
        <v>0.10851888744519882</v>
      </c>
      <c r="AE157" s="161">
        <f>IF(A7stdlife="n/a","n/a",IF(AE$3&gt;(A7stdlife+$E157),(Input!$H$149*(1+rvanilla)^0.5)-SUM($H157:AD157),(Input!$H$149*(1+rvanilla)^0.5)/A7stdlife))</f>
        <v>0.10851888744519882</v>
      </c>
      <c r="AF157" s="161">
        <f>IF(A7stdlife="n/a","n/a",IF(AF$3&gt;(A7stdlife+$E157),(Input!$H$149*(1+rvanilla)^0.5)-SUM($H157:AE157),(Input!$H$149*(1+rvanilla)^0.5)/A7stdlife))</f>
        <v>0.10851888744519882</v>
      </c>
      <c r="AG157" s="161">
        <f>IF(A7stdlife="n/a","n/a",IF(AG$3&gt;(A7stdlife+$E157),(Input!$H$149*(1+rvanilla)^0.5)-SUM($H157:AF157),(Input!$H$149*(1+rvanilla)^0.5)/A7stdlife))</f>
        <v>0.10851888744519882</v>
      </c>
      <c r="AH157" s="161">
        <f>IF(A7stdlife="n/a","n/a",IF(AH$3&gt;(A7stdlife+$E157),(Input!$H$149*(1+rvanilla)^0.5)-SUM($H157:AG157),(Input!$H$149*(1+rvanilla)^0.5)/A7stdlife))</f>
        <v>4.4408920985006262E-16</v>
      </c>
      <c r="AI157" s="161">
        <f>IF(A7stdlife="n/a","n/a",IF(AI$3&gt;(A7stdlife+$E157),(Input!$H$149*(1+rvanilla)^0.5)-SUM($H157:AH157),(Input!$H$149*(1+rvanilla)^0.5)/A7stdlife))</f>
        <v>0</v>
      </c>
      <c r="AJ157" s="161">
        <f>IF(A7stdlife="n/a","n/a",IF(AJ$3&gt;(A7stdlife+$E157),(Input!$H$149*(1+rvanilla)^0.5)-SUM($H157:AI157),(Input!$H$149*(1+rvanilla)^0.5)/A7stdlife))</f>
        <v>0</v>
      </c>
      <c r="AK157" s="161">
        <f>IF(A7stdlife="n/a","n/a",IF(AK$3&gt;(A7stdlife+$E157),(Input!$H$149*(1+rvanilla)^0.5)-SUM($H157:AJ157),(Input!$H$149*(1+rvanilla)^0.5)/A7stdlife))</f>
        <v>0</v>
      </c>
      <c r="AL157" s="161">
        <f>IF(A7stdlife="n/a","n/a",IF(AL$3&gt;(A7stdlife+$E157),(Input!$H$149*(1+rvanilla)^0.5)-SUM($H157:AK157),(Input!$H$149*(1+rvanilla)^0.5)/A7stdlife))</f>
        <v>0</v>
      </c>
      <c r="AM157" s="161">
        <f>IF(A7stdlife="n/a","n/a",IF(AM$3&gt;(A7stdlife+$E157),(Input!$H$149*(1+rvanilla)^0.5)-SUM($H157:AL157),(Input!$H$149*(1+rvanilla)^0.5)/A7stdlife))</f>
        <v>0</v>
      </c>
      <c r="AN157" s="161">
        <f>IF(A7stdlife="n/a","n/a",IF(AN$3&gt;(A7stdlife+$E157),(Input!$H$149*(1+rvanilla)^0.5)-SUM($H157:AM157),(Input!$H$149*(1+rvanilla)^0.5)/A7stdlife))</f>
        <v>0</v>
      </c>
      <c r="AO157" s="161">
        <f>IF(A7stdlife="n/a","n/a",IF(AO$3&gt;(A7stdlife+$E157),(Input!$H$149*(1+rvanilla)^0.5)-SUM($H157:AN157),(Input!$H$149*(1+rvanilla)^0.5)/A7stdlife))</f>
        <v>0</v>
      </c>
      <c r="AP157" s="161">
        <f>IF(A7stdlife="n/a","n/a",IF(AP$3&gt;(A7stdlife+$E157),(Input!$H$149*(1+rvanilla)^0.5)-SUM($H157:AO157),(Input!$H$149*(1+rvanilla)^0.5)/A7stdlife))</f>
        <v>0</v>
      </c>
      <c r="AQ157" s="161">
        <f>IF(A7stdlife="n/a","n/a",IF(AQ$3&gt;(A7stdlife+$E157),(Input!$H$149*(1+rvanilla)^0.5)-SUM($H157:AP157),(Input!$H$149*(1+rvanilla)^0.5)/A7stdlife))</f>
        <v>0</v>
      </c>
      <c r="AR157" s="161">
        <f>IF(A7stdlife="n/a","n/a",IF(AR$3&gt;(A7stdlife+$E157),(Input!$H$149*(1+rvanilla)^0.5)-SUM($H157:AQ157),(Input!$H$149*(1+rvanilla)^0.5)/A7stdlife))</f>
        <v>0</v>
      </c>
      <c r="AS157" s="161">
        <f>IF(A7stdlife="n/a","n/a",IF(AS$3&gt;(A7stdlife+$E157),(Input!$H$149*(1+rvanilla)^0.5)-SUM($H157:AR157),(Input!$H$149*(1+rvanilla)^0.5)/A7stdlife))</f>
        <v>0</v>
      </c>
      <c r="AT157" s="161">
        <f>IF(A7stdlife="n/a","n/a",IF(AT$3&gt;(A7stdlife+$E157),(Input!$H$149*(1+rvanilla)^0.5)-SUM($H157:AS157),(Input!$H$149*(1+rvanilla)^0.5)/A7stdlife))</f>
        <v>0</v>
      </c>
      <c r="AU157" s="161">
        <f>IF(A7stdlife="n/a","n/a",IF(AU$3&gt;(A7stdlife+$E157),(Input!$H$149*(1+rvanilla)^0.5)-SUM($H157:AT157),(Input!$H$149*(1+rvanilla)^0.5)/A7stdlife))</f>
        <v>0</v>
      </c>
      <c r="AV157" s="161">
        <f>IF(A7stdlife="n/a","n/a",IF(AV$3&gt;(A7stdlife+$E157),(Input!$H$149*(1+rvanilla)^0.5)-SUM($H157:AU157),(Input!$H$149*(1+rvanilla)^0.5)/A7stdlife))</f>
        <v>0</v>
      </c>
      <c r="AW157" s="161">
        <f>IF(A7stdlife="n/a","n/a",IF(AW$3&gt;(A7stdlife+$E157),(Input!$H$149*(1+rvanilla)^0.5)-SUM($H157:AV157),(Input!$H$149*(1+rvanilla)^0.5)/A7stdlife))</f>
        <v>0</v>
      </c>
      <c r="AX157" s="161">
        <f>IF(A7stdlife="n/a","n/a",IF(AX$3&gt;(A7stdlife+$E157),(Input!$H$149*(1+rvanilla)^0.5)-SUM($H157:AW157),(Input!$H$149*(1+rvanilla)^0.5)/A7stdlife))</f>
        <v>0</v>
      </c>
      <c r="AY157" s="161">
        <f>IF(A7stdlife="n/a","n/a",IF(AY$3&gt;(A7stdlife+$E157),(Input!$H$149*(1+rvanilla)^0.5)-SUM($H157:AX157),(Input!$H$149*(1+rvanilla)^0.5)/A7stdlife))</f>
        <v>0</v>
      </c>
      <c r="AZ157" s="161">
        <f>IF(A7stdlife="n/a","n/a",IF(AZ$3&gt;(A7stdlife+$E157),(Input!$H$149*(1+rvanilla)^0.5)-SUM($H157:AY157),(Input!$H$149*(1+rvanilla)^0.5)/A7stdlife))</f>
        <v>0</v>
      </c>
      <c r="BA157" s="161">
        <f>IF(A7stdlife="n/a","n/a",IF(BA$3&gt;(A7stdlife+$E157),(Input!$H$149*(1+rvanilla)^0.5)-SUM($H157:AZ157),(Input!$H$149*(1+rvanilla)^0.5)/A7stdlife))</f>
        <v>0</v>
      </c>
      <c r="BB157" s="161">
        <f>IF(A7stdlife="n/a","n/a",IF(BB$3&gt;(A7stdlife+$E157),(Input!$H$149*(1+rvanilla)^0.5)-SUM($H157:BA157),(Input!$H$149*(1+rvanilla)^0.5)/A7stdlife))</f>
        <v>0</v>
      </c>
      <c r="BC157" s="161">
        <f>IF(A7stdlife="n/a","n/a",IF(BC$3&gt;(A7stdlife+$E157),(Input!$H$149*(1+rvanilla)^0.5)-SUM($H157:BB157),(Input!$H$149*(1+rvanilla)^0.5)/A7stdlife))</f>
        <v>0</v>
      </c>
      <c r="BD157" s="161">
        <f>IF(A7stdlife="n/a","n/a",IF(BD$3&gt;(A7stdlife+$E157),(Input!$H$149*(1+rvanilla)^0.5)-SUM($H157:BC157),(Input!$H$149*(1+rvanilla)^0.5)/A7stdlife))</f>
        <v>0</v>
      </c>
      <c r="BE157" s="161">
        <f>IF(A7stdlife="n/a","n/a",IF(BE$3&gt;(A7stdlife+$E157),(Input!$H$149*(1+rvanilla)^0.5)-SUM($H157:BD157),(Input!$H$149*(1+rvanilla)^0.5)/A7stdlife))</f>
        <v>0</v>
      </c>
      <c r="BF157" s="161">
        <f>IF(A7stdlife="n/a","n/a",IF(BF$3&gt;(A7stdlife+$E157),(Input!$H$149*(1+rvanilla)^0.5)-SUM($H157:BE157),(Input!$H$149*(1+rvanilla)^0.5)/A7stdlife))</f>
        <v>0</v>
      </c>
      <c r="BG157" s="161">
        <f>IF(A7stdlife="n/a","n/a",IF(BG$3&gt;(A7stdlife+$E157),(Input!$H$149*(1+rvanilla)^0.5)-SUM($H157:BF157),(Input!$H$149*(1+rvanilla)^0.5)/A7stdlife))</f>
        <v>0</v>
      </c>
      <c r="BH157" s="161">
        <f>IF(A7stdlife="n/a","n/a",IF(BH$3&gt;(A7stdlife+$E157),(Input!$H$149*(1+rvanilla)^0.5)-SUM($H157:BG157),(Input!$H$149*(1+rvanilla)^0.5)/A7stdlife))</f>
        <v>0</v>
      </c>
      <c r="BI157" s="161">
        <f>IF(A7stdlife="n/a","n/a",IF(BI$3&gt;(A7stdlife+$E157),(Input!$H$149*(1+rvanilla)^0.5)-SUM($H157:BH157),(Input!$H$149*(1+rvanilla)^0.5)/A7stdlife))</f>
        <v>0</v>
      </c>
      <c r="BJ157" s="19"/>
      <c r="BK157" s="19"/>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x14ac:dyDescent="0.2">
      <c r="A158" s="19"/>
      <c r="B158" s="19"/>
      <c r="C158" s="35"/>
      <c r="D158" s="469"/>
      <c r="E158" s="281">
        <v>3</v>
      </c>
      <c r="F158" s="37"/>
      <c r="G158" s="393"/>
      <c r="H158" s="307"/>
      <c r="I158" s="306"/>
      <c r="J158" s="161">
        <f>IF(A7stdlife="n/a","n/a",IF(J$3&gt;(A7stdlife+$E158),(Input!$I$149*(1+rvanilla)^0.5)-SUM($I158:I158),(Input!$I$149*(1+rvanilla)^0.5)/A7stdlife))</f>
        <v>0.24025475942091609</v>
      </c>
      <c r="K158" s="161">
        <f>IF(A7stdlife="n/a","n/a",IF(K$3&gt;(A7stdlife+$E158),(Input!$I$149*(1+rvanilla)^0.5)-SUM($I158:J158),(Input!$I$149*(1+rvanilla)^0.5)/A7stdlife))</f>
        <v>0.24025475942091609</v>
      </c>
      <c r="L158" s="161">
        <f>IF(A7stdlife="n/a","n/a",IF(L$3&gt;(A7stdlife+$E158),(Input!$I$149*(1+rvanilla)^0.5)-SUM($I158:K158),(Input!$I$149*(1+rvanilla)^0.5)/A7stdlife))</f>
        <v>0.24025475942091609</v>
      </c>
      <c r="M158" s="161">
        <f>IF(A7stdlife="n/a","n/a",IF(M$3&gt;(A7stdlife+$E158),(Input!$I$149*(1+rvanilla)^0.5)-SUM($I158:L158),(Input!$I$149*(1+rvanilla)^0.5)/A7stdlife))</f>
        <v>0.24025475942091609</v>
      </c>
      <c r="N158" s="161">
        <f>IF(A7stdlife="n/a","n/a",IF(N$3&gt;(A7stdlife+$E158),(Input!$I$149*(1+rvanilla)^0.5)-SUM($I158:M158),(Input!$I$149*(1+rvanilla)^0.5)/A7stdlife))</f>
        <v>0.24025475942091609</v>
      </c>
      <c r="O158" s="161">
        <f>IF(A7stdlife="n/a","n/a",IF(O$3&gt;(A7stdlife+$E158),(Input!$I$149*(1+rvanilla)^0.5)-SUM($I158:N158),(Input!$I$149*(1+rvanilla)^0.5)/A7stdlife))</f>
        <v>0.24025475942091609</v>
      </c>
      <c r="P158" s="161">
        <f>IF(A7stdlife="n/a","n/a",IF(P$3&gt;(A7stdlife+$E158),(Input!$I$149*(1+rvanilla)^0.5)-SUM($I158:O158),(Input!$I$149*(1+rvanilla)^0.5)/A7stdlife))</f>
        <v>0.24025475942091609</v>
      </c>
      <c r="Q158" s="161">
        <f>IF(A7stdlife="n/a","n/a",IF(Q$3&gt;(A7stdlife+$E158),(Input!$I$149*(1+rvanilla)^0.5)-SUM($I158:P158),(Input!$I$149*(1+rvanilla)^0.5)/A7stdlife))</f>
        <v>0.24025475942091609</v>
      </c>
      <c r="R158" s="161">
        <f>IF(A7stdlife="n/a","n/a",IF(R$3&gt;(A7stdlife+$E158),(Input!$I$149*(1+rvanilla)^0.5)-SUM($I158:Q158),(Input!$I$149*(1+rvanilla)^0.5)/A7stdlife))</f>
        <v>0.24025475942091609</v>
      </c>
      <c r="S158" s="161">
        <f>IF(A7stdlife="n/a","n/a",IF(S$3&gt;(A7stdlife+$E158),(Input!$I$149*(1+rvanilla)^0.5)-SUM($I158:R158),(Input!$I$149*(1+rvanilla)^0.5)/A7stdlife))</f>
        <v>0.24025475942091609</v>
      </c>
      <c r="T158" s="161">
        <f>IF(A7stdlife="n/a","n/a",IF(T$3&gt;(A7stdlife+$E158),(Input!$I$149*(1+rvanilla)^0.5)-SUM($I158:S158),(Input!$I$149*(1+rvanilla)^0.5)/A7stdlife))</f>
        <v>0.24025475942091609</v>
      </c>
      <c r="U158" s="161">
        <f>IF(A7stdlife="n/a","n/a",IF(U$3&gt;(A7stdlife+$E158),(Input!$I$149*(1+rvanilla)^0.5)-SUM($I158:T158),(Input!$I$149*(1+rvanilla)^0.5)/A7stdlife))</f>
        <v>0.24025475942091609</v>
      </c>
      <c r="V158" s="161">
        <f>IF(A7stdlife="n/a","n/a",IF(V$3&gt;(A7stdlife+$E158),(Input!$I$149*(1+rvanilla)^0.5)-SUM($I158:U158),(Input!$I$149*(1+rvanilla)^0.5)/A7stdlife))</f>
        <v>0.24025475942091609</v>
      </c>
      <c r="W158" s="161">
        <f>IF(A7stdlife="n/a","n/a",IF(W$3&gt;(A7stdlife+$E158),(Input!$I$149*(1+rvanilla)^0.5)-SUM($I158:V158),(Input!$I$149*(1+rvanilla)^0.5)/A7stdlife))</f>
        <v>0.24025475942091609</v>
      </c>
      <c r="X158" s="161">
        <f>IF(A7stdlife="n/a","n/a",IF(X$3&gt;(A7stdlife+$E158),(Input!$I$149*(1+rvanilla)^0.5)-SUM($I158:W158),(Input!$I$149*(1+rvanilla)^0.5)/A7stdlife))</f>
        <v>0.24025475942091609</v>
      </c>
      <c r="Y158" s="161">
        <f>IF(A7stdlife="n/a","n/a",IF(Y$3&gt;(A7stdlife+$E158),(Input!$I$149*(1+rvanilla)^0.5)-SUM($I158:X158),(Input!$I$149*(1+rvanilla)^0.5)/A7stdlife))</f>
        <v>0.24025475942091609</v>
      </c>
      <c r="Z158" s="161">
        <f>IF(A7stdlife="n/a","n/a",IF(Z$3&gt;(A7stdlife+$E158),(Input!$I$149*(1+rvanilla)^0.5)-SUM($I158:Y158),(Input!$I$149*(1+rvanilla)^0.5)/A7stdlife))</f>
        <v>0.24025475942091609</v>
      </c>
      <c r="AA158" s="161">
        <f>IF(A7stdlife="n/a","n/a",IF(AA$3&gt;(A7stdlife+$E158),(Input!$I$149*(1+rvanilla)^0.5)-SUM($I158:Z158),(Input!$I$149*(1+rvanilla)^0.5)/A7stdlife))</f>
        <v>0.24025475942091609</v>
      </c>
      <c r="AB158" s="161">
        <f>IF(A7stdlife="n/a","n/a",IF(AB$3&gt;(A7stdlife+$E158),(Input!$I$149*(1+rvanilla)^0.5)-SUM($I158:AA158),(Input!$I$149*(1+rvanilla)^0.5)/A7stdlife))</f>
        <v>0.24025475942091609</v>
      </c>
      <c r="AC158" s="161">
        <f>IF(A7stdlife="n/a","n/a",IF(AC$3&gt;(A7stdlife+$E158),(Input!$I$149*(1+rvanilla)^0.5)-SUM($I158:AB158),(Input!$I$149*(1+rvanilla)^0.5)/A7stdlife))</f>
        <v>0.24025475942091609</v>
      </c>
      <c r="AD158" s="161">
        <f>IF(A7stdlife="n/a","n/a",IF(AD$3&gt;(A7stdlife+$E158),(Input!$I$149*(1+rvanilla)^0.5)-SUM($I158:AC158),(Input!$I$149*(1+rvanilla)^0.5)/A7stdlife))</f>
        <v>0.24025475942091609</v>
      </c>
      <c r="AE158" s="161">
        <f>IF(A7stdlife="n/a","n/a",IF(AE$3&gt;(A7stdlife+$E158),(Input!$I$149*(1+rvanilla)^0.5)-SUM($I158:AD158),(Input!$I$149*(1+rvanilla)^0.5)/A7stdlife))</f>
        <v>0.24025475942091609</v>
      </c>
      <c r="AF158" s="161">
        <f>IF(A7stdlife="n/a","n/a",IF(AF$3&gt;(A7stdlife+$E158),(Input!$I$149*(1+rvanilla)^0.5)-SUM($I158:AE158),(Input!$I$149*(1+rvanilla)^0.5)/A7stdlife))</f>
        <v>0.24025475942091609</v>
      </c>
      <c r="AG158" s="161">
        <f>IF(A7stdlife="n/a","n/a",IF(AG$3&gt;(A7stdlife+$E158),(Input!$I$149*(1+rvanilla)^0.5)-SUM($I158:AF158),(Input!$I$149*(1+rvanilla)^0.5)/A7stdlife))</f>
        <v>0.24025475942091609</v>
      </c>
      <c r="AH158" s="161">
        <f>IF(A7stdlife="n/a","n/a",IF(AH$3&gt;(A7stdlife+$E158),(Input!$I$149*(1+rvanilla)^0.5)-SUM($I158:AG158),(Input!$I$149*(1+rvanilla)^0.5)/A7stdlife))</f>
        <v>0.24025475942091609</v>
      </c>
      <c r="AI158" s="161">
        <f>IF(A7stdlife="n/a","n/a",IF(AI$3&gt;(A7stdlife+$E158),(Input!$I$149*(1+rvanilla)^0.5)-SUM($I158:AH158),(Input!$I$149*(1+rvanilla)^0.5)/A7stdlife))</f>
        <v>3.5527136788005009E-15</v>
      </c>
      <c r="AJ158" s="161">
        <f>IF(A7stdlife="n/a","n/a",IF(AJ$3&gt;(A7stdlife+$E158),(Input!$I$149*(1+rvanilla)^0.5)-SUM($I158:AI158),(Input!$I$149*(1+rvanilla)^0.5)/A7stdlife))</f>
        <v>0</v>
      </c>
      <c r="AK158" s="161">
        <f>IF(A7stdlife="n/a","n/a",IF(AK$3&gt;(A7stdlife+$E158),(Input!$I$149*(1+rvanilla)^0.5)-SUM($I158:AJ158),(Input!$I$149*(1+rvanilla)^0.5)/A7stdlife))</f>
        <v>0</v>
      </c>
      <c r="AL158" s="161">
        <f>IF(A7stdlife="n/a","n/a",IF(AL$3&gt;(A7stdlife+$E158),(Input!$I$149*(1+rvanilla)^0.5)-SUM($I158:AK158),(Input!$I$149*(1+rvanilla)^0.5)/A7stdlife))</f>
        <v>0</v>
      </c>
      <c r="AM158" s="161">
        <f>IF(A7stdlife="n/a","n/a",IF(AM$3&gt;(A7stdlife+$E158),(Input!$I$149*(1+rvanilla)^0.5)-SUM($I158:AL158),(Input!$I$149*(1+rvanilla)^0.5)/A7stdlife))</f>
        <v>0</v>
      </c>
      <c r="AN158" s="161">
        <f>IF(A7stdlife="n/a","n/a",IF(AN$3&gt;(A7stdlife+$E158),(Input!$I$149*(1+rvanilla)^0.5)-SUM($I158:AM158),(Input!$I$149*(1+rvanilla)^0.5)/A7stdlife))</f>
        <v>0</v>
      </c>
      <c r="AO158" s="161">
        <f>IF(A7stdlife="n/a","n/a",IF(AO$3&gt;(A7stdlife+$E158),(Input!$I$149*(1+rvanilla)^0.5)-SUM($I158:AN158),(Input!$I$149*(1+rvanilla)^0.5)/A7stdlife))</f>
        <v>0</v>
      </c>
      <c r="AP158" s="161">
        <f>IF(A7stdlife="n/a","n/a",IF(AP$3&gt;(A7stdlife+$E158),(Input!$I$149*(1+rvanilla)^0.5)-SUM($I158:AO158),(Input!$I$149*(1+rvanilla)^0.5)/A7stdlife))</f>
        <v>0</v>
      </c>
      <c r="AQ158" s="161">
        <f>IF(A7stdlife="n/a","n/a",IF(AQ$3&gt;(A7stdlife+$E158),(Input!$I$149*(1+rvanilla)^0.5)-SUM($I158:AP158),(Input!$I$149*(1+rvanilla)^0.5)/A7stdlife))</f>
        <v>0</v>
      </c>
      <c r="AR158" s="161">
        <f>IF(A7stdlife="n/a","n/a",IF(AR$3&gt;(A7stdlife+$E158),(Input!$I$149*(1+rvanilla)^0.5)-SUM($I158:AQ158),(Input!$I$149*(1+rvanilla)^0.5)/A7stdlife))</f>
        <v>0</v>
      </c>
      <c r="AS158" s="161">
        <f>IF(A7stdlife="n/a","n/a",IF(AS$3&gt;(A7stdlife+$E158),(Input!$I$149*(1+rvanilla)^0.5)-SUM($I158:AR158),(Input!$I$149*(1+rvanilla)^0.5)/A7stdlife))</f>
        <v>0</v>
      </c>
      <c r="AT158" s="161">
        <f>IF(A7stdlife="n/a","n/a",IF(AT$3&gt;(A7stdlife+$E158),(Input!$I$149*(1+rvanilla)^0.5)-SUM($I158:AS158),(Input!$I$149*(1+rvanilla)^0.5)/A7stdlife))</f>
        <v>0</v>
      </c>
      <c r="AU158" s="161">
        <f>IF(A7stdlife="n/a","n/a",IF(AU$3&gt;(A7stdlife+$E158),(Input!$I$149*(1+rvanilla)^0.5)-SUM($I158:AT158),(Input!$I$149*(1+rvanilla)^0.5)/A7stdlife))</f>
        <v>0</v>
      </c>
      <c r="AV158" s="161">
        <f>IF(A7stdlife="n/a","n/a",IF(AV$3&gt;(A7stdlife+$E158),(Input!$I$149*(1+rvanilla)^0.5)-SUM($I158:AU158),(Input!$I$149*(1+rvanilla)^0.5)/A7stdlife))</f>
        <v>0</v>
      </c>
      <c r="AW158" s="161">
        <f>IF(A7stdlife="n/a","n/a",IF(AW$3&gt;(A7stdlife+$E158),(Input!$I$149*(1+rvanilla)^0.5)-SUM($I158:AV158),(Input!$I$149*(1+rvanilla)^0.5)/A7stdlife))</f>
        <v>0</v>
      </c>
      <c r="AX158" s="161">
        <f>IF(A7stdlife="n/a","n/a",IF(AX$3&gt;(A7stdlife+$E158),(Input!$I$149*(1+rvanilla)^0.5)-SUM($I158:AW158),(Input!$I$149*(1+rvanilla)^0.5)/A7stdlife))</f>
        <v>0</v>
      </c>
      <c r="AY158" s="161">
        <f>IF(A7stdlife="n/a","n/a",IF(AY$3&gt;(A7stdlife+$E158),(Input!$I$149*(1+rvanilla)^0.5)-SUM($I158:AX158),(Input!$I$149*(1+rvanilla)^0.5)/A7stdlife))</f>
        <v>0</v>
      </c>
      <c r="AZ158" s="161">
        <f>IF(A7stdlife="n/a","n/a",IF(AZ$3&gt;(A7stdlife+$E158),(Input!$I$149*(1+rvanilla)^0.5)-SUM($I158:AY158),(Input!$I$149*(1+rvanilla)^0.5)/A7stdlife))</f>
        <v>0</v>
      </c>
      <c r="BA158" s="161">
        <f>IF(A7stdlife="n/a","n/a",IF(BA$3&gt;(A7stdlife+$E158),(Input!$I$149*(1+rvanilla)^0.5)-SUM($I158:AZ158),(Input!$I$149*(1+rvanilla)^0.5)/A7stdlife))</f>
        <v>0</v>
      </c>
      <c r="BB158" s="161">
        <f>IF(A7stdlife="n/a","n/a",IF(BB$3&gt;(A7stdlife+$E158),(Input!$I$149*(1+rvanilla)^0.5)-SUM($I158:BA158),(Input!$I$149*(1+rvanilla)^0.5)/A7stdlife))</f>
        <v>0</v>
      </c>
      <c r="BC158" s="161">
        <f>IF(A7stdlife="n/a","n/a",IF(BC$3&gt;(A7stdlife+$E158),(Input!$I$149*(1+rvanilla)^0.5)-SUM($I158:BB158),(Input!$I$149*(1+rvanilla)^0.5)/A7stdlife))</f>
        <v>0</v>
      </c>
      <c r="BD158" s="161">
        <f>IF(A7stdlife="n/a","n/a",IF(BD$3&gt;(A7stdlife+$E158),(Input!$I$149*(1+rvanilla)^0.5)-SUM($I158:BC158),(Input!$I$149*(1+rvanilla)^0.5)/A7stdlife))</f>
        <v>0</v>
      </c>
      <c r="BE158" s="161">
        <f>IF(A7stdlife="n/a","n/a",IF(BE$3&gt;(A7stdlife+$E158),(Input!$I$149*(1+rvanilla)^0.5)-SUM($I158:BD158),(Input!$I$149*(1+rvanilla)^0.5)/A7stdlife))</f>
        <v>0</v>
      </c>
      <c r="BF158" s="161">
        <f>IF(A7stdlife="n/a","n/a",IF(BF$3&gt;(A7stdlife+$E158),(Input!$I$149*(1+rvanilla)^0.5)-SUM($I158:BE158),(Input!$I$149*(1+rvanilla)^0.5)/A7stdlife))</f>
        <v>0</v>
      </c>
      <c r="BG158" s="161">
        <f>IF(A7stdlife="n/a","n/a",IF(BG$3&gt;(A7stdlife+$E158),(Input!$I$149*(1+rvanilla)^0.5)-SUM($I158:BF158),(Input!$I$149*(1+rvanilla)^0.5)/A7stdlife))</f>
        <v>0</v>
      </c>
      <c r="BH158" s="161">
        <f>IF(A7stdlife="n/a","n/a",IF(BH$3&gt;(A7stdlife+$E158),(Input!$I$149*(1+rvanilla)^0.5)-SUM($I158:BG158),(Input!$I$149*(1+rvanilla)^0.5)/A7stdlife))</f>
        <v>0</v>
      </c>
      <c r="BI158" s="161">
        <f>IF(A7stdlife="n/a","n/a",IF(BI$3&gt;(A7stdlife+$E158),(Input!$I$149*(1+rvanilla)^0.5)-SUM($I158:BH158),(Input!$I$149*(1+rvanilla)^0.5)/A7stdlife))</f>
        <v>0</v>
      </c>
      <c r="BJ158" s="19"/>
      <c r="BK158" s="19"/>
      <c r="BL158" s="386"/>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x14ac:dyDescent="0.2">
      <c r="A159" s="19"/>
      <c r="B159" s="19"/>
      <c r="C159" s="35"/>
      <c r="D159" s="469"/>
      <c r="E159" s="281">
        <v>4</v>
      </c>
      <c r="F159" s="37"/>
      <c r="G159" s="393"/>
      <c r="H159" s="307"/>
      <c r="I159" s="307"/>
      <c r="J159" s="306"/>
      <c r="K159" s="161">
        <f>IF(A7stdlife="n/a","n/a",IF(K$3&gt;(A7stdlife+$E159),(Input!$J$149*(1+rvanilla)^0.5)-SUM($J159:J159),(Input!$J$149*(1+rvanilla)^0.5)/A7stdlife))</f>
        <v>0.28420064441133591</v>
      </c>
      <c r="L159" s="161">
        <f>IF(A7stdlife="n/a","n/a",IF(L$3&gt;(A7stdlife+$E159),(Input!$J$149*(1+rvanilla)^0.5)-SUM($J159:K159),(Input!$J$149*(1+rvanilla)^0.5)/A7stdlife))</f>
        <v>0.28420064441133591</v>
      </c>
      <c r="M159" s="161">
        <f>IF(A7stdlife="n/a","n/a",IF(M$3&gt;(A7stdlife+$E159),(Input!$J$149*(1+rvanilla)^0.5)-SUM($J159:L159),(Input!$J$149*(1+rvanilla)^0.5)/A7stdlife))</f>
        <v>0.28420064441133591</v>
      </c>
      <c r="N159" s="161">
        <f>IF(A7stdlife="n/a","n/a",IF(N$3&gt;(A7stdlife+$E159),(Input!$J$149*(1+rvanilla)^0.5)-SUM($J159:M159),(Input!$J$149*(1+rvanilla)^0.5)/A7stdlife))</f>
        <v>0.28420064441133591</v>
      </c>
      <c r="O159" s="161">
        <f>IF(A7stdlife="n/a","n/a",IF(O$3&gt;(A7stdlife+$E159),(Input!$J$149*(1+rvanilla)^0.5)-SUM($J159:N159),(Input!$J$149*(1+rvanilla)^0.5)/A7stdlife))</f>
        <v>0.28420064441133591</v>
      </c>
      <c r="P159" s="161">
        <f>IF(A7stdlife="n/a","n/a",IF(P$3&gt;(A7stdlife+$E159),(Input!$J$149*(1+rvanilla)^0.5)-SUM($J159:O159),(Input!$J$149*(1+rvanilla)^0.5)/A7stdlife))</f>
        <v>0.28420064441133591</v>
      </c>
      <c r="Q159" s="161">
        <f>IF(A7stdlife="n/a","n/a",IF(Q$3&gt;(A7stdlife+$E159),(Input!$J$149*(1+rvanilla)^0.5)-SUM($J159:P159),(Input!$J$149*(1+rvanilla)^0.5)/A7stdlife))</f>
        <v>0.28420064441133591</v>
      </c>
      <c r="R159" s="161">
        <f>IF(A7stdlife="n/a","n/a",IF(R$3&gt;(A7stdlife+$E159),(Input!$J$149*(1+rvanilla)^0.5)-SUM($J159:Q159),(Input!$J$149*(1+rvanilla)^0.5)/A7stdlife))</f>
        <v>0.28420064441133591</v>
      </c>
      <c r="S159" s="161">
        <f>IF(A7stdlife="n/a","n/a",IF(S$3&gt;(A7stdlife+$E159),(Input!$J$149*(1+rvanilla)^0.5)-SUM($J159:R159),(Input!$J$149*(1+rvanilla)^0.5)/A7stdlife))</f>
        <v>0.28420064441133591</v>
      </c>
      <c r="T159" s="161">
        <f>IF(A7stdlife="n/a","n/a",IF(T$3&gt;(A7stdlife+$E159),(Input!$J$149*(1+rvanilla)^0.5)-SUM($J159:S159),(Input!$J$149*(1+rvanilla)^0.5)/A7stdlife))</f>
        <v>0.28420064441133591</v>
      </c>
      <c r="U159" s="161">
        <f>IF(A7stdlife="n/a","n/a",IF(U$3&gt;(A7stdlife+$E159),(Input!$J$149*(1+rvanilla)^0.5)-SUM($J159:T159),(Input!$J$149*(1+rvanilla)^0.5)/A7stdlife))</f>
        <v>0.28420064441133591</v>
      </c>
      <c r="V159" s="161">
        <f>IF(A7stdlife="n/a","n/a",IF(V$3&gt;(A7stdlife+$E159),(Input!$J$149*(1+rvanilla)^0.5)-SUM($J159:U159),(Input!$J$149*(1+rvanilla)^0.5)/A7stdlife))</f>
        <v>0.28420064441133591</v>
      </c>
      <c r="W159" s="161">
        <f>IF(A7stdlife="n/a","n/a",IF(W$3&gt;(A7stdlife+$E159),(Input!$J$149*(1+rvanilla)^0.5)-SUM($J159:V159),(Input!$J$149*(1+rvanilla)^0.5)/A7stdlife))</f>
        <v>0.28420064441133591</v>
      </c>
      <c r="X159" s="161">
        <f>IF(A7stdlife="n/a","n/a",IF(X$3&gt;(A7stdlife+$E159),(Input!$J$149*(1+rvanilla)^0.5)-SUM($J159:W159),(Input!$J$149*(1+rvanilla)^0.5)/A7stdlife))</f>
        <v>0.28420064441133591</v>
      </c>
      <c r="Y159" s="161">
        <f>IF(A7stdlife="n/a","n/a",IF(Y$3&gt;(A7stdlife+$E159),(Input!$J$149*(1+rvanilla)^0.5)-SUM($J159:X159),(Input!$J$149*(1+rvanilla)^0.5)/A7stdlife))</f>
        <v>0.28420064441133591</v>
      </c>
      <c r="Z159" s="161">
        <f>IF(A7stdlife="n/a","n/a",IF(Z$3&gt;(A7stdlife+$E159),(Input!$J$149*(1+rvanilla)^0.5)-SUM($J159:Y159),(Input!$J$149*(1+rvanilla)^0.5)/A7stdlife))</f>
        <v>0.28420064441133591</v>
      </c>
      <c r="AA159" s="161">
        <f>IF(A7stdlife="n/a","n/a",IF(AA$3&gt;(A7stdlife+$E159),(Input!$J$149*(1+rvanilla)^0.5)-SUM($J159:Z159),(Input!$J$149*(1+rvanilla)^0.5)/A7stdlife))</f>
        <v>0.28420064441133591</v>
      </c>
      <c r="AB159" s="161">
        <f>IF(A7stdlife="n/a","n/a",IF(AB$3&gt;(A7stdlife+$E159),(Input!$J$149*(1+rvanilla)^0.5)-SUM($J159:AA159),(Input!$J$149*(1+rvanilla)^0.5)/A7stdlife))</f>
        <v>0.28420064441133591</v>
      </c>
      <c r="AC159" s="161">
        <f>IF(A7stdlife="n/a","n/a",IF(AC$3&gt;(A7stdlife+$E159),(Input!$J$149*(1+rvanilla)^0.5)-SUM($J159:AB159),(Input!$J$149*(1+rvanilla)^0.5)/A7stdlife))</f>
        <v>0.28420064441133591</v>
      </c>
      <c r="AD159" s="161">
        <f>IF(A7stdlife="n/a","n/a",IF(AD$3&gt;(A7stdlife+$E159),(Input!$J$149*(1+rvanilla)^0.5)-SUM($J159:AC159),(Input!$J$149*(1+rvanilla)^0.5)/A7stdlife))</f>
        <v>0.28420064441133591</v>
      </c>
      <c r="AE159" s="161">
        <f>IF(A7stdlife="n/a","n/a",IF(AE$3&gt;(A7stdlife+$E159),(Input!$J$149*(1+rvanilla)^0.5)-SUM($J159:AD159),(Input!$J$149*(1+rvanilla)^0.5)/A7stdlife))</f>
        <v>0.28420064441133591</v>
      </c>
      <c r="AF159" s="161">
        <f>IF(A7stdlife="n/a","n/a",IF(AF$3&gt;(A7stdlife+$E159),(Input!$J$149*(1+rvanilla)^0.5)-SUM($J159:AE159),(Input!$J$149*(1+rvanilla)^0.5)/A7stdlife))</f>
        <v>0.28420064441133591</v>
      </c>
      <c r="AG159" s="161">
        <f>IF(A7stdlife="n/a","n/a",IF(AG$3&gt;(A7stdlife+$E159),(Input!$J$149*(1+rvanilla)^0.5)-SUM($J159:AF159),(Input!$J$149*(1+rvanilla)^0.5)/A7stdlife))</f>
        <v>0.28420064441133591</v>
      </c>
      <c r="AH159" s="161">
        <f>IF(A7stdlife="n/a","n/a",IF(AH$3&gt;(A7stdlife+$E159),(Input!$J$149*(1+rvanilla)^0.5)-SUM($J159:AG159),(Input!$J$149*(1+rvanilla)^0.5)/A7stdlife))</f>
        <v>0.28420064441133591</v>
      </c>
      <c r="AI159" s="161">
        <f>IF(A7stdlife="n/a","n/a",IF(AI$3&gt;(A7stdlife+$E159),(Input!$J$149*(1+rvanilla)^0.5)-SUM($J159:AH159),(Input!$J$149*(1+rvanilla)^0.5)/A7stdlife))</f>
        <v>0.28420064441133591</v>
      </c>
      <c r="AJ159" s="161">
        <f>IF(A7stdlife="n/a","n/a",IF(AJ$3&gt;(A7stdlife+$E159),(Input!$J$149*(1+rvanilla)^0.5)-SUM($J159:AI159),(Input!$J$149*(1+rvanilla)^0.5)/A7stdlife))</f>
        <v>-2.6645352591003757E-15</v>
      </c>
      <c r="AK159" s="161">
        <f>IF(A7stdlife="n/a","n/a",IF(AK$3&gt;(A7stdlife+$E159),(Input!$J$149*(1+rvanilla)^0.5)-SUM($J159:AJ159),(Input!$J$149*(1+rvanilla)^0.5)/A7stdlife))</f>
        <v>0</v>
      </c>
      <c r="AL159" s="161">
        <f>IF(A7stdlife="n/a","n/a",IF(AL$3&gt;(A7stdlife+$E159),(Input!$J$149*(1+rvanilla)^0.5)-SUM($J159:AK159),(Input!$J$149*(1+rvanilla)^0.5)/A7stdlife))</f>
        <v>0</v>
      </c>
      <c r="AM159" s="161">
        <f>IF(A7stdlife="n/a","n/a",IF(AM$3&gt;(A7stdlife+$E159),(Input!$J$149*(1+rvanilla)^0.5)-SUM($J159:AL159),(Input!$J$149*(1+rvanilla)^0.5)/A7stdlife))</f>
        <v>0</v>
      </c>
      <c r="AN159" s="161">
        <f>IF(A7stdlife="n/a","n/a",IF(AN$3&gt;(A7stdlife+$E159),(Input!$J$149*(1+rvanilla)^0.5)-SUM($J159:AM159),(Input!$J$149*(1+rvanilla)^0.5)/A7stdlife))</f>
        <v>0</v>
      </c>
      <c r="AO159" s="161">
        <f>IF(A7stdlife="n/a","n/a",IF(AO$3&gt;(A7stdlife+$E159),(Input!$J$149*(1+rvanilla)^0.5)-SUM($J159:AN159),(Input!$J$149*(1+rvanilla)^0.5)/A7stdlife))</f>
        <v>0</v>
      </c>
      <c r="AP159" s="161">
        <f>IF(A7stdlife="n/a","n/a",IF(AP$3&gt;(A7stdlife+$E159),(Input!$J$149*(1+rvanilla)^0.5)-SUM($J159:AO159),(Input!$J$149*(1+rvanilla)^0.5)/A7stdlife))</f>
        <v>0</v>
      </c>
      <c r="AQ159" s="161">
        <f>IF(A7stdlife="n/a","n/a",IF(AQ$3&gt;(A7stdlife+$E159),(Input!$J$149*(1+rvanilla)^0.5)-SUM($J159:AP159),(Input!$J$149*(1+rvanilla)^0.5)/A7stdlife))</f>
        <v>0</v>
      </c>
      <c r="AR159" s="161">
        <f>IF(A7stdlife="n/a","n/a",IF(AR$3&gt;(A7stdlife+$E159),(Input!$J$149*(1+rvanilla)^0.5)-SUM($J159:AQ159),(Input!$J$149*(1+rvanilla)^0.5)/A7stdlife))</f>
        <v>0</v>
      </c>
      <c r="AS159" s="161">
        <f>IF(A7stdlife="n/a","n/a",IF(AS$3&gt;(A7stdlife+$E159),(Input!$J$149*(1+rvanilla)^0.5)-SUM($J159:AR159),(Input!$J$149*(1+rvanilla)^0.5)/A7stdlife))</f>
        <v>0</v>
      </c>
      <c r="AT159" s="161">
        <f>IF(A7stdlife="n/a","n/a",IF(AT$3&gt;(A7stdlife+$E159),(Input!$J$149*(1+rvanilla)^0.5)-SUM($J159:AS159),(Input!$J$149*(1+rvanilla)^0.5)/A7stdlife))</f>
        <v>0</v>
      </c>
      <c r="AU159" s="161">
        <f>IF(A7stdlife="n/a","n/a",IF(AU$3&gt;(A7stdlife+$E159),(Input!$J$149*(1+rvanilla)^0.5)-SUM($J159:AT159),(Input!$J$149*(1+rvanilla)^0.5)/A7stdlife))</f>
        <v>0</v>
      </c>
      <c r="AV159" s="161">
        <f>IF(A7stdlife="n/a","n/a",IF(AV$3&gt;(A7stdlife+$E159),(Input!$J$149*(1+rvanilla)^0.5)-SUM($J159:AU159),(Input!$J$149*(1+rvanilla)^0.5)/A7stdlife))</f>
        <v>0</v>
      </c>
      <c r="AW159" s="161">
        <f>IF(A7stdlife="n/a","n/a",IF(AW$3&gt;(A7stdlife+$E159),(Input!$J$149*(1+rvanilla)^0.5)-SUM($J159:AV159),(Input!$J$149*(1+rvanilla)^0.5)/A7stdlife))</f>
        <v>0</v>
      </c>
      <c r="AX159" s="161">
        <f>IF(A7stdlife="n/a","n/a",IF(AX$3&gt;(A7stdlife+$E159),(Input!$J$149*(1+rvanilla)^0.5)-SUM($J159:AW159),(Input!$J$149*(1+rvanilla)^0.5)/A7stdlife))</f>
        <v>0</v>
      </c>
      <c r="AY159" s="161">
        <f>IF(A7stdlife="n/a","n/a",IF(AY$3&gt;(A7stdlife+$E159),(Input!$J$149*(1+rvanilla)^0.5)-SUM($J159:AX159),(Input!$J$149*(1+rvanilla)^0.5)/A7stdlife))</f>
        <v>0</v>
      </c>
      <c r="AZ159" s="161">
        <f>IF(A7stdlife="n/a","n/a",IF(AZ$3&gt;(A7stdlife+$E159),(Input!$J$149*(1+rvanilla)^0.5)-SUM($J159:AY159),(Input!$J$149*(1+rvanilla)^0.5)/A7stdlife))</f>
        <v>0</v>
      </c>
      <c r="BA159" s="161">
        <f>IF(A7stdlife="n/a","n/a",IF(BA$3&gt;(A7stdlife+$E159),(Input!$J$149*(1+rvanilla)^0.5)-SUM($J159:AZ159),(Input!$J$149*(1+rvanilla)^0.5)/A7stdlife))</f>
        <v>0</v>
      </c>
      <c r="BB159" s="161">
        <f>IF(A7stdlife="n/a","n/a",IF(BB$3&gt;(A7stdlife+$E159),(Input!$J$149*(1+rvanilla)^0.5)-SUM($J159:BA159),(Input!$J$149*(1+rvanilla)^0.5)/A7stdlife))</f>
        <v>0</v>
      </c>
      <c r="BC159" s="161">
        <f>IF(A7stdlife="n/a","n/a",IF(BC$3&gt;(A7stdlife+$E159),(Input!$J$149*(1+rvanilla)^0.5)-SUM($J159:BB159),(Input!$J$149*(1+rvanilla)^0.5)/A7stdlife))</f>
        <v>0</v>
      </c>
      <c r="BD159" s="161">
        <f>IF(A7stdlife="n/a","n/a",IF(BD$3&gt;(A7stdlife+$E159),(Input!$J$149*(1+rvanilla)^0.5)-SUM($J159:BC159),(Input!$J$149*(1+rvanilla)^0.5)/A7stdlife))</f>
        <v>0</v>
      </c>
      <c r="BE159" s="161">
        <f>IF(A7stdlife="n/a","n/a",IF(BE$3&gt;(A7stdlife+$E159),(Input!$J$149*(1+rvanilla)^0.5)-SUM($J159:BD159),(Input!$J$149*(1+rvanilla)^0.5)/A7stdlife))</f>
        <v>0</v>
      </c>
      <c r="BF159" s="161">
        <f>IF(A7stdlife="n/a","n/a",IF(BF$3&gt;(A7stdlife+$E159),(Input!$J$149*(1+rvanilla)^0.5)-SUM($J159:BE159),(Input!$J$149*(1+rvanilla)^0.5)/A7stdlife))</f>
        <v>0</v>
      </c>
      <c r="BG159" s="161">
        <f>IF(A7stdlife="n/a","n/a",IF(BG$3&gt;(A7stdlife+$E159),(Input!$J$149*(1+rvanilla)^0.5)-SUM($J159:BF159),(Input!$J$149*(1+rvanilla)^0.5)/A7stdlife))</f>
        <v>0</v>
      </c>
      <c r="BH159" s="161">
        <f>IF(A7stdlife="n/a","n/a",IF(BH$3&gt;(A7stdlife+$E159),(Input!$J$149*(1+rvanilla)^0.5)-SUM($J159:BG159),(Input!$J$149*(1+rvanilla)^0.5)/A7stdlife))</f>
        <v>0</v>
      </c>
      <c r="BI159" s="161">
        <f>IF(A7stdlife="n/a","n/a",IF(BI$3&gt;(A7stdlife+$E159),(Input!$J$149*(1+rvanilla)^0.5)-SUM($J159:BH159),(Input!$J$149*(1+rvanilla)^0.5)/A7stdlife))</f>
        <v>0</v>
      </c>
      <c r="BJ159" s="19"/>
      <c r="BK159" s="19"/>
      <c r="BL159" s="386"/>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2" x14ac:dyDescent="0.2">
      <c r="A160" s="19"/>
      <c r="B160" s="19"/>
      <c r="C160" s="35"/>
      <c r="D160" s="469"/>
      <c r="E160" s="281">
        <v>5</v>
      </c>
      <c r="F160" s="37"/>
      <c r="G160" s="393"/>
      <c r="H160" s="307"/>
      <c r="I160" s="307"/>
      <c r="J160" s="307"/>
      <c r="K160" s="306"/>
      <c r="L160" s="161">
        <f>IF(A7stdlife="n/a","n/a",IF(L$3&gt;(A7stdlife+$E160),(Input!$K$149*(1+rvanilla)^0.5)-SUM($K160:K160),(Input!$K$149*(1+rvanilla)^0.5)/A7stdlife))</f>
        <v>0.35908359236122595</v>
      </c>
      <c r="M160" s="161">
        <f>IF(A7stdlife="n/a","n/a",IF(M$3&gt;(A7stdlife+$E160),(Input!$K$149*(1+rvanilla)^0.5)-SUM($K160:L160),(Input!$K$149*(1+rvanilla)^0.5)/A7stdlife))</f>
        <v>0.35908359236122595</v>
      </c>
      <c r="N160" s="161">
        <f>IF(A7stdlife="n/a","n/a",IF(N$3&gt;(A7stdlife+$E160),(Input!$K$149*(1+rvanilla)^0.5)-SUM($K160:M160),(Input!$K$149*(1+rvanilla)^0.5)/A7stdlife))</f>
        <v>0.35908359236122595</v>
      </c>
      <c r="O160" s="161">
        <f>IF(A7stdlife="n/a","n/a",IF(O$3&gt;(A7stdlife+$E160),(Input!$K$149*(1+rvanilla)^0.5)-SUM($K160:N160),(Input!$K$149*(1+rvanilla)^0.5)/A7stdlife))</f>
        <v>0.35908359236122595</v>
      </c>
      <c r="P160" s="161">
        <f>IF(A7stdlife="n/a","n/a",IF(P$3&gt;(A7stdlife+$E160),(Input!$K$149*(1+rvanilla)^0.5)-SUM($K160:O160),(Input!$K$149*(1+rvanilla)^0.5)/A7stdlife))</f>
        <v>0.35908359236122595</v>
      </c>
      <c r="Q160" s="161">
        <f>IF(A7stdlife="n/a","n/a",IF(Q$3&gt;(A7stdlife+$E160),(Input!$K$149*(1+rvanilla)^0.5)-SUM($K160:P160),(Input!$K$149*(1+rvanilla)^0.5)/A7stdlife))</f>
        <v>0.35908359236122595</v>
      </c>
      <c r="R160" s="161">
        <f>IF(A7stdlife="n/a","n/a",IF(R$3&gt;(A7stdlife+$E160),(Input!$K$149*(1+rvanilla)^0.5)-SUM($K160:Q160),(Input!$K$149*(1+rvanilla)^0.5)/A7stdlife))</f>
        <v>0.35908359236122595</v>
      </c>
      <c r="S160" s="161">
        <f>IF(A7stdlife="n/a","n/a",IF(S$3&gt;(A7stdlife+$E160),(Input!$K$149*(1+rvanilla)^0.5)-SUM($K160:R160),(Input!$K$149*(1+rvanilla)^0.5)/A7stdlife))</f>
        <v>0.35908359236122595</v>
      </c>
      <c r="T160" s="161">
        <f>IF(A7stdlife="n/a","n/a",IF(T$3&gt;(A7stdlife+$E160),(Input!$K$149*(1+rvanilla)^0.5)-SUM($K160:S160),(Input!$K$149*(1+rvanilla)^0.5)/A7stdlife))</f>
        <v>0.35908359236122595</v>
      </c>
      <c r="U160" s="161">
        <f>IF(A7stdlife="n/a","n/a",IF(U$3&gt;(A7stdlife+$E160),(Input!$K$149*(1+rvanilla)^0.5)-SUM($K160:T160),(Input!$K$149*(1+rvanilla)^0.5)/A7stdlife))</f>
        <v>0.35908359236122595</v>
      </c>
      <c r="V160" s="161">
        <f>IF(A7stdlife="n/a","n/a",IF(V$3&gt;(A7stdlife+$E160),(Input!$K$149*(1+rvanilla)^0.5)-SUM($K160:U160),(Input!$K$149*(1+rvanilla)^0.5)/A7stdlife))</f>
        <v>0.35908359236122595</v>
      </c>
      <c r="W160" s="161">
        <f>IF(A7stdlife="n/a","n/a",IF(W$3&gt;(A7stdlife+$E160),(Input!$K$149*(1+rvanilla)^0.5)-SUM($K160:V160),(Input!$K$149*(1+rvanilla)^0.5)/A7stdlife))</f>
        <v>0.35908359236122595</v>
      </c>
      <c r="X160" s="161">
        <f>IF(A7stdlife="n/a","n/a",IF(X$3&gt;(A7stdlife+$E160),(Input!$K$149*(1+rvanilla)^0.5)-SUM($K160:W160),(Input!$K$149*(1+rvanilla)^0.5)/A7stdlife))</f>
        <v>0.35908359236122595</v>
      </c>
      <c r="Y160" s="161">
        <f>IF(A7stdlife="n/a","n/a",IF(Y$3&gt;(A7stdlife+$E160),(Input!$K$149*(1+rvanilla)^0.5)-SUM($K160:X160),(Input!$K$149*(1+rvanilla)^0.5)/A7stdlife))</f>
        <v>0.35908359236122595</v>
      </c>
      <c r="Z160" s="161">
        <f>IF(A7stdlife="n/a","n/a",IF(Z$3&gt;(A7stdlife+$E160),(Input!$K$149*(1+rvanilla)^0.5)-SUM($K160:Y160),(Input!$K$149*(1+rvanilla)^0.5)/A7stdlife))</f>
        <v>0.35908359236122595</v>
      </c>
      <c r="AA160" s="161">
        <f>IF(A7stdlife="n/a","n/a",IF(AA$3&gt;(A7stdlife+$E160),(Input!$K$149*(1+rvanilla)^0.5)-SUM($K160:Z160),(Input!$K$149*(1+rvanilla)^0.5)/A7stdlife))</f>
        <v>0.35908359236122595</v>
      </c>
      <c r="AB160" s="161">
        <f>IF(A7stdlife="n/a","n/a",IF(AB$3&gt;(A7stdlife+$E160),(Input!$K$149*(1+rvanilla)^0.5)-SUM($K160:AA160),(Input!$K$149*(1+rvanilla)^0.5)/A7stdlife))</f>
        <v>0.35908359236122595</v>
      </c>
      <c r="AC160" s="161">
        <f>IF(A7stdlife="n/a","n/a",IF(AC$3&gt;(A7stdlife+$E160),(Input!$K$149*(1+rvanilla)^0.5)-SUM($K160:AB160),(Input!$K$149*(1+rvanilla)^0.5)/A7stdlife))</f>
        <v>0.35908359236122595</v>
      </c>
      <c r="AD160" s="161">
        <f>IF(A7stdlife="n/a","n/a",IF(AD$3&gt;(A7stdlife+$E160),(Input!$K$149*(1+rvanilla)^0.5)-SUM($K160:AC160),(Input!$K$149*(1+rvanilla)^0.5)/A7stdlife))</f>
        <v>0.35908359236122595</v>
      </c>
      <c r="AE160" s="161">
        <f>IF(A7stdlife="n/a","n/a",IF(AE$3&gt;(A7stdlife+$E160),(Input!$K$149*(1+rvanilla)^0.5)-SUM($K160:AD160),(Input!$K$149*(1+rvanilla)^0.5)/A7stdlife))</f>
        <v>0.35908359236122595</v>
      </c>
      <c r="AF160" s="161">
        <f>IF(A7stdlife="n/a","n/a",IF(AF$3&gt;(A7stdlife+$E160),(Input!$K$149*(1+rvanilla)^0.5)-SUM($K160:AE160),(Input!$K$149*(1+rvanilla)^0.5)/A7stdlife))</f>
        <v>0.35908359236122595</v>
      </c>
      <c r="AG160" s="161">
        <f>IF(A7stdlife="n/a","n/a",IF(AG$3&gt;(A7stdlife+$E160),(Input!$K$149*(1+rvanilla)^0.5)-SUM($K160:AF160),(Input!$K$149*(1+rvanilla)^0.5)/A7stdlife))</f>
        <v>0.35908359236122595</v>
      </c>
      <c r="AH160" s="161">
        <f>IF(A7stdlife="n/a","n/a",IF(AH$3&gt;(A7stdlife+$E160),(Input!$K$149*(1+rvanilla)^0.5)-SUM($K160:AG160),(Input!$K$149*(1+rvanilla)^0.5)/A7stdlife))</f>
        <v>0.35908359236122595</v>
      </c>
      <c r="AI160" s="161">
        <f>IF(A7stdlife="n/a","n/a",IF(AI$3&gt;(A7stdlife+$E160),(Input!$K$149*(1+rvanilla)^0.5)-SUM($K160:AH160),(Input!$K$149*(1+rvanilla)^0.5)/A7stdlife))</f>
        <v>0.35908359236122595</v>
      </c>
      <c r="AJ160" s="161">
        <f>IF(A7stdlife="n/a","n/a",IF(AJ$3&gt;(A7stdlife+$E160),(Input!$K$149*(1+rvanilla)^0.5)-SUM($K160:AI160),(Input!$K$149*(1+rvanilla)^0.5)/A7stdlife))</f>
        <v>0.35908359236122595</v>
      </c>
      <c r="AK160" s="161">
        <f>IF(A7stdlife="n/a","n/a",IF(AK$3&gt;(A7stdlife+$E160),(Input!$K$149*(1+rvanilla)^0.5)-SUM($K160:AJ160),(Input!$K$149*(1+rvanilla)^0.5)/A7stdlife))</f>
        <v>-1.7763568394002505E-15</v>
      </c>
      <c r="AL160" s="161">
        <f>IF(A7stdlife="n/a","n/a",IF(AL$3&gt;(A7stdlife+$E160),(Input!$K$149*(1+rvanilla)^0.5)-SUM($K160:AK160),(Input!$K$149*(1+rvanilla)^0.5)/A7stdlife))</f>
        <v>0</v>
      </c>
      <c r="AM160" s="161">
        <f>IF(A7stdlife="n/a","n/a",IF(AM$3&gt;(A7stdlife+$E160),(Input!$K$149*(1+rvanilla)^0.5)-SUM($K160:AL160),(Input!$K$149*(1+rvanilla)^0.5)/A7stdlife))</f>
        <v>0</v>
      </c>
      <c r="AN160" s="161">
        <f>IF(A7stdlife="n/a","n/a",IF(AN$3&gt;(A7stdlife+$E160),(Input!$K$149*(1+rvanilla)^0.5)-SUM($K160:AM160),(Input!$K$149*(1+rvanilla)^0.5)/A7stdlife))</f>
        <v>0</v>
      </c>
      <c r="AO160" s="161">
        <f>IF(A7stdlife="n/a","n/a",IF(AO$3&gt;(A7stdlife+$E160),(Input!$K$149*(1+rvanilla)^0.5)-SUM($K160:AN160),(Input!$K$149*(1+rvanilla)^0.5)/A7stdlife))</f>
        <v>0</v>
      </c>
      <c r="AP160" s="161">
        <f>IF(A7stdlife="n/a","n/a",IF(AP$3&gt;(A7stdlife+$E160),(Input!$K$149*(1+rvanilla)^0.5)-SUM($K160:AO160),(Input!$K$149*(1+rvanilla)^0.5)/A7stdlife))</f>
        <v>0</v>
      </c>
      <c r="AQ160" s="161">
        <f>IF(A7stdlife="n/a","n/a",IF(AQ$3&gt;(A7stdlife+$E160),(Input!$K$149*(1+rvanilla)^0.5)-SUM($K160:AP160),(Input!$K$149*(1+rvanilla)^0.5)/A7stdlife))</f>
        <v>0</v>
      </c>
      <c r="AR160" s="161">
        <f>IF(A7stdlife="n/a","n/a",IF(AR$3&gt;(A7stdlife+$E160),(Input!$K$149*(1+rvanilla)^0.5)-SUM($K160:AQ160),(Input!$K$149*(1+rvanilla)^0.5)/A7stdlife))</f>
        <v>0</v>
      </c>
      <c r="AS160" s="161">
        <f>IF(A7stdlife="n/a","n/a",IF(AS$3&gt;(A7stdlife+$E160),(Input!$K$149*(1+rvanilla)^0.5)-SUM($K160:AR160),(Input!$K$149*(1+rvanilla)^0.5)/A7stdlife))</f>
        <v>0</v>
      </c>
      <c r="AT160" s="161">
        <f>IF(A7stdlife="n/a","n/a",IF(AT$3&gt;(A7stdlife+$E160),(Input!$K$149*(1+rvanilla)^0.5)-SUM($K160:AS160),(Input!$K$149*(1+rvanilla)^0.5)/A7stdlife))</f>
        <v>0</v>
      </c>
      <c r="AU160" s="161">
        <f>IF(A7stdlife="n/a","n/a",IF(AU$3&gt;(A7stdlife+$E160),(Input!$K$149*(1+rvanilla)^0.5)-SUM($K160:AT160),(Input!$K$149*(1+rvanilla)^0.5)/A7stdlife))</f>
        <v>0</v>
      </c>
      <c r="AV160" s="161">
        <f>IF(A7stdlife="n/a","n/a",IF(AV$3&gt;(A7stdlife+$E160),(Input!$K$149*(1+rvanilla)^0.5)-SUM($K160:AU160),(Input!$K$149*(1+rvanilla)^0.5)/A7stdlife))</f>
        <v>0</v>
      </c>
      <c r="AW160" s="161">
        <f>IF(A7stdlife="n/a","n/a",IF(AW$3&gt;(A7stdlife+$E160),(Input!$K$149*(1+rvanilla)^0.5)-SUM($K160:AV160),(Input!$K$149*(1+rvanilla)^0.5)/A7stdlife))</f>
        <v>0</v>
      </c>
      <c r="AX160" s="161">
        <f>IF(A7stdlife="n/a","n/a",IF(AX$3&gt;(A7stdlife+$E160),(Input!$K$149*(1+rvanilla)^0.5)-SUM($K160:AW160),(Input!$K$149*(1+rvanilla)^0.5)/A7stdlife))</f>
        <v>0</v>
      </c>
      <c r="AY160" s="161">
        <f>IF(A7stdlife="n/a","n/a",IF(AY$3&gt;(A7stdlife+$E160),(Input!$K$149*(1+rvanilla)^0.5)-SUM($K160:AX160),(Input!$K$149*(1+rvanilla)^0.5)/A7stdlife))</f>
        <v>0</v>
      </c>
      <c r="AZ160" s="161">
        <f>IF(A7stdlife="n/a","n/a",IF(AZ$3&gt;(A7stdlife+$E160),(Input!$K$149*(1+rvanilla)^0.5)-SUM($K160:AY160),(Input!$K$149*(1+rvanilla)^0.5)/A7stdlife))</f>
        <v>0</v>
      </c>
      <c r="BA160" s="161">
        <f>IF(A7stdlife="n/a","n/a",IF(BA$3&gt;(A7stdlife+$E160),(Input!$K$149*(1+rvanilla)^0.5)-SUM($K160:AZ160),(Input!$K$149*(1+rvanilla)^0.5)/A7stdlife))</f>
        <v>0</v>
      </c>
      <c r="BB160" s="161">
        <f>IF(A7stdlife="n/a","n/a",IF(BB$3&gt;(A7stdlife+$E160),(Input!$K$149*(1+rvanilla)^0.5)-SUM($K160:BA160),(Input!$K$149*(1+rvanilla)^0.5)/A7stdlife))</f>
        <v>0</v>
      </c>
      <c r="BC160" s="161">
        <f>IF(A7stdlife="n/a","n/a",IF(BC$3&gt;(A7stdlife+$E160),(Input!$K$149*(1+rvanilla)^0.5)-SUM($K160:BB160),(Input!$K$149*(1+rvanilla)^0.5)/A7stdlife))</f>
        <v>0</v>
      </c>
      <c r="BD160" s="161">
        <f>IF(A7stdlife="n/a","n/a",IF(BD$3&gt;(A7stdlife+$E160),(Input!$K$149*(1+rvanilla)^0.5)-SUM($K160:BC160),(Input!$K$149*(1+rvanilla)^0.5)/A7stdlife))</f>
        <v>0</v>
      </c>
      <c r="BE160" s="161">
        <f>IF(A7stdlife="n/a","n/a",IF(BE$3&gt;(A7stdlife+$E160),(Input!$K$149*(1+rvanilla)^0.5)-SUM($K160:BD160),(Input!$K$149*(1+rvanilla)^0.5)/A7stdlife))</f>
        <v>0</v>
      </c>
      <c r="BF160" s="161">
        <f>IF(A7stdlife="n/a","n/a",IF(BF$3&gt;(A7stdlife+$E160),(Input!$K$149*(1+rvanilla)^0.5)-SUM($K160:BE160),(Input!$K$149*(1+rvanilla)^0.5)/A7stdlife))</f>
        <v>0</v>
      </c>
      <c r="BG160" s="161">
        <f>IF(A7stdlife="n/a","n/a",IF(BG$3&gt;(A7stdlife+$E160),(Input!$K$149*(1+rvanilla)^0.5)-SUM($K160:BF160),(Input!$K$149*(1+rvanilla)^0.5)/A7stdlife))</f>
        <v>0</v>
      </c>
      <c r="BH160" s="161">
        <f>IF(A7stdlife="n/a","n/a",IF(BH$3&gt;(A7stdlife+$E160),(Input!$K$149*(1+rvanilla)^0.5)-SUM($K160:BG160),(Input!$K$149*(1+rvanilla)^0.5)/A7stdlife))</f>
        <v>0</v>
      </c>
      <c r="BI160" s="161">
        <f>IF(A7stdlife="n/a","n/a",IF(BI$3&gt;(A7stdlife+$E160),(Input!$K$149*(1+rvanilla)^0.5)-SUM($K160:BH160),(Input!$K$149*(1+rvanilla)^0.5)/A7stdlife))</f>
        <v>0</v>
      </c>
      <c r="BJ160" s="19"/>
      <c r="BK160" s="19"/>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x14ac:dyDescent="0.2">
      <c r="A161" s="19"/>
      <c r="B161" s="19"/>
      <c r="C161" s="35"/>
      <c r="D161" s="469"/>
      <c r="E161" s="281">
        <v>6</v>
      </c>
      <c r="F161" s="37"/>
      <c r="G161" s="393"/>
      <c r="H161" s="307"/>
      <c r="I161" s="307"/>
      <c r="J161" s="307"/>
      <c r="K161" s="307"/>
      <c r="L161" s="306"/>
      <c r="M161" s="161">
        <f>IF(A7stdlife="n/a","n/a",IF(M$3&gt;(A7stdlife+$E161),(Input!$L$149*(1+rvanilla)^0.5)-SUM($L161:L161),(Input!$L$149*(1+rvanilla)^0.5)/A7stdlife))</f>
        <v>0</v>
      </c>
      <c r="N161" s="161">
        <f>IF(A7stdlife="n/a","n/a",IF(N$3&gt;(A7stdlife+$E161),(Input!$L$149*(1+rvanilla)^0.5)-SUM($L161:M161),(Input!$L$149*(1+rvanilla)^0.5)/A7stdlife))</f>
        <v>0</v>
      </c>
      <c r="O161" s="161">
        <f>IF(A7stdlife="n/a","n/a",IF(O$3&gt;(A7stdlife+$E161),(Input!$L$149*(1+rvanilla)^0.5)-SUM($L161:N161),(Input!$L$149*(1+rvanilla)^0.5)/A7stdlife))</f>
        <v>0</v>
      </c>
      <c r="P161" s="161">
        <f>IF(A7stdlife="n/a","n/a",IF(P$3&gt;(A7stdlife+$E161),(Input!$L$149*(1+rvanilla)^0.5)-SUM($L161:O161),(Input!$L$149*(1+rvanilla)^0.5)/A7stdlife))</f>
        <v>0</v>
      </c>
      <c r="Q161" s="161">
        <f>IF(A7stdlife="n/a","n/a",IF(Q$3&gt;(A7stdlife+$E161),(Input!$L$149*(1+rvanilla)^0.5)-SUM($L161:P161),(Input!$L$149*(1+rvanilla)^0.5)/A7stdlife))</f>
        <v>0</v>
      </c>
      <c r="R161" s="161">
        <f>IF(A7stdlife="n/a","n/a",IF(R$3&gt;(A7stdlife+$E161),(Input!$L$149*(1+rvanilla)^0.5)-SUM($L161:Q161),(Input!$L$149*(1+rvanilla)^0.5)/A7stdlife))</f>
        <v>0</v>
      </c>
      <c r="S161" s="161">
        <f>IF(A7stdlife="n/a","n/a",IF(S$3&gt;(A7stdlife+$E161),(Input!$L$149*(1+rvanilla)^0.5)-SUM($L161:R161),(Input!$L$149*(1+rvanilla)^0.5)/A7stdlife))</f>
        <v>0</v>
      </c>
      <c r="T161" s="161">
        <f>IF(A7stdlife="n/a","n/a",IF(T$3&gt;(A7stdlife+$E161),(Input!$L$149*(1+rvanilla)^0.5)-SUM($L161:S161),(Input!$L$149*(1+rvanilla)^0.5)/A7stdlife))</f>
        <v>0</v>
      </c>
      <c r="U161" s="161">
        <f>IF(A7stdlife="n/a","n/a",IF(U$3&gt;(A7stdlife+$E161),(Input!$L$149*(1+rvanilla)^0.5)-SUM($L161:T161),(Input!$L$149*(1+rvanilla)^0.5)/A7stdlife))</f>
        <v>0</v>
      </c>
      <c r="V161" s="161">
        <f>IF(A7stdlife="n/a","n/a",IF(V$3&gt;(A7stdlife+$E161),(Input!$L$149*(1+rvanilla)^0.5)-SUM($L161:U161),(Input!$L$149*(1+rvanilla)^0.5)/A7stdlife))</f>
        <v>0</v>
      </c>
      <c r="W161" s="161">
        <f>IF(A7stdlife="n/a","n/a",IF(W$3&gt;(A7stdlife+$E161),(Input!$L$149*(1+rvanilla)^0.5)-SUM($L161:V161),(Input!$L$149*(1+rvanilla)^0.5)/A7stdlife))</f>
        <v>0</v>
      </c>
      <c r="X161" s="161">
        <f>IF(A7stdlife="n/a","n/a",IF(X$3&gt;(A7stdlife+$E161),(Input!$L$149*(1+rvanilla)^0.5)-SUM($L161:W161),(Input!$L$149*(1+rvanilla)^0.5)/A7stdlife))</f>
        <v>0</v>
      </c>
      <c r="Y161" s="161">
        <f>IF(A7stdlife="n/a","n/a",IF(Y$3&gt;(A7stdlife+$E161),(Input!$L$149*(1+rvanilla)^0.5)-SUM($L161:X161),(Input!$L$149*(1+rvanilla)^0.5)/A7stdlife))</f>
        <v>0</v>
      </c>
      <c r="Z161" s="161">
        <f>IF(A7stdlife="n/a","n/a",IF(Z$3&gt;(A7stdlife+$E161),(Input!$L$149*(1+rvanilla)^0.5)-SUM($L161:Y161),(Input!$L$149*(1+rvanilla)^0.5)/A7stdlife))</f>
        <v>0</v>
      </c>
      <c r="AA161" s="161">
        <f>IF(A7stdlife="n/a","n/a",IF(AA$3&gt;(A7stdlife+$E161),(Input!$L$149*(1+rvanilla)^0.5)-SUM($L161:Z161),(Input!$L$149*(1+rvanilla)^0.5)/A7stdlife))</f>
        <v>0</v>
      </c>
      <c r="AB161" s="161">
        <f>IF(A7stdlife="n/a","n/a",IF(AB$3&gt;(A7stdlife+$E161),(Input!$L$149*(1+rvanilla)^0.5)-SUM($L161:AA161),(Input!$L$149*(1+rvanilla)^0.5)/A7stdlife))</f>
        <v>0</v>
      </c>
      <c r="AC161" s="161">
        <f>IF(A7stdlife="n/a","n/a",IF(AC$3&gt;(A7stdlife+$E161),(Input!$L$149*(1+rvanilla)^0.5)-SUM($L161:AB161),(Input!$L$149*(1+rvanilla)^0.5)/A7stdlife))</f>
        <v>0</v>
      </c>
      <c r="AD161" s="161">
        <f>IF(A7stdlife="n/a","n/a",IF(AD$3&gt;(A7stdlife+$E161),(Input!$L$149*(1+rvanilla)^0.5)-SUM($L161:AC161),(Input!$L$149*(1+rvanilla)^0.5)/A7stdlife))</f>
        <v>0</v>
      </c>
      <c r="AE161" s="161">
        <f>IF(A7stdlife="n/a","n/a",IF(AE$3&gt;(A7stdlife+$E161),(Input!$L$149*(1+rvanilla)^0.5)-SUM($L161:AD161),(Input!$L$149*(1+rvanilla)^0.5)/A7stdlife))</f>
        <v>0</v>
      </c>
      <c r="AF161" s="161">
        <f>IF(A7stdlife="n/a","n/a",IF(AF$3&gt;(A7stdlife+$E161),(Input!$L$149*(1+rvanilla)^0.5)-SUM($L161:AE161),(Input!$L$149*(1+rvanilla)^0.5)/A7stdlife))</f>
        <v>0</v>
      </c>
      <c r="AG161" s="161">
        <f>IF(A7stdlife="n/a","n/a",IF(AG$3&gt;(A7stdlife+$E161),(Input!$L$149*(1+rvanilla)^0.5)-SUM($L161:AF161),(Input!$L$149*(1+rvanilla)^0.5)/A7stdlife))</f>
        <v>0</v>
      </c>
      <c r="AH161" s="161">
        <f>IF(A7stdlife="n/a","n/a",IF(AH$3&gt;(A7stdlife+$E161),(Input!$L$149*(1+rvanilla)^0.5)-SUM($L161:AG161),(Input!$L$149*(1+rvanilla)^0.5)/A7stdlife))</f>
        <v>0</v>
      </c>
      <c r="AI161" s="161">
        <f>IF(A7stdlife="n/a","n/a",IF(AI$3&gt;(A7stdlife+$E161),(Input!$L$149*(1+rvanilla)^0.5)-SUM($L161:AH161),(Input!$L$149*(1+rvanilla)^0.5)/A7stdlife))</f>
        <v>0</v>
      </c>
      <c r="AJ161" s="161">
        <f>IF(A7stdlife="n/a","n/a",IF(AJ$3&gt;(A7stdlife+$E161),(Input!$L$149*(1+rvanilla)^0.5)-SUM($L161:AI161),(Input!$L$149*(1+rvanilla)^0.5)/A7stdlife))</f>
        <v>0</v>
      </c>
      <c r="AK161" s="161">
        <f>IF(A7stdlife="n/a","n/a",IF(AK$3&gt;(A7stdlife+$E161),(Input!$L$149*(1+rvanilla)^0.5)-SUM($L161:AJ161),(Input!$L$149*(1+rvanilla)^0.5)/A7stdlife))</f>
        <v>0</v>
      </c>
      <c r="AL161" s="161">
        <f>IF(A7stdlife="n/a","n/a",IF(AL$3&gt;(A7stdlife+$E161),(Input!$L$149*(1+rvanilla)^0.5)-SUM($L161:AK161),(Input!$L$149*(1+rvanilla)^0.5)/A7stdlife))</f>
        <v>0</v>
      </c>
      <c r="AM161" s="161">
        <f>IF(A7stdlife="n/a","n/a",IF(AM$3&gt;(A7stdlife+$E161),(Input!$L$149*(1+rvanilla)^0.5)-SUM($L161:AL161),(Input!$L$149*(1+rvanilla)^0.5)/A7stdlife))</f>
        <v>0</v>
      </c>
      <c r="AN161" s="161">
        <f>IF(A7stdlife="n/a","n/a",IF(AN$3&gt;(A7stdlife+$E161),(Input!$L$149*(1+rvanilla)^0.5)-SUM($L161:AM161),(Input!$L$149*(1+rvanilla)^0.5)/A7stdlife))</f>
        <v>0</v>
      </c>
      <c r="AO161" s="161">
        <f>IF(A7stdlife="n/a","n/a",IF(AO$3&gt;(A7stdlife+$E161),(Input!$L$149*(1+rvanilla)^0.5)-SUM($L161:AN161),(Input!$L$149*(1+rvanilla)^0.5)/A7stdlife))</f>
        <v>0</v>
      </c>
      <c r="AP161" s="161">
        <f>IF(A7stdlife="n/a","n/a",IF(AP$3&gt;(A7stdlife+$E161),(Input!$L$149*(1+rvanilla)^0.5)-SUM($L161:AO161),(Input!$L$149*(1+rvanilla)^0.5)/A7stdlife))</f>
        <v>0</v>
      </c>
      <c r="AQ161" s="161">
        <f>IF(A7stdlife="n/a","n/a",IF(AQ$3&gt;(A7stdlife+$E161),(Input!$L$149*(1+rvanilla)^0.5)-SUM($L161:AP161),(Input!$L$149*(1+rvanilla)^0.5)/A7stdlife))</f>
        <v>0</v>
      </c>
      <c r="AR161" s="161">
        <f>IF(A7stdlife="n/a","n/a",IF(AR$3&gt;(A7stdlife+$E161),(Input!$L$149*(1+rvanilla)^0.5)-SUM($L161:AQ161),(Input!$L$149*(1+rvanilla)^0.5)/A7stdlife))</f>
        <v>0</v>
      </c>
      <c r="AS161" s="161">
        <f>IF(A7stdlife="n/a","n/a",IF(AS$3&gt;(A7stdlife+$E161),(Input!$L$149*(1+rvanilla)^0.5)-SUM($L161:AR161),(Input!$L$149*(1+rvanilla)^0.5)/A7stdlife))</f>
        <v>0</v>
      </c>
      <c r="AT161" s="161">
        <f>IF(A7stdlife="n/a","n/a",IF(AT$3&gt;(A7stdlife+$E161),(Input!$L$149*(1+rvanilla)^0.5)-SUM($L161:AS161),(Input!$L$149*(1+rvanilla)^0.5)/A7stdlife))</f>
        <v>0</v>
      </c>
      <c r="AU161" s="161">
        <f>IF(A7stdlife="n/a","n/a",IF(AU$3&gt;(A7stdlife+$E161),(Input!$L$149*(1+rvanilla)^0.5)-SUM($L161:AT161),(Input!$L$149*(1+rvanilla)^0.5)/A7stdlife))</f>
        <v>0</v>
      </c>
      <c r="AV161" s="161">
        <f>IF(A7stdlife="n/a","n/a",IF(AV$3&gt;(A7stdlife+$E161),(Input!$L$149*(1+rvanilla)^0.5)-SUM($L161:AU161),(Input!$L$149*(1+rvanilla)^0.5)/A7stdlife))</f>
        <v>0</v>
      </c>
      <c r="AW161" s="161">
        <f>IF(A7stdlife="n/a","n/a",IF(AW$3&gt;(A7stdlife+$E161),(Input!$L$149*(1+rvanilla)^0.5)-SUM($L161:AV161),(Input!$L$149*(1+rvanilla)^0.5)/A7stdlife))</f>
        <v>0</v>
      </c>
      <c r="AX161" s="161">
        <f>IF(A7stdlife="n/a","n/a",IF(AX$3&gt;(A7stdlife+$E161),(Input!$L$149*(1+rvanilla)^0.5)-SUM($L161:AW161),(Input!$L$149*(1+rvanilla)^0.5)/A7stdlife))</f>
        <v>0</v>
      </c>
      <c r="AY161" s="161">
        <f>IF(A7stdlife="n/a","n/a",IF(AY$3&gt;(A7stdlife+$E161),(Input!$L$149*(1+rvanilla)^0.5)-SUM($L161:AX161),(Input!$L$149*(1+rvanilla)^0.5)/A7stdlife))</f>
        <v>0</v>
      </c>
      <c r="AZ161" s="161">
        <f>IF(A7stdlife="n/a","n/a",IF(AZ$3&gt;(A7stdlife+$E161),(Input!$L$149*(1+rvanilla)^0.5)-SUM($L161:AY161),(Input!$L$149*(1+rvanilla)^0.5)/A7stdlife))</f>
        <v>0</v>
      </c>
      <c r="BA161" s="161">
        <f>IF(A7stdlife="n/a","n/a",IF(BA$3&gt;(A7stdlife+$E161),(Input!$L$149*(1+rvanilla)^0.5)-SUM($L161:AZ161),(Input!$L$149*(1+rvanilla)^0.5)/A7stdlife))</f>
        <v>0</v>
      </c>
      <c r="BB161" s="161">
        <f>IF(A7stdlife="n/a","n/a",IF(BB$3&gt;(A7stdlife+$E161),(Input!$L$149*(1+rvanilla)^0.5)-SUM($L161:BA161),(Input!$L$149*(1+rvanilla)^0.5)/A7stdlife))</f>
        <v>0</v>
      </c>
      <c r="BC161" s="161">
        <f>IF(A7stdlife="n/a","n/a",IF(BC$3&gt;(A7stdlife+$E161),(Input!$L$149*(1+rvanilla)^0.5)-SUM($L161:BB161),(Input!$L$149*(1+rvanilla)^0.5)/A7stdlife))</f>
        <v>0</v>
      </c>
      <c r="BD161" s="161">
        <f>IF(A7stdlife="n/a","n/a",IF(BD$3&gt;(A7stdlife+$E161),(Input!$L$149*(1+rvanilla)^0.5)-SUM($L161:BC161),(Input!$L$149*(1+rvanilla)^0.5)/A7stdlife))</f>
        <v>0</v>
      </c>
      <c r="BE161" s="161">
        <f>IF(A7stdlife="n/a","n/a",IF(BE$3&gt;(A7stdlife+$E161),(Input!$L$149*(1+rvanilla)^0.5)-SUM($L161:BD161),(Input!$L$149*(1+rvanilla)^0.5)/A7stdlife))</f>
        <v>0</v>
      </c>
      <c r="BF161" s="161">
        <f>IF(A7stdlife="n/a","n/a",IF(BF$3&gt;(A7stdlife+$E161),(Input!$L$149*(1+rvanilla)^0.5)-SUM($L161:BE161),(Input!$L$149*(1+rvanilla)^0.5)/A7stdlife))</f>
        <v>0</v>
      </c>
      <c r="BG161" s="161">
        <f>IF(A7stdlife="n/a","n/a",IF(BG$3&gt;(A7stdlife+$E161),(Input!$L$149*(1+rvanilla)^0.5)-SUM($L161:BF161),(Input!$L$149*(1+rvanilla)^0.5)/A7stdlife))</f>
        <v>0</v>
      </c>
      <c r="BH161" s="161">
        <f>IF(A7stdlife="n/a","n/a",IF(BH$3&gt;(A7stdlife+$E161),(Input!$L$149*(1+rvanilla)^0.5)-SUM($L161:BG161),(Input!$L$149*(1+rvanilla)^0.5)/A7stdlife))</f>
        <v>0</v>
      </c>
      <c r="BI161" s="161">
        <f>IF(A7stdlife="n/a","n/a",IF(BI$3&gt;(A7stdlife+$E161),(Input!$L$149*(1+rvanilla)^0.5)-SUM($L161:BH161),(Input!$L$149*(1+rvanilla)^0.5)/A7stdlife))</f>
        <v>0</v>
      </c>
      <c r="BJ161" s="19"/>
      <c r="BK161" s="19"/>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idden="1" outlineLevel="2" x14ac:dyDescent="0.2">
      <c r="A162" s="19"/>
      <c r="B162" s="19"/>
      <c r="C162" s="35"/>
      <c r="D162" s="469"/>
      <c r="E162" s="281">
        <v>7</v>
      </c>
      <c r="F162" s="37"/>
      <c r="G162" s="393"/>
      <c r="H162" s="307"/>
      <c r="I162" s="307"/>
      <c r="J162" s="307"/>
      <c r="K162" s="307"/>
      <c r="L162" s="307"/>
      <c r="M162" s="306"/>
      <c r="N162" s="161">
        <f>IF(A7stdlife="n/a","n/a",IF(N$3&gt;(A7stdlife+$E162),(Input!$M$149*(1+rvanilla)^0.5)-SUM($M162:M162),(Input!$M$149*(1+rvanilla)^0.5)/A7stdlife))</f>
        <v>0</v>
      </c>
      <c r="O162" s="161">
        <f>IF(A7stdlife="n/a","n/a",IF(O$3&gt;(A7stdlife+$E162),(Input!$M$149*(1+rvanilla)^0.5)-SUM($M162:N162),(Input!$M$149*(1+rvanilla)^0.5)/A7stdlife))</f>
        <v>0</v>
      </c>
      <c r="P162" s="161">
        <f>IF(A7stdlife="n/a","n/a",IF(P$3&gt;(A7stdlife+$E162),(Input!$M$149*(1+rvanilla)^0.5)-SUM($M162:O162),(Input!$M$149*(1+rvanilla)^0.5)/A7stdlife))</f>
        <v>0</v>
      </c>
      <c r="Q162" s="161">
        <f>IF(A7stdlife="n/a","n/a",IF(Q$3&gt;(A7stdlife+$E162),(Input!$M$149*(1+rvanilla)^0.5)-SUM($M162:P162),(Input!$M$149*(1+rvanilla)^0.5)/A7stdlife))</f>
        <v>0</v>
      </c>
      <c r="R162" s="161">
        <f>IF(A7stdlife="n/a","n/a",IF(R$3&gt;(A7stdlife+$E162),(Input!$M$149*(1+rvanilla)^0.5)-SUM($M162:Q162),(Input!$M$149*(1+rvanilla)^0.5)/A7stdlife))</f>
        <v>0</v>
      </c>
      <c r="S162" s="161">
        <f>IF(A7stdlife="n/a","n/a",IF(S$3&gt;(A7stdlife+$E162),(Input!$M$149*(1+rvanilla)^0.5)-SUM($M162:R162),(Input!$M$149*(1+rvanilla)^0.5)/A7stdlife))</f>
        <v>0</v>
      </c>
      <c r="T162" s="161">
        <f>IF(A7stdlife="n/a","n/a",IF(T$3&gt;(A7stdlife+$E162),(Input!$M$149*(1+rvanilla)^0.5)-SUM($M162:S162),(Input!$M$149*(1+rvanilla)^0.5)/A7stdlife))</f>
        <v>0</v>
      </c>
      <c r="U162" s="161">
        <f>IF(A7stdlife="n/a","n/a",IF(U$3&gt;(A7stdlife+$E162),(Input!$M$149*(1+rvanilla)^0.5)-SUM($M162:T162),(Input!$M$149*(1+rvanilla)^0.5)/A7stdlife))</f>
        <v>0</v>
      </c>
      <c r="V162" s="161">
        <f>IF(A7stdlife="n/a","n/a",IF(V$3&gt;(A7stdlife+$E162),(Input!$M$149*(1+rvanilla)^0.5)-SUM($M162:U162),(Input!$M$149*(1+rvanilla)^0.5)/A7stdlife))</f>
        <v>0</v>
      </c>
      <c r="W162" s="161">
        <f>IF(A7stdlife="n/a","n/a",IF(W$3&gt;(A7stdlife+$E162),(Input!$M$149*(1+rvanilla)^0.5)-SUM($M162:V162),(Input!$M$149*(1+rvanilla)^0.5)/A7stdlife))</f>
        <v>0</v>
      </c>
      <c r="X162" s="161">
        <f>IF(A7stdlife="n/a","n/a",IF(X$3&gt;(A7stdlife+$E162),(Input!$M$149*(1+rvanilla)^0.5)-SUM($M162:W162),(Input!$M$149*(1+rvanilla)^0.5)/A7stdlife))</f>
        <v>0</v>
      </c>
      <c r="Y162" s="161">
        <f>IF(A7stdlife="n/a","n/a",IF(Y$3&gt;(A7stdlife+$E162),(Input!$M$149*(1+rvanilla)^0.5)-SUM($M162:X162),(Input!$M$149*(1+rvanilla)^0.5)/A7stdlife))</f>
        <v>0</v>
      </c>
      <c r="Z162" s="161">
        <f>IF(A7stdlife="n/a","n/a",IF(Z$3&gt;(A7stdlife+$E162),(Input!$M$149*(1+rvanilla)^0.5)-SUM($M162:Y162),(Input!$M$149*(1+rvanilla)^0.5)/A7stdlife))</f>
        <v>0</v>
      </c>
      <c r="AA162" s="161">
        <f>IF(A7stdlife="n/a","n/a",IF(AA$3&gt;(A7stdlife+$E162),(Input!$M$149*(1+rvanilla)^0.5)-SUM($M162:Z162),(Input!$M$149*(1+rvanilla)^0.5)/A7stdlife))</f>
        <v>0</v>
      </c>
      <c r="AB162" s="161">
        <f>IF(A7stdlife="n/a","n/a",IF(AB$3&gt;(A7stdlife+$E162),(Input!$M$149*(1+rvanilla)^0.5)-SUM($M162:AA162),(Input!$M$149*(1+rvanilla)^0.5)/A7stdlife))</f>
        <v>0</v>
      </c>
      <c r="AC162" s="161">
        <f>IF(A7stdlife="n/a","n/a",IF(AC$3&gt;(A7stdlife+$E162),(Input!$M$149*(1+rvanilla)^0.5)-SUM($M162:AB162),(Input!$M$149*(1+rvanilla)^0.5)/A7stdlife))</f>
        <v>0</v>
      </c>
      <c r="AD162" s="161">
        <f>IF(A7stdlife="n/a","n/a",IF(AD$3&gt;(A7stdlife+$E162),(Input!$M$149*(1+rvanilla)^0.5)-SUM($M162:AC162),(Input!$M$149*(1+rvanilla)^0.5)/A7stdlife))</f>
        <v>0</v>
      </c>
      <c r="AE162" s="161">
        <f>IF(A7stdlife="n/a","n/a",IF(AE$3&gt;(A7stdlife+$E162),(Input!$M$149*(1+rvanilla)^0.5)-SUM($M162:AD162),(Input!$M$149*(1+rvanilla)^0.5)/A7stdlife))</f>
        <v>0</v>
      </c>
      <c r="AF162" s="161">
        <f>IF(A7stdlife="n/a","n/a",IF(AF$3&gt;(A7stdlife+$E162),(Input!$M$149*(1+rvanilla)^0.5)-SUM($M162:AE162),(Input!$M$149*(1+rvanilla)^0.5)/A7stdlife))</f>
        <v>0</v>
      </c>
      <c r="AG162" s="161">
        <f>IF(A7stdlife="n/a","n/a",IF(AG$3&gt;(A7stdlife+$E162),(Input!$M$149*(1+rvanilla)^0.5)-SUM($M162:AF162),(Input!$M$149*(1+rvanilla)^0.5)/A7stdlife))</f>
        <v>0</v>
      </c>
      <c r="AH162" s="161">
        <f>IF(A7stdlife="n/a","n/a",IF(AH$3&gt;(A7stdlife+$E162),(Input!$M$149*(1+rvanilla)^0.5)-SUM($M162:AG162),(Input!$M$149*(1+rvanilla)^0.5)/A7stdlife))</f>
        <v>0</v>
      </c>
      <c r="AI162" s="161">
        <f>IF(A7stdlife="n/a","n/a",IF(AI$3&gt;(A7stdlife+$E162),(Input!$M$149*(1+rvanilla)^0.5)-SUM($M162:AH162),(Input!$M$149*(1+rvanilla)^0.5)/A7stdlife))</f>
        <v>0</v>
      </c>
      <c r="AJ162" s="161">
        <f>IF(A7stdlife="n/a","n/a",IF(AJ$3&gt;(A7stdlife+$E162),(Input!$M$149*(1+rvanilla)^0.5)-SUM($M162:AI162),(Input!$M$149*(1+rvanilla)^0.5)/A7stdlife))</f>
        <v>0</v>
      </c>
      <c r="AK162" s="161">
        <f>IF(A7stdlife="n/a","n/a",IF(AK$3&gt;(A7stdlife+$E162),(Input!$M$149*(1+rvanilla)^0.5)-SUM($M162:AJ162),(Input!$M$149*(1+rvanilla)^0.5)/A7stdlife))</f>
        <v>0</v>
      </c>
      <c r="AL162" s="161">
        <f>IF(A7stdlife="n/a","n/a",IF(AL$3&gt;(A7stdlife+$E162),(Input!$M$149*(1+rvanilla)^0.5)-SUM($M162:AK162),(Input!$M$149*(1+rvanilla)^0.5)/A7stdlife))</f>
        <v>0</v>
      </c>
      <c r="AM162" s="161">
        <f>IF(A7stdlife="n/a","n/a",IF(AM$3&gt;(A7stdlife+$E162),(Input!$M$149*(1+rvanilla)^0.5)-SUM($M162:AL162),(Input!$M$149*(1+rvanilla)^0.5)/A7stdlife))</f>
        <v>0</v>
      </c>
      <c r="AN162" s="161">
        <f>IF(A7stdlife="n/a","n/a",IF(AN$3&gt;(A7stdlife+$E162),(Input!$M$149*(1+rvanilla)^0.5)-SUM($M162:AM162),(Input!$M$149*(1+rvanilla)^0.5)/A7stdlife))</f>
        <v>0</v>
      </c>
      <c r="AO162" s="161">
        <f>IF(A7stdlife="n/a","n/a",IF(AO$3&gt;(A7stdlife+$E162),(Input!$M$149*(1+rvanilla)^0.5)-SUM($M162:AN162),(Input!$M$149*(1+rvanilla)^0.5)/A7stdlife))</f>
        <v>0</v>
      </c>
      <c r="AP162" s="161">
        <f>IF(A7stdlife="n/a","n/a",IF(AP$3&gt;(A7stdlife+$E162),(Input!$M$149*(1+rvanilla)^0.5)-SUM($M162:AO162),(Input!$M$149*(1+rvanilla)^0.5)/A7stdlife))</f>
        <v>0</v>
      </c>
      <c r="AQ162" s="161">
        <f>IF(A7stdlife="n/a","n/a",IF(AQ$3&gt;(A7stdlife+$E162),(Input!$M$149*(1+rvanilla)^0.5)-SUM($M162:AP162),(Input!$M$149*(1+rvanilla)^0.5)/A7stdlife))</f>
        <v>0</v>
      </c>
      <c r="AR162" s="161">
        <f>IF(A7stdlife="n/a","n/a",IF(AR$3&gt;(A7stdlife+$E162),(Input!$M$149*(1+rvanilla)^0.5)-SUM($M162:AQ162),(Input!$M$149*(1+rvanilla)^0.5)/A7stdlife))</f>
        <v>0</v>
      </c>
      <c r="AS162" s="161">
        <f>IF(A7stdlife="n/a","n/a",IF(AS$3&gt;(A7stdlife+$E162),(Input!$M$149*(1+rvanilla)^0.5)-SUM($M162:AR162),(Input!$M$149*(1+rvanilla)^0.5)/A7stdlife))</f>
        <v>0</v>
      </c>
      <c r="AT162" s="161">
        <f>IF(A7stdlife="n/a","n/a",IF(AT$3&gt;(A7stdlife+$E162),(Input!$M$149*(1+rvanilla)^0.5)-SUM($M162:AS162),(Input!$M$149*(1+rvanilla)^0.5)/A7stdlife))</f>
        <v>0</v>
      </c>
      <c r="AU162" s="161">
        <f>IF(A7stdlife="n/a","n/a",IF(AU$3&gt;(A7stdlife+$E162),(Input!$M$149*(1+rvanilla)^0.5)-SUM($M162:AT162),(Input!$M$149*(1+rvanilla)^0.5)/A7stdlife))</f>
        <v>0</v>
      </c>
      <c r="AV162" s="161">
        <f>IF(A7stdlife="n/a","n/a",IF(AV$3&gt;(A7stdlife+$E162),(Input!$M$149*(1+rvanilla)^0.5)-SUM($M162:AU162),(Input!$M$149*(1+rvanilla)^0.5)/A7stdlife))</f>
        <v>0</v>
      </c>
      <c r="AW162" s="161">
        <f>IF(A7stdlife="n/a","n/a",IF(AW$3&gt;(A7stdlife+$E162),(Input!$M$149*(1+rvanilla)^0.5)-SUM($M162:AV162),(Input!$M$149*(1+rvanilla)^0.5)/A7stdlife))</f>
        <v>0</v>
      </c>
      <c r="AX162" s="161">
        <f>IF(A7stdlife="n/a","n/a",IF(AX$3&gt;(A7stdlife+$E162),(Input!$M$149*(1+rvanilla)^0.5)-SUM($M162:AW162),(Input!$M$149*(1+rvanilla)^0.5)/A7stdlife))</f>
        <v>0</v>
      </c>
      <c r="AY162" s="161">
        <f>IF(A7stdlife="n/a","n/a",IF(AY$3&gt;(A7stdlife+$E162),(Input!$M$149*(1+rvanilla)^0.5)-SUM($M162:AX162),(Input!$M$149*(1+rvanilla)^0.5)/A7stdlife))</f>
        <v>0</v>
      </c>
      <c r="AZ162" s="161">
        <f>IF(A7stdlife="n/a","n/a",IF(AZ$3&gt;(A7stdlife+$E162),(Input!$M$149*(1+rvanilla)^0.5)-SUM($M162:AY162),(Input!$M$149*(1+rvanilla)^0.5)/A7stdlife))</f>
        <v>0</v>
      </c>
      <c r="BA162" s="161">
        <f>IF(A7stdlife="n/a","n/a",IF(BA$3&gt;(A7stdlife+$E162),(Input!$M$149*(1+rvanilla)^0.5)-SUM($M162:AZ162),(Input!$M$149*(1+rvanilla)^0.5)/A7stdlife))</f>
        <v>0</v>
      </c>
      <c r="BB162" s="161">
        <f>IF(A7stdlife="n/a","n/a",IF(BB$3&gt;(A7stdlife+$E162),(Input!$M$149*(1+rvanilla)^0.5)-SUM($M162:BA162),(Input!$M$149*(1+rvanilla)^0.5)/A7stdlife))</f>
        <v>0</v>
      </c>
      <c r="BC162" s="161">
        <f>IF(A7stdlife="n/a","n/a",IF(BC$3&gt;(A7stdlife+$E162),(Input!$M$149*(1+rvanilla)^0.5)-SUM($M162:BB162),(Input!$M$149*(1+rvanilla)^0.5)/A7stdlife))</f>
        <v>0</v>
      </c>
      <c r="BD162" s="161">
        <f>IF(A7stdlife="n/a","n/a",IF(BD$3&gt;(A7stdlife+$E162),(Input!$M$149*(1+rvanilla)^0.5)-SUM($M162:BC162),(Input!$M$149*(1+rvanilla)^0.5)/A7stdlife))</f>
        <v>0</v>
      </c>
      <c r="BE162" s="161">
        <f>IF(A7stdlife="n/a","n/a",IF(BE$3&gt;(A7stdlife+$E162),(Input!$M$149*(1+rvanilla)^0.5)-SUM($M162:BD162),(Input!$M$149*(1+rvanilla)^0.5)/A7stdlife))</f>
        <v>0</v>
      </c>
      <c r="BF162" s="161">
        <f>IF(A7stdlife="n/a","n/a",IF(BF$3&gt;(A7stdlife+$E162),(Input!$M$149*(1+rvanilla)^0.5)-SUM($M162:BE162),(Input!$M$149*(1+rvanilla)^0.5)/A7stdlife))</f>
        <v>0</v>
      </c>
      <c r="BG162" s="161">
        <f>IF(A7stdlife="n/a","n/a",IF(BG$3&gt;(A7stdlife+$E162),(Input!$M$149*(1+rvanilla)^0.5)-SUM($M162:BF162),(Input!$M$149*(1+rvanilla)^0.5)/A7stdlife))</f>
        <v>0</v>
      </c>
      <c r="BH162" s="161">
        <f>IF(A7stdlife="n/a","n/a",IF(BH$3&gt;(A7stdlife+$E162),(Input!$M$149*(1+rvanilla)^0.5)-SUM($M162:BG162),(Input!$M$149*(1+rvanilla)^0.5)/A7stdlife))</f>
        <v>0</v>
      </c>
      <c r="BI162" s="161">
        <f>IF(A7stdlife="n/a","n/a",IF(BI$3&gt;(A7stdlife+$E162),(Input!$M$149*(1+rvanilla)^0.5)-SUM($M162:BH162),(Input!$M$149*(1+rvanilla)^0.5)/A7stdlife))</f>
        <v>0</v>
      </c>
      <c r="BJ162" s="19"/>
      <c r="BK162" s="19"/>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x14ac:dyDescent="0.2">
      <c r="A163" s="19"/>
      <c r="B163" s="19"/>
      <c r="C163" s="35"/>
      <c r="D163" s="469"/>
      <c r="E163" s="281">
        <v>8</v>
      </c>
      <c r="F163" s="37"/>
      <c r="G163" s="393"/>
      <c r="H163" s="307"/>
      <c r="I163" s="307"/>
      <c r="J163" s="307"/>
      <c r="K163" s="307"/>
      <c r="L163" s="307"/>
      <c r="M163" s="307"/>
      <c r="N163" s="306"/>
      <c r="O163" s="161">
        <f>IF(A7stdlife="n/a","n/a",IF(O$3&gt;(A7stdlife+$E163),(Input!$N$149*(1+rvanilla)^0.5)-SUM($N163:N163),(Input!$N$149*(1+rvanilla)^0.5)/A7stdlife))</f>
        <v>0</v>
      </c>
      <c r="P163" s="161">
        <f>IF(A7stdlife="n/a","n/a",IF(P$3&gt;(A7stdlife+$E163),(Input!$N$149*(1+rvanilla)^0.5)-SUM($N163:O163),(Input!$N$149*(1+rvanilla)^0.5)/A7stdlife))</f>
        <v>0</v>
      </c>
      <c r="Q163" s="161">
        <f>IF(A7stdlife="n/a","n/a",IF(Q$3&gt;(A7stdlife+$E163),(Input!$N$149*(1+rvanilla)^0.5)-SUM($N163:P163),(Input!$N$149*(1+rvanilla)^0.5)/A7stdlife))</f>
        <v>0</v>
      </c>
      <c r="R163" s="161">
        <f>IF(A7stdlife="n/a","n/a",IF(R$3&gt;(A7stdlife+$E163),(Input!$N$149*(1+rvanilla)^0.5)-SUM($N163:Q163),(Input!$N$149*(1+rvanilla)^0.5)/A7stdlife))</f>
        <v>0</v>
      </c>
      <c r="S163" s="161">
        <f>IF(A7stdlife="n/a","n/a",IF(S$3&gt;(A7stdlife+$E163),(Input!$N$149*(1+rvanilla)^0.5)-SUM($N163:R163),(Input!$N$149*(1+rvanilla)^0.5)/A7stdlife))</f>
        <v>0</v>
      </c>
      <c r="T163" s="161">
        <f>IF(A7stdlife="n/a","n/a",IF(T$3&gt;(A7stdlife+$E163),(Input!$N$149*(1+rvanilla)^0.5)-SUM($N163:S163),(Input!$N$149*(1+rvanilla)^0.5)/A7stdlife))</f>
        <v>0</v>
      </c>
      <c r="U163" s="161">
        <f>IF(A7stdlife="n/a","n/a",IF(U$3&gt;(A7stdlife+$E163),(Input!$N$149*(1+rvanilla)^0.5)-SUM($N163:T163),(Input!$N$149*(1+rvanilla)^0.5)/A7stdlife))</f>
        <v>0</v>
      </c>
      <c r="V163" s="161">
        <f>IF(A7stdlife="n/a","n/a",IF(V$3&gt;(A7stdlife+$E163),(Input!$N$149*(1+rvanilla)^0.5)-SUM($N163:U163),(Input!$N$149*(1+rvanilla)^0.5)/A7stdlife))</f>
        <v>0</v>
      </c>
      <c r="W163" s="161">
        <f>IF(A7stdlife="n/a","n/a",IF(W$3&gt;(A7stdlife+$E163),(Input!$N$149*(1+rvanilla)^0.5)-SUM($N163:V163),(Input!$N$149*(1+rvanilla)^0.5)/A7stdlife))</f>
        <v>0</v>
      </c>
      <c r="X163" s="161">
        <f>IF(A7stdlife="n/a","n/a",IF(X$3&gt;(A7stdlife+$E163),(Input!$N$149*(1+rvanilla)^0.5)-SUM($N163:W163),(Input!$N$149*(1+rvanilla)^0.5)/A7stdlife))</f>
        <v>0</v>
      </c>
      <c r="Y163" s="161">
        <f>IF(A7stdlife="n/a","n/a",IF(Y$3&gt;(A7stdlife+$E163),(Input!$N$149*(1+rvanilla)^0.5)-SUM($N163:X163),(Input!$N$149*(1+rvanilla)^0.5)/A7stdlife))</f>
        <v>0</v>
      </c>
      <c r="Z163" s="161">
        <f>IF(A7stdlife="n/a","n/a",IF(Z$3&gt;(A7stdlife+$E163),(Input!$N$149*(1+rvanilla)^0.5)-SUM($N163:Y163),(Input!$N$149*(1+rvanilla)^0.5)/A7stdlife))</f>
        <v>0</v>
      </c>
      <c r="AA163" s="161">
        <f>IF(A7stdlife="n/a","n/a",IF(AA$3&gt;(A7stdlife+$E163),(Input!$N$149*(1+rvanilla)^0.5)-SUM($N163:Z163),(Input!$N$149*(1+rvanilla)^0.5)/A7stdlife))</f>
        <v>0</v>
      </c>
      <c r="AB163" s="161">
        <f>IF(A7stdlife="n/a","n/a",IF(AB$3&gt;(A7stdlife+$E163),(Input!$N$149*(1+rvanilla)^0.5)-SUM($N163:AA163),(Input!$N$149*(1+rvanilla)^0.5)/A7stdlife))</f>
        <v>0</v>
      </c>
      <c r="AC163" s="161">
        <f>IF(A7stdlife="n/a","n/a",IF(AC$3&gt;(A7stdlife+$E163),(Input!$N$149*(1+rvanilla)^0.5)-SUM($N163:AB163),(Input!$N$149*(1+rvanilla)^0.5)/A7stdlife))</f>
        <v>0</v>
      </c>
      <c r="AD163" s="161">
        <f>IF(A7stdlife="n/a","n/a",IF(AD$3&gt;(A7stdlife+$E163),(Input!$N$149*(1+rvanilla)^0.5)-SUM($N163:AC163),(Input!$N$149*(1+rvanilla)^0.5)/A7stdlife))</f>
        <v>0</v>
      </c>
      <c r="AE163" s="161">
        <f>IF(A7stdlife="n/a","n/a",IF(AE$3&gt;(A7stdlife+$E163),(Input!$N$149*(1+rvanilla)^0.5)-SUM($N163:AD163),(Input!$N$149*(1+rvanilla)^0.5)/A7stdlife))</f>
        <v>0</v>
      </c>
      <c r="AF163" s="161">
        <f>IF(A7stdlife="n/a","n/a",IF(AF$3&gt;(A7stdlife+$E163),(Input!$N$149*(1+rvanilla)^0.5)-SUM($N163:AE163),(Input!$N$149*(1+rvanilla)^0.5)/A7stdlife))</f>
        <v>0</v>
      </c>
      <c r="AG163" s="161">
        <f>IF(A7stdlife="n/a","n/a",IF(AG$3&gt;(A7stdlife+$E163),(Input!$N$149*(1+rvanilla)^0.5)-SUM($N163:AF163),(Input!$N$149*(1+rvanilla)^0.5)/A7stdlife))</f>
        <v>0</v>
      </c>
      <c r="AH163" s="161">
        <f>IF(A7stdlife="n/a","n/a",IF(AH$3&gt;(A7stdlife+$E163),(Input!$N$149*(1+rvanilla)^0.5)-SUM($N163:AG163),(Input!$N$149*(1+rvanilla)^0.5)/A7stdlife))</f>
        <v>0</v>
      </c>
      <c r="AI163" s="161">
        <f>IF(A7stdlife="n/a","n/a",IF(AI$3&gt;(A7stdlife+$E163),(Input!$N$149*(1+rvanilla)^0.5)-SUM($N163:AH163),(Input!$N$149*(1+rvanilla)^0.5)/A7stdlife))</f>
        <v>0</v>
      </c>
      <c r="AJ163" s="161">
        <f>IF(A7stdlife="n/a","n/a",IF(AJ$3&gt;(A7stdlife+$E163),(Input!$N$149*(1+rvanilla)^0.5)-SUM($N163:AI163),(Input!$N$149*(1+rvanilla)^0.5)/A7stdlife))</f>
        <v>0</v>
      </c>
      <c r="AK163" s="161">
        <f>IF(A7stdlife="n/a","n/a",IF(AK$3&gt;(A7stdlife+$E163),(Input!$N$149*(1+rvanilla)^0.5)-SUM($N163:AJ163),(Input!$N$149*(1+rvanilla)^0.5)/A7stdlife))</f>
        <v>0</v>
      </c>
      <c r="AL163" s="161">
        <f>IF(A7stdlife="n/a","n/a",IF(AL$3&gt;(A7stdlife+$E163),(Input!$N$149*(1+rvanilla)^0.5)-SUM($N163:AK163),(Input!$N$149*(1+rvanilla)^0.5)/A7stdlife))</f>
        <v>0</v>
      </c>
      <c r="AM163" s="161">
        <f>IF(A7stdlife="n/a","n/a",IF(AM$3&gt;(A7stdlife+$E163),(Input!$N$149*(1+rvanilla)^0.5)-SUM($N163:AL163),(Input!$N$149*(1+rvanilla)^0.5)/A7stdlife))</f>
        <v>0</v>
      </c>
      <c r="AN163" s="161">
        <f>IF(A7stdlife="n/a","n/a",IF(AN$3&gt;(A7stdlife+$E163),(Input!$N$149*(1+rvanilla)^0.5)-SUM($N163:AM163),(Input!$N$149*(1+rvanilla)^0.5)/A7stdlife))</f>
        <v>0</v>
      </c>
      <c r="AO163" s="161">
        <f>IF(A7stdlife="n/a","n/a",IF(AO$3&gt;(A7stdlife+$E163),(Input!$N$149*(1+rvanilla)^0.5)-SUM($N163:AN163),(Input!$N$149*(1+rvanilla)^0.5)/A7stdlife))</f>
        <v>0</v>
      </c>
      <c r="AP163" s="161">
        <f>IF(A7stdlife="n/a","n/a",IF(AP$3&gt;(A7stdlife+$E163),(Input!$N$149*(1+rvanilla)^0.5)-SUM($N163:AO163),(Input!$N$149*(1+rvanilla)^0.5)/A7stdlife))</f>
        <v>0</v>
      </c>
      <c r="AQ163" s="161">
        <f>IF(A7stdlife="n/a","n/a",IF(AQ$3&gt;(A7stdlife+$E163),(Input!$N$149*(1+rvanilla)^0.5)-SUM($N163:AP163),(Input!$N$149*(1+rvanilla)^0.5)/A7stdlife))</f>
        <v>0</v>
      </c>
      <c r="AR163" s="161">
        <f>IF(A7stdlife="n/a","n/a",IF(AR$3&gt;(A7stdlife+$E163),(Input!$N$149*(1+rvanilla)^0.5)-SUM($N163:AQ163),(Input!$N$149*(1+rvanilla)^0.5)/A7stdlife))</f>
        <v>0</v>
      </c>
      <c r="AS163" s="161">
        <f>IF(A7stdlife="n/a","n/a",IF(AS$3&gt;(A7stdlife+$E163),(Input!$N$149*(1+rvanilla)^0.5)-SUM($N163:AR163),(Input!$N$149*(1+rvanilla)^0.5)/A7stdlife))</f>
        <v>0</v>
      </c>
      <c r="AT163" s="161">
        <f>IF(A7stdlife="n/a","n/a",IF(AT$3&gt;(A7stdlife+$E163),(Input!$N$149*(1+rvanilla)^0.5)-SUM($N163:AS163),(Input!$N$149*(1+rvanilla)^0.5)/A7stdlife))</f>
        <v>0</v>
      </c>
      <c r="AU163" s="161">
        <f>IF(A7stdlife="n/a","n/a",IF(AU$3&gt;(A7stdlife+$E163),(Input!$N$149*(1+rvanilla)^0.5)-SUM($N163:AT163),(Input!$N$149*(1+rvanilla)^0.5)/A7stdlife))</f>
        <v>0</v>
      </c>
      <c r="AV163" s="161">
        <f>IF(A7stdlife="n/a","n/a",IF(AV$3&gt;(A7stdlife+$E163),(Input!$N$149*(1+rvanilla)^0.5)-SUM($N163:AU163),(Input!$N$149*(1+rvanilla)^0.5)/A7stdlife))</f>
        <v>0</v>
      </c>
      <c r="AW163" s="161">
        <f>IF(A7stdlife="n/a","n/a",IF(AW$3&gt;(A7stdlife+$E163),(Input!$N$149*(1+rvanilla)^0.5)-SUM($N163:AV163),(Input!$N$149*(1+rvanilla)^0.5)/A7stdlife))</f>
        <v>0</v>
      </c>
      <c r="AX163" s="161">
        <f>IF(A7stdlife="n/a","n/a",IF(AX$3&gt;(A7stdlife+$E163),(Input!$N$149*(1+rvanilla)^0.5)-SUM($N163:AW163),(Input!$N$149*(1+rvanilla)^0.5)/A7stdlife))</f>
        <v>0</v>
      </c>
      <c r="AY163" s="161">
        <f>IF(A7stdlife="n/a","n/a",IF(AY$3&gt;(A7stdlife+$E163),(Input!$N$149*(1+rvanilla)^0.5)-SUM($N163:AX163),(Input!$N$149*(1+rvanilla)^0.5)/A7stdlife))</f>
        <v>0</v>
      </c>
      <c r="AZ163" s="161">
        <f>IF(A7stdlife="n/a","n/a",IF(AZ$3&gt;(A7stdlife+$E163),(Input!$N$149*(1+rvanilla)^0.5)-SUM($N163:AY163),(Input!$N$149*(1+rvanilla)^0.5)/A7stdlife))</f>
        <v>0</v>
      </c>
      <c r="BA163" s="161">
        <f>IF(A7stdlife="n/a","n/a",IF(BA$3&gt;(A7stdlife+$E163),(Input!$N$149*(1+rvanilla)^0.5)-SUM($N163:AZ163),(Input!$N$149*(1+rvanilla)^0.5)/A7stdlife))</f>
        <v>0</v>
      </c>
      <c r="BB163" s="161">
        <f>IF(A7stdlife="n/a","n/a",IF(BB$3&gt;(A7stdlife+$E163),(Input!$N$149*(1+rvanilla)^0.5)-SUM($N163:BA163),(Input!$N$149*(1+rvanilla)^0.5)/A7stdlife))</f>
        <v>0</v>
      </c>
      <c r="BC163" s="161">
        <f>IF(A7stdlife="n/a","n/a",IF(BC$3&gt;(A7stdlife+$E163),(Input!$N$149*(1+rvanilla)^0.5)-SUM($N163:BB163),(Input!$N$149*(1+rvanilla)^0.5)/A7stdlife))</f>
        <v>0</v>
      </c>
      <c r="BD163" s="161">
        <f>IF(A7stdlife="n/a","n/a",IF(BD$3&gt;(A7stdlife+$E163),(Input!$N$149*(1+rvanilla)^0.5)-SUM($N163:BC163),(Input!$N$149*(1+rvanilla)^0.5)/A7stdlife))</f>
        <v>0</v>
      </c>
      <c r="BE163" s="161">
        <f>IF(A7stdlife="n/a","n/a",IF(BE$3&gt;(A7stdlife+$E163),(Input!$N$149*(1+rvanilla)^0.5)-SUM($N163:BD163),(Input!$N$149*(1+rvanilla)^0.5)/A7stdlife))</f>
        <v>0</v>
      </c>
      <c r="BF163" s="161">
        <f>IF(A7stdlife="n/a","n/a",IF(BF$3&gt;(A7stdlife+$E163),(Input!$N$149*(1+rvanilla)^0.5)-SUM($N163:BE163),(Input!$N$149*(1+rvanilla)^0.5)/A7stdlife))</f>
        <v>0</v>
      </c>
      <c r="BG163" s="161">
        <f>IF(A7stdlife="n/a","n/a",IF(BG$3&gt;(A7stdlife+$E163),(Input!$N$149*(1+rvanilla)^0.5)-SUM($N163:BF163),(Input!$N$149*(1+rvanilla)^0.5)/A7stdlife))</f>
        <v>0</v>
      </c>
      <c r="BH163" s="161">
        <f>IF(A7stdlife="n/a","n/a",IF(BH$3&gt;(A7stdlife+$E163),(Input!$N$149*(1+rvanilla)^0.5)-SUM($N163:BG163),(Input!$N$149*(1+rvanilla)^0.5)/A7stdlife))</f>
        <v>0</v>
      </c>
      <c r="BI163" s="161">
        <f>IF(A7stdlife="n/a","n/a",IF(BI$3&gt;(A7stdlife+$E163),(Input!$N$149*(1+rvanilla)^0.5)-SUM($N163:BH163),(Input!$N$149*(1+rvanilla)^0.5)/A7stdlife))</f>
        <v>0</v>
      </c>
      <c r="BJ163" s="19"/>
      <c r="BK163" s="19"/>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x14ac:dyDescent="0.2">
      <c r="A164" s="19"/>
      <c r="B164" s="19"/>
      <c r="C164" s="35"/>
      <c r="D164" s="469"/>
      <c r="E164" s="281">
        <v>9</v>
      </c>
      <c r="F164" s="37"/>
      <c r="G164" s="393"/>
      <c r="H164" s="307"/>
      <c r="I164" s="307"/>
      <c r="J164" s="307"/>
      <c r="K164" s="307"/>
      <c r="L164" s="307"/>
      <c r="M164" s="307"/>
      <c r="N164" s="307"/>
      <c r="O164" s="306"/>
      <c r="P164" s="161">
        <f>IF(A7stdlife="n/a","n/a",IF(P$3&gt;(A7stdlife+$E164),(Input!$O$149*(1+rvanilla)^0.5)-SUM($O164:O164),(Input!$O$149*(1+rvanilla)^0.5)/A7stdlife))</f>
        <v>0</v>
      </c>
      <c r="Q164" s="161">
        <f>IF(A7stdlife="n/a","n/a",IF(Q$3&gt;(A7stdlife+$E164),(Input!$O$149*(1+rvanilla)^0.5)-SUM($O164:P164),(Input!$O$149*(1+rvanilla)^0.5)/A7stdlife))</f>
        <v>0</v>
      </c>
      <c r="R164" s="161">
        <f>IF(A7stdlife="n/a","n/a",IF(R$3&gt;(A7stdlife+$E164),(Input!$O$149*(1+rvanilla)^0.5)-SUM($O164:Q164),(Input!$O$149*(1+rvanilla)^0.5)/A7stdlife))</f>
        <v>0</v>
      </c>
      <c r="S164" s="161">
        <f>IF(A7stdlife="n/a","n/a",IF(S$3&gt;(A7stdlife+$E164),(Input!$O$149*(1+rvanilla)^0.5)-SUM($O164:R164),(Input!$O$149*(1+rvanilla)^0.5)/A7stdlife))</f>
        <v>0</v>
      </c>
      <c r="T164" s="161">
        <f>IF(A7stdlife="n/a","n/a",IF(T$3&gt;(A7stdlife+$E164),(Input!$O$149*(1+rvanilla)^0.5)-SUM($O164:S164),(Input!$O$149*(1+rvanilla)^0.5)/A7stdlife))</f>
        <v>0</v>
      </c>
      <c r="U164" s="161">
        <f>IF(A7stdlife="n/a","n/a",IF(U$3&gt;(A7stdlife+$E164),(Input!$O$149*(1+rvanilla)^0.5)-SUM($O164:T164),(Input!$O$149*(1+rvanilla)^0.5)/A7stdlife))</f>
        <v>0</v>
      </c>
      <c r="V164" s="161">
        <f>IF(A7stdlife="n/a","n/a",IF(V$3&gt;(A7stdlife+$E164),(Input!$O$149*(1+rvanilla)^0.5)-SUM($O164:U164),(Input!$O$149*(1+rvanilla)^0.5)/A7stdlife))</f>
        <v>0</v>
      </c>
      <c r="W164" s="161">
        <f>IF(A7stdlife="n/a","n/a",IF(W$3&gt;(A7stdlife+$E164),(Input!$O$149*(1+rvanilla)^0.5)-SUM($O164:V164),(Input!$O$149*(1+rvanilla)^0.5)/A7stdlife))</f>
        <v>0</v>
      </c>
      <c r="X164" s="161">
        <f>IF(A7stdlife="n/a","n/a",IF(X$3&gt;(A7stdlife+$E164),(Input!$O$149*(1+rvanilla)^0.5)-SUM($O164:W164),(Input!$O$149*(1+rvanilla)^0.5)/A7stdlife))</f>
        <v>0</v>
      </c>
      <c r="Y164" s="161">
        <f>IF(A7stdlife="n/a","n/a",IF(Y$3&gt;(A7stdlife+$E164),(Input!$O$149*(1+rvanilla)^0.5)-SUM($O164:X164),(Input!$O$149*(1+rvanilla)^0.5)/A7stdlife))</f>
        <v>0</v>
      </c>
      <c r="Z164" s="161">
        <f>IF(A7stdlife="n/a","n/a",IF(Z$3&gt;(A7stdlife+$E164),(Input!$O$149*(1+rvanilla)^0.5)-SUM($O164:Y164),(Input!$O$149*(1+rvanilla)^0.5)/A7stdlife))</f>
        <v>0</v>
      </c>
      <c r="AA164" s="161">
        <f>IF(A7stdlife="n/a","n/a",IF(AA$3&gt;(A7stdlife+$E164),(Input!$O$149*(1+rvanilla)^0.5)-SUM($O164:Z164),(Input!$O$149*(1+rvanilla)^0.5)/A7stdlife))</f>
        <v>0</v>
      </c>
      <c r="AB164" s="161">
        <f>IF(A7stdlife="n/a","n/a",IF(AB$3&gt;(A7stdlife+$E164),(Input!$O$149*(1+rvanilla)^0.5)-SUM($O164:AA164),(Input!$O$149*(1+rvanilla)^0.5)/A7stdlife))</f>
        <v>0</v>
      </c>
      <c r="AC164" s="161">
        <f>IF(A7stdlife="n/a","n/a",IF(AC$3&gt;(A7stdlife+$E164),(Input!$O$149*(1+rvanilla)^0.5)-SUM($O164:AB164),(Input!$O$149*(1+rvanilla)^0.5)/A7stdlife))</f>
        <v>0</v>
      </c>
      <c r="AD164" s="161">
        <f>IF(A7stdlife="n/a","n/a",IF(AD$3&gt;(A7stdlife+$E164),(Input!$O$149*(1+rvanilla)^0.5)-SUM($O164:AC164),(Input!$O$149*(1+rvanilla)^0.5)/A7stdlife))</f>
        <v>0</v>
      </c>
      <c r="AE164" s="161">
        <f>IF(A7stdlife="n/a","n/a",IF(AE$3&gt;(A7stdlife+$E164),(Input!$O$149*(1+rvanilla)^0.5)-SUM($O164:AD164),(Input!$O$149*(1+rvanilla)^0.5)/A7stdlife))</f>
        <v>0</v>
      </c>
      <c r="AF164" s="161">
        <f>IF(A7stdlife="n/a","n/a",IF(AF$3&gt;(A7stdlife+$E164),(Input!$O$149*(1+rvanilla)^0.5)-SUM($O164:AE164),(Input!$O$149*(1+rvanilla)^0.5)/A7stdlife))</f>
        <v>0</v>
      </c>
      <c r="AG164" s="161">
        <f>IF(A7stdlife="n/a","n/a",IF(AG$3&gt;(A7stdlife+$E164),(Input!$O$149*(1+rvanilla)^0.5)-SUM($O164:AF164),(Input!$O$149*(1+rvanilla)^0.5)/A7stdlife))</f>
        <v>0</v>
      </c>
      <c r="AH164" s="161">
        <f>IF(A7stdlife="n/a","n/a",IF(AH$3&gt;(A7stdlife+$E164),(Input!$O$149*(1+rvanilla)^0.5)-SUM($O164:AG164),(Input!$O$149*(1+rvanilla)^0.5)/A7stdlife))</f>
        <v>0</v>
      </c>
      <c r="AI164" s="161">
        <f>IF(A7stdlife="n/a","n/a",IF(AI$3&gt;(A7stdlife+$E164),(Input!$O$149*(1+rvanilla)^0.5)-SUM($O164:AH164),(Input!$O$149*(1+rvanilla)^0.5)/A7stdlife))</f>
        <v>0</v>
      </c>
      <c r="AJ164" s="161">
        <f>IF(A7stdlife="n/a","n/a",IF(AJ$3&gt;(A7stdlife+$E164),(Input!$O$149*(1+rvanilla)^0.5)-SUM($O164:AI164),(Input!$O$149*(1+rvanilla)^0.5)/A7stdlife))</f>
        <v>0</v>
      </c>
      <c r="AK164" s="161">
        <f>IF(A7stdlife="n/a","n/a",IF(AK$3&gt;(A7stdlife+$E164),(Input!$O$149*(1+rvanilla)^0.5)-SUM($O164:AJ164),(Input!$O$149*(1+rvanilla)^0.5)/A7stdlife))</f>
        <v>0</v>
      </c>
      <c r="AL164" s="161">
        <f>IF(A7stdlife="n/a","n/a",IF(AL$3&gt;(A7stdlife+$E164),(Input!$O$149*(1+rvanilla)^0.5)-SUM($O164:AK164),(Input!$O$149*(1+rvanilla)^0.5)/A7stdlife))</f>
        <v>0</v>
      </c>
      <c r="AM164" s="161">
        <f>IF(A7stdlife="n/a","n/a",IF(AM$3&gt;(A7stdlife+$E164),(Input!$O$149*(1+rvanilla)^0.5)-SUM($O164:AL164),(Input!$O$149*(1+rvanilla)^0.5)/A7stdlife))</f>
        <v>0</v>
      </c>
      <c r="AN164" s="161">
        <f>IF(A7stdlife="n/a","n/a",IF(AN$3&gt;(A7stdlife+$E164),(Input!$O$149*(1+rvanilla)^0.5)-SUM($O164:AM164),(Input!$O$149*(1+rvanilla)^0.5)/A7stdlife))</f>
        <v>0</v>
      </c>
      <c r="AO164" s="161">
        <f>IF(A7stdlife="n/a","n/a",IF(AO$3&gt;(A7stdlife+$E164),(Input!$O$149*(1+rvanilla)^0.5)-SUM($O164:AN164),(Input!$O$149*(1+rvanilla)^0.5)/A7stdlife))</f>
        <v>0</v>
      </c>
      <c r="AP164" s="161">
        <f>IF(A7stdlife="n/a","n/a",IF(AP$3&gt;(A7stdlife+$E164),(Input!$O$149*(1+rvanilla)^0.5)-SUM($O164:AO164),(Input!$O$149*(1+rvanilla)^0.5)/A7stdlife))</f>
        <v>0</v>
      </c>
      <c r="AQ164" s="161">
        <f>IF(A7stdlife="n/a","n/a",IF(AQ$3&gt;(A7stdlife+$E164),(Input!$O$149*(1+rvanilla)^0.5)-SUM($O164:AP164),(Input!$O$149*(1+rvanilla)^0.5)/A7stdlife))</f>
        <v>0</v>
      </c>
      <c r="AR164" s="161">
        <f>IF(A7stdlife="n/a","n/a",IF(AR$3&gt;(A7stdlife+$E164),(Input!$O$149*(1+rvanilla)^0.5)-SUM($O164:AQ164),(Input!$O$149*(1+rvanilla)^0.5)/A7stdlife))</f>
        <v>0</v>
      </c>
      <c r="AS164" s="161">
        <f>IF(A7stdlife="n/a","n/a",IF(AS$3&gt;(A7stdlife+$E164),(Input!$O$149*(1+rvanilla)^0.5)-SUM($O164:AR164),(Input!$O$149*(1+rvanilla)^0.5)/A7stdlife))</f>
        <v>0</v>
      </c>
      <c r="AT164" s="161">
        <f>IF(A7stdlife="n/a","n/a",IF(AT$3&gt;(A7stdlife+$E164),(Input!$O$149*(1+rvanilla)^0.5)-SUM($O164:AS164),(Input!$O$149*(1+rvanilla)^0.5)/A7stdlife))</f>
        <v>0</v>
      </c>
      <c r="AU164" s="161">
        <f>IF(A7stdlife="n/a","n/a",IF(AU$3&gt;(A7stdlife+$E164),(Input!$O$149*(1+rvanilla)^0.5)-SUM($O164:AT164),(Input!$O$149*(1+rvanilla)^0.5)/A7stdlife))</f>
        <v>0</v>
      </c>
      <c r="AV164" s="161">
        <f>IF(A7stdlife="n/a","n/a",IF(AV$3&gt;(A7stdlife+$E164),(Input!$O$149*(1+rvanilla)^0.5)-SUM($O164:AU164),(Input!$O$149*(1+rvanilla)^0.5)/A7stdlife))</f>
        <v>0</v>
      </c>
      <c r="AW164" s="161">
        <f>IF(A7stdlife="n/a","n/a",IF(AW$3&gt;(A7stdlife+$E164),(Input!$O$149*(1+rvanilla)^0.5)-SUM($O164:AV164),(Input!$O$149*(1+rvanilla)^0.5)/A7stdlife))</f>
        <v>0</v>
      </c>
      <c r="AX164" s="161">
        <f>IF(A7stdlife="n/a","n/a",IF(AX$3&gt;(A7stdlife+$E164),(Input!$O$149*(1+rvanilla)^0.5)-SUM($O164:AW164),(Input!$O$149*(1+rvanilla)^0.5)/A7stdlife))</f>
        <v>0</v>
      </c>
      <c r="AY164" s="161">
        <f>IF(A7stdlife="n/a","n/a",IF(AY$3&gt;(A7stdlife+$E164),(Input!$O$149*(1+rvanilla)^0.5)-SUM($O164:AX164),(Input!$O$149*(1+rvanilla)^0.5)/A7stdlife))</f>
        <v>0</v>
      </c>
      <c r="AZ164" s="161">
        <f>IF(A7stdlife="n/a","n/a",IF(AZ$3&gt;(A7stdlife+$E164),(Input!$O$149*(1+rvanilla)^0.5)-SUM($O164:AY164),(Input!$O$149*(1+rvanilla)^0.5)/A7stdlife))</f>
        <v>0</v>
      </c>
      <c r="BA164" s="161">
        <f>IF(A7stdlife="n/a","n/a",IF(BA$3&gt;(A7stdlife+$E164),(Input!$O$149*(1+rvanilla)^0.5)-SUM($O164:AZ164),(Input!$O$149*(1+rvanilla)^0.5)/A7stdlife))</f>
        <v>0</v>
      </c>
      <c r="BB164" s="161">
        <f>IF(A7stdlife="n/a","n/a",IF(BB$3&gt;(A7stdlife+$E164),(Input!$O$149*(1+rvanilla)^0.5)-SUM($O164:BA164),(Input!$O$149*(1+rvanilla)^0.5)/A7stdlife))</f>
        <v>0</v>
      </c>
      <c r="BC164" s="161">
        <f>IF(A7stdlife="n/a","n/a",IF(BC$3&gt;(A7stdlife+$E164),(Input!$O$149*(1+rvanilla)^0.5)-SUM($O164:BB164),(Input!$O$149*(1+rvanilla)^0.5)/A7stdlife))</f>
        <v>0</v>
      </c>
      <c r="BD164" s="161">
        <f>IF(A7stdlife="n/a","n/a",IF(BD$3&gt;(A7stdlife+$E164),(Input!$O$149*(1+rvanilla)^0.5)-SUM($O164:BC164),(Input!$O$149*(1+rvanilla)^0.5)/A7stdlife))</f>
        <v>0</v>
      </c>
      <c r="BE164" s="161">
        <f>IF(A7stdlife="n/a","n/a",IF(BE$3&gt;(A7stdlife+$E164),(Input!$O$149*(1+rvanilla)^0.5)-SUM($O164:BD164),(Input!$O$149*(1+rvanilla)^0.5)/A7stdlife))</f>
        <v>0</v>
      </c>
      <c r="BF164" s="161">
        <f>IF(A7stdlife="n/a","n/a",IF(BF$3&gt;(A7stdlife+$E164),(Input!$O$149*(1+rvanilla)^0.5)-SUM($O164:BE164),(Input!$O$149*(1+rvanilla)^0.5)/A7stdlife))</f>
        <v>0</v>
      </c>
      <c r="BG164" s="161">
        <f>IF(A7stdlife="n/a","n/a",IF(BG$3&gt;(A7stdlife+$E164),(Input!$O$149*(1+rvanilla)^0.5)-SUM($O164:BF164),(Input!$O$149*(1+rvanilla)^0.5)/A7stdlife))</f>
        <v>0</v>
      </c>
      <c r="BH164" s="161">
        <f>IF(A7stdlife="n/a","n/a",IF(BH$3&gt;(A7stdlife+$E164),(Input!$O$149*(1+rvanilla)^0.5)-SUM($O164:BG164),(Input!$O$149*(1+rvanilla)^0.5)/A7stdlife))</f>
        <v>0</v>
      </c>
      <c r="BI164" s="161">
        <f>IF(A7stdlife="n/a","n/a",IF(BI$3&gt;(A7stdlife+$E164),(Input!$O$149*(1+rvanilla)^0.5)-SUM($O164:BH164),(Input!$O$149*(1+rvanilla)^0.5)/A7stdlife))</f>
        <v>0</v>
      </c>
      <c r="BJ164" s="19"/>
      <c r="BK164" s="19"/>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x14ac:dyDescent="0.2">
      <c r="A165" s="19"/>
      <c r="B165" s="19"/>
      <c r="C165" s="35"/>
      <c r="D165" s="469"/>
      <c r="E165" s="282">
        <v>10</v>
      </c>
      <c r="F165" s="37"/>
      <c r="G165" s="393"/>
      <c r="H165" s="307"/>
      <c r="I165" s="307"/>
      <c r="J165" s="307"/>
      <c r="K165" s="307"/>
      <c r="L165" s="307"/>
      <c r="M165" s="307"/>
      <c r="N165" s="307"/>
      <c r="O165" s="307"/>
      <c r="P165" s="306"/>
      <c r="Q165" s="161">
        <f>IF(A7stdlife="n/a","n/a",IF(Q$3&gt;(A7stdlife+$E165),(Input!$P$149*(1+rvanilla)^0.5)-SUM($P165:P165),(Input!$P$149*(1+rvanilla)^0.5)/A7stdlife))</f>
        <v>0</v>
      </c>
      <c r="R165" s="161">
        <f>IF(A7stdlife="n/a","n/a",IF(R$3&gt;(A7stdlife+$E165),(Input!$P$149*(1+rvanilla)^0.5)-SUM($P165:Q165),(Input!$P$149*(1+rvanilla)^0.5)/A7stdlife))</f>
        <v>0</v>
      </c>
      <c r="S165" s="161">
        <f>IF(A7stdlife="n/a","n/a",IF(S$3&gt;(A7stdlife+$E165),(Input!$P$149*(1+rvanilla)^0.5)-SUM($P165:R165),(Input!$P$149*(1+rvanilla)^0.5)/A7stdlife))</f>
        <v>0</v>
      </c>
      <c r="T165" s="161">
        <f>IF(A7stdlife="n/a","n/a",IF(T$3&gt;(A7stdlife+$E165),(Input!$P$149*(1+rvanilla)^0.5)-SUM($P165:S165),(Input!$P$149*(1+rvanilla)^0.5)/A7stdlife))</f>
        <v>0</v>
      </c>
      <c r="U165" s="161">
        <f>IF(A7stdlife="n/a","n/a",IF(U$3&gt;(A7stdlife+$E165),(Input!$P$149*(1+rvanilla)^0.5)-SUM($P165:T165),(Input!$P$149*(1+rvanilla)^0.5)/A7stdlife))</f>
        <v>0</v>
      </c>
      <c r="V165" s="161">
        <f>IF(A7stdlife="n/a","n/a",IF(V$3&gt;(A7stdlife+$E165),(Input!$P$149*(1+rvanilla)^0.5)-SUM($P165:U165),(Input!$P$149*(1+rvanilla)^0.5)/A7stdlife))</f>
        <v>0</v>
      </c>
      <c r="W165" s="161">
        <f>IF(A7stdlife="n/a","n/a",IF(W$3&gt;(A7stdlife+$E165),(Input!$P$149*(1+rvanilla)^0.5)-SUM($P165:V165),(Input!$P$149*(1+rvanilla)^0.5)/A7stdlife))</f>
        <v>0</v>
      </c>
      <c r="X165" s="161">
        <f>IF(A7stdlife="n/a","n/a",IF(X$3&gt;(A7stdlife+$E165),(Input!$P$149*(1+rvanilla)^0.5)-SUM($P165:W165),(Input!$P$149*(1+rvanilla)^0.5)/A7stdlife))</f>
        <v>0</v>
      </c>
      <c r="Y165" s="161">
        <f>IF(A7stdlife="n/a","n/a",IF(Y$3&gt;(A7stdlife+$E165),(Input!$P$149*(1+rvanilla)^0.5)-SUM($P165:X165),(Input!$P$149*(1+rvanilla)^0.5)/A7stdlife))</f>
        <v>0</v>
      </c>
      <c r="Z165" s="161">
        <f>IF(A7stdlife="n/a","n/a",IF(Z$3&gt;(A7stdlife+$E165),(Input!$P$149*(1+rvanilla)^0.5)-SUM($P165:Y165),(Input!$P$149*(1+rvanilla)^0.5)/A7stdlife))</f>
        <v>0</v>
      </c>
      <c r="AA165" s="161">
        <f>IF(A7stdlife="n/a","n/a",IF(AA$3&gt;(A7stdlife+$E165),(Input!$P$149*(1+rvanilla)^0.5)-SUM($P165:Z165),(Input!$P$149*(1+rvanilla)^0.5)/A7stdlife))</f>
        <v>0</v>
      </c>
      <c r="AB165" s="161">
        <f>IF(A7stdlife="n/a","n/a",IF(AB$3&gt;(A7stdlife+$E165),(Input!$P$149*(1+rvanilla)^0.5)-SUM($P165:AA165),(Input!$P$149*(1+rvanilla)^0.5)/A7stdlife))</f>
        <v>0</v>
      </c>
      <c r="AC165" s="161">
        <f>IF(A7stdlife="n/a","n/a",IF(AC$3&gt;(A7stdlife+$E165),(Input!$P$149*(1+rvanilla)^0.5)-SUM($P165:AB165),(Input!$P$149*(1+rvanilla)^0.5)/A7stdlife))</f>
        <v>0</v>
      </c>
      <c r="AD165" s="161">
        <f>IF(A7stdlife="n/a","n/a",IF(AD$3&gt;(A7stdlife+$E165),(Input!$P$149*(1+rvanilla)^0.5)-SUM($P165:AC165),(Input!$P$149*(1+rvanilla)^0.5)/A7stdlife))</f>
        <v>0</v>
      </c>
      <c r="AE165" s="161">
        <f>IF(A7stdlife="n/a","n/a",IF(AE$3&gt;(A7stdlife+$E165),(Input!$P$149*(1+rvanilla)^0.5)-SUM($P165:AD165),(Input!$P$149*(1+rvanilla)^0.5)/A7stdlife))</f>
        <v>0</v>
      </c>
      <c r="AF165" s="161">
        <f>IF(A7stdlife="n/a","n/a",IF(AF$3&gt;(A7stdlife+$E165),(Input!$P$149*(1+rvanilla)^0.5)-SUM($P165:AE165),(Input!$P$149*(1+rvanilla)^0.5)/A7stdlife))</f>
        <v>0</v>
      </c>
      <c r="AG165" s="161">
        <f>IF(A7stdlife="n/a","n/a",IF(AG$3&gt;(A7stdlife+$E165),(Input!$P$149*(1+rvanilla)^0.5)-SUM($P165:AF165),(Input!$P$149*(1+rvanilla)^0.5)/A7stdlife))</f>
        <v>0</v>
      </c>
      <c r="AH165" s="161">
        <f>IF(A7stdlife="n/a","n/a",IF(AH$3&gt;(A7stdlife+$E165),(Input!$P$149*(1+rvanilla)^0.5)-SUM($P165:AG165),(Input!$P$149*(1+rvanilla)^0.5)/A7stdlife))</f>
        <v>0</v>
      </c>
      <c r="AI165" s="161">
        <f>IF(A7stdlife="n/a","n/a",IF(AI$3&gt;(A7stdlife+$E165),(Input!$P$149*(1+rvanilla)^0.5)-SUM($P165:AH165),(Input!$P$149*(1+rvanilla)^0.5)/A7stdlife))</f>
        <v>0</v>
      </c>
      <c r="AJ165" s="161">
        <f>IF(A7stdlife="n/a","n/a",IF(AJ$3&gt;(A7stdlife+$E165),(Input!$P$149*(1+rvanilla)^0.5)-SUM($P165:AI165),(Input!$P$149*(1+rvanilla)^0.5)/A7stdlife))</f>
        <v>0</v>
      </c>
      <c r="AK165" s="161">
        <f>IF(A7stdlife="n/a","n/a",IF(AK$3&gt;(A7stdlife+$E165),(Input!$P$149*(1+rvanilla)^0.5)-SUM($P165:AJ165),(Input!$P$149*(1+rvanilla)^0.5)/A7stdlife))</f>
        <v>0</v>
      </c>
      <c r="AL165" s="161">
        <f>IF(A7stdlife="n/a","n/a",IF(AL$3&gt;(A7stdlife+$E165),(Input!$P$149*(1+rvanilla)^0.5)-SUM($P165:AK165),(Input!$P$149*(1+rvanilla)^0.5)/A7stdlife))</f>
        <v>0</v>
      </c>
      <c r="AM165" s="161">
        <f>IF(A7stdlife="n/a","n/a",IF(AM$3&gt;(A7stdlife+$E165),(Input!$P$149*(1+rvanilla)^0.5)-SUM($P165:AL165),(Input!$P$149*(1+rvanilla)^0.5)/A7stdlife))</f>
        <v>0</v>
      </c>
      <c r="AN165" s="161">
        <f>IF(A7stdlife="n/a","n/a",IF(AN$3&gt;(A7stdlife+$E165),(Input!$P$149*(1+rvanilla)^0.5)-SUM($P165:AM165),(Input!$P$149*(1+rvanilla)^0.5)/A7stdlife))</f>
        <v>0</v>
      </c>
      <c r="AO165" s="161">
        <f>IF(A7stdlife="n/a","n/a",IF(AO$3&gt;(A7stdlife+$E165),(Input!$P$149*(1+rvanilla)^0.5)-SUM($P165:AN165),(Input!$P$149*(1+rvanilla)^0.5)/A7stdlife))</f>
        <v>0</v>
      </c>
      <c r="AP165" s="161">
        <f>IF(A7stdlife="n/a","n/a",IF(AP$3&gt;(A7stdlife+$E165),(Input!$P$149*(1+rvanilla)^0.5)-SUM($P165:AO165),(Input!$P$149*(1+rvanilla)^0.5)/A7stdlife))</f>
        <v>0</v>
      </c>
      <c r="AQ165" s="161">
        <f>IF(A7stdlife="n/a","n/a",IF(AQ$3&gt;(A7stdlife+$E165),(Input!$P$149*(1+rvanilla)^0.5)-SUM($P165:AP165),(Input!$P$149*(1+rvanilla)^0.5)/A7stdlife))</f>
        <v>0</v>
      </c>
      <c r="AR165" s="161">
        <f>IF(A7stdlife="n/a","n/a",IF(AR$3&gt;(A7stdlife+$E165),(Input!$P$149*(1+rvanilla)^0.5)-SUM($P165:AQ165),(Input!$P$149*(1+rvanilla)^0.5)/A7stdlife))</f>
        <v>0</v>
      </c>
      <c r="AS165" s="161">
        <f>IF(A7stdlife="n/a","n/a",IF(AS$3&gt;(A7stdlife+$E165),(Input!$P$149*(1+rvanilla)^0.5)-SUM($P165:AR165),(Input!$P$149*(1+rvanilla)^0.5)/A7stdlife))</f>
        <v>0</v>
      </c>
      <c r="AT165" s="161">
        <f>IF(A7stdlife="n/a","n/a",IF(AT$3&gt;(A7stdlife+$E165),(Input!$P$149*(1+rvanilla)^0.5)-SUM($P165:AS165),(Input!$P$149*(1+rvanilla)^0.5)/A7stdlife))</f>
        <v>0</v>
      </c>
      <c r="AU165" s="161">
        <f>IF(A7stdlife="n/a","n/a",IF(AU$3&gt;(A7stdlife+$E165),(Input!$P$149*(1+rvanilla)^0.5)-SUM($P165:AT165),(Input!$P$149*(1+rvanilla)^0.5)/A7stdlife))</f>
        <v>0</v>
      </c>
      <c r="AV165" s="161">
        <f>IF(A7stdlife="n/a","n/a",IF(AV$3&gt;(A7stdlife+$E165),(Input!$P$149*(1+rvanilla)^0.5)-SUM($P165:AU165),(Input!$P$149*(1+rvanilla)^0.5)/A7stdlife))</f>
        <v>0</v>
      </c>
      <c r="AW165" s="161">
        <f>IF(A7stdlife="n/a","n/a",IF(AW$3&gt;(A7stdlife+$E165),(Input!$P$149*(1+rvanilla)^0.5)-SUM($P165:AV165),(Input!$P$149*(1+rvanilla)^0.5)/A7stdlife))</f>
        <v>0</v>
      </c>
      <c r="AX165" s="161">
        <f>IF(A7stdlife="n/a","n/a",IF(AX$3&gt;(A7stdlife+$E165),(Input!$P$149*(1+rvanilla)^0.5)-SUM($P165:AW165),(Input!$P$149*(1+rvanilla)^0.5)/A7stdlife))</f>
        <v>0</v>
      </c>
      <c r="AY165" s="161">
        <f>IF(A7stdlife="n/a","n/a",IF(AY$3&gt;(A7stdlife+$E165),(Input!$P$149*(1+rvanilla)^0.5)-SUM($P165:AX165),(Input!$P$149*(1+rvanilla)^0.5)/A7stdlife))</f>
        <v>0</v>
      </c>
      <c r="AZ165" s="161">
        <f>IF(A7stdlife="n/a","n/a",IF(AZ$3&gt;(A7stdlife+$E165),(Input!$P$149*(1+rvanilla)^0.5)-SUM($P165:AY165),(Input!$P$149*(1+rvanilla)^0.5)/A7stdlife))</f>
        <v>0</v>
      </c>
      <c r="BA165" s="161">
        <f>IF(A7stdlife="n/a","n/a",IF(BA$3&gt;(A7stdlife+$E165),(Input!$P$149*(1+rvanilla)^0.5)-SUM($P165:AZ165),(Input!$P$149*(1+rvanilla)^0.5)/A7stdlife))</f>
        <v>0</v>
      </c>
      <c r="BB165" s="161">
        <f>IF(A7stdlife="n/a","n/a",IF(BB$3&gt;(A7stdlife+$E165),(Input!$P$149*(1+rvanilla)^0.5)-SUM($P165:BA165),(Input!$P$149*(1+rvanilla)^0.5)/A7stdlife))</f>
        <v>0</v>
      </c>
      <c r="BC165" s="161">
        <f>IF(A7stdlife="n/a","n/a",IF(BC$3&gt;(A7stdlife+$E165),(Input!$P$149*(1+rvanilla)^0.5)-SUM($P165:BB165),(Input!$P$149*(1+rvanilla)^0.5)/A7stdlife))</f>
        <v>0</v>
      </c>
      <c r="BD165" s="161">
        <f>IF(A7stdlife="n/a","n/a",IF(BD$3&gt;(A7stdlife+$E165),(Input!$P$149*(1+rvanilla)^0.5)-SUM($P165:BC165),(Input!$P$149*(1+rvanilla)^0.5)/A7stdlife))</f>
        <v>0</v>
      </c>
      <c r="BE165" s="161">
        <f>IF(A7stdlife="n/a","n/a",IF(BE$3&gt;(A7stdlife+$E165),(Input!$P$149*(1+rvanilla)^0.5)-SUM($P165:BD165),(Input!$P$149*(1+rvanilla)^0.5)/A7stdlife))</f>
        <v>0</v>
      </c>
      <c r="BF165" s="161">
        <f>IF(A7stdlife="n/a","n/a",IF(BF$3&gt;(A7stdlife+$E165),(Input!$P$149*(1+rvanilla)^0.5)-SUM($P165:BE165),(Input!$P$149*(1+rvanilla)^0.5)/A7stdlife))</f>
        <v>0</v>
      </c>
      <c r="BG165" s="161">
        <f>IF(A7stdlife="n/a","n/a",IF(BG$3&gt;(A7stdlife+$E165),(Input!$P$149*(1+rvanilla)^0.5)-SUM($P165:BF165),(Input!$P$149*(1+rvanilla)^0.5)/A7stdlife))</f>
        <v>0</v>
      </c>
      <c r="BH165" s="161">
        <f>IF(A7stdlife="n/a","n/a",IF(BH$3&gt;(A7stdlife+$E165),(Input!$P$149*(1+rvanilla)^0.5)-SUM($P165:BG165),(Input!$P$149*(1+rvanilla)^0.5)/A7stdlife))</f>
        <v>0</v>
      </c>
      <c r="BI165" s="161">
        <f>IF(A7stdlife="n/a","n/a",IF(BI$3&gt;(A7stdlife+$E165),(Input!$P$149*(1+rvanilla)^0.5)-SUM($P165:BH165),(Input!$P$149*(1+rvanilla)^0.5)/A7stdlife))</f>
        <v>0</v>
      </c>
      <c r="BJ165" s="19"/>
      <c r="BK165" s="19"/>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1" x14ac:dyDescent="0.2">
      <c r="A166" s="19"/>
      <c r="B166" s="19"/>
      <c r="C166" s="35" t="str">
        <f>Asset7</f>
        <v>Customer Metering and Load Control</v>
      </c>
      <c r="D166" s="19"/>
      <c r="E166" s="19"/>
      <c r="F166" s="32"/>
      <c r="G166" s="158">
        <f t="shared" ref="G166:AL166" si="49">SUM(G154:G165)</f>
        <v>8.6835125212327782</v>
      </c>
      <c r="H166" s="158">
        <f t="shared" si="49"/>
        <v>8.8769827191008304</v>
      </c>
      <c r="I166" s="158">
        <f t="shared" si="49"/>
        <v>8.9855016065460287</v>
      </c>
      <c r="J166" s="158">
        <f t="shared" si="49"/>
        <v>9.2257563659669444</v>
      </c>
      <c r="K166" s="158">
        <f t="shared" si="49"/>
        <v>9.5099570103782796</v>
      </c>
      <c r="L166" s="158">
        <f t="shared" si="49"/>
        <v>9.8690406027395063</v>
      </c>
      <c r="M166" s="158">
        <f t="shared" si="49"/>
        <v>9.8690406027395063</v>
      </c>
      <c r="N166" s="158">
        <f t="shared" si="49"/>
        <v>9.8690406027395063</v>
      </c>
      <c r="O166" s="158">
        <f t="shared" si="49"/>
        <v>9.8690406027395063</v>
      </c>
      <c r="P166" s="158">
        <f t="shared" si="49"/>
        <v>9.8690406027395063</v>
      </c>
      <c r="Q166" s="158">
        <f t="shared" si="49"/>
        <v>9.8690406027395063</v>
      </c>
      <c r="R166" s="158">
        <f t="shared" si="49"/>
        <v>9.8690406027395063</v>
      </c>
      <c r="S166" s="158">
        <f t="shared" si="49"/>
        <v>9.8690406027395063</v>
      </c>
      <c r="T166" s="158">
        <f t="shared" si="49"/>
        <v>9.8690406027395063</v>
      </c>
      <c r="U166" s="158">
        <f t="shared" si="49"/>
        <v>5.6068911799295176</v>
      </c>
      <c r="V166" s="158">
        <f t="shared" si="49"/>
        <v>1.1855280815067295</v>
      </c>
      <c r="W166" s="158">
        <f t="shared" si="49"/>
        <v>1.1855280815067295</v>
      </c>
      <c r="X166" s="158">
        <f t="shared" si="49"/>
        <v>1.1855280815067295</v>
      </c>
      <c r="Y166" s="158">
        <f t="shared" si="49"/>
        <v>1.1855280815067295</v>
      </c>
      <c r="Z166" s="158">
        <f t="shared" si="49"/>
        <v>1.1855280815067295</v>
      </c>
      <c r="AA166" s="158">
        <f t="shared" si="49"/>
        <v>1.1855280815067295</v>
      </c>
      <c r="AB166" s="158">
        <f t="shared" si="49"/>
        <v>1.1855280815067295</v>
      </c>
      <c r="AC166" s="158">
        <f t="shared" si="49"/>
        <v>1.1855280815067295</v>
      </c>
      <c r="AD166" s="158">
        <f t="shared" si="49"/>
        <v>1.1855280815067295</v>
      </c>
      <c r="AE166" s="158">
        <f t="shared" si="49"/>
        <v>1.1855280815067295</v>
      </c>
      <c r="AF166" s="158">
        <f t="shared" si="49"/>
        <v>1.1855280815067295</v>
      </c>
      <c r="AG166" s="158">
        <f t="shared" si="49"/>
        <v>0.99205788363867664</v>
      </c>
      <c r="AH166" s="158">
        <f t="shared" si="49"/>
        <v>0.88353899619347831</v>
      </c>
      <c r="AI166" s="158">
        <f t="shared" si="49"/>
        <v>0.64328423677256541</v>
      </c>
      <c r="AJ166" s="158">
        <f t="shared" si="49"/>
        <v>0.35908359236122328</v>
      </c>
      <c r="AK166" s="158">
        <f t="shared" si="49"/>
        <v>-1.7763568394002505E-15</v>
      </c>
      <c r="AL166" s="158">
        <f t="shared" si="49"/>
        <v>0</v>
      </c>
      <c r="AM166" s="158">
        <f t="shared" ref="AM166:BI166" si="50">SUM(AM154:AM165)</f>
        <v>0</v>
      </c>
      <c r="AN166" s="158">
        <f t="shared" si="50"/>
        <v>0</v>
      </c>
      <c r="AO166" s="158">
        <f t="shared" si="50"/>
        <v>0</v>
      </c>
      <c r="AP166" s="158">
        <f t="shared" si="50"/>
        <v>0</v>
      </c>
      <c r="AQ166" s="158">
        <f t="shared" si="50"/>
        <v>0</v>
      </c>
      <c r="AR166" s="158">
        <f t="shared" si="50"/>
        <v>0</v>
      </c>
      <c r="AS166" s="158">
        <f t="shared" si="50"/>
        <v>0</v>
      </c>
      <c r="AT166" s="158">
        <f t="shared" si="50"/>
        <v>0</v>
      </c>
      <c r="AU166" s="158">
        <f t="shared" si="50"/>
        <v>0</v>
      </c>
      <c r="AV166" s="158">
        <f t="shared" si="50"/>
        <v>0</v>
      </c>
      <c r="AW166" s="158">
        <f t="shared" si="50"/>
        <v>0</v>
      </c>
      <c r="AX166" s="158">
        <f t="shared" si="50"/>
        <v>0</v>
      </c>
      <c r="AY166" s="158">
        <f t="shared" si="50"/>
        <v>0</v>
      </c>
      <c r="AZ166" s="158">
        <f t="shared" si="50"/>
        <v>0</v>
      </c>
      <c r="BA166" s="158">
        <f t="shared" si="50"/>
        <v>0</v>
      </c>
      <c r="BB166" s="158">
        <f t="shared" si="50"/>
        <v>0</v>
      </c>
      <c r="BC166" s="158">
        <f t="shared" si="50"/>
        <v>0</v>
      </c>
      <c r="BD166" s="158">
        <f t="shared" si="50"/>
        <v>0</v>
      </c>
      <c r="BE166" s="158">
        <f t="shared" si="50"/>
        <v>0</v>
      </c>
      <c r="BF166" s="158">
        <f t="shared" si="50"/>
        <v>0</v>
      </c>
      <c r="BG166" s="158">
        <f t="shared" si="50"/>
        <v>0</v>
      </c>
      <c r="BH166" s="158">
        <f t="shared" si="50"/>
        <v>0</v>
      </c>
      <c r="BI166" s="158">
        <f t="shared" si="50"/>
        <v>0</v>
      </c>
      <c r="BJ166" s="19"/>
      <c r="BK166" s="19"/>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x14ac:dyDescent="0.2">
      <c r="A167" s="19"/>
      <c r="B167" s="42" t="str">
        <f>C179</f>
        <v>Customer Metering (digital)</v>
      </c>
      <c r="C167" s="43"/>
      <c r="D167" s="44" t="s">
        <v>72</v>
      </c>
      <c r="E167" s="43"/>
      <c r="F167" s="45"/>
      <c r="G167" s="391">
        <f>IF(G$3&gt;A8remlife,A8value-SUM($F167:F167),IF(A8remlife="N/A","n/a",A8value/A8remlife))</f>
        <v>7.8352483404569702</v>
      </c>
      <c r="H167" s="160">
        <f>IF(H$3&gt;A8remlife,A8value-SUM($F167:G167),IF(A8remlife="N/A","n/a",A8value/A8remlife))</f>
        <v>7.8352483404569702</v>
      </c>
      <c r="I167" s="160">
        <f>IF(I$3&gt;A8remlife,A8value-SUM($F167:H167),IF(A8remlife="N/A","n/a",A8value/A8remlife))</f>
        <v>7.8352483404569702</v>
      </c>
      <c r="J167" s="160">
        <f>IF(J$3&gt;A8remlife,A8value-SUM($F167:I167),IF(A8remlife="N/A","n/a",A8value/A8remlife))</f>
        <v>7.8352483404569702</v>
      </c>
      <c r="K167" s="160">
        <f>IF(K$3&gt;A8remlife,A8value-SUM($F167:J167),IF(A8remlife="N/A","n/a",A8value/A8remlife))</f>
        <v>7.8352483404569702</v>
      </c>
      <c r="L167" s="160">
        <f>IF(L$3&gt;A8remlife,A8value-SUM($F167:K167),IF(A8remlife="N/A","n/a",A8value/A8remlife))</f>
        <v>7.8352483404569702</v>
      </c>
      <c r="M167" s="160">
        <f>IF(M$3&gt;A8remlife,A8value-SUM($F167:L167),IF(A8remlife="N/A","n/a",A8value/A8remlife))</f>
        <v>7.8352483404569702</v>
      </c>
      <c r="N167" s="160">
        <f>IF(N$3&gt;A8remlife,A8value-SUM($F167:M167),IF(A8remlife="N/A","n/a",A8value/A8remlife))</f>
        <v>7.8352483404569702</v>
      </c>
      <c r="O167" s="160">
        <f>IF(O$3&gt;A8remlife,A8value-SUM($F167:N167),IF(A8remlife="N/A","n/a",A8value/A8remlife))</f>
        <v>7.8352483404569702</v>
      </c>
      <c r="P167" s="160">
        <f>IF(P$3&gt;A8remlife,A8value-SUM($F167:O167),IF(A8remlife="N/A","n/a",A8value/A8remlife))</f>
        <v>7.8352483404569702</v>
      </c>
      <c r="Q167" s="160">
        <f>IF(Q$3&gt;A8remlife,A8value-SUM($F167:P167),IF(A8remlife="N/A","n/a",A8value/A8remlife))</f>
        <v>7.8352483404569702</v>
      </c>
      <c r="R167" s="160">
        <f>IF(R$3&gt;A8remlife,A8value-SUM($F167:Q167),IF(A8remlife="N/A","n/a",A8value/A8remlife))</f>
        <v>7.8352483404569702</v>
      </c>
      <c r="S167" s="160">
        <f>IF(S$3&gt;A8remlife,A8value-SUM($F167:R167),IF(A8remlife="N/A","n/a",A8value/A8remlife))</f>
        <v>6.8383316860001031</v>
      </c>
      <c r="T167" s="160">
        <f>IF(T$3&gt;A8remlife,A8value-SUM($F167:S167),IF(A8remlife="N/A","n/a",A8value/A8remlife))</f>
        <v>0</v>
      </c>
      <c r="U167" s="160">
        <f>IF(U$3&gt;A8remlife,A8value-SUM($F167:T167),IF(A8remlife="N/A","n/a",A8value/A8remlife))</f>
        <v>0</v>
      </c>
      <c r="V167" s="160">
        <f>IF(V$3&gt;A8remlife,A8value-SUM($F167:U167),IF(A8remlife="N/A","n/a",A8value/A8remlife))</f>
        <v>0</v>
      </c>
      <c r="W167" s="160">
        <f>IF(W$3&gt;A8remlife,A8value-SUM($F167:V167),IF(A8remlife="N/A","n/a",A8value/A8remlife))</f>
        <v>0</v>
      </c>
      <c r="X167" s="160">
        <f>IF(X$3&gt;A8remlife,A8value-SUM($F167:W167),IF(A8remlife="N/A","n/a",A8value/A8remlife))</f>
        <v>0</v>
      </c>
      <c r="Y167" s="160">
        <f>IF(Y$3&gt;A8remlife,A8value-SUM($F167:X167),IF(A8remlife="N/A","n/a",A8value/A8remlife))</f>
        <v>0</v>
      </c>
      <c r="Z167" s="160">
        <f>IF(Z$3&gt;A8remlife,A8value-SUM($F167:Y167),IF(A8remlife="N/A","n/a",A8value/A8remlife))</f>
        <v>0</v>
      </c>
      <c r="AA167" s="160">
        <f>IF(AA$3&gt;A8remlife,A8value-SUM($F167:Z167),IF(A8remlife="N/A","n/a",A8value/A8remlife))</f>
        <v>0</v>
      </c>
      <c r="AB167" s="160">
        <f>IF(AB$3&gt;A8remlife,A8value-SUM($F167:AA167),IF(A8remlife="N/A","n/a",A8value/A8remlife))</f>
        <v>0</v>
      </c>
      <c r="AC167" s="160">
        <f>IF(AC$3&gt;A8remlife,A8value-SUM($F167:AB167),IF(A8remlife="N/A","n/a",A8value/A8remlife))</f>
        <v>0</v>
      </c>
      <c r="AD167" s="160">
        <f>IF(AD$3&gt;A8remlife,A8value-SUM($F167:AC167),IF(A8remlife="N/A","n/a",A8value/A8remlife))</f>
        <v>0</v>
      </c>
      <c r="AE167" s="160">
        <f>IF(AE$3&gt;A8remlife,A8value-SUM($F167:AD167),IF(A8remlife="N/A","n/a",A8value/A8remlife))</f>
        <v>0</v>
      </c>
      <c r="AF167" s="160">
        <f>IF(AF$3&gt;A8remlife,A8value-SUM($F167:AE167),IF(A8remlife="N/A","n/a",A8value/A8remlife))</f>
        <v>0</v>
      </c>
      <c r="AG167" s="160">
        <f>IF(AG$3&gt;A8remlife,A8value-SUM($F167:AF167),IF(A8remlife="N/A","n/a",A8value/A8remlife))</f>
        <v>0</v>
      </c>
      <c r="AH167" s="160">
        <f>IF(AH$3&gt;A8remlife,A8value-SUM($F167:AG167),IF(A8remlife="N/A","n/a",A8value/A8remlife))</f>
        <v>0</v>
      </c>
      <c r="AI167" s="160">
        <f>IF(AI$3&gt;A8remlife,A8value-SUM($F167:AH167),IF(A8remlife="N/A","n/a",A8value/A8remlife))</f>
        <v>0</v>
      </c>
      <c r="AJ167" s="160">
        <f>IF(AJ$3&gt;A8remlife,A8value-SUM($F167:AI167),IF(A8remlife="N/A","n/a",A8value/A8remlife))</f>
        <v>0</v>
      </c>
      <c r="AK167" s="160">
        <f>IF(AK$3&gt;A8remlife,A8value-SUM($F167:AJ167),IF(A8remlife="N/A","n/a",A8value/A8remlife))</f>
        <v>0</v>
      </c>
      <c r="AL167" s="160">
        <f>IF(AL$3&gt;A8remlife,A8value-SUM($F167:AK167),IF(A8remlife="N/A","n/a",A8value/A8remlife))</f>
        <v>0</v>
      </c>
      <c r="AM167" s="160">
        <f>IF(AM$3&gt;A8remlife,A8value-SUM($F167:AL167),IF(A8remlife="N/A","n/a",A8value/A8remlife))</f>
        <v>0</v>
      </c>
      <c r="AN167" s="160">
        <f>IF(AN$3&gt;A8remlife,A8value-SUM($F167:AM167),IF(A8remlife="N/A","n/a",A8value/A8remlife))</f>
        <v>0</v>
      </c>
      <c r="AO167" s="160">
        <f>IF(AO$3&gt;A8remlife,A8value-SUM($F167:AN167),IF(A8remlife="N/A","n/a",A8value/A8remlife))</f>
        <v>0</v>
      </c>
      <c r="AP167" s="160">
        <f>IF(AP$3&gt;A8remlife,A8value-SUM($F167:AO167),IF(A8remlife="N/A","n/a",A8value/A8remlife))</f>
        <v>0</v>
      </c>
      <c r="AQ167" s="160">
        <f>IF(AQ$3&gt;A8remlife,A8value-SUM($F167:AP167),IF(A8remlife="N/A","n/a",A8value/A8remlife))</f>
        <v>0</v>
      </c>
      <c r="AR167" s="160">
        <f>IF(AR$3&gt;A8remlife,A8value-SUM($F167:AQ167),IF(A8remlife="N/A","n/a",A8value/A8remlife))</f>
        <v>0</v>
      </c>
      <c r="AS167" s="160">
        <f>IF(AS$3&gt;A8remlife,A8value-SUM($F167:AR167),IF(A8remlife="N/A","n/a",A8value/A8remlife))</f>
        <v>0</v>
      </c>
      <c r="AT167" s="160">
        <f>IF(AT$3&gt;A8remlife,A8value-SUM($F167:AS167),IF(A8remlife="N/A","n/a",A8value/A8remlife))</f>
        <v>0</v>
      </c>
      <c r="AU167" s="160">
        <f>IF(AU$3&gt;A8remlife,A8value-SUM($F167:AT167),IF(A8remlife="N/A","n/a",A8value/A8remlife))</f>
        <v>0</v>
      </c>
      <c r="AV167" s="160">
        <f>IF(AV$3&gt;A8remlife,A8value-SUM($F167:AU167),IF(A8remlife="N/A","n/a",A8value/A8remlife))</f>
        <v>0</v>
      </c>
      <c r="AW167" s="160">
        <f>IF(AW$3&gt;A8remlife,A8value-SUM($F167:AV167),IF(A8remlife="N/A","n/a",A8value/A8remlife))</f>
        <v>0</v>
      </c>
      <c r="AX167" s="160">
        <f>IF(AX$3&gt;A8remlife,A8value-SUM($F167:AW167),IF(A8remlife="N/A","n/a",A8value/A8remlife))</f>
        <v>0</v>
      </c>
      <c r="AY167" s="160">
        <f>IF(AY$3&gt;A8remlife,A8value-SUM($F167:AX167),IF(A8remlife="N/A","n/a",A8value/A8remlife))</f>
        <v>0</v>
      </c>
      <c r="AZ167" s="160">
        <f>IF(AZ$3&gt;A8remlife,A8value-SUM($F167:AY167),IF(A8remlife="N/A","n/a",A8value/A8remlife))</f>
        <v>0</v>
      </c>
      <c r="BA167" s="160">
        <f>IF(BA$3&gt;A8remlife,A8value-SUM($F167:AZ167),IF(A8remlife="N/A","n/a",A8value/A8remlife))</f>
        <v>0</v>
      </c>
      <c r="BB167" s="160">
        <f>IF(BB$3&gt;A8remlife,A8value-SUM($F167:BA167),IF(A8remlife="N/A","n/a",A8value/A8remlife))</f>
        <v>0</v>
      </c>
      <c r="BC167" s="160">
        <f>IF(BC$3&gt;A8remlife,A8value-SUM($F167:BB167),IF(A8remlife="N/A","n/a",A8value/A8remlife))</f>
        <v>0</v>
      </c>
      <c r="BD167" s="160">
        <f>IF(BD$3&gt;A8remlife,A8value-SUM($F167:BC167),IF(A8remlife="N/A","n/a",A8value/A8remlife))</f>
        <v>0</v>
      </c>
      <c r="BE167" s="160">
        <f>IF(BE$3&gt;A8remlife,A8value-SUM($F167:BD167),IF(A8remlife="N/A","n/a",A8value/A8remlife))</f>
        <v>0</v>
      </c>
      <c r="BF167" s="160">
        <f>IF(BF$3&gt;A8remlife,A8value-SUM($F167:BE167),IF(A8remlife="N/A","n/a",A8value/A8remlife))</f>
        <v>0</v>
      </c>
      <c r="BG167" s="160">
        <f>IF(BG$3&gt;A8remlife,A8value-SUM($F167:BF167),IF(A8remlife="N/A","n/a",A8value/A8remlife))</f>
        <v>0</v>
      </c>
      <c r="BH167" s="160">
        <f>IF(BH$3&gt;A8remlife,A8value-SUM($F167:BG167),IF(A8remlife="N/A","n/a",A8value/A8remlife))</f>
        <v>0</v>
      </c>
      <c r="BI167" s="160">
        <f>IF(BI$3&gt;A8remlife,A8value-SUM($F167:BH167),IF(A8remlife="N/A","n/a",A8value/A8remlife))</f>
        <v>0</v>
      </c>
      <c r="BJ167" s="19"/>
      <c r="BK167" s="19"/>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x14ac:dyDescent="0.2">
      <c r="A168" s="19"/>
      <c r="B168" s="19"/>
      <c r="C168" s="35"/>
      <c r="D168" s="469" t="s">
        <v>71</v>
      </c>
      <c r="E168" s="281">
        <v>0</v>
      </c>
      <c r="F168" s="37"/>
      <c r="G168" s="157"/>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c r="AN168" s="161"/>
      <c r="AO168" s="161"/>
      <c r="AP168" s="161"/>
      <c r="AQ168" s="161"/>
      <c r="AR168" s="161"/>
      <c r="AS168" s="161"/>
      <c r="AT168" s="161"/>
      <c r="AU168" s="161"/>
      <c r="AV168" s="161"/>
      <c r="AW168" s="161"/>
      <c r="AX168" s="161"/>
      <c r="AY168" s="161"/>
      <c r="AZ168" s="161"/>
      <c r="BA168" s="161"/>
      <c r="BB168" s="161"/>
      <c r="BC168" s="161"/>
      <c r="BD168" s="161"/>
      <c r="BE168" s="161"/>
      <c r="BF168" s="161"/>
      <c r="BG168" s="161"/>
      <c r="BH168" s="161"/>
      <c r="BI168" s="161"/>
      <c r="BJ168" s="19"/>
      <c r="BK168" s="19"/>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x14ac:dyDescent="0.2">
      <c r="A169" s="19"/>
      <c r="B169" s="19"/>
      <c r="C169" s="35"/>
      <c r="D169" s="469"/>
      <c r="E169" s="281">
        <v>1</v>
      </c>
      <c r="F169" s="37"/>
      <c r="G169" s="392"/>
      <c r="H169" s="161">
        <f>IF(A8stdlife="n/a","n/a",IF(H$3&gt;(A8stdlife+$E169),(Input!$G$150*(1+rvanilla)^0.5)-SUM($G169:G169),(Input!$G$150*(1+rvanilla)^0.5)/A8stdlife))</f>
        <v>0.28690869486288123</v>
      </c>
      <c r="I169" s="161">
        <f>IF(A8stdlife="n/a","n/a",IF(I$3&gt;(A8stdlife+$E169),(Input!$G$150*(1+rvanilla)^0.5)-SUM($G169:H169),(Input!$G$150*(1+rvanilla)^0.5)/A8stdlife))</f>
        <v>0.28690869486288123</v>
      </c>
      <c r="J169" s="161">
        <f>IF(A8stdlife="n/a","n/a",IF(J$3&gt;(A8stdlife+$E169),(Input!$G$150*(1+rvanilla)^0.5)-SUM($G169:I169),(Input!$G$150*(1+rvanilla)^0.5)/A8stdlife))</f>
        <v>0.28690869486288123</v>
      </c>
      <c r="K169" s="161">
        <f>IF(A8stdlife="n/a","n/a",IF(K$3&gt;(A8stdlife+$E169),(Input!$G$150*(1+rvanilla)^0.5)-SUM($G169:J169),(Input!$G$150*(1+rvanilla)^0.5)/A8stdlife))</f>
        <v>0.28690869486288123</v>
      </c>
      <c r="L169" s="161">
        <f>IF(A8stdlife="n/a","n/a",IF(L$3&gt;(A8stdlife+$E169),(Input!$G$150*(1+rvanilla)^0.5)-SUM($G169:K169),(Input!$G$150*(1+rvanilla)^0.5)/A8stdlife))</f>
        <v>0.28690869486288123</v>
      </c>
      <c r="M169" s="161">
        <f>IF(A8stdlife="n/a","n/a",IF(M$3&gt;(A8stdlife+$E169),(Input!$G$150*(1+rvanilla)^0.5)-SUM($G169:L169),(Input!$G$150*(1+rvanilla)^0.5)/A8stdlife))</f>
        <v>0.28690869486288123</v>
      </c>
      <c r="N169" s="161">
        <f>IF(A8stdlife="n/a","n/a",IF(N$3&gt;(A8stdlife+$E169),(Input!$G$150*(1+rvanilla)^0.5)-SUM($G169:M169),(Input!$G$150*(1+rvanilla)^0.5)/A8stdlife))</f>
        <v>0.28690869486288123</v>
      </c>
      <c r="O169" s="161">
        <f>IF(A8stdlife="n/a","n/a",IF(O$3&gt;(A8stdlife+$E169),(Input!$G$150*(1+rvanilla)^0.5)-SUM($G169:N169),(Input!$G$150*(1+rvanilla)^0.5)/A8stdlife))</f>
        <v>0.28690869486288123</v>
      </c>
      <c r="P169" s="161">
        <f>IF(A8stdlife="n/a","n/a",IF(P$3&gt;(A8stdlife+$E169),(Input!$G$150*(1+rvanilla)^0.5)-SUM($G169:O169),(Input!$G$150*(1+rvanilla)^0.5)/A8stdlife))</f>
        <v>0.28690869486288123</v>
      </c>
      <c r="Q169" s="161">
        <f>IF(A8stdlife="n/a","n/a",IF(Q$3&gt;(A8stdlife+$E169),(Input!$G$150*(1+rvanilla)^0.5)-SUM($G169:P169),(Input!$G$150*(1+rvanilla)^0.5)/A8stdlife))</f>
        <v>0.28690869486288123</v>
      </c>
      <c r="R169" s="161">
        <f>IF(A8stdlife="n/a","n/a",IF(R$3&gt;(A8stdlife+$E169),(Input!$G$150*(1+rvanilla)^0.5)-SUM($G169:Q169),(Input!$G$150*(1+rvanilla)^0.5)/A8stdlife))</f>
        <v>0.28690869486288123</v>
      </c>
      <c r="S169" s="161">
        <f>IF(A8stdlife="n/a","n/a",IF(S$3&gt;(A8stdlife+$E169),(Input!$G$150*(1+rvanilla)^0.5)-SUM($G169:R169),(Input!$G$150*(1+rvanilla)^0.5)/A8stdlife))</f>
        <v>0.28690869486288123</v>
      </c>
      <c r="T169" s="161">
        <f>IF(A8stdlife="n/a","n/a",IF(T$3&gt;(A8stdlife+$E169),(Input!$G$150*(1+rvanilla)^0.5)-SUM($G169:S169),(Input!$G$150*(1+rvanilla)^0.5)/A8stdlife))</f>
        <v>0.28690869486288123</v>
      </c>
      <c r="U169" s="161">
        <f>IF(A8stdlife="n/a","n/a",IF(U$3&gt;(A8stdlife+$E169),(Input!$G$150*(1+rvanilla)^0.5)-SUM($G169:T169),(Input!$G$150*(1+rvanilla)^0.5)/A8stdlife))</f>
        <v>0.28690869486288123</v>
      </c>
      <c r="V169" s="161">
        <f>IF(A8stdlife="n/a","n/a",IF(V$3&gt;(A8stdlife+$E169),(Input!$G$150*(1+rvanilla)^0.5)-SUM($G169:U169),(Input!$G$150*(1+rvanilla)^0.5)/A8stdlife))</f>
        <v>0.28690869486288123</v>
      </c>
      <c r="W169" s="161">
        <f>IF(A8stdlife="n/a","n/a",IF(W$3&gt;(A8stdlife+$E169),(Input!$G$150*(1+rvanilla)^0.5)-SUM($G169:V169),(Input!$G$150*(1+rvanilla)^0.5)/A8stdlife))</f>
        <v>-8.8817841970012523E-16</v>
      </c>
      <c r="X169" s="161">
        <f>IF(A8stdlife="n/a","n/a",IF(X$3&gt;(A8stdlife+$E169),(Input!$G$150*(1+rvanilla)^0.5)-SUM($G169:W169),(Input!$G$150*(1+rvanilla)^0.5)/A8stdlife))</f>
        <v>0</v>
      </c>
      <c r="Y169" s="161">
        <f>IF(A8stdlife="n/a","n/a",IF(Y$3&gt;(A8stdlife+$E169),(Input!$G$150*(1+rvanilla)^0.5)-SUM($G169:X169),(Input!$G$150*(1+rvanilla)^0.5)/A8stdlife))</f>
        <v>0</v>
      </c>
      <c r="Z169" s="161">
        <f>IF(A8stdlife="n/a","n/a",IF(Z$3&gt;(A8stdlife+$E169),(Input!$G$150*(1+rvanilla)^0.5)-SUM($G169:Y169),(Input!$G$150*(1+rvanilla)^0.5)/A8stdlife))</f>
        <v>0</v>
      </c>
      <c r="AA169" s="161">
        <f>IF(A8stdlife="n/a","n/a",IF(AA$3&gt;(A8stdlife+$E169),(Input!$G$150*(1+rvanilla)^0.5)-SUM($G169:Z169),(Input!$G$150*(1+rvanilla)^0.5)/A8stdlife))</f>
        <v>0</v>
      </c>
      <c r="AB169" s="161">
        <f>IF(A8stdlife="n/a","n/a",IF(AB$3&gt;(A8stdlife+$E169),(Input!$G$150*(1+rvanilla)^0.5)-SUM($G169:AA169),(Input!$G$150*(1+rvanilla)^0.5)/A8stdlife))</f>
        <v>0</v>
      </c>
      <c r="AC169" s="161">
        <f>IF(A8stdlife="n/a","n/a",IF(AC$3&gt;(A8stdlife+$E169),(Input!$G$150*(1+rvanilla)^0.5)-SUM($G169:AB169),(Input!$G$150*(1+rvanilla)^0.5)/A8stdlife))</f>
        <v>0</v>
      </c>
      <c r="AD169" s="161">
        <f>IF(A8stdlife="n/a","n/a",IF(AD$3&gt;(A8stdlife+$E169),(Input!$G$150*(1+rvanilla)^0.5)-SUM($G169:AC169),(Input!$G$150*(1+rvanilla)^0.5)/A8stdlife))</f>
        <v>0</v>
      </c>
      <c r="AE169" s="161">
        <f>IF(A8stdlife="n/a","n/a",IF(AE$3&gt;(A8stdlife+$E169),(Input!$G$150*(1+rvanilla)^0.5)-SUM($G169:AD169),(Input!$G$150*(1+rvanilla)^0.5)/A8stdlife))</f>
        <v>0</v>
      </c>
      <c r="AF169" s="161">
        <f>IF(A8stdlife="n/a","n/a",IF(AF$3&gt;(A8stdlife+$E169),(Input!$G$150*(1+rvanilla)^0.5)-SUM($G169:AE169),(Input!$G$150*(1+rvanilla)^0.5)/A8stdlife))</f>
        <v>0</v>
      </c>
      <c r="AG169" s="161">
        <f>IF(A8stdlife="n/a","n/a",IF(AG$3&gt;(A8stdlife+$E169),(Input!$G$150*(1+rvanilla)^0.5)-SUM($G169:AF169),(Input!$G$150*(1+rvanilla)^0.5)/A8stdlife))</f>
        <v>0</v>
      </c>
      <c r="AH169" s="161">
        <f>IF(A8stdlife="n/a","n/a",IF(AH$3&gt;(A8stdlife+$E169),(Input!$G$150*(1+rvanilla)^0.5)-SUM($G169:AG169),(Input!$G$150*(1+rvanilla)^0.5)/A8stdlife))</f>
        <v>0</v>
      </c>
      <c r="AI169" s="161">
        <f>IF(A8stdlife="n/a","n/a",IF(AI$3&gt;(A8stdlife+$E169),(Input!$G$150*(1+rvanilla)^0.5)-SUM($G169:AH169),(Input!$G$150*(1+rvanilla)^0.5)/A8stdlife))</f>
        <v>0</v>
      </c>
      <c r="AJ169" s="161">
        <f>IF(A8stdlife="n/a","n/a",IF(AJ$3&gt;(A8stdlife+$E169),(Input!$G$150*(1+rvanilla)^0.5)-SUM($G169:AI169),(Input!$G$150*(1+rvanilla)^0.5)/A8stdlife))</f>
        <v>0</v>
      </c>
      <c r="AK169" s="161">
        <f>IF(A8stdlife="n/a","n/a",IF(AK$3&gt;(A8stdlife+$E169),(Input!$G$150*(1+rvanilla)^0.5)-SUM($G169:AJ169),(Input!$G$150*(1+rvanilla)^0.5)/A8stdlife))</f>
        <v>0</v>
      </c>
      <c r="AL169" s="161">
        <f>IF(A8stdlife="n/a","n/a",IF(AL$3&gt;(A8stdlife+$E169),(Input!$G$150*(1+rvanilla)^0.5)-SUM($G169:AK169),(Input!$G$150*(1+rvanilla)^0.5)/A8stdlife))</f>
        <v>0</v>
      </c>
      <c r="AM169" s="161">
        <f>IF(A8stdlife="n/a","n/a",IF(AM$3&gt;(A8stdlife+$E169),(Input!$G$150*(1+rvanilla)^0.5)-SUM($G169:AL169),(Input!$G$150*(1+rvanilla)^0.5)/A8stdlife))</f>
        <v>0</v>
      </c>
      <c r="AN169" s="161">
        <f>IF(A8stdlife="n/a","n/a",IF(AN$3&gt;(A8stdlife+$E169),(Input!$G$150*(1+rvanilla)^0.5)-SUM($G169:AM169),(Input!$G$150*(1+rvanilla)^0.5)/A8stdlife))</f>
        <v>0</v>
      </c>
      <c r="AO169" s="161">
        <f>IF(A8stdlife="n/a","n/a",IF(AO$3&gt;(A8stdlife+$E169),(Input!$G$150*(1+rvanilla)^0.5)-SUM($G169:AN169),(Input!$G$150*(1+rvanilla)^0.5)/A8stdlife))</f>
        <v>0</v>
      </c>
      <c r="AP169" s="161">
        <f>IF(A8stdlife="n/a","n/a",IF(AP$3&gt;(A8stdlife+$E169),(Input!$G$150*(1+rvanilla)^0.5)-SUM($G169:AO169),(Input!$G$150*(1+rvanilla)^0.5)/A8stdlife))</f>
        <v>0</v>
      </c>
      <c r="AQ169" s="161">
        <f>IF(A8stdlife="n/a","n/a",IF(AQ$3&gt;(A8stdlife+$E169),(Input!$G$150*(1+rvanilla)^0.5)-SUM($G169:AP169),(Input!$G$150*(1+rvanilla)^0.5)/A8stdlife))</f>
        <v>0</v>
      </c>
      <c r="AR169" s="161">
        <f>IF(A8stdlife="n/a","n/a",IF(AR$3&gt;(A8stdlife+$E169),(Input!$G$150*(1+rvanilla)^0.5)-SUM($G169:AQ169),(Input!$G$150*(1+rvanilla)^0.5)/A8stdlife))</f>
        <v>0</v>
      </c>
      <c r="AS169" s="161">
        <f>IF(A8stdlife="n/a","n/a",IF(AS$3&gt;(A8stdlife+$E169),(Input!$G$150*(1+rvanilla)^0.5)-SUM($G169:AR169),(Input!$G$150*(1+rvanilla)^0.5)/A8stdlife))</f>
        <v>0</v>
      </c>
      <c r="AT169" s="161">
        <f>IF(A8stdlife="n/a","n/a",IF(AT$3&gt;(A8stdlife+$E169),(Input!$G$150*(1+rvanilla)^0.5)-SUM($G169:AS169),(Input!$G$150*(1+rvanilla)^0.5)/A8stdlife))</f>
        <v>0</v>
      </c>
      <c r="AU169" s="161">
        <f>IF(A8stdlife="n/a","n/a",IF(AU$3&gt;(A8stdlife+$E169),(Input!$G$150*(1+rvanilla)^0.5)-SUM($G169:AT169),(Input!$G$150*(1+rvanilla)^0.5)/A8stdlife))</f>
        <v>0</v>
      </c>
      <c r="AV169" s="161">
        <f>IF(A8stdlife="n/a","n/a",IF(AV$3&gt;(A8stdlife+$E169),(Input!$G$150*(1+rvanilla)^0.5)-SUM($G169:AU169),(Input!$G$150*(1+rvanilla)^0.5)/A8stdlife))</f>
        <v>0</v>
      </c>
      <c r="AW169" s="161">
        <f>IF(A8stdlife="n/a","n/a",IF(AW$3&gt;(A8stdlife+$E169),(Input!$G$150*(1+rvanilla)^0.5)-SUM($G169:AV169),(Input!$G$150*(1+rvanilla)^0.5)/A8stdlife))</f>
        <v>0</v>
      </c>
      <c r="AX169" s="161">
        <f>IF(A8stdlife="n/a","n/a",IF(AX$3&gt;(A8stdlife+$E169),(Input!$G$150*(1+rvanilla)^0.5)-SUM($G169:AW169),(Input!$G$150*(1+rvanilla)^0.5)/A8stdlife))</f>
        <v>0</v>
      </c>
      <c r="AY169" s="161">
        <f>IF(A8stdlife="n/a","n/a",IF(AY$3&gt;(A8stdlife+$E169),(Input!$G$150*(1+rvanilla)^0.5)-SUM($G169:AX169),(Input!$G$150*(1+rvanilla)^0.5)/A8stdlife))</f>
        <v>0</v>
      </c>
      <c r="AZ169" s="161">
        <f>IF(A8stdlife="n/a","n/a",IF(AZ$3&gt;(A8stdlife+$E169),(Input!$G$150*(1+rvanilla)^0.5)-SUM($G169:AY169),(Input!$G$150*(1+rvanilla)^0.5)/A8stdlife))</f>
        <v>0</v>
      </c>
      <c r="BA169" s="161">
        <f>IF(A8stdlife="n/a","n/a",IF(BA$3&gt;(A8stdlife+$E169),(Input!$G$150*(1+rvanilla)^0.5)-SUM($G169:AZ169),(Input!$G$150*(1+rvanilla)^0.5)/A8stdlife))</f>
        <v>0</v>
      </c>
      <c r="BB169" s="161">
        <f>IF(A8stdlife="n/a","n/a",IF(BB$3&gt;(A8stdlife+$E169),(Input!$G$150*(1+rvanilla)^0.5)-SUM($G169:BA169),(Input!$G$150*(1+rvanilla)^0.5)/A8stdlife))</f>
        <v>0</v>
      </c>
      <c r="BC169" s="161">
        <f>IF(A8stdlife="n/a","n/a",IF(BC$3&gt;(A8stdlife+$E169),(Input!$G$150*(1+rvanilla)^0.5)-SUM($G169:BB169),(Input!$G$150*(1+rvanilla)^0.5)/A8stdlife))</f>
        <v>0</v>
      </c>
      <c r="BD169" s="161">
        <f>IF(A8stdlife="n/a","n/a",IF(BD$3&gt;(A8stdlife+$E169),(Input!$G$150*(1+rvanilla)^0.5)-SUM($G169:BC169),(Input!$G$150*(1+rvanilla)^0.5)/A8stdlife))</f>
        <v>0</v>
      </c>
      <c r="BE169" s="161">
        <f>IF(A8stdlife="n/a","n/a",IF(BE$3&gt;(A8stdlife+$E169),(Input!$G$150*(1+rvanilla)^0.5)-SUM($G169:BD169),(Input!$G$150*(1+rvanilla)^0.5)/A8stdlife))</f>
        <v>0</v>
      </c>
      <c r="BF169" s="161">
        <f>IF(A8stdlife="n/a","n/a",IF(BF$3&gt;(A8stdlife+$E169),(Input!$G$150*(1+rvanilla)^0.5)-SUM($G169:BE169),(Input!$G$150*(1+rvanilla)^0.5)/A8stdlife))</f>
        <v>0</v>
      </c>
      <c r="BG169" s="161">
        <f>IF(A8stdlife="n/a","n/a",IF(BG$3&gt;(A8stdlife+$E169),(Input!$G$150*(1+rvanilla)^0.5)-SUM($G169:BF169),(Input!$G$150*(1+rvanilla)^0.5)/A8stdlife))</f>
        <v>0</v>
      </c>
      <c r="BH169" s="161">
        <f>IF(A8stdlife="n/a","n/a",IF(BH$3&gt;(A8stdlife+$E169),(Input!$G$150*(1+rvanilla)^0.5)-SUM($G169:BG169),(Input!$G$150*(1+rvanilla)^0.5)/A8stdlife))</f>
        <v>0</v>
      </c>
      <c r="BI169" s="161">
        <f>IF(A8stdlife="n/a","n/a",IF(BI$3&gt;(A8stdlife+$E169),(Input!$G$150*(1+rvanilla)^0.5)-SUM($G169:BH169),(Input!$G$150*(1+rvanilla)^0.5)/A8stdlife))</f>
        <v>0</v>
      </c>
      <c r="BJ169" s="19"/>
      <c r="BK169" s="1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x14ac:dyDescent="0.2">
      <c r="A170" s="19"/>
      <c r="B170" s="19"/>
      <c r="C170" s="35"/>
      <c r="D170" s="469"/>
      <c r="E170" s="281">
        <v>2</v>
      </c>
      <c r="F170" s="37"/>
      <c r="G170" s="393"/>
      <c r="H170" s="306"/>
      <c r="I170" s="161">
        <f>IF(A8stdlife="n/a","n/a",IF(I$3&gt;(A8stdlife+$E170),(Input!$H$150*(1+rvanilla)^0.5)-SUM($H170:H170),(Input!$H$150*(1+rvanilla)^0.5)/A8stdlife))</f>
        <v>7.0445012020663625E-2</v>
      </c>
      <c r="J170" s="161">
        <f>IF(A8stdlife="n/a","n/a",IF(J$3&gt;(A8stdlife+$E170),(Input!$H$150*(1+rvanilla)^0.5)-SUM($H170:I170),(Input!$H$150*(1+rvanilla)^0.5)/A8stdlife))</f>
        <v>7.0445012020663625E-2</v>
      </c>
      <c r="K170" s="161">
        <f>IF(A8stdlife="n/a","n/a",IF(K$3&gt;(A8stdlife+$E170),(Input!$H$150*(1+rvanilla)^0.5)-SUM($H170:J170),(Input!$H$150*(1+rvanilla)^0.5)/A8stdlife))</f>
        <v>7.0445012020663625E-2</v>
      </c>
      <c r="L170" s="161">
        <f>IF(A8stdlife="n/a","n/a",IF(L$3&gt;(A8stdlife+$E170),(Input!$H$150*(1+rvanilla)^0.5)-SUM($H170:K170),(Input!$H$150*(1+rvanilla)^0.5)/A8stdlife))</f>
        <v>7.0445012020663625E-2</v>
      </c>
      <c r="M170" s="161">
        <f>IF(A8stdlife="n/a","n/a",IF(M$3&gt;(A8stdlife+$E170),(Input!$H$150*(1+rvanilla)^0.5)-SUM($H170:L170),(Input!$H$150*(1+rvanilla)^0.5)/A8stdlife))</f>
        <v>7.0445012020663625E-2</v>
      </c>
      <c r="N170" s="161">
        <f>IF(A8stdlife="n/a","n/a",IF(N$3&gt;(A8stdlife+$E170),(Input!$H$150*(1+rvanilla)^0.5)-SUM($H170:M170),(Input!$H$150*(1+rvanilla)^0.5)/A8stdlife))</f>
        <v>7.0445012020663625E-2</v>
      </c>
      <c r="O170" s="161">
        <f>IF(A8stdlife="n/a","n/a",IF(O$3&gt;(A8stdlife+$E170),(Input!$H$150*(1+rvanilla)^0.5)-SUM($H170:N170),(Input!$H$150*(1+rvanilla)^0.5)/A8stdlife))</f>
        <v>7.0445012020663625E-2</v>
      </c>
      <c r="P170" s="161">
        <f>IF(A8stdlife="n/a","n/a",IF(P$3&gt;(A8stdlife+$E170),(Input!$H$150*(1+rvanilla)^0.5)-SUM($H170:O170),(Input!$H$150*(1+rvanilla)^0.5)/A8stdlife))</f>
        <v>7.0445012020663625E-2</v>
      </c>
      <c r="Q170" s="161">
        <f>IF(A8stdlife="n/a","n/a",IF(Q$3&gt;(A8stdlife+$E170),(Input!$H$150*(1+rvanilla)^0.5)-SUM($H170:P170),(Input!$H$150*(1+rvanilla)^0.5)/A8stdlife))</f>
        <v>7.0445012020663625E-2</v>
      </c>
      <c r="R170" s="161">
        <f>IF(A8stdlife="n/a","n/a",IF(R$3&gt;(A8stdlife+$E170),(Input!$H$150*(1+rvanilla)^0.5)-SUM($H170:Q170),(Input!$H$150*(1+rvanilla)^0.5)/A8stdlife))</f>
        <v>7.0445012020663625E-2</v>
      </c>
      <c r="S170" s="161">
        <f>IF(A8stdlife="n/a","n/a",IF(S$3&gt;(A8stdlife+$E170),(Input!$H$150*(1+rvanilla)^0.5)-SUM($H170:R170),(Input!$H$150*(1+rvanilla)^0.5)/A8stdlife))</f>
        <v>7.0445012020663625E-2</v>
      </c>
      <c r="T170" s="161">
        <f>IF(A8stdlife="n/a","n/a",IF(T$3&gt;(A8stdlife+$E170),(Input!$H$150*(1+rvanilla)^0.5)-SUM($H170:S170),(Input!$H$150*(1+rvanilla)^0.5)/A8stdlife))</f>
        <v>7.0445012020663625E-2</v>
      </c>
      <c r="U170" s="161">
        <f>IF(A8stdlife="n/a","n/a",IF(U$3&gt;(A8stdlife+$E170),(Input!$H$150*(1+rvanilla)^0.5)-SUM($H170:T170),(Input!$H$150*(1+rvanilla)^0.5)/A8stdlife))</f>
        <v>7.0445012020663625E-2</v>
      </c>
      <c r="V170" s="161">
        <f>IF(A8stdlife="n/a","n/a",IF(V$3&gt;(A8stdlife+$E170),(Input!$H$150*(1+rvanilla)^0.5)-SUM($H170:U170),(Input!$H$150*(1+rvanilla)^0.5)/A8stdlife))</f>
        <v>7.0445012020663625E-2</v>
      </c>
      <c r="W170" s="161">
        <f>IF(A8stdlife="n/a","n/a",IF(W$3&gt;(A8stdlife+$E170),(Input!$H$150*(1+rvanilla)^0.5)-SUM($H170:V170),(Input!$H$150*(1+rvanilla)^0.5)/A8stdlife))</f>
        <v>7.0445012020663625E-2</v>
      </c>
      <c r="X170" s="161">
        <f>IF(A8stdlife="n/a","n/a",IF(X$3&gt;(A8stdlife+$E170),(Input!$H$150*(1+rvanilla)^0.5)-SUM($H170:W170),(Input!$H$150*(1+rvanilla)^0.5)/A8stdlife))</f>
        <v>-2.2204460492503131E-16</v>
      </c>
      <c r="Y170" s="161">
        <f>IF(A8stdlife="n/a","n/a",IF(Y$3&gt;(A8stdlife+$E170),(Input!$H$150*(1+rvanilla)^0.5)-SUM($H170:X170),(Input!$H$150*(1+rvanilla)^0.5)/A8stdlife))</f>
        <v>0</v>
      </c>
      <c r="Z170" s="161">
        <f>IF(A8stdlife="n/a","n/a",IF(Z$3&gt;(A8stdlife+$E170),(Input!$H$150*(1+rvanilla)^0.5)-SUM($H170:Y170),(Input!$H$150*(1+rvanilla)^0.5)/A8stdlife))</f>
        <v>0</v>
      </c>
      <c r="AA170" s="161">
        <f>IF(A8stdlife="n/a","n/a",IF(AA$3&gt;(A8stdlife+$E170),(Input!$H$150*(1+rvanilla)^0.5)-SUM($H170:Z170),(Input!$H$150*(1+rvanilla)^0.5)/A8stdlife))</f>
        <v>0</v>
      </c>
      <c r="AB170" s="161">
        <f>IF(A8stdlife="n/a","n/a",IF(AB$3&gt;(A8stdlife+$E170),(Input!$H$150*(1+rvanilla)^0.5)-SUM($H170:AA170),(Input!$H$150*(1+rvanilla)^0.5)/A8stdlife))</f>
        <v>0</v>
      </c>
      <c r="AC170" s="161">
        <f>IF(A8stdlife="n/a","n/a",IF(AC$3&gt;(A8stdlife+$E170),(Input!$H$150*(1+rvanilla)^0.5)-SUM($H170:AB170),(Input!$H$150*(1+rvanilla)^0.5)/A8stdlife))</f>
        <v>0</v>
      </c>
      <c r="AD170" s="161">
        <f>IF(A8stdlife="n/a","n/a",IF(AD$3&gt;(A8stdlife+$E170),(Input!$H$150*(1+rvanilla)^0.5)-SUM($H170:AC170),(Input!$H$150*(1+rvanilla)^0.5)/A8stdlife))</f>
        <v>0</v>
      </c>
      <c r="AE170" s="161">
        <f>IF(A8stdlife="n/a","n/a",IF(AE$3&gt;(A8stdlife+$E170),(Input!$H$150*(1+rvanilla)^0.5)-SUM($H170:AD170),(Input!$H$150*(1+rvanilla)^0.5)/A8stdlife))</f>
        <v>0</v>
      </c>
      <c r="AF170" s="161">
        <f>IF(A8stdlife="n/a","n/a",IF(AF$3&gt;(A8stdlife+$E170),(Input!$H$150*(1+rvanilla)^0.5)-SUM($H170:AE170),(Input!$H$150*(1+rvanilla)^0.5)/A8stdlife))</f>
        <v>0</v>
      </c>
      <c r="AG170" s="161">
        <f>IF(A8stdlife="n/a","n/a",IF(AG$3&gt;(A8stdlife+$E170),(Input!$H$150*(1+rvanilla)^0.5)-SUM($H170:AF170),(Input!$H$150*(1+rvanilla)^0.5)/A8stdlife))</f>
        <v>0</v>
      </c>
      <c r="AH170" s="161">
        <f>IF(A8stdlife="n/a","n/a",IF(AH$3&gt;(A8stdlife+$E170),(Input!$H$150*(1+rvanilla)^0.5)-SUM($H170:AG170),(Input!$H$150*(1+rvanilla)^0.5)/A8stdlife))</f>
        <v>0</v>
      </c>
      <c r="AI170" s="161">
        <f>IF(A8stdlife="n/a","n/a",IF(AI$3&gt;(A8stdlife+$E170),(Input!$H$150*(1+rvanilla)^0.5)-SUM($H170:AH170),(Input!$H$150*(1+rvanilla)^0.5)/A8stdlife))</f>
        <v>0</v>
      </c>
      <c r="AJ170" s="161">
        <f>IF(A8stdlife="n/a","n/a",IF(AJ$3&gt;(A8stdlife+$E170),(Input!$H$150*(1+rvanilla)^0.5)-SUM($H170:AI170),(Input!$H$150*(1+rvanilla)^0.5)/A8stdlife))</f>
        <v>0</v>
      </c>
      <c r="AK170" s="161">
        <f>IF(A8stdlife="n/a","n/a",IF(AK$3&gt;(A8stdlife+$E170),(Input!$H$150*(1+rvanilla)^0.5)-SUM($H170:AJ170),(Input!$H$150*(1+rvanilla)^0.5)/A8stdlife))</f>
        <v>0</v>
      </c>
      <c r="AL170" s="161">
        <f>IF(A8stdlife="n/a","n/a",IF(AL$3&gt;(A8stdlife+$E170),(Input!$H$150*(1+rvanilla)^0.5)-SUM($H170:AK170),(Input!$H$150*(1+rvanilla)^0.5)/A8stdlife))</f>
        <v>0</v>
      </c>
      <c r="AM170" s="161">
        <f>IF(A8stdlife="n/a","n/a",IF(AM$3&gt;(A8stdlife+$E170),(Input!$H$150*(1+rvanilla)^0.5)-SUM($H170:AL170),(Input!$H$150*(1+rvanilla)^0.5)/A8stdlife))</f>
        <v>0</v>
      </c>
      <c r="AN170" s="161">
        <f>IF(A8stdlife="n/a","n/a",IF(AN$3&gt;(A8stdlife+$E170),(Input!$H$150*(1+rvanilla)^0.5)-SUM($H170:AM170),(Input!$H$150*(1+rvanilla)^0.5)/A8stdlife))</f>
        <v>0</v>
      </c>
      <c r="AO170" s="161">
        <f>IF(A8stdlife="n/a","n/a",IF(AO$3&gt;(A8stdlife+$E170),(Input!$H$150*(1+rvanilla)^0.5)-SUM($H170:AN170),(Input!$H$150*(1+rvanilla)^0.5)/A8stdlife))</f>
        <v>0</v>
      </c>
      <c r="AP170" s="161">
        <f>IF(A8stdlife="n/a","n/a",IF(AP$3&gt;(A8stdlife+$E170),(Input!$H$150*(1+rvanilla)^0.5)-SUM($H170:AO170),(Input!$H$150*(1+rvanilla)^0.5)/A8stdlife))</f>
        <v>0</v>
      </c>
      <c r="AQ170" s="161">
        <f>IF(A8stdlife="n/a","n/a",IF(AQ$3&gt;(A8stdlife+$E170),(Input!$H$150*(1+rvanilla)^0.5)-SUM($H170:AP170),(Input!$H$150*(1+rvanilla)^0.5)/A8stdlife))</f>
        <v>0</v>
      </c>
      <c r="AR170" s="161">
        <f>IF(A8stdlife="n/a","n/a",IF(AR$3&gt;(A8stdlife+$E170),(Input!$H$150*(1+rvanilla)^0.5)-SUM($H170:AQ170),(Input!$H$150*(1+rvanilla)^0.5)/A8stdlife))</f>
        <v>0</v>
      </c>
      <c r="AS170" s="161">
        <f>IF(A8stdlife="n/a","n/a",IF(AS$3&gt;(A8stdlife+$E170),(Input!$H$150*(1+rvanilla)^0.5)-SUM($H170:AR170),(Input!$H$150*(1+rvanilla)^0.5)/A8stdlife))</f>
        <v>0</v>
      </c>
      <c r="AT170" s="161">
        <f>IF(A8stdlife="n/a","n/a",IF(AT$3&gt;(A8stdlife+$E170),(Input!$H$150*(1+rvanilla)^0.5)-SUM($H170:AS170),(Input!$H$150*(1+rvanilla)^0.5)/A8stdlife))</f>
        <v>0</v>
      </c>
      <c r="AU170" s="161">
        <f>IF(A8stdlife="n/a","n/a",IF(AU$3&gt;(A8stdlife+$E170),(Input!$H$150*(1+rvanilla)^0.5)-SUM($H170:AT170),(Input!$H$150*(1+rvanilla)^0.5)/A8stdlife))</f>
        <v>0</v>
      </c>
      <c r="AV170" s="161">
        <f>IF(A8stdlife="n/a","n/a",IF(AV$3&gt;(A8stdlife+$E170),(Input!$H$150*(1+rvanilla)^0.5)-SUM($H170:AU170),(Input!$H$150*(1+rvanilla)^0.5)/A8stdlife))</f>
        <v>0</v>
      </c>
      <c r="AW170" s="161">
        <f>IF(A8stdlife="n/a","n/a",IF(AW$3&gt;(A8stdlife+$E170),(Input!$H$150*(1+rvanilla)^0.5)-SUM($H170:AV170),(Input!$H$150*(1+rvanilla)^0.5)/A8stdlife))</f>
        <v>0</v>
      </c>
      <c r="AX170" s="161">
        <f>IF(A8stdlife="n/a","n/a",IF(AX$3&gt;(A8stdlife+$E170),(Input!$H$150*(1+rvanilla)^0.5)-SUM($H170:AW170),(Input!$H$150*(1+rvanilla)^0.5)/A8stdlife))</f>
        <v>0</v>
      </c>
      <c r="AY170" s="161">
        <f>IF(A8stdlife="n/a","n/a",IF(AY$3&gt;(A8stdlife+$E170),(Input!$H$150*(1+rvanilla)^0.5)-SUM($H170:AX170),(Input!$H$150*(1+rvanilla)^0.5)/A8stdlife))</f>
        <v>0</v>
      </c>
      <c r="AZ170" s="161">
        <f>IF(A8stdlife="n/a","n/a",IF(AZ$3&gt;(A8stdlife+$E170),(Input!$H$150*(1+rvanilla)^0.5)-SUM($H170:AY170),(Input!$H$150*(1+rvanilla)^0.5)/A8stdlife))</f>
        <v>0</v>
      </c>
      <c r="BA170" s="161">
        <f>IF(A8stdlife="n/a","n/a",IF(BA$3&gt;(A8stdlife+$E170),(Input!$H$150*(1+rvanilla)^0.5)-SUM($H170:AZ170),(Input!$H$150*(1+rvanilla)^0.5)/A8stdlife))</f>
        <v>0</v>
      </c>
      <c r="BB170" s="161">
        <f>IF(A8stdlife="n/a","n/a",IF(BB$3&gt;(A8stdlife+$E170),(Input!$H$150*(1+rvanilla)^0.5)-SUM($H170:BA170),(Input!$H$150*(1+rvanilla)^0.5)/A8stdlife))</f>
        <v>0</v>
      </c>
      <c r="BC170" s="161">
        <f>IF(A8stdlife="n/a","n/a",IF(BC$3&gt;(A8stdlife+$E170),(Input!$H$150*(1+rvanilla)^0.5)-SUM($H170:BB170),(Input!$H$150*(1+rvanilla)^0.5)/A8stdlife))</f>
        <v>0</v>
      </c>
      <c r="BD170" s="161">
        <f>IF(A8stdlife="n/a","n/a",IF(BD$3&gt;(A8stdlife+$E170),(Input!$H$150*(1+rvanilla)^0.5)-SUM($H170:BC170),(Input!$H$150*(1+rvanilla)^0.5)/A8stdlife))</f>
        <v>0</v>
      </c>
      <c r="BE170" s="161">
        <f>IF(A8stdlife="n/a","n/a",IF(BE$3&gt;(A8stdlife+$E170),(Input!$H$150*(1+rvanilla)^0.5)-SUM($H170:BD170),(Input!$H$150*(1+rvanilla)^0.5)/A8stdlife))</f>
        <v>0</v>
      </c>
      <c r="BF170" s="161">
        <f>IF(A8stdlife="n/a","n/a",IF(BF$3&gt;(A8stdlife+$E170),(Input!$H$150*(1+rvanilla)^0.5)-SUM($H170:BE170),(Input!$H$150*(1+rvanilla)^0.5)/A8stdlife))</f>
        <v>0</v>
      </c>
      <c r="BG170" s="161">
        <f>IF(A8stdlife="n/a","n/a",IF(BG$3&gt;(A8stdlife+$E170),(Input!$H$150*(1+rvanilla)^0.5)-SUM($H170:BF170),(Input!$H$150*(1+rvanilla)^0.5)/A8stdlife))</f>
        <v>0</v>
      </c>
      <c r="BH170" s="161">
        <f>IF(A8stdlife="n/a","n/a",IF(BH$3&gt;(A8stdlife+$E170),(Input!$H$150*(1+rvanilla)^0.5)-SUM($H170:BG170),(Input!$H$150*(1+rvanilla)^0.5)/A8stdlife))</f>
        <v>0</v>
      </c>
      <c r="BI170" s="161">
        <f>IF(A8stdlife="n/a","n/a",IF(BI$3&gt;(A8stdlife+$E170),(Input!$H$150*(1+rvanilla)^0.5)-SUM($H170:BH170),(Input!$H$150*(1+rvanilla)^0.5)/A8stdlife))</f>
        <v>0</v>
      </c>
      <c r="BJ170" s="19"/>
      <c r="BK170" s="19"/>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x14ac:dyDescent="0.2">
      <c r="A171" s="19"/>
      <c r="B171" s="19"/>
      <c r="C171" s="35"/>
      <c r="D171" s="469"/>
      <c r="E171" s="281">
        <v>3</v>
      </c>
      <c r="F171" s="37"/>
      <c r="G171" s="393"/>
      <c r="H171" s="307"/>
      <c r="I171" s="306"/>
      <c r="J171" s="161">
        <f>IF(A8stdlife="n/a","n/a",IF(J$3&gt;(A8stdlife+$E171),(Input!$I$150*(1+rvanilla)^0.5)-SUM($I171:I171),(Input!$I$150*(1+rvanilla)^0.5)/A8stdlife))</f>
        <v>-4.9352738419252119E-2</v>
      </c>
      <c r="K171" s="161">
        <f>IF(A8stdlife="n/a","n/a",IF(K$3&gt;(A8stdlife+$E171),(Input!$I$150*(1+rvanilla)^0.5)-SUM($I171:J171),(Input!$I$150*(1+rvanilla)^0.5)/A8stdlife))</f>
        <v>-4.9352738419252119E-2</v>
      </c>
      <c r="L171" s="161">
        <f>IF(A8stdlife="n/a","n/a",IF(L$3&gt;(A8stdlife+$E171),(Input!$I$150*(1+rvanilla)^0.5)-SUM($I171:K171),(Input!$I$150*(1+rvanilla)^0.5)/A8stdlife))</f>
        <v>-4.9352738419252119E-2</v>
      </c>
      <c r="M171" s="161">
        <f>IF(A8stdlife="n/a","n/a",IF(M$3&gt;(A8stdlife+$E171),(Input!$I$150*(1+rvanilla)^0.5)-SUM($I171:L171),(Input!$I$150*(1+rvanilla)^0.5)/A8stdlife))</f>
        <v>-4.9352738419252119E-2</v>
      </c>
      <c r="N171" s="161">
        <f>IF(A8stdlife="n/a","n/a",IF(N$3&gt;(A8stdlife+$E171),(Input!$I$150*(1+rvanilla)^0.5)-SUM($I171:M171),(Input!$I$150*(1+rvanilla)^0.5)/A8stdlife))</f>
        <v>-4.9352738419252119E-2</v>
      </c>
      <c r="O171" s="161">
        <f>IF(A8stdlife="n/a","n/a",IF(O$3&gt;(A8stdlife+$E171),(Input!$I$150*(1+rvanilla)^0.5)-SUM($I171:N171),(Input!$I$150*(1+rvanilla)^0.5)/A8stdlife))</f>
        <v>-4.9352738419252119E-2</v>
      </c>
      <c r="P171" s="161">
        <f>IF(A8stdlife="n/a","n/a",IF(P$3&gt;(A8stdlife+$E171),(Input!$I$150*(1+rvanilla)^0.5)-SUM($I171:O171),(Input!$I$150*(1+rvanilla)^0.5)/A8stdlife))</f>
        <v>-4.9352738419252119E-2</v>
      </c>
      <c r="Q171" s="161">
        <f>IF(A8stdlife="n/a","n/a",IF(Q$3&gt;(A8stdlife+$E171),(Input!$I$150*(1+rvanilla)^0.5)-SUM($I171:P171),(Input!$I$150*(1+rvanilla)^0.5)/A8stdlife))</f>
        <v>-4.9352738419252119E-2</v>
      </c>
      <c r="R171" s="161">
        <f>IF(A8stdlife="n/a","n/a",IF(R$3&gt;(A8stdlife+$E171),(Input!$I$150*(1+rvanilla)^0.5)-SUM($I171:Q171),(Input!$I$150*(1+rvanilla)^0.5)/A8stdlife))</f>
        <v>-4.9352738419252119E-2</v>
      </c>
      <c r="S171" s="161">
        <f>IF(A8stdlife="n/a","n/a",IF(S$3&gt;(A8stdlife+$E171),(Input!$I$150*(1+rvanilla)^0.5)-SUM($I171:R171),(Input!$I$150*(1+rvanilla)^0.5)/A8stdlife))</f>
        <v>-4.9352738419252119E-2</v>
      </c>
      <c r="T171" s="161">
        <f>IF(A8stdlife="n/a","n/a",IF(T$3&gt;(A8stdlife+$E171),(Input!$I$150*(1+rvanilla)^0.5)-SUM($I171:S171),(Input!$I$150*(1+rvanilla)^0.5)/A8stdlife))</f>
        <v>-4.9352738419252119E-2</v>
      </c>
      <c r="U171" s="161">
        <f>IF(A8stdlife="n/a","n/a",IF(U$3&gt;(A8stdlife+$E171),(Input!$I$150*(1+rvanilla)^0.5)-SUM($I171:T171),(Input!$I$150*(1+rvanilla)^0.5)/A8stdlife))</f>
        <v>-4.9352738419252119E-2</v>
      </c>
      <c r="V171" s="161">
        <f>IF(A8stdlife="n/a","n/a",IF(V$3&gt;(A8stdlife+$E171),(Input!$I$150*(1+rvanilla)^0.5)-SUM($I171:U171),(Input!$I$150*(1+rvanilla)^0.5)/A8stdlife))</f>
        <v>-4.9352738419252119E-2</v>
      </c>
      <c r="W171" s="161">
        <f>IF(A8stdlife="n/a","n/a",IF(W$3&gt;(A8stdlife+$E171),(Input!$I$150*(1+rvanilla)^0.5)-SUM($I171:V171),(Input!$I$150*(1+rvanilla)^0.5)/A8stdlife))</f>
        <v>-4.9352738419252119E-2</v>
      </c>
      <c r="X171" s="161">
        <f>IF(A8stdlife="n/a","n/a",IF(X$3&gt;(A8stdlife+$E171),(Input!$I$150*(1+rvanilla)^0.5)-SUM($I171:W171),(Input!$I$150*(1+rvanilla)^0.5)/A8stdlife))</f>
        <v>-4.9352738419252119E-2</v>
      </c>
      <c r="Y171" s="161">
        <f>IF(A8stdlife="n/a","n/a",IF(Y$3&gt;(A8stdlife+$E171),(Input!$I$150*(1+rvanilla)^0.5)-SUM($I171:X171),(Input!$I$150*(1+rvanilla)^0.5)/A8stdlife))</f>
        <v>2.2204460492503131E-16</v>
      </c>
      <c r="Z171" s="161">
        <f>IF(A8stdlife="n/a","n/a",IF(Z$3&gt;(A8stdlife+$E171),(Input!$I$150*(1+rvanilla)^0.5)-SUM($I171:Y171),(Input!$I$150*(1+rvanilla)^0.5)/A8stdlife))</f>
        <v>0</v>
      </c>
      <c r="AA171" s="161">
        <f>IF(A8stdlife="n/a","n/a",IF(AA$3&gt;(A8stdlife+$E171),(Input!$I$150*(1+rvanilla)^0.5)-SUM($I171:Z171),(Input!$I$150*(1+rvanilla)^0.5)/A8stdlife))</f>
        <v>0</v>
      </c>
      <c r="AB171" s="161">
        <f>IF(A8stdlife="n/a","n/a",IF(AB$3&gt;(A8stdlife+$E171),(Input!$I$150*(1+rvanilla)^0.5)-SUM($I171:AA171),(Input!$I$150*(1+rvanilla)^0.5)/A8stdlife))</f>
        <v>0</v>
      </c>
      <c r="AC171" s="161">
        <f>IF(A8stdlife="n/a","n/a",IF(AC$3&gt;(A8stdlife+$E171),(Input!$I$150*(1+rvanilla)^0.5)-SUM($I171:AB171),(Input!$I$150*(1+rvanilla)^0.5)/A8stdlife))</f>
        <v>0</v>
      </c>
      <c r="AD171" s="161">
        <f>IF(A8stdlife="n/a","n/a",IF(AD$3&gt;(A8stdlife+$E171),(Input!$I$150*(1+rvanilla)^0.5)-SUM($I171:AC171),(Input!$I$150*(1+rvanilla)^0.5)/A8stdlife))</f>
        <v>0</v>
      </c>
      <c r="AE171" s="161">
        <f>IF(A8stdlife="n/a","n/a",IF(AE$3&gt;(A8stdlife+$E171),(Input!$I$150*(1+rvanilla)^0.5)-SUM($I171:AD171),(Input!$I$150*(1+rvanilla)^0.5)/A8stdlife))</f>
        <v>0</v>
      </c>
      <c r="AF171" s="161">
        <f>IF(A8stdlife="n/a","n/a",IF(AF$3&gt;(A8stdlife+$E171),(Input!$I$150*(1+rvanilla)^0.5)-SUM($I171:AE171),(Input!$I$150*(1+rvanilla)^0.5)/A8stdlife))</f>
        <v>0</v>
      </c>
      <c r="AG171" s="161">
        <f>IF(A8stdlife="n/a","n/a",IF(AG$3&gt;(A8stdlife+$E171),(Input!$I$150*(1+rvanilla)^0.5)-SUM($I171:AF171),(Input!$I$150*(1+rvanilla)^0.5)/A8stdlife))</f>
        <v>0</v>
      </c>
      <c r="AH171" s="161">
        <f>IF(A8stdlife="n/a","n/a",IF(AH$3&gt;(A8stdlife+$E171),(Input!$I$150*(1+rvanilla)^0.5)-SUM($I171:AG171),(Input!$I$150*(1+rvanilla)^0.5)/A8stdlife))</f>
        <v>0</v>
      </c>
      <c r="AI171" s="161">
        <f>IF(A8stdlife="n/a","n/a",IF(AI$3&gt;(A8stdlife+$E171),(Input!$I$150*(1+rvanilla)^0.5)-SUM($I171:AH171),(Input!$I$150*(1+rvanilla)^0.5)/A8stdlife))</f>
        <v>0</v>
      </c>
      <c r="AJ171" s="161">
        <f>IF(A8stdlife="n/a","n/a",IF(AJ$3&gt;(A8stdlife+$E171),(Input!$I$150*(1+rvanilla)^0.5)-SUM($I171:AI171),(Input!$I$150*(1+rvanilla)^0.5)/A8stdlife))</f>
        <v>0</v>
      </c>
      <c r="AK171" s="161">
        <f>IF(A8stdlife="n/a","n/a",IF(AK$3&gt;(A8stdlife+$E171),(Input!$I$150*(1+rvanilla)^0.5)-SUM($I171:AJ171),(Input!$I$150*(1+rvanilla)^0.5)/A8stdlife))</f>
        <v>0</v>
      </c>
      <c r="AL171" s="161">
        <f>IF(A8stdlife="n/a","n/a",IF(AL$3&gt;(A8stdlife+$E171),(Input!$I$150*(1+rvanilla)^0.5)-SUM($I171:AK171),(Input!$I$150*(1+rvanilla)^0.5)/A8stdlife))</f>
        <v>0</v>
      </c>
      <c r="AM171" s="161">
        <f>IF(A8stdlife="n/a","n/a",IF(AM$3&gt;(A8stdlife+$E171),(Input!$I$150*(1+rvanilla)^0.5)-SUM($I171:AL171),(Input!$I$150*(1+rvanilla)^0.5)/A8stdlife))</f>
        <v>0</v>
      </c>
      <c r="AN171" s="161">
        <f>IF(A8stdlife="n/a","n/a",IF(AN$3&gt;(A8stdlife+$E171),(Input!$I$150*(1+rvanilla)^0.5)-SUM($I171:AM171),(Input!$I$150*(1+rvanilla)^0.5)/A8stdlife))</f>
        <v>0</v>
      </c>
      <c r="AO171" s="161">
        <f>IF(A8stdlife="n/a","n/a",IF(AO$3&gt;(A8stdlife+$E171),(Input!$I$150*(1+rvanilla)^0.5)-SUM($I171:AN171),(Input!$I$150*(1+rvanilla)^0.5)/A8stdlife))</f>
        <v>0</v>
      </c>
      <c r="AP171" s="161">
        <f>IF(A8stdlife="n/a","n/a",IF(AP$3&gt;(A8stdlife+$E171),(Input!$I$150*(1+rvanilla)^0.5)-SUM($I171:AO171),(Input!$I$150*(1+rvanilla)^0.5)/A8stdlife))</f>
        <v>0</v>
      </c>
      <c r="AQ171" s="161">
        <f>IF(A8stdlife="n/a","n/a",IF(AQ$3&gt;(A8stdlife+$E171),(Input!$I$150*(1+rvanilla)^0.5)-SUM($I171:AP171),(Input!$I$150*(1+rvanilla)^0.5)/A8stdlife))</f>
        <v>0</v>
      </c>
      <c r="AR171" s="161">
        <f>IF(A8stdlife="n/a","n/a",IF(AR$3&gt;(A8stdlife+$E171),(Input!$I$150*(1+rvanilla)^0.5)-SUM($I171:AQ171),(Input!$I$150*(1+rvanilla)^0.5)/A8stdlife))</f>
        <v>0</v>
      </c>
      <c r="AS171" s="161">
        <f>IF(A8stdlife="n/a","n/a",IF(AS$3&gt;(A8stdlife+$E171),(Input!$I$150*(1+rvanilla)^0.5)-SUM($I171:AR171),(Input!$I$150*(1+rvanilla)^0.5)/A8stdlife))</f>
        <v>0</v>
      </c>
      <c r="AT171" s="161">
        <f>IF(A8stdlife="n/a","n/a",IF(AT$3&gt;(A8stdlife+$E171),(Input!$I$150*(1+rvanilla)^0.5)-SUM($I171:AS171),(Input!$I$150*(1+rvanilla)^0.5)/A8stdlife))</f>
        <v>0</v>
      </c>
      <c r="AU171" s="161">
        <f>IF(A8stdlife="n/a","n/a",IF(AU$3&gt;(A8stdlife+$E171),(Input!$I$150*(1+rvanilla)^0.5)-SUM($I171:AT171),(Input!$I$150*(1+rvanilla)^0.5)/A8stdlife))</f>
        <v>0</v>
      </c>
      <c r="AV171" s="161">
        <f>IF(A8stdlife="n/a","n/a",IF(AV$3&gt;(A8stdlife+$E171),(Input!$I$150*(1+rvanilla)^0.5)-SUM($I171:AU171),(Input!$I$150*(1+rvanilla)^0.5)/A8stdlife))</f>
        <v>0</v>
      </c>
      <c r="AW171" s="161">
        <f>IF(A8stdlife="n/a","n/a",IF(AW$3&gt;(A8stdlife+$E171),(Input!$I$150*(1+rvanilla)^0.5)-SUM($I171:AV171),(Input!$I$150*(1+rvanilla)^0.5)/A8stdlife))</f>
        <v>0</v>
      </c>
      <c r="AX171" s="161">
        <f>IF(A8stdlife="n/a","n/a",IF(AX$3&gt;(A8stdlife+$E171),(Input!$I$150*(1+rvanilla)^0.5)-SUM($I171:AW171),(Input!$I$150*(1+rvanilla)^0.5)/A8stdlife))</f>
        <v>0</v>
      </c>
      <c r="AY171" s="161">
        <f>IF(A8stdlife="n/a","n/a",IF(AY$3&gt;(A8stdlife+$E171),(Input!$I$150*(1+rvanilla)^0.5)-SUM($I171:AX171),(Input!$I$150*(1+rvanilla)^0.5)/A8stdlife))</f>
        <v>0</v>
      </c>
      <c r="AZ171" s="161">
        <f>IF(A8stdlife="n/a","n/a",IF(AZ$3&gt;(A8stdlife+$E171),(Input!$I$150*(1+rvanilla)^0.5)-SUM($I171:AY171),(Input!$I$150*(1+rvanilla)^0.5)/A8stdlife))</f>
        <v>0</v>
      </c>
      <c r="BA171" s="161">
        <f>IF(A8stdlife="n/a","n/a",IF(BA$3&gt;(A8stdlife+$E171),(Input!$I$150*(1+rvanilla)^0.5)-SUM($I171:AZ171),(Input!$I$150*(1+rvanilla)^0.5)/A8stdlife))</f>
        <v>0</v>
      </c>
      <c r="BB171" s="161">
        <f>IF(A8stdlife="n/a","n/a",IF(BB$3&gt;(A8stdlife+$E171),(Input!$I$150*(1+rvanilla)^0.5)-SUM($I171:BA171),(Input!$I$150*(1+rvanilla)^0.5)/A8stdlife))</f>
        <v>0</v>
      </c>
      <c r="BC171" s="161">
        <f>IF(A8stdlife="n/a","n/a",IF(BC$3&gt;(A8stdlife+$E171),(Input!$I$150*(1+rvanilla)^0.5)-SUM($I171:BB171),(Input!$I$150*(1+rvanilla)^0.5)/A8stdlife))</f>
        <v>0</v>
      </c>
      <c r="BD171" s="161">
        <f>IF(A8stdlife="n/a","n/a",IF(BD$3&gt;(A8stdlife+$E171),(Input!$I$150*(1+rvanilla)^0.5)-SUM($I171:BC171),(Input!$I$150*(1+rvanilla)^0.5)/A8stdlife))</f>
        <v>0</v>
      </c>
      <c r="BE171" s="161">
        <f>IF(A8stdlife="n/a","n/a",IF(BE$3&gt;(A8stdlife+$E171),(Input!$I$150*(1+rvanilla)^0.5)-SUM($I171:BD171),(Input!$I$150*(1+rvanilla)^0.5)/A8stdlife))</f>
        <v>0</v>
      </c>
      <c r="BF171" s="161">
        <f>IF(A8stdlife="n/a","n/a",IF(BF$3&gt;(A8stdlife+$E171),(Input!$I$150*(1+rvanilla)^0.5)-SUM($I171:BE171),(Input!$I$150*(1+rvanilla)^0.5)/A8stdlife))</f>
        <v>0</v>
      </c>
      <c r="BG171" s="161">
        <f>IF(A8stdlife="n/a","n/a",IF(BG$3&gt;(A8stdlife+$E171),(Input!$I$150*(1+rvanilla)^0.5)-SUM($I171:BF171),(Input!$I$150*(1+rvanilla)^0.5)/A8stdlife))</f>
        <v>0</v>
      </c>
      <c r="BH171" s="161">
        <f>IF(A8stdlife="n/a","n/a",IF(BH$3&gt;(A8stdlife+$E171),(Input!$I$150*(1+rvanilla)^0.5)-SUM($I171:BG171),(Input!$I$150*(1+rvanilla)^0.5)/A8stdlife))</f>
        <v>0</v>
      </c>
      <c r="BI171" s="161">
        <f>IF(A8stdlife="n/a","n/a",IF(BI$3&gt;(A8stdlife+$E171),(Input!$I$150*(1+rvanilla)^0.5)-SUM($I171:BH171),(Input!$I$150*(1+rvanilla)^0.5)/A8stdlife))</f>
        <v>0</v>
      </c>
      <c r="BJ171" s="19"/>
      <c r="BK171" s="19"/>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x14ac:dyDescent="0.2">
      <c r="A172" s="19"/>
      <c r="B172" s="19"/>
      <c r="C172" s="35"/>
      <c r="D172" s="469"/>
      <c r="E172" s="281">
        <v>4</v>
      </c>
      <c r="F172" s="37"/>
      <c r="G172" s="393"/>
      <c r="H172" s="307"/>
      <c r="I172" s="307"/>
      <c r="J172" s="306"/>
      <c r="K172" s="161">
        <f>IF(A8stdlife="n/a","n/a",IF(K$3&gt;(A8stdlife+$E172),(Input!$J$150*(1+rvanilla)^0.5)-SUM($J172:J172),(Input!$J$150*(1+rvanilla)^0.5)/A8stdlife))</f>
        <v>-7.6764513619283214E-3</v>
      </c>
      <c r="L172" s="161">
        <f>IF(A8stdlife="n/a","n/a",IF(L$3&gt;(A8stdlife+$E172),(Input!$J$150*(1+rvanilla)^0.5)-SUM($J172:K172),(Input!$J$150*(1+rvanilla)^0.5)/A8stdlife))</f>
        <v>-7.6764513619283214E-3</v>
      </c>
      <c r="M172" s="161">
        <f>IF(A8stdlife="n/a","n/a",IF(M$3&gt;(A8stdlife+$E172),(Input!$J$150*(1+rvanilla)^0.5)-SUM($J172:L172),(Input!$J$150*(1+rvanilla)^0.5)/A8stdlife))</f>
        <v>-7.6764513619283214E-3</v>
      </c>
      <c r="N172" s="161">
        <f>IF(A8stdlife="n/a","n/a",IF(N$3&gt;(A8stdlife+$E172),(Input!$J$150*(1+rvanilla)^0.5)-SUM($J172:M172),(Input!$J$150*(1+rvanilla)^0.5)/A8stdlife))</f>
        <v>-7.6764513619283214E-3</v>
      </c>
      <c r="O172" s="161">
        <f>IF(A8stdlife="n/a","n/a",IF(O$3&gt;(A8stdlife+$E172),(Input!$J$150*(1+rvanilla)^0.5)-SUM($J172:N172),(Input!$J$150*(1+rvanilla)^0.5)/A8stdlife))</f>
        <v>-7.6764513619283214E-3</v>
      </c>
      <c r="P172" s="161">
        <f>IF(A8stdlife="n/a","n/a",IF(P$3&gt;(A8stdlife+$E172),(Input!$J$150*(1+rvanilla)^0.5)-SUM($J172:O172),(Input!$J$150*(1+rvanilla)^0.5)/A8stdlife))</f>
        <v>-7.6764513619283214E-3</v>
      </c>
      <c r="Q172" s="161">
        <f>IF(A8stdlife="n/a","n/a",IF(Q$3&gt;(A8stdlife+$E172),(Input!$J$150*(1+rvanilla)^0.5)-SUM($J172:P172),(Input!$J$150*(1+rvanilla)^0.5)/A8stdlife))</f>
        <v>-7.6764513619283214E-3</v>
      </c>
      <c r="R172" s="161">
        <f>IF(A8stdlife="n/a","n/a",IF(R$3&gt;(A8stdlife+$E172),(Input!$J$150*(1+rvanilla)^0.5)-SUM($J172:Q172),(Input!$J$150*(1+rvanilla)^0.5)/A8stdlife))</f>
        <v>-7.6764513619283214E-3</v>
      </c>
      <c r="S172" s="161">
        <f>IF(A8stdlife="n/a","n/a",IF(S$3&gt;(A8stdlife+$E172),(Input!$J$150*(1+rvanilla)^0.5)-SUM($J172:R172),(Input!$J$150*(1+rvanilla)^0.5)/A8stdlife))</f>
        <v>-7.6764513619283214E-3</v>
      </c>
      <c r="T172" s="161">
        <f>IF(A8stdlife="n/a","n/a",IF(T$3&gt;(A8stdlife+$E172),(Input!$J$150*(1+rvanilla)^0.5)-SUM($J172:S172),(Input!$J$150*(1+rvanilla)^0.5)/A8stdlife))</f>
        <v>-7.6764513619283214E-3</v>
      </c>
      <c r="U172" s="161">
        <f>IF(A8stdlife="n/a","n/a",IF(U$3&gt;(A8stdlife+$E172),(Input!$J$150*(1+rvanilla)^0.5)-SUM($J172:T172),(Input!$J$150*(1+rvanilla)^0.5)/A8stdlife))</f>
        <v>-7.6764513619283214E-3</v>
      </c>
      <c r="V172" s="161">
        <f>IF(A8stdlife="n/a","n/a",IF(V$3&gt;(A8stdlife+$E172),(Input!$J$150*(1+rvanilla)^0.5)-SUM($J172:U172),(Input!$J$150*(1+rvanilla)^0.5)/A8stdlife))</f>
        <v>-7.6764513619283214E-3</v>
      </c>
      <c r="W172" s="161">
        <f>IF(A8stdlife="n/a","n/a",IF(W$3&gt;(A8stdlife+$E172),(Input!$J$150*(1+rvanilla)^0.5)-SUM($J172:V172),(Input!$J$150*(1+rvanilla)^0.5)/A8stdlife))</f>
        <v>-7.6764513619283214E-3</v>
      </c>
      <c r="X172" s="161">
        <f>IF(A8stdlife="n/a","n/a",IF(X$3&gt;(A8stdlife+$E172),(Input!$J$150*(1+rvanilla)^0.5)-SUM($J172:W172),(Input!$J$150*(1+rvanilla)^0.5)/A8stdlife))</f>
        <v>-7.6764513619283214E-3</v>
      </c>
      <c r="Y172" s="161">
        <f>IF(A8stdlife="n/a","n/a",IF(Y$3&gt;(A8stdlife+$E172),(Input!$J$150*(1+rvanilla)^0.5)-SUM($J172:X172),(Input!$J$150*(1+rvanilla)^0.5)/A8stdlife))</f>
        <v>-7.6764513619283214E-3</v>
      </c>
      <c r="Z172" s="161">
        <f>IF(A8stdlife="n/a","n/a",IF(Z$3&gt;(A8stdlife+$E172),(Input!$J$150*(1+rvanilla)^0.5)-SUM($J172:Y172),(Input!$J$150*(1+rvanilla)^0.5)/A8stdlife))</f>
        <v>0</v>
      </c>
      <c r="AA172" s="161">
        <f>IF(A8stdlife="n/a","n/a",IF(AA$3&gt;(A8stdlife+$E172),(Input!$J$150*(1+rvanilla)^0.5)-SUM($J172:Z172),(Input!$J$150*(1+rvanilla)^0.5)/A8stdlife))</f>
        <v>0</v>
      </c>
      <c r="AB172" s="161">
        <f>IF(A8stdlife="n/a","n/a",IF(AB$3&gt;(A8stdlife+$E172),(Input!$J$150*(1+rvanilla)^0.5)-SUM($J172:AA172),(Input!$J$150*(1+rvanilla)^0.5)/A8stdlife))</f>
        <v>0</v>
      </c>
      <c r="AC172" s="161">
        <f>IF(A8stdlife="n/a","n/a",IF(AC$3&gt;(A8stdlife+$E172),(Input!$J$150*(1+rvanilla)^0.5)-SUM($J172:AB172),(Input!$J$150*(1+rvanilla)^0.5)/A8stdlife))</f>
        <v>0</v>
      </c>
      <c r="AD172" s="161">
        <f>IF(A8stdlife="n/a","n/a",IF(AD$3&gt;(A8stdlife+$E172),(Input!$J$150*(1+rvanilla)^0.5)-SUM($J172:AC172),(Input!$J$150*(1+rvanilla)^0.5)/A8stdlife))</f>
        <v>0</v>
      </c>
      <c r="AE172" s="161">
        <f>IF(A8stdlife="n/a","n/a",IF(AE$3&gt;(A8stdlife+$E172),(Input!$J$150*(1+rvanilla)^0.5)-SUM($J172:AD172),(Input!$J$150*(1+rvanilla)^0.5)/A8stdlife))</f>
        <v>0</v>
      </c>
      <c r="AF172" s="161">
        <f>IF(A8stdlife="n/a","n/a",IF(AF$3&gt;(A8stdlife+$E172),(Input!$J$150*(1+rvanilla)^0.5)-SUM($J172:AE172),(Input!$J$150*(1+rvanilla)^0.5)/A8stdlife))</f>
        <v>0</v>
      </c>
      <c r="AG172" s="161">
        <f>IF(A8stdlife="n/a","n/a",IF(AG$3&gt;(A8stdlife+$E172),(Input!$J$150*(1+rvanilla)^0.5)-SUM($J172:AF172),(Input!$J$150*(1+rvanilla)^0.5)/A8stdlife))</f>
        <v>0</v>
      </c>
      <c r="AH172" s="161">
        <f>IF(A8stdlife="n/a","n/a",IF(AH$3&gt;(A8stdlife+$E172),(Input!$J$150*(1+rvanilla)^0.5)-SUM($J172:AG172),(Input!$J$150*(1+rvanilla)^0.5)/A8stdlife))</f>
        <v>0</v>
      </c>
      <c r="AI172" s="161">
        <f>IF(A8stdlife="n/a","n/a",IF(AI$3&gt;(A8stdlife+$E172),(Input!$J$150*(1+rvanilla)^0.5)-SUM($J172:AH172),(Input!$J$150*(1+rvanilla)^0.5)/A8stdlife))</f>
        <v>0</v>
      </c>
      <c r="AJ172" s="161">
        <f>IF(A8stdlife="n/a","n/a",IF(AJ$3&gt;(A8stdlife+$E172),(Input!$J$150*(1+rvanilla)^0.5)-SUM($J172:AI172),(Input!$J$150*(1+rvanilla)^0.5)/A8stdlife))</f>
        <v>0</v>
      </c>
      <c r="AK172" s="161">
        <f>IF(A8stdlife="n/a","n/a",IF(AK$3&gt;(A8stdlife+$E172),(Input!$J$150*(1+rvanilla)^0.5)-SUM($J172:AJ172),(Input!$J$150*(1+rvanilla)^0.5)/A8stdlife))</f>
        <v>0</v>
      </c>
      <c r="AL172" s="161">
        <f>IF(A8stdlife="n/a","n/a",IF(AL$3&gt;(A8stdlife+$E172),(Input!$J$150*(1+rvanilla)^0.5)-SUM($J172:AK172),(Input!$J$150*(1+rvanilla)^0.5)/A8stdlife))</f>
        <v>0</v>
      </c>
      <c r="AM172" s="161">
        <f>IF(A8stdlife="n/a","n/a",IF(AM$3&gt;(A8stdlife+$E172),(Input!$J$150*(1+rvanilla)^0.5)-SUM($J172:AL172),(Input!$J$150*(1+rvanilla)^0.5)/A8stdlife))</f>
        <v>0</v>
      </c>
      <c r="AN172" s="161">
        <f>IF(A8stdlife="n/a","n/a",IF(AN$3&gt;(A8stdlife+$E172),(Input!$J$150*(1+rvanilla)^0.5)-SUM($J172:AM172),(Input!$J$150*(1+rvanilla)^0.5)/A8stdlife))</f>
        <v>0</v>
      </c>
      <c r="AO172" s="161">
        <f>IF(A8stdlife="n/a","n/a",IF(AO$3&gt;(A8stdlife+$E172),(Input!$J$150*(1+rvanilla)^0.5)-SUM($J172:AN172),(Input!$J$150*(1+rvanilla)^0.5)/A8stdlife))</f>
        <v>0</v>
      </c>
      <c r="AP172" s="161">
        <f>IF(A8stdlife="n/a","n/a",IF(AP$3&gt;(A8stdlife+$E172),(Input!$J$150*(1+rvanilla)^0.5)-SUM($J172:AO172),(Input!$J$150*(1+rvanilla)^0.5)/A8stdlife))</f>
        <v>0</v>
      </c>
      <c r="AQ172" s="161">
        <f>IF(A8stdlife="n/a","n/a",IF(AQ$3&gt;(A8stdlife+$E172),(Input!$J$150*(1+rvanilla)^0.5)-SUM($J172:AP172),(Input!$J$150*(1+rvanilla)^0.5)/A8stdlife))</f>
        <v>0</v>
      </c>
      <c r="AR172" s="161">
        <f>IF(A8stdlife="n/a","n/a",IF(AR$3&gt;(A8stdlife+$E172),(Input!$J$150*(1+rvanilla)^0.5)-SUM($J172:AQ172),(Input!$J$150*(1+rvanilla)^0.5)/A8stdlife))</f>
        <v>0</v>
      </c>
      <c r="AS172" s="161">
        <f>IF(A8stdlife="n/a","n/a",IF(AS$3&gt;(A8stdlife+$E172),(Input!$J$150*(1+rvanilla)^0.5)-SUM($J172:AR172),(Input!$J$150*(1+rvanilla)^0.5)/A8stdlife))</f>
        <v>0</v>
      </c>
      <c r="AT172" s="161">
        <f>IF(A8stdlife="n/a","n/a",IF(AT$3&gt;(A8stdlife+$E172),(Input!$J$150*(1+rvanilla)^0.5)-SUM($J172:AS172),(Input!$J$150*(1+rvanilla)^0.5)/A8stdlife))</f>
        <v>0</v>
      </c>
      <c r="AU172" s="161">
        <f>IF(A8stdlife="n/a","n/a",IF(AU$3&gt;(A8stdlife+$E172),(Input!$J$150*(1+rvanilla)^0.5)-SUM($J172:AT172),(Input!$J$150*(1+rvanilla)^0.5)/A8stdlife))</f>
        <v>0</v>
      </c>
      <c r="AV172" s="161">
        <f>IF(A8stdlife="n/a","n/a",IF(AV$3&gt;(A8stdlife+$E172),(Input!$J$150*(1+rvanilla)^0.5)-SUM($J172:AU172),(Input!$J$150*(1+rvanilla)^0.5)/A8stdlife))</f>
        <v>0</v>
      </c>
      <c r="AW172" s="161">
        <f>IF(A8stdlife="n/a","n/a",IF(AW$3&gt;(A8stdlife+$E172),(Input!$J$150*(1+rvanilla)^0.5)-SUM($J172:AV172),(Input!$J$150*(1+rvanilla)^0.5)/A8stdlife))</f>
        <v>0</v>
      </c>
      <c r="AX172" s="161">
        <f>IF(A8stdlife="n/a","n/a",IF(AX$3&gt;(A8stdlife+$E172),(Input!$J$150*(1+rvanilla)^0.5)-SUM($J172:AW172),(Input!$J$150*(1+rvanilla)^0.5)/A8stdlife))</f>
        <v>0</v>
      </c>
      <c r="AY172" s="161">
        <f>IF(A8stdlife="n/a","n/a",IF(AY$3&gt;(A8stdlife+$E172),(Input!$J$150*(1+rvanilla)^0.5)-SUM($J172:AX172),(Input!$J$150*(1+rvanilla)^0.5)/A8stdlife))</f>
        <v>0</v>
      </c>
      <c r="AZ172" s="161">
        <f>IF(A8stdlife="n/a","n/a",IF(AZ$3&gt;(A8stdlife+$E172),(Input!$J$150*(1+rvanilla)^0.5)-SUM($J172:AY172),(Input!$J$150*(1+rvanilla)^0.5)/A8stdlife))</f>
        <v>0</v>
      </c>
      <c r="BA172" s="161">
        <f>IF(A8stdlife="n/a","n/a",IF(BA$3&gt;(A8stdlife+$E172),(Input!$J$150*(1+rvanilla)^0.5)-SUM($J172:AZ172),(Input!$J$150*(1+rvanilla)^0.5)/A8stdlife))</f>
        <v>0</v>
      </c>
      <c r="BB172" s="161">
        <f>IF(A8stdlife="n/a","n/a",IF(BB$3&gt;(A8stdlife+$E172),(Input!$J$150*(1+rvanilla)^0.5)-SUM($J172:BA172),(Input!$J$150*(1+rvanilla)^0.5)/A8stdlife))</f>
        <v>0</v>
      </c>
      <c r="BC172" s="161">
        <f>IF(A8stdlife="n/a","n/a",IF(BC$3&gt;(A8stdlife+$E172),(Input!$J$150*(1+rvanilla)^0.5)-SUM($J172:BB172),(Input!$J$150*(1+rvanilla)^0.5)/A8stdlife))</f>
        <v>0</v>
      </c>
      <c r="BD172" s="161">
        <f>IF(A8stdlife="n/a","n/a",IF(BD$3&gt;(A8stdlife+$E172),(Input!$J$150*(1+rvanilla)^0.5)-SUM($J172:BC172),(Input!$J$150*(1+rvanilla)^0.5)/A8stdlife))</f>
        <v>0</v>
      </c>
      <c r="BE172" s="161">
        <f>IF(A8stdlife="n/a","n/a",IF(BE$3&gt;(A8stdlife+$E172),(Input!$J$150*(1+rvanilla)^0.5)-SUM($J172:BD172),(Input!$J$150*(1+rvanilla)^0.5)/A8stdlife))</f>
        <v>0</v>
      </c>
      <c r="BF172" s="161">
        <f>IF(A8stdlife="n/a","n/a",IF(BF$3&gt;(A8stdlife+$E172),(Input!$J$150*(1+rvanilla)^0.5)-SUM($J172:BE172),(Input!$J$150*(1+rvanilla)^0.5)/A8stdlife))</f>
        <v>0</v>
      </c>
      <c r="BG172" s="161">
        <f>IF(A8stdlife="n/a","n/a",IF(BG$3&gt;(A8stdlife+$E172),(Input!$J$150*(1+rvanilla)^0.5)-SUM($J172:BF172),(Input!$J$150*(1+rvanilla)^0.5)/A8stdlife))</f>
        <v>0</v>
      </c>
      <c r="BH172" s="161">
        <f>IF(A8stdlife="n/a","n/a",IF(BH$3&gt;(A8stdlife+$E172),(Input!$J$150*(1+rvanilla)^0.5)-SUM($J172:BG172),(Input!$J$150*(1+rvanilla)^0.5)/A8stdlife))</f>
        <v>0</v>
      </c>
      <c r="BI172" s="161">
        <f>IF(A8stdlife="n/a","n/a",IF(BI$3&gt;(A8stdlife+$E172),(Input!$J$150*(1+rvanilla)^0.5)-SUM($J172:BH172),(Input!$J$150*(1+rvanilla)^0.5)/A8stdlife))</f>
        <v>0</v>
      </c>
      <c r="BJ172" s="19"/>
      <c r="BK172" s="19"/>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2" x14ac:dyDescent="0.2">
      <c r="A173" s="19"/>
      <c r="B173" s="19"/>
      <c r="C173" s="35"/>
      <c r="D173" s="469"/>
      <c r="E173" s="281">
        <v>5</v>
      </c>
      <c r="F173" s="37"/>
      <c r="G173" s="393"/>
      <c r="H173" s="307"/>
      <c r="I173" s="307"/>
      <c r="J173" s="307"/>
      <c r="K173" s="306"/>
      <c r="L173" s="161">
        <f>IF(A8stdlife="n/a","n/a",IF(L$3&gt;(A8stdlife+$E173),(Input!$K$150*(1+rvanilla)^0.5)-SUM($K173:K173),(Input!$K$150*(1+rvanilla)^0.5)/A8stdlife))</f>
        <v>0.14744500160977161</v>
      </c>
      <c r="M173" s="161">
        <f>IF(A8stdlife="n/a","n/a",IF(M$3&gt;(A8stdlife+$E173),(Input!$K$150*(1+rvanilla)^0.5)-SUM($K173:L173),(Input!$K$150*(1+rvanilla)^0.5)/A8stdlife))</f>
        <v>0.14744500160977161</v>
      </c>
      <c r="N173" s="161">
        <f>IF(A8stdlife="n/a","n/a",IF(N$3&gt;(A8stdlife+$E173),(Input!$K$150*(1+rvanilla)^0.5)-SUM($K173:M173),(Input!$K$150*(1+rvanilla)^0.5)/A8stdlife))</f>
        <v>0.14744500160977161</v>
      </c>
      <c r="O173" s="161">
        <f>IF(A8stdlife="n/a","n/a",IF(O$3&gt;(A8stdlife+$E173),(Input!$K$150*(1+rvanilla)^0.5)-SUM($K173:N173),(Input!$K$150*(1+rvanilla)^0.5)/A8stdlife))</f>
        <v>0.14744500160977161</v>
      </c>
      <c r="P173" s="161">
        <f>IF(A8stdlife="n/a","n/a",IF(P$3&gt;(A8stdlife+$E173),(Input!$K$150*(1+rvanilla)^0.5)-SUM($K173:O173),(Input!$K$150*(1+rvanilla)^0.5)/A8stdlife))</f>
        <v>0.14744500160977161</v>
      </c>
      <c r="Q173" s="161">
        <f>IF(A8stdlife="n/a","n/a",IF(Q$3&gt;(A8stdlife+$E173),(Input!$K$150*(1+rvanilla)^0.5)-SUM($K173:P173),(Input!$K$150*(1+rvanilla)^0.5)/A8stdlife))</f>
        <v>0.14744500160977161</v>
      </c>
      <c r="R173" s="161">
        <f>IF(A8stdlife="n/a","n/a",IF(R$3&gt;(A8stdlife+$E173),(Input!$K$150*(1+rvanilla)^0.5)-SUM($K173:Q173),(Input!$K$150*(1+rvanilla)^0.5)/A8stdlife))</f>
        <v>0.14744500160977161</v>
      </c>
      <c r="S173" s="161">
        <f>IF(A8stdlife="n/a","n/a",IF(S$3&gt;(A8stdlife+$E173),(Input!$K$150*(1+rvanilla)^0.5)-SUM($K173:R173),(Input!$K$150*(1+rvanilla)^0.5)/A8stdlife))</f>
        <v>0.14744500160977161</v>
      </c>
      <c r="T173" s="161">
        <f>IF(A8stdlife="n/a","n/a",IF(T$3&gt;(A8stdlife+$E173),(Input!$K$150*(1+rvanilla)^0.5)-SUM($K173:S173),(Input!$K$150*(1+rvanilla)^0.5)/A8stdlife))</f>
        <v>0.14744500160977161</v>
      </c>
      <c r="U173" s="161">
        <f>IF(A8stdlife="n/a","n/a",IF(U$3&gt;(A8stdlife+$E173),(Input!$K$150*(1+rvanilla)^0.5)-SUM($K173:T173),(Input!$K$150*(1+rvanilla)^0.5)/A8stdlife))</f>
        <v>0.14744500160977161</v>
      </c>
      <c r="V173" s="161">
        <f>IF(A8stdlife="n/a","n/a",IF(V$3&gt;(A8stdlife+$E173),(Input!$K$150*(1+rvanilla)^0.5)-SUM($K173:U173),(Input!$K$150*(1+rvanilla)^0.5)/A8stdlife))</f>
        <v>0.14744500160977161</v>
      </c>
      <c r="W173" s="161">
        <f>IF(A8stdlife="n/a","n/a",IF(W$3&gt;(A8stdlife+$E173),(Input!$K$150*(1+rvanilla)^0.5)-SUM($K173:V173),(Input!$K$150*(1+rvanilla)^0.5)/A8stdlife))</f>
        <v>0.14744500160977161</v>
      </c>
      <c r="X173" s="161">
        <f>IF(A8stdlife="n/a","n/a",IF(X$3&gt;(A8stdlife+$E173),(Input!$K$150*(1+rvanilla)^0.5)-SUM($K173:W173),(Input!$K$150*(1+rvanilla)^0.5)/A8stdlife))</f>
        <v>0.14744500160977161</v>
      </c>
      <c r="Y173" s="161">
        <f>IF(A8stdlife="n/a","n/a",IF(Y$3&gt;(A8stdlife+$E173),(Input!$K$150*(1+rvanilla)^0.5)-SUM($K173:X173),(Input!$K$150*(1+rvanilla)^0.5)/A8stdlife))</f>
        <v>0.14744500160977161</v>
      </c>
      <c r="Z173" s="161">
        <f>IF(A8stdlife="n/a","n/a",IF(Z$3&gt;(A8stdlife+$E173),(Input!$K$150*(1+rvanilla)^0.5)-SUM($K173:Y173),(Input!$K$150*(1+rvanilla)^0.5)/A8stdlife))</f>
        <v>0.14744500160977161</v>
      </c>
      <c r="AA173" s="161">
        <f>IF(A8stdlife="n/a","n/a",IF(AA$3&gt;(A8stdlife+$E173),(Input!$K$150*(1+rvanilla)^0.5)-SUM($K173:Z173),(Input!$K$150*(1+rvanilla)^0.5)/A8stdlife))</f>
        <v>-4.4408920985006262E-16</v>
      </c>
      <c r="AB173" s="161">
        <f>IF(A8stdlife="n/a","n/a",IF(AB$3&gt;(A8stdlife+$E173),(Input!$K$150*(1+rvanilla)^0.5)-SUM($K173:AA173),(Input!$K$150*(1+rvanilla)^0.5)/A8stdlife))</f>
        <v>0</v>
      </c>
      <c r="AC173" s="161">
        <f>IF(A8stdlife="n/a","n/a",IF(AC$3&gt;(A8stdlife+$E173),(Input!$K$150*(1+rvanilla)^0.5)-SUM($K173:AB173),(Input!$K$150*(1+rvanilla)^0.5)/A8stdlife))</f>
        <v>0</v>
      </c>
      <c r="AD173" s="161">
        <f>IF(A8stdlife="n/a","n/a",IF(AD$3&gt;(A8stdlife+$E173),(Input!$K$150*(1+rvanilla)^0.5)-SUM($K173:AC173),(Input!$K$150*(1+rvanilla)^0.5)/A8stdlife))</f>
        <v>0</v>
      </c>
      <c r="AE173" s="161">
        <f>IF(A8stdlife="n/a","n/a",IF(AE$3&gt;(A8stdlife+$E173),(Input!$K$150*(1+rvanilla)^0.5)-SUM($K173:AD173),(Input!$K$150*(1+rvanilla)^0.5)/A8stdlife))</f>
        <v>0</v>
      </c>
      <c r="AF173" s="161">
        <f>IF(A8stdlife="n/a","n/a",IF(AF$3&gt;(A8stdlife+$E173),(Input!$K$150*(1+rvanilla)^0.5)-SUM($K173:AE173),(Input!$K$150*(1+rvanilla)^0.5)/A8stdlife))</f>
        <v>0</v>
      </c>
      <c r="AG173" s="161">
        <f>IF(A8stdlife="n/a","n/a",IF(AG$3&gt;(A8stdlife+$E173),(Input!$K$150*(1+rvanilla)^0.5)-SUM($K173:AF173),(Input!$K$150*(1+rvanilla)^0.5)/A8stdlife))</f>
        <v>0</v>
      </c>
      <c r="AH173" s="161">
        <f>IF(A8stdlife="n/a","n/a",IF(AH$3&gt;(A8stdlife+$E173),(Input!$K$150*(1+rvanilla)^0.5)-SUM($K173:AG173),(Input!$K$150*(1+rvanilla)^0.5)/A8stdlife))</f>
        <v>0</v>
      </c>
      <c r="AI173" s="161">
        <f>IF(A8stdlife="n/a","n/a",IF(AI$3&gt;(A8stdlife+$E173),(Input!$K$150*(1+rvanilla)^0.5)-SUM($K173:AH173),(Input!$K$150*(1+rvanilla)^0.5)/A8stdlife))</f>
        <v>0</v>
      </c>
      <c r="AJ173" s="161">
        <f>IF(A8stdlife="n/a","n/a",IF(AJ$3&gt;(A8stdlife+$E173),(Input!$K$150*(1+rvanilla)^0.5)-SUM($K173:AI173),(Input!$K$150*(1+rvanilla)^0.5)/A8stdlife))</f>
        <v>0</v>
      </c>
      <c r="AK173" s="161">
        <f>IF(A8stdlife="n/a","n/a",IF(AK$3&gt;(A8stdlife+$E173),(Input!$K$150*(1+rvanilla)^0.5)-SUM($K173:AJ173),(Input!$K$150*(1+rvanilla)^0.5)/A8stdlife))</f>
        <v>0</v>
      </c>
      <c r="AL173" s="161">
        <f>IF(A8stdlife="n/a","n/a",IF(AL$3&gt;(A8stdlife+$E173),(Input!$K$150*(1+rvanilla)^0.5)-SUM($K173:AK173),(Input!$K$150*(1+rvanilla)^0.5)/A8stdlife))</f>
        <v>0</v>
      </c>
      <c r="AM173" s="161">
        <f>IF(A8stdlife="n/a","n/a",IF(AM$3&gt;(A8stdlife+$E173),(Input!$K$150*(1+rvanilla)^0.5)-SUM($K173:AL173),(Input!$K$150*(1+rvanilla)^0.5)/A8stdlife))</f>
        <v>0</v>
      </c>
      <c r="AN173" s="161">
        <f>IF(A8stdlife="n/a","n/a",IF(AN$3&gt;(A8stdlife+$E173),(Input!$K$150*(1+rvanilla)^0.5)-SUM($K173:AM173),(Input!$K$150*(1+rvanilla)^0.5)/A8stdlife))</f>
        <v>0</v>
      </c>
      <c r="AO173" s="161">
        <f>IF(A8stdlife="n/a","n/a",IF(AO$3&gt;(A8stdlife+$E173),(Input!$K$150*(1+rvanilla)^0.5)-SUM($K173:AN173),(Input!$K$150*(1+rvanilla)^0.5)/A8stdlife))</f>
        <v>0</v>
      </c>
      <c r="AP173" s="161">
        <f>IF(A8stdlife="n/a","n/a",IF(AP$3&gt;(A8stdlife+$E173),(Input!$K$150*(1+rvanilla)^0.5)-SUM($K173:AO173),(Input!$K$150*(1+rvanilla)^0.5)/A8stdlife))</f>
        <v>0</v>
      </c>
      <c r="AQ173" s="161">
        <f>IF(A8stdlife="n/a","n/a",IF(AQ$3&gt;(A8stdlife+$E173),(Input!$K$150*(1+rvanilla)^0.5)-SUM($K173:AP173),(Input!$K$150*(1+rvanilla)^0.5)/A8stdlife))</f>
        <v>0</v>
      </c>
      <c r="AR173" s="161">
        <f>IF(A8stdlife="n/a","n/a",IF(AR$3&gt;(A8stdlife+$E173),(Input!$K$150*(1+rvanilla)^0.5)-SUM($K173:AQ173),(Input!$K$150*(1+rvanilla)^0.5)/A8stdlife))</f>
        <v>0</v>
      </c>
      <c r="AS173" s="161">
        <f>IF(A8stdlife="n/a","n/a",IF(AS$3&gt;(A8stdlife+$E173),(Input!$K$150*(1+rvanilla)^0.5)-SUM($K173:AR173),(Input!$K$150*(1+rvanilla)^0.5)/A8stdlife))</f>
        <v>0</v>
      </c>
      <c r="AT173" s="161">
        <f>IF(A8stdlife="n/a","n/a",IF(AT$3&gt;(A8stdlife+$E173),(Input!$K$150*(1+rvanilla)^0.5)-SUM($K173:AS173),(Input!$K$150*(1+rvanilla)^0.5)/A8stdlife))</f>
        <v>0</v>
      </c>
      <c r="AU173" s="161">
        <f>IF(A8stdlife="n/a","n/a",IF(AU$3&gt;(A8stdlife+$E173),(Input!$K$150*(1+rvanilla)^0.5)-SUM($K173:AT173),(Input!$K$150*(1+rvanilla)^0.5)/A8stdlife))</f>
        <v>0</v>
      </c>
      <c r="AV173" s="161">
        <f>IF(A8stdlife="n/a","n/a",IF(AV$3&gt;(A8stdlife+$E173),(Input!$K$150*(1+rvanilla)^0.5)-SUM($K173:AU173),(Input!$K$150*(1+rvanilla)^0.5)/A8stdlife))</f>
        <v>0</v>
      </c>
      <c r="AW173" s="161">
        <f>IF(A8stdlife="n/a","n/a",IF(AW$3&gt;(A8stdlife+$E173),(Input!$K$150*(1+rvanilla)^0.5)-SUM($K173:AV173),(Input!$K$150*(1+rvanilla)^0.5)/A8stdlife))</f>
        <v>0</v>
      </c>
      <c r="AX173" s="161">
        <f>IF(A8stdlife="n/a","n/a",IF(AX$3&gt;(A8stdlife+$E173),(Input!$K$150*(1+rvanilla)^0.5)-SUM($K173:AW173),(Input!$K$150*(1+rvanilla)^0.5)/A8stdlife))</f>
        <v>0</v>
      </c>
      <c r="AY173" s="161">
        <f>IF(A8stdlife="n/a","n/a",IF(AY$3&gt;(A8stdlife+$E173),(Input!$K$150*(1+rvanilla)^0.5)-SUM($K173:AX173),(Input!$K$150*(1+rvanilla)^0.5)/A8stdlife))</f>
        <v>0</v>
      </c>
      <c r="AZ173" s="161">
        <f>IF(A8stdlife="n/a","n/a",IF(AZ$3&gt;(A8stdlife+$E173),(Input!$K$150*(1+rvanilla)^0.5)-SUM($K173:AY173),(Input!$K$150*(1+rvanilla)^0.5)/A8stdlife))</f>
        <v>0</v>
      </c>
      <c r="BA173" s="161">
        <f>IF(A8stdlife="n/a","n/a",IF(BA$3&gt;(A8stdlife+$E173),(Input!$K$150*(1+rvanilla)^0.5)-SUM($K173:AZ173),(Input!$K$150*(1+rvanilla)^0.5)/A8stdlife))</f>
        <v>0</v>
      </c>
      <c r="BB173" s="161">
        <f>IF(A8stdlife="n/a","n/a",IF(BB$3&gt;(A8stdlife+$E173),(Input!$K$150*(1+rvanilla)^0.5)-SUM($K173:BA173),(Input!$K$150*(1+rvanilla)^0.5)/A8stdlife))</f>
        <v>0</v>
      </c>
      <c r="BC173" s="161">
        <f>IF(A8stdlife="n/a","n/a",IF(BC$3&gt;(A8stdlife+$E173),(Input!$K$150*(1+rvanilla)^0.5)-SUM($K173:BB173),(Input!$K$150*(1+rvanilla)^0.5)/A8stdlife))</f>
        <v>0</v>
      </c>
      <c r="BD173" s="161">
        <f>IF(A8stdlife="n/a","n/a",IF(BD$3&gt;(A8stdlife+$E173),(Input!$K$150*(1+rvanilla)^0.5)-SUM($K173:BC173),(Input!$K$150*(1+rvanilla)^0.5)/A8stdlife))</f>
        <v>0</v>
      </c>
      <c r="BE173" s="161">
        <f>IF(A8stdlife="n/a","n/a",IF(BE$3&gt;(A8stdlife+$E173),(Input!$K$150*(1+rvanilla)^0.5)-SUM($K173:BD173),(Input!$K$150*(1+rvanilla)^0.5)/A8stdlife))</f>
        <v>0</v>
      </c>
      <c r="BF173" s="161">
        <f>IF(A8stdlife="n/a","n/a",IF(BF$3&gt;(A8stdlife+$E173),(Input!$K$150*(1+rvanilla)^0.5)-SUM($K173:BE173),(Input!$K$150*(1+rvanilla)^0.5)/A8stdlife))</f>
        <v>0</v>
      </c>
      <c r="BG173" s="161">
        <f>IF(A8stdlife="n/a","n/a",IF(BG$3&gt;(A8stdlife+$E173),(Input!$K$150*(1+rvanilla)^0.5)-SUM($K173:BF173),(Input!$K$150*(1+rvanilla)^0.5)/A8stdlife))</f>
        <v>0</v>
      </c>
      <c r="BH173" s="161">
        <f>IF(A8stdlife="n/a","n/a",IF(BH$3&gt;(A8stdlife+$E173),(Input!$K$150*(1+rvanilla)^0.5)-SUM($K173:BG173),(Input!$K$150*(1+rvanilla)^0.5)/A8stdlife))</f>
        <v>0</v>
      </c>
      <c r="BI173" s="161">
        <f>IF(A8stdlife="n/a","n/a",IF(BI$3&gt;(A8stdlife+$E173),(Input!$K$150*(1+rvanilla)^0.5)-SUM($K173:BH173),(Input!$K$150*(1+rvanilla)^0.5)/A8stdlife))</f>
        <v>0</v>
      </c>
      <c r="BJ173" s="19"/>
      <c r="BK173" s="19"/>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x14ac:dyDescent="0.2">
      <c r="A174" s="19"/>
      <c r="B174" s="19"/>
      <c r="C174" s="35"/>
      <c r="D174" s="469"/>
      <c r="E174" s="281">
        <v>6</v>
      </c>
      <c r="F174" s="37"/>
      <c r="G174" s="393"/>
      <c r="H174" s="307"/>
      <c r="I174" s="307"/>
      <c r="J174" s="307"/>
      <c r="K174" s="307"/>
      <c r="L174" s="306"/>
      <c r="M174" s="161">
        <f>IF(A8stdlife="n/a","n/a",IF(M$3&gt;(A8stdlife+$E174),(Input!$L$150*(1+rvanilla)^0.5)-SUM($L174:L174),(Input!$L$150*(1+rvanilla)^0.5)/A8stdlife))</f>
        <v>0</v>
      </c>
      <c r="N174" s="161">
        <f>IF(A8stdlife="n/a","n/a",IF(N$3&gt;(A8stdlife+$E174),(Input!$L$150*(1+rvanilla)^0.5)-SUM($L174:M174),(Input!$L$150*(1+rvanilla)^0.5)/A8stdlife))</f>
        <v>0</v>
      </c>
      <c r="O174" s="161">
        <f>IF(A8stdlife="n/a","n/a",IF(O$3&gt;(A8stdlife+$E174),(Input!$L$150*(1+rvanilla)^0.5)-SUM($L174:N174),(Input!$L$150*(1+rvanilla)^0.5)/A8stdlife))</f>
        <v>0</v>
      </c>
      <c r="P174" s="161">
        <f>IF(A8stdlife="n/a","n/a",IF(P$3&gt;(A8stdlife+$E174),(Input!$L$150*(1+rvanilla)^0.5)-SUM($L174:O174),(Input!$L$150*(1+rvanilla)^0.5)/A8stdlife))</f>
        <v>0</v>
      </c>
      <c r="Q174" s="161">
        <f>IF(A8stdlife="n/a","n/a",IF(Q$3&gt;(A8stdlife+$E174),(Input!$L$150*(1+rvanilla)^0.5)-SUM($L174:P174),(Input!$L$150*(1+rvanilla)^0.5)/A8stdlife))</f>
        <v>0</v>
      </c>
      <c r="R174" s="161">
        <f>IF(A8stdlife="n/a","n/a",IF(R$3&gt;(A8stdlife+$E174),(Input!$L$150*(1+rvanilla)^0.5)-SUM($L174:Q174),(Input!$L$150*(1+rvanilla)^0.5)/A8stdlife))</f>
        <v>0</v>
      </c>
      <c r="S174" s="161">
        <f>IF(A8stdlife="n/a","n/a",IF(S$3&gt;(A8stdlife+$E174),(Input!$L$150*(1+rvanilla)^0.5)-SUM($L174:R174),(Input!$L$150*(1+rvanilla)^0.5)/A8stdlife))</f>
        <v>0</v>
      </c>
      <c r="T174" s="161">
        <f>IF(A8stdlife="n/a","n/a",IF(T$3&gt;(A8stdlife+$E174),(Input!$L$150*(1+rvanilla)^0.5)-SUM($L174:S174),(Input!$L$150*(1+rvanilla)^0.5)/A8stdlife))</f>
        <v>0</v>
      </c>
      <c r="U174" s="161">
        <f>IF(A8stdlife="n/a","n/a",IF(U$3&gt;(A8stdlife+$E174),(Input!$L$150*(1+rvanilla)^0.5)-SUM($L174:T174),(Input!$L$150*(1+rvanilla)^0.5)/A8stdlife))</f>
        <v>0</v>
      </c>
      <c r="V174" s="161">
        <f>IF(A8stdlife="n/a","n/a",IF(V$3&gt;(A8stdlife+$E174),(Input!$L$150*(1+rvanilla)^0.5)-SUM($L174:U174),(Input!$L$150*(1+rvanilla)^0.5)/A8stdlife))</f>
        <v>0</v>
      </c>
      <c r="W174" s="161">
        <f>IF(A8stdlife="n/a","n/a",IF(W$3&gt;(A8stdlife+$E174),(Input!$L$150*(1+rvanilla)^0.5)-SUM($L174:V174),(Input!$L$150*(1+rvanilla)^0.5)/A8stdlife))</f>
        <v>0</v>
      </c>
      <c r="X174" s="161">
        <f>IF(A8stdlife="n/a","n/a",IF(X$3&gt;(A8stdlife+$E174),(Input!$L$150*(1+rvanilla)^0.5)-SUM($L174:W174),(Input!$L$150*(1+rvanilla)^0.5)/A8stdlife))</f>
        <v>0</v>
      </c>
      <c r="Y174" s="161">
        <f>IF(A8stdlife="n/a","n/a",IF(Y$3&gt;(A8stdlife+$E174),(Input!$L$150*(1+rvanilla)^0.5)-SUM($L174:X174),(Input!$L$150*(1+rvanilla)^0.5)/A8stdlife))</f>
        <v>0</v>
      </c>
      <c r="Z174" s="161">
        <f>IF(A8stdlife="n/a","n/a",IF(Z$3&gt;(A8stdlife+$E174),(Input!$L$150*(1+rvanilla)^0.5)-SUM($L174:Y174),(Input!$L$150*(1+rvanilla)^0.5)/A8stdlife))</f>
        <v>0</v>
      </c>
      <c r="AA174" s="161">
        <f>IF(A8stdlife="n/a","n/a",IF(AA$3&gt;(A8stdlife+$E174),(Input!$L$150*(1+rvanilla)^0.5)-SUM($L174:Z174),(Input!$L$150*(1+rvanilla)^0.5)/A8stdlife))</f>
        <v>0</v>
      </c>
      <c r="AB174" s="161">
        <f>IF(A8stdlife="n/a","n/a",IF(AB$3&gt;(A8stdlife+$E174),(Input!$L$150*(1+rvanilla)^0.5)-SUM($L174:AA174),(Input!$L$150*(1+rvanilla)^0.5)/A8stdlife))</f>
        <v>0</v>
      </c>
      <c r="AC174" s="161">
        <f>IF(A8stdlife="n/a","n/a",IF(AC$3&gt;(A8stdlife+$E174),(Input!$L$150*(1+rvanilla)^0.5)-SUM($L174:AB174),(Input!$L$150*(1+rvanilla)^0.5)/A8stdlife))</f>
        <v>0</v>
      </c>
      <c r="AD174" s="161">
        <f>IF(A8stdlife="n/a","n/a",IF(AD$3&gt;(A8stdlife+$E174),(Input!$L$150*(1+rvanilla)^0.5)-SUM($L174:AC174),(Input!$L$150*(1+rvanilla)^0.5)/A8stdlife))</f>
        <v>0</v>
      </c>
      <c r="AE174" s="161">
        <f>IF(A8stdlife="n/a","n/a",IF(AE$3&gt;(A8stdlife+$E174),(Input!$L$150*(1+rvanilla)^0.5)-SUM($L174:AD174),(Input!$L$150*(1+rvanilla)^0.5)/A8stdlife))</f>
        <v>0</v>
      </c>
      <c r="AF174" s="161">
        <f>IF(A8stdlife="n/a","n/a",IF(AF$3&gt;(A8stdlife+$E174),(Input!$L$150*(1+rvanilla)^0.5)-SUM($L174:AE174),(Input!$L$150*(1+rvanilla)^0.5)/A8stdlife))</f>
        <v>0</v>
      </c>
      <c r="AG174" s="161">
        <f>IF(A8stdlife="n/a","n/a",IF(AG$3&gt;(A8stdlife+$E174),(Input!$L$150*(1+rvanilla)^0.5)-SUM($L174:AF174),(Input!$L$150*(1+rvanilla)^0.5)/A8stdlife))</f>
        <v>0</v>
      </c>
      <c r="AH174" s="161">
        <f>IF(A8stdlife="n/a","n/a",IF(AH$3&gt;(A8stdlife+$E174),(Input!$L$150*(1+rvanilla)^0.5)-SUM($L174:AG174),(Input!$L$150*(1+rvanilla)^0.5)/A8stdlife))</f>
        <v>0</v>
      </c>
      <c r="AI174" s="161">
        <f>IF(A8stdlife="n/a","n/a",IF(AI$3&gt;(A8stdlife+$E174),(Input!$L$150*(1+rvanilla)^0.5)-SUM($L174:AH174),(Input!$L$150*(1+rvanilla)^0.5)/A8stdlife))</f>
        <v>0</v>
      </c>
      <c r="AJ174" s="161">
        <f>IF(A8stdlife="n/a","n/a",IF(AJ$3&gt;(A8stdlife+$E174),(Input!$L$150*(1+rvanilla)^0.5)-SUM($L174:AI174),(Input!$L$150*(1+rvanilla)^0.5)/A8stdlife))</f>
        <v>0</v>
      </c>
      <c r="AK174" s="161">
        <f>IF(A8stdlife="n/a","n/a",IF(AK$3&gt;(A8stdlife+$E174),(Input!$L$150*(1+rvanilla)^0.5)-SUM($L174:AJ174),(Input!$L$150*(1+rvanilla)^0.5)/A8stdlife))</f>
        <v>0</v>
      </c>
      <c r="AL174" s="161">
        <f>IF(A8stdlife="n/a","n/a",IF(AL$3&gt;(A8stdlife+$E174),(Input!$L$150*(1+rvanilla)^0.5)-SUM($L174:AK174),(Input!$L$150*(1+rvanilla)^0.5)/A8stdlife))</f>
        <v>0</v>
      </c>
      <c r="AM174" s="161">
        <f>IF(A8stdlife="n/a","n/a",IF(AM$3&gt;(A8stdlife+$E174),(Input!$L$150*(1+rvanilla)^0.5)-SUM($L174:AL174),(Input!$L$150*(1+rvanilla)^0.5)/A8stdlife))</f>
        <v>0</v>
      </c>
      <c r="AN174" s="161">
        <f>IF(A8stdlife="n/a","n/a",IF(AN$3&gt;(A8stdlife+$E174),(Input!$L$150*(1+rvanilla)^0.5)-SUM($L174:AM174),(Input!$L$150*(1+rvanilla)^0.5)/A8stdlife))</f>
        <v>0</v>
      </c>
      <c r="AO174" s="161">
        <f>IF(A8stdlife="n/a","n/a",IF(AO$3&gt;(A8stdlife+$E174),(Input!$L$150*(1+rvanilla)^0.5)-SUM($L174:AN174),(Input!$L$150*(1+rvanilla)^0.5)/A8stdlife))</f>
        <v>0</v>
      </c>
      <c r="AP174" s="161">
        <f>IF(A8stdlife="n/a","n/a",IF(AP$3&gt;(A8stdlife+$E174),(Input!$L$150*(1+rvanilla)^0.5)-SUM($L174:AO174),(Input!$L$150*(1+rvanilla)^0.5)/A8stdlife))</f>
        <v>0</v>
      </c>
      <c r="AQ174" s="161">
        <f>IF(A8stdlife="n/a","n/a",IF(AQ$3&gt;(A8stdlife+$E174),(Input!$L$150*(1+rvanilla)^0.5)-SUM($L174:AP174),(Input!$L$150*(1+rvanilla)^0.5)/A8stdlife))</f>
        <v>0</v>
      </c>
      <c r="AR174" s="161">
        <f>IF(A8stdlife="n/a","n/a",IF(AR$3&gt;(A8stdlife+$E174),(Input!$L$150*(1+rvanilla)^0.5)-SUM($L174:AQ174),(Input!$L$150*(1+rvanilla)^0.5)/A8stdlife))</f>
        <v>0</v>
      </c>
      <c r="AS174" s="161">
        <f>IF(A8stdlife="n/a","n/a",IF(AS$3&gt;(A8stdlife+$E174),(Input!$L$150*(1+rvanilla)^0.5)-SUM($L174:AR174),(Input!$L$150*(1+rvanilla)^0.5)/A8stdlife))</f>
        <v>0</v>
      </c>
      <c r="AT174" s="161">
        <f>IF(A8stdlife="n/a","n/a",IF(AT$3&gt;(A8stdlife+$E174),(Input!$L$150*(1+rvanilla)^0.5)-SUM($L174:AS174),(Input!$L$150*(1+rvanilla)^0.5)/A8stdlife))</f>
        <v>0</v>
      </c>
      <c r="AU174" s="161">
        <f>IF(A8stdlife="n/a","n/a",IF(AU$3&gt;(A8stdlife+$E174),(Input!$L$150*(1+rvanilla)^0.5)-SUM($L174:AT174),(Input!$L$150*(1+rvanilla)^0.5)/A8stdlife))</f>
        <v>0</v>
      </c>
      <c r="AV174" s="161">
        <f>IF(A8stdlife="n/a","n/a",IF(AV$3&gt;(A8stdlife+$E174),(Input!$L$150*(1+rvanilla)^0.5)-SUM($L174:AU174),(Input!$L$150*(1+rvanilla)^0.5)/A8stdlife))</f>
        <v>0</v>
      </c>
      <c r="AW174" s="161">
        <f>IF(A8stdlife="n/a","n/a",IF(AW$3&gt;(A8stdlife+$E174),(Input!$L$150*(1+rvanilla)^0.5)-SUM($L174:AV174),(Input!$L$150*(1+rvanilla)^0.5)/A8stdlife))</f>
        <v>0</v>
      </c>
      <c r="AX174" s="161">
        <f>IF(A8stdlife="n/a","n/a",IF(AX$3&gt;(A8stdlife+$E174),(Input!$L$150*(1+rvanilla)^0.5)-SUM($L174:AW174),(Input!$L$150*(1+rvanilla)^0.5)/A8stdlife))</f>
        <v>0</v>
      </c>
      <c r="AY174" s="161">
        <f>IF(A8stdlife="n/a","n/a",IF(AY$3&gt;(A8stdlife+$E174),(Input!$L$150*(1+rvanilla)^0.5)-SUM($L174:AX174),(Input!$L$150*(1+rvanilla)^0.5)/A8stdlife))</f>
        <v>0</v>
      </c>
      <c r="AZ174" s="161">
        <f>IF(A8stdlife="n/a","n/a",IF(AZ$3&gt;(A8stdlife+$E174),(Input!$L$150*(1+rvanilla)^0.5)-SUM($L174:AY174),(Input!$L$150*(1+rvanilla)^0.5)/A8stdlife))</f>
        <v>0</v>
      </c>
      <c r="BA174" s="161">
        <f>IF(A8stdlife="n/a","n/a",IF(BA$3&gt;(A8stdlife+$E174),(Input!$L$150*(1+rvanilla)^0.5)-SUM($L174:AZ174),(Input!$L$150*(1+rvanilla)^0.5)/A8stdlife))</f>
        <v>0</v>
      </c>
      <c r="BB174" s="161">
        <f>IF(A8stdlife="n/a","n/a",IF(BB$3&gt;(A8stdlife+$E174),(Input!$L$150*(1+rvanilla)^0.5)-SUM($L174:BA174),(Input!$L$150*(1+rvanilla)^0.5)/A8stdlife))</f>
        <v>0</v>
      </c>
      <c r="BC174" s="161">
        <f>IF(A8stdlife="n/a","n/a",IF(BC$3&gt;(A8stdlife+$E174),(Input!$L$150*(1+rvanilla)^0.5)-SUM($L174:BB174),(Input!$L$150*(1+rvanilla)^0.5)/A8stdlife))</f>
        <v>0</v>
      </c>
      <c r="BD174" s="161">
        <f>IF(A8stdlife="n/a","n/a",IF(BD$3&gt;(A8stdlife+$E174),(Input!$L$150*(1+rvanilla)^0.5)-SUM($L174:BC174),(Input!$L$150*(1+rvanilla)^0.5)/A8stdlife))</f>
        <v>0</v>
      </c>
      <c r="BE174" s="161">
        <f>IF(A8stdlife="n/a","n/a",IF(BE$3&gt;(A8stdlife+$E174),(Input!$L$150*(1+rvanilla)^0.5)-SUM($L174:BD174),(Input!$L$150*(1+rvanilla)^0.5)/A8stdlife))</f>
        <v>0</v>
      </c>
      <c r="BF174" s="161">
        <f>IF(A8stdlife="n/a","n/a",IF(BF$3&gt;(A8stdlife+$E174),(Input!$L$150*(1+rvanilla)^0.5)-SUM($L174:BE174),(Input!$L$150*(1+rvanilla)^0.5)/A8stdlife))</f>
        <v>0</v>
      </c>
      <c r="BG174" s="161">
        <f>IF(A8stdlife="n/a","n/a",IF(BG$3&gt;(A8stdlife+$E174),(Input!$L$150*(1+rvanilla)^0.5)-SUM($L174:BF174),(Input!$L$150*(1+rvanilla)^0.5)/A8stdlife))</f>
        <v>0</v>
      </c>
      <c r="BH174" s="161">
        <f>IF(A8stdlife="n/a","n/a",IF(BH$3&gt;(A8stdlife+$E174),(Input!$L$150*(1+rvanilla)^0.5)-SUM($L174:BG174),(Input!$L$150*(1+rvanilla)^0.5)/A8stdlife))</f>
        <v>0</v>
      </c>
      <c r="BI174" s="161">
        <f>IF(A8stdlife="n/a","n/a",IF(BI$3&gt;(A8stdlife+$E174),(Input!$L$150*(1+rvanilla)^0.5)-SUM($L174:BH174),(Input!$L$150*(1+rvanilla)^0.5)/A8stdlife))</f>
        <v>0</v>
      </c>
      <c r="BJ174" s="19"/>
      <c r="BK174" s="19"/>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idden="1" outlineLevel="2" x14ac:dyDescent="0.2">
      <c r="A175" s="19"/>
      <c r="B175" s="19"/>
      <c r="C175" s="35"/>
      <c r="D175" s="469"/>
      <c r="E175" s="281">
        <v>7</v>
      </c>
      <c r="F175" s="37"/>
      <c r="G175" s="393"/>
      <c r="H175" s="307"/>
      <c r="I175" s="307"/>
      <c r="J175" s="307"/>
      <c r="K175" s="307"/>
      <c r="L175" s="307"/>
      <c r="M175" s="306"/>
      <c r="N175" s="161">
        <f>IF(A8stdlife="n/a","n/a",IF(N$3&gt;(A8stdlife+$E175),(Input!$M$150*(1+rvanilla)^0.5)-SUM($M175:M175),(Input!$M$150*(1+rvanilla)^0.5)/A8stdlife))</f>
        <v>0</v>
      </c>
      <c r="O175" s="161">
        <f>IF(A8stdlife="n/a","n/a",IF(O$3&gt;(A8stdlife+$E175),(Input!$M$150*(1+rvanilla)^0.5)-SUM($M175:N175),(Input!$M$150*(1+rvanilla)^0.5)/A8stdlife))</f>
        <v>0</v>
      </c>
      <c r="P175" s="161">
        <f>IF(A8stdlife="n/a","n/a",IF(P$3&gt;(A8stdlife+$E175),(Input!$M$150*(1+rvanilla)^0.5)-SUM($M175:O175),(Input!$M$150*(1+rvanilla)^0.5)/A8stdlife))</f>
        <v>0</v>
      </c>
      <c r="Q175" s="161">
        <f>IF(A8stdlife="n/a","n/a",IF(Q$3&gt;(A8stdlife+$E175),(Input!$M$150*(1+rvanilla)^0.5)-SUM($M175:P175),(Input!$M$150*(1+rvanilla)^0.5)/A8stdlife))</f>
        <v>0</v>
      </c>
      <c r="R175" s="161">
        <f>IF(A8stdlife="n/a","n/a",IF(R$3&gt;(A8stdlife+$E175),(Input!$M$150*(1+rvanilla)^0.5)-SUM($M175:Q175),(Input!$M$150*(1+rvanilla)^0.5)/A8stdlife))</f>
        <v>0</v>
      </c>
      <c r="S175" s="161">
        <f>IF(A8stdlife="n/a","n/a",IF(S$3&gt;(A8stdlife+$E175),(Input!$M$150*(1+rvanilla)^0.5)-SUM($M175:R175),(Input!$M$150*(1+rvanilla)^0.5)/A8stdlife))</f>
        <v>0</v>
      </c>
      <c r="T175" s="161">
        <f>IF(A8stdlife="n/a","n/a",IF(T$3&gt;(A8stdlife+$E175),(Input!$M$150*(1+rvanilla)^0.5)-SUM($M175:S175),(Input!$M$150*(1+rvanilla)^0.5)/A8stdlife))</f>
        <v>0</v>
      </c>
      <c r="U175" s="161">
        <f>IF(A8stdlife="n/a","n/a",IF(U$3&gt;(A8stdlife+$E175),(Input!$M$150*(1+rvanilla)^0.5)-SUM($M175:T175),(Input!$M$150*(1+rvanilla)^0.5)/A8stdlife))</f>
        <v>0</v>
      </c>
      <c r="V175" s="161">
        <f>IF(A8stdlife="n/a","n/a",IF(V$3&gt;(A8stdlife+$E175),(Input!$M$150*(1+rvanilla)^0.5)-SUM($M175:U175),(Input!$M$150*(1+rvanilla)^0.5)/A8stdlife))</f>
        <v>0</v>
      </c>
      <c r="W175" s="161">
        <f>IF(A8stdlife="n/a","n/a",IF(W$3&gt;(A8stdlife+$E175),(Input!$M$150*(1+rvanilla)^0.5)-SUM($M175:V175),(Input!$M$150*(1+rvanilla)^0.5)/A8stdlife))</f>
        <v>0</v>
      </c>
      <c r="X175" s="161">
        <f>IF(A8stdlife="n/a","n/a",IF(X$3&gt;(A8stdlife+$E175),(Input!$M$150*(1+rvanilla)^0.5)-SUM($M175:W175),(Input!$M$150*(1+rvanilla)^0.5)/A8stdlife))</f>
        <v>0</v>
      </c>
      <c r="Y175" s="161">
        <f>IF(A8stdlife="n/a","n/a",IF(Y$3&gt;(A8stdlife+$E175),(Input!$M$150*(1+rvanilla)^0.5)-SUM($M175:X175),(Input!$M$150*(1+rvanilla)^0.5)/A8stdlife))</f>
        <v>0</v>
      </c>
      <c r="Z175" s="161">
        <f>IF(A8stdlife="n/a","n/a",IF(Z$3&gt;(A8stdlife+$E175),(Input!$M$150*(1+rvanilla)^0.5)-SUM($M175:Y175),(Input!$M$150*(1+rvanilla)^0.5)/A8stdlife))</f>
        <v>0</v>
      </c>
      <c r="AA175" s="161">
        <f>IF(A8stdlife="n/a","n/a",IF(AA$3&gt;(A8stdlife+$E175),(Input!$M$150*(1+rvanilla)^0.5)-SUM($M175:Z175),(Input!$M$150*(1+rvanilla)^0.5)/A8stdlife))</f>
        <v>0</v>
      </c>
      <c r="AB175" s="161">
        <f>IF(A8stdlife="n/a","n/a",IF(AB$3&gt;(A8stdlife+$E175),(Input!$M$150*(1+rvanilla)^0.5)-SUM($M175:AA175),(Input!$M$150*(1+rvanilla)^0.5)/A8stdlife))</f>
        <v>0</v>
      </c>
      <c r="AC175" s="161">
        <f>IF(A8stdlife="n/a","n/a",IF(AC$3&gt;(A8stdlife+$E175),(Input!$M$150*(1+rvanilla)^0.5)-SUM($M175:AB175),(Input!$M$150*(1+rvanilla)^0.5)/A8stdlife))</f>
        <v>0</v>
      </c>
      <c r="AD175" s="161">
        <f>IF(A8stdlife="n/a","n/a",IF(AD$3&gt;(A8stdlife+$E175),(Input!$M$150*(1+rvanilla)^0.5)-SUM($M175:AC175),(Input!$M$150*(1+rvanilla)^0.5)/A8stdlife))</f>
        <v>0</v>
      </c>
      <c r="AE175" s="161">
        <f>IF(A8stdlife="n/a","n/a",IF(AE$3&gt;(A8stdlife+$E175),(Input!$M$150*(1+rvanilla)^0.5)-SUM($M175:AD175),(Input!$M$150*(1+rvanilla)^0.5)/A8stdlife))</f>
        <v>0</v>
      </c>
      <c r="AF175" s="161">
        <f>IF(A8stdlife="n/a","n/a",IF(AF$3&gt;(A8stdlife+$E175),(Input!$M$150*(1+rvanilla)^0.5)-SUM($M175:AE175),(Input!$M$150*(1+rvanilla)^0.5)/A8stdlife))</f>
        <v>0</v>
      </c>
      <c r="AG175" s="161">
        <f>IF(A8stdlife="n/a","n/a",IF(AG$3&gt;(A8stdlife+$E175),(Input!$M$150*(1+rvanilla)^0.5)-SUM($M175:AF175),(Input!$M$150*(1+rvanilla)^0.5)/A8stdlife))</f>
        <v>0</v>
      </c>
      <c r="AH175" s="161">
        <f>IF(A8stdlife="n/a","n/a",IF(AH$3&gt;(A8stdlife+$E175),(Input!$M$150*(1+rvanilla)^0.5)-SUM($M175:AG175),(Input!$M$150*(1+rvanilla)^0.5)/A8stdlife))</f>
        <v>0</v>
      </c>
      <c r="AI175" s="161">
        <f>IF(A8stdlife="n/a","n/a",IF(AI$3&gt;(A8stdlife+$E175),(Input!$M$150*(1+rvanilla)^0.5)-SUM($M175:AH175),(Input!$M$150*(1+rvanilla)^0.5)/A8stdlife))</f>
        <v>0</v>
      </c>
      <c r="AJ175" s="161">
        <f>IF(A8stdlife="n/a","n/a",IF(AJ$3&gt;(A8stdlife+$E175),(Input!$M$150*(1+rvanilla)^0.5)-SUM($M175:AI175),(Input!$M$150*(1+rvanilla)^0.5)/A8stdlife))</f>
        <v>0</v>
      </c>
      <c r="AK175" s="161">
        <f>IF(A8stdlife="n/a","n/a",IF(AK$3&gt;(A8stdlife+$E175),(Input!$M$150*(1+rvanilla)^0.5)-SUM($M175:AJ175),(Input!$M$150*(1+rvanilla)^0.5)/A8stdlife))</f>
        <v>0</v>
      </c>
      <c r="AL175" s="161">
        <f>IF(A8stdlife="n/a","n/a",IF(AL$3&gt;(A8stdlife+$E175),(Input!$M$150*(1+rvanilla)^0.5)-SUM($M175:AK175),(Input!$M$150*(1+rvanilla)^0.5)/A8stdlife))</f>
        <v>0</v>
      </c>
      <c r="AM175" s="161">
        <f>IF(A8stdlife="n/a","n/a",IF(AM$3&gt;(A8stdlife+$E175),(Input!$M$150*(1+rvanilla)^0.5)-SUM($M175:AL175),(Input!$M$150*(1+rvanilla)^0.5)/A8stdlife))</f>
        <v>0</v>
      </c>
      <c r="AN175" s="161">
        <f>IF(A8stdlife="n/a","n/a",IF(AN$3&gt;(A8stdlife+$E175),(Input!$M$150*(1+rvanilla)^0.5)-SUM($M175:AM175),(Input!$M$150*(1+rvanilla)^0.5)/A8stdlife))</f>
        <v>0</v>
      </c>
      <c r="AO175" s="161">
        <f>IF(A8stdlife="n/a","n/a",IF(AO$3&gt;(A8stdlife+$E175),(Input!$M$150*(1+rvanilla)^0.5)-SUM($M175:AN175),(Input!$M$150*(1+rvanilla)^0.5)/A8stdlife))</f>
        <v>0</v>
      </c>
      <c r="AP175" s="161">
        <f>IF(A8stdlife="n/a","n/a",IF(AP$3&gt;(A8stdlife+$E175),(Input!$M$150*(1+rvanilla)^0.5)-SUM($M175:AO175),(Input!$M$150*(1+rvanilla)^0.5)/A8stdlife))</f>
        <v>0</v>
      </c>
      <c r="AQ175" s="161">
        <f>IF(A8stdlife="n/a","n/a",IF(AQ$3&gt;(A8stdlife+$E175),(Input!$M$150*(1+rvanilla)^0.5)-SUM($M175:AP175),(Input!$M$150*(1+rvanilla)^0.5)/A8stdlife))</f>
        <v>0</v>
      </c>
      <c r="AR175" s="161">
        <f>IF(A8stdlife="n/a","n/a",IF(AR$3&gt;(A8stdlife+$E175),(Input!$M$150*(1+rvanilla)^0.5)-SUM($M175:AQ175),(Input!$M$150*(1+rvanilla)^0.5)/A8stdlife))</f>
        <v>0</v>
      </c>
      <c r="AS175" s="161">
        <f>IF(A8stdlife="n/a","n/a",IF(AS$3&gt;(A8stdlife+$E175),(Input!$M$150*(1+rvanilla)^0.5)-SUM($M175:AR175),(Input!$M$150*(1+rvanilla)^0.5)/A8stdlife))</f>
        <v>0</v>
      </c>
      <c r="AT175" s="161">
        <f>IF(A8stdlife="n/a","n/a",IF(AT$3&gt;(A8stdlife+$E175),(Input!$M$150*(1+rvanilla)^0.5)-SUM($M175:AS175),(Input!$M$150*(1+rvanilla)^0.5)/A8stdlife))</f>
        <v>0</v>
      </c>
      <c r="AU175" s="161">
        <f>IF(A8stdlife="n/a","n/a",IF(AU$3&gt;(A8stdlife+$E175),(Input!$M$150*(1+rvanilla)^0.5)-SUM($M175:AT175),(Input!$M$150*(1+rvanilla)^0.5)/A8stdlife))</f>
        <v>0</v>
      </c>
      <c r="AV175" s="161">
        <f>IF(A8stdlife="n/a","n/a",IF(AV$3&gt;(A8stdlife+$E175),(Input!$M$150*(1+rvanilla)^0.5)-SUM($M175:AU175),(Input!$M$150*(1+rvanilla)^0.5)/A8stdlife))</f>
        <v>0</v>
      </c>
      <c r="AW175" s="161">
        <f>IF(A8stdlife="n/a","n/a",IF(AW$3&gt;(A8stdlife+$E175),(Input!$M$150*(1+rvanilla)^0.5)-SUM($M175:AV175),(Input!$M$150*(1+rvanilla)^0.5)/A8stdlife))</f>
        <v>0</v>
      </c>
      <c r="AX175" s="161">
        <f>IF(A8stdlife="n/a","n/a",IF(AX$3&gt;(A8stdlife+$E175),(Input!$M$150*(1+rvanilla)^0.5)-SUM($M175:AW175),(Input!$M$150*(1+rvanilla)^0.5)/A8stdlife))</f>
        <v>0</v>
      </c>
      <c r="AY175" s="161">
        <f>IF(A8stdlife="n/a","n/a",IF(AY$3&gt;(A8stdlife+$E175),(Input!$M$150*(1+rvanilla)^0.5)-SUM($M175:AX175),(Input!$M$150*(1+rvanilla)^0.5)/A8stdlife))</f>
        <v>0</v>
      </c>
      <c r="AZ175" s="161">
        <f>IF(A8stdlife="n/a","n/a",IF(AZ$3&gt;(A8stdlife+$E175),(Input!$M$150*(1+rvanilla)^0.5)-SUM($M175:AY175),(Input!$M$150*(1+rvanilla)^0.5)/A8stdlife))</f>
        <v>0</v>
      </c>
      <c r="BA175" s="161">
        <f>IF(A8stdlife="n/a","n/a",IF(BA$3&gt;(A8stdlife+$E175),(Input!$M$150*(1+rvanilla)^0.5)-SUM($M175:AZ175),(Input!$M$150*(1+rvanilla)^0.5)/A8stdlife))</f>
        <v>0</v>
      </c>
      <c r="BB175" s="161">
        <f>IF(A8stdlife="n/a","n/a",IF(BB$3&gt;(A8stdlife+$E175),(Input!$M$150*(1+rvanilla)^0.5)-SUM($M175:BA175),(Input!$M$150*(1+rvanilla)^0.5)/A8stdlife))</f>
        <v>0</v>
      </c>
      <c r="BC175" s="161">
        <f>IF(A8stdlife="n/a","n/a",IF(BC$3&gt;(A8stdlife+$E175),(Input!$M$150*(1+rvanilla)^0.5)-SUM($M175:BB175),(Input!$M$150*(1+rvanilla)^0.5)/A8stdlife))</f>
        <v>0</v>
      </c>
      <c r="BD175" s="161">
        <f>IF(A8stdlife="n/a","n/a",IF(BD$3&gt;(A8stdlife+$E175),(Input!$M$150*(1+rvanilla)^0.5)-SUM($M175:BC175),(Input!$M$150*(1+rvanilla)^0.5)/A8stdlife))</f>
        <v>0</v>
      </c>
      <c r="BE175" s="161">
        <f>IF(A8stdlife="n/a","n/a",IF(BE$3&gt;(A8stdlife+$E175),(Input!$M$150*(1+rvanilla)^0.5)-SUM($M175:BD175),(Input!$M$150*(1+rvanilla)^0.5)/A8stdlife))</f>
        <v>0</v>
      </c>
      <c r="BF175" s="161">
        <f>IF(A8stdlife="n/a","n/a",IF(BF$3&gt;(A8stdlife+$E175),(Input!$M$150*(1+rvanilla)^0.5)-SUM($M175:BE175),(Input!$M$150*(1+rvanilla)^0.5)/A8stdlife))</f>
        <v>0</v>
      </c>
      <c r="BG175" s="161">
        <f>IF(A8stdlife="n/a","n/a",IF(BG$3&gt;(A8stdlife+$E175),(Input!$M$150*(1+rvanilla)^0.5)-SUM($M175:BF175),(Input!$M$150*(1+rvanilla)^0.5)/A8stdlife))</f>
        <v>0</v>
      </c>
      <c r="BH175" s="161">
        <f>IF(A8stdlife="n/a","n/a",IF(BH$3&gt;(A8stdlife+$E175),(Input!$M$150*(1+rvanilla)^0.5)-SUM($M175:BG175),(Input!$M$150*(1+rvanilla)^0.5)/A8stdlife))</f>
        <v>0</v>
      </c>
      <c r="BI175" s="161">
        <f>IF(A8stdlife="n/a","n/a",IF(BI$3&gt;(A8stdlife+$E175),(Input!$M$150*(1+rvanilla)^0.5)-SUM($M175:BH175),(Input!$M$150*(1+rvanilla)^0.5)/A8stdlife))</f>
        <v>0</v>
      </c>
      <c r="BJ175" s="19"/>
      <c r="BK175" s="19"/>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x14ac:dyDescent="0.2">
      <c r="A176" s="19"/>
      <c r="B176" s="19"/>
      <c r="C176" s="35"/>
      <c r="D176" s="469"/>
      <c r="E176" s="281">
        <v>8</v>
      </c>
      <c r="F176" s="37"/>
      <c r="G176" s="393"/>
      <c r="H176" s="307"/>
      <c r="I176" s="307"/>
      <c r="J176" s="307"/>
      <c r="K176" s="307"/>
      <c r="L176" s="307"/>
      <c r="M176" s="307"/>
      <c r="N176" s="306"/>
      <c r="O176" s="161">
        <f>IF(A8stdlife="n/a","n/a",IF(O$3&gt;(A8stdlife+$E176),(Input!$N$150*(1+rvanilla)^0.5)-SUM($N176:N176),(Input!$N$150*(1+rvanilla)^0.5)/A8stdlife))</f>
        <v>0</v>
      </c>
      <c r="P176" s="161">
        <f>IF(A8stdlife="n/a","n/a",IF(P$3&gt;(A8stdlife+$E176),(Input!$N$150*(1+rvanilla)^0.5)-SUM($N176:O176),(Input!$N$150*(1+rvanilla)^0.5)/A8stdlife))</f>
        <v>0</v>
      </c>
      <c r="Q176" s="161">
        <f>IF(A8stdlife="n/a","n/a",IF(Q$3&gt;(A8stdlife+$E176),(Input!$N$150*(1+rvanilla)^0.5)-SUM($N176:P176),(Input!$N$150*(1+rvanilla)^0.5)/A8stdlife))</f>
        <v>0</v>
      </c>
      <c r="R176" s="161">
        <f>IF(A8stdlife="n/a","n/a",IF(R$3&gt;(A8stdlife+$E176),(Input!$N$150*(1+rvanilla)^0.5)-SUM($N176:Q176),(Input!$N$150*(1+rvanilla)^0.5)/A8stdlife))</f>
        <v>0</v>
      </c>
      <c r="S176" s="161">
        <f>IF(A8stdlife="n/a","n/a",IF(S$3&gt;(A8stdlife+$E176),(Input!$N$150*(1+rvanilla)^0.5)-SUM($N176:R176),(Input!$N$150*(1+rvanilla)^0.5)/A8stdlife))</f>
        <v>0</v>
      </c>
      <c r="T176" s="161">
        <f>IF(A8stdlife="n/a","n/a",IF(T$3&gt;(A8stdlife+$E176),(Input!$N$150*(1+rvanilla)^0.5)-SUM($N176:S176),(Input!$N$150*(1+rvanilla)^0.5)/A8stdlife))</f>
        <v>0</v>
      </c>
      <c r="U176" s="161">
        <f>IF(A8stdlife="n/a","n/a",IF(U$3&gt;(A8stdlife+$E176),(Input!$N$150*(1+rvanilla)^0.5)-SUM($N176:T176),(Input!$N$150*(1+rvanilla)^0.5)/A8stdlife))</f>
        <v>0</v>
      </c>
      <c r="V176" s="161">
        <f>IF(A8stdlife="n/a","n/a",IF(V$3&gt;(A8stdlife+$E176),(Input!$N$150*(1+rvanilla)^0.5)-SUM($N176:U176),(Input!$N$150*(1+rvanilla)^0.5)/A8stdlife))</f>
        <v>0</v>
      </c>
      <c r="W176" s="161">
        <f>IF(A8stdlife="n/a","n/a",IF(W$3&gt;(A8stdlife+$E176),(Input!$N$150*(1+rvanilla)^0.5)-SUM($N176:V176),(Input!$N$150*(1+rvanilla)^0.5)/A8stdlife))</f>
        <v>0</v>
      </c>
      <c r="X176" s="161">
        <f>IF(A8stdlife="n/a","n/a",IF(X$3&gt;(A8stdlife+$E176),(Input!$N$150*(1+rvanilla)^0.5)-SUM($N176:W176),(Input!$N$150*(1+rvanilla)^0.5)/A8stdlife))</f>
        <v>0</v>
      </c>
      <c r="Y176" s="161">
        <f>IF(A8stdlife="n/a","n/a",IF(Y$3&gt;(A8stdlife+$E176),(Input!$N$150*(1+rvanilla)^0.5)-SUM($N176:X176),(Input!$N$150*(1+rvanilla)^0.5)/A8stdlife))</f>
        <v>0</v>
      </c>
      <c r="Z176" s="161">
        <f>IF(A8stdlife="n/a","n/a",IF(Z$3&gt;(A8stdlife+$E176),(Input!$N$150*(1+rvanilla)^0.5)-SUM($N176:Y176),(Input!$N$150*(1+rvanilla)^0.5)/A8stdlife))</f>
        <v>0</v>
      </c>
      <c r="AA176" s="161">
        <f>IF(A8stdlife="n/a","n/a",IF(AA$3&gt;(A8stdlife+$E176),(Input!$N$150*(1+rvanilla)^0.5)-SUM($N176:Z176),(Input!$N$150*(1+rvanilla)^0.5)/A8stdlife))</f>
        <v>0</v>
      </c>
      <c r="AB176" s="161">
        <f>IF(A8stdlife="n/a","n/a",IF(AB$3&gt;(A8stdlife+$E176),(Input!$N$150*(1+rvanilla)^0.5)-SUM($N176:AA176),(Input!$N$150*(1+rvanilla)^0.5)/A8stdlife))</f>
        <v>0</v>
      </c>
      <c r="AC176" s="161">
        <f>IF(A8stdlife="n/a","n/a",IF(AC$3&gt;(A8stdlife+$E176),(Input!$N$150*(1+rvanilla)^0.5)-SUM($N176:AB176),(Input!$N$150*(1+rvanilla)^0.5)/A8stdlife))</f>
        <v>0</v>
      </c>
      <c r="AD176" s="161">
        <f>IF(A8stdlife="n/a","n/a",IF(AD$3&gt;(A8stdlife+$E176),(Input!$N$150*(1+rvanilla)^0.5)-SUM($N176:AC176),(Input!$N$150*(1+rvanilla)^0.5)/A8stdlife))</f>
        <v>0</v>
      </c>
      <c r="AE176" s="161">
        <f>IF(A8stdlife="n/a","n/a",IF(AE$3&gt;(A8stdlife+$E176),(Input!$N$150*(1+rvanilla)^0.5)-SUM($N176:AD176),(Input!$N$150*(1+rvanilla)^0.5)/A8stdlife))</f>
        <v>0</v>
      </c>
      <c r="AF176" s="161">
        <f>IF(A8stdlife="n/a","n/a",IF(AF$3&gt;(A8stdlife+$E176),(Input!$N$150*(1+rvanilla)^0.5)-SUM($N176:AE176),(Input!$N$150*(1+rvanilla)^0.5)/A8stdlife))</f>
        <v>0</v>
      </c>
      <c r="AG176" s="161">
        <f>IF(A8stdlife="n/a","n/a",IF(AG$3&gt;(A8stdlife+$E176),(Input!$N$150*(1+rvanilla)^0.5)-SUM($N176:AF176),(Input!$N$150*(1+rvanilla)^0.5)/A8stdlife))</f>
        <v>0</v>
      </c>
      <c r="AH176" s="161">
        <f>IF(A8stdlife="n/a","n/a",IF(AH$3&gt;(A8stdlife+$E176),(Input!$N$150*(1+rvanilla)^0.5)-SUM($N176:AG176),(Input!$N$150*(1+rvanilla)^0.5)/A8stdlife))</f>
        <v>0</v>
      </c>
      <c r="AI176" s="161">
        <f>IF(A8stdlife="n/a","n/a",IF(AI$3&gt;(A8stdlife+$E176),(Input!$N$150*(1+rvanilla)^0.5)-SUM($N176:AH176),(Input!$N$150*(1+rvanilla)^0.5)/A8stdlife))</f>
        <v>0</v>
      </c>
      <c r="AJ176" s="161">
        <f>IF(A8stdlife="n/a","n/a",IF(AJ$3&gt;(A8stdlife+$E176),(Input!$N$150*(1+rvanilla)^0.5)-SUM($N176:AI176),(Input!$N$150*(1+rvanilla)^0.5)/A8stdlife))</f>
        <v>0</v>
      </c>
      <c r="AK176" s="161">
        <f>IF(A8stdlife="n/a","n/a",IF(AK$3&gt;(A8stdlife+$E176),(Input!$N$150*(1+rvanilla)^0.5)-SUM($N176:AJ176),(Input!$N$150*(1+rvanilla)^0.5)/A8stdlife))</f>
        <v>0</v>
      </c>
      <c r="AL176" s="161">
        <f>IF(A8stdlife="n/a","n/a",IF(AL$3&gt;(A8stdlife+$E176),(Input!$N$150*(1+rvanilla)^0.5)-SUM($N176:AK176),(Input!$N$150*(1+rvanilla)^0.5)/A8stdlife))</f>
        <v>0</v>
      </c>
      <c r="AM176" s="161">
        <f>IF(A8stdlife="n/a","n/a",IF(AM$3&gt;(A8stdlife+$E176),(Input!$N$150*(1+rvanilla)^0.5)-SUM($N176:AL176),(Input!$N$150*(1+rvanilla)^0.5)/A8stdlife))</f>
        <v>0</v>
      </c>
      <c r="AN176" s="161">
        <f>IF(A8stdlife="n/a","n/a",IF(AN$3&gt;(A8stdlife+$E176),(Input!$N$150*(1+rvanilla)^0.5)-SUM($N176:AM176),(Input!$N$150*(1+rvanilla)^0.5)/A8stdlife))</f>
        <v>0</v>
      </c>
      <c r="AO176" s="161">
        <f>IF(A8stdlife="n/a","n/a",IF(AO$3&gt;(A8stdlife+$E176),(Input!$N$150*(1+rvanilla)^0.5)-SUM($N176:AN176),(Input!$N$150*(1+rvanilla)^0.5)/A8stdlife))</f>
        <v>0</v>
      </c>
      <c r="AP176" s="161">
        <f>IF(A8stdlife="n/a","n/a",IF(AP$3&gt;(A8stdlife+$E176),(Input!$N$150*(1+rvanilla)^0.5)-SUM($N176:AO176),(Input!$N$150*(1+rvanilla)^0.5)/A8stdlife))</f>
        <v>0</v>
      </c>
      <c r="AQ176" s="161">
        <f>IF(A8stdlife="n/a","n/a",IF(AQ$3&gt;(A8stdlife+$E176),(Input!$N$150*(1+rvanilla)^0.5)-SUM($N176:AP176),(Input!$N$150*(1+rvanilla)^0.5)/A8stdlife))</f>
        <v>0</v>
      </c>
      <c r="AR176" s="161">
        <f>IF(A8stdlife="n/a","n/a",IF(AR$3&gt;(A8stdlife+$E176),(Input!$N$150*(1+rvanilla)^0.5)-SUM($N176:AQ176),(Input!$N$150*(1+rvanilla)^0.5)/A8stdlife))</f>
        <v>0</v>
      </c>
      <c r="AS176" s="161">
        <f>IF(A8stdlife="n/a","n/a",IF(AS$3&gt;(A8stdlife+$E176),(Input!$N$150*(1+rvanilla)^0.5)-SUM($N176:AR176),(Input!$N$150*(1+rvanilla)^0.5)/A8stdlife))</f>
        <v>0</v>
      </c>
      <c r="AT176" s="161">
        <f>IF(A8stdlife="n/a","n/a",IF(AT$3&gt;(A8stdlife+$E176),(Input!$N$150*(1+rvanilla)^0.5)-SUM($N176:AS176),(Input!$N$150*(1+rvanilla)^0.5)/A8stdlife))</f>
        <v>0</v>
      </c>
      <c r="AU176" s="161">
        <f>IF(A8stdlife="n/a","n/a",IF(AU$3&gt;(A8stdlife+$E176),(Input!$N$150*(1+rvanilla)^0.5)-SUM($N176:AT176),(Input!$N$150*(1+rvanilla)^0.5)/A8stdlife))</f>
        <v>0</v>
      </c>
      <c r="AV176" s="161">
        <f>IF(A8stdlife="n/a","n/a",IF(AV$3&gt;(A8stdlife+$E176),(Input!$N$150*(1+rvanilla)^0.5)-SUM($N176:AU176),(Input!$N$150*(1+rvanilla)^0.5)/A8stdlife))</f>
        <v>0</v>
      </c>
      <c r="AW176" s="161">
        <f>IF(A8stdlife="n/a","n/a",IF(AW$3&gt;(A8stdlife+$E176),(Input!$N$150*(1+rvanilla)^0.5)-SUM($N176:AV176),(Input!$N$150*(1+rvanilla)^0.5)/A8stdlife))</f>
        <v>0</v>
      </c>
      <c r="AX176" s="161">
        <f>IF(A8stdlife="n/a","n/a",IF(AX$3&gt;(A8stdlife+$E176),(Input!$N$150*(1+rvanilla)^0.5)-SUM($N176:AW176),(Input!$N$150*(1+rvanilla)^0.5)/A8stdlife))</f>
        <v>0</v>
      </c>
      <c r="AY176" s="161">
        <f>IF(A8stdlife="n/a","n/a",IF(AY$3&gt;(A8stdlife+$E176),(Input!$N$150*(1+rvanilla)^0.5)-SUM($N176:AX176),(Input!$N$150*(1+rvanilla)^0.5)/A8stdlife))</f>
        <v>0</v>
      </c>
      <c r="AZ176" s="161">
        <f>IF(A8stdlife="n/a","n/a",IF(AZ$3&gt;(A8stdlife+$E176),(Input!$N$150*(1+rvanilla)^0.5)-SUM($N176:AY176),(Input!$N$150*(1+rvanilla)^0.5)/A8stdlife))</f>
        <v>0</v>
      </c>
      <c r="BA176" s="161">
        <f>IF(A8stdlife="n/a","n/a",IF(BA$3&gt;(A8stdlife+$E176),(Input!$N$150*(1+rvanilla)^0.5)-SUM($N176:AZ176),(Input!$N$150*(1+rvanilla)^0.5)/A8stdlife))</f>
        <v>0</v>
      </c>
      <c r="BB176" s="161">
        <f>IF(A8stdlife="n/a","n/a",IF(BB$3&gt;(A8stdlife+$E176),(Input!$N$150*(1+rvanilla)^0.5)-SUM($N176:BA176),(Input!$N$150*(1+rvanilla)^0.5)/A8stdlife))</f>
        <v>0</v>
      </c>
      <c r="BC176" s="161">
        <f>IF(A8stdlife="n/a","n/a",IF(BC$3&gt;(A8stdlife+$E176),(Input!$N$150*(1+rvanilla)^0.5)-SUM($N176:BB176),(Input!$N$150*(1+rvanilla)^0.5)/A8stdlife))</f>
        <v>0</v>
      </c>
      <c r="BD176" s="161">
        <f>IF(A8stdlife="n/a","n/a",IF(BD$3&gt;(A8stdlife+$E176),(Input!$N$150*(1+rvanilla)^0.5)-SUM($N176:BC176),(Input!$N$150*(1+rvanilla)^0.5)/A8stdlife))</f>
        <v>0</v>
      </c>
      <c r="BE176" s="161">
        <f>IF(A8stdlife="n/a","n/a",IF(BE$3&gt;(A8stdlife+$E176),(Input!$N$150*(1+rvanilla)^0.5)-SUM($N176:BD176),(Input!$N$150*(1+rvanilla)^0.5)/A8stdlife))</f>
        <v>0</v>
      </c>
      <c r="BF176" s="161">
        <f>IF(A8stdlife="n/a","n/a",IF(BF$3&gt;(A8stdlife+$E176),(Input!$N$150*(1+rvanilla)^0.5)-SUM($N176:BE176),(Input!$N$150*(1+rvanilla)^0.5)/A8stdlife))</f>
        <v>0</v>
      </c>
      <c r="BG176" s="161">
        <f>IF(A8stdlife="n/a","n/a",IF(BG$3&gt;(A8stdlife+$E176),(Input!$N$150*(1+rvanilla)^0.5)-SUM($N176:BF176),(Input!$N$150*(1+rvanilla)^0.5)/A8stdlife))</f>
        <v>0</v>
      </c>
      <c r="BH176" s="161">
        <f>IF(A8stdlife="n/a","n/a",IF(BH$3&gt;(A8stdlife+$E176),(Input!$N$150*(1+rvanilla)^0.5)-SUM($N176:BG176),(Input!$N$150*(1+rvanilla)^0.5)/A8stdlife))</f>
        <v>0</v>
      </c>
      <c r="BI176" s="161">
        <f>IF(A8stdlife="n/a","n/a",IF(BI$3&gt;(A8stdlife+$E176),(Input!$N$150*(1+rvanilla)^0.5)-SUM($N176:BH176),(Input!$N$150*(1+rvanilla)^0.5)/A8stdlife))</f>
        <v>0</v>
      </c>
      <c r="BJ176" s="19"/>
      <c r="BK176" s="19"/>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x14ac:dyDescent="0.2">
      <c r="A177" s="19"/>
      <c r="B177" s="19"/>
      <c r="C177" s="35"/>
      <c r="D177" s="469"/>
      <c r="E177" s="281">
        <v>9</v>
      </c>
      <c r="F177" s="37"/>
      <c r="G177" s="393"/>
      <c r="H177" s="307"/>
      <c r="I177" s="307"/>
      <c r="J177" s="307"/>
      <c r="K177" s="307"/>
      <c r="L177" s="307"/>
      <c r="M177" s="307"/>
      <c r="N177" s="307"/>
      <c r="O177" s="306"/>
      <c r="P177" s="161">
        <f>IF(A8stdlife="n/a","n/a",IF(P$3&gt;(A8stdlife+$E177),(Input!$O$150*(1+rvanilla)^0.5)-SUM($O177:O177),(Input!$O$150*(1+rvanilla)^0.5)/A8stdlife))</f>
        <v>0</v>
      </c>
      <c r="Q177" s="161">
        <f>IF(A8stdlife="n/a","n/a",IF(Q$3&gt;(A8stdlife+$E177),(Input!$O$150*(1+rvanilla)^0.5)-SUM($O177:P177),(Input!$O$150*(1+rvanilla)^0.5)/A8stdlife))</f>
        <v>0</v>
      </c>
      <c r="R177" s="161">
        <f>IF(A8stdlife="n/a","n/a",IF(R$3&gt;(A8stdlife+$E177),(Input!$O$150*(1+rvanilla)^0.5)-SUM($O177:Q177),(Input!$O$150*(1+rvanilla)^0.5)/A8stdlife))</f>
        <v>0</v>
      </c>
      <c r="S177" s="161">
        <f>IF(A8stdlife="n/a","n/a",IF(S$3&gt;(A8stdlife+$E177),(Input!$O$150*(1+rvanilla)^0.5)-SUM($O177:R177),(Input!$O$150*(1+rvanilla)^0.5)/A8stdlife))</f>
        <v>0</v>
      </c>
      <c r="T177" s="161">
        <f>IF(A8stdlife="n/a","n/a",IF(T$3&gt;(A8stdlife+$E177),(Input!$O$150*(1+rvanilla)^0.5)-SUM($O177:S177),(Input!$O$150*(1+rvanilla)^0.5)/A8stdlife))</f>
        <v>0</v>
      </c>
      <c r="U177" s="161">
        <f>IF(A8stdlife="n/a","n/a",IF(U$3&gt;(A8stdlife+$E177),(Input!$O$150*(1+rvanilla)^0.5)-SUM($O177:T177),(Input!$O$150*(1+rvanilla)^0.5)/A8stdlife))</f>
        <v>0</v>
      </c>
      <c r="V177" s="161">
        <f>IF(A8stdlife="n/a","n/a",IF(V$3&gt;(A8stdlife+$E177),(Input!$O$150*(1+rvanilla)^0.5)-SUM($O177:U177),(Input!$O$150*(1+rvanilla)^0.5)/A8stdlife))</f>
        <v>0</v>
      </c>
      <c r="W177" s="161">
        <f>IF(A8stdlife="n/a","n/a",IF(W$3&gt;(A8stdlife+$E177),(Input!$O$150*(1+rvanilla)^0.5)-SUM($O177:V177),(Input!$O$150*(1+rvanilla)^0.5)/A8stdlife))</f>
        <v>0</v>
      </c>
      <c r="X177" s="161">
        <f>IF(A8stdlife="n/a","n/a",IF(X$3&gt;(A8stdlife+$E177),(Input!$O$150*(1+rvanilla)^0.5)-SUM($O177:W177),(Input!$O$150*(1+rvanilla)^0.5)/A8stdlife))</f>
        <v>0</v>
      </c>
      <c r="Y177" s="161">
        <f>IF(A8stdlife="n/a","n/a",IF(Y$3&gt;(A8stdlife+$E177),(Input!$O$150*(1+rvanilla)^0.5)-SUM($O177:X177),(Input!$O$150*(1+rvanilla)^0.5)/A8stdlife))</f>
        <v>0</v>
      </c>
      <c r="Z177" s="161">
        <f>IF(A8stdlife="n/a","n/a",IF(Z$3&gt;(A8stdlife+$E177),(Input!$O$150*(1+rvanilla)^0.5)-SUM($O177:Y177),(Input!$O$150*(1+rvanilla)^0.5)/A8stdlife))</f>
        <v>0</v>
      </c>
      <c r="AA177" s="161">
        <f>IF(A8stdlife="n/a","n/a",IF(AA$3&gt;(A8stdlife+$E177),(Input!$O$150*(1+rvanilla)^0.5)-SUM($O177:Z177),(Input!$O$150*(1+rvanilla)^0.5)/A8stdlife))</f>
        <v>0</v>
      </c>
      <c r="AB177" s="161">
        <f>IF(A8stdlife="n/a","n/a",IF(AB$3&gt;(A8stdlife+$E177),(Input!$O$150*(1+rvanilla)^0.5)-SUM($O177:AA177),(Input!$O$150*(1+rvanilla)^0.5)/A8stdlife))</f>
        <v>0</v>
      </c>
      <c r="AC177" s="161">
        <f>IF(A8stdlife="n/a","n/a",IF(AC$3&gt;(A8stdlife+$E177),(Input!$O$150*(1+rvanilla)^0.5)-SUM($O177:AB177),(Input!$O$150*(1+rvanilla)^0.5)/A8stdlife))</f>
        <v>0</v>
      </c>
      <c r="AD177" s="161">
        <f>IF(A8stdlife="n/a","n/a",IF(AD$3&gt;(A8stdlife+$E177),(Input!$O$150*(1+rvanilla)^0.5)-SUM($O177:AC177),(Input!$O$150*(1+rvanilla)^0.5)/A8stdlife))</f>
        <v>0</v>
      </c>
      <c r="AE177" s="161">
        <f>IF(A8stdlife="n/a","n/a",IF(AE$3&gt;(A8stdlife+$E177),(Input!$O$150*(1+rvanilla)^0.5)-SUM($O177:AD177),(Input!$O$150*(1+rvanilla)^0.5)/A8stdlife))</f>
        <v>0</v>
      </c>
      <c r="AF177" s="161">
        <f>IF(A8stdlife="n/a","n/a",IF(AF$3&gt;(A8stdlife+$E177),(Input!$O$150*(1+rvanilla)^0.5)-SUM($O177:AE177),(Input!$O$150*(1+rvanilla)^0.5)/A8stdlife))</f>
        <v>0</v>
      </c>
      <c r="AG177" s="161">
        <f>IF(A8stdlife="n/a","n/a",IF(AG$3&gt;(A8stdlife+$E177),(Input!$O$150*(1+rvanilla)^0.5)-SUM($O177:AF177),(Input!$O$150*(1+rvanilla)^0.5)/A8stdlife))</f>
        <v>0</v>
      </c>
      <c r="AH177" s="161">
        <f>IF(A8stdlife="n/a","n/a",IF(AH$3&gt;(A8stdlife+$E177),(Input!$O$150*(1+rvanilla)^0.5)-SUM($O177:AG177),(Input!$O$150*(1+rvanilla)^0.5)/A8stdlife))</f>
        <v>0</v>
      </c>
      <c r="AI177" s="161">
        <f>IF(A8stdlife="n/a","n/a",IF(AI$3&gt;(A8stdlife+$E177),(Input!$O$150*(1+rvanilla)^0.5)-SUM($O177:AH177),(Input!$O$150*(1+rvanilla)^0.5)/A8stdlife))</f>
        <v>0</v>
      </c>
      <c r="AJ177" s="161">
        <f>IF(A8stdlife="n/a","n/a",IF(AJ$3&gt;(A8stdlife+$E177),(Input!$O$150*(1+rvanilla)^0.5)-SUM($O177:AI177),(Input!$O$150*(1+rvanilla)^0.5)/A8stdlife))</f>
        <v>0</v>
      </c>
      <c r="AK177" s="161">
        <f>IF(A8stdlife="n/a","n/a",IF(AK$3&gt;(A8stdlife+$E177),(Input!$O$150*(1+rvanilla)^0.5)-SUM($O177:AJ177),(Input!$O$150*(1+rvanilla)^0.5)/A8stdlife))</f>
        <v>0</v>
      </c>
      <c r="AL177" s="161">
        <f>IF(A8stdlife="n/a","n/a",IF(AL$3&gt;(A8stdlife+$E177),(Input!$O$150*(1+rvanilla)^0.5)-SUM($O177:AK177),(Input!$O$150*(1+rvanilla)^0.5)/A8stdlife))</f>
        <v>0</v>
      </c>
      <c r="AM177" s="161">
        <f>IF(A8stdlife="n/a","n/a",IF(AM$3&gt;(A8stdlife+$E177),(Input!$O$150*(1+rvanilla)^0.5)-SUM($O177:AL177),(Input!$O$150*(1+rvanilla)^0.5)/A8stdlife))</f>
        <v>0</v>
      </c>
      <c r="AN177" s="161">
        <f>IF(A8stdlife="n/a","n/a",IF(AN$3&gt;(A8stdlife+$E177),(Input!$O$150*(1+rvanilla)^0.5)-SUM($O177:AM177),(Input!$O$150*(1+rvanilla)^0.5)/A8stdlife))</f>
        <v>0</v>
      </c>
      <c r="AO177" s="161">
        <f>IF(A8stdlife="n/a","n/a",IF(AO$3&gt;(A8stdlife+$E177),(Input!$O$150*(1+rvanilla)^0.5)-SUM($O177:AN177),(Input!$O$150*(1+rvanilla)^0.5)/A8stdlife))</f>
        <v>0</v>
      </c>
      <c r="AP177" s="161">
        <f>IF(A8stdlife="n/a","n/a",IF(AP$3&gt;(A8stdlife+$E177),(Input!$O$150*(1+rvanilla)^0.5)-SUM($O177:AO177),(Input!$O$150*(1+rvanilla)^0.5)/A8stdlife))</f>
        <v>0</v>
      </c>
      <c r="AQ177" s="161">
        <f>IF(A8stdlife="n/a","n/a",IF(AQ$3&gt;(A8stdlife+$E177),(Input!$O$150*(1+rvanilla)^0.5)-SUM($O177:AP177),(Input!$O$150*(1+rvanilla)^0.5)/A8stdlife))</f>
        <v>0</v>
      </c>
      <c r="AR177" s="161">
        <f>IF(A8stdlife="n/a","n/a",IF(AR$3&gt;(A8stdlife+$E177),(Input!$O$150*(1+rvanilla)^0.5)-SUM($O177:AQ177),(Input!$O$150*(1+rvanilla)^0.5)/A8stdlife))</f>
        <v>0</v>
      </c>
      <c r="AS177" s="161">
        <f>IF(A8stdlife="n/a","n/a",IF(AS$3&gt;(A8stdlife+$E177),(Input!$O$150*(1+rvanilla)^0.5)-SUM($O177:AR177),(Input!$O$150*(1+rvanilla)^0.5)/A8stdlife))</f>
        <v>0</v>
      </c>
      <c r="AT177" s="161">
        <f>IF(A8stdlife="n/a","n/a",IF(AT$3&gt;(A8stdlife+$E177),(Input!$O$150*(1+rvanilla)^0.5)-SUM($O177:AS177),(Input!$O$150*(1+rvanilla)^0.5)/A8stdlife))</f>
        <v>0</v>
      </c>
      <c r="AU177" s="161">
        <f>IF(A8stdlife="n/a","n/a",IF(AU$3&gt;(A8stdlife+$E177),(Input!$O$150*(1+rvanilla)^0.5)-SUM($O177:AT177),(Input!$O$150*(1+rvanilla)^0.5)/A8stdlife))</f>
        <v>0</v>
      </c>
      <c r="AV177" s="161">
        <f>IF(A8stdlife="n/a","n/a",IF(AV$3&gt;(A8stdlife+$E177),(Input!$O$150*(1+rvanilla)^0.5)-SUM($O177:AU177),(Input!$O$150*(1+rvanilla)^0.5)/A8stdlife))</f>
        <v>0</v>
      </c>
      <c r="AW177" s="161">
        <f>IF(A8stdlife="n/a","n/a",IF(AW$3&gt;(A8stdlife+$E177),(Input!$O$150*(1+rvanilla)^0.5)-SUM($O177:AV177),(Input!$O$150*(1+rvanilla)^0.5)/A8stdlife))</f>
        <v>0</v>
      </c>
      <c r="AX177" s="161">
        <f>IF(A8stdlife="n/a","n/a",IF(AX$3&gt;(A8stdlife+$E177),(Input!$O$150*(1+rvanilla)^0.5)-SUM($O177:AW177),(Input!$O$150*(1+rvanilla)^0.5)/A8stdlife))</f>
        <v>0</v>
      </c>
      <c r="AY177" s="161">
        <f>IF(A8stdlife="n/a","n/a",IF(AY$3&gt;(A8stdlife+$E177),(Input!$O$150*(1+rvanilla)^0.5)-SUM($O177:AX177),(Input!$O$150*(1+rvanilla)^0.5)/A8stdlife))</f>
        <v>0</v>
      </c>
      <c r="AZ177" s="161">
        <f>IF(A8stdlife="n/a","n/a",IF(AZ$3&gt;(A8stdlife+$E177),(Input!$O$150*(1+rvanilla)^0.5)-SUM($O177:AY177),(Input!$O$150*(1+rvanilla)^0.5)/A8stdlife))</f>
        <v>0</v>
      </c>
      <c r="BA177" s="161">
        <f>IF(A8stdlife="n/a","n/a",IF(BA$3&gt;(A8stdlife+$E177),(Input!$O$150*(1+rvanilla)^0.5)-SUM($O177:AZ177),(Input!$O$150*(1+rvanilla)^0.5)/A8stdlife))</f>
        <v>0</v>
      </c>
      <c r="BB177" s="161">
        <f>IF(A8stdlife="n/a","n/a",IF(BB$3&gt;(A8stdlife+$E177),(Input!$O$150*(1+rvanilla)^0.5)-SUM($O177:BA177),(Input!$O$150*(1+rvanilla)^0.5)/A8stdlife))</f>
        <v>0</v>
      </c>
      <c r="BC177" s="161">
        <f>IF(A8stdlife="n/a","n/a",IF(BC$3&gt;(A8stdlife+$E177),(Input!$O$150*(1+rvanilla)^0.5)-SUM($O177:BB177),(Input!$O$150*(1+rvanilla)^0.5)/A8stdlife))</f>
        <v>0</v>
      </c>
      <c r="BD177" s="161">
        <f>IF(A8stdlife="n/a","n/a",IF(BD$3&gt;(A8stdlife+$E177),(Input!$O$150*(1+rvanilla)^0.5)-SUM($O177:BC177),(Input!$O$150*(1+rvanilla)^0.5)/A8stdlife))</f>
        <v>0</v>
      </c>
      <c r="BE177" s="161">
        <f>IF(A8stdlife="n/a","n/a",IF(BE$3&gt;(A8stdlife+$E177),(Input!$O$150*(1+rvanilla)^0.5)-SUM($O177:BD177),(Input!$O$150*(1+rvanilla)^0.5)/A8stdlife))</f>
        <v>0</v>
      </c>
      <c r="BF177" s="161">
        <f>IF(A8stdlife="n/a","n/a",IF(BF$3&gt;(A8stdlife+$E177),(Input!$O$150*(1+rvanilla)^0.5)-SUM($O177:BE177),(Input!$O$150*(1+rvanilla)^0.5)/A8stdlife))</f>
        <v>0</v>
      </c>
      <c r="BG177" s="161">
        <f>IF(A8stdlife="n/a","n/a",IF(BG$3&gt;(A8stdlife+$E177),(Input!$O$150*(1+rvanilla)^0.5)-SUM($O177:BF177),(Input!$O$150*(1+rvanilla)^0.5)/A8stdlife))</f>
        <v>0</v>
      </c>
      <c r="BH177" s="161">
        <f>IF(A8stdlife="n/a","n/a",IF(BH$3&gt;(A8stdlife+$E177),(Input!$O$150*(1+rvanilla)^0.5)-SUM($O177:BG177),(Input!$O$150*(1+rvanilla)^0.5)/A8stdlife))</f>
        <v>0</v>
      </c>
      <c r="BI177" s="161">
        <f>IF(A8stdlife="n/a","n/a",IF(BI$3&gt;(A8stdlife+$E177),(Input!$O$150*(1+rvanilla)^0.5)-SUM($O177:BH177),(Input!$O$150*(1+rvanilla)^0.5)/A8stdlife))</f>
        <v>0</v>
      </c>
      <c r="BJ177" s="19"/>
      <c r="BK177" s="19"/>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x14ac:dyDescent="0.2">
      <c r="A178" s="19"/>
      <c r="B178" s="19"/>
      <c r="C178" s="35"/>
      <c r="D178" s="469"/>
      <c r="E178" s="282">
        <v>10</v>
      </c>
      <c r="F178" s="37"/>
      <c r="G178" s="393"/>
      <c r="H178" s="307"/>
      <c r="I178" s="307"/>
      <c r="J178" s="307"/>
      <c r="K178" s="307"/>
      <c r="L178" s="307"/>
      <c r="M178" s="307"/>
      <c r="N178" s="307"/>
      <c r="O178" s="307"/>
      <c r="P178" s="306"/>
      <c r="Q178" s="161">
        <f>IF(A8stdlife="n/a","n/a",IF(Q$3&gt;(A8stdlife+$E178),(Input!$P$150*(1+rvanilla)^0.5)-SUM($P178:P178),(Input!$P$150*(1+rvanilla)^0.5)/A8stdlife))</f>
        <v>0</v>
      </c>
      <c r="R178" s="161">
        <f>IF(A8stdlife="n/a","n/a",IF(R$3&gt;(A8stdlife+$E178),(Input!$P$150*(1+rvanilla)^0.5)-SUM($P178:Q178),(Input!$P$150*(1+rvanilla)^0.5)/A8stdlife))</f>
        <v>0</v>
      </c>
      <c r="S178" s="161">
        <f>IF(A8stdlife="n/a","n/a",IF(S$3&gt;(A8stdlife+$E178),(Input!$P$150*(1+rvanilla)^0.5)-SUM($P178:R178),(Input!$P$150*(1+rvanilla)^0.5)/A8stdlife))</f>
        <v>0</v>
      </c>
      <c r="T178" s="161">
        <f>IF(A8stdlife="n/a","n/a",IF(T$3&gt;(A8stdlife+$E178),(Input!$P$150*(1+rvanilla)^0.5)-SUM($P178:S178),(Input!$P$150*(1+rvanilla)^0.5)/A8stdlife))</f>
        <v>0</v>
      </c>
      <c r="U178" s="161">
        <f>IF(A8stdlife="n/a","n/a",IF(U$3&gt;(A8stdlife+$E178),(Input!$P$150*(1+rvanilla)^0.5)-SUM($P178:T178),(Input!$P$150*(1+rvanilla)^0.5)/A8stdlife))</f>
        <v>0</v>
      </c>
      <c r="V178" s="161">
        <f>IF(A8stdlife="n/a","n/a",IF(V$3&gt;(A8stdlife+$E178),(Input!$P$150*(1+rvanilla)^0.5)-SUM($P178:U178),(Input!$P$150*(1+rvanilla)^0.5)/A8stdlife))</f>
        <v>0</v>
      </c>
      <c r="W178" s="161">
        <f>IF(A8stdlife="n/a","n/a",IF(W$3&gt;(A8stdlife+$E178),(Input!$P$150*(1+rvanilla)^0.5)-SUM($P178:V178),(Input!$P$150*(1+rvanilla)^0.5)/A8stdlife))</f>
        <v>0</v>
      </c>
      <c r="X178" s="161">
        <f>IF(A8stdlife="n/a","n/a",IF(X$3&gt;(A8stdlife+$E178),(Input!$P$150*(1+rvanilla)^0.5)-SUM($P178:W178),(Input!$P$150*(1+rvanilla)^0.5)/A8stdlife))</f>
        <v>0</v>
      </c>
      <c r="Y178" s="161">
        <f>IF(A8stdlife="n/a","n/a",IF(Y$3&gt;(A8stdlife+$E178),(Input!$P$150*(1+rvanilla)^0.5)-SUM($P178:X178),(Input!$P$150*(1+rvanilla)^0.5)/A8stdlife))</f>
        <v>0</v>
      </c>
      <c r="Z178" s="161">
        <f>IF(A8stdlife="n/a","n/a",IF(Z$3&gt;(A8stdlife+$E178),(Input!$P$150*(1+rvanilla)^0.5)-SUM($P178:Y178),(Input!$P$150*(1+rvanilla)^0.5)/A8stdlife))</f>
        <v>0</v>
      </c>
      <c r="AA178" s="161">
        <f>IF(A8stdlife="n/a","n/a",IF(AA$3&gt;(A8stdlife+$E178),(Input!$P$150*(1+rvanilla)^0.5)-SUM($P178:Z178),(Input!$P$150*(1+rvanilla)^0.5)/A8stdlife))</f>
        <v>0</v>
      </c>
      <c r="AB178" s="161">
        <f>IF(A8stdlife="n/a","n/a",IF(AB$3&gt;(A8stdlife+$E178),(Input!$P$150*(1+rvanilla)^0.5)-SUM($P178:AA178),(Input!$P$150*(1+rvanilla)^0.5)/A8stdlife))</f>
        <v>0</v>
      </c>
      <c r="AC178" s="161">
        <f>IF(A8stdlife="n/a","n/a",IF(AC$3&gt;(A8stdlife+$E178),(Input!$P$150*(1+rvanilla)^0.5)-SUM($P178:AB178),(Input!$P$150*(1+rvanilla)^0.5)/A8stdlife))</f>
        <v>0</v>
      </c>
      <c r="AD178" s="161">
        <f>IF(A8stdlife="n/a","n/a",IF(AD$3&gt;(A8stdlife+$E178),(Input!$P$150*(1+rvanilla)^0.5)-SUM($P178:AC178),(Input!$P$150*(1+rvanilla)^0.5)/A8stdlife))</f>
        <v>0</v>
      </c>
      <c r="AE178" s="161">
        <f>IF(A8stdlife="n/a","n/a",IF(AE$3&gt;(A8stdlife+$E178),(Input!$P$150*(1+rvanilla)^0.5)-SUM($P178:AD178),(Input!$P$150*(1+rvanilla)^0.5)/A8stdlife))</f>
        <v>0</v>
      </c>
      <c r="AF178" s="161">
        <f>IF(A8stdlife="n/a","n/a",IF(AF$3&gt;(A8stdlife+$E178),(Input!$P$150*(1+rvanilla)^0.5)-SUM($P178:AE178),(Input!$P$150*(1+rvanilla)^0.5)/A8stdlife))</f>
        <v>0</v>
      </c>
      <c r="AG178" s="161">
        <f>IF(A8stdlife="n/a","n/a",IF(AG$3&gt;(A8stdlife+$E178),(Input!$P$150*(1+rvanilla)^0.5)-SUM($P178:AF178),(Input!$P$150*(1+rvanilla)^0.5)/A8stdlife))</f>
        <v>0</v>
      </c>
      <c r="AH178" s="161">
        <f>IF(A8stdlife="n/a","n/a",IF(AH$3&gt;(A8stdlife+$E178),(Input!$P$150*(1+rvanilla)^0.5)-SUM($P178:AG178),(Input!$P$150*(1+rvanilla)^0.5)/A8stdlife))</f>
        <v>0</v>
      </c>
      <c r="AI178" s="161">
        <f>IF(A8stdlife="n/a","n/a",IF(AI$3&gt;(A8stdlife+$E178),(Input!$P$150*(1+rvanilla)^0.5)-SUM($P178:AH178),(Input!$P$150*(1+rvanilla)^0.5)/A8stdlife))</f>
        <v>0</v>
      </c>
      <c r="AJ178" s="161">
        <f>IF(A8stdlife="n/a","n/a",IF(AJ$3&gt;(A8stdlife+$E178),(Input!$P$150*(1+rvanilla)^0.5)-SUM($P178:AI178),(Input!$P$150*(1+rvanilla)^0.5)/A8stdlife))</f>
        <v>0</v>
      </c>
      <c r="AK178" s="161">
        <f>IF(A8stdlife="n/a","n/a",IF(AK$3&gt;(A8stdlife+$E178),(Input!$P$150*(1+rvanilla)^0.5)-SUM($P178:AJ178),(Input!$P$150*(1+rvanilla)^0.5)/A8stdlife))</f>
        <v>0</v>
      </c>
      <c r="AL178" s="161">
        <f>IF(A8stdlife="n/a","n/a",IF(AL$3&gt;(A8stdlife+$E178),(Input!$P$150*(1+rvanilla)^0.5)-SUM($P178:AK178),(Input!$P$150*(1+rvanilla)^0.5)/A8stdlife))</f>
        <v>0</v>
      </c>
      <c r="AM178" s="161">
        <f>IF(A8stdlife="n/a","n/a",IF(AM$3&gt;(A8stdlife+$E178),(Input!$P$150*(1+rvanilla)^0.5)-SUM($P178:AL178),(Input!$P$150*(1+rvanilla)^0.5)/A8stdlife))</f>
        <v>0</v>
      </c>
      <c r="AN178" s="161">
        <f>IF(A8stdlife="n/a","n/a",IF(AN$3&gt;(A8stdlife+$E178),(Input!$P$150*(1+rvanilla)^0.5)-SUM($P178:AM178),(Input!$P$150*(1+rvanilla)^0.5)/A8stdlife))</f>
        <v>0</v>
      </c>
      <c r="AO178" s="161">
        <f>IF(A8stdlife="n/a","n/a",IF(AO$3&gt;(A8stdlife+$E178),(Input!$P$150*(1+rvanilla)^0.5)-SUM($P178:AN178),(Input!$P$150*(1+rvanilla)^0.5)/A8stdlife))</f>
        <v>0</v>
      </c>
      <c r="AP178" s="161">
        <f>IF(A8stdlife="n/a","n/a",IF(AP$3&gt;(A8stdlife+$E178),(Input!$P$150*(1+rvanilla)^0.5)-SUM($P178:AO178),(Input!$P$150*(1+rvanilla)^0.5)/A8stdlife))</f>
        <v>0</v>
      </c>
      <c r="AQ178" s="161">
        <f>IF(A8stdlife="n/a","n/a",IF(AQ$3&gt;(A8stdlife+$E178),(Input!$P$150*(1+rvanilla)^0.5)-SUM($P178:AP178),(Input!$P$150*(1+rvanilla)^0.5)/A8stdlife))</f>
        <v>0</v>
      </c>
      <c r="AR178" s="161">
        <f>IF(A8stdlife="n/a","n/a",IF(AR$3&gt;(A8stdlife+$E178),(Input!$P$150*(1+rvanilla)^0.5)-SUM($P178:AQ178),(Input!$P$150*(1+rvanilla)^0.5)/A8stdlife))</f>
        <v>0</v>
      </c>
      <c r="AS178" s="161">
        <f>IF(A8stdlife="n/a","n/a",IF(AS$3&gt;(A8stdlife+$E178),(Input!$P$150*(1+rvanilla)^0.5)-SUM($P178:AR178),(Input!$P$150*(1+rvanilla)^0.5)/A8stdlife))</f>
        <v>0</v>
      </c>
      <c r="AT178" s="161">
        <f>IF(A8stdlife="n/a","n/a",IF(AT$3&gt;(A8stdlife+$E178),(Input!$P$150*(1+rvanilla)^0.5)-SUM($P178:AS178),(Input!$P$150*(1+rvanilla)^0.5)/A8stdlife))</f>
        <v>0</v>
      </c>
      <c r="AU178" s="161">
        <f>IF(A8stdlife="n/a","n/a",IF(AU$3&gt;(A8stdlife+$E178),(Input!$P$150*(1+rvanilla)^0.5)-SUM($P178:AT178),(Input!$P$150*(1+rvanilla)^0.5)/A8stdlife))</f>
        <v>0</v>
      </c>
      <c r="AV178" s="161">
        <f>IF(A8stdlife="n/a","n/a",IF(AV$3&gt;(A8stdlife+$E178),(Input!$P$150*(1+rvanilla)^0.5)-SUM($P178:AU178),(Input!$P$150*(1+rvanilla)^0.5)/A8stdlife))</f>
        <v>0</v>
      </c>
      <c r="AW178" s="161">
        <f>IF(A8stdlife="n/a","n/a",IF(AW$3&gt;(A8stdlife+$E178),(Input!$P$150*(1+rvanilla)^0.5)-SUM($P178:AV178),(Input!$P$150*(1+rvanilla)^0.5)/A8stdlife))</f>
        <v>0</v>
      </c>
      <c r="AX178" s="161">
        <f>IF(A8stdlife="n/a","n/a",IF(AX$3&gt;(A8stdlife+$E178),(Input!$P$150*(1+rvanilla)^0.5)-SUM($P178:AW178),(Input!$P$150*(1+rvanilla)^0.5)/A8stdlife))</f>
        <v>0</v>
      </c>
      <c r="AY178" s="161">
        <f>IF(A8stdlife="n/a","n/a",IF(AY$3&gt;(A8stdlife+$E178),(Input!$P$150*(1+rvanilla)^0.5)-SUM($P178:AX178),(Input!$P$150*(1+rvanilla)^0.5)/A8stdlife))</f>
        <v>0</v>
      </c>
      <c r="AZ178" s="161">
        <f>IF(A8stdlife="n/a","n/a",IF(AZ$3&gt;(A8stdlife+$E178),(Input!$P$150*(1+rvanilla)^0.5)-SUM($P178:AY178),(Input!$P$150*(1+rvanilla)^0.5)/A8stdlife))</f>
        <v>0</v>
      </c>
      <c r="BA178" s="161">
        <f>IF(A8stdlife="n/a","n/a",IF(BA$3&gt;(A8stdlife+$E178),(Input!$P$150*(1+rvanilla)^0.5)-SUM($P178:AZ178),(Input!$P$150*(1+rvanilla)^0.5)/A8stdlife))</f>
        <v>0</v>
      </c>
      <c r="BB178" s="161">
        <f>IF(A8stdlife="n/a","n/a",IF(BB$3&gt;(A8stdlife+$E178),(Input!$P$150*(1+rvanilla)^0.5)-SUM($P178:BA178),(Input!$P$150*(1+rvanilla)^0.5)/A8stdlife))</f>
        <v>0</v>
      </c>
      <c r="BC178" s="161">
        <f>IF(A8stdlife="n/a","n/a",IF(BC$3&gt;(A8stdlife+$E178),(Input!$P$150*(1+rvanilla)^0.5)-SUM($P178:BB178),(Input!$P$150*(1+rvanilla)^0.5)/A8stdlife))</f>
        <v>0</v>
      </c>
      <c r="BD178" s="161">
        <f>IF(A8stdlife="n/a","n/a",IF(BD$3&gt;(A8stdlife+$E178),(Input!$P$150*(1+rvanilla)^0.5)-SUM($P178:BC178),(Input!$P$150*(1+rvanilla)^0.5)/A8stdlife))</f>
        <v>0</v>
      </c>
      <c r="BE178" s="161">
        <f>IF(A8stdlife="n/a","n/a",IF(BE$3&gt;(A8stdlife+$E178),(Input!$P$150*(1+rvanilla)^0.5)-SUM($P178:BD178),(Input!$P$150*(1+rvanilla)^0.5)/A8stdlife))</f>
        <v>0</v>
      </c>
      <c r="BF178" s="161">
        <f>IF(A8stdlife="n/a","n/a",IF(BF$3&gt;(A8stdlife+$E178),(Input!$P$150*(1+rvanilla)^0.5)-SUM($P178:BE178),(Input!$P$150*(1+rvanilla)^0.5)/A8stdlife))</f>
        <v>0</v>
      </c>
      <c r="BG178" s="161">
        <f>IF(A8stdlife="n/a","n/a",IF(BG$3&gt;(A8stdlife+$E178),(Input!$P$150*(1+rvanilla)^0.5)-SUM($P178:BF178),(Input!$P$150*(1+rvanilla)^0.5)/A8stdlife))</f>
        <v>0</v>
      </c>
      <c r="BH178" s="161">
        <f>IF(A8stdlife="n/a","n/a",IF(BH$3&gt;(A8stdlife+$E178),(Input!$P$150*(1+rvanilla)^0.5)-SUM($P178:BG178),(Input!$P$150*(1+rvanilla)^0.5)/A8stdlife))</f>
        <v>0</v>
      </c>
      <c r="BI178" s="161">
        <f>IF(A8stdlife="n/a","n/a",IF(BI$3&gt;(A8stdlife+$E178),(Input!$P$150*(1+rvanilla)^0.5)-SUM($P178:BH178),(Input!$P$150*(1+rvanilla)^0.5)/A8stdlife))</f>
        <v>0</v>
      </c>
      <c r="BJ178" s="19"/>
      <c r="BK178" s="19"/>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1" x14ac:dyDescent="0.2">
      <c r="A179" s="19"/>
      <c r="B179" s="19"/>
      <c r="C179" s="35" t="str">
        <f>Asset8</f>
        <v>Customer Metering (digital)</v>
      </c>
      <c r="D179" s="19"/>
      <c r="E179" s="19"/>
      <c r="F179" s="32"/>
      <c r="G179" s="158">
        <f t="shared" ref="G179:AL179" si="51">SUM(G167:G178)</f>
        <v>7.8352483404569702</v>
      </c>
      <c r="H179" s="158">
        <f t="shared" si="51"/>
        <v>8.1221570353198516</v>
      </c>
      <c r="I179" s="158">
        <f t="shared" si="51"/>
        <v>8.1926020473405146</v>
      </c>
      <c r="J179" s="158">
        <f t="shared" si="51"/>
        <v>8.1432493089212628</v>
      </c>
      <c r="K179" s="158">
        <f t="shared" si="51"/>
        <v>8.1355728575593336</v>
      </c>
      <c r="L179" s="158">
        <f t="shared" si="51"/>
        <v>8.2830178591691048</v>
      </c>
      <c r="M179" s="158">
        <f t="shared" si="51"/>
        <v>8.2830178591691048</v>
      </c>
      <c r="N179" s="158">
        <f t="shared" si="51"/>
        <v>8.2830178591691048</v>
      </c>
      <c r="O179" s="158">
        <f t="shared" si="51"/>
        <v>8.2830178591691048</v>
      </c>
      <c r="P179" s="158">
        <f t="shared" si="51"/>
        <v>8.2830178591691048</v>
      </c>
      <c r="Q179" s="158">
        <f t="shared" si="51"/>
        <v>8.2830178591691048</v>
      </c>
      <c r="R179" s="158">
        <f t="shared" si="51"/>
        <v>8.2830178591691048</v>
      </c>
      <c r="S179" s="158">
        <f t="shared" si="51"/>
        <v>7.2861012047122395</v>
      </c>
      <c r="T179" s="158">
        <f t="shared" si="51"/>
        <v>0.44776951871213599</v>
      </c>
      <c r="U179" s="158">
        <f t="shared" si="51"/>
        <v>0.44776951871213599</v>
      </c>
      <c r="V179" s="158">
        <f t="shared" si="51"/>
        <v>0.44776951871213599</v>
      </c>
      <c r="W179" s="158">
        <f t="shared" si="51"/>
        <v>0.1608608238492539</v>
      </c>
      <c r="X179" s="158">
        <f t="shared" si="51"/>
        <v>9.0415811828590958E-2</v>
      </c>
      <c r="Y179" s="158">
        <f t="shared" si="51"/>
        <v>0.13976855024784351</v>
      </c>
      <c r="Z179" s="158">
        <f t="shared" si="51"/>
        <v>0.14744500160977161</v>
      </c>
      <c r="AA179" s="158">
        <f t="shared" si="51"/>
        <v>-4.4408920985006262E-16</v>
      </c>
      <c r="AB179" s="158">
        <f t="shared" si="51"/>
        <v>0</v>
      </c>
      <c r="AC179" s="158">
        <f t="shared" si="51"/>
        <v>0</v>
      </c>
      <c r="AD179" s="158">
        <f t="shared" si="51"/>
        <v>0</v>
      </c>
      <c r="AE179" s="158">
        <f t="shared" si="51"/>
        <v>0</v>
      </c>
      <c r="AF179" s="158">
        <f t="shared" si="51"/>
        <v>0</v>
      </c>
      <c r="AG179" s="158">
        <f t="shared" si="51"/>
        <v>0</v>
      </c>
      <c r="AH179" s="158">
        <f t="shared" si="51"/>
        <v>0</v>
      </c>
      <c r="AI179" s="158">
        <f t="shared" si="51"/>
        <v>0</v>
      </c>
      <c r="AJ179" s="158">
        <f t="shared" si="51"/>
        <v>0</v>
      </c>
      <c r="AK179" s="158">
        <f t="shared" si="51"/>
        <v>0</v>
      </c>
      <c r="AL179" s="158">
        <f t="shared" si="51"/>
        <v>0</v>
      </c>
      <c r="AM179" s="158">
        <f t="shared" ref="AM179:BI179" si="52">SUM(AM167:AM178)</f>
        <v>0</v>
      </c>
      <c r="AN179" s="158">
        <f t="shared" si="52"/>
        <v>0</v>
      </c>
      <c r="AO179" s="158">
        <f t="shared" si="52"/>
        <v>0</v>
      </c>
      <c r="AP179" s="158">
        <f t="shared" si="52"/>
        <v>0</v>
      </c>
      <c r="AQ179" s="158">
        <f t="shared" si="52"/>
        <v>0</v>
      </c>
      <c r="AR179" s="158">
        <f t="shared" si="52"/>
        <v>0</v>
      </c>
      <c r="AS179" s="158">
        <f t="shared" si="52"/>
        <v>0</v>
      </c>
      <c r="AT179" s="158">
        <f t="shared" si="52"/>
        <v>0</v>
      </c>
      <c r="AU179" s="158">
        <f t="shared" si="52"/>
        <v>0</v>
      </c>
      <c r="AV179" s="158">
        <f t="shared" si="52"/>
        <v>0</v>
      </c>
      <c r="AW179" s="158">
        <f t="shared" si="52"/>
        <v>0</v>
      </c>
      <c r="AX179" s="158">
        <f t="shared" si="52"/>
        <v>0</v>
      </c>
      <c r="AY179" s="158">
        <f t="shared" si="52"/>
        <v>0</v>
      </c>
      <c r="AZ179" s="158">
        <f t="shared" si="52"/>
        <v>0</v>
      </c>
      <c r="BA179" s="158">
        <f t="shared" si="52"/>
        <v>0</v>
      </c>
      <c r="BB179" s="158">
        <f t="shared" si="52"/>
        <v>0</v>
      </c>
      <c r="BC179" s="158">
        <f t="shared" si="52"/>
        <v>0</v>
      </c>
      <c r="BD179" s="158">
        <f t="shared" si="52"/>
        <v>0</v>
      </c>
      <c r="BE179" s="158">
        <f t="shared" si="52"/>
        <v>0</v>
      </c>
      <c r="BF179" s="158">
        <f t="shared" si="52"/>
        <v>0</v>
      </c>
      <c r="BG179" s="158">
        <f t="shared" si="52"/>
        <v>0</v>
      </c>
      <c r="BH179" s="158">
        <f t="shared" si="52"/>
        <v>0</v>
      </c>
      <c r="BI179" s="158">
        <f t="shared" si="52"/>
        <v>0</v>
      </c>
      <c r="BJ179" s="19"/>
      <c r="BK179" s="1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x14ac:dyDescent="0.2">
      <c r="A180" s="19"/>
      <c r="B180" s="42">
        <f>C192</f>
        <v>0</v>
      </c>
      <c r="C180" s="43"/>
      <c r="D180" s="44" t="s">
        <v>72</v>
      </c>
      <c r="E180" s="43"/>
      <c r="F180" s="45"/>
      <c r="G180" s="391">
        <f>IF(G$3&gt;A9remlife,A9value-SUM($F180:F180),IF(A9remlife="N/A","n/a",A9value/A9remlife))</f>
        <v>0</v>
      </c>
      <c r="H180" s="160">
        <f>IF(H$3&gt;A9remlife,A9value-SUM($F180:G180),IF(A9remlife="N/A","n/a",A9value/A9remlife))</f>
        <v>0</v>
      </c>
      <c r="I180" s="160">
        <f>IF(I$3&gt;A9remlife,A9value-SUM($F180:H180),IF(A9remlife="N/A","n/a",A9value/A9remlife))</f>
        <v>0</v>
      </c>
      <c r="J180" s="160">
        <f>IF(J$3&gt;A9remlife,A9value-SUM($F180:I180),IF(A9remlife="N/A","n/a",A9value/A9remlife))</f>
        <v>0</v>
      </c>
      <c r="K180" s="160">
        <f>IF(K$3&gt;A9remlife,A9value-SUM($F180:J180),IF(A9remlife="N/A","n/a",A9value/A9remlife))</f>
        <v>0</v>
      </c>
      <c r="L180" s="160">
        <f>IF(L$3&gt;A9remlife,A9value-SUM($F180:K180),IF(A9remlife="N/A","n/a",A9value/A9remlife))</f>
        <v>0</v>
      </c>
      <c r="M180" s="160">
        <f>IF(M$3&gt;A9remlife,A9value-SUM($F180:L180),IF(A9remlife="N/A","n/a",A9value/A9remlife))</f>
        <v>0</v>
      </c>
      <c r="N180" s="160">
        <f>IF(N$3&gt;A9remlife,A9value-SUM($F180:M180),IF(A9remlife="N/A","n/a",A9value/A9remlife))</f>
        <v>0</v>
      </c>
      <c r="O180" s="160">
        <f>IF(O$3&gt;A9remlife,A9value-SUM($F180:N180),IF(A9remlife="N/A","n/a",A9value/A9remlife))</f>
        <v>0</v>
      </c>
      <c r="P180" s="160">
        <f>IF(P$3&gt;A9remlife,A9value-SUM($F180:O180),IF(A9remlife="N/A","n/a",A9value/A9remlife))</f>
        <v>0</v>
      </c>
      <c r="Q180" s="160">
        <f>IF(Q$3&gt;A9remlife,A9value-SUM($F180:P180),IF(A9remlife="N/A","n/a",A9value/A9remlife))</f>
        <v>0</v>
      </c>
      <c r="R180" s="160">
        <f>IF(R$3&gt;A9remlife,A9value-SUM($F180:Q180),IF(A9remlife="N/A","n/a",A9value/A9remlife))</f>
        <v>0</v>
      </c>
      <c r="S180" s="160">
        <f>IF(S$3&gt;A9remlife,A9value-SUM($F180:R180),IF(A9remlife="N/A","n/a",A9value/A9remlife))</f>
        <v>0</v>
      </c>
      <c r="T180" s="160">
        <f>IF(T$3&gt;A9remlife,A9value-SUM($F180:S180),IF(A9remlife="N/A","n/a",A9value/A9remlife))</f>
        <v>0</v>
      </c>
      <c r="U180" s="160">
        <f>IF(U$3&gt;A9remlife,A9value-SUM($F180:T180),IF(A9remlife="N/A","n/a",A9value/A9remlife))</f>
        <v>0</v>
      </c>
      <c r="V180" s="160">
        <f>IF(V$3&gt;A9remlife,A9value-SUM($F180:U180),IF(A9remlife="N/A","n/a",A9value/A9remlife))</f>
        <v>0</v>
      </c>
      <c r="W180" s="160">
        <f>IF(W$3&gt;A9remlife,A9value-SUM($F180:V180),IF(A9remlife="N/A","n/a",A9value/A9remlife))</f>
        <v>0</v>
      </c>
      <c r="X180" s="160">
        <f>IF(X$3&gt;A9remlife,A9value-SUM($F180:W180),IF(A9remlife="N/A","n/a",A9value/A9remlife))</f>
        <v>0</v>
      </c>
      <c r="Y180" s="160">
        <f>IF(Y$3&gt;A9remlife,A9value-SUM($F180:X180),IF(A9remlife="N/A","n/a",A9value/A9remlife))</f>
        <v>0</v>
      </c>
      <c r="Z180" s="160">
        <f>IF(Z$3&gt;A9remlife,A9value-SUM($F180:Y180),IF(A9remlife="N/A","n/a",A9value/A9remlife))</f>
        <v>0</v>
      </c>
      <c r="AA180" s="160">
        <f>IF(AA$3&gt;A9remlife,A9value-SUM($F180:Z180),IF(A9remlife="N/A","n/a",A9value/A9remlife))</f>
        <v>0</v>
      </c>
      <c r="AB180" s="160">
        <f>IF(AB$3&gt;A9remlife,A9value-SUM($F180:AA180),IF(A9remlife="N/A","n/a",A9value/A9remlife))</f>
        <v>0</v>
      </c>
      <c r="AC180" s="160">
        <f>IF(AC$3&gt;A9remlife,A9value-SUM($F180:AB180),IF(A9remlife="N/A","n/a",A9value/A9remlife))</f>
        <v>0</v>
      </c>
      <c r="AD180" s="160">
        <f>IF(AD$3&gt;A9remlife,A9value-SUM($F180:AC180),IF(A9remlife="N/A","n/a",A9value/A9remlife))</f>
        <v>0</v>
      </c>
      <c r="AE180" s="160">
        <f>IF(AE$3&gt;A9remlife,A9value-SUM($F180:AD180),IF(A9remlife="N/A","n/a",A9value/A9remlife))</f>
        <v>0</v>
      </c>
      <c r="AF180" s="160">
        <f>IF(AF$3&gt;A9remlife,A9value-SUM($F180:AE180),IF(A9remlife="N/A","n/a",A9value/A9remlife))</f>
        <v>0</v>
      </c>
      <c r="AG180" s="160">
        <f>IF(AG$3&gt;A9remlife,A9value-SUM($F180:AF180),IF(A9remlife="N/A","n/a",A9value/A9remlife))</f>
        <v>0</v>
      </c>
      <c r="AH180" s="160">
        <f>IF(AH$3&gt;A9remlife,A9value-SUM($F180:AG180),IF(A9remlife="N/A","n/a",A9value/A9remlife))</f>
        <v>0</v>
      </c>
      <c r="AI180" s="160">
        <f>IF(AI$3&gt;A9remlife,A9value-SUM($F180:AH180),IF(A9remlife="N/A","n/a",A9value/A9remlife))</f>
        <v>0</v>
      </c>
      <c r="AJ180" s="160">
        <f>IF(AJ$3&gt;A9remlife,A9value-SUM($F180:AI180),IF(A9remlife="N/A","n/a",A9value/A9remlife))</f>
        <v>0</v>
      </c>
      <c r="AK180" s="160">
        <f>IF(AK$3&gt;A9remlife,A9value-SUM($F180:AJ180),IF(A9remlife="N/A","n/a",A9value/A9remlife))</f>
        <v>0</v>
      </c>
      <c r="AL180" s="160">
        <f>IF(AL$3&gt;A9remlife,A9value-SUM($F180:AK180),IF(A9remlife="N/A","n/a",A9value/A9remlife))</f>
        <v>0</v>
      </c>
      <c r="AM180" s="160">
        <f>IF(AM$3&gt;A9remlife,A9value-SUM($F180:AL180),IF(A9remlife="N/A","n/a",A9value/A9remlife))</f>
        <v>0</v>
      </c>
      <c r="AN180" s="160">
        <f>IF(AN$3&gt;A9remlife,A9value-SUM($F180:AM180),IF(A9remlife="N/A","n/a",A9value/A9remlife))</f>
        <v>0</v>
      </c>
      <c r="AO180" s="160">
        <f>IF(AO$3&gt;A9remlife,A9value-SUM($F180:AN180),IF(A9remlife="N/A","n/a",A9value/A9remlife))</f>
        <v>0</v>
      </c>
      <c r="AP180" s="160">
        <f>IF(AP$3&gt;A9remlife,A9value-SUM($F180:AO180),IF(A9remlife="N/A","n/a",A9value/A9remlife))</f>
        <v>0</v>
      </c>
      <c r="AQ180" s="160">
        <f>IF(AQ$3&gt;A9remlife,A9value-SUM($F180:AP180),IF(A9remlife="N/A","n/a",A9value/A9remlife))</f>
        <v>0</v>
      </c>
      <c r="AR180" s="160">
        <f>IF(AR$3&gt;A9remlife,A9value-SUM($F180:AQ180),IF(A9remlife="N/A","n/a",A9value/A9remlife))</f>
        <v>0</v>
      </c>
      <c r="AS180" s="160">
        <f>IF(AS$3&gt;A9remlife,A9value-SUM($F180:AR180),IF(A9remlife="N/A","n/a",A9value/A9remlife))</f>
        <v>0</v>
      </c>
      <c r="AT180" s="160">
        <f>IF(AT$3&gt;A9remlife,A9value-SUM($F180:AS180),IF(A9remlife="N/A","n/a",A9value/A9remlife))</f>
        <v>0</v>
      </c>
      <c r="AU180" s="160">
        <f>IF(AU$3&gt;A9remlife,A9value-SUM($F180:AT180),IF(A9remlife="N/A","n/a",A9value/A9remlife))</f>
        <v>0</v>
      </c>
      <c r="AV180" s="160">
        <f>IF(AV$3&gt;A9remlife,A9value-SUM($F180:AU180),IF(A9remlife="N/A","n/a",A9value/A9remlife))</f>
        <v>0</v>
      </c>
      <c r="AW180" s="160">
        <f>IF(AW$3&gt;A9remlife,A9value-SUM($F180:AV180),IF(A9remlife="N/A","n/a",A9value/A9remlife))</f>
        <v>0</v>
      </c>
      <c r="AX180" s="160">
        <f>IF(AX$3&gt;A9remlife,A9value-SUM($F180:AW180),IF(A9remlife="N/A","n/a",A9value/A9remlife))</f>
        <v>0</v>
      </c>
      <c r="AY180" s="160">
        <f>IF(AY$3&gt;A9remlife,A9value-SUM($F180:AX180),IF(A9remlife="N/A","n/a",A9value/A9remlife))</f>
        <v>0</v>
      </c>
      <c r="AZ180" s="160">
        <f>IF(AZ$3&gt;A9remlife,A9value-SUM($F180:AY180),IF(A9remlife="N/A","n/a",A9value/A9remlife))</f>
        <v>0</v>
      </c>
      <c r="BA180" s="160">
        <f>IF(BA$3&gt;A9remlife,A9value-SUM($F180:AZ180),IF(A9remlife="N/A","n/a",A9value/A9remlife))</f>
        <v>0</v>
      </c>
      <c r="BB180" s="160">
        <f>IF(BB$3&gt;A9remlife,A9value-SUM($F180:BA180),IF(A9remlife="N/A","n/a",A9value/A9remlife))</f>
        <v>0</v>
      </c>
      <c r="BC180" s="160">
        <f>IF(BC$3&gt;A9remlife,A9value-SUM($F180:BB180),IF(A9remlife="N/A","n/a",A9value/A9remlife))</f>
        <v>0</v>
      </c>
      <c r="BD180" s="160">
        <f>IF(BD$3&gt;A9remlife,A9value-SUM($F180:BC180),IF(A9remlife="N/A","n/a",A9value/A9remlife))</f>
        <v>0</v>
      </c>
      <c r="BE180" s="160">
        <f>IF(BE$3&gt;A9remlife,A9value-SUM($F180:BD180),IF(A9remlife="N/A","n/a",A9value/A9remlife))</f>
        <v>0</v>
      </c>
      <c r="BF180" s="160">
        <f>IF(BF$3&gt;A9remlife,A9value-SUM($F180:BE180),IF(A9remlife="N/A","n/a",A9value/A9remlife))</f>
        <v>0</v>
      </c>
      <c r="BG180" s="160">
        <f>IF(BG$3&gt;A9remlife,A9value-SUM($F180:BF180),IF(A9remlife="N/A","n/a",A9value/A9remlife))</f>
        <v>0</v>
      </c>
      <c r="BH180" s="160">
        <f>IF(BH$3&gt;A9remlife,A9value-SUM($F180:BG180),IF(A9remlife="N/A","n/a",A9value/A9remlife))</f>
        <v>0</v>
      </c>
      <c r="BI180" s="160">
        <f>IF(BI$3&gt;A9remlife,A9value-SUM($F180:BH180),IF(A9remlife="N/A","n/a",A9value/A9remlife))</f>
        <v>0</v>
      </c>
      <c r="BJ180" s="19"/>
      <c r="BK180" s="19"/>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x14ac:dyDescent="0.2">
      <c r="A181" s="19"/>
      <c r="B181" s="19"/>
      <c r="C181" s="35"/>
      <c r="D181" s="469" t="s">
        <v>71</v>
      </c>
      <c r="E181" s="281">
        <v>0</v>
      </c>
      <c r="F181" s="37"/>
      <c r="G181" s="157"/>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c r="AN181" s="161"/>
      <c r="AO181" s="161"/>
      <c r="AP181" s="161"/>
      <c r="AQ181" s="161"/>
      <c r="AR181" s="161"/>
      <c r="AS181" s="161"/>
      <c r="AT181" s="161"/>
      <c r="AU181" s="161"/>
      <c r="AV181" s="161"/>
      <c r="AW181" s="161"/>
      <c r="AX181" s="161"/>
      <c r="AY181" s="161"/>
      <c r="AZ181" s="161"/>
      <c r="BA181" s="161"/>
      <c r="BB181" s="161"/>
      <c r="BC181" s="161"/>
      <c r="BD181" s="161"/>
      <c r="BE181" s="161"/>
      <c r="BF181" s="161"/>
      <c r="BG181" s="161"/>
      <c r="BH181" s="161"/>
      <c r="BI181" s="161"/>
      <c r="BJ181" s="19"/>
      <c r="BK181" s="19"/>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x14ac:dyDescent="0.2">
      <c r="A182" s="19"/>
      <c r="B182" s="19"/>
      <c r="C182" s="35"/>
      <c r="D182" s="469"/>
      <c r="E182" s="281">
        <v>1</v>
      </c>
      <c r="F182" s="37"/>
      <c r="G182" s="392"/>
      <c r="H182" s="161">
        <f>IF(A9stdlife="n/a","n/a",IF(H$3&gt;(A9stdlife+$E182),(Input!$G$151*(1+rvanilla)^0.5)-SUM($G182:G182),(Input!$G$151*(1+rvanilla)^0.5)/A9stdlife))</f>
        <v>0</v>
      </c>
      <c r="I182" s="161">
        <f>IF(A9stdlife="n/a","n/a",IF(I$3&gt;(A9stdlife+$E182),(Input!$G$151*(1+rvanilla)^0.5)-SUM($G182:H182),(Input!$G$151*(1+rvanilla)^0.5)/A9stdlife))</f>
        <v>0</v>
      </c>
      <c r="J182" s="161">
        <f>IF(A9stdlife="n/a","n/a",IF(J$3&gt;(A9stdlife+$E182),(Input!$G$151*(1+rvanilla)^0.5)-SUM($G182:I182),(Input!$G$151*(1+rvanilla)^0.5)/A9stdlife))</f>
        <v>0</v>
      </c>
      <c r="K182" s="161">
        <f>IF(A9stdlife="n/a","n/a",IF(K$3&gt;(A9stdlife+$E182),(Input!$G$151*(1+rvanilla)^0.5)-SUM($G182:J182),(Input!$G$151*(1+rvanilla)^0.5)/A9stdlife))</f>
        <v>0</v>
      </c>
      <c r="L182" s="161">
        <f>IF(A9stdlife="n/a","n/a",IF(L$3&gt;(A9stdlife+$E182),(Input!$G$151*(1+rvanilla)^0.5)-SUM($G182:K182),(Input!$G$151*(1+rvanilla)^0.5)/A9stdlife))</f>
        <v>0</v>
      </c>
      <c r="M182" s="161">
        <f>IF(A9stdlife="n/a","n/a",IF(M$3&gt;(A9stdlife+$E182),(Input!$G$151*(1+rvanilla)^0.5)-SUM($G182:L182),(Input!$G$151*(1+rvanilla)^0.5)/A9stdlife))</f>
        <v>0</v>
      </c>
      <c r="N182" s="161">
        <f>IF(A9stdlife="n/a","n/a",IF(N$3&gt;(A9stdlife+$E182),(Input!$G$151*(1+rvanilla)^0.5)-SUM($G182:M182),(Input!$G$151*(1+rvanilla)^0.5)/A9stdlife))</f>
        <v>0</v>
      </c>
      <c r="O182" s="161">
        <f>IF(A9stdlife="n/a","n/a",IF(O$3&gt;(A9stdlife+$E182),(Input!$G$151*(1+rvanilla)^0.5)-SUM($G182:N182),(Input!$G$151*(1+rvanilla)^0.5)/A9stdlife))</f>
        <v>0</v>
      </c>
      <c r="P182" s="161">
        <f>IF(A9stdlife="n/a","n/a",IF(P$3&gt;(A9stdlife+$E182),(Input!$G$151*(1+rvanilla)^0.5)-SUM($G182:O182),(Input!$G$151*(1+rvanilla)^0.5)/A9stdlife))</f>
        <v>0</v>
      </c>
      <c r="Q182" s="161">
        <f>IF(A9stdlife="n/a","n/a",IF(Q$3&gt;(A9stdlife+$E182),(Input!$G$151*(1+rvanilla)^0.5)-SUM($G182:P182),(Input!$G$151*(1+rvanilla)^0.5)/A9stdlife))</f>
        <v>0</v>
      </c>
      <c r="R182" s="161">
        <f>IF(A9stdlife="n/a","n/a",IF(R$3&gt;(A9stdlife+$E182),(Input!$G$151*(1+rvanilla)^0.5)-SUM($G182:Q182),(Input!$G$151*(1+rvanilla)^0.5)/A9stdlife))</f>
        <v>0</v>
      </c>
      <c r="S182" s="161">
        <f>IF(A9stdlife="n/a","n/a",IF(S$3&gt;(A9stdlife+$E182),(Input!$G$151*(1+rvanilla)^0.5)-SUM($G182:R182),(Input!$G$151*(1+rvanilla)^0.5)/A9stdlife))</f>
        <v>0</v>
      </c>
      <c r="T182" s="161">
        <f>IF(A9stdlife="n/a","n/a",IF(T$3&gt;(A9stdlife+$E182),(Input!$G$151*(1+rvanilla)^0.5)-SUM($G182:S182),(Input!$G$151*(1+rvanilla)^0.5)/A9stdlife))</f>
        <v>0</v>
      </c>
      <c r="U182" s="161">
        <f>IF(A9stdlife="n/a","n/a",IF(U$3&gt;(A9stdlife+$E182),(Input!$G$151*(1+rvanilla)^0.5)-SUM($G182:T182),(Input!$G$151*(1+rvanilla)^0.5)/A9stdlife))</f>
        <v>0</v>
      </c>
      <c r="V182" s="161">
        <f>IF(A9stdlife="n/a","n/a",IF(V$3&gt;(A9stdlife+$E182),(Input!$G$151*(1+rvanilla)^0.5)-SUM($G182:U182),(Input!$G$151*(1+rvanilla)^0.5)/A9stdlife))</f>
        <v>0</v>
      </c>
      <c r="W182" s="161">
        <f>IF(A9stdlife="n/a","n/a",IF(W$3&gt;(A9stdlife+$E182),(Input!$G$151*(1+rvanilla)^0.5)-SUM($G182:V182),(Input!$G$151*(1+rvanilla)^0.5)/A9stdlife))</f>
        <v>0</v>
      </c>
      <c r="X182" s="161">
        <f>IF(A9stdlife="n/a","n/a",IF(X$3&gt;(A9stdlife+$E182),(Input!$G$151*(1+rvanilla)^0.5)-SUM($G182:W182),(Input!$G$151*(1+rvanilla)^0.5)/A9stdlife))</f>
        <v>0</v>
      </c>
      <c r="Y182" s="161">
        <f>IF(A9stdlife="n/a","n/a",IF(Y$3&gt;(A9stdlife+$E182),(Input!$G$151*(1+rvanilla)^0.5)-SUM($G182:X182),(Input!$G$151*(1+rvanilla)^0.5)/A9stdlife))</f>
        <v>0</v>
      </c>
      <c r="Z182" s="161">
        <f>IF(A9stdlife="n/a","n/a",IF(Z$3&gt;(A9stdlife+$E182),(Input!$G$151*(1+rvanilla)^0.5)-SUM($G182:Y182),(Input!$G$151*(1+rvanilla)^0.5)/A9stdlife))</f>
        <v>0</v>
      </c>
      <c r="AA182" s="161">
        <f>IF(A9stdlife="n/a","n/a",IF(AA$3&gt;(A9stdlife+$E182),(Input!$G$151*(1+rvanilla)^0.5)-SUM($G182:Z182),(Input!$G$151*(1+rvanilla)^0.5)/A9stdlife))</f>
        <v>0</v>
      </c>
      <c r="AB182" s="161">
        <f>IF(A9stdlife="n/a","n/a",IF(AB$3&gt;(A9stdlife+$E182),(Input!$G$151*(1+rvanilla)^0.5)-SUM($G182:AA182),(Input!$G$151*(1+rvanilla)^0.5)/A9stdlife))</f>
        <v>0</v>
      </c>
      <c r="AC182" s="161">
        <f>IF(A9stdlife="n/a","n/a",IF(AC$3&gt;(A9stdlife+$E182),(Input!$G$151*(1+rvanilla)^0.5)-SUM($G182:AB182),(Input!$G$151*(1+rvanilla)^0.5)/A9stdlife))</f>
        <v>0</v>
      </c>
      <c r="AD182" s="161">
        <f>IF(A9stdlife="n/a","n/a",IF(AD$3&gt;(A9stdlife+$E182),(Input!$G$151*(1+rvanilla)^0.5)-SUM($G182:AC182),(Input!$G$151*(1+rvanilla)^0.5)/A9stdlife))</f>
        <v>0</v>
      </c>
      <c r="AE182" s="161">
        <f>IF(A9stdlife="n/a","n/a",IF(AE$3&gt;(A9stdlife+$E182),(Input!$G$151*(1+rvanilla)^0.5)-SUM($G182:AD182),(Input!$G$151*(1+rvanilla)^0.5)/A9stdlife))</f>
        <v>0</v>
      </c>
      <c r="AF182" s="161">
        <f>IF(A9stdlife="n/a","n/a",IF(AF$3&gt;(A9stdlife+$E182),(Input!$G$151*(1+rvanilla)^0.5)-SUM($G182:AE182),(Input!$G$151*(1+rvanilla)^0.5)/A9stdlife))</f>
        <v>0</v>
      </c>
      <c r="AG182" s="161">
        <f>IF(A9stdlife="n/a","n/a",IF(AG$3&gt;(A9stdlife+$E182),(Input!$G$151*(1+rvanilla)^0.5)-SUM($G182:AF182),(Input!$G$151*(1+rvanilla)^0.5)/A9stdlife))</f>
        <v>0</v>
      </c>
      <c r="AH182" s="161">
        <f>IF(A9stdlife="n/a","n/a",IF(AH$3&gt;(A9stdlife+$E182),(Input!$G$151*(1+rvanilla)^0.5)-SUM($G182:AG182),(Input!$G$151*(1+rvanilla)^0.5)/A9stdlife))</f>
        <v>0</v>
      </c>
      <c r="AI182" s="161">
        <f>IF(A9stdlife="n/a","n/a",IF(AI$3&gt;(A9stdlife+$E182),(Input!$G$151*(1+rvanilla)^0.5)-SUM($G182:AH182),(Input!$G$151*(1+rvanilla)^0.5)/A9stdlife))</f>
        <v>0</v>
      </c>
      <c r="AJ182" s="161">
        <f>IF(A9stdlife="n/a","n/a",IF(AJ$3&gt;(A9stdlife+$E182),(Input!$G$151*(1+rvanilla)^0.5)-SUM($G182:AI182),(Input!$G$151*(1+rvanilla)^0.5)/A9stdlife))</f>
        <v>0</v>
      </c>
      <c r="AK182" s="161">
        <f>IF(A9stdlife="n/a","n/a",IF(AK$3&gt;(A9stdlife+$E182),(Input!$G$151*(1+rvanilla)^0.5)-SUM($G182:AJ182),(Input!$G$151*(1+rvanilla)^0.5)/A9stdlife))</f>
        <v>0</v>
      </c>
      <c r="AL182" s="161">
        <f>IF(A9stdlife="n/a","n/a",IF(AL$3&gt;(A9stdlife+$E182),(Input!$G$151*(1+rvanilla)^0.5)-SUM($G182:AK182),(Input!$G$151*(1+rvanilla)^0.5)/A9stdlife))</f>
        <v>0</v>
      </c>
      <c r="AM182" s="161">
        <f>IF(A9stdlife="n/a","n/a",IF(AM$3&gt;(A9stdlife+$E182),(Input!$G$151*(1+rvanilla)^0.5)-SUM($G182:AL182),(Input!$G$151*(1+rvanilla)^0.5)/A9stdlife))</f>
        <v>0</v>
      </c>
      <c r="AN182" s="161">
        <f>IF(A9stdlife="n/a","n/a",IF(AN$3&gt;(A9stdlife+$E182),(Input!$G$151*(1+rvanilla)^0.5)-SUM($G182:AM182),(Input!$G$151*(1+rvanilla)^0.5)/A9stdlife))</f>
        <v>0</v>
      </c>
      <c r="AO182" s="161">
        <f>IF(A9stdlife="n/a","n/a",IF(AO$3&gt;(A9stdlife+$E182),(Input!$G$151*(1+rvanilla)^0.5)-SUM($G182:AN182),(Input!$G$151*(1+rvanilla)^0.5)/A9stdlife))</f>
        <v>0</v>
      </c>
      <c r="AP182" s="161">
        <f>IF(A9stdlife="n/a","n/a",IF(AP$3&gt;(A9stdlife+$E182),(Input!$G$151*(1+rvanilla)^0.5)-SUM($G182:AO182),(Input!$G$151*(1+rvanilla)^0.5)/A9stdlife))</f>
        <v>0</v>
      </c>
      <c r="AQ182" s="161">
        <f>IF(A9stdlife="n/a","n/a",IF(AQ$3&gt;(A9stdlife+$E182),(Input!$G$151*(1+rvanilla)^0.5)-SUM($G182:AP182),(Input!$G$151*(1+rvanilla)^0.5)/A9stdlife))</f>
        <v>0</v>
      </c>
      <c r="AR182" s="161">
        <f>IF(A9stdlife="n/a","n/a",IF(AR$3&gt;(A9stdlife+$E182),(Input!$G$151*(1+rvanilla)^0.5)-SUM($G182:AQ182),(Input!$G$151*(1+rvanilla)^0.5)/A9stdlife))</f>
        <v>0</v>
      </c>
      <c r="AS182" s="161">
        <f>IF(A9stdlife="n/a","n/a",IF(AS$3&gt;(A9stdlife+$E182),(Input!$G$151*(1+rvanilla)^0.5)-SUM($G182:AR182),(Input!$G$151*(1+rvanilla)^0.5)/A9stdlife))</f>
        <v>0</v>
      </c>
      <c r="AT182" s="161">
        <f>IF(A9stdlife="n/a","n/a",IF(AT$3&gt;(A9stdlife+$E182),(Input!$G$151*(1+rvanilla)^0.5)-SUM($G182:AS182),(Input!$G$151*(1+rvanilla)^0.5)/A9stdlife))</f>
        <v>0</v>
      </c>
      <c r="AU182" s="161">
        <f>IF(A9stdlife="n/a","n/a",IF(AU$3&gt;(A9stdlife+$E182),(Input!$G$151*(1+rvanilla)^0.5)-SUM($G182:AT182),(Input!$G$151*(1+rvanilla)^0.5)/A9stdlife))</f>
        <v>0</v>
      </c>
      <c r="AV182" s="161">
        <f>IF(A9stdlife="n/a","n/a",IF(AV$3&gt;(A9stdlife+$E182),(Input!$G$151*(1+rvanilla)^0.5)-SUM($G182:AU182),(Input!$G$151*(1+rvanilla)^0.5)/A9stdlife))</f>
        <v>0</v>
      </c>
      <c r="AW182" s="161">
        <f>IF(A9stdlife="n/a","n/a",IF(AW$3&gt;(A9stdlife+$E182),(Input!$G$151*(1+rvanilla)^0.5)-SUM($G182:AV182),(Input!$G$151*(1+rvanilla)^0.5)/A9stdlife))</f>
        <v>0</v>
      </c>
      <c r="AX182" s="161">
        <f>IF(A9stdlife="n/a","n/a",IF(AX$3&gt;(A9stdlife+$E182),(Input!$G$151*(1+rvanilla)^0.5)-SUM($G182:AW182),(Input!$G$151*(1+rvanilla)^0.5)/A9stdlife))</f>
        <v>0</v>
      </c>
      <c r="AY182" s="161">
        <f>IF(A9stdlife="n/a","n/a",IF(AY$3&gt;(A9stdlife+$E182),(Input!$G$151*(1+rvanilla)^0.5)-SUM($G182:AX182),(Input!$G$151*(1+rvanilla)^0.5)/A9stdlife))</f>
        <v>0</v>
      </c>
      <c r="AZ182" s="161">
        <f>IF(A9stdlife="n/a","n/a",IF(AZ$3&gt;(A9stdlife+$E182),(Input!$G$151*(1+rvanilla)^0.5)-SUM($G182:AY182),(Input!$G$151*(1+rvanilla)^0.5)/A9stdlife))</f>
        <v>0</v>
      </c>
      <c r="BA182" s="161">
        <f>IF(A9stdlife="n/a","n/a",IF(BA$3&gt;(A9stdlife+$E182),(Input!$G$151*(1+rvanilla)^0.5)-SUM($G182:AZ182),(Input!$G$151*(1+rvanilla)^0.5)/A9stdlife))</f>
        <v>0</v>
      </c>
      <c r="BB182" s="161">
        <f>IF(A9stdlife="n/a","n/a",IF(BB$3&gt;(A9stdlife+$E182),(Input!$G$151*(1+rvanilla)^0.5)-SUM($G182:BA182),(Input!$G$151*(1+rvanilla)^0.5)/A9stdlife))</f>
        <v>0</v>
      </c>
      <c r="BC182" s="161">
        <f>IF(A9stdlife="n/a","n/a",IF(BC$3&gt;(A9stdlife+$E182),(Input!$G$151*(1+rvanilla)^0.5)-SUM($G182:BB182),(Input!$G$151*(1+rvanilla)^0.5)/A9stdlife))</f>
        <v>0</v>
      </c>
      <c r="BD182" s="161">
        <f>IF(A9stdlife="n/a","n/a",IF(BD$3&gt;(A9stdlife+$E182),(Input!$G$151*(1+rvanilla)^0.5)-SUM($G182:BC182),(Input!$G$151*(1+rvanilla)^0.5)/A9stdlife))</f>
        <v>0</v>
      </c>
      <c r="BE182" s="161">
        <f>IF(A9stdlife="n/a","n/a",IF(BE$3&gt;(A9stdlife+$E182),(Input!$G$151*(1+rvanilla)^0.5)-SUM($G182:BD182),(Input!$G$151*(1+rvanilla)^0.5)/A9stdlife))</f>
        <v>0</v>
      </c>
      <c r="BF182" s="161">
        <f>IF(A9stdlife="n/a","n/a",IF(BF$3&gt;(A9stdlife+$E182),(Input!$G$151*(1+rvanilla)^0.5)-SUM($G182:BE182),(Input!$G$151*(1+rvanilla)^0.5)/A9stdlife))</f>
        <v>0</v>
      </c>
      <c r="BG182" s="161">
        <f>IF(A9stdlife="n/a","n/a",IF(BG$3&gt;(A9stdlife+$E182),(Input!$G$151*(1+rvanilla)^0.5)-SUM($G182:BF182),(Input!$G$151*(1+rvanilla)^0.5)/A9stdlife))</f>
        <v>0</v>
      </c>
      <c r="BH182" s="161">
        <f>IF(A9stdlife="n/a","n/a",IF(BH$3&gt;(A9stdlife+$E182),(Input!$G$151*(1+rvanilla)^0.5)-SUM($G182:BG182),(Input!$G$151*(1+rvanilla)^0.5)/A9stdlife))</f>
        <v>0</v>
      </c>
      <c r="BI182" s="161">
        <f>IF(A9stdlife="n/a","n/a",IF(BI$3&gt;(A9stdlife+$E182),(Input!$G$151*(1+rvanilla)^0.5)-SUM($G182:BH182),(Input!$G$151*(1+rvanilla)^0.5)/A9stdlife))</f>
        <v>0</v>
      </c>
      <c r="BJ182" s="19"/>
      <c r="BK182" s="19"/>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t="12.75" hidden="1" customHeight="1" outlineLevel="2" x14ac:dyDescent="0.2">
      <c r="A183" s="19"/>
      <c r="B183" s="19"/>
      <c r="C183" s="35"/>
      <c r="D183" s="469"/>
      <c r="E183" s="281">
        <v>2</v>
      </c>
      <c r="F183" s="37"/>
      <c r="G183" s="393"/>
      <c r="H183" s="306"/>
      <c r="I183" s="161">
        <f>IF(A9stdlife="n/a","n/a",IF(I$3&gt;(A9stdlife+$E183),(Input!$H$151*(1+rvanilla)^0.5)-SUM($H183:H183),(Input!$H$151*(1+rvanilla)^0.5)/A9stdlife))</f>
        <v>0</v>
      </c>
      <c r="J183" s="161">
        <f>IF(A9stdlife="n/a","n/a",IF(J$3&gt;(A9stdlife+$E183),(Input!$H$151*(1+rvanilla)^0.5)-SUM($H183:I183),(Input!$H$151*(1+rvanilla)^0.5)/A9stdlife))</f>
        <v>0</v>
      </c>
      <c r="K183" s="161">
        <f>IF(A9stdlife="n/a","n/a",IF(K$3&gt;(A9stdlife+$E183),(Input!$H$151*(1+rvanilla)^0.5)-SUM($H183:J183),(Input!$H$151*(1+rvanilla)^0.5)/A9stdlife))</f>
        <v>0</v>
      </c>
      <c r="L183" s="161">
        <f>IF(A9stdlife="n/a","n/a",IF(L$3&gt;(A9stdlife+$E183),(Input!$H$151*(1+rvanilla)^0.5)-SUM($H183:K183),(Input!$H$151*(1+rvanilla)^0.5)/A9stdlife))</f>
        <v>0</v>
      </c>
      <c r="M183" s="161">
        <f>IF(A9stdlife="n/a","n/a",IF(M$3&gt;(A9stdlife+$E183),(Input!$H$151*(1+rvanilla)^0.5)-SUM($H183:L183),(Input!$H$151*(1+rvanilla)^0.5)/A9stdlife))</f>
        <v>0</v>
      </c>
      <c r="N183" s="161">
        <f>IF(A9stdlife="n/a","n/a",IF(N$3&gt;(A9stdlife+$E183),(Input!$H$151*(1+rvanilla)^0.5)-SUM($H183:M183),(Input!$H$151*(1+rvanilla)^0.5)/A9stdlife))</f>
        <v>0</v>
      </c>
      <c r="O183" s="161">
        <f>IF(A9stdlife="n/a","n/a",IF(O$3&gt;(A9stdlife+$E183),(Input!$H$151*(1+rvanilla)^0.5)-SUM($H183:N183),(Input!$H$151*(1+rvanilla)^0.5)/A9stdlife))</f>
        <v>0</v>
      </c>
      <c r="P183" s="161">
        <f>IF(A9stdlife="n/a","n/a",IF(P$3&gt;(A9stdlife+$E183),(Input!$H$151*(1+rvanilla)^0.5)-SUM($H183:O183),(Input!$H$151*(1+rvanilla)^0.5)/A9stdlife))</f>
        <v>0</v>
      </c>
      <c r="Q183" s="161">
        <f>IF(A9stdlife="n/a","n/a",IF(Q$3&gt;(A9stdlife+$E183),(Input!$H$151*(1+rvanilla)^0.5)-SUM($H183:P183),(Input!$H$151*(1+rvanilla)^0.5)/A9stdlife))</f>
        <v>0</v>
      </c>
      <c r="R183" s="161">
        <f>IF(A9stdlife="n/a","n/a",IF(R$3&gt;(A9stdlife+$E183),(Input!$H$151*(1+rvanilla)^0.5)-SUM($H183:Q183),(Input!$H$151*(1+rvanilla)^0.5)/A9stdlife))</f>
        <v>0</v>
      </c>
      <c r="S183" s="161">
        <f>IF(A9stdlife="n/a","n/a",IF(S$3&gt;(A9stdlife+$E183),(Input!$H$151*(1+rvanilla)^0.5)-SUM($H183:R183),(Input!$H$151*(1+rvanilla)^0.5)/A9stdlife))</f>
        <v>0</v>
      </c>
      <c r="T183" s="161">
        <f>IF(A9stdlife="n/a","n/a",IF(T$3&gt;(A9stdlife+$E183),(Input!$H$151*(1+rvanilla)^0.5)-SUM($H183:S183),(Input!$H$151*(1+rvanilla)^0.5)/A9stdlife))</f>
        <v>0</v>
      </c>
      <c r="U183" s="161">
        <f>IF(A9stdlife="n/a","n/a",IF(U$3&gt;(A9stdlife+$E183),(Input!$H$151*(1+rvanilla)^0.5)-SUM($H183:T183),(Input!$H$151*(1+rvanilla)^0.5)/A9stdlife))</f>
        <v>0</v>
      </c>
      <c r="V183" s="161">
        <f>IF(A9stdlife="n/a","n/a",IF(V$3&gt;(A9stdlife+$E183),(Input!$H$151*(1+rvanilla)^0.5)-SUM($H183:U183),(Input!$H$151*(1+rvanilla)^0.5)/A9stdlife))</f>
        <v>0</v>
      </c>
      <c r="W183" s="161">
        <f>IF(A9stdlife="n/a","n/a",IF(W$3&gt;(A9stdlife+$E183),(Input!$H$151*(1+rvanilla)^0.5)-SUM($H183:V183),(Input!$H$151*(1+rvanilla)^0.5)/A9stdlife))</f>
        <v>0</v>
      </c>
      <c r="X183" s="161">
        <f>IF(A9stdlife="n/a","n/a",IF(X$3&gt;(A9stdlife+$E183),(Input!$H$151*(1+rvanilla)^0.5)-SUM($H183:W183),(Input!$H$151*(1+rvanilla)^0.5)/A9stdlife))</f>
        <v>0</v>
      </c>
      <c r="Y183" s="161">
        <f>IF(A9stdlife="n/a","n/a",IF(Y$3&gt;(A9stdlife+$E183),(Input!$H$151*(1+rvanilla)^0.5)-SUM($H183:X183),(Input!$H$151*(1+rvanilla)^0.5)/A9stdlife))</f>
        <v>0</v>
      </c>
      <c r="Z183" s="161">
        <f>IF(A9stdlife="n/a","n/a",IF(Z$3&gt;(A9stdlife+$E183),(Input!$H$151*(1+rvanilla)^0.5)-SUM($H183:Y183),(Input!$H$151*(1+rvanilla)^0.5)/A9stdlife))</f>
        <v>0</v>
      </c>
      <c r="AA183" s="161">
        <f>IF(A9stdlife="n/a","n/a",IF(AA$3&gt;(A9stdlife+$E183),(Input!$H$151*(1+rvanilla)^0.5)-SUM($H183:Z183),(Input!$H$151*(1+rvanilla)^0.5)/A9stdlife))</f>
        <v>0</v>
      </c>
      <c r="AB183" s="161">
        <f>IF(A9stdlife="n/a","n/a",IF(AB$3&gt;(A9stdlife+$E183),(Input!$H$151*(1+rvanilla)^0.5)-SUM($H183:AA183),(Input!$H$151*(1+rvanilla)^0.5)/A9stdlife))</f>
        <v>0</v>
      </c>
      <c r="AC183" s="161">
        <f>IF(A9stdlife="n/a","n/a",IF(AC$3&gt;(A9stdlife+$E183),(Input!$H$151*(1+rvanilla)^0.5)-SUM($H183:AB183),(Input!$H$151*(1+rvanilla)^0.5)/A9stdlife))</f>
        <v>0</v>
      </c>
      <c r="AD183" s="161">
        <f>IF(A9stdlife="n/a","n/a",IF(AD$3&gt;(A9stdlife+$E183),(Input!$H$151*(1+rvanilla)^0.5)-SUM($H183:AC183),(Input!$H$151*(1+rvanilla)^0.5)/A9stdlife))</f>
        <v>0</v>
      </c>
      <c r="AE183" s="161">
        <f>IF(A9stdlife="n/a","n/a",IF(AE$3&gt;(A9stdlife+$E183),(Input!$H$151*(1+rvanilla)^0.5)-SUM($H183:AD183),(Input!$H$151*(1+rvanilla)^0.5)/A9stdlife))</f>
        <v>0</v>
      </c>
      <c r="AF183" s="161">
        <f>IF(A9stdlife="n/a","n/a",IF(AF$3&gt;(A9stdlife+$E183),(Input!$H$151*(1+rvanilla)^0.5)-SUM($H183:AE183),(Input!$H$151*(1+rvanilla)^0.5)/A9stdlife))</f>
        <v>0</v>
      </c>
      <c r="AG183" s="161">
        <f>IF(A9stdlife="n/a","n/a",IF(AG$3&gt;(A9stdlife+$E183),(Input!$H$151*(1+rvanilla)^0.5)-SUM($H183:AF183),(Input!$H$151*(1+rvanilla)^0.5)/A9stdlife))</f>
        <v>0</v>
      </c>
      <c r="AH183" s="161">
        <f>IF(A9stdlife="n/a","n/a",IF(AH$3&gt;(A9stdlife+$E183),(Input!$H$151*(1+rvanilla)^0.5)-SUM($H183:AG183),(Input!$H$151*(1+rvanilla)^0.5)/A9stdlife))</f>
        <v>0</v>
      </c>
      <c r="AI183" s="161">
        <f>IF(A9stdlife="n/a","n/a",IF(AI$3&gt;(A9stdlife+$E183),(Input!$H$151*(1+rvanilla)^0.5)-SUM($H183:AH183),(Input!$H$151*(1+rvanilla)^0.5)/A9stdlife))</f>
        <v>0</v>
      </c>
      <c r="AJ183" s="161">
        <f>IF(A9stdlife="n/a","n/a",IF(AJ$3&gt;(A9stdlife+$E183),(Input!$H$151*(1+rvanilla)^0.5)-SUM($H183:AI183),(Input!$H$151*(1+rvanilla)^0.5)/A9stdlife))</f>
        <v>0</v>
      </c>
      <c r="AK183" s="161">
        <f>IF(A9stdlife="n/a","n/a",IF(AK$3&gt;(A9stdlife+$E183),(Input!$H$151*(1+rvanilla)^0.5)-SUM($H183:AJ183),(Input!$H$151*(1+rvanilla)^0.5)/A9stdlife))</f>
        <v>0</v>
      </c>
      <c r="AL183" s="161">
        <f>IF(A9stdlife="n/a","n/a",IF(AL$3&gt;(A9stdlife+$E183),(Input!$H$151*(1+rvanilla)^0.5)-SUM($H183:AK183),(Input!$H$151*(1+rvanilla)^0.5)/A9stdlife))</f>
        <v>0</v>
      </c>
      <c r="AM183" s="161">
        <f>IF(A9stdlife="n/a","n/a",IF(AM$3&gt;(A9stdlife+$E183),(Input!$H$151*(1+rvanilla)^0.5)-SUM($H183:AL183),(Input!$H$151*(1+rvanilla)^0.5)/A9stdlife))</f>
        <v>0</v>
      </c>
      <c r="AN183" s="161">
        <f>IF(A9stdlife="n/a","n/a",IF(AN$3&gt;(A9stdlife+$E183),(Input!$H$151*(1+rvanilla)^0.5)-SUM($H183:AM183),(Input!$H$151*(1+rvanilla)^0.5)/A9stdlife))</f>
        <v>0</v>
      </c>
      <c r="AO183" s="161">
        <f>IF(A9stdlife="n/a","n/a",IF(AO$3&gt;(A9stdlife+$E183),(Input!$H$151*(1+rvanilla)^0.5)-SUM($H183:AN183),(Input!$H$151*(1+rvanilla)^0.5)/A9stdlife))</f>
        <v>0</v>
      </c>
      <c r="AP183" s="161">
        <f>IF(A9stdlife="n/a","n/a",IF(AP$3&gt;(A9stdlife+$E183),(Input!$H$151*(1+rvanilla)^0.5)-SUM($H183:AO183),(Input!$H$151*(1+rvanilla)^0.5)/A9stdlife))</f>
        <v>0</v>
      </c>
      <c r="AQ183" s="161">
        <f>IF(A9stdlife="n/a","n/a",IF(AQ$3&gt;(A9stdlife+$E183),(Input!$H$151*(1+rvanilla)^0.5)-SUM($H183:AP183),(Input!$H$151*(1+rvanilla)^0.5)/A9stdlife))</f>
        <v>0</v>
      </c>
      <c r="AR183" s="161">
        <f>IF(A9stdlife="n/a","n/a",IF(AR$3&gt;(A9stdlife+$E183),(Input!$H$151*(1+rvanilla)^0.5)-SUM($H183:AQ183),(Input!$H$151*(1+rvanilla)^0.5)/A9stdlife))</f>
        <v>0</v>
      </c>
      <c r="AS183" s="161">
        <f>IF(A9stdlife="n/a","n/a",IF(AS$3&gt;(A9stdlife+$E183),(Input!$H$151*(1+rvanilla)^0.5)-SUM($H183:AR183),(Input!$H$151*(1+rvanilla)^0.5)/A9stdlife))</f>
        <v>0</v>
      </c>
      <c r="AT183" s="161">
        <f>IF(A9stdlife="n/a","n/a",IF(AT$3&gt;(A9stdlife+$E183),(Input!$H$151*(1+rvanilla)^0.5)-SUM($H183:AS183),(Input!$H$151*(1+rvanilla)^0.5)/A9stdlife))</f>
        <v>0</v>
      </c>
      <c r="AU183" s="161">
        <f>IF(A9stdlife="n/a","n/a",IF(AU$3&gt;(A9stdlife+$E183),(Input!$H$151*(1+rvanilla)^0.5)-SUM($H183:AT183),(Input!$H$151*(1+rvanilla)^0.5)/A9stdlife))</f>
        <v>0</v>
      </c>
      <c r="AV183" s="161">
        <f>IF(A9stdlife="n/a","n/a",IF(AV$3&gt;(A9stdlife+$E183),(Input!$H$151*(1+rvanilla)^0.5)-SUM($H183:AU183),(Input!$H$151*(1+rvanilla)^0.5)/A9stdlife))</f>
        <v>0</v>
      </c>
      <c r="AW183" s="161">
        <f>IF(A9stdlife="n/a","n/a",IF(AW$3&gt;(A9stdlife+$E183),(Input!$H$151*(1+rvanilla)^0.5)-SUM($H183:AV183),(Input!$H$151*(1+rvanilla)^0.5)/A9stdlife))</f>
        <v>0</v>
      </c>
      <c r="AX183" s="161">
        <f>IF(A9stdlife="n/a","n/a",IF(AX$3&gt;(A9stdlife+$E183),(Input!$H$151*(1+rvanilla)^0.5)-SUM($H183:AW183),(Input!$H$151*(1+rvanilla)^0.5)/A9stdlife))</f>
        <v>0</v>
      </c>
      <c r="AY183" s="161">
        <f>IF(A9stdlife="n/a","n/a",IF(AY$3&gt;(A9stdlife+$E183),(Input!$H$151*(1+rvanilla)^0.5)-SUM($H183:AX183),(Input!$H$151*(1+rvanilla)^0.5)/A9stdlife))</f>
        <v>0</v>
      </c>
      <c r="AZ183" s="161">
        <f>IF(A9stdlife="n/a","n/a",IF(AZ$3&gt;(A9stdlife+$E183),(Input!$H$151*(1+rvanilla)^0.5)-SUM($H183:AY183),(Input!$H$151*(1+rvanilla)^0.5)/A9stdlife))</f>
        <v>0</v>
      </c>
      <c r="BA183" s="161">
        <f>IF(A9stdlife="n/a","n/a",IF(BA$3&gt;(A9stdlife+$E183),(Input!$H$151*(1+rvanilla)^0.5)-SUM($H183:AZ183),(Input!$H$151*(1+rvanilla)^0.5)/A9stdlife))</f>
        <v>0</v>
      </c>
      <c r="BB183" s="161">
        <f>IF(A9stdlife="n/a","n/a",IF(BB$3&gt;(A9stdlife+$E183),(Input!$H$151*(1+rvanilla)^0.5)-SUM($H183:BA183),(Input!$H$151*(1+rvanilla)^0.5)/A9stdlife))</f>
        <v>0</v>
      </c>
      <c r="BC183" s="161">
        <f>IF(A9stdlife="n/a","n/a",IF(BC$3&gt;(A9stdlife+$E183),(Input!$H$151*(1+rvanilla)^0.5)-SUM($H183:BB183),(Input!$H$151*(1+rvanilla)^0.5)/A9stdlife))</f>
        <v>0</v>
      </c>
      <c r="BD183" s="161">
        <f>IF(A9stdlife="n/a","n/a",IF(BD$3&gt;(A9stdlife+$E183),(Input!$H$151*(1+rvanilla)^0.5)-SUM($H183:BC183),(Input!$H$151*(1+rvanilla)^0.5)/A9stdlife))</f>
        <v>0</v>
      </c>
      <c r="BE183" s="161">
        <f>IF(A9stdlife="n/a","n/a",IF(BE$3&gt;(A9stdlife+$E183),(Input!$H$151*(1+rvanilla)^0.5)-SUM($H183:BD183),(Input!$H$151*(1+rvanilla)^0.5)/A9stdlife))</f>
        <v>0</v>
      </c>
      <c r="BF183" s="161">
        <f>IF(A9stdlife="n/a","n/a",IF(BF$3&gt;(A9stdlife+$E183),(Input!$H$151*(1+rvanilla)^0.5)-SUM($H183:BE183),(Input!$H$151*(1+rvanilla)^0.5)/A9stdlife))</f>
        <v>0</v>
      </c>
      <c r="BG183" s="161">
        <f>IF(A9stdlife="n/a","n/a",IF(BG$3&gt;(A9stdlife+$E183),(Input!$H$151*(1+rvanilla)^0.5)-SUM($H183:BF183),(Input!$H$151*(1+rvanilla)^0.5)/A9stdlife))</f>
        <v>0</v>
      </c>
      <c r="BH183" s="161">
        <f>IF(A9stdlife="n/a","n/a",IF(BH$3&gt;(A9stdlife+$E183),(Input!$H$151*(1+rvanilla)^0.5)-SUM($H183:BG183),(Input!$H$151*(1+rvanilla)^0.5)/A9stdlife))</f>
        <v>0</v>
      </c>
      <c r="BI183" s="161">
        <f>IF(A9stdlife="n/a","n/a",IF(BI$3&gt;(A9stdlife+$E183),(Input!$H$151*(1+rvanilla)^0.5)-SUM($H183:BH183),(Input!$H$151*(1+rvanilla)^0.5)/A9stdlife))</f>
        <v>0</v>
      </c>
      <c r="BJ183" s="19"/>
      <c r="BK183" s="19"/>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x14ac:dyDescent="0.2">
      <c r="A184" s="19"/>
      <c r="B184" s="19"/>
      <c r="C184" s="35"/>
      <c r="D184" s="469"/>
      <c r="E184" s="281">
        <v>3</v>
      </c>
      <c r="F184" s="37"/>
      <c r="G184" s="393"/>
      <c r="H184" s="307"/>
      <c r="I184" s="306"/>
      <c r="J184" s="161">
        <f>IF(A9stdlife="n/a","n/a",IF(J$3&gt;(A9stdlife+$E184),(Input!$I$151*(1+rvanilla)^0.5)-SUM($I184:I184),(Input!$I$151*(1+rvanilla)^0.5)/A9stdlife))</f>
        <v>0</v>
      </c>
      <c r="K184" s="161">
        <f>IF(A9stdlife="n/a","n/a",IF(K$3&gt;(A9stdlife+$E184),(Input!$I$151*(1+rvanilla)^0.5)-SUM($I184:J184),(Input!$I$151*(1+rvanilla)^0.5)/A9stdlife))</f>
        <v>0</v>
      </c>
      <c r="L184" s="161">
        <f>IF(A9stdlife="n/a","n/a",IF(L$3&gt;(A9stdlife+$E184),(Input!$I$151*(1+rvanilla)^0.5)-SUM($I184:K184),(Input!$I$151*(1+rvanilla)^0.5)/A9stdlife))</f>
        <v>0</v>
      </c>
      <c r="M184" s="161">
        <f>IF(A9stdlife="n/a","n/a",IF(M$3&gt;(A9stdlife+$E184),(Input!$I$151*(1+rvanilla)^0.5)-SUM($I184:L184),(Input!$I$151*(1+rvanilla)^0.5)/A9stdlife))</f>
        <v>0</v>
      </c>
      <c r="N184" s="161">
        <f>IF(A9stdlife="n/a","n/a",IF(N$3&gt;(A9stdlife+$E184),(Input!$I$151*(1+rvanilla)^0.5)-SUM($I184:M184),(Input!$I$151*(1+rvanilla)^0.5)/A9stdlife))</f>
        <v>0</v>
      </c>
      <c r="O184" s="161">
        <f>IF(A9stdlife="n/a","n/a",IF(O$3&gt;(A9stdlife+$E184),(Input!$I$151*(1+rvanilla)^0.5)-SUM($I184:N184),(Input!$I$151*(1+rvanilla)^0.5)/A9stdlife))</f>
        <v>0</v>
      </c>
      <c r="P184" s="161">
        <f>IF(A9stdlife="n/a","n/a",IF(P$3&gt;(A9stdlife+$E184),(Input!$I$151*(1+rvanilla)^0.5)-SUM($I184:O184),(Input!$I$151*(1+rvanilla)^0.5)/A9stdlife))</f>
        <v>0</v>
      </c>
      <c r="Q184" s="161">
        <f>IF(A9stdlife="n/a","n/a",IF(Q$3&gt;(A9stdlife+$E184),(Input!$I$151*(1+rvanilla)^0.5)-SUM($I184:P184),(Input!$I$151*(1+rvanilla)^0.5)/A9stdlife))</f>
        <v>0</v>
      </c>
      <c r="R184" s="161">
        <f>IF(A9stdlife="n/a","n/a",IF(R$3&gt;(A9stdlife+$E184),(Input!$I$151*(1+rvanilla)^0.5)-SUM($I184:Q184),(Input!$I$151*(1+rvanilla)^0.5)/A9stdlife))</f>
        <v>0</v>
      </c>
      <c r="S184" s="161">
        <f>IF(A9stdlife="n/a","n/a",IF(S$3&gt;(A9stdlife+$E184),(Input!$I$151*(1+rvanilla)^0.5)-SUM($I184:R184),(Input!$I$151*(1+rvanilla)^0.5)/A9stdlife))</f>
        <v>0</v>
      </c>
      <c r="T184" s="161">
        <f>IF(A9stdlife="n/a","n/a",IF(T$3&gt;(A9stdlife+$E184),(Input!$I$151*(1+rvanilla)^0.5)-SUM($I184:S184),(Input!$I$151*(1+rvanilla)^0.5)/A9stdlife))</f>
        <v>0</v>
      </c>
      <c r="U184" s="161">
        <f>IF(A9stdlife="n/a","n/a",IF(U$3&gt;(A9stdlife+$E184),(Input!$I$151*(1+rvanilla)^0.5)-SUM($I184:T184),(Input!$I$151*(1+rvanilla)^0.5)/A9stdlife))</f>
        <v>0</v>
      </c>
      <c r="V184" s="161">
        <f>IF(A9stdlife="n/a","n/a",IF(V$3&gt;(A9stdlife+$E184),(Input!$I$151*(1+rvanilla)^0.5)-SUM($I184:U184),(Input!$I$151*(1+rvanilla)^0.5)/A9stdlife))</f>
        <v>0</v>
      </c>
      <c r="W184" s="161">
        <f>IF(A9stdlife="n/a","n/a",IF(W$3&gt;(A9stdlife+$E184),(Input!$I$151*(1+rvanilla)^0.5)-SUM($I184:V184),(Input!$I$151*(1+rvanilla)^0.5)/A9stdlife))</f>
        <v>0</v>
      </c>
      <c r="X184" s="161">
        <f>IF(A9stdlife="n/a","n/a",IF(X$3&gt;(A9stdlife+$E184),(Input!$I$151*(1+rvanilla)^0.5)-SUM($I184:W184),(Input!$I$151*(1+rvanilla)^0.5)/A9stdlife))</f>
        <v>0</v>
      </c>
      <c r="Y184" s="161">
        <f>IF(A9stdlife="n/a","n/a",IF(Y$3&gt;(A9stdlife+$E184),(Input!$I$151*(1+rvanilla)^0.5)-SUM($I184:X184),(Input!$I$151*(1+rvanilla)^0.5)/A9stdlife))</f>
        <v>0</v>
      </c>
      <c r="Z184" s="161">
        <f>IF(A9stdlife="n/a","n/a",IF(Z$3&gt;(A9stdlife+$E184),(Input!$I$151*(1+rvanilla)^0.5)-SUM($I184:Y184),(Input!$I$151*(1+rvanilla)^0.5)/A9stdlife))</f>
        <v>0</v>
      </c>
      <c r="AA184" s="161">
        <f>IF(A9stdlife="n/a","n/a",IF(AA$3&gt;(A9stdlife+$E184),(Input!$I$151*(1+rvanilla)^0.5)-SUM($I184:Z184),(Input!$I$151*(1+rvanilla)^0.5)/A9stdlife))</f>
        <v>0</v>
      </c>
      <c r="AB184" s="161">
        <f>IF(A9stdlife="n/a","n/a",IF(AB$3&gt;(A9stdlife+$E184),(Input!$I$151*(1+rvanilla)^0.5)-SUM($I184:AA184),(Input!$I$151*(1+rvanilla)^0.5)/A9stdlife))</f>
        <v>0</v>
      </c>
      <c r="AC184" s="161">
        <f>IF(A9stdlife="n/a","n/a",IF(AC$3&gt;(A9stdlife+$E184),(Input!$I$151*(1+rvanilla)^0.5)-SUM($I184:AB184),(Input!$I$151*(1+rvanilla)^0.5)/A9stdlife))</f>
        <v>0</v>
      </c>
      <c r="AD184" s="161">
        <f>IF(A9stdlife="n/a","n/a",IF(AD$3&gt;(A9stdlife+$E184),(Input!$I$151*(1+rvanilla)^0.5)-SUM($I184:AC184),(Input!$I$151*(1+rvanilla)^0.5)/A9stdlife))</f>
        <v>0</v>
      </c>
      <c r="AE184" s="161">
        <f>IF(A9stdlife="n/a","n/a",IF(AE$3&gt;(A9stdlife+$E184),(Input!$I$151*(1+rvanilla)^0.5)-SUM($I184:AD184),(Input!$I$151*(1+rvanilla)^0.5)/A9stdlife))</f>
        <v>0</v>
      </c>
      <c r="AF184" s="161">
        <f>IF(A9stdlife="n/a","n/a",IF(AF$3&gt;(A9stdlife+$E184),(Input!$I$151*(1+rvanilla)^0.5)-SUM($I184:AE184),(Input!$I$151*(1+rvanilla)^0.5)/A9stdlife))</f>
        <v>0</v>
      </c>
      <c r="AG184" s="161">
        <f>IF(A9stdlife="n/a","n/a",IF(AG$3&gt;(A9stdlife+$E184),(Input!$I$151*(1+rvanilla)^0.5)-SUM($I184:AF184),(Input!$I$151*(1+rvanilla)^0.5)/A9stdlife))</f>
        <v>0</v>
      </c>
      <c r="AH184" s="161">
        <f>IF(A9stdlife="n/a","n/a",IF(AH$3&gt;(A9stdlife+$E184),(Input!$I$151*(1+rvanilla)^0.5)-SUM($I184:AG184),(Input!$I$151*(1+rvanilla)^0.5)/A9stdlife))</f>
        <v>0</v>
      </c>
      <c r="AI184" s="161">
        <f>IF(A9stdlife="n/a","n/a",IF(AI$3&gt;(A9stdlife+$E184),(Input!$I$151*(1+rvanilla)^0.5)-SUM($I184:AH184),(Input!$I$151*(1+rvanilla)^0.5)/A9stdlife))</f>
        <v>0</v>
      </c>
      <c r="AJ184" s="161">
        <f>IF(A9stdlife="n/a","n/a",IF(AJ$3&gt;(A9stdlife+$E184),(Input!$I$151*(1+rvanilla)^0.5)-SUM($I184:AI184),(Input!$I$151*(1+rvanilla)^0.5)/A9stdlife))</f>
        <v>0</v>
      </c>
      <c r="AK184" s="161">
        <f>IF(A9stdlife="n/a","n/a",IF(AK$3&gt;(A9stdlife+$E184),(Input!$I$151*(1+rvanilla)^0.5)-SUM($I184:AJ184),(Input!$I$151*(1+rvanilla)^0.5)/A9stdlife))</f>
        <v>0</v>
      </c>
      <c r="AL184" s="161">
        <f>IF(A9stdlife="n/a","n/a",IF(AL$3&gt;(A9stdlife+$E184),(Input!$I$151*(1+rvanilla)^0.5)-SUM($I184:AK184),(Input!$I$151*(1+rvanilla)^0.5)/A9stdlife))</f>
        <v>0</v>
      </c>
      <c r="AM184" s="161">
        <f>IF(A9stdlife="n/a","n/a",IF(AM$3&gt;(A9stdlife+$E184),(Input!$I$151*(1+rvanilla)^0.5)-SUM($I184:AL184),(Input!$I$151*(1+rvanilla)^0.5)/A9stdlife))</f>
        <v>0</v>
      </c>
      <c r="AN184" s="161">
        <f>IF(A9stdlife="n/a","n/a",IF(AN$3&gt;(A9stdlife+$E184),(Input!$I$151*(1+rvanilla)^0.5)-SUM($I184:AM184),(Input!$I$151*(1+rvanilla)^0.5)/A9stdlife))</f>
        <v>0</v>
      </c>
      <c r="AO184" s="161">
        <f>IF(A9stdlife="n/a","n/a",IF(AO$3&gt;(A9stdlife+$E184),(Input!$I$151*(1+rvanilla)^0.5)-SUM($I184:AN184),(Input!$I$151*(1+rvanilla)^0.5)/A9stdlife))</f>
        <v>0</v>
      </c>
      <c r="AP184" s="161">
        <f>IF(A9stdlife="n/a","n/a",IF(AP$3&gt;(A9stdlife+$E184),(Input!$I$151*(1+rvanilla)^0.5)-SUM($I184:AO184),(Input!$I$151*(1+rvanilla)^0.5)/A9stdlife))</f>
        <v>0</v>
      </c>
      <c r="AQ184" s="161">
        <f>IF(A9stdlife="n/a","n/a",IF(AQ$3&gt;(A9stdlife+$E184),(Input!$I$151*(1+rvanilla)^0.5)-SUM($I184:AP184),(Input!$I$151*(1+rvanilla)^0.5)/A9stdlife))</f>
        <v>0</v>
      </c>
      <c r="AR184" s="161">
        <f>IF(A9stdlife="n/a","n/a",IF(AR$3&gt;(A9stdlife+$E184),(Input!$I$151*(1+rvanilla)^0.5)-SUM($I184:AQ184),(Input!$I$151*(1+rvanilla)^0.5)/A9stdlife))</f>
        <v>0</v>
      </c>
      <c r="AS184" s="161">
        <f>IF(A9stdlife="n/a","n/a",IF(AS$3&gt;(A9stdlife+$E184),(Input!$I$151*(1+rvanilla)^0.5)-SUM($I184:AR184),(Input!$I$151*(1+rvanilla)^0.5)/A9stdlife))</f>
        <v>0</v>
      </c>
      <c r="AT184" s="161">
        <f>IF(A9stdlife="n/a","n/a",IF(AT$3&gt;(A9stdlife+$E184),(Input!$I$151*(1+rvanilla)^0.5)-SUM($I184:AS184),(Input!$I$151*(1+rvanilla)^0.5)/A9stdlife))</f>
        <v>0</v>
      </c>
      <c r="AU184" s="161">
        <f>IF(A9stdlife="n/a","n/a",IF(AU$3&gt;(A9stdlife+$E184),(Input!$I$151*(1+rvanilla)^0.5)-SUM($I184:AT184),(Input!$I$151*(1+rvanilla)^0.5)/A9stdlife))</f>
        <v>0</v>
      </c>
      <c r="AV184" s="161">
        <f>IF(A9stdlife="n/a","n/a",IF(AV$3&gt;(A9stdlife+$E184),(Input!$I$151*(1+rvanilla)^0.5)-SUM($I184:AU184),(Input!$I$151*(1+rvanilla)^0.5)/A9stdlife))</f>
        <v>0</v>
      </c>
      <c r="AW184" s="161">
        <f>IF(A9stdlife="n/a","n/a",IF(AW$3&gt;(A9stdlife+$E184),(Input!$I$151*(1+rvanilla)^0.5)-SUM($I184:AV184),(Input!$I$151*(1+rvanilla)^0.5)/A9stdlife))</f>
        <v>0</v>
      </c>
      <c r="AX184" s="161">
        <f>IF(A9stdlife="n/a","n/a",IF(AX$3&gt;(A9stdlife+$E184),(Input!$I$151*(1+rvanilla)^0.5)-SUM($I184:AW184),(Input!$I$151*(1+rvanilla)^0.5)/A9stdlife))</f>
        <v>0</v>
      </c>
      <c r="AY184" s="161">
        <f>IF(A9stdlife="n/a","n/a",IF(AY$3&gt;(A9stdlife+$E184),(Input!$I$151*(1+rvanilla)^0.5)-SUM($I184:AX184),(Input!$I$151*(1+rvanilla)^0.5)/A9stdlife))</f>
        <v>0</v>
      </c>
      <c r="AZ184" s="161">
        <f>IF(A9stdlife="n/a","n/a",IF(AZ$3&gt;(A9stdlife+$E184),(Input!$I$151*(1+rvanilla)^0.5)-SUM($I184:AY184),(Input!$I$151*(1+rvanilla)^0.5)/A9stdlife))</f>
        <v>0</v>
      </c>
      <c r="BA184" s="161">
        <f>IF(A9stdlife="n/a","n/a",IF(BA$3&gt;(A9stdlife+$E184),(Input!$I$151*(1+rvanilla)^0.5)-SUM($I184:AZ184),(Input!$I$151*(1+rvanilla)^0.5)/A9stdlife))</f>
        <v>0</v>
      </c>
      <c r="BB184" s="161">
        <f>IF(A9stdlife="n/a","n/a",IF(BB$3&gt;(A9stdlife+$E184),(Input!$I$151*(1+rvanilla)^0.5)-SUM($I184:BA184),(Input!$I$151*(1+rvanilla)^0.5)/A9stdlife))</f>
        <v>0</v>
      </c>
      <c r="BC184" s="161">
        <f>IF(A9stdlife="n/a","n/a",IF(BC$3&gt;(A9stdlife+$E184),(Input!$I$151*(1+rvanilla)^0.5)-SUM($I184:BB184),(Input!$I$151*(1+rvanilla)^0.5)/A9stdlife))</f>
        <v>0</v>
      </c>
      <c r="BD184" s="161">
        <f>IF(A9stdlife="n/a","n/a",IF(BD$3&gt;(A9stdlife+$E184),(Input!$I$151*(1+rvanilla)^0.5)-SUM($I184:BC184),(Input!$I$151*(1+rvanilla)^0.5)/A9stdlife))</f>
        <v>0</v>
      </c>
      <c r="BE184" s="161">
        <f>IF(A9stdlife="n/a","n/a",IF(BE$3&gt;(A9stdlife+$E184),(Input!$I$151*(1+rvanilla)^0.5)-SUM($I184:BD184),(Input!$I$151*(1+rvanilla)^0.5)/A9stdlife))</f>
        <v>0</v>
      </c>
      <c r="BF184" s="161">
        <f>IF(A9stdlife="n/a","n/a",IF(BF$3&gt;(A9stdlife+$E184),(Input!$I$151*(1+rvanilla)^0.5)-SUM($I184:BE184),(Input!$I$151*(1+rvanilla)^0.5)/A9stdlife))</f>
        <v>0</v>
      </c>
      <c r="BG184" s="161">
        <f>IF(A9stdlife="n/a","n/a",IF(BG$3&gt;(A9stdlife+$E184),(Input!$I$151*(1+rvanilla)^0.5)-SUM($I184:BF184),(Input!$I$151*(1+rvanilla)^0.5)/A9stdlife))</f>
        <v>0</v>
      </c>
      <c r="BH184" s="161">
        <f>IF(A9stdlife="n/a","n/a",IF(BH$3&gt;(A9stdlife+$E184),(Input!$I$151*(1+rvanilla)^0.5)-SUM($I184:BG184),(Input!$I$151*(1+rvanilla)^0.5)/A9stdlife))</f>
        <v>0</v>
      </c>
      <c r="BI184" s="161">
        <f>IF(A9stdlife="n/a","n/a",IF(BI$3&gt;(A9stdlife+$E184),(Input!$I$151*(1+rvanilla)^0.5)-SUM($I184:BH184),(Input!$I$151*(1+rvanilla)^0.5)/A9stdlife))</f>
        <v>0</v>
      </c>
      <c r="BJ184" s="19"/>
      <c r="BK184" s="19"/>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x14ac:dyDescent="0.2">
      <c r="A185" s="19"/>
      <c r="B185" s="19"/>
      <c r="C185" s="35"/>
      <c r="D185" s="469"/>
      <c r="E185" s="281">
        <v>4</v>
      </c>
      <c r="F185" s="37"/>
      <c r="G185" s="393"/>
      <c r="H185" s="307"/>
      <c r="I185" s="307"/>
      <c r="J185" s="306"/>
      <c r="K185" s="161">
        <f>IF(A9stdlife="n/a","n/a",IF(K$3&gt;(A9stdlife+$E185),(Input!$J$151*(1+rvanilla)^0.5)-SUM($J185:J185),(Input!$J$151*(1+rvanilla)^0.5)/A9stdlife))</f>
        <v>0</v>
      </c>
      <c r="L185" s="161">
        <f>IF(A9stdlife="n/a","n/a",IF(L$3&gt;(A9stdlife+$E185),(Input!$J$151*(1+rvanilla)^0.5)-SUM($J185:K185),(Input!$J$151*(1+rvanilla)^0.5)/A9stdlife))</f>
        <v>0</v>
      </c>
      <c r="M185" s="161">
        <f>IF(A9stdlife="n/a","n/a",IF(M$3&gt;(A9stdlife+$E185),(Input!$J$151*(1+rvanilla)^0.5)-SUM($J185:L185),(Input!$J$151*(1+rvanilla)^0.5)/A9stdlife))</f>
        <v>0</v>
      </c>
      <c r="N185" s="161">
        <f>IF(A9stdlife="n/a","n/a",IF(N$3&gt;(A9stdlife+$E185),(Input!$J$151*(1+rvanilla)^0.5)-SUM($J185:M185),(Input!$J$151*(1+rvanilla)^0.5)/A9stdlife))</f>
        <v>0</v>
      </c>
      <c r="O185" s="161">
        <f>IF(A9stdlife="n/a","n/a",IF(O$3&gt;(A9stdlife+$E185),(Input!$J$151*(1+rvanilla)^0.5)-SUM($J185:N185),(Input!$J$151*(1+rvanilla)^0.5)/A9stdlife))</f>
        <v>0</v>
      </c>
      <c r="P185" s="161">
        <f>IF(A9stdlife="n/a","n/a",IF(P$3&gt;(A9stdlife+$E185),(Input!$J$151*(1+rvanilla)^0.5)-SUM($J185:O185),(Input!$J$151*(1+rvanilla)^0.5)/A9stdlife))</f>
        <v>0</v>
      </c>
      <c r="Q185" s="161">
        <f>IF(A9stdlife="n/a","n/a",IF(Q$3&gt;(A9stdlife+$E185),(Input!$J$151*(1+rvanilla)^0.5)-SUM($J185:P185),(Input!$J$151*(1+rvanilla)^0.5)/A9stdlife))</f>
        <v>0</v>
      </c>
      <c r="R185" s="161">
        <f>IF(A9stdlife="n/a","n/a",IF(R$3&gt;(A9stdlife+$E185),(Input!$J$151*(1+rvanilla)^0.5)-SUM($J185:Q185),(Input!$J$151*(1+rvanilla)^0.5)/A9stdlife))</f>
        <v>0</v>
      </c>
      <c r="S185" s="161">
        <f>IF(A9stdlife="n/a","n/a",IF(S$3&gt;(A9stdlife+$E185),(Input!$J$151*(1+rvanilla)^0.5)-SUM($J185:R185),(Input!$J$151*(1+rvanilla)^0.5)/A9stdlife))</f>
        <v>0</v>
      </c>
      <c r="T185" s="161">
        <f>IF(A9stdlife="n/a","n/a",IF(T$3&gt;(A9stdlife+$E185),(Input!$J$151*(1+rvanilla)^0.5)-SUM($J185:S185),(Input!$J$151*(1+rvanilla)^0.5)/A9stdlife))</f>
        <v>0</v>
      </c>
      <c r="U185" s="161">
        <f>IF(A9stdlife="n/a","n/a",IF(U$3&gt;(A9stdlife+$E185),(Input!$J$151*(1+rvanilla)^0.5)-SUM($J185:T185),(Input!$J$151*(1+rvanilla)^0.5)/A9stdlife))</f>
        <v>0</v>
      </c>
      <c r="V185" s="161">
        <f>IF(A9stdlife="n/a","n/a",IF(V$3&gt;(A9stdlife+$E185),(Input!$J$151*(1+rvanilla)^0.5)-SUM($J185:U185),(Input!$J$151*(1+rvanilla)^0.5)/A9stdlife))</f>
        <v>0</v>
      </c>
      <c r="W185" s="161">
        <f>IF(A9stdlife="n/a","n/a",IF(W$3&gt;(A9stdlife+$E185),(Input!$J$151*(1+rvanilla)^0.5)-SUM($J185:V185),(Input!$J$151*(1+rvanilla)^0.5)/A9stdlife))</f>
        <v>0</v>
      </c>
      <c r="X185" s="161">
        <f>IF(A9stdlife="n/a","n/a",IF(X$3&gt;(A9stdlife+$E185),(Input!$J$151*(1+rvanilla)^0.5)-SUM($J185:W185),(Input!$J$151*(1+rvanilla)^0.5)/A9stdlife))</f>
        <v>0</v>
      </c>
      <c r="Y185" s="161">
        <f>IF(A9stdlife="n/a","n/a",IF(Y$3&gt;(A9stdlife+$E185),(Input!$J$151*(1+rvanilla)^0.5)-SUM($J185:X185),(Input!$J$151*(1+rvanilla)^0.5)/A9stdlife))</f>
        <v>0</v>
      </c>
      <c r="Z185" s="161">
        <f>IF(A9stdlife="n/a","n/a",IF(Z$3&gt;(A9stdlife+$E185),(Input!$J$151*(1+rvanilla)^0.5)-SUM($J185:Y185),(Input!$J$151*(1+rvanilla)^0.5)/A9stdlife))</f>
        <v>0</v>
      </c>
      <c r="AA185" s="161">
        <f>IF(A9stdlife="n/a","n/a",IF(AA$3&gt;(A9stdlife+$E185),(Input!$J$151*(1+rvanilla)^0.5)-SUM($J185:Z185),(Input!$J$151*(1+rvanilla)^0.5)/A9stdlife))</f>
        <v>0</v>
      </c>
      <c r="AB185" s="161">
        <f>IF(A9stdlife="n/a","n/a",IF(AB$3&gt;(A9stdlife+$E185),(Input!$J$151*(1+rvanilla)^0.5)-SUM($J185:AA185),(Input!$J$151*(1+rvanilla)^0.5)/A9stdlife))</f>
        <v>0</v>
      </c>
      <c r="AC185" s="161">
        <f>IF(A9stdlife="n/a","n/a",IF(AC$3&gt;(A9stdlife+$E185),(Input!$J$151*(1+rvanilla)^0.5)-SUM($J185:AB185),(Input!$J$151*(1+rvanilla)^0.5)/A9stdlife))</f>
        <v>0</v>
      </c>
      <c r="AD185" s="161">
        <f>IF(A9stdlife="n/a","n/a",IF(AD$3&gt;(A9stdlife+$E185),(Input!$J$151*(1+rvanilla)^0.5)-SUM($J185:AC185),(Input!$J$151*(1+rvanilla)^0.5)/A9stdlife))</f>
        <v>0</v>
      </c>
      <c r="AE185" s="161">
        <f>IF(A9stdlife="n/a","n/a",IF(AE$3&gt;(A9stdlife+$E185),(Input!$J$151*(1+rvanilla)^0.5)-SUM($J185:AD185),(Input!$J$151*(1+rvanilla)^0.5)/A9stdlife))</f>
        <v>0</v>
      </c>
      <c r="AF185" s="161">
        <f>IF(A9stdlife="n/a","n/a",IF(AF$3&gt;(A9stdlife+$E185),(Input!$J$151*(1+rvanilla)^0.5)-SUM($J185:AE185),(Input!$J$151*(1+rvanilla)^0.5)/A9stdlife))</f>
        <v>0</v>
      </c>
      <c r="AG185" s="161">
        <f>IF(A9stdlife="n/a","n/a",IF(AG$3&gt;(A9stdlife+$E185),(Input!$J$151*(1+rvanilla)^0.5)-SUM($J185:AF185),(Input!$J$151*(1+rvanilla)^0.5)/A9stdlife))</f>
        <v>0</v>
      </c>
      <c r="AH185" s="161">
        <f>IF(A9stdlife="n/a","n/a",IF(AH$3&gt;(A9stdlife+$E185),(Input!$J$151*(1+rvanilla)^0.5)-SUM($J185:AG185),(Input!$J$151*(1+rvanilla)^0.5)/A9stdlife))</f>
        <v>0</v>
      </c>
      <c r="AI185" s="161">
        <f>IF(A9stdlife="n/a","n/a",IF(AI$3&gt;(A9stdlife+$E185),(Input!$J$151*(1+rvanilla)^0.5)-SUM($J185:AH185),(Input!$J$151*(1+rvanilla)^0.5)/A9stdlife))</f>
        <v>0</v>
      </c>
      <c r="AJ185" s="161">
        <f>IF(A9stdlife="n/a","n/a",IF(AJ$3&gt;(A9stdlife+$E185),(Input!$J$151*(1+rvanilla)^0.5)-SUM($J185:AI185),(Input!$J$151*(1+rvanilla)^0.5)/A9stdlife))</f>
        <v>0</v>
      </c>
      <c r="AK185" s="161">
        <f>IF(A9stdlife="n/a","n/a",IF(AK$3&gt;(A9stdlife+$E185),(Input!$J$151*(1+rvanilla)^0.5)-SUM($J185:AJ185),(Input!$J$151*(1+rvanilla)^0.5)/A9stdlife))</f>
        <v>0</v>
      </c>
      <c r="AL185" s="161">
        <f>IF(A9stdlife="n/a","n/a",IF(AL$3&gt;(A9stdlife+$E185),(Input!$J$151*(1+rvanilla)^0.5)-SUM($J185:AK185),(Input!$J$151*(1+rvanilla)^0.5)/A9stdlife))</f>
        <v>0</v>
      </c>
      <c r="AM185" s="161">
        <f>IF(A9stdlife="n/a","n/a",IF(AM$3&gt;(A9stdlife+$E185),(Input!$J$151*(1+rvanilla)^0.5)-SUM($J185:AL185),(Input!$J$151*(1+rvanilla)^0.5)/A9stdlife))</f>
        <v>0</v>
      </c>
      <c r="AN185" s="161">
        <f>IF(A9stdlife="n/a","n/a",IF(AN$3&gt;(A9stdlife+$E185),(Input!$J$151*(1+rvanilla)^0.5)-SUM($J185:AM185),(Input!$J$151*(1+rvanilla)^0.5)/A9stdlife))</f>
        <v>0</v>
      </c>
      <c r="AO185" s="161">
        <f>IF(A9stdlife="n/a","n/a",IF(AO$3&gt;(A9stdlife+$E185),(Input!$J$151*(1+rvanilla)^0.5)-SUM($J185:AN185),(Input!$J$151*(1+rvanilla)^0.5)/A9stdlife))</f>
        <v>0</v>
      </c>
      <c r="AP185" s="161">
        <f>IF(A9stdlife="n/a","n/a",IF(AP$3&gt;(A9stdlife+$E185),(Input!$J$151*(1+rvanilla)^0.5)-SUM($J185:AO185),(Input!$J$151*(1+rvanilla)^0.5)/A9stdlife))</f>
        <v>0</v>
      </c>
      <c r="AQ185" s="161">
        <f>IF(A9stdlife="n/a","n/a",IF(AQ$3&gt;(A9stdlife+$E185),(Input!$J$151*(1+rvanilla)^0.5)-SUM($J185:AP185),(Input!$J$151*(1+rvanilla)^0.5)/A9stdlife))</f>
        <v>0</v>
      </c>
      <c r="AR185" s="161">
        <f>IF(A9stdlife="n/a","n/a",IF(AR$3&gt;(A9stdlife+$E185),(Input!$J$151*(1+rvanilla)^0.5)-SUM($J185:AQ185),(Input!$J$151*(1+rvanilla)^0.5)/A9stdlife))</f>
        <v>0</v>
      </c>
      <c r="AS185" s="161">
        <f>IF(A9stdlife="n/a","n/a",IF(AS$3&gt;(A9stdlife+$E185),(Input!$J$151*(1+rvanilla)^0.5)-SUM($J185:AR185),(Input!$J$151*(1+rvanilla)^0.5)/A9stdlife))</f>
        <v>0</v>
      </c>
      <c r="AT185" s="161">
        <f>IF(A9stdlife="n/a","n/a",IF(AT$3&gt;(A9stdlife+$E185),(Input!$J$151*(1+rvanilla)^0.5)-SUM($J185:AS185),(Input!$J$151*(1+rvanilla)^0.5)/A9stdlife))</f>
        <v>0</v>
      </c>
      <c r="AU185" s="161">
        <f>IF(A9stdlife="n/a","n/a",IF(AU$3&gt;(A9stdlife+$E185),(Input!$J$151*(1+rvanilla)^0.5)-SUM($J185:AT185),(Input!$J$151*(1+rvanilla)^0.5)/A9stdlife))</f>
        <v>0</v>
      </c>
      <c r="AV185" s="161">
        <f>IF(A9stdlife="n/a","n/a",IF(AV$3&gt;(A9stdlife+$E185),(Input!$J$151*(1+rvanilla)^0.5)-SUM($J185:AU185),(Input!$J$151*(1+rvanilla)^0.5)/A9stdlife))</f>
        <v>0</v>
      </c>
      <c r="AW185" s="161">
        <f>IF(A9stdlife="n/a","n/a",IF(AW$3&gt;(A9stdlife+$E185),(Input!$J$151*(1+rvanilla)^0.5)-SUM($J185:AV185),(Input!$J$151*(1+rvanilla)^0.5)/A9stdlife))</f>
        <v>0</v>
      </c>
      <c r="AX185" s="161">
        <f>IF(A9stdlife="n/a","n/a",IF(AX$3&gt;(A9stdlife+$E185),(Input!$J$151*(1+rvanilla)^0.5)-SUM($J185:AW185),(Input!$J$151*(1+rvanilla)^0.5)/A9stdlife))</f>
        <v>0</v>
      </c>
      <c r="AY185" s="161">
        <f>IF(A9stdlife="n/a","n/a",IF(AY$3&gt;(A9stdlife+$E185),(Input!$J$151*(1+rvanilla)^0.5)-SUM($J185:AX185),(Input!$J$151*(1+rvanilla)^0.5)/A9stdlife))</f>
        <v>0</v>
      </c>
      <c r="AZ185" s="161">
        <f>IF(A9stdlife="n/a","n/a",IF(AZ$3&gt;(A9stdlife+$E185),(Input!$J$151*(1+rvanilla)^0.5)-SUM($J185:AY185),(Input!$J$151*(1+rvanilla)^0.5)/A9stdlife))</f>
        <v>0</v>
      </c>
      <c r="BA185" s="161">
        <f>IF(A9stdlife="n/a","n/a",IF(BA$3&gt;(A9stdlife+$E185),(Input!$J$151*(1+rvanilla)^0.5)-SUM($J185:AZ185),(Input!$J$151*(1+rvanilla)^0.5)/A9stdlife))</f>
        <v>0</v>
      </c>
      <c r="BB185" s="161">
        <f>IF(A9stdlife="n/a","n/a",IF(BB$3&gt;(A9stdlife+$E185),(Input!$J$151*(1+rvanilla)^0.5)-SUM($J185:BA185),(Input!$J$151*(1+rvanilla)^0.5)/A9stdlife))</f>
        <v>0</v>
      </c>
      <c r="BC185" s="161">
        <f>IF(A9stdlife="n/a","n/a",IF(BC$3&gt;(A9stdlife+$E185),(Input!$J$151*(1+rvanilla)^0.5)-SUM($J185:BB185),(Input!$J$151*(1+rvanilla)^0.5)/A9stdlife))</f>
        <v>0</v>
      </c>
      <c r="BD185" s="161">
        <f>IF(A9stdlife="n/a","n/a",IF(BD$3&gt;(A9stdlife+$E185),(Input!$J$151*(1+rvanilla)^0.5)-SUM($J185:BC185),(Input!$J$151*(1+rvanilla)^0.5)/A9stdlife))</f>
        <v>0</v>
      </c>
      <c r="BE185" s="161">
        <f>IF(A9stdlife="n/a","n/a",IF(BE$3&gt;(A9stdlife+$E185),(Input!$J$151*(1+rvanilla)^0.5)-SUM($J185:BD185),(Input!$J$151*(1+rvanilla)^0.5)/A9stdlife))</f>
        <v>0</v>
      </c>
      <c r="BF185" s="161">
        <f>IF(A9stdlife="n/a","n/a",IF(BF$3&gt;(A9stdlife+$E185),(Input!$J$151*(1+rvanilla)^0.5)-SUM($J185:BE185),(Input!$J$151*(1+rvanilla)^0.5)/A9stdlife))</f>
        <v>0</v>
      </c>
      <c r="BG185" s="161">
        <f>IF(A9stdlife="n/a","n/a",IF(BG$3&gt;(A9stdlife+$E185),(Input!$J$151*(1+rvanilla)^0.5)-SUM($J185:BF185),(Input!$J$151*(1+rvanilla)^0.5)/A9stdlife))</f>
        <v>0</v>
      </c>
      <c r="BH185" s="161">
        <f>IF(A9stdlife="n/a","n/a",IF(BH$3&gt;(A9stdlife+$E185),(Input!$J$151*(1+rvanilla)^0.5)-SUM($J185:BG185),(Input!$J$151*(1+rvanilla)^0.5)/A9stdlife))</f>
        <v>0</v>
      </c>
      <c r="BI185" s="161">
        <f>IF(A9stdlife="n/a","n/a",IF(BI$3&gt;(A9stdlife+$E185),(Input!$J$151*(1+rvanilla)^0.5)-SUM($J185:BH185),(Input!$J$151*(1+rvanilla)^0.5)/A9stdlife))</f>
        <v>0</v>
      </c>
      <c r="BJ185" s="19"/>
      <c r="BK185" s="19"/>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x14ac:dyDescent="0.2">
      <c r="A186" s="19"/>
      <c r="B186" s="19"/>
      <c r="C186" s="35"/>
      <c r="D186" s="469"/>
      <c r="E186" s="281">
        <v>5</v>
      </c>
      <c r="F186" s="37"/>
      <c r="G186" s="393"/>
      <c r="H186" s="307"/>
      <c r="I186" s="307"/>
      <c r="J186" s="307"/>
      <c r="K186" s="306"/>
      <c r="L186" s="161">
        <f>IF(A9stdlife="n/a","n/a",IF(L$3&gt;(A9stdlife+$E186),(Input!$K$151*(1+rvanilla)^0.5)-SUM($K186:K186),(Input!$K$151*(1+rvanilla)^0.5)/A9stdlife))</f>
        <v>0</v>
      </c>
      <c r="M186" s="161">
        <f>IF(A9stdlife="n/a","n/a",IF(M$3&gt;(A9stdlife+$E186),(Input!$K$151*(1+rvanilla)^0.5)-SUM($K186:L186),(Input!$K$151*(1+rvanilla)^0.5)/A9stdlife))</f>
        <v>0</v>
      </c>
      <c r="N186" s="161">
        <f>IF(A9stdlife="n/a","n/a",IF(N$3&gt;(A9stdlife+$E186),(Input!$K$151*(1+rvanilla)^0.5)-SUM($K186:M186),(Input!$K$151*(1+rvanilla)^0.5)/A9stdlife))</f>
        <v>0</v>
      </c>
      <c r="O186" s="161">
        <f>IF(A9stdlife="n/a","n/a",IF(O$3&gt;(A9stdlife+$E186),(Input!$K$151*(1+rvanilla)^0.5)-SUM($K186:N186),(Input!$K$151*(1+rvanilla)^0.5)/A9stdlife))</f>
        <v>0</v>
      </c>
      <c r="P186" s="161">
        <f>IF(A9stdlife="n/a","n/a",IF(P$3&gt;(A9stdlife+$E186),(Input!$K$151*(1+rvanilla)^0.5)-SUM($K186:O186),(Input!$K$151*(1+rvanilla)^0.5)/A9stdlife))</f>
        <v>0</v>
      </c>
      <c r="Q186" s="161">
        <f>IF(A9stdlife="n/a","n/a",IF(Q$3&gt;(A9stdlife+$E186),(Input!$K$151*(1+rvanilla)^0.5)-SUM($K186:P186),(Input!$K$151*(1+rvanilla)^0.5)/A9stdlife))</f>
        <v>0</v>
      </c>
      <c r="R186" s="161">
        <f>IF(A9stdlife="n/a","n/a",IF(R$3&gt;(A9stdlife+$E186),(Input!$K$151*(1+rvanilla)^0.5)-SUM($K186:Q186),(Input!$K$151*(1+rvanilla)^0.5)/A9stdlife))</f>
        <v>0</v>
      </c>
      <c r="S186" s="161">
        <f>IF(A9stdlife="n/a","n/a",IF(S$3&gt;(A9stdlife+$E186),(Input!$K$151*(1+rvanilla)^0.5)-SUM($K186:R186),(Input!$K$151*(1+rvanilla)^0.5)/A9stdlife))</f>
        <v>0</v>
      </c>
      <c r="T186" s="161">
        <f>IF(A9stdlife="n/a","n/a",IF(T$3&gt;(A9stdlife+$E186),(Input!$K$151*(1+rvanilla)^0.5)-SUM($K186:S186),(Input!$K$151*(1+rvanilla)^0.5)/A9stdlife))</f>
        <v>0</v>
      </c>
      <c r="U186" s="161">
        <f>IF(A9stdlife="n/a","n/a",IF(U$3&gt;(A9stdlife+$E186),(Input!$K$151*(1+rvanilla)^0.5)-SUM($K186:T186),(Input!$K$151*(1+rvanilla)^0.5)/A9stdlife))</f>
        <v>0</v>
      </c>
      <c r="V186" s="161">
        <f>IF(A9stdlife="n/a","n/a",IF(V$3&gt;(A9stdlife+$E186),(Input!$K$151*(1+rvanilla)^0.5)-SUM($K186:U186),(Input!$K$151*(1+rvanilla)^0.5)/A9stdlife))</f>
        <v>0</v>
      </c>
      <c r="W186" s="161">
        <f>IF(A9stdlife="n/a","n/a",IF(W$3&gt;(A9stdlife+$E186),(Input!$K$151*(1+rvanilla)^0.5)-SUM($K186:V186),(Input!$K$151*(1+rvanilla)^0.5)/A9stdlife))</f>
        <v>0</v>
      </c>
      <c r="X186" s="161">
        <f>IF(A9stdlife="n/a","n/a",IF(X$3&gt;(A9stdlife+$E186),(Input!$K$151*(1+rvanilla)^0.5)-SUM($K186:W186),(Input!$K$151*(1+rvanilla)^0.5)/A9stdlife))</f>
        <v>0</v>
      </c>
      <c r="Y186" s="161">
        <f>IF(A9stdlife="n/a","n/a",IF(Y$3&gt;(A9stdlife+$E186),(Input!$K$151*(1+rvanilla)^0.5)-SUM($K186:X186),(Input!$K$151*(1+rvanilla)^0.5)/A9stdlife))</f>
        <v>0</v>
      </c>
      <c r="Z186" s="161">
        <f>IF(A9stdlife="n/a","n/a",IF(Z$3&gt;(A9stdlife+$E186),(Input!$K$151*(1+rvanilla)^0.5)-SUM($K186:Y186),(Input!$K$151*(1+rvanilla)^0.5)/A9stdlife))</f>
        <v>0</v>
      </c>
      <c r="AA186" s="161">
        <f>IF(A9stdlife="n/a","n/a",IF(AA$3&gt;(A9stdlife+$E186),(Input!$K$151*(1+rvanilla)^0.5)-SUM($K186:Z186),(Input!$K$151*(1+rvanilla)^0.5)/A9stdlife))</f>
        <v>0</v>
      </c>
      <c r="AB186" s="161">
        <f>IF(A9stdlife="n/a","n/a",IF(AB$3&gt;(A9stdlife+$E186),(Input!$K$151*(1+rvanilla)^0.5)-SUM($K186:AA186),(Input!$K$151*(1+rvanilla)^0.5)/A9stdlife))</f>
        <v>0</v>
      </c>
      <c r="AC186" s="161">
        <f>IF(A9stdlife="n/a","n/a",IF(AC$3&gt;(A9stdlife+$E186),(Input!$K$151*(1+rvanilla)^0.5)-SUM($K186:AB186),(Input!$K$151*(1+rvanilla)^0.5)/A9stdlife))</f>
        <v>0</v>
      </c>
      <c r="AD186" s="161">
        <f>IF(A9stdlife="n/a","n/a",IF(AD$3&gt;(A9stdlife+$E186),(Input!$K$151*(1+rvanilla)^0.5)-SUM($K186:AC186),(Input!$K$151*(1+rvanilla)^0.5)/A9stdlife))</f>
        <v>0</v>
      </c>
      <c r="AE186" s="161">
        <f>IF(A9stdlife="n/a","n/a",IF(AE$3&gt;(A9stdlife+$E186),(Input!$K$151*(1+rvanilla)^0.5)-SUM($K186:AD186),(Input!$K$151*(1+rvanilla)^0.5)/A9stdlife))</f>
        <v>0</v>
      </c>
      <c r="AF186" s="161">
        <f>IF(A9stdlife="n/a","n/a",IF(AF$3&gt;(A9stdlife+$E186),(Input!$K$151*(1+rvanilla)^0.5)-SUM($K186:AE186),(Input!$K$151*(1+rvanilla)^0.5)/A9stdlife))</f>
        <v>0</v>
      </c>
      <c r="AG186" s="161">
        <f>IF(A9stdlife="n/a","n/a",IF(AG$3&gt;(A9stdlife+$E186),(Input!$K$151*(1+rvanilla)^0.5)-SUM($K186:AF186),(Input!$K$151*(1+rvanilla)^0.5)/A9stdlife))</f>
        <v>0</v>
      </c>
      <c r="AH186" s="161">
        <f>IF(A9stdlife="n/a","n/a",IF(AH$3&gt;(A9stdlife+$E186),(Input!$K$151*(1+rvanilla)^0.5)-SUM($K186:AG186),(Input!$K$151*(1+rvanilla)^0.5)/A9stdlife))</f>
        <v>0</v>
      </c>
      <c r="AI186" s="161">
        <f>IF(A9stdlife="n/a","n/a",IF(AI$3&gt;(A9stdlife+$E186),(Input!$K$151*(1+rvanilla)^0.5)-SUM($K186:AH186),(Input!$K$151*(1+rvanilla)^0.5)/A9stdlife))</f>
        <v>0</v>
      </c>
      <c r="AJ186" s="161">
        <f>IF(A9stdlife="n/a","n/a",IF(AJ$3&gt;(A9stdlife+$E186),(Input!$K$151*(1+rvanilla)^0.5)-SUM($K186:AI186),(Input!$K$151*(1+rvanilla)^0.5)/A9stdlife))</f>
        <v>0</v>
      </c>
      <c r="AK186" s="161">
        <f>IF(A9stdlife="n/a","n/a",IF(AK$3&gt;(A9stdlife+$E186),(Input!$K$151*(1+rvanilla)^0.5)-SUM($K186:AJ186),(Input!$K$151*(1+rvanilla)^0.5)/A9stdlife))</f>
        <v>0</v>
      </c>
      <c r="AL186" s="161">
        <f>IF(A9stdlife="n/a","n/a",IF(AL$3&gt;(A9stdlife+$E186),(Input!$K$151*(1+rvanilla)^0.5)-SUM($K186:AK186),(Input!$K$151*(1+rvanilla)^0.5)/A9stdlife))</f>
        <v>0</v>
      </c>
      <c r="AM186" s="161">
        <f>IF(A9stdlife="n/a","n/a",IF(AM$3&gt;(A9stdlife+$E186),(Input!$K$151*(1+rvanilla)^0.5)-SUM($K186:AL186),(Input!$K$151*(1+rvanilla)^0.5)/A9stdlife))</f>
        <v>0</v>
      </c>
      <c r="AN186" s="161">
        <f>IF(A9stdlife="n/a","n/a",IF(AN$3&gt;(A9stdlife+$E186),(Input!$K$151*(1+rvanilla)^0.5)-SUM($K186:AM186),(Input!$K$151*(1+rvanilla)^0.5)/A9stdlife))</f>
        <v>0</v>
      </c>
      <c r="AO186" s="161">
        <f>IF(A9stdlife="n/a","n/a",IF(AO$3&gt;(A9stdlife+$E186),(Input!$K$151*(1+rvanilla)^0.5)-SUM($K186:AN186),(Input!$K$151*(1+rvanilla)^0.5)/A9stdlife))</f>
        <v>0</v>
      </c>
      <c r="AP186" s="161">
        <f>IF(A9stdlife="n/a","n/a",IF(AP$3&gt;(A9stdlife+$E186),(Input!$K$151*(1+rvanilla)^0.5)-SUM($K186:AO186),(Input!$K$151*(1+rvanilla)^0.5)/A9stdlife))</f>
        <v>0</v>
      </c>
      <c r="AQ186" s="161">
        <f>IF(A9stdlife="n/a","n/a",IF(AQ$3&gt;(A9stdlife+$E186),(Input!$K$151*(1+rvanilla)^0.5)-SUM($K186:AP186),(Input!$K$151*(1+rvanilla)^0.5)/A9stdlife))</f>
        <v>0</v>
      </c>
      <c r="AR186" s="161">
        <f>IF(A9stdlife="n/a","n/a",IF(AR$3&gt;(A9stdlife+$E186),(Input!$K$151*(1+rvanilla)^0.5)-SUM($K186:AQ186),(Input!$K$151*(1+rvanilla)^0.5)/A9stdlife))</f>
        <v>0</v>
      </c>
      <c r="AS186" s="161">
        <f>IF(A9stdlife="n/a","n/a",IF(AS$3&gt;(A9stdlife+$E186),(Input!$K$151*(1+rvanilla)^0.5)-SUM($K186:AR186),(Input!$K$151*(1+rvanilla)^0.5)/A9stdlife))</f>
        <v>0</v>
      </c>
      <c r="AT186" s="161">
        <f>IF(A9stdlife="n/a","n/a",IF(AT$3&gt;(A9stdlife+$E186),(Input!$K$151*(1+rvanilla)^0.5)-SUM($K186:AS186),(Input!$K$151*(1+rvanilla)^0.5)/A9stdlife))</f>
        <v>0</v>
      </c>
      <c r="AU186" s="161">
        <f>IF(A9stdlife="n/a","n/a",IF(AU$3&gt;(A9stdlife+$E186),(Input!$K$151*(1+rvanilla)^0.5)-SUM($K186:AT186),(Input!$K$151*(1+rvanilla)^0.5)/A9stdlife))</f>
        <v>0</v>
      </c>
      <c r="AV186" s="161">
        <f>IF(A9stdlife="n/a","n/a",IF(AV$3&gt;(A9stdlife+$E186),(Input!$K$151*(1+rvanilla)^0.5)-SUM($K186:AU186),(Input!$K$151*(1+rvanilla)^0.5)/A9stdlife))</f>
        <v>0</v>
      </c>
      <c r="AW186" s="161">
        <f>IF(A9stdlife="n/a","n/a",IF(AW$3&gt;(A9stdlife+$E186),(Input!$K$151*(1+rvanilla)^0.5)-SUM($K186:AV186),(Input!$K$151*(1+rvanilla)^0.5)/A9stdlife))</f>
        <v>0</v>
      </c>
      <c r="AX186" s="161">
        <f>IF(A9stdlife="n/a","n/a",IF(AX$3&gt;(A9stdlife+$E186),(Input!$K$151*(1+rvanilla)^0.5)-SUM($K186:AW186),(Input!$K$151*(1+rvanilla)^0.5)/A9stdlife))</f>
        <v>0</v>
      </c>
      <c r="AY186" s="161">
        <f>IF(A9stdlife="n/a","n/a",IF(AY$3&gt;(A9stdlife+$E186),(Input!$K$151*(1+rvanilla)^0.5)-SUM($K186:AX186),(Input!$K$151*(1+rvanilla)^0.5)/A9stdlife))</f>
        <v>0</v>
      </c>
      <c r="AZ186" s="161">
        <f>IF(A9stdlife="n/a","n/a",IF(AZ$3&gt;(A9stdlife+$E186),(Input!$K$151*(1+rvanilla)^0.5)-SUM($K186:AY186),(Input!$K$151*(1+rvanilla)^0.5)/A9stdlife))</f>
        <v>0</v>
      </c>
      <c r="BA186" s="161">
        <f>IF(A9stdlife="n/a","n/a",IF(BA$3&gt;(A9stdlife+$E186),(Input!$K$151*(1+rvanilla)^0.5)-SUM($K186:AZ186),(Input!$K$151*(1+rvanilla)^0.5)/A9stdlife))</f>
        <v>0</v>
      </c>
      <c r="BB186" s="161">
        <f>IF(A9stdlife="n/a","n/a",IF(BB$3&gt;(A9stdlife+$E186),(Input!$K$151*(1+rvanilla)^0.5)-SUM($K186:BA186),(Input!$K$151*(1+rvanilla)^0.5)/A9stdlife))</f>
        <v>0</v>
      </c>
      <c r="BC186" s="161">
        <f>IF(A9stdlife="n/a","n/a",IF(BC$3&gt;(A9stdlife+$E186),(Input!$K$151*(1+rvanilla)^0.5)-SUM($K186:BB186),(Input!$K$151*(1+rvanilla)^0.5)/A9stdlife))</f>
        <v>0</v>
      </c>
      <c r="BD186" s="161">
        <f>IF(A9stdlife="n/a","n/a",IF(BD$3&gt;(A9stdlife+$E186),(Input!$K$151*(1+rvanilla)^0.5)-SUM($K186:BC186),(Input!$K$151*(1+rvanilla)^0.5)/A9stdlife))</f>
        <v>0</v>
      </c>
      <c r="BE186" s="161">
        <f>IF(A9stdlife="n/a","n/a",IF(BE$3&gt;(A9stdlife+$E186),(Input!$K$151*(1+rvanilla)^0.5)-SUM($K186:BD186),(Input!$K$151*(1+rvanilla)^0.5)/A9stdlife))</f>
        <v>0</v>
      </c>
      <c r="BF186" s="161">
        <f>IF(A9stdlife="n/a","n/a",IF(BF$3&gt;(A9stdlife+$E186),(Input!$K$151*(1+rvanilla)^0.5)-SUM($K186:BE186),(Input!$K$151*(1+rvanilla)^0.5)/A9stdlife))</f>
        <v>0</v>
      </c>
      <c r="BG186" s="161">
        <f>IF(A9stdlife="n/a","n/a",IF(BG$3&gt;(A9stdlife+$E186),(Input!$K$151*(1+rvanilla)^0.5)-SUM($K186:BF186),(Input!$K$151*(1+rvanilla)^0.5)/A9stdlife))</f>
        <v>0</v>
      </c>
      <c r="BH186" s="161">
        <f>IF(A9stdlife="n/a","n/a",IF(BH$3&gt;(A9stdlife+$E186),(Input!$K$151*(1+rvanilla)^0.5)-SUM($K186:BG186),(Input!$K$151*(1+rvanilla)^0.5)/A9stdlife))</f>
        <v>0</v>
      </c>
      <c r="BI186" s="161">
        <f>IF(A9stdlife="n/a","n/a",IF(BI$3&gt;(A9stdlife+$E186),(Input!$K$151*(1+rvanilla)^0.5)-SUM($K186:BH186),(Input!$K$151*(1+rvanilla)^0.5)/A9stdlife))</f>
        <v>0</v>
      </c>
      <c r="BJ186" s="19"/>
      <c r="BK186" s="19"/>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x14ac:dyDescent="0.2">
      <c r="A187" s="19"/>
      <c r="B187" s="19"/>
      <c r="C187" s="35"/>
      <c r="D187" s="469"/>
      <c r="E187" s="281">
        <v>6</v>
      </c>
      <c r="F187" s="37"/>
      <c r="G187" s="393"/>
      <c r="H187" s="307"/>
      <c r="I187" s="307"/>
      <c r="J187" s="307"/>
      <c r="K187" s="307"/>
      <c r="L187" s="306"/>
      <c r="M187" s="161">
        <f>IF(A9stdlife="n/a","n/a",IF(M$3&gt;(A9stdlife+$E187),(Input!$L$151*(1+rvanilla)^0.5)-SUM($L187:L187),(Input!$L$151*(1+rvanilla)^0.5)/A9stdlife))</f>
        <v>0</v>
      </c>
      <c r="N187" s="161">
        <f>IF(A9stdlife="n/a","n/a",IF(N$3&gt;(A9stdlife+$E187),(Input!$L$151*(1+rvanilla)^0.5)-SUM($L187:M187),(Input!$L$151*(1+rvanilla)^0.5)/A9stdlife))</f>
        <v>0</v>
      </c>
      <c r="O187" s="161">
        <f>IF(A9stdlife="n/a","n/a",IF(O$3&gt;(A9stdlife+$E187),(Input!$L$151*(1+rvanilla)^0.5)-SUM($L187:N187),(Input!$L$151*(1+rvanilla)^0.5)/A9stdlife))</f>
        <v>0</v>
      </c>
      <c r="P187" s="161">
        <f>IF(A9stdlife="n/a","n/a",IF(P$3&gt;(A9stdlife+$E187),(Input!$L$151*(1+rvanilla)^0.5)-SUM($L187:O187),(Input!$L$151*(1+rvanilla)^0.5)/A9stdlife))</f>
        <v>0</v>
      </c>
      <c r="Q187" s="161">
        <f>IF(A9stdlife="n/a","n/a",IF(Q$3&gt;(A9stdlife+$E187),(Input!$L$151*(1+rvanilla)^0.5)-SUM($L187:P187),(Input!$L$151*(1+rvanilla)^0.5)/A9stdlife))</f>
        <v>0</v>
      </c>
      <c r="R187" s="161">
        <f>IF(A9stdlife="n/a","n/a",IF(R$3&gt;(A9stdlife+$E187),(Input!$L$151*(1+rvanilla)^0.5)-SUM($L187:Q187),(Input!$L$151*(1+rvanilla)^0.5)/A9stdlife))</f>
        <v>0</v>
      </c>
      <c r="S187" s="161">
        <f>IF(A9stdlife="n/a","n/a",IF(S$3&gt;(A9stdlife+$E187),(Input!$L$151*(1+rvanilla)^0.5)-SUM($L187:R187),(Input!$L$151*(1+rvanilla)^0.5)/A9stdlife))</f>
        <v>0</v>
      </c>
      <c r="T187" s="161">
        <f>IF(A9stdlife="n/a","n/a",IF(T$3&gt;(A9stdlife+$E187),(Input!$L$151*(1+rvanilla)^0.5)-SUM($L187:S187),(Input!$L$151*(1+rvanilla)^0.5)/A9stdlife))</f>
        <v>0</v>
      </c>
      <c r="U187" s="161">
        <f>IF(A9stdlife="n/a","n/a",IF(U$3&gt;(A9stdlife+$E187),(Input!$L$151*(1+rvanilla)^0.5)-SUM($L187:T187),(Input!$L$151*(1+rvanilla)^0.5)/A9stdlife))</f>
        <v>0</v>
      </c>
      <c r="V187" s="161">
        <f>IF(A9stdlife="n/a","n/a",IF(V$3&gt;(A9stdlife+$E187),(Input!$L$151*(1+rvanilla)^0.5)-SUM($L187:U187),(Input!$L$151*(1+rvanilla)^0.5)/A9stdlife))</f>
        <v>0</v>
      </c>
      <c r="W187" s="161">
        <f>IF(A9stdlife="n/a","n/a",IF(W$3&gt;(A9stdlife+$E187),(Input!$L$151*(1+rvanilla)^0.5)-SUM($L187:V187),(Input!$L$151*(1+rvanilla)^0.5)/A9stdlife))</f>
        <v>0</v>
      </c>
      <c r="X187" s="161">
        <f>IF(A9stdlife="n/a","n/a",IF(X$3&gt;(A9stdlife+$E187),(Input!$L$151*(1+rvanilla)^0.5)-SUM($L187:W187),(Input!$L$151*(1+rvanilla)^0.5)/A9stdlife))</f>
        <v>0</v>
      </c>
      <c r="Y187" s="161">
        <f>IF(A9stdlife="n/a","n/a",IF(Y$3&gt;(A9stdlife+$E187),(Input!$L$151*(1+rvanilla)^0.5)-SUM($L187:X187),(Input!$L$151*(1+rvanilla)^0.5)/A9stdlife))</f>
        <v>0</v>
      </c>
      <c r="Z187" s="161">
        <f>IF(A9stdlife="n/a","n/a",IF(Z$3&gt;(A9stdlife+$E187),(Input!$L$151*(1+rvanilla)^0.5)-SUM($L187:Y187),(Input!$L$151*(1+rvanilla)^0.5)/A9stdlife))</f>
        <v>0</v>
      </c>
      <c r="AA187" s="161">
        <f>IF(A9stdlife="n/a","n/a",IF(AA$3&gt;(A9stdlife+$E187),(Input!$L$151*(1+rvanilla)^0.5)-SUM($L187:Z187),(Input!$L$151*(1+rvanilla)^0.5)/A9stdlife))</f>
        <v>0</v>
      </c>
      <c r="AB187" s="161">
        <f>IF(A9stdlife="n/a","n/a",IF(AB$3&gt;(A9stdlife+$E187),(Input!$L$151*(1+rvanilla)^0.5)-SUM($L187:AA187),(Input!$L$151*(1+rvanilla)^0.5)/A9stdlife))</f>
        <v>0</v>
      </c>
      <c r="AC187" s="161">
        <f>IF(A9stdlife="n/a","n/a",IF(AC$3&gt;(A9stdlife+$E187),(Input!$L$151*(1+rvanilla)^0.5)-SUM($L187:AB187),(Input!$L$151*(1+rvanilla)^0.5)/A9stdlife))</f>
        <v>0</v>
      </c>
      <c r="AD187" s="161">
        <f>IF(A9stdlife="n/a","n/a",IF(AD$3&gt;(A9stdlife+$E187),(Input!$L$151*(1+rvanilla)^0.5)-SUM($L187:AC187),(Input!$L$151*(1+rvanilla)^0.5)/A9stdlife))</f>
        <v>0</v>
      </c>
      <c r="AE187" s="161">
        <f>IF(A9stdlife="n/a","n/a",IF(AE$3&gt;(A9stdlife+$E187),(Input!$L$151*(1+rvanilla)^0.5)-SUM($L187:AD187),(Input!$L$151*(1+rvanilla)^0.5)/A9stdlife))</f>
        <v>0</v>
      </c>
      <c r="AF187" s="161">
        <f>IF(A9stdlife="n/a","n/a",IF(AF$3&gt;(A9stdlife+$E187),(Input!$L$151*(1+rvanilla)^0.5)-SUM($L187:AE187),(Input!$L$151*(1+rvanilla)^0.5)/A9stdlife))</f>
        <v>0</v>
      </c>
      <c r="AG187" s="161">
        <f>IF(A9stdlife="n/a","n/a",IF(AG$3&gt;(A9stdlife+$E187),(Input!$L$151*(1+rvanilla)^0.5)-SUM($L187:AF187),(Input!$L$151*(1+rvanilla)^0.5)/A9stdlife))</f>
        <v>0</v>
      </c>
      <c r="AH187" s="161">
        <f>IF(A9stdlife="n/a","n/a",IF(AH$3&gt;(A9stdlife+$E187),(Input!$L$151*(1+rvanilla)^0.5)-SUM($L187:AG187),(Input!$L$151*(1+rvanilla)^0.5)/A9stdlife))</f>
        <v>0</v>
      </c>
      <c r="AI187" s="161">
        <f>IF(A9stdlife="n/a","n/a",IF(AI$3&gt;(A9stdlife+$E187),(Input!$L$151*(1+rvanilla)^0.5)-SUM($L187:AH187),(Input!$L$151*(1+rvanilla)^0.5)/A9stdlife))</f>
        <v>0</v>
      </c>
      <c r="AJ187" s="161">
        <f>IF(A9stdlife="n/a","n/a",IF(AJ$3&gt;(A9stdlife+$E187),(Input!$L$151*(1+rvanilla)^0.5)-SUM($L187:AI187),(Input!$L$151*(1+rvanilla)^0.5)/A9stdlife))</f>
        <v>0</v>
      </c>
      <c r="AK187" s="161">
        <f>IF(A9stdlife="n/a","n/a",IF(AK$3&gt;(A9stdlife+$E187),(Input!$L$151*(1+rvanilla)^0.5)-SUM($L187:AJ187),(Input!$L$151*(1+rvanilla)^0.5)/A9stdlife))</f>
        <v>0</v>
      </c>
      <c r="AL187" s="161">
        <f>IF(A9stdlife="n/a","n/a",IF(AL$3&gt;(A9stdlife+$E187),(Input!$L$151*(1+rvanilla)^0.5)-SUM($L187:AK187),(Input!$L$151*(1+rvanilla)^0.5)/A9stdlife))</f>
        <v>0</v>
      </c>
      <c r="AM187" s="161">
        <f>IF(A9stdlife="n/a","n/a",IF(AM$3&gt;(A9stdlife+$E187),(Input!$L$151*(1+rvanilla)^0.5)-SUM($L187:AL187),(Input!$L$151*(1+rvanilla)^0.5)/A9stdlife))</f>
        <v>0</v>
      </c>
      <c r="AN187" s="161">
        <f>IF(A9stdlife="n/a","n/a",IF(AN$3&gt;(A9stdlife+$E187),(Input!$L$151*(1+rvanilla)^0.5)-SUM($L187:AM187),(Input!$L$151*(1+rvanilla)^0.5)/A9stdlife))</f>
        <v>0</v>
      </c>
      <c r="AO187" s="161">
        <f>IF(A9stdlife="n/a","n/a",IF(AO$3&gt;(A9stdlife+$E187),(Input!$L$151*(1+rvanilla)^0.5)-SUM($L187:AN187),(Input!$L$151*(1+rvanilla)^0.5)/A9stdlife))</f>
        <v>0</v>
      </c>
      <c r="AP187" s="161">
        <f>IF(A9stdlife="n/a","n/a",IF(AP$3&gt;(A9stdlife+$E187),(Input!$L$151*(1+rvanilla)^0.5)-SUM($L187:AO187),(Input!$L$151*(1+rvanilla)^0.5)/A9stdlife))</f>
        <v>0</v>
      </c>
      <c r="AQ187" s="161">
        <f>IF(A9stdlife="n/a","n/a",IF(AQ$3&gt;(A9stdlife+$E187),(Input!$L$151*(1+rvanilla)^0.5)-SUM($L187:AP187),(Input!$L$151*(1+rvanilla)^0.5)/A9stdlife))</f>
        <v>0</v>
      </c>
      <c r="AR187" s="161">
        <f>IF(A9stdlife="n/a","n/a",IF(AR$3&gt;(A9stdlife+$E187),(Input!$L$151*(1+rvanilla)^0.5)-SUM($L187:AQ187),(Input!$L$151*(1+rvanilla)^0.5)/A9stdlife))</f>
        <v>0</v>
      </c>
      <c r="AS187" s="161">
        <f>IF(A9stdlife="n/a","n/a",IF(AS$3&gt;(A9stdlife+$E187),(Input!$L$151*(1+rvanilla)^0.5)-SUM($L187:AR187),(Input!$L$151*(1+rvanilla)^0.5)/A9stdlife))</f>
        <v>0</v>
      </c>
      <c r="AT187" s="161">
        <f>IF(A9stdlife="n/a","n/a",IF(AT$3&gt;(A9stdlife+$E187),(Input!$L$151*(1+rvanilla)^0.5)-SUM($L187:AS187),(Input!$L$151*(1+rvanilla)^0.5)/A9stdlife))</f>
        <v>0</v>
      </c>
      <c r="AU187" s="161">
        <f>IF(A9stdlife="n/a","n/a",IF(AU$3&gt;(A9stdlife+$E187),(Input!$L$151*(1+rvanilla)^0.5)-SUM($L187:AT187),(Input!$L$151*(1+rvanilla)^0.5)/A9stdlife))</f>
        <v>0</v>
      </c>
      <c r="AV187" s="161">
        <f>IF(A9stdlife="n/a","n/a",IF(AV$3&gt;(A9stdlife+$E187),(Input!$L$151*(1+rvanilla)^0.5)-SUM($L187:AU187),(Input!$L$151*(1+rvanilla)^0.5)/A9stdlife))</f>
        <v>0</v>
      </c>
      <c r="AW187" s="161">
        <f>IF(A9stdlife="n/a","n/a",IF(AW$3&gt;(A9stdlife+$E187),(Input!$L$151*(1+rvanilla)^0.5)-SUM($L187:AV187),(Input!$L$151*(1+rvanilla)^0.5)/A9stdlife))</f>
        <v>0</v>
      </c>
      <c r="AX187" s="161">
        <f>IF(A9stdlife="n/a","n/a",IF(AX$3&gt;(A9stdlife+$E187),(Input!$L$151*(1+rvanilla)^0.5)-SUM($L187:AW187),(Input!$L$151*(1+rvanilla)^0.5)/A9stdlife))</f>
        <v>0</v>
      </c>
      <c r="AY187" s="161">
        <f>IF(A9stdlife="n/a","n/a",IF(AY$3&gt;(A9stdlife+$E187),(Input!$L$151*(1+rvanilla)^0.5)-SUM($L187:AX187),(Input!$L$151*(1+rvanilla)^0.5)/A9stdlife))</f>
        <v>0</v>
      </c>
      <c r="AZ187" s="161">
        <f>IF(A9stdlife="n/a","n/a",IF(AZ$3&gt;(A9stdlife+$E187),(Input!$L$151*(1+rvanilla)^0.5)-SUM($L187:AY187),(Input!$L$151*(1+rvanilla)^0.5)/A9stdlife))</f>
        <v>0</v>
      </c>
      <c r="BA187" s="161">
        <f>IF(A9stdlife="n/a","n/a",IF(BA$3&gt;(A9stdlife+$E187),(Input!$L$151*(1+rvanilla)^0.5)-SUM($L187:AZ187),(Input!$L$151*(1+rvanilla)^0.5)/A9stdlife))</f>
        <v>0</v>
      </c>
      <c r="BB187" s="161">
        <f>IF(A9stdlife="n/a","n/a",IF(BB$3&gt;(A9stdlife+$E187),(Input!$L$151*(1+rvanilla)^0.5)-SUM($L187:BA187),(Input!$L$151*(1+rvanilla)^0.5)/A9stdlife))</f>
        <v>0</v>
      </c>
      <c r="BC187" s="161">
        <f>IF(A9stdlife="n/a","n/a",IF(BC$3&gt;(A9stdlife+$E187),(Input!$L$151*(1+rvanilla)^0.5)-SUM($L187:BB187),(Input!$L$151*(1+rvanilla)^0.5)/A9stdlife))</f>
        <v>0</v>
      </c>
      <c r="BD187" s="161">
        <f>IF(A9stdlife="n/a","n/a",IF(BD$3&gt;(A9stdlife+$E187),(Input!$L$151*(1+rvanilla)^0.5)-SUM($L187:BC187),(Input!$L$151*(1+rvanilla)^0.5)/A9stdlife))</f>
        <v>0</v>
      </c>
      <c r="BE187" s="161">
        <f>IF(A9stdlife="n/a","n/a",IF(BE$3&gt;(A9stdlife+$E187),(Input!$L$151*(1+rvanilla)^0.5)-SUM($L187:BD187),(Input!$L$151*(1+rvanilla)^0.5)/A9stdlife))</f>
        <v>0</v>
      </c>
      <c r="BF187" s="161">
        <f>IF(A9stdlife="n/a","n/a",IF(BF$3&gt;(A9stdlife+$E187),(Input!$L$151*(1+rvanilla)^0.5)-SUM($L187:BE187),(Input!$L$151*(1+rvanilla)^0.5)/A9stdlife))</f>
        <v>0</v>
      </c>
      <c r="BG187" s="161">
        <f>IF(A9stdlife="n/a","n/a",IF(BG$3&gt;(A9stdlife+$E187),(Input!$L$151*(1+rvanilla)^0.5)-SUM($L187:BF187),(Input!$L$151*(1+rvanilla)^0.5)/A9stdlife))</f>
        <v>0</v>
      </c>
      <c r="BH187" s="161">
        <f>IF(A9stdlife="n/a","n/a",IF(BH$3&gt;(A9stdlife+$E187),(Input!$L$151*(1+rvanilla)^0.5)-SUM($L187:BG187),(Input!$L$151*(1+rvanilla)^0.5)/A9stdlife))</f>
        <v>0</v>
      </c>
      <c r="BI187" s="161">
        <f>IF(A9stdlife="n/a","n/a",IF(BI$3&gt;(A9stdlife+$E187),(Input!$L$151*(1+rvanilla)^0.5)-SUM($L187:BH187),(Input!$L$151*(1+rvanilla)^0.5)/A9stdlife))</f>
        <v>0</v>
      </c>
      <c r="BJ187" s="19"/>
      <c r="BK187" s="19"/>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x14ac:dyDescent="0.2">
      <c r="A188" s="19"/>
      <c r="B188" s="19"/>
      <c r="C188" s="35"/>
      <c r="D188" s="469"/>
      <c r="E188" s="281">
        <v>7</v>
      </c>
      <c r="F188" s="37"/>
      <c r="G188" s="393"/>
      <c r="H188" s="307"/>
      <c r="I188" s="307"/>
      <c r="J188" s="307"/>
      <c r="K188" s="307"/>
      <c r="L188" s="307"/>
      <c r="M188" s="306"/>
      <c r="N188" s="161">
        <f>IF(A9stdlife="n/a","n/a",IF(N$3&gt;(A9stdlife+$E188),(Input!$M$151*(1+rvanilla)^0.5)-SUM($M188:M188),(Input!$M$151*(1+rvanilla)^0.5)/A9stdlife))</f>
        <v>0</v>
      </c>
      <c r="O188" s="161">
        <f>IF(A9stdlife="n/a","n/a",IF(O$3&gt;(A9stdlife+$E188),(Input!$M$151*(1+rvanilla)^0.5)-SUM($M188:N188),(Input!$M$151*(1+rvanilla)^0.5)/A9stdlife))</f>
        <v>0</v>
      </c>
      <c r="P188" s="161">
        <f>IF(A9stdlife="n/a","n/a",IF(P$3&gt;(A9stdlife+$E188),(Input!$M$151*(1+rvanilla)^0.5)-SUM($M188:O188),(Input!$M$151*(1+rvanilla)^0.5)/A9stdlife))</f>
        <v>0</v>
      </c>
      <c r="Q188" s="161">
        <f>IF(A9stdlife="n/a","n/a",IF(Q$3&gt;(A9stdlife+$E188),(Input!$M$151*(1+rvanilla)^0.5)-SUM($M188:P188),(Input!$M$151*(1+rvanilla)^0.5)/A9stdlife))</f>
        <v>0</v>
      </c>
      <c r="R188" s="161">
        <f>IF(A9stdlife="n/a","n/a",IF(R$3&gt;(A9stdlife+$E188),(Input!$M$151*(1+rvanilla)^0.5)-SUM($M188:Q188),(Input!$M$151*(1+rvanilla)^0.5)/A9stdlife))</f>
        <v>0</v>
      </c>
      <c r="S188" s="161">
        <f>IF(A9stdlife="n/a","n/a",IF(S$3&gt;(A9stdlife+$E188),(Input!$M$151*(1+rvanilla)^0.5)-SUM($M188:R188),(Input!$M$151*(1+rvanilla)^0.5)/A9stdlife))</f>
        <v>0</v>
      </c>
      <c r="T188" s="161">
        <f>IF(A9stdlife="n/a","n/a",IF(T$3&gt;(A9stdlife+$E188),(Input!$M$151*(1+rvanilla)^0.5)-SUM($M188:S188),(Input!$M$151*(1+rvanilla)^0.5)/A9stdlife))</f>
        <v>0</v>
      </c>
      <c r="U188" s="161">
        <f>IF(A9stdlife="n/a","n/a",IF(U$3&gt;(A9stdlife+$E188),(Input!$M$151*(1+rvanilla)^0.5)-SUM($M188:T188),(Input!$M$151*(1+rvanilla)^0.5)/A9stdlife))</f>
        <v>0</v>
      </c>
      <c r="V188" s="161">
        <f>IF(A9stdlife="n/a","n/a",IF(V$3&gt;(A9stdlife+$E188),(Input!$M$151*(1+rvanilla)^0.5)-SUM($M188:U188),(Input!$M$151*(1+rvanilla)^0.5)/A9stdlife))</f>
        <v>0</v>
      </c>
      <c r="W188" s="161">
        <f>IF(A9stdlife="n/a","n/a",IF(W$3&gt;(A9stdlife+$E188),(Input!$M$151*(1+rvanilla)^0.5)-SUM($M188:V188),(Input!$M$151*(1+rvanilla)^0.5)/A9stdlife))</f>
        <v>0</v>
      </c>
      <c r="X188" s="161">
        <f>IF(A9stdlife="n/a","n/a",IF(X$3&gt;(A9stdlife+$E188),(Input!$M$151*(1+rvanilla)^0.5)-SUM($M188:W188),(Input!$M$151*(1+rvanilla)^0.5)/A9stdlife))</f>
        <v>0</v>
      </c>
      <c r="Y188" s="161">
        <f>IF(A9stdlife="n/a","n/a",IF(Y$3&gt;(A9stdlife+$E188),(Input!$M$151*(1+rvanilla)^0.5)-SUM($M188:X188),(Input!$M$151*(1+rvanilla)^0.5)/A9stdlife))</f>
        <v>0</v>
      </c>
      <c r="Z188" s="161">
        <f>IF(A9stdlife="n/a","n/a",IF(Z$3&gt;(A9stdlife+$E188),(Input!$M$151*(1+rvanilla)^0.5)-SUM($M188:Y188),(Input!$M$151*(1+rvanilla)^0.5)/A9stdlife))</f>
        <v>0</v>
      </c>
      <c r="AA188" s="161">
        <f>IF(A9stdlife="n/a","n/a",IF(AA$3&gt;(A9stdlife+$E188),(Input!$M$151*(1+rvanilla)^0.5)-SUM($M188:Z188),(Input!$M$151*(1+rvanilla)^0.5)/A9stdlife))</f>
        <v>0</v>
      </c>
      <c r="AB188" s="161">
        <f>IF(A9stdlife="n/a","n/a",IF(AB$3&gt;(A9stdlife+$E188),(Input!$M$151*(1+rvanilla)^0.5)-SUM($M188:AA188),(Input!$M$151*(1+rvanilla)^0.5)/A9stdlife))</f>
        <v>0</v>
      </c>
      <c r="AC188" s="161">
        <f>IF(A9stdlife="n/a","n/a",IF(AC$3&gt;(A9stdlife+$E188),(Input!$M$151*(1+rvanilla)^0.5)-SUM($M188:AB188),(Input!$M$151*(1+rvanilla)^0.5)/A9stdlife))</f>
        <v>0</v>
      </c>
      <c r="AD188" s="161">
        <f>IF(A9stdlife="n/a","n/a",IF(AD$3&gt;(A9stdlife+$E188),(Input!$M$151*(1+rvanilla)^0.5)-SUM($M188:AC188),(Input!$M$151*(1+rvanilla)^0.5)/A9stdlife))</f>
        <v>0</v>
      </c>
      <c r="AE188" s="161">
        <f>IF(A9stdlife="n/a","n/a",IF(AE$3&gt;(A9stdlife+$E188),(Input!$M$151*(1+rvanilla)^0.5)-SUM($M188:AD188),(Input!$M$151*(1+rvanilla)^0.5)/A9stdlife))</f>
        <v>0</v>
      </c>
      <c r="AF188" s="161">
        <f>IF(A9stdlife="n/a","n/a",IF(AF$3&gt;(A9stdlife+$E188),(Input!$M$151*(1+rvanilla)^0.5)-SUM($M188:AE188),(Input!$M$151*(1+rvanilla)^0.5)/A9stdlife))</f>
        <v>0</v>
      </c>
      <c r="AG188" s="161">
        <f>IF(A9stdlife="n/a","n/a",IF(AG$3&gt;(A9stdlife+$E188),(Input!$M$151*(1+rvanilla)^0.5)-SUM($M188:AF188),(Input!$M$151*(1+rvanilla)^0.5)/A9stdlife))</f>
        <v>0</v>
      </c>
      <c r="AH188" s="161">
        <f>IF(A9stdlife="n/a","n/a",IF(AH$3&gt;(A9stdlife+$E188),(Input!$M$151*(1+rvanilla)^0.5)-SUM($M188:AG188),(Input!$M$151*(1+rvanilla)^0.5)/A9stdlife))</f>
        <v>0</v>
      </c>
      <c r="AI188" s="161">
        <f>IF(A9stdlife="n/a","n/a",IF(AI$3&gt;(A9stdlife+$E188),(Input!$M$151*(1+rvanilla)^0.5)-SUM($M188:AH188),(Input!$M$151*(1+rvanilla)^0.5)/A9stdlife))</f>
        <v>0</v>
      </c>
      <c r="AJ188" s="161">
        <f>IF(A9stdlife="n/a","n/a",IF(AJ$3&gt;(A9stdlife+$E188),(Input!$M$151*(1+rvanilla)^0.5)-SUM($M188:AI188),(Input!$M$151*(1+rvanilla)^0.5)/A9stdlife))</f>
        <v>0</v>
      </c>
      <c r="AK188" s="161">
        <f>IF(A9stdlife="n/a","n/a",IF(AK$3&gt;(A9stdlife+$E188),(Input!$M$151*(1+rvanilla)^0.5)-SUM($M188:AJ188),(Input!$M$151*(1+rvanilla)^0.5)/A9stdlife))</f>
        <v>0</v>
      </c>
      <c r="AL188" s="161">
        <f>IF(A9stdlife="n/a","n/a",IF(AL$3&gt;(A9stdlife+$E188),(Input!$M$151*(1+rvanilla)^0.5)-SUM($M188:AK188),(Input!$M$151*(1+rvanilla)^0.5)/A9stdlife))</f>
        <v>0</v>
      </c>
      <c r="AM188" s="161">
        <f>IF(A9stdlife="n/a","n/a",IF(AM$3&gt;(A9stdlife+$E188),(Input!$M$151*(1+rvanilla)^0.5)-SUM($M188:AL188),(Input!$M$151*(1+rvanilla)^0.5)/A9stdlife))</f>
        <v>0</v>
      </c>
      <c r="AN188" s="161">
        <f>IF(A9stdlife="n/a","n/a",IF(AN$3&gt;(A9stdlife+$E188),(Input!$M$151*(1+rvanilla)^0.5)-SUM($M188:AM188),(Input!$M$151*(1+rvanilla)^0.5)/A9stdlife))</f>
        <v>0</v>
      </c>
      <c r="AO188" s="161">
        <f>IF(A9stdlife="n/a","n/a",IF(AO$3&gt;(A9stdlife+$E188),(Input!$M$151*(1+rvanilla)^0.5)-SUM($M188:AN188),(Input!$M$151*(1+rvanilla)^0.5)/A9stdlife))</f>
        <v>0</v>
      </c>
      <c r="AP188" s="161">
        <f>IF(A9stdlife="n/a","n/a",IF(AP$3&gt;(A9stdlife+$E188),(Input!$M$151*(1+rvanilla)^0.5)-SUM($M188:AO188),(Input!$M$151*(1+rvanilla)^0.5)/A9stdlife))</f>
        <v>0</v>
      </c>
      <c r="AQ188" s="161">
        <f>IF(A9stdlife="n/a","n/a",IF(AQ$3&gt;(A9stdlife+$E188),(Input!$M$151*(1+rvanilla)^0.5)-SUM($M188:AP188),(Input!$M$151*(1+rvanilla)^0.5)/A9stdlife))</f>
        <v>0</v>
      </c>
      <c r="AR188" s="161">
        <f>IF(A9stdlife="n/a","n/a",IF(AR$3&gt;(A9stdlife+$E188),(Input!$M$151*(1+rvanilla)^0.5)-SUM($M188:AQ188),(Input!$M$151*(1+rvanilla)^0.5)/A9stdlife))</f>
        <v>0</v>
      </c>
      <c r="AS188" s="161">
        <f>IF(A9stdlife="n/a","n/a",IF(AS$3&gt;(A9stdlife+$E188),(Input!$M$151*(1+rvanilla)^0.5)-SUM($M188:AR188),(Input!$M$151*(1+rvanilla)^0.5)/A9stdlife))</f>
        <v>0</v>
      </c>
      <c r="AT188" s="161">
        <f>IF(A9stdlife="n/a","n/a",IF(AT$3&gt;(A9stdlife+$E188),(Input!$M$151*(1+rvanilla)^0.5)-SUM($M188:AS188),(Input!$M$151*(1+rvanilla)^0.5)/A9stdlife))</f>
        <v>0</v>
      </c>
      <c r="AU188" s="161">
        <f>IF(A9stdlife="n/a","n/a",IF(AU$3&gt;(A9stdlife+$E188),(Input!$M$151*(1+rvanilla)^0.5)-SUM($M188:AT188),(Input!$M$151*(1+rvanilla)^0.5)/A9stdlife))</f>
        <v>0</v>
      </c>
      <c r="AV188" s="161">
        <f>IF(A9stdlife="n/a","n/a",IF(AV$3&gt;(A9stdlife+$E188),(Input!$M$151*(1+rvanilla)^0.5)-SUM($M188:AU188),(Input!$M$151*(1+rvanilla)^0.5)/A9stdlife))</f>
        <v>0</v>
      </c>
      <c r="AW188" s="161">
        <f>IF(A9stdlife="n/a","n/a",IF(AW$3&gt;(A9stdlife+$E188),(Input!$M$151*(1+rvanilla)^0.5)-SUM($M188:AV188),(Input!$M$151*(1+rvanilla)^0.5)/A9stdlife))</f>
        <v>0</v>
      </c>
      <c r="AX188" s="161">
        <f>IF(A9stdlife="n/a","n/a",IF(AX$3&gt;(A9stdlife+$E188),(Input!$M$151*(1+rvanilla)^0.5)-SUM($M188:AW188),(Input!$M$151*(1+rvanilla)^0.5)/A9stdlife))</f>
        <v>0</v>
      </c>
      <c r="AY188" s="161">
        <f>IF(A9stdlife="n/a","n/a",IF(AY$3&gt;(A9stdlife+$E188),(Input!$M$151*(1+rvanilla)^0.5)-SUM($M188:AX188),(Input!$M$151*(1+rvanilla)^0.5)/A9stdlife))</f>
        <v>0</v>
      </c>
      <c r="AZ188" s="161">
        <f>IF(A9stdlife="n/a","n/a",IF(AZ$3&gt;(A9stdlife+$E188),(Input!$M$151*(1+rvanilla)^0.5)-SUM($M188:AY188),(Input!$M$151*(1+rvanilla)^0.5)/A9stdlife))</f>
        <v>0</v>
      </c>
      <c r="BA188" s="161">
        <f>IF(A9stdlife="n/a","n/a",IF(BA$3&gt;(A9stdlife+$E188),(Input!$M$151*(1+rvanilla)^0.5)-SUM($M188:AZ188),(Input!$M$151*(1+rvanilla)^0.5)/A9stdlife))</f>
        <v>0</v>
      </c>
      <c r="BB188" s="161">
        <f>IF(A9stdlife="n/a","n/a",IF(BB$3&gt;(A9stdlife+$E188),(Input!$M$151*(1+rvanilla)^0.5)-SUM($M188:BA188),(Input!$M$151*(1+rvanilla)^0.5)/A9stdlife))</f>
        <v>0</v>
      </c>
      <c r="BC188" s="161">
        <f>IF(A9stdlife="n/a","n/a",IF(BC$3&gt;(A9stdlife+$E188),(Input!$M$151*(1+rvanilla)^0.5)-SUM($M188:BB188),(Input!$M$151*(1+rvanilla)^0.5)/A9stdlife))</f>
        <v>0</v>
      </c>
      <c r="BD188" s="161">
        <f>IF(A9stdlife="n/a","n/a",IF(BD$3&gt;(A9stdlife+$E188),(Input!$M$151*(1+rvanilla)^0.5)-SUM($M188:BC188),(Input!$M$151*(1+rvanilla)^0.5)/A9stdlife))</f>
        <v>0</v>
      </c>
      <c r="BE188" s="161">
        <f>IF(A9stdlife="n/a","n/a",IF(BE$3&gt;(A9stdlife+$E188),(Input!$M$151*(1+rvanilla)^0.5)-SUM($M188:BD188),(Input!$M$151*(1+rvanilla)^0.5)/A9stdlife))</f>
        <v>0</v>
      </c>
      <c r="BF188" s="161">
        <f>IF(A9stdlife="n/a","n/a",IF(BF$3&gt;(A9stdlife+$E188),(Input!$M$151*(1+rvanilla)^0.5)-SUM($M188:BE188),(Input!$M$151*(1+rvanilla)^0.5)/A9stdlife))</f>
        <v>0</v>
      </c>
      <c r="BG188" s="161">
        <f>IF(A9stdlife="n/a","n/a",IF(BG$3&gt;(A9stdlife+$E188),(Input!$M$151*(1+rvanilla)^0.5)-SUM($M188:BF188),(Input!$M$151*(1+rvanilla)^0.5)/A9stdlife))</f>
        <v>0</v>
      </c>
      <c r="BH188" s="161">
        <f>IF(A9stdlife="n/a","n/a",IF(BH$3&gt;(A9stdlife+$E188),(Input!$M$151*(1+rvanilla)^0.5)-SUM($M188:BG188),(Input!$M$151*(1+rvanilla)^0.5)/A9stdlife))</f>
        <v>0</v>
      </c>
      <c r="BI188" s="161">
        <f>IF(A9stdlife="n/a","n/a",IF(BI$3&gt;(A9stdlife+$E188),(Input!$M$151*(1+rvanilla)^0.5)-SUM($M188:BH188),(Input!$M$151*(1+rvanilla)^0.5)/A9stdlife))</f>
        <v>0</v>
      </c>
      <c r="BJ188" s="19"/>
      <c r="BK188" s="19"/>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x14ac:dyDescent="0.2">
      <c r="A189" s="19"/>
      <c r="B189" s="19"/>
      <c r="C189" s="35"/>
      <c r="D189" s="469"/>
      <c r="E189" s="281">
        <v>8</v>
      </c>
      <c r="F189" s="37"/>
      <c r="G189" s="393"/>
      <c r="H189" s="307"/>
      <c r="I189" s="307"/>
      <c r="J189" s="307"/>
      <c r="K189" s="307"/>
      <c r="L189" s="307"/>
      <c r="M189" s="307"/>
      <c r="N189" s="306"/>
      <c r="O189" s="161">
        <f>IF(A9stdlife="n/a","n/a",IF(O$3&gt;(A9stdlife+$E189),(Input!$N$151*(1+rvanilla)^0.5)-SUM($N189:N189),(Input!$N$151*(1+rvanilla)^0.5)/A9stdlife))</f>
        <v>0</v>
      </c>
      <c r="P189" s="161">
        <f>IF(A9stdlife="n/a","n/a",IF(P$3&gt;(A9stdlife+$E189),(Input!$N$151*(1+rvanilla)^0.5)-SUM($N189:O189),(Input!$N$151*(1+rvanilla)^0.5)/A9stdlife))</f>
        <v>0</v>
      </c>
      <c r="Q189" s="161">
        <f>IF(A9stdlife="n/a","n/a",IF(Q$3&gt;(A9stdlife+$E189),(Input!$N$151*(1+rvanilla)^0.5)-SUM($N189:P189),(Input!$N$151*(1+rvanilla)^0.5)/A9stdlife))</f>
        <v>0</v>
      </c>
      <c r="R189" s="161">
        <f>IF(A9stdlife="n/a","n/a",IF(R$3&gt;(A9stdlife+$E189),(Input!$N$151*(1+rvanilla)^0.5)-SUM($N189:Q189),(Input!$N$151*(1+rvanilla)^0.5)/A9stdlife))</f>
        <v>0</v>
      </c>
      <c r="S189" s="161">
        <f>IF(A9stdlife="n/a","n/a",IF(S$3&gt;(A9stdlife+$E189),(Input!$N$151*(1+rvanilla)^0.5)-SUM($N189:R189),(Input!$N$151*(1+rvanilla)^0.5)/A9stdlife))</f>
        <v>0</v>
      </c>
      <c r="T189" s="161">
        <f>IF(A9stdlife="n/a","n/a",IF(T$3&gt;(A9stdlife+$E189),(Input!$N$151*(1+rvanilla)^0.5)-SUM($N189:S189),(Input!$N$151*(1+rvanilla)^0.5)/A9stdlife))</f>
        <v>0</v>
      </c>
      <c r="U189" s="161">
        <f>IF(A9stdlife="n/a","n/a",IF(U$3&gt;(A9stdlife+$E189),(Input!$N$151*(1+rvanilla)^0.5)-SUM($N189:T189),(Input!$N$151*(1+rvanilla)^0.5)/A9stdlife))</f>
        <v>0</v>
      </c>
      <c r="V189" s="161">
        <f>IF(A9stdlife="n/a","n/a",IF(V$3&gt;(A9stdlife+$E189),(Input!$N$151*(1+rvanilla)^0.5)-SUM($N189:U189),(Input!$N$151*(1+rvanilla)^0.5)/A9stdlife))</f>
        <v>0</v>
      </c>
      <c r="W189" s="161">
        <f>IF(A9stdlife="n/a","n/a",IF(W$3&gt;(A9stdlife+$E189),(Input!$N$151*(1+rvanilla)^0.5)-SUM($N189:V189),(Input!$N$151*(1+rvanilla)^0.5)/A9stdlife))</f>
        <v>0</v>
      </c>
      <c r="X189" s="161">
        <f>IF(A9stdlife="n/a","n/a",IF(X$3&gt;(A9stdlife+$E189),(Input!$N$151*(1+rvanilla)^0.5)-SUM($N189:W189),(Input!$N$151*(1+rvanilla)^0.5)/A9stdlife))</f>
        <v>0</v>
      </c>
      <c r="Y189" s="161">
        <f>IF(A9stdlife="n/a","n/a",IF(Y$3&gt;(A9stdlife+$E189),(Input!$N$151*(1+rvanilla)^0.5)-SUM($N189:X189),(Input!$N$151*(1+rvanilla)^0.5)/A9stdlife))</f>
        <v>0</v>
      </c>
      <c r="Z189" s="161">
        <f>IF(A9stdlife="n/a","n/a",IF(Z$3&gt;(A9stdlife+$E189),(Input!$N$151*(1+rvanilla)^0.5)-SUM($N189:Y189),(Input!$N$151*(1+rvanilla)^0.5)/A9stdlife))</f>
        <v>0</v>
      </c>
      <c r="AA189" s="161">
        <f>IF(A9stdlife="n/a","n/a",IF(AA$3&gt;(A9stdlife+$E189),(Input!$N$151*(1+rvanilla)^0.5)-SUM($N189:Z189),(Input!$N$151*(1+rvanilla)^0.5)/A9stdlife))</f>
        <v>0</v>
      </c>
      <c r="AB189" s="161">
        <f>IF(A9stdlife="n/a","n/a",IF(AB$3&gt;(A9stdlife+$E189),(Input!$N$151*(1+rvanilla)^0.5)-SUM($N189:AA189),(Input!$N$151*(1+rvanilla)^0.5)/A9stdlife))</f>
        <v>0</v>
      </c>
      <c r="AC189" s="161">
        <f>IF(A9stdlife="n/a","n/a",IF(AC$3&gt;(A9stdlife+$E189),(Input!$N$151*(1+rvanilla)^0.5)-SUM($N189:AB189),(Input!$N$151*(1+rvanilla)^0.5)/A9stdlife))</f>
        <v>0</v>
      </c>
      <c r="AD189" s="161">
        <f>IF(A9stdlife="n/a","n/a",IF(AD$3&gt;(A9stdlife+$E189),(Input!$N$151*(1+rvanilla)^0.5)-SUM($N189:AC189),(Input!$N$151*(1+rvanilla)^0.5)/A9stdlife))</f>
        <v>0</v>
      </c>
      <c r="AE189" s="161">
        <f>IF(A9stdlife="n/a","n/a",IF(AE$3&gt;(A9stdlife+$E189),(Input!$N$151*(1+rvanilla)^0.5)-SUM($N189:AD189),(Input!$N$151*(1+rvanilla)^0.5)/A9stdlife))</f>
        <v>0</v>
      </c>
      <c r="AF189" s="161">
        <f>IF(A9stdlife="n/a","n/a",IF(AF$3&gt;(A9stdlife+$E189),(Input!$N$151*(1+rvanilla)^0.5)-SUM($N189:AE189),(Input!$N$151*(1+rvanilla)^0.5)/A9stdlife))</f>
        <v>0</v>
      </c>
      <c r="AG189" s="161">
        <f>IF(A9stdlife="n/a","n/a",IF(AG$3&gt;(A9stdlife+$E189),(Input!$N$151*(1+rvanilla)^0.5)-SUM($N189:AF189),(Input!$N$151*(1+rvanilla)^0.5)/A9stdlife))</f>
        <v>0</v>
      </c>
      <c r="AH189" s="161">
        <f>IF(A9stdlife="n/a","n/a",IF(AH$3&gt;(A9stdlife+$E189),(Input!$N$151*(1+rvanilla)^0.5)-SUM($N189:AG189),(Input!$N$151*(1+rvanilla)^0.5)/A9stdlife))</f>
        <v>0</v>
      </c>
      <c r="AI189" s="161">
        <f>IF(A9stdlife="n/a","n/a",IF(AI$3&gt;(A9stdlife+$E189),(Input!$N$151*(1+rvanilla)^0.5)-SUM($N189:AH189),(Input!$N$151*(1+rvanilla)^0.5)/A9stdlife))</f>
        <v>0</v>
      </c>
      <c r="AJ189" s="161">
        <f>IF(A9stdlife="n/a","n/a",IF(AJ$3&gt;(A9stdlife+$E189),(Input!$N$151*(1+rvanilla)^0.5)-SUM($N189:AI189),(Input!$N$151*(1+rvanilla)^0.5)/A9stdlife))</f>
        <v>0</v>
      </c>
      <c r="AK189" s="161">
        <f>IF(A9stdlife="n/a","n/a",IF(AK$3&gt;(A9stdlife+$E189),(Input!$N$151*(1+rvanilla)^0.5)-SUM($N189:AJ189),(Input!$N$151*(1+rvanilla)^0.5)/A9stdlife))</f>
        <v>0</v>
      </c>
      <c r="AL189" s="161">
        <f>IF(A9stdlife="n/a","n/a",IF(AL$3&gt;(A9stdlife+$E189),(Input!$N$151*(1+rvanilla)^0.5)-SUM($N189:AK189),(Input!$N$151*(1+rvanilla)^0.5)/A9stdlife))</f>
        <v>0</v>
      </c>
      <c r="AM189" s="161">
        <f>IF(A9stdlife="n/a","n/a",IF(AM$3&gt;(A9stdlife+$E189),(Input!$N$151*(1+rvanilla)^0.5)-SUM($N189:AL189),(Input!$N$151*(1+rvanilla)^0.5)/A9stdlife))</f>
        <v>0</v>
      </c>
      <c r="AN189" s="161">
        <f>IF(A9stdlife="n/a","n/a",IF(AN$3&gt;(A9stdlife+$E189),(Input!$N$151*(1+rvanilla)^0.5)-SUM($N189:AM189),(Input!$N$151*(1+rvanilla)^0.5)/A9stdlife))</f>
        <v>0</v>
      </c>
      <c r="AO189" s="161">
        <f>IF(A9stdlife="n/a","n/a",IF(AO$3&gt;(A9stdlife+$E189),(Input!$N$151*(1+rvanilla)^0.5)-SUM($N189:AN189),(Input!$N$151*(1+rvanilla)^0.5)/A9stdlife))</f>
        <v>0</v>
      </c>
      <c r="AP189" s="161">
        <f>IF(A9stdlife="n/a","n/a",IF(AP$3&gt;(A9stdlife+$E189),(Input!$N$151*(1+rvanilla)^0.5)-SUM($N189:AO189),(Input!$N$151*(1+rvanilla)^0.5)/A9stdlife))</f>
        <v>0</v>
      </c>
      <c r="AQ189" s="161">
        <f>IF(A9stdlife="n/a","n/a",IF(AQ$3&gt;(A9stdlife+$E189),(Input!$N$151*(1+rvanilla)^0.5)-SUM($N189:AP189),(Input!$N$151*(1+rvanilla)^0.5)/A9stdlife))</f>
        <v>0</v>
      </c>
      <c r="AR189" s="161">
        <f>IF(A9stdlife="n/a","n/a",IF(AR$3&gt;(A9stdlife+$E189),(Input!$N$151*(1+rvanilla)^0.5)-SUM($N189:AQ189),(Input!$N$151*(1+rvanilla)^0.5)/A9stdlife))</f>
        <v>0</v>
      </c>
      <c r="AS189" s="161">
        <f>IF(A9stdlife="n/a","n/a",IF(AS$3&gt;(A9stdlife+$E189),(Input!$N$151*(1+rvanilla)^0.5)-SUM($N189:AR189),(Input!$N$151*(1+rvanilla)^0.5)/A9stdlife))</f>
        <v>0</v>
      </c>
      <c r="AT189" s="161">
        <f>IF(A9stdlife="n/a","n/a",IF(AT$3&gt;(A9stdlife+$E189),(Input!$N$151*(1+rvanilla)^0.5)-SUM($N189:AS189),(Input!$N$151*(1+rvanilla)^0.5)/A9stdlife))</f>
        <v>0</v>
      </c>
      <c r="AU189" s="161">
        <f>IF(A9stdlife="n/a","n/a",IF(AU$3&gt;(A9stdlife+$E189),(Input!$N$151*(1+rvanilla)^0.5)-SUM($N189:AT189),(Input!$N$151*(1+rvanilla)^0.5)/A9stdlife))</f>
        <v>0</v>
      </c>
      <c r="AV189" s="161">
        <f>IF(A9stdlife="n/a","n/a",IF(AV$3&gt;(A9stdlife+$E189),(Input!$N$151*(1+rvanilla)^0.5)-SUM($N189:AU189),(Input!$N$151*(1+rvanilla)^0.5)/A9stdlife))</f>
        <v>0</v>
      </c>
      <c r="AW189" s="161">
        <f>IF(A9stdlife="n/a","n/a",IF(AW$3&gt;(A9stdlife+$E189),(Input!$N$151*(1+rvanilla)^0.5)-SUM($N189:AV189),(Input!$N$151*(1+rvanilla)^0.5)/A9stdlife))</f>
        <v>0</v>
      </c>
      <c r="AX189" s="161">
        <f>IF(A9stdlife="n/a","n/a",IF(AX$3&gt;(A9stdlife+$E189),(Input!$N$151*(1+rvanilla)^0.5)-SUM($N189:AW189),(Input!$N$151*(1+rvanilla)^0.5)/A9stdlife))</f>
        <v>0</v>
      </c>
      <c r="AY189" s="161">
        <f>IF(A9stdlife="n/a","n/a",IF(AY$3&gt;(A9stdlife+$E189),(Input!$N$151*(1+rvanilla)^0.5)-SUM($N189:AX189),(Input!$N$151*(1+rvanilla)^0.5)/A9stdlife))</f>
        <v>0</v>
      </c>
      <c r="AZ189" s="161">
        <f>IF(A9stdlife="n/a","n/a",IF(AZ$3&gt;(A9stdlife+$E189),(Input!$N$151*(1+rvanilla)^0.5)-SUM($N189:AY189),(Input!$N$151*(1+rvanilla)^0.5)/A9stdlife))</f>
        <v>0</v>
      </c>
      <c r="BA189" s="161">
        <f>IF(A9stdlife="n/a","n/a",IF(BA$3&gt;(A9stdlife+$E189),(Input!$N$151*(1+rvanilla)^0.5)-SUM($N189:AZ189),(Input!$N$151*(1+rvanilla)^0.5)/A9stdlife))</f>
        <v>0</v>
      </c>
      <c r="BB189" s="161">
        <f>IF(A9stdlife="n/a","n/a",IF(BB$3&gt;(A9stdlife+$E189),(Input!$N$151*(1+rvanilla)^0.5)-SUM($N189:BA189),(Input!$N$151*(1+rvanilla)^0.5)/A9stdlife))</f>
        <v>0</v>
      </c>
      <c r="BC189" s="161">
        <f>IF(A9stdlife="n/a","n/a",IF(BC$3&gt;(A9stdlife+$E189),(Input!$N$151*(1+rvanilla)^0.5)-SUM($N189:BB189),(Input!$N$151*(1+rvanilla)^0.5)/A9stdlife))</f>
        <v>0</v>
      </c>
      <c r="BD189" s="161">
        <f>IF(A9stdlife="n/a","n/a",IF(BD$3&gt;(A9stdlife+$E189),(Input!$N$151*(1+rvanilla)^0.5)-SUM($N189:BC189),(Input!$N$151*(1+rvanilla)^0.5)/A9stdlife))</f>
        <v>0</v>
      </c>
      <c r="BE189" s="161">
        <f>IF(A9stdlife="n/a","n/a",IF(BE$3&gt;(A9stdlife+$E189),(Input!$N$151*(1+rvanilla)^0.5)-SUM($N189:BD189),(Input!$N$151*(1+rvanilla)^0.5)/A9stdlife))</f>
        <v>0</v>
      </c>
      <c r="BF189" s="161">
        <f>IF(A9stdlife="n/a","n/a",IF(BF$3&gt;(A9stdlife+$E189),(Input!$N$151*(1+rvanilla)^0.5)-SUM($N189:BE189),(Input!$N$151*(1+rvanilla)^0.5)/A9stdlife))</f>
        <v>0</v>
      </c>
      <c r="BG189" s="161">
        <f>IF(A9stdlife="n/a","n/a",IF(BG$3&gt;(A9stdlife+$E189),(Input!$N$151*(1+rvanilla)^0.5)-SUM($N189:BF189),(Input!$N$151*(1+rvanilla)^0.5)/A9stdlife))</f>
        <v>0</v>
      </c>
      <c r="BH189" s="161">
        <f>IF(A9stdlife="n/a","n/a",IF(BH$3&gt;(A9stdlife+$E189),(Input!$N$151*(1+rvanilla)^0.5)-SUM($N189:BG189),(Input!$N$151*(1+rvanilla)^0.5)/A9stdlife))</f>
        <v>0</v>
      </c>
      <c r="BI189" s="161">
        <f>IF(A9stdlife="n/a","n/a",IF(BI$3&gt;(A9stdlife+$E189),(Input!$N$151*(1+rvanilla)^0.5)-SUM($N189:BH189),(Input!$N$151*(1+rvanilla)^0.5)/A9stdlife))</f>
        <v>0</v>
      </c>
      <c r="BJ189" s="19"/>
      <c r="BK189" s="1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x14ac:dyDescent="0.2">
      <c r="A190" s="19"/>
      <c r="B190" s="19"/>
      <c r="C190" s="35"/>
      <c r="D190" s="469"/>
      <c r="E190" s="281">
        <v>9</v>
      </c>
      <c r="F190" s="37"/>
      <c r="G190" s="393"/>
      <c r="H190" s="307"/>
      <c r="I190" s="307"/>
      <c r="J190" s="307"/>
      <c r="K190" s="307"/>
      <c r="L190" s="307"/>
      <c r="M190" s="307"/>
      <c r="N190" s="307"/>
      <c r="O190" s="306"/>
      <c r="P190" s="161">
        <f>IF(A9stdlife="n/a","n/a",IF(P$3&gt;(A9stdlife+$E190),(Input!$O$151*(1+rvanilla)^0.5)-SUM($O190:O190),(Input!$O$151*(1+rvanilla)^0.5)/A9stdlife))</f>
        <v>0</v>
      </c>
      <c r="Q190" s="161">
        <f>IF(A9stdlife="n/a","n/a",IF(Q$3&gt;(A9stdlife+$E190),(Input!$O$151*(1+rvanilla)^0.5)-SUM($O190:P190),(Input!$O$151*(1+rvanilla)^0.5)/A9stdlife))</f>
        <v>0</v>
      </c>
      <c r="R190" s="161">
        <f>IF(A9stdlife="n/a","n/a",IF(R$3&gt;(A9stdlife+$E190),(Input!$O$151*(1+rvanilla)^0.5)-SUM($O190:Q190),(Input!$O$151*(1+rvanilla)^0.5)/A9stdlife))</f>
        <v>0</v>
      </c>
      <c r="S190" s="161">
        <f>IF(A9stdlife="n/a","n/a",IF(S$3&gt;(A9stdlife+$E190),(Input!$O$151*(1+rvanilla)^0.5)-SUM($O190:R190),(Input!$O$151*(1+rvanilla)^0.5)/A9stdlife))</f>
        <v>0</v>
      </c>
      <c r="T190" s="161">
        <f>IF(A9stdlife="n/a","n/a",IF(T$3&gt;(A9stdlife+$E190),(Input!$O$151*(1+rvanilla)^0.5)-SUM($O190:S190),(Input!$O$151*(1+rvanilla)^0.5)/A9stdlife))</f>
        <v>0</v>
      </c>
      <c r="U190" s="161">
        <f>IF(A9stdlife="n/a","n/a",IF(U$3&gt;(A9stdlife+$E190),(Input!$O$151*(1+rvanilla)^0.5)-SUM($O190:T190),(Input!$O$151*(1+rvanilla)^0.5)/A9stdlife))</f>
        <v>0</v>
      </c>
      <c r="V190" s="161">
        <f>IF(A9stdlife="n/a","n/a",IF(V$3&gt;(A9stdlife+$E190),(Input!$O$151*(1+rvanilla)^0.5)-SUM($O190:U190),(Input!$O$151*(1+rvanilla)^0.5)/A9stdlife))</f>
        <v>0</v>
      </c>
      <c r="W190" s="161">
        <f>IF(A9stdlife="n/a","n/a",IF(W$3&gt;(A9stdlife+$E190),(Input!$O$151*(1+rvanilla)^0.5)-SUM($O190:V190),(Input!$O$151*(1+rvanilla)^0.5)/A9stdlife))</f>
        <v>0</v>
      </c>
      <c r="X190" s="161">
        <f>IF(A9stdlife="n/a","n/a",IF(X$3&gt;(A9stdlife+$E190),(Input!$O$151*(1+rvanilla)^0.5)-SUM($O190:W190),(Input!$O$151*(1+rvanilla)^0.5)/A9stdlife))</f>
        <v>0</v>
      </c>
      <c r="Y190" s="161">
        <f>IF(A9stdlife="n/a","n/a",IF(Y$3&gt;(A9stdlife+$E190),(Input!$O$151*(1+rvanilla)^0.5)-SUM($O190:X190),(Input!$O$151*(1+rvanilla)^0.5)/A9stdlife))</f>
        <v>0</v>
      </c>
      <c r="Z190" s="161">
        <f>IF(A9stdlife="n/a","n/a",IF(Z$3&gt;(A9stdlife+$E190),(Input!$O$151*(1+rvanilla)^0.5)-SUM($O190:Y190),(Input!$O$151*(1+rvanilla)^0.5)/A9stdlife))</f>
        <v>0</v>
      </c>
      <c r="AA190" s="161">
        <f>IF(A9stdlife="n/a","n/a",IF(AA$3&gt;(A9stdlife+$E190),(Input!$O$151*(1+rvanilla)^0.5)-SUM($O190:Z190),(Input!$O$151*(1+rvanilla)^0.5)/A9stdlife))</f>
        <v>0</v>
      </c>
      <c r="AB190" s="161">
        <f>IF(A9stdlife="n/a","n/a",IF(AB$3&gt;(A9stdlife+$E190),(Input!$O$151*(1+rvanilla)^0.5)-SUM($O190:AA190),(Input!$O$151*(1+rvanilla)^0.5)/A9stdlife))</f>
        <v>0</v>
      </c>
      <c r="AC190" s="161">
        <f>IF(A9stdlife="n/a","n/a",IF(AC$3&gt;(A9stdlife+$E190),(Input!$O$151*(1+rvanilla)^0.5)-SUM($O190:AB190),(Input!$O$151*(1+rvanilla)^0.5)/A9stdlife))</f>
        <v>0</v>
      </c>
      <c r="AD190" s="161">
        <f>IF(A9stdlife="n/a","n/a",IF(AD$3&gt;(A9stdlife+$E190),(Input!$O$151*(1+rvanilla)^0.5)-SUM($O190:AC190),(Input!$O$151*(1+rvanilla)^0.5)/A9stdlife))</f>
        <v>0</v>
      </c>
      <c r="AE190" s="161">
        <f>IF(A9stdlife="n/a","n/a",IF(AE$3&gt;(A9stdlife+$E190),(Input!$O$151*(1+rvanilla)^0.5)-SUM($O190:AD190),(Input!$O$151*(1+rvanilla)^0.5)/A9stdlife))</f>
        <v>0</v>
      </c>
      <c r="AF190" s="161">
        <f>IF(A9stdlife="n/a","n/a",IF(AF$3&gt;(A9stdlife+$E190),(Input!$O$151*(1+rvanilla)^0.5)-SUM($O190:AE190),(Input!$O$151*(1+rvanilla)^0.5)/A9stdlife))</f>
        <v>0</v>
      </c>
      <c r="AG190" s="161">
        <f>IF(A9stdlife="n/a","n/a",IF(AG$3&gt;(A9stdlife+$E190),(Input!$O$151*(1+rvanilla)^0.5)-SUM($O190:AF190),(Input!$O$151*(1+rvanilla)^0.5)/A9stdlife))</f>
        <v>0</v>
      </c>
      <c r="AH190" s="161">
        <f>IF(A9stdlife="n/a","n/a",IF(AH$3&gt;(A9stdlife+$E190),(Input!$O$151*(1+rvanilla)^0.5)-SUM($O190:AG190),(Input!$O$151*(1+rvanilla)^0.5)/A9stdlife))</f>
        <v>0</v>
      </c>
      <c r="AI190" s="161">
        <f>IF(A9stdlife="n/a","n/a",IF(AI$3&gt;(A9stdlife+$E190),(Input!$O$151*(1+rvanilla)^0.5)-SUM($O190:AH190),(Input!$O$151*(1+rvanilla)^0.5)/A9stdlife))</f>
        <v>0</v>
      </c>
      <c r="AJ190" s="161">
        <f>IF(A9stdlife="n/a","n/a",IF(AJ$3&gt;(A9stdlife+$E190),(Input!$O$151*(1+rvanilla)^0.5)-SUM($O190:AI190),(Input!$O$151*(1+rvanilla)^0.5)/A9stdlife))</f>
        <v>0</v>
      </c>
      <c r="AK190" s="161">
        <f>IF(A9stdlife="n/a","n/a",IF(AK$3&gt;(A9stdlife+$E190),(Input!$O$151*(1+rvanilla)^0.5)-SUM($O190:AJ190),(Input!$O$151*(1+rvanilla)^0.5)/A9stdlife))</f>
        <v>0</v>
      </c>
      <c r="AL190" s="161">
        <f>IF(A9stdlife="n/a","n/a",IF(AL$3&gt;(A9stdlife+$E190),(Input!$O$151*(1+rvanilla)^0.5)-SUM($O190:AK190),(Input!$O$151*(1+rvanilla)^0.5)/A9stdlife))</f>
        <v>0</v>
      </c>
      <c r="AM190" s="161">
        <f>IF(A9stdlife="n/a","n/a",IF(AM$3&gt;(A9stdlife+$E190),(Input!$O$151*(1+rvanilla)^0.5)-SUM($O190:AL190),(Input!$O$151*(1+rvanilla)^0.5)/A9stdlife))</f>
        <v>0</v>
      </c>
      <c r="AN190" s="161">
        <f>IF(A9stdlife="n/a","n/a",IF(AN$3&gt;(A9stdlife+$E190),(Input!$O$151*(1+rvanilla)^0.5)-SUM($O190:AM190),(Input!$O$151*(1+rvanilla)^0.5)/A9stdlife))</f>
        <v>0</v>
      </c>
      <c r="AO190" s="161">
        <f>IF(A9stdlife="n/a","n/a",IF(AO$3&gt;(A9stdlife+$E190),(Input!$O$151*(1+rvanilla)^0.5)-SUM($O190:AN190),(Input!$O$151*(1+rvanilla)^0.5)/A9stdlife))</f>
        <v>0</v>
      </c>
      <c r="AP190" s="161">
        <f>IF(A9stdlife="n/a","n/a",IF(AP$3&gt;(A9stdlife+$E190),(Input!$O$151*(1+rvanilla)^0.5)-SUM($O190:AO190),(Input!$O$151*(1+rvanilla)^0.5)/A9stdlife))</f>
        <v>0</v>
      </c>
      <c r="AQ190" s="161">
        <f>IF(A9stdlife="n/a","n/a",IF(AQ$3&gt;(A9stdlife+$E190),(Input!$O$151*(1+rvanilla)^0.5)-SUM($O190:AP190),(Input!$O$151*(1+rvanilla)^0.5)/A9stdlife))</f>
        <v>0</v>
      </c>
      <c r="AR190" s="161">
        <f>IF(A9stdlife="n/a","n/a",IF(AR$3&gt;(A9stdlife+$E190),(Input!$O$151*(1+rvanilla)^0.5)-SUM($O190:AQ190),(Input!$O$151*(1+rvanilla)^0.5)/A9stdlife))</f>
        <v>0</v>
      </c>
      <c r="AS190" s="161">
        <f>IF(A9stdlife="n/a","n/a",IF(AS$3&gt;(A9stdlife+$E190),(Input!$O$151*(1+rvanilla)^0.5)-SUM($O190:AR190),(Input!$O$151*(1+rvanilla)^0.5)/A9stdlife))</f>
        <v>0</v>
      </c>
      <c r="AT190" s="161">
        <f>IF(A9stdlife="n/a","n/a",IF(AT$3&gt;(A9stdlife+$E190),(Input!$O$151*(1+rvanilla)^0.5)-SUM($O190:AS190),(Input!$O$151*(1+rvanilla)^0.5)/A9stdlife))</f>
        <v>0</v>
      </c>
      <c r="AU190" s="161">
        <f>IF(A9stdlife="n/a","n/a",IF(AU$3&gt;(A9stdlife+$E190),(Input!$O$151*(1+rvanilla)^0.5)-SUM($O190:AT190),(Input!$O$151*(1+rvanilla)^0.5)/A9stdlife))</f>
        <v>0</v>
      </c>
      <c r="AV190" s="161">
        <f>IF(A9stdlife="n/a","n/a",IF(AV$3&gt;(A9stdlife+$E190),(Input!$O$151*(1+rvanilla)^0.5)-SUM($O190:AU190),(Input!$O$151*(1+rvanilla)^0.5)/A9stdlife))</f>
        <v>0</v>
      </c>
      <c r="AW190" s="161">
        <f>IF(A9stdlife="n/a","n/a",IF(AW$3&gt;(A9stdlife+$E190),(Input!$O$151*(1+rvanilla)^0.5)-SUM($O190:AV190),(Input!$O$151*(1+rvanilla)^0.5)/A9stdlife))</f>
        <v>0</v>
      </c>
      <c r="AX190" s="161">
        <f>IF(A9stdlife="n/a","n/a",IF(AX$3&gt;(A9stdlife+$E190),(Input!$O$151*(1+rvanilla)^0.5)-SUM($O190:AW190),(Input!$O$151*(1+rvanilla)^0.5)/A9stdlife))</f>
        <v>0</v>
      </c>
      <c r="AY190" s="161">
        <f>IF(A9stdlife="n/a","n/a",IF(AY$3&gt;(A9stdlife+$E190),(Input!$O$151*(1+rvanilla)^0.5)-SUM($O190:AX190),(Input!$O$151*(1+rvanilla)^0.5)/A9stdlife))</f>
        <v>0</v>
      </c>
      <c r="AZ190" s="161">
        <f>IF(A9stdlife="n/a","n/a",IF(AZ$3&gt;(A9stdlife+$E190),(Input!$O$151*(1+rvanilla)^0.5)-SUM($O190:AY190),(Input!$O$151*(1+rvanilla)^0.5)/A9stdlife))</f>
        <v>0</v>
      </c>
      <c r="BA190" s="161">
        <f>IF(A9stdlife="n/a","n/a",IF(BA$3&gt;(A9stdlife+$E190),(Input!$O$151*(1+rvanilla)^0.5)-SUM($O190:AZ190),(Input!$O$151*(1+rvanilla)^0.5)/A9stdlife))</f>
        <v>0</v>
      </c>
      <c r="BB190" s="161">
        <f>IF(A9stdlife="n/a","n/a",IF(BB$3&gt;(A9stdlife+$E190),(Input!$O$151*(1+rvanilla)^0.5)-SUM($O190:BA190),(Input!$O$151*(1+rvanilla)^0.5)/A9stdlife))</f>
        <v>0</v>
      </c>
      <c r="BC190" s="161">
        <f>IF(A9stdlife="n/a","n/a",IF(BC$3&gt;(A9stdlife+$E190),(Input!$O$151*(1+rvanilla)^0.5)-SUM($O190:BB190),(Input!$O$151*(1+rvanilla)^0.5)/A9stdlife))</f>
        <v>0</v>
      </c>
      <c r="BD190" s="161">
        <f>IF(A9stdlife="n/a","n/a",IF(BD$3&gt;(A9stdlife+$E190),(Input!$O$151*(1+rvanilla)^0.5)-SUM($O190:BC190),(Input!$O$151*(1+rvanilla)^0.5)/A9stdlife))</f>
        <v>0</v>
      </c>
      <c r="BE190" s="161">
        <f>IF(A9stdlife="n/a","n/a",IF(BE$3&gt;(A9stdlife+$E190),(Input!$O$151*(1+rvanilla)^0.5)-SUM($O190:BD190),(Input!$O$151*(1+rvanilla)^0.5)/A9stdlife))</f>
        <v>0</v>
      </c>
      <c r="BF190" s="161">
        <f>IF(A9stdlife="n/a","n/a",IF(BF$3&gt;(A9stdlife+$E190),(Input!$O$151*(1+rvanilla)^0.5)-SUM($O190:BE190),(Input!$O$151*(1+rvanilla)^0.5)/A9stdlife))</f>
        <v>0</v>
      </c>
      <c r="BG190" s="161">
        <f>IF(A9stdlife="n/a","n/a",IF(BG$3&gt;(A9stdlife+$E190),(Input!$O$151*(1+rvanilla)^0.5)-SUM($O190:BF190),(Input!$O$151*(1+rvanilla)^0.5)/A9stdlife))</f>
        <v>0</v>
      </c>
      <c r="BH190" s="161">
        <f>IF(A9stdlife="n/a","n/a",IF(BH$3&gt;(A9stdlife+$E190),(Input!$O$151*(1+rvanilla)^0.5)-SUM($O190:BG190),(Input!$O$151*(1+rvanilla)^0.5)/A9stdlife))</f>
        <v>0</v>
      </c>
      <c r="BI190" s="161">
        <f>IF(A9stdlife="n/a","n/a",IF(BI$3&gt;(A9stdlife+$E190),(Input!$O$151*(1+rvanilla)^0.5)-SUM($O190:BH190),(Input!$O$151*(1+rvanilla)^0.5)/A9stdlife))</f>
        <v>0</v>
      </c>
      <c r="BJ190" s="19"/>
      <c r="BK190" s="19"/>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x14ac:dyDescent="0.2">
      <c r="A191" s="19"/>
      <c r="B191" s="19"/>
      <c r="C191" s="35"/>
      <c r="D191" s="469"/>
      <c r="E191" s="282">
        <v>10</v>
      </c>
      <c r="F191" s="37"/>
      <c r="G191" s="393"/>
      <c r="H191" s="307"/>
      <c r="I191" s="307"/>
      <c r="J191" s="307"/>
      <c r="K191" s="307"/>
      <c r="L191" s="307"/>
      <c r="M191" s="307"/>
      <c r="N191" s="307"/>
      <c r="O191" s="307"/>
      <c r="P191" s="306"/>
      <c r="Q191" s="161">
        <f>IF(A9stdlife="n/a","n/a",IF(Q$3&gt;(A9stdlife+$E191),(Input!$P$151*(1+rvanilla)^0.5)-SUM($P191:P191),(Input!$P$151*(1+rvanilla)^0.5)/A9stdlife))</f>
        <v>0</v>
      </c>
      <c r="R191" s="161">
        <f>IF(A9stdlife="n/a","n/a",IF(R$3&gt;(A9stdlife+$E191),(Input!$P$151*(1+rvanilla)^0.5)-SUM($P191:Q191),(Input!$P$151*(1+rvanilla)^0.5)/A9stdlife))</f>
        <v>0</v>
      </c>
      <c r="S191" s="161">
        <f>IF(A9stdlife="n/a","n/a",IF(S$3&gt;(A9stdlife+$E191),(Input!$P$151*(1+rvanilla)^0.5)-SUM($P191:R191),(Input!$P$151*(1+rvanilla)^0.5)/A9stdlife))</f>
        <v>0</v>
      </c>
      <c r="T191" s="161">
        <f>IF(A9stdlife="n/a","n/a",IF(T$3&gt;(A9stdlife+$E191),(Input!$P$151*(1+rvanilla)^0.5)-SUM($P191:S191),(Input!$P$151*(1+rvanilla)^0.5)/A9stdlife))</f>
        <v>0</v>
      </c>
      <c r="U191" s="161">
        <f>IF(A9stdlife="n/a","n/a",IF(U$3&gt;(A9stdlife+$E191),(Input!$P$151*(1+rvanilla)^0.5)-SUM($P191:T191),(Input!$P$151*(1+rvanilla)^0.5)/A9stdlife))</f>
        <v>0</v>
      </c>
      <c r="V191" s="161">
        <f>IF(A9stdlife="n/a","n/a",IF(V$3&gt;(A9stdlife+$E191),(Input!$P$151*(1+rvanilla)^0.5)-SUM($P191:U191),(Input!$P$151*(1+rvanilla)^0.5)/A9stdlife))</f>
        <v>0</v>
      </c>
      <c r="W191" s="161">
        <f>IF(A9stdlife="n/a","n/a",IF(W$3&gt;(A9stdlife+$E191),(Input!$P$151*(1+rvanilla)^0.5)-SUM($P191:V191),(Input!$P$151*(1+rvanilla)^0.5)/A9stdlife))</f>
        <v>0</v>
      </c>
      <c r="X191" s="161">
        <f>IF(A9stdlife="n/a","n/a",IF(X$3&gt;(A9stdlife+$E191),(Input!$P$151*(1+rvanilla)^0.5)-SUM($P191:W191),(Input!$P$151*(1+rvanilla)^0.5)/A9stdlife))</f>
        <v>0</v>
      </c>
      <c r="Y191" s="161">
        <f>IF(A9stdlife="n/a","n/a",IF(Y$3&gt;(A9stdlife+$E191),(Input!$P$151*(1+rvanilla)^0.5)-SUM($P191:X191),(Input!$P$151*(1+rvanilla)^0.5)/A9stdlife))</f>
        <v>0</v>
      </c>
      <c r="Z191" s="161">
        <f>IF(A9stdlife="n/a","n/a",IF(Z$3&gt;(A9stdlife+$E191),(Input!$P$151*(1+rvanilla)^0.5)-SUM($P191:Y191),(Input!$P$151*(1+rvanilla)^0.5)/A9stdlife))</f>
        <v>0</v>
      </c>
      <c r="AA191" s="161">
        <f>IF(A9stdlife="n/a","n/a",IF(AA$3&gt;(A9stdlife+$E191),(Input!$P$151*(1+rvanilla)^0.5)-SUM($P191:Z191),(Input!$P$151*(1+rvanilla)^0.5)/A9stdlife))</f>
        <v>0</v>
      </c>
      <c r="AB191" s="161">
        <f>IF(A9stdlife="n/a","n/a",IF(AB$3&gt;(A9stdlife+$E191),(Input!$P$151*(1+rvanilla)^0.5)-SUM($P191:AA191),(Input!$P$151*(1+rvanilla)^0.5)/A9stdlife))</f>
        <v>0</v>
      </c>
      <c r="AC191" s="161">
        <f>IF(A9stdlife="n/a","n/a",IF(AC$3&gt;(A9stdlife+$E191),(Input!$P$151*(1+rvanilla)^0.5)-SUM($P191:AB191),(Input!$P$151*(1+rvanilla)^0.5)/A9stdlife))</f>
        <v>0</v>
      </c>
      <c r="AD191" s="161">
        <f>IF(A9stdlife="n/a","n/a",IF(AD$3&gt;(A9stdlife+$E191),(Input!$P$151*(1+rvanilla)^0.5)-SUM($P191:AC191),(Input!$P$151*(1+rvanilla)^0.5)/A9stdlife))</f>
        <v>0</v>
      </c>
      <c r="AE191" s="161">
        <f>IF(A9stdlife="n/a","n/a",IF(AE$3&gt;(A9stdlife+$E191),(Input!$P$151*(1+rvanilla)^0.5)-SUM($P191:AD191),(Input!$P$151*(1+rvanilla)^0.5)/A9stdlife))</f>
        <v>0</v>
      </c>
      <c r="AF191" s="161">
        <f>IF(A9stdlife="n/a","n/a",IF(AF$3&gt;(A9stdlife+$E191),(Input!$P$151*(1+rvanilla)^0.5)-SUM($P191:AE191),(Input!$P$151*(1+rvanilla)^0.5)/A9stdlife))</f>
        <v>0</v>
      </c>
      <c r="AG191" s="161">
        <f>IF(A9stdlife="n/a","n/a",IF(AG$3&gt;(A9stdlife+$E191),(Input!$P$151*(1+rvanilla)^0.5)-SUM($P191:AF191),(Input!$P$151*(1+rvanilla)^0.5)/A9stdlife))</f>
        <v>0</v>
      </c>
      <c r="AH191" s="161">
        <f>IF(A9stdlife="n/a","n/a",IF(AH$3&gt;(A9stdlife+$E191),(Input!$P$151*(1+rvanilla)^0.5)-SUM($P191:AG191),(Input!$P$151*(1+rvanilla)^0.5)/A9stdlife))</f>
        <v>0</v>
      </c>
      <c r="AI191" s="161">
        <f>IF(A9stdlife="n/a","n/a",IF(AI$3&gt;(A9stdlife+$E191),(Input!$P$151*(1+rvanilla)^0.5)-SUM($P191:AH191),(Input!$P$151*(1+rvanilla)^0.5)/A9stdlife))</f>
        <v>0</v>
      </c>
      <c r="AJ191" s="161">
        <f>IF(A9stdlife="n/a","n/a",IF(AJ$3&gt;(A9stdlife+$E191),(Input!$P$151*(1+rvanilla)^0.5)-SUM($P191:AI191),(Input!$P$151*(1+rvanilla)^0.5)/A9stdlife))</f>
        <v>0</v>
      </c>
      <c r="AK191" s="161">
        <f>IF(A9stdlife="n/a","n/a",IF(AK$3&gt;(A9stdlife+$E191),(Input!$P$151*(1+rvanilla)^0.5)-SUM($P191:AJ191),(Input!$P$151*(1+rvanilla)^0.5)/A9stdlife))</f>
        <v>0</v>
      </c>
      <c r="AL191" s="161">
        <f>IF(A9stdlife="n/a","n/a",IF(AL$3&gt;(A9stdlife+$E191),(Input!$P$151*(1+rvanilla)^0.5)-SUM($P191:AK191),(Input!$P$151*(1+rvanilla)^0.5)/A9stdlife))</f>
        <v>0</v>
      </c>
      <c r="AM191" s="161">
        <f>IF(A9stdlife="n/a","n/a",IF(AM$3&gt;(A9stdlife+$E191),(Input!$P$151*(1+rvanilla)^0.5)-SUM($P191:AL191),(Input!$P$151*(1+rvanilla)^0.5)/A9stdlife))</f>
        <v>0</v>
      </c>
      <c r="AN191" s="161">
        <f>IF(A9stdlife="n/a","n/a",IF(AN$3&gt;(A9stdlife+$E191),(Input!$P$151*(1+rvanilla)^0.5)-SUM($P191:AM191),(Input!$P$151*(1+rvanilla)^0.5)/A9stdlife))</f>
        <v>0</v>
      </c>
      <c r="AO191" s="161">
        <f>IF(A9stdlife="n/a","n/a",IF(AO$3&gt;(A9stdlife+$E191),(Input!$P$151*(1+rvanilla)^0.5)-SUM($P191:AN191),(Input!$P$151*(1+rvanilla)^0.5)/A9stdlife))</f>
        <v>0</v>
      </c>
      <c r="AP191" s="161">
        <f>IF(A9stdlife="n/a","n/a",IF(AP$3&gt;(A9stdlife+$E191),(Input!$P$151*(1+rvanilla)^0.5)-SUM($P191:AO191),(Input!$P$151*(1+rvanilla)^0.5)/A9stdlife))</f>
        <v>0</v>
      </c>
      <c r="AQ191" s="161">
        <f>IF(A9stdlife="n/a","n/a",IF(AQ$3&gt;(A9stdlife+$E191),(Input!$P$151*(1+rvanilla)^0.5)-SUM($P191:AP191),(Input!$P$151*(1+rvanilla)^0.5)/A9stdlife))</f>
        <v>0</v>
      </c>
      <c r="AR191" s="161">
        <f>IF(A9stdlife="n/a","n/a",IF(AR$3&gt;(A9stdlife+$E191),(Input!$P$151*(1+rvanilla)^0.5)-SUM($P191:AQ191),(Input!$P$151*(1+rvanilla)^0.5)/A9stdlife))</f>
        <v>0</v>
      </c>
      <c r="AS191" s="161">
        <f>IF(A9stdlife="n/a","n/a",IF(AS$3&gt;(A9stdlife+$E191),(Input!$P$151*(1+rvanilla)^0.5)-SUM($P191:AR191),(Input!$P$151*(1+rvanilla)^0.5)/A9stdlife))</f>
        <v>0</v>
      </c>
      <c r="AT191" s="161">
        <f>IF(A9stdlife="n/a","n/a",IF(AT$3&gt;(A9stdlife+$E191),(Input!$P$151*(1+rvanilla)^0.5)-SUM($P191:AS191),(Input!$P$151*(1+rvanilla)^0.5)/A9stdlife))</f>
        <v>0</v>
      </c>
      <c r="AU191" s="161">
        <f>IF(A9stdlife="n/a","n/a",IF(AU$3&gt;(A9stdlife+$E191),(Input!$P$151*(1+rvanilla)^0.5)-SUM($P191:AT191),(Input!$P$151*(1+rvanilla)^0.5)/A9stdlife))</f>
        <v>0</v>
      </c>
      <c r="AV191" s="161">
        <f>IF(A9stdlife="n/a","n/a",IF(AV$3&gt;(A9stdlife+$E191),(Input!$P$151*(1+rvanilla)^0.5)-SUM($P191:AU191),(Input!$P$151*(1+rvanilla)^0.5)/A9stdlife))</f>
        <v>0</v>
      </c>
      <c r="AW191" s="161">
        <f>IF(A9stdlife="n/a","n/a",IF(AW$3&gt;(A9stdlife+$E191),(Input!$P$151*(1+rvanilla)^0.5)-SUM($P191:AV191),(Input!$P$151*(1+rvanilla)^0.5)/A9stdlife))</f>
        <v>0</v>
      </c>
      <c r="AX191" s="161">
        <f>IF(A9stdlife="n/a","n/a",IF(AX$3&gt;(A9stdlife+$E191),(Input!$P$151*(1+rvanilla)^0.5)-SUM($P191:AW191),(Input!$P$151*(1+rvanilla)^0.5)/A9stdlife))</f>
        <v>0</v>
      </c>
      <c r="AY191" s="161">
        <f>IF(A9stdlife="n/a","n/a",IF(AY$3&gt;(A9stdlife+$E191),(Input!$P$151*(1+rvanilla)^0.5)-SUM($P191:AX191),(Input!$P$151*(1+rvanilla)^0.5)/A9stdlife))</f>
        <v>0</v>
      </c>
      <c r="AZ191" s="161">
        <f>IF(A9stdlife="n/a","n/a",IF(AZ$3&gt;(A9stdlife+$E191),(Input!$P$151*(1+rvanilla)^0.5)-SUM($P191:AY191),(Input!$P$151*(1+rvanilla)^0.5)/A9stdlife))</f>
        <v>0</v>
      </c>
      <c r="BA191" s="161">
        <f>IF(A9stdlife="n/a","n/a",IF(BA$3&gt;(A9stdlife+$E191),(Input!$P$151*(1+rvanilla)^0.5)-SUM($P191:AZ191),(Input!$P$151*(1+rvanilla)^0.5)/A9stdlife))</f>
        <v>0</v>
      </c>
      <c r="BB191" s="161">
        <f>IF(A9stdlife="n/a","n/a",IF(BB$3&gt;(A9stdlife+$E191),(Input!$P$151*(1+rvanilla)^0.5)-SUM($P191:BA191),(Input!$P$151*(1+rvanilla)^0.5)/A9stdlife))</f>
        <v>0</v>
      </c>
      <c r="BC191" s="161">
        <f>IF(A9stdlife="n/a","n/a",IF(BC$3&gt;(A9stdlife+$E191),(Input!$P$151*(1+rvanilla)^0.5)-SUM($P191:BB191),(Input!$P$151*(1+rvanilla)^0.5)/A9stdlife))</f>
        <v>0</v>
      </c>
      <c r="BD191" s="161">
        <f>IF(A9stdlife="n/a","n/a",IF(BD$3&gt;(A9stdlife+$E191),(Input!$P$151*(1+rvanilla)^0.5)-SUM($P191:BC191),(Input!$P$151*(1+rvanilla)^0.5)/A9stdlife))</f>
        <v>0</v>
      </c>
      <c r="BE191" s="161">
        <f>IF(A9stdlife="n/a","n/a",IF(BE$3&gt;(A9stdlife+$E191),(Input!$P$151*(1+rvanilla)^0.5)-SUM($P191:BD191),(Input!$P$151*(1+rvanilla)^0.5)/A9stdlife))</f>
        <v>0</v>
      </c>
      <c r="BF191" s="161">
        <f>IF(A9stdlife="n/a","n/a",IF(BF$3&gt;(A9stdlife+$E191),(Input!$P$151*(1+rvanilla)^0.5)-SUM($P191:BE191),(Input!$P$151*(1+rvanilla)^0.5)/A9stdlife))</f>
        <v>0</v>
      </c>
      <c r="BG191" s="161">
        <f>IF(A9stdlife="n/a","n/a",IF(BG$3&gt;(A9stdlife+$E191),(Input!$P$151*(1+rvanilla)^0.5)-SUM($P191:BF191),(Input!$P$151*(1+rvanilla)^0.5)/A9stdlife))</f>
        <v>0</v>
      </c>
      <c r="BH191" s="161">
        <f>IF(A9stdlife="n/a","n/a",IF(BH$3&gt;(A9stdlife+$E191),(Input!$P$151*(1+rvanilla)^0.5)-SUM($P191:BG191),(Input!$P$151*(1+rvanilla)^0.5)/A9stdlife))</f>
        <v>0</v>
      </c>
      <c r="BI191" s="161">
        <f>IF(A9stdlife="n/a","n/a",IF(BI$3&gt;(A9stdlife+$E191),(Input!$P$151*(1+rvanilla)^0.5)-SUM($P191:BH191),(Input!$P$151*(1+rvanilla)^0.5)/A9stdlife))</f>
        <v>0</v>
      </c>
      <c r="BJ191" s="19"/>
      <c r="BK191" s="19"/>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1" x14ac:dyDescent="0.2">
      <c r="A192" s="19"/>
      <c r="B192" s="19"/>
      <c r="C192" s="35">
        <f>Asset9</f>
        <v>0</v>
      </c>
      <c r="D192" s="19"/>
      <c r="E192" s="19"/>
      <c r="F192" s="32"/>
      <c r="G192" s="158">
        <f>SUM(G180:G191)</f>
        <v>0</v>
      </c>
      <c r="H192" s="158">
        <f t="shared" ref="H192:AL192" si="53">SUM(H180:H191)</f>
        <v>0</v>
      </c>
      <c r="I192" s="158">
        <f t="shared" si="53"/>
        <v>0</v>
      </c>
      <c r="J192" s="158">
        <f t="shared" si="53"/>
        <v>0</v>
      </c>
      <c r="K192" s="158">
        <f t="shared" si="53"/>
        <v>0</v>
      </c>
      <c r="L192" s="158">
        <f t="shared" si="53"/>
        <v>0</v>
      </c>
      <c r="M192" s="158">
        <f t="shared" si="53"/>
        <v>0</v>
      </c>
      <c r="N192" s="158">
        <f t="shared" si="53"/>
        <v>0</v>
      </c>
      <c r="O192" s="158">
        <f t="shared" si="53"/>
        <v>0</v>
      </c>
      <c r="P192" s="158">
        <f t="shared" si="53"/>
        <v>0</v>
      </c>
      <c r="Q192" s="158">
        <f t="shared" si="53"/>
        <v>0</v>
      </c>
      <c r="R192" s="158">
        <f t="shared" si="53"/>
        <v>0</v>
      </c>
      <c r="S192" s="158">
        <f t="shared" si="53"/>
        <v>0</v>
      </c>
      <c r="T192" s="158">
        <f t="shared" si="53"/>
        <v>0</v>
      </c>
      <c r="U192" s="158">
        <f t="shared" si="53"/>
        <v>0</v>
      </c>
      <c r="V192" s="158">
        <f t="shared" si="53"/>
        <v>0</v>
      </c>
      <c r="W192" s="158">
        <f t="shared" si="53"/>
        <v>0</v>
      </c>
      <c r="X192" s="158">
        <f t="shared" si="53"/>
        <v>0</v>
      </c>
      <c r="Y192" s="158">
        <f t="shared" si="53"/>
        <v>0</v>
      </c>
      <c r="Z192" s="158">
        <f t="shared" si="53"/>
        <v>0</v>
      </c>
      <c r="AA192" s="158">
        <f t="shared" si="53"/>
        <v>0</v>
      </c>
      <c r="AB192" s="158">
        <f t="shared" si="53"/>
        <v>0</v>
      </c>
      <c r="AC192" s="158">
        <f t="shared" si="53"/>
        <v>0</v>
      </c>
      <c r="AD192" s="158">
        <f t="shared" si="53"/>
        <v>0</v>
      </c>
      <c r="AE192" s="158">
        <f t="shared" si="53"/>
        <v>0</v>
      </c>
      <c r="AF192" s="158">
        <f t="shared" si="53"/>
        <v>0</v>
      </c>
      <c r="AG192" s="158">
        <f t="shared" si="53"/>
        <v>0</v>
      </c>
      <c r="AH192" s="158">
        <f t="shared" si="53"/>
        <v>0</v>
      </c>
      <c r="AI192" s="158">
        <f t="shared" si="53"/>
        <v>0</v>
      </c>
      <c r="AJ192" s="158">
        <f t="shared" si="53"/>
        <v>0</v>
      </c>
      <c r="AK192" s="158">
        <f t="shared" si="53"/>
        <v>0</v>
      </c>
      <c r="AL192" s="158">
        <f t="shared" si="53"/>
        <v>0</v>
      </c>
      <c r="AM192" s="158">
        <f t="shared" ref="AM192:BI192" si="54">SUM(AM180:AM191)</f>
        <v>0</v>
      </c>
      <c r="AN192" s="158">
        <f t="shared" si="54"/>
        <v>0</v>
      </c>
      <c r="AO192" s="158">
        <f t="shared" si="54"/>
        <v>0</v>
      </c>
      <c r="AP192" s="158">
        <f t="shared" si="54"/>
        <v>0</v>
      </c>
      <c r="AQ192" s="158">
        <f t="shared" si="54"/>
        <v>0</v>
      </c>
      <c r="AR192" s="158">
        <f t="shared" si="54"/>
        <v>0</v>
      </c>
      <c r="AS192" s="158">
        <f t="shared" si="54"/>
        <v>0</v>
      </c>
      <c r="AT192" s="158">
        <f t="shared" si="54"/>
        <v>0</v>
      </c>
      <c r="AU192" s="158">
        <f t="shared" si="54"/>
        <v>0</v>
      </c>
      <c r="AV192" s="158">
        <f t="shared" si="54"/>
        <v>0</v>
      </c>
      <c r="AW192" s="158">
        <f t="shared" si="54"/>
        <v>0</v>
      </c>
      <c r="AX192" s="158">
        <f t="shared" si="54"/>
        <v>0</v>
      </c>
      <c r="AY192" s="158">
        <f t="shared" si="54"/>
        <v>0</v>
      </c>
      <c r="AZ192" s="158">
        <f t="shared" si="54"/>
        <v>0</v>
      </c>
      <c r="BA192" s="158">
        <f t="shared" si="54"/>
        <v>0</v>
      </c>
      <c r="BB192" s="158">
        <f t="shared" si="54"/>
        <v>0</v>
      </c>
      <c r="BC192" s="158">
        <f t="shared" si="54"/>
        <v>0</v>
      </c>
      <c r="BD192" s="158">
        <f t="shared" si="54"/>
        <v>0</v>
      </c>
      <c r="BE192" s="158">
        <f t="shared" si="54"/>
        <v>0</v>
      </c>
      <c r="BF192" s="158">
        <f t="shared" si="54"/>
        <v>0</v>
      </c>
      <c r="BG192" s="158">
        <f t="shared" si="54"/>
        <v>0</v>
      </c>
      <c r="BH192" s="158">
        <f t="shared" si="54"/>
        <v>0</v>
      </c>
      <c r="BI192" s="158">
        <f t="shared" si="54"/>
        <v>0</v>
      </c>
      <c r="BJ192" s="19"/>
      <c r="BK192" s="19"/>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x14ac:dyDescent="0.2">
      <c r="A193" s="19"/>
      <c r="B193" s="42">
        <f>C205</f>
        <v>0</v>
      </c>
      <c r="C193" s="43"/>
      <c r="D193" s="44" t="s">
        <v>72</v>
      </c>
      <c r="E193" s="43"/>
      <c r="F193" s="45"/>
      <c r="G193" s="391">
        <f>IF(G$3&gt;A10remlife,A10value-SUM($F193:F193),IF(A10remlife="N/A","n/a",A10value/A10remlife))</f>
        <v>0</v>
      </c>
      <c r="H193" s="160">
        <f>IF(H$3&gt;A10remlife,A10value-SUM($F193:G193),IF(A10remlife="N/A","n/a",A10value/A10remlife))</f>
        <v>0</v>
      </c>
      <c r="I193" s="160">
        <f>IF(I$3&gt;A10remlife,A10value-SUM($F193:H193),IF(A10remlife="N/A","n/a",A10value/A10remlife))</f>
        <v>0</v>
      </c>
      <c r="J193" s="160">
        <f>IF(J$3&gt;A10remlife,A10value-SUM($F193:I193),IF(A10remlife="N/A","n/a",A10value/A10remlife))</f>
        <v>0</v>
      </c>
      <c r="K193" s="160">
        <f>IF(K$3&gt;A10remlife,A10value-SUM($F193:J193),IF(A10remlife="N/A","n/a",A10value/A10remlife))</f>
        <v>0</v>
      </c>
      <c r="L193" s="160">
        <f>IF(L$3&gt;A10remlife,A10value-SUM($F193:K193),IF(A10remlife="N/A","n/a",A10value/A10remlife))</f>
        <v>0</v>
      </c>
      <c r="M193" s="160">
        <f>IF(M$3&gt;A10remlife,A10value-SUM($F193:L193),IF(A10remlife="N/A","n/a",A10value/A10remlife))</f>
        <v>0</v>
      </c>
      <c r="N193" s="160">
        <f>IF(N$3&gt;A10remlife,A10value-SUM($F193:M193),IF(A10remlife="N/A","n/a",A10value/A10remlife))</f>
        <v>0</v>
      </c>
      <c r="O193" s="160">
        <f>IF(O$3&gt;A10remlife,A10value-SUM($F193:N193),IF(A10remlife="N/A","n/a",A10value/A10remlife))</f>
        <v>0</v>
      </c>
      <c r="P193" s="160">
        <f>IF(P$3&gt;A10remlife,A10value-SUM($F193:O193),IF(A10remlife="N/A","n/a",A10value/A10remlife))</f>
        <v>0</v>
      </c>
      <c r="Q193" s="160">
        <f>IF(Q$3&gt;A10remlife,A10value-SUM($F193:P193),IF(A10remlife="N/A","n/a",A10value/A10remlife))</f>
        <v>0</v>
      </c>
      <c r="R193" s="160">
        <f>IF(R$3&gt;A10remlife,A10value-SUM($F193:Q193),IF(A10remlife="N/A","n/a",A10value/A10remlife))</f>
        <v>0</v>
      </c>
      <c r="S193" s="160">
        <f>IF(S$3&gt;A10remlife,A10value-SUM($F193:R193),IF(A10remlife="N/A","n/a",A10value/A10remlife))</f>
        <v>0</v>
      </c>
      <c r="T193" s="160">
        <f>IF(T$3&gt;A10remlife,A10value-SUM($F193:S193),IF(A10remlife="N/A","n/a",A10value/A10remlife))</f>
        <v>0</v>
      </c>
      <c r="U193" s="160">
        <f>IF(U$3&gt;A10remlife,A10value-SUM($F193:T193),IF(A10remlife="N/A","n/a",A10value/A10remlife))</f>
        <v>0</v>
      </c>
      <c r="V193" s="160">
        <f>IF(V$3&gt;A10remlife,A10value-SUM($F193:U193),IF(A10remlife="N/A","n/a",A10value/A10remlife))</f>
        <v>0</v>
      </c>
      <c r="W193" s="160">
        <f>IF(W$3&gt;A10remlife,A10value-SUM($F193:V193),IF(A10remlife="N/A","n/a",A10value/A10remlife))</f>
        <v>0</v>
      </c>
      <c r="X193" s="160">
        <f>IF(X$3&gt;A10remlife,A10value-SUM($F193:W193),IF(A10remlife="N/A","n/a",A10value/A10remlife))</f>
        <v>0</v>
      </c>
      <c r="Y193" s="160">
        <f>IF(Y$3&gt;A10remlife,A10value-SUM($F193:X193),IF(A10remlife="N/A","n/a",A10value/A10remlife))</f>
        <v>0</v>
      </c>
      <c r="Z193" s="160">
        <f>IF(Z$3&gt;A10remlife,A10value-SUM($F193:Y193),IF(A10remlife="N/A","n/a",A10value/A10remlife))</f>
        <v>0</v>
      </c>
      <c r="AA193" s="160">
        <f>IF(AA$3&gt;A10remlife,A10value-SUM($F193:Z193),IF(A10remlife="N/A","n/a",A10value/A10remlife))</f>
        <v>0</v>
      </c>
      <c r="AB193" s="160">
        <f>IF(AB$3&gt;A10remlife,A10value-SUM($F193:AA193),IF(A10remlife="N/A","n/a",A10value/A10remlife))</f>
        <v>0</v>
      </c>
      <c r="AC193" s="160">
        <f>IF(AC$3&gt;A10remlife,A10value-SUM($F193:AB193),IF(A10remlife="N/A","n/a",A10value/A10remlife))</f>
        <v>0</v>
      </c>
      <c r="AD193" s="160">
        <f>IF(AD$3&gt;A10remlife,A10value-SUM($F193:AC193),IF(A10remlife="N/A","n/a",A10value/A10remlife))</f>
        <v>0</v>
      </c>
      <c r="AE193" s="160">
        <f>IF(AE$3&gt;A10remlife,A10value-SUM($F193:AD193),IF(A10remlife="N/A","n/a",A10value/A10remlife))</f>
        <v>0</v>
      </c>
      <c r="AF193" s="160">
        <f>IF(AF$3&gt;A10remlife,A10value-SUM($F193:AE193),IF(A10remlife="N/A","n/a",A10value/A10remlife))</f>
        <v>0</v>
      </c>
      <c r="AG193" s="160">
        <f>IF(AG$3&gt;A10remlife,A10value-SUM($F193:AF193),IF(A10remlife="N/A","n/a",A10value/A10remlife))</f>
        <v>0</v>
      </c>
      <c r="AH193" s="160">
        <f>IF(AH$3&gt;A10remlife,A10value-SUM($F193:AG193),IF(A10remlife="N/A","n/a",A10value/A10remlife))</f>
        <v>0</v>
      </c>
      <c r="AI193" s="160">
        <f>IF(AI$3&gt;A10remlife,A10value-SUM($F193:AH193),IF(A10remlife="N/A","n/a",A10value/A10remlife))</f>
        <v>0</v>
      </c>
      <c r="AJ193" s="160">
        <f>IF(AJ$3&gt;A10remlife,A10value-SUM($F193:AI193),IF(A10remlife="N/A","n/a",A10value/A10remlife))</f>
        <v>0</v>
      </c>
      <c r="AK193" s="160">
        <f>IF(AK$3&gt;A10remlife,A10value-SUM($F193:AJ193),IF(A10remlife="N/A","n/a",A10value/A10remlife))</f>
        <v>0</v>
      </c>
      <c r="AL193" s="160">
        <f>IF(AL$3&gt;A10remlife,A10value-SUM($F193:AK193),IF(A10remlife="N/A","n/a",A10value/A10remlife))</f>
        <v>0</v>
      </c>
      <c r="AM193" s="160">
        <f>IF(AM$3&gt;A10remlife,A10value-SUM($F193:AL193),IF(A10remlife="N/A","n/a",A10value/A10remlife))</f>
        <v>0</v>
      </c>
      <c r="AN193" s="160">
        <f>IF(AN$3&gt;A10remlife,A10value-SUM($F193:AM193),IF(A10remlife="N/A","n/a",A10value/A10remlife))</f>
        <v>0</v>
      </c>
      <c r="AO193" s="160">
        <f>IF(AO$3&gt;A10remlife,A10value-SUM($F193:AN193),IF(A10remlife="N/A","n/a",A10value/A10remlife))</f>
        <v>0</v>
      </c>
      <c r="AP193" s="160">
        <f>IF(AP$3&gt;A10remlife,A10value-SUM($F193:AO193),IF(A10remlife="N/A","n/a",A10value/A10remlife))</f>
        <v>0</v>
      </c>
      <c r="AQ193" s="160">
        <f>IF(AQ$3&gt;A10remlife,A10value-SUM($F193:AP193),IF(A10remlife="N/A","n/a",A10value/A10remlife))</f>
        <v>0</v>
      </c>
      <c r="AR193" s="160">
        <f>IF(AR$3&gt;A10remlife,A10value-SUM($F193:AQ193),IF(A10remlife="N/A","n/a",A10value/A10remlife))</f>
        <v>0</v>
      </c>
      <c r="AS193" s="160">
        <f>IF(AS$3&gt;A10remlife,A10value-SUM($F193:AR193),IF(A10remlife="N/A","n/a",A10value/A10remlife))</f>
        <v>0</v>
      </c>
      <c r="AT193" s="160">
        <f>IF(AT$3&gt;A10remlife,A10value-SUM($F193:AS193),IF(A10remlife="N/A","n/a",A10value/A10remlife))</f>
        <v>0</v>
      </c>
      <c r="AU193" s="160">
        <f>IF(AU$3&gt;A10remlife,A10value-SUM($F193:AT193),IF(A10remlife="N/A","n/a",A10value/A10remlife))</f>
        <v>0</v>
      </c>
      <c r="AV193" s="160">
        <f>IF(AV$3&gt;A10remlife,A10value-SUM($F193:AU193),IF(A10remlife="N/A","n/a",A10value/A10remlife))</f>
        <v>0</v>
      </c>
      <c r="AW193" s="160">
        <f>IF(AW$3&gt;A10remlife,A10value-SUM($F193:AV193),IF(A10remlife="N/A","n/a",A10value/A10remlife))</f>
        <v>0</v>
      </c>
      <c r="AX193" s="160">
        <f>IF(AX$3&gt;A10remlife,A10value-SUM($F193:AW193),IF(A10remlife="N/A","n/a",A10value/A10remlife))</f>
        <v>0</v>
      </c>
      <c r="AY193" s="160">
        <f>IF(AY$3&gt;A10remlife,A10value-SUM($F193:AX193),IF(A10remlife="N/A","n/a",A10value/A10remlife))</f>
        <v>0</v>
      </c>
      <c r="AZ193" s="160">
        <f>IF(AZ$3&gt;A10remlife,A10value-SUM($F193:AY193),IF(A10remlife="N/A","n/a",A10value/A10remlife))</f>
        <v>0</v>
      </c>
      <c r="BA193" s="160">
        <f>IF(BA$3&gt;A10remlife,A10value-SUM($F193:AZ193),IF(A10remlife="N/A","n/a",A10value/A10remlife))</f>
        <v>0</v>
      </c>
      <c r="BB193" s="160">
        <f>IF(BB$3&gt;A10remlife,A10value-SUM($F193:BA193),IF(A10remlife="N/A","n/a",A10value/A10remlife))</f>
        <v>0</v>
      </c>
      <c r="BC193" s="160">
        <f>IF(BC$3&gt;A10remlife,A10value-SUM($F193:BB193),IF(A10remlife="N/A","n/a",A10value/A10remlife))</f>
        <v>0</v>
      </c>
      <c r="BD193" s="160">
        <f>IF(BD$3&gt;A10remlife,A10value-SUM($F193:BC193),IF(A10remlife="N/A","n/a",A10value/A10remlife))</f>
        <v>0</v>
      </c>
      <c r="BE193" s="160">
        <f>IF(BE$3&gt;A10remlife,A10value-SUM($F193:BD193),IF(A10remlife="N/A","n/a",A10value/A10remlife))</f>
        <v>0</v>
      </c>
      <c r="BF193" s="160">
        <f>IF(BF$3&gt;A10remlife,A10value-SUM($F193:BE193),IF(A10remlife="N/A","n/a",A10value/A10remlife))</f>
        <v>0</v>
      </c>
      <c r="BG193" s="160">
        <f>IF(BG$3&gt;A10remlife,A10value-SUM($F193:BF193),IF(A10remlife="N/A","n/a",A10value/A10remlife))</f>
        <v>0</v>
      </c>
      <c r="BH193" s="160">
        <f>IF(BH$3&gt;A10remlife,A10value-SUM($F193:BG193),IF(A10remlife="N/A","n/a",A10value/A10remlife))</f>
        <v>0</v>
      </c>
      <c r="BI193" s="160">
        <f>IF(BI$3&gt;A10remlife,A10value-SUM($F193:BH193),IF(A10remlife="N/A","n/a",A10value/A10remlife))</f>
        <v>0</v>
      </c>
      <c r="BJ193" s="19"/>
      <c r="BK193" s="19"/>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x14ac:dyDescent="0.2">
      <c r="A194" s="19"/>
      <c r="B194" s="19"/>
      <c r="C194" s="140"/>
      <c r="D194" s="469" t="s">
        <v>71</v>
      </c>
      <c r="E194" s="281">
        <v>0</v>
      </c>
      <c r="F194" s="37"/>
      <c r="G194" s="157"/>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c r="AO194" s="161"/>
      <c r="AP194" s="161"/>
      <c r="AQ194" s="161"/>
      <c r="AR194" s="161"/>
      <c r="AS194" s="161"/>
      <c r="AT194" s="161"/>
      <c r="AU194" s="161"/>
      <c r="AV194" s="161"/>
      <c r="AW194" s="161"/>
      <c r="AX194" s="161"/>
      <c r="AY194" s="161"/>
      <c r="AZ194" s="161"/>
      <c r="BA194" s="161"/>
      <c r="BB194" s="161"/>
      <c r="BC194" s="161"/>
      <c r="BD194" s="161"/>
      <c r="BE194" s="161"/>
      <c r="BF194" s="161"/>
      <c r="BG194" s="161"/>
      <c r="BH194" s="161"/>
      <c r="BI194" s="161"/>
      <c r="BJ194" s="19"/>
      <c r="BK194" s="19"/>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x14ac:dyDescent="0.2">
      <c r="A195" s="19"/>
      <c r="B195" s="19"/>
      <c r="C195" s="35"/>
      <c r="D195" s="469"/>
      <c r="E195" s="281">
        <v>1</v>
      </c>
      <c r="F195" s="37"/>
      <c r="G195" s="392"/>
      <c r="H195" s="161">
        <f>IF(A10stdlife="n/a","n/a",IF(H$3&gt;(A10stdlife+$E195),(Input!$G$152*(1+rvanilla)^0.5)-SUM($G195:G195),(Input!$G$152*(1+rvanilla)^0.5)/A10stdlife))</f>
        <v>0</v>
      </c>
      <c r="I195" s="161">
        <f>IF(A10stdlife="n/a","n/a",IF(I$3&gt;(A10stdlife+$E195),(Input!$G$152*(1+rvanilla)^0.5)-SUM($G195:H195),(Input!$G$152*(1+rvanilla)^0.5)/A10stdlife))</f>
        <v>0</v>
      </c>
      <c r="J195" s="161">
        <f>IF(A10stdlife="n/a","n/a",IF(J$3&gt;(A10stdlife+$E195),(Input!$G$152*(1+rvanilla)^0.5)-SUM($G195:I195),(Input!$G$152*(1+rvanilla)^0.5)/A10stdlife))</f>
        <v>0</v>
      </c>
      <c r="K195" s="161">
        <f>IF(A10stdlife="n/a","n/a",IF(K$3&gt;(A10stdlife+$E195),(Input!$G$152*(1+rvanilla)^0.5)-SUM($G195:J195),(Input!$G$152*(1+rvanilla)^0.5)/A10stdlife))</f>
        <v>0</v>
      </c>
      <c r="L195" s="161">
        <f>IF(A10stdlife="n/a","n/a",IF(L$3&gt;(A10stdlife+$E195),(Input!$G$152*(1+rvanilla)^0.5)-SUM($G195:K195),(Input!$G$152*(1+rvanilla)^0.5)/A10stdlife))</f>
        <v>0</v>
      </c>
      <c r="M195" s="161">
        <f>IF(A10stdlife="n/a","n/a",IF(M$3&gt;(A10stdlife+$E195),(Input!$G$152*(1+rvanilla)^0.5)-SUM($G195:L195),(Input!$G$152*(1+rvanilla)^0.5)/A10stdlife))</f>
        <v>0</v>
      </c>
      <c r="N195" s="161">
        <f>IF(A10stdlife="n/a","n/a",IF(N$3&gt;(A10stdlife+$E195),(Input!$G$152*(1+rvanilla)^0.5)-SUM($G195:M195),(Input!$G$152*(1+rvanilla)^0.5)/A10stdlife))</f>
        <v>0</v>
      </c>
      <c r="O195" s="161">
        <f>IF(A10stdlife="n/a","n/a",IF(O$3&gt;(A10stdlife+$E195),(Input!$G$152*(1+rvanilla)^0.5)-SUM($G195:N195),(Input!$G$152*(1+rvanilla)^0.5)/A10stdlife))</f>
        <v>0</v>
      </c>
      <c r="P195" s="161">
        <f>IF(A10stdlife="n/a","n/a",IF(P$3&gt;(A10stdlife+$E195),(Input!$G$152*(1+rvanilla)^0.5)-SUM($G195:O195),(Input!$G$152*(1+rvanilla)^0.5)/A10stdlife))</f>
        <v>0</v>
      </c>
      <c r="Q195" s="161">
        <f>IF(A10stdlife="n/a","n/a",IF(Q$3&gt;(A10stdlife+$E195),(Input!$G$152*(1+rvanilla)^0.5)-SUM($G195:P195),(Input!$G$152*(1+rvanilla)^0.5)/A10stdlife))</f>
        <v>0</v>
      </c>
      <c r="R195" s="161">
        <f>IF(A10stdlife="n/a","n/a",IF(R$3&gt;(A10stdlife+$E195),(Input!$G$152*(1+rvanilla)^0.5)-SUM($G195:Q195),(Input!$G$152*(1+rvanilla)^0.5)/A10stdlife))</f>
        <v>0</v>
      </c>
      <c r="S195" s="161">
        <f>IF(A10stdlife="n/a","n/a",IF(S$3&gt;(A10stdlife+$E195),(Input!$G$152*(1+rvanilla)^0.5)-SUM($G195:R195),(Input!$G$152*(1+rvanilla)^0.5)/A10stdlife))</f>
        <v>0</v>
      </c>
      <c r="T195" s="161">
        <f>IF(A10stdlife="n/a","n/a",IF(T$3&gt;(A10stdlife+$E195),(Input!$G$152*(1+rvanilla)^0.5)-SUM($G195:S195),(Input!$G$152*(1+rvanilla)^0.5)/A10stdlife))</f>
        <v>0</v>
      </c>
      <c r="U195" s="161">
        <f>IF(A10stdlife="n/a","n/a",IF(U$3&gt;(A10stdlife+$E195),(Input!$G$152*(1+rvanilla)^0.5)-SUM($G195:T195),(Input!$G$152*(1+rvanilla)^0.5)/A10stdlife))</f>
        <v>0</v>
      </c>
      <c r="V195" s="161">
        <f>IF(A10stdlife="n/a","n/a",IF(V$3&gt;(A10stdlife+$E195),(Input!$G$152*(1+rvanilla)^0.5)-SUM($G195:U195),(Input!$G$152*(1+rvanilla)^0.5)/A10stdlife))</f>
        <v>0</v>
      </c>
      <c r="W195" s="161">
        <f>IF(A10stdlife="n/a","n/a",IF(W$3&gt;(A10stdlife+$E195),(Input!$G$152*(1+rvanilla)^0.5)-SUM($G195:V195),(Input!$G$152*(1+rvanilla)^0.5)/A10stdlife))</f>
        <v>0</v>
      </c>
      <c r="X195" s="161">
        <f>IF(A10stdlife="n/a","n/a",IF(X$3&gt;(A10stdlife+$E195),(Input!$G$152*(1+rvanilla)^0.5)-SUM($G195:W195),(Input!$G$152*(1+rvanilla)^0.5)/A10stdlife))</f>
        <v>0</v>
      </c>
      <c r="Y195" s="161">
        <f>IF(A10stdlife="n/a","n/a",IF(Y$3&gt;(A10stdlife+$E195),(Input!$G$152*(1+rvanilla)^0.5)-SUM($G195:X195),(Input!$G$152*(1+rvanilla)^0.5)/A10stdlife))</f>
        <v>0</v>
      </c>
      <c r="Z195" s="161">
        <f>IF(A10stdlife="n/a","n/a",IF(Z$3&gt;(A10stdlife+$E195),(Input!$G$152*(1+rvanilla)^0.5)-SUM($G195:Y195),(Input!$G$152*(1+rvanilla)^0.5)/A10stdlife))</f>
        <v>0</v>
      </c>
      <c r="AA195" s="161">
        <f>IF(A10stdlife="n/a","n/a",IF(AA$3&gt;(A10stdlife+$E195),(Input!$G$152*(1+rvanilla)^0.5)-SUM($G195:Z195),(Input!$G$152*(1+rvanilla)^0.5)/A10stdlife))</f>
        <v>0</v>
      </c>
      <c r="AB195" s="161">
        <f>IF(A10stdlife="n/a","n/a",IF(AB$3&gt;(A10stdlife+$E195),(Input!$G$152*(1+rvanilla)^0.5)-SUM($G195:AA195),(Input!$G$152*(1+rvanilla)^0.5)/A10stdlife))</f>
        <v>0</v>
      </c>
      <c r="AC195" s="161">
        <f>IF(A10stdlife="n/a","n/a",IF(AC$3&gt;(A10stdlife+$E195),(Input!$G$152*(1+rvanilla)^0.5)-SUM($G195:AB195),(Input!$G$152*(1+rvanilla)^0.5)/A10stdlife))</f>
        <v>0</v>
      </c>
      <c r="AD195" s="161">
        <f>IF(A10stdlife="n/a","n/a",IF(AD$3&gt;(A10stdlife+$E195),(Input!$G$152*(1+rvanilla)^0.5)-SUM($G195:AC195),(Input!$G$152*(1+rvanilla)^0.5)/A10stdlife))</f>
        <v>0</v>
      </c>
      <c r="AE195" s="161">
        <f>IF(A10stdlife="n/a","n/a",IF(AE$3&gt;(A10stdlife+$E195),(Input!$G$152*(1+rvanilla)^0.5)-SUM($G195:AD195),(Input!$G$152*(1+rvanilla)^0.5)/A10stdlife))</f>
        <v>0</v>
      </c>
      <c r="AF195" s="161">
        <f>IF(A10stdlife="n/a","n/a",IF(AF$3&gt;(A10stdlife+$E195),(Input!$G$152*(1+rvanilla)^0.5)-SUM($G195:AE195),(Input!$G$152*(1+rvanilla)^0.5)/A10stdlife))</f>
        <v>0</v>
      </c>
      <c r="AG195" s="161">
        <f>IF(A10stdlife="n/a","n/a",IF(AG$3&gt;(A10stdlife+$E195),(Input!$G$152*(1+rvanilla)^0.5)-SUM($G195:AF195),(Input!$G$152*(1+rvanilla)^0.5)/A10stdlife))</f>
        <v>0</v>
      </c>
      <c r="AH195" s="161">
        <f>IF(A10stdlife="n/a","n/a",IF(AH$3&gt;(A10stdlife+$E195),(Input!$G$152*(1+rvanilla)^0.5)-SUM($G195:AG195),(Input!$G$152*(1+rvanilla)^0.5)/A10stdlife))</f>
        <v>0</v>
      </c>
      <c r="AI195" s="161">
        <f>IF(A10stdlife="n/a","n/a",IF(AI$3&gt;(A10stdlife+$E195),(Input!$G$152*(1+rvanilla)^0.5)-SUM($G195:AH195),(Input!$G$152*(1+rvanilla)^0.5)/A10stdlife))</f>
        <v>0</v>
      </c>
      <c r="AJ195" s="161">
        <f>IF(A10stdlife="n/a","n/a",IF(AJ$3&gt;(A10stdlife+$E195),(Input!$G$152*(1+rvanilla)^0.5)-SUM($G195:AI195),(Input!$G$152*(1+rvanilla)^0.5)/A10stdlife))</f>
        <v>0</v>
      </c>
      <c r="AK195" s="161">
        <f>IF(A10stdlife="n/a","n/a",IF(AK$3&gt;(A10stdlife+$E195),(Input!$G$152*(1+rvanilla)^0.5)-SUM($G195:AJ195),(Input!$G$152*(1+rvanilla)^0.5)/A10stdlife))</f>
        <v>0</v>
      </c>
      <c r="AL195" s="161">
        <f>IF(A10stdlife="n/a","n/a",IF(AL$3&gt;(A10stdlife+$E195),(Input!$G$152*(1+rvanilla)^0.5)-SUM($G195:AK195),(Input!$G$152*(1+rvanilla)^0.5)/A10stdlife))</f>
        <v>0</v>
      </c>
      <c r="AM195" s="161">
        <f>IF(A10stdlife="n/a","n/a",IF(AM$3&gt;(A10stdlife+$E195),(Input!$G$152*(1+rvanilla)^0.5)-SUM($G195:AL195),(Input!$G$152*(1+rvanilla)^0.5)/A10stdlife))</f>
        <v>0</v>
      </c>
      <c r="AN195" s="161">
        <f>IF(A10stdlife="n/a","n/a",IF(AN$3&gt;(A10stdlife+$E195),(Input!$G$152*(1+rvanilla)^0.5)-SUM($G195:AM195),(Input!$G$152*(1+rvanilla)^0.5)/A10stdlife))</f>
        <v>0</v>
      </c>
      <c r="AO195" s="161">
        <f>IF(A10stdlife="n/a","n/a",IF(AO$3&gt;(A10stdlife+$E195),(Input!$G$152*(1+rvanilla)^0.5)-SUM($G195:AN195),(Input!$G$152*(1+rvanilla)^0.5)/A10stdlife))</f>
        <v>0</v>
      </c>
      <c r="AP195" s="161">
        <f>IF(A10stdlife="n/a","n/a",IF(AP$3&gt;(A10stdlife+$E195),(Input!$G$152*(1+rvanilla)^0.5)-SUM($G195:AO195),(Input!$G$152*(1+rvanilla)^0.5)/A10stdlife))</f>
        <v>0</v>
      </c>
      <c r="AQ195" s="161">
        <f>IF(A10stdlife="n/a","n/a",IF(AQ$3&gt;(A10stdlife+$E195),(Input!$G$152*(1+rvanilla)^0.5)-SUM($G195:AP195),(Input!$G$152*(1+rvanilla)^0.5)/A10stdlife))</f>
        <v>0</v>
      </c>
      <c r="AR195" s="161">
        <f>IF(A10stdlife="n/a","n/a",IF(AR$3&gt;(A10stdlife+$E195),(Input!$G$152*(1+rvanilla)^0.5)-SUM($G195:AQ195),(Input!$G$152*(1+rvanilla)^0.5)/A10stdlife))</f>
        <v>0</v>
      </c>
      <c r="AS195" s="161">
        <f>IF(A10stdlife="n/a","n/a",IF(AS$3&gt;(A10stdlife+$E195),(Input!$G$152*(1+rvanilla)^0.5)-SUM($G195:AR195),(Input!$G$152*(1+rvanilla)^0.5)/A10stdlife))</f>
        <v>0</v>
      </c>
      <c r="AT195" s="161">
        <f>IF(A10stdlife="n/a","n/a",IF(AT$3&gt;(A10stdlife+$E195),(Input!$G$152*(1+rvanilla)^0.5)-SUM($G195:AS195),(Input!$G$152*(1+rvanilla)^0.5)/A10stdlife))</f>
        <v>0</v>
      </c>
      <c r="AU195" s="161">
        <f>IF(A10stdlife="n/a","n/a",IF(AU$3&gt;(A10stdlife+$E195),(Input!$G$152*(1+rvanilla)^0.5)-SUM($G195:AT195),(Input!$G$152*(1+rvanilla)^0.5)/A10stdlife))</f>
        <v>0</v>
      </c>
      <c r="AV195" s="161">
        <f>IF(A10stdlife="n/a","n/a",IF(AV$3&gt;(A10stdlife+$E195),(Input!$G$152*(1+rvanilla)^0.5)-SUM($G195:AU195),(Input!$G$152*(1+rvanilla)^0.5)/A10stdlife))</f>
        <v>0</v>
      </c>
      <c r="AW195" s="161">
        <f>IF(A10stdlife="n/a","n/a",IF(AW$3&gt;(A10stdlife+$E195),(Input!$G$152*(1+rvanilla)^0.5)-SUM($G195:AV195),(Input!$G$152*(1+rvanilla)^0.5)/A10stdlife))</f>
        <v>0</v>
      </c>
      <c r="AX195" s="161">
        <f>IF(A10stdlife="n/a","n/a",IF(AX$3&gt;(A10stdlife+$E195),(Input!$G$152*(1+rvanilla)^0.5)-SUM($G195:AW195),(Input!$G$152*(1+rvanilla)^0.5)/A10stdlife))</f>
        <v>0</v>
      </c>
      <c r="AY195" s="161">
        <f>IF(A10stdlife="n/a","n/a",IF(AY$3&gt;(A10stdlife+$E195),(Input!$G$152*(1+rvanilla)^0.5)-SUM($G195:AX195),(Input!$G$152*(1+rvanilla)^0.5)/A10stdlife))</f>
        <v>0</v>
      </c>
      <c r="AZ195" s="161">
        <f>IF(A10stdlife="n/a","n/a",IF(AZ$3&gt;(A10stdlife+$E195),(Input!$G$152*(1+rvanilla)^0.5)-SUM($G195:AY195),(Input!$G$152*(1+rvanilla)^0.5)/A10stdlife))</f>
        <v>0</v>
      </c>
      <c r="BA195" s="161">
        <f>IF(A10stdlife="n/a","n/a",IF(BA$3&gt;(A10stdlife+$E195),(Input!$G$152*(1+rvanilla)^0.5)-SUM($G195:AZ195),(Input!$G$152*(1+rvanilla)^0.5)/A10stdlife))</f>
        <v>0</v>
      </c>
      <c r="BB195" s="161">
        <f>IF(A10stdlife="n/a","n/a",IF(BB$3&gt;(A10stdlife+$E195),(Input!$G$152*(1+rvanilla)^0.5)-SUM($G195:BA195),(Input!$G$152*(1+rvanilla)^0.5)/A10stdlife))</f>
        <v>0</v>
      </c>
      <c r="BC195" s="161">
        <f>IF(A10stdlife="n/a","n/a",IF(BC$3&gt;(A10stdlife+$E195),(Input!$G$152*(1+rvanilla)^0.5)-SUM($G195:BB195),(Input!$G$152*(1+rvanilla)^0.5)/A10stdlife))</f>
        <v>0</v>
      </c>
      <c r="BD195" s="161">
        <f>IF(A10stdlife="n/a","n/a",IF(BD$3&gt;(A10stdlife+$E195),(Input!$G$152*(1+rvanilla)^0.5)-SUM($G195:BC195),(Input!$G$152*(1+rvanilla)^0.5)/A10stdlife))</f>
        <v>0</v>
      </c>
      <c r="BE195" s="161">
        <f>IF(A10stdlife="n/a","n/a",IF(BE$3&gt;(A10stdlife+$E195),(Input!$G$152*(1+rvanilla)^0.5)-SUM($G195:BD195),(Input!$G$152*(1+rvanilla)^0.5)/A10stdlife))</f>
        <v>0</v>
      </c>
      <c r="BF195" s="161">
        <f>IF(A10stdlife="n/a","n/a",IF(BF$3&gt;(A10stdlife+$E195),(Input!$G$152*(1+rvanilla)^0.5)-SUM($G195:BE195),(Input!$G$152*(1+rvanilla)^0.5)/A10stdlife))</f>
        <v>0</v>
      </c>
      <c r="BG195" s="161">
        <f>IF(A10stdlife="n/a","n/a",IF(BG$3&gt;(A10stdlife+$E195),(Input!$G$152*(1+rvanilla)^0.5)-SUM($G195:BF195),(Input!$G$152*(1+rvanilla)^0.5)/A10stdlife))</f>
        <v>0</v>
      </c>
      <c r="BH195" s="161">
        <f>IF(A10stdlife="n/a","n/a",IF(BH$3&gt;(A10stdlife+$E195),(Input!$G$152*(1+rvanilla)^0.5)-SUM($G195:BG195),(Input!$G$152*(1+rvanilla)^0.5)/A10stdlife))</f>
        <v>0</v>
      </c>
      <c r="BI195" s="161">
        <f>IF(A10stdlife="n/a","n/a",IF(BI$3&gt;(A10stdlife+$E195),(Input!$G$152*(1+rvanilla)^0.5)-SUM($G195:BH195),(Input!$G$152*(1+rvanilla)^0.5)/A10stdlife))</f>
        <v>0</v>
      </c>
      <c r="BJ195" s="19"/>
      <c r="BK195" s="19"/>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x14ac:dyDescent="0.2">
      <c r="A196" s="19"/>
      <c r="B196" s="19"/>
      <c r="C196" s="35"/>
      <c r="D196" s="469"/>
      <c r="E196" s="281">
        <v>2</v>
      </c>
      <c r="F196" s="37"/>
      <c r="G196" s="393"/>
      <c r="H196" s="306"/>
      <c r="I196" s="161">
        <f>IF(A10stdlife="n/a","n/a",IF(I$3&gt;(A10stdlife+$E196),(Input!$H$152*(1+rvanilla)^0.5)-SUM($H196:H196),(Input!$H$152*(1+rvanilla)^0.5)/A10stdlife))</f>
        <v>0</v>
      </c>
      <c r="J196" s="161">
        <f>IF(A10stdlife="n/a","n/a",IF(J$3&gt;(A10stdlife+$E196),(Input!$H$152*(1+rvanilla)^0.5)-SUM($H196:I196),(Input!$H$152*(1+rvanilla)^0.5)/A10stdlife))</f>
        <v>0</v>
      </c>
      <c r="K196" s="161">
        <f>IF(A10stdlife="n/a","n/a",IF(K$3&gt;(A10stdlife+$E196),(Input!$H$152*(1+rvanilla)^0.5)-SUM($H196:J196),(Input!$H$152*(1+rvanilla)^0.5)/A10stdlife))</f>
        <v>0</v>
      </c>
      <c r="L196" s="161">
        <f>IF(A10stdlife="n/a","n/a",IF(L$3&gt;(A10stdlife+$E196),(Input!$H$152*(1+rvanilla)^0.5)-SUM($H196:K196),(Input!$H$152*(1+rvanilla)^0.5)/A10stdlife))</f>
        <v>0</v>
      </c>
      <c r="M196" s="161">
        <f>IF(A10stdlife="n/a","n/a",IF(M$3&gt;(A10stdlife+$E196),(Input!$H$152*(1+rvanilla)^0.5)-SUM($H196:L196),(Input!$H$152*(1+rvanilla)^0.5)/A10stdlife))</f>
        <v>0</v>
      </c>
      <c r="N196" s="161">
        <f>IF(A10stdlife="n/a","n/a",IF(N$3&gt;(A10stdlife+$E196),(Input!$H$152*(1+rvanilla)^0.5)-SUM($H196:M196),(Input!$H$152*(1+rvanilla)^0.5)/A10stdlife))</f>
        <v>0</v>
      </c>
      <c r="O196" s="161">
        <f>IF(A10stdlife="n/a","n/a",IF(O$3&gt;(A10stdlife+$E196),(Input!$H$152*(1+rvanilla)^0.5)-SUM($H196:N196),(Input!$H$152*(1+rvanilla)^0.5)/A10stdlife))</f>
        <v>0</v>
      </c>
      <c r="P196" s="161">
        <f>IF(A10stdlife="n/a","n/a",IF(P$3&gt;(A10stdlife+$E196),(Input!$H$152*(1+rvanilla)^0.5)-SUM($H196:O196),(Input!$H$152*(1+rvanilla)^0.5)/A10stdlife))</f>
        <v>0</v>
      </c>
      <c r="Q196" s="161">
        <f>IF(A10stdlife="n/a","n/a",IF(Q$3&gt;(A10stdlife+$E196),(Input!$H$152*(1+rvanilla)^0.5)-SUM($H196:P196),(Input!$H$152*(1+rvanilla)^0.5)/A10stdlife))</f>
        <v>0</v>
      </c>
      <c r="R196" s="161">
        <f>IF(A10stdlife="n/a","n/a",IF(R$3&gt;(A10stdlife+$E196),(Input!$H$152*(1+rvanilla)^0.5)-SUM($H196:Q196),(Input!$H$152*(1+rvanilla)^0.5)/A10stdlife))</f>
        <v>0</v>
      </c>
      <c r="S196" s="161">
        <f>IF(A10stdlife="n/a","n/a",IF(S$3&gt;(A10stdlife+$E196),(Input!$H$152*(1+rvanilla)^0.5)-SUM($H196:R196),(Input!$H$152*(1+rvanilla)^0.5)/A10stdlife))</f>
        <v>0</v>
      </c>
      <c r="T196" s="161">
        <f>IF(A10stdlife="n/a","n/a",IF(T$3&gt;(A10stdlife+$E196),(Input!$H$152*(1+rvanilla)^0.5)-SUM($H196:S196),(Input!$H$152*(1+rvanilla)^0.5)/A10stdlife))</f>
        <v>0</v>
      </c>
      <c r="U196" s="161">
        <f>IF(A10stdlife="n/a","n/a",IF(U$3&gt;(A10stdlife+$E196),(Input!$H$152*(1+rvanilla)^0.5)-SUM($H196:T196),(Input!$H$152*(1+rvanilla)^0.5)/A10stdlife))</f>
        <v>0</v>
      </c>
      <c r="V196" s="161">
        <f>IF(A10stdlife="n/a","n/a",IF(V$3&gt;(A10stdlife+$E196),(Input!$H$152*(1+rvanilla)^0.5)-SUM($H196:U196),(Input!$H$152*(1+rvanilla)^0.5)/A10stdlife))</f>
        <v>0</v>
      </c>
      <c r="W196" s="161">
        <f>IF(A10stdlife="n/a","n/a",IF(W$3&gt;(A10stdlife+$E196),(Input!$H$152*(1+rvanilla)^0.5)-SUM($H196:V196),(Input!$H$152*(1+rvanilla)^0.5)/A10stdlife))</f>
        <v>0</v>
      </c>
      <c r="X196" s="161">
        <f>IF(A10stdlife="n/a","n/a",IF(X$3&gt;(A10stdlife+$E196),(Input!$H$152*(1+rvanilla)^0.5)-SUM($H196:W196),(Input!$H$152*(1+rvanilla)^0.5)/A10stdlife))</f>
        <v>0</v>
      </c>
      <c r="Y196" s="161">
        <f>IF(A10stdlife="n/a","n/a",IF(Y$3&gt;(A10stdlife+$E196),(Input!$H$152*(1+rvanilla)^0.5)-SUM($H196:X196),(Input!$H$152*(1+rvanilla)^0.5)/A10stdlife))</f>
        <v>0</v>
      </c>
      <c r="Z196" s="161">
        <f>IF(A10stdlife="n/a","n/a",IF(Z$3&gt;(A10stdlife+$E196),(Input!$H$152*(1+rvanilla)^0.5)-SUM($H196:Y196),(Input!$H$152*(1+rvanilla)^0.5)/A10stdlife))</f>
        <v>0</v>
      </c>
      <c r="AA196" s="161">
        <f>IF(A10stdlife="n/a","n/a",IF(AA$3&gt;(A10stdlife+$E196),(Input!$H$152*(1+rvanilla)^0.5)-SUM($H196:Z196),(Input!$H$152*(1+rvanilla)^0.5)/A10stdlife))</f>
        <v>0</v>
      </c>
      <c r="AB196" s="161">
        <f>IF(A10stdlife="n/a","n/a",IF(AB$3&gt;(A10stdlife+$E196),(Input!$H$152*(1+rvanilla)^0.5)-SUM($H196:AA196),(Input!$H$152*(1+rvanilla)^0.5)/A10stdlife))</f>
        <v>0</v>
      </c>
      <c r="AC196" s="161">
        <f>IF(A10stdlife="n/a","n/a",IF(AC$3&gt;(A10stdlife+$E196),(Input!$H$152*(1+rvanilla)^0.5)-SUM($H196:AB196),(Input!$H$152*(1+rvanilla)^0.5)/A10stdlife))</f>
        <v>0</v>
      </c>
      <c r="AD196" s="161">
        <f>IF(A10stdlife="n/a","n/a",IF(AD$3&gt;(A10stdlife+$E196),(Input!$H$152*(1+rvanilla)^0.5)-SUM($H196:AC196),(Input!$H$152*(1+rvanilla)^0.5)/A10stdlife))</f>
        <v>0</v>
      </c>
      <c r="AE196" s="161">
        <f>IF(A10stdlife="n/a","n/a",IF(AE$3&gt;(A10stdlife+$E196),(Input!$H$152*(1+rvanilla)^0.5)-SUM($H196:AD196),(Input!$H$152*(1+rvanilla)^0.5)/A10stdlife))</f>
        <v>0</v>
      </c>
      <c r="AF196" s="161">
        <f>IF(A10stdlife="n/a","n/a",IF(AF$3&gt;(A10stdlife+$E196),(Input!$H$152*(1+rvanilla)^0.5)-SUM($H196:AE196),(Input!$H$152*(1+rvanilla)^0.5)/A10stdlife))</f>
        <v>0</v>
      </c>
      <c r="AG196" s="161">
        <f>IF(A10stdlife="n/a","n/a",IF(AG$3&gt;(A10stdlife+$E196),(Input!$H$152*(1+rvanilla)^0.5)-SUM($H196:AF196),(Input!$H$152*(1+rvanilla)^0.5)/A10stdlife))</f>
        <v>0</v>
      </c>
      <c r="AH196" s="161">
        <f>IF(A10stdlife="n/a","n/a",IF(AH$3&gt;(A10stdlife+$E196),(Input!$H$152*(1+rvanilla)^0.5)-SUM($H196:AG196),(Input!$H$152*(1+rvanilla)^0.5)/A10stdlife))</f>
        <v>0</v>
      </c>
      <c r="AI196" s="161">
        <f>IF(A10stdlife="n/a","n/a",IF(AI$3&gt;(A10stdlife+$E196),(Input!$H$152*(1+rvanilla)^0.5)-SUM($H196:AH196),(Input!$H$152*(1+rvanilla)^0.5)/A10stdlife))</f>
        <v>0</v>
      </c>
      <c r="AJ196" s="161">
        <f>IF(A10stdlife="n/a","n/a",IF(AJ$3&gt;(A10stdlife+$E196),(Input!$H$152*(1+rvanilla)^0.5)-SUM($H196:AI196),(Input!$H$152*(1+rvanilla)^0.5)/A10stdlife))</f>
        <v>0</v>
      </c>
      <c r="AK196" s="161">
        <f>IF(A10stdlife="n/a","n/a",IF(AK$3&gt;(A10stdlife+$E196),(Input!$H$152*(1+rvanilla)^0.5)-SUM($H196:AJ196),(Input!$H$152*(1+rvanilla)^0.5)/A10stdlife))</f>
        <v>0</v>
      </c>
      <c r="AL196" s="161">
        <f>IF(A10stdlife="n/a","n/a",IF(AL$3&gt;(A10stdlife+$E196),(Input!$H$152*(1+rvanilla)^0.5)-SUM($H196:AK196),(Input!$H$152*(1+rvanilla)^0.5)/A10stdlife))</f>
        <v>0</v>
      </c>
      <c r="AM196" s="161">
        <f>IF(A10stdlife="n/a","n/a",IF(AM$3&gt;(A10stdlife+$E196),(Input!$H$152*(1+rvanilla)^0.5)-SUM($H196:AL196),(Input!$H$152*(1+rvanilla)^0.5)/A10stdlife))</f>
        <v>0</v>
      </c>
      <c r="AN196" s="161">
        <f>IF(A10stdlife="n/a","n/a",IF(AN$3&gt;(A10stdlife+$E196),(Input!$H$152*(1+rvanilla)^0.5)-SUM($H196:AM196),(Input!$H$152*(1+rvanilla)^0.5)/A10stdlife))</f>
        <v>0</v>
      </c>
      <c r="AO196" s="161">
        <f>IF(A10stdlife="n/a","n/a",IF(AO$3&gt;(A10stdlife+$E196),(Input!$H$152*(1+rvanilla)^0.5)-SUM($H196:AN196),(Input!$H$152*(1+rvanilla)^0.5)/A10stdlife))</f>
        <v>0</v>
      </c>
      <c r="AP196" s="161">
        <f>IF(A10stdlife="n/a","n/a",IF(AP$3&gt;(A10stdlife+$E196),(Input!$H$152*(1+rvanilla)^0.5)-SUM($H196:AO196),(Input!$H$152*(1+rvanilla)^0.5)/A10stdlife))</f>
        <v>0</v>
      </c>
      <c r="AQ196" s="161">
        <f>IF(A10stdlife="n/a","n/a",IF(AQ$3&gt;(A10stdlife+$E196),(Input!$H$152*(1+rvanilla)^0.5)-SUM($H196:AP196),(Input!$H$152*(1+rvanilla)^0.5)/A10stdlife))</f>
        <v>0</v>
      </c>
      <c r="AR196" s="161">
        <f>IF(A10stdlife="n/a","n/a",IF(AR$3&gt;(A10stdlife+$E196),(Input!$H$152*(1+rvanilla)^0.5)-SUM($H196:AQ196),(Input!$H$152*(1+rvanilla)^0.5)/A10stdlife))</f>
        <v>0</v>
      </c>
      <c r="AS196" s="161">
        <f>IF(A10stdlife="n/a","n/a",IF(AS$3&gt;(A10stdlife+$E196),(Input!$H$152*(1+rvanilla)^0.5)-SUM($H196:AR196),(Input!$H$152*(1+rvanilla)^0.5)/A10stdlife))</f>
        <v>0</v>
      </c>
      <c r="AT196" s="161">
        <f>IF(A10stdlife="n/a","n/a",IF(AT$3&gt;(A10stdlife+$E196),(Input!$H$152*(1+rvanilla)^0.5)-SUM($H196:AS196),(Input!$H$152*(1+rvanilla)^0.5)/A10stdlife))</f>
        <v>0</v>
      </c>
      <c r="AU196" s="161">
        <f>IF(A10stdlife="n/a","n/a",IF(AU$3&gt;(A10stdlife+$E196),(Input!$H$152*(1+rvanilla)^0.5)-SUM($H196:AT196),(Input!$H$152*(1+rvanilla)^0.5)/A10stdlife))</f>
        <v>0</v>
      </c>
      <c r="AV196" s="161">
        <f>IF(A10stdlife="n/a","n/a",IF(AV$3&gt;(A10stdlife+$E196),(Input!$H$152*(1+rvanilla)^0.5)-SUM($H196:AU196),(Input!$H$152*(1+rvanilla)^0.5)/A10stdlife))</f>
        <v>0</v>
      </c>
      <c r="AW196" s="161">
        <f>IF(A10stdlife="n/a","n/a",IF(AW$3&gt;(A10stdlife+$E196),(Input!$H$152*(1+rvanilla)^0.5)-SUM($H196:AV196),(Input!$H$152*(1+rvanilla)^0.5)/A10stdlife))</f>
        <v>0</v>
      </c>
      <c r="AX196" s="161">
        <f>IF(A10stdlife="n/a","n/a",IF(AX$3&gt;(A10stdlife+$E196),(Input!$H$152*(1+rvanilla)^0.5)-SUM($H196:AW196),(Input!$H$152*(1+rvanilla)^0.5)/A10stdlife))</f>
        <v>0</v>
      </c>
      <c r="AY196" s="161">
        <f>IF(A10stdlife="n/a","n/a",IF(AY$3&gt;(A10stdlife+$E196),(Input!$H$152*(1+rvanilla)^0.5)-SUM($H196:AX196),(Input!$H$152*(1+rvanilla)^0.5)/A10stdlife))</f>
        <v>0</v>
      </c>
      <c r="AZ196" s="161">
        <f>IF(A10stdlife="n/a","n/a",IF(AZ$3&gt;(A10stdlife+$E196),(Input!$H$152*(1+rvanilla)^0.5)-SUM($H196:AY196),(Input!$H$152*(1+rvanilla)^0.5)/A10stdlife))</f>
        <v>0</v>
      </c>
      <c r="BA196" s="161">
        <f>IF(A10stdlife="n/a","n/a",IF(BA$3&gt;(A10stdlife+$E196),(Input!$H$152*(1+rvanilla)^0.5)-SUM($H196:AZ196),(Input!$H$152*(1+rvanilla)^0.5)/A10stdlife))</f>
        <v>0</v>
      </c>
      <c r="BB196" s="161">
        <f>IF(A10stdlife="n/a","n/a",IF(BB$3&gt;(A10stdlife+$E196),(Input!$H$152*(1+rvanilla)^0.5)-SUM($H196:BA196),(Input!$H$152*(1+rvanilla)^0.5)/A10stdlife))</f>
        <v>0</v>
      </c>
      <c r="BC196" s="161">
        <f>IF(A10stdlife="n/a","n/a",IF(BC$3&gt;(A10stdlife+$E196),(Input!$H$152*(1+rvanilla)^0.5)-SUM($H196:BB196),(Input!$H$152*(1+rvanilla)^0.5)/A10stdlife))</f>
        <v>0</v>
      </c>
      <c r="BD196" s="161">
        <f>IF(A10stdlife="n/a","n/a",IF(BD$3&gt;(A10stdlife+$E196),(Input!$H$152*(1+rvanilla)^0.5)-SUM($H196:BC196),(Input!$H$152*(1+rvanilla)^0.5)/A10stdlife))</f>
        <v>0</v>
      </c>
      <c r="BE196" s="161">
        <f>IF(A10stdlife="n/a","n/a",IF(BE$3&gt;(A10stdlife+$E196),(Input!$H$152*(1+rvanilla)^0.5)-SUM($H196:BD196),(Input!$H$152*(1+rvanilla)^0.5)/A10stdlife))</f>
        <v>0</v>
      </c>
      <c r="BF196" s="161">
        <f>IF(A10stdlife="n/a","n/a",IF(BF$3&gt;(A10stdlife+$E196),(Input!$H$152*(1+rvanilla)^0.5)-SUM($H196:BE196),(Input!$H$152*(1+rvanilla)^0.5)/A10stdlife))</f>
        <v>0</v>
      </c>
      <c r="BG196" s="161">
        <f>IF(A10stdlife="n/a","n/a",IF(BG$3&gt;(A10stdlife+$E196),(Input!$H$152*(1+rvanilla)^0.5)-SUM($H196:BF196),(Input!$H$152*(1+rvanilla)^0.5)/A10stdlife))</f>
        <v>0</v>
      </c>
      <c r="BH196" s="161">
        <f>IF(A10stdlife="n/a","n/a",IF(BH$3&gt;(A10stdlife+$E196),(Input!$H$152*(1+rvanilla)^0.5)-SUM($H196:BG196),(Input!$H$152*(1+rvanilla)^0.5)/A10stdlife))</f>
        <v>0</v>
      </c>
      <c r="BI196" s="161">
        <f>IF(A10stdlife="n/a","n/a",IF(BI$3&gt;(A10stdlife+$E196),(Input!$H$152*(1+rvanilla)^0.5)-SUM($H196:BH196),(Input!$H$152*(1+rvanilla)^0.5)/A10stdlife))</f>
        <v>0</v>
      </c>
      <c r="BJ196" s="19"/>
      <c r="BK196" s="19"/>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x14ac:dyDescent="0.2">
      <c r="A197" s="19"/>
      <c r="B197" s="19"/>
      <c r="C197" s="35"/>
      <c r="D197" s="469"/>
      <c r="E197" s="281">
        <v>3</v>
      </c>
      <c r="F197" s="37"/>
      <c r="G197" s="393"/>
      <c r="H197" s="307"/>
      <c r="I197" s="306"/>
      <c r="J197" s="161">
        <f>IF(A10stdlife="n/a","n/a",IF(J$3&gt;(A10stdlife+$E197),(Input!$I$152*(1+rvanilla)^0.5)-SUM($I197:I197),(Input!$I$152*(1+rvanilla)^0.5)/A10stdlife))</f>
        <v>0</v>
      </c>
      <c r="K197" s="161">
        <f>IF(A10stdlife="n/a","n/a",IF(K$3&gt;(A10stdlife+$E197),(Input!$I$152*(1+rvanilla)^0.5)-SUM($I197:J197),(Input!$I$152*(1+rvanilla)^0.5)/A10stdlife))</f>
        <v>0</v>
      </c>
      <c r="L197" s="161">
        <f>IF(A10stdlife="n/a","n/a",IF(L$3&gt;(A10stdlife+$E197),(Input!$I$152*(1+rvanilla)^0.5)-SUM($I197:K197),(Input!$I$152*(1+rvanilla)^0.5)/A10stdlife))</f>
        <v>0</v>
      </c>
      <c r="M197" s="161">
        <f>IF(A10stdlife="n/a","n/a",IF(M$3&gt;(A10stdlife+$E197),(Input!$I$152*(1+rvanilla)^0.5)-SUM($I197:L197),(Input!$I$152*(1+rvanilla)^0.5)/A10stdlife))</f>
        <v>0</v>
      </c>
      <c r="N197" s="161">
        <f>IF(A10stdlife="n/a","n/a",IF(N$3&gt;(A10stdlife+$E197),(Input!$I$152*(1+rvanilla)^0.5)-SUM($I197:M197),(Input!$I$152*(1+rvanilla)^0.5)/A10stdlife))</f>
        <v>0</v>
      </c>
      <c r="O197" s="161">
        <f>IF(A10stdlife="n/a","n/a",IF(O$3&gt;(A10stdlife+$E197),(Input!$I$152*(1+rvanilla)^0.5)-SUM($I197:N197),(Input!$I$152*(1+rvanilla)^0.5)/A10stdlife))</f>
        <v>0</v>
      </c>
      <c r="P197" s="161">
        <f>IF(A10stdlife="n/a","n/a",IF(P$3&gt;(A10stdlife+$E197),(Input!$I$152*(1+rvanilla)^0.5)-SUM($I197:O197),(Input!$I$152*(1+rvanilla)^0.5)/A10stdlife))</f>
        <v>0</v>
      </c>
      <c r="Q197" s="161">
        <f>IF(A10stdlife="n/a","n/a",IF(Q$3&gt;(A10stdlife+$E197),(Input!$I$152*(1+rvanilla)^0.5)-SUM($I197:P197),(Input!$I$152*(1+rvanilla)^0.5)/A10stdlife))</f>
        <v>0</v>
      </c>
      <c r="R197" s="161">
        <f>IF(A10stdlife="n/a","n/a",IF(R$3&gt;(A10stdlife+$E197),(Input!$I$152*(1+rvanilla)^0.5)-SUM($I197:Q197),(Input!$I$152*(1+rvanilla)^0.5)/A10stdlife))</f>
        <v>0</v>
      </c>
      <c r="S197" s="161">
        <f>IF(A10stdlife="n/a","n/a",IF(S$3&gt;(A10stdlife+$E197),(Input!$I$152*(1+rvanilla)^0.5)-SUM($I197:R197),(Input!$I$152*(1+rvanilla)^0.5)/A10stdlife))</f>
        <v>0</v>
      </c>
      <c r="T197" s="161">
        <f>IF(A10stdlife="n/a","n/a",IF(T$3&gt;(A10stdlife+$E197),(Input!$I$152*(1+rvanilla)^0.5)-SUM($I197:S197),(Input!$I$152*(1+rvanilla)^0.5)/A10stdlife))</f>
        <v>0</v>
      </c>
      <c r="U197" s="161">
        <f>IF(A10stdlife="n/a","n/a",IF(U$3&gt;(A10stdlife+$E197),(Input!$I$152*(1+rvanilla)^0.5)-SUM($I197:T197),(Input!$I$152*(1+rvanilla)^0.5)/A10stdlife))</f>
        <v>0</v>
      </c>
      <c r="V197" s="161">
        <f>IF(A10stdlife="n/a","n/a",IF(V$3&gt;(A10stdlife+$E197),(Input!$I$152*(1+rvanilla)^0.5)-SUM($I197:U197),(Input!$I$152*(1+rvanilla)^0.5)/A10stdlife))</f>
        <v>0</v>
      </c>
      <c r="W197" s="161">
        <f>IF(A10stdlife="n/a","n/a",IF(W$3&gt;(A10stdlife+$E197),(Input!$I$152*(1+rvanilla)^0.5)-SUM($I197:V197),(Input!$I$152*(1+rvanilla)^0.5)/A10stdlife))</f>
        <v>0</v>
      </c>
      <c r="X197" s="161">
        <f>IF(A10stdlife="n/a","n/a",IF(X$3&gt;(A10stdlife+$E197),(Input!$I$152*(1+rvanilla)^0.5)-SUM($I197:W197),(Input!$I$152*(1+rvanilla)^0.5)/A10stdlife))</f>
        <v>0</v>
      </c>
      <c r="Y197" s="161">
        <f>IF(A10stdlife="n/a","n/a",IF(Y$3&gt;(A10stdlife+$E197),(Input!$I$152*(1+rvanilla)^0.5)-SUM($I197:X197),(Input!$I$152*(1+rvanilla)^0.5)/A10stdlife))</f>
        <v>0</v>
      </c>
      <c r="Z197" s="161">
        <f>IF(A10stdlife="n/a","n/a",IF(Z$3&gt;(A10stdlife+$E197),(Input!$I$152*(1+rvanilla)^0.5)-SUM($I197:Y197),(Input!$I$152*(1+rvanilla)^0.5)/A10stdlife))</f>
        <v>0</v>
      </c>
      <c r="AA197" s="161">
        <f>IF(A10stdlife="n/a","n/a",IF(AA$3&gt;(A10stdlife+$E197),(Input!$I$152*(1+rvanilla)^0.5)-SUM($I197:Z197),(Input!$I$152*(1+rvanilla)^0.5)/A10stdlife))</f>
        <v>0</v>
      </c>
      <c r="AB197" s="161">
        <f>IF(A10stdlife="n/a","n/a",IF(AB$3&gt;(A10stdlife+$E197),(Input!$I$152*(1+rvanilla)^0.5)-SUM($I197:AA197),(Input!$I$152*(1+rvanilla)^0.5)/A10stdlife))</f>
        <v>0</v>
      </c>
      <c r="AC197" s="161">
        <f>IF(A10stdlife="n/a","n/a",IF(AC$3&gt;(A10stdlife+$E197),(Input!$I$152*(1+rvanilla)^0.5)-SUM($I197:AB197),(Input!$I$152*(1+rvanilla)^0.5)/A10stdlife))</f>
        <v>0</v>
      </c>
      <c r="AD197" s="161">
        <f>IF(A10stdlife="n/a","n/a",IF(AD$3&gt;(A10stdlife+$E197),(Input!$I$152*(1+rvanilla)^0.5)-SUM($I197:AC197),(Input!$I$152*(1+rvanilla)^0.5)/A10stdlife))</f>
        <v>0</v>
      </c>
      <c r="AE197" s="161">
        <f>IF(A10stdlife="n/a","n/a",IF(AE$3&gt;(A10stdlife+$E197),(Input!$I$152*(1+rvanilla)^0.5)-SUM($I197:AD197),(Input!$I$152*(1+rvanilla)^0.5)/A10stdlife))</f>
        <v>0</v>
      </c>
      <c r="AF197" s="161">
        <f>IF(A10stdlife="n/a","n/a",IF(AF$3&gt;(A10stdlife+$E197),(Input!$I$152*(1+rvanilla)^0.5)-SUM($I197:AE197),(Input!$I$152*(1+rvanilla)^0.5)/A10stdlife))</f>
        <v>0</v>
      </c>
      <c r="AG197" s="161">
        <f>IF(A10stdlife="n/a","n/a",IF(AG$3&gt;(A10stdlife+$E197),(Input!$I$152*(1+rvanilla)^0.5)-SUM($I197:AF197),(Input!$I$152*(1+rvanilla)^0.5)/A10stdlife))</f>
        <v>0</v>
      </c>
      <c r="AH197" s="161">
        <f>IF(A10stdlife="n/a","n/a",IF(AH$3&gt;(A10stdlife+$E197),(Input!$I$152*(1+rvanilla)^0.5)-SUM($I197:AG197),(Input!$I$152*(1+rvanilla)^0.5)/A10stdlife))</f>
        <v>0</v>
      </c>
      <c r="AI197" s="161">
        <f>IF(A10stdlife="n/a","n/a",IF(AI$3&gt;(A10stdlife+$E197),(Input!$I$152*(1+rvanilla)^0.5)-SUM($I197:AH197),(Input!$I$152*(1+rvanilla)^0.5)/A10stdlife))</f>
        <v>0</v>
      </c>
      <c r="AJ197" s="161">
        <f>IF(A10stdlife="n/a","n/a",IF(AJ$3&gt;(A10stdlife+$E197),(Input!$I$152*(1+rvanilla)^0.5)-SUM($I197:AI197),(Input!$I$152*(1+rvanilla)^0.5)/A10stdlife))</f>
        <v>0</v>
      </c>
      <c r="AK197" s="161">
        <f>IF(A10stdlife="n/a","n/a",IF(AK$3&gt;(A10stdlife+$E197),(Input!$I$152*(1+rvanilla)^0.5)-SUM($I197:AJ197),(Input!$I$152*(1+rvanilla)^0.5)/A10stdlife))</f>
        <v>0</v>
      </c>
      <c r="AL197" s="161">
        <f>IF(A10stdlife="n/a","n/a",IF(AL$3&gt;(A10stdlife+$E197),(Input!$I$152*(1+rvanilla)^0.5)-SUM($I197:AK197),(Input!$I$152*(1+rvanilla)^0.5)/A10stdlife))</f>
        <v>0</v>
      </c>
      <c r="AM197" s="161">
        <f>IF(A10stdlife="n/a","n/a",IF(AM$3&gt;(A10stdlife+$E197),(Input!$I$152*(1+rvanilla)^0.5)-SUM($I197:AL197),(Input!$I$152*(1+rvanilla)^0.5)/A10stdlife))</f>
        <v>0</v>
      </c>
      <c r="AN197" s="161">
        <f>IF(A10stdlife="n/a","n/a",IF(AN$3&gt;(A10stdlife+$E197),(Input!$I$152*(1+rvanilla)^0.5)-SUM($I197:AM197),(Input!$I$152*(1+rvanilla)^0.5)/A10stdlife))</f>
        <v>0</v>
      </c>
      <c r="AO197" s="161">
        <f>IF(A10stdlife="n/a","n/a",IF(AO$3&gt;(A10stdlife+$E197),(Input!$I$152*(1+rvanilla)^0.5)-SUM($I197:AN197),(Input!$I$152*(1+rvanilla)^0.5)/A10stdlife))</f>
        <v>0</v>
      </c>
      <c r="AP197" s="161">
        <f>IF(A10stdlife="n/a","n/a",IF(AP$3&gt;(A10stdlife+$E197),(Input!$I$152*(1+rvanilla)^0.5)-SUM($I197:AO197),(Input!$I$152*(1+rvanilla)^0.5)/A10stdlife))</f>
        <v>0</v>
      </c>
      <c r="AQ197" s="161">
        <f>IF(A10stdlife="n/a","n/a",IF(AQ$3&gt;(A10stdlife+$E197),(Input!$I$152*(1+rvanilla)^0.5)-SUM($I197:AP197),(Input!$I$152*(1+rvanilla)^0.5)/A10stdlife))</f>
        <v>0</v>
      </c>
      <c r="AR197" s="161">
        <f>IF(A10stdlife="n/a","n/a",IF(AR$3&gt;(A10stdlife+$E197),(Input!$I$152*(1+rvanilla)^0.5)-SUM($I197:AQ197),(Input!$I$152*(1+rvanilla)^0.5)/A10stdlife))</f>
        <v>0</v>
      </c>
      <c r="AS197" s="161">
        <f>IF(A10stdlife="n/a","n/a",IF(AS$3&gt;(A10stdlife+$E197),(Input!$I$152*(1+rvanilla)^0.5)-SUM($I197:AR197),(Input!$I$152*(1+rvanilla)^0.5)/A10stdlife))</f>
        <v>0</v>
      </c>
      <c r="AT197" s="161">
        <f>IF(A10stdlife="n/a","n/a",IF(AT$3&gt;(A10stdlife+$E197),(Input!$I$152*(1+rvanilla)^0.5)-SUM($I197:AS197),(Input!$I$152*(1+rvanilla)^0.5)/A10stdlife))</f>
        <v>0</v>
      </c>
      <c r="AU197" s="161">
        <f>IF(A10stdlife="n/a","n/a",IF(AU$3&gt;(A10stdlife+$E197),(Input!$I$152*(1+rvanilla)^0.5)-SUM($I197:AT197),(Input!$I$152*(1+rvanilla)^0.5)/A10stdlife))</f>
        <v>0</v>
      </c>
      <c r="AV197" s="161">
        <f>IF(A10stdlife="n/a","n/a",IF(AV$3&gt;(A10stdlife+$E197),(Input!$I$152*(1+rvanilla)^0.5)-SUM($I197:AU197),(Input!$I$152*(1+rvanilla)^0.5)/A10stdlife))</f>
        <v>0</v>
      </c>
      <c r="AW197" s="161">
        <f>IF(A10stdlife="n/a","n/a",IF(AW$3&gt;(A10stdlife+$E197),(Input!$I$152*(1+rvanilla)^0.5)-SUM($I197:AV197),(Input!$I$152*(1+rvanilla)^0.5)/A10stdlife))</f>
        <v>0</v>
      </c>
      <c r="AX197" s="161">
        <f>IF(A10stdlife="n/a","n/a",IF(AX$3&gt;(A10stdlife+$E197),(Input!$I$152*(1+rvanilla)^0.5)-SUM($I197:AW197),(Input!$I$152*(1+rvanilla)^0.5)/A10stdlife))</f>
        <v>0</v>
      </c>
      <c r="AY197" s="161">
        <f>IF(A10stdlife="n/a","n/a",IF(AY$3&gt;(A10stdlife+$E197),(Input!$I$152*(1+rvanilla)^0.5)-SUM($I197:AX197),(Input!$I$152*(1+rvanilla)^0.5)/A10stdlife))</f>
        <v>0</v>
      </c>
      <c r="AZ197" s="161">
        <f>IF(A10stdlife="n/a","n/a",IF(AZ$3&gt;(A10stdlife+$E197),(Input!$I$152*(1+rvanilla)^0.5)-SUM($I197:AY197),(Input!$I$152*(1+rvanilla)^0.5)/A10stdlife))</f>
        <v>0</v>
      </c>
      <c r="BA197" s="161">
        <f>IF(A10stdlife="n/a","n/a",IF(BA$3&gt;(A10stdlife+$E197),(Input!$I$152*(1+rvanilla)^0.5)-SUM($I197:AZ197),(Input!$I$152*(1+rvanilla)^0.5)/A10stdlife))</f>
        <v>0</v>
      </c>
      <c r="BB197" s="161">
        <f>IF(A10stdlife="n/a","n/a",IF(BB$3&gt;(A10stdlife+$E197),(Input!$I$152*(1+rvanilla)^0.5)-SUM($I197:BA197),(Input!$I$152*(1+rvanilla)^0.5)/A10stdlife))</f>
        <v>0</v>
      </c>
      <c r="BC197" s="161">
        <f>IF(A10stdlife="n/a","n/a",IF(BC$3&gt;(A10stdlife+$E197),(Input!$I$152*(1+rvanilla)^0.5)-SUM($I197:BB197),(Input!$I$152*(1+rvanilla)^0.5)/A10stdlife))</f>
        <v>0</v>
      </c>
      <c r="BD197" s="161">
        <f>IF(A10stdlife="n/a","n/a",IF(BD$3&gt;(A10stdlife+$E197),(Input!$I$152*(1+rvanilla)^0.5)-SUM($I197:BC197),(Input!$I$152*(1+rvanilla)^0.5)/A10stdlife))</f>
        <v>0</v>
      </c>
      <c r="BE197" s="161">
        <f>IF(A10stdlife="n/a","n/a",IF(BE$3&gt;(A10stdlife+$E197),(Input!$I$152*(1+rvanilla)^0.5)-SUM($I197:BD197),(Input!$I$152*(1+rvanilla)^0.5)/A10stdlife))</f>
        <v>0</v>
      </c>
      <c r="BF197" s="161">
        <f>IF(A10stdlife="n/a","n/a",IF(BF$3&gt;(A10stdlife+$E197),(Input!$I$152*(1+rvanilla)^0.5)-SUM($I197:BE197),(Input!$I$152*(1+rvanilla)^0.5)/A10stdlife))</f>
        <v>0</v>
      </c>
      <c r="BG197" s="161">
        <f>IF(A10stdlife="n/a","n/a",IF(BG$3&gt;(A10stdlife+$E197),(Input!$I$152*(1+rvanilla)^0.5)-SUM($I197:BF197),(Input!$I$152*(1+rvanilla)^0.5)/A10stdlife))</f>
        <v>0</v>
      </c>
      <c r="BH197" s="161">
        <f>IF(A10stdlife="n/a","n/a",IF(BH$3&gt;(A10stdlife+$E197),(Input!$I$152*(1+rvanilla)^0.5)-SUM($I197:BG197),(Input!$I$152*(1+rvanilla)^0.5)/A10stdlife))</f>
        <v>0</v>
      </c>
      <c r="BI197" s="161">
        <f>IF(A10stdlife="n/a","n/a",IF(BI$3&gt;(A10stdlife+$E197),(Input!$I$152*(1+rvanilla)^0.5)-SUM($I197:BH197),(Input!$I$152*(1+rvanilla)^0.5)/A10stdlife))</f>
        <v>0</v>
      </c>
      <c r="BJ197" s="19"/>
      <c r="BK197" s="19"/>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x14ac:dyDescent="0.2">
      <c r="A198" s="19"/>
      <c r="B198" s="19"/>
      <c r="C198" s="35"/>
      <c r="D198" s="469"/>
      <c r="E198" s="281">
        <v>4</v>
      </c>
      <c r="F198" s="37"/>
      <c r="G198" s="393"/>
      <c r="H198" s="307"/>
      <c r="I198" s="307"/>
      <c r="J198" s="306"/>
      <c r="K198" s="161">
        <f>IF(A10stdlife="n/a","n/a",IF(K$3&gt;(A10stdlife+$E198),(Input!$J$152*(1+rvanilla)^0.5)-SUM($J198:J198),(Input!$J$152*(1+rvanilla)^0.5)/A10stdlife))</f>
        <v>0</v>
      </c>
      <c r="L198" s="161">
        <f>IF(A10stdlife="n/a","n/a",IF(L$3&gt;(A10stdlife+$E198),(Input!$J$152*(1+rvanilla)^0.5)-SUM($J198:K198),(Input!$J$152*(1+rvanilla)^0.5)/A10stdlife))</f>
        <v>0</v>
      </c>
      <c r="M198" s="161">
        <f>IF(A10stdlife="n/a","n/a",IF(M$3&gt;(A10stdlife+$E198),(Input!$J$152*(1+rvanilla)^0.5)-SUM($J198:L198),(Input!$J$152*(1+rvanilla)^0.5)/A10stdlife))</f>
        <v>0</v>
      </c>
      <c r="N198" s="161">
        <f>IF(A10stdlife="n/a","n/a",IF(N$3&gt;(A10stdlife+$E198),(Input!$J$152*(1+rvanilla)^0.5)-SUM($J198:M198),(Input!$J$152*(1+rvanilla)^0.5)/A10stdlife))</f>
        <v>0</v>
      </c>
      <c r="O198" s="161">
        <f>IF(A10stdlife="n/a","n/a",IF(O$3&gt;(A10stdlife+$E198),(Input!$J$152*(1+rvanilla)^0.5)-SUM($J198:N198),(Input!$J$152*(1+rvanilla)^0.5)/A10stdlife))</f>
        <v>0</v>
      </c>
      <c r="P198" s="161">
        <f>IF(A10stdlife="n/a","n/a",IF(P$3&gt;(A10stdlife+$E198),(Input!$J$152*(1+rvanilla)^0.5)-SUM($J198:O198),(Input!$J$152*(1+rvanilla)^0.5)/A10stdlife))</f>
        <v>0</v>
      </c>
      <c r="Q198" s="161">
        <f>IF(A10stdlife="n/a","n/a",IF(Q$3&gt;(A10stdlife+$E198),(Input!$J$152*(1+rvanilla)^0.5)-SUM($J198:P198),(Input!$J$152*(1+rvanilla)^0.5)/A10stdlife))</f>
        <v>0</v>
      </c>
      <c r="R198" s="161">
        <f>IF(A10stdlife="n/a","n/a",IF(R$3&gt;(A10stdlife+$E198),(Input!$J$152*(1+rvanilla)^0.5)-SUM($J198:Q198),(Input!$J$152*(1+rvanilla)^0.5)/A10stdlife))</f>
        <v>0</v>
      </c>
      <c r="S198" s="161">
        <f>IF(A10stdlife="n/a","n/a",IF(S$3&gt;(A10stdlife+$E198),(Input!$J$152*(1+rvanilla)^0.5)-SUM($J198:R198),(Input!$J$152*(1+rvanilla)^0.5)/A10stdlife))</f>
        <v>0</v>
      </c>
      <c r="T198" s="161">
        <f>IF(A10stdlife="n/a","n/a",IF(T$3&gt;(A10stdlife+$E198),(Input!$J$152*(1+rvanilla)^0.5)-SUM($J198:S198),(Input!$J$152*(1+rvanilla)^0.5)/A10stdlife))</f>
        <v>0</v>
      </c>
      <c r="U198" s="161">
        <f>IF(A10stdlife="n/a","n/a",IF(U$3&gt;(A10stdlife+$E198),(Input!$J$152*(1+rvanilla)^0.5)-SUM($J198:T198),(Input!$J$152*(1+rvanilla)^0.5)/A10stdlife))</f>
        <v>0</v>
      </c>
      <c r="V198" s="161">
        <f>IF(A10stdlife="n/a","n/a",IF(V$3&gt;(A10stdlife+$E198),(Input!$J$152*(1+rvanilla)^0.5)-SUM($J198:U198),(Input!$J$152*(1+rvanilla)^0.5)/A10stdlife))</f>
        <v>0</v>
      </c>
      <c r="W198" s="161">
        <f>IF(A10stdlife="n/a","n/a",IF(W$3&gt;(A10stdlife+$E198),(Input!$J$152*(1+rvanilla)^0.5)-SUM($J198:V198),(Input!$J$152*(1+rvanilla)^0.5)/A10stdlife))</f>
        <v>0</v>
      </c>
      <c r="X198" s="161">
        <f>IF(A10stdlife="n/a","n/a",IF(X$3&gt;(A10stdlife+$E198),(Input!$J$152*(1+rvanilla)^0.5)-SUM($J198:W198),(Input!$J$152*(1+rvanilla)^0.5)/A10stdlife))</f>
        <v>0</v>
      </c>
      <c r="Y198" s="161">
        <f>IF(A10stdlife="n/a","n/a",IF(Y$3&gt;(A10stdlife+$E198),(Input!$J$152*(1+rvanilla)^0.5)-SUM($J198:X198),(Input!$J$152*(1+rvanilla)^0.5)/A10stdlife))</f>
        <v>0</v>
      </c>
      <c r="Z198" s="161">
        <f>IF(A10stdlife="n/a","n/a",IF(Z$3&gt;(A10stdlife+$E198),(Input!$J$152*(1+rvanilla)^0.5)-SUM($J198:Y198),(Input!$J$152*(1+rvanilla)^0.5)/A10stdlife))</f>
        <v>0</v>
      </c>
      <c r="AA198" s="161">
        <f>IF(A10stdlife="n/a","n/a",IF(AA$3&gt;(A10stdlife+$E198),(Input!$J$152*(1+rvanilla)^0.5)-SUM($J198:Z198),(Input!$J$152*(1+rvanilla)^0.5)/A10stdlife))</f>
        <v>0</v>
      </c>
      <c r="AB198" s="161">
        <f>IF(A10stdlife="n/a","n/a",IF(AB$3&gt;(A10stdlife+$E198),(Input!$J$152*(1+rvanilla)^0.5)-SUM($J198:AA198),(Input!$J$152*(1+rvanilla)^0.5)/A10stdlife))</f>
        <v>0</v>
      </c>
      <c r="AC198" s="161">
        <f>IF(A10stdlife="n/a","n/a",IF(AC$3&gt;(A10stdlife+$E198),(Input!$J$152*(1+rvanilla)^0.5)-SUM($J198:AB198),(Input!$J$152*(1+rvanilla)^0.5)/A10stdlife))</f>
        <v>0</v>
      </c>
      <c r="AD198" s="161">
        <f>IF(A10stdlife="n/a","n/a",IF(AD$3&gt;(A10stdlife+$E198),(Input!$J$152*(1+rvanilla)^0.5)-SUM($J198:AC198),(Input!$J$152*(1+rvanilla)^0.5)/A10stdlife))</f>
        <v>0</v>
      </c>
      <c r="AE198" s="161">
        <f>IF(A10stdlife="n/a","n/a",IF(AE$3&gt;(A10stdlife+$E198),(Input!$J$152*(1+rvanilla)^0.5)-SUM($J198:AD198),(Input!$J$152*(1+rvanilla)^0.5)/A10stdlife))</f>
        <v>0</v>
      </c>
      <c r="AF198" s="161">
        <f>IF(A10stdlife="n/a","n/a",IF(AF$3&gt;(A10stdlife+$E198),(Input!$J$152*(1+rvanilla)^0.5)-SUM($J198:AE198),(Input!$J$152*(1+rvanilla)^0.5)/A10stdlife))</f>
        <v>0</v>
      </c>
      <c r="AG198" s="161">
        <f>IF(A10stdlife="n/a","n/a",IF(AG$3&gt;(A10stdlife+$E198),(Input!$J$152*(1+rvanilla)^0.5)-SUM($J198:AF198),(Input!$J$152*(1+rvanilla)^0.5)/A10stdlife))</f>
        <v>0</v>
      </c>
      <c r="AH198" s="161">
        <f>IF(A10stdlife="n/a","n/a",IF(AH$3&gt;(A10stdlife+$E198),(Input!$J$152*(1+rvanilla)^0.5)-SUM($J198:AG198),(Input!$J$152*(1+rvanilla)^0.5)/A10stdlife))</f>
        <v>0</v>
      </c>
      <c r="AI198" s="161">
        <f>IF(A10stdlife="n/a","n/a",IF(AI$3&gt;(A10stdlife+$E198),(Input!$J$152*(1+rvanilla)^0.5)-SUM($J198:AH198),(Input!$J$152*(1+rvanilla)^0.5)/A10stdlife))</f>
        <v>0</v>
      </c>
      <c r="AJ198" s="161">
        <f>IF(A10stdlife="n/a","n/a",IF(AJ$3&gt;(A10stdlife+$E198),(Input!$J$152*(1+rvanilla)^0.5)-SUM($J198:AI198),(Input!$J$152*(1+rvanilla)^0.5)/A10stdlife))</f>
        <v>0</v>
      </c>
      <c r="AK198" s="161">
        <f>IF(A10stdlife="n/a","n/a",IF(AK$3&gt;(A10stdlife+$E198),(Input!$J$152*(1+rvanilla)^0.5)-SUM($J198:AJ198),(Input!$J$152*(1+rvanilla)^0.5)/A10stdlife))</f>
        <v>0</v>
      </c>
      <c r="AL198" s="161">
        <f>IF(A10stdlife="n/a","n/a",IF(AL$3&gt;(A10stdlife+$E198),(Input!$J$152*(1+rvanilla)^0.5)-SUM($J198:AK198),(Input!$J$152*(1+rvanilla)^0.5)/A10stdlife))</f>
        <v>0</v>
      </c>
      <c r="AM198" s="161">
        <f>IF(A10stdlife="n/a","n/a",IF(AM$3&gt;(A10stdlife+$E198),(Input!$J$152*(1+rvanilla)^0.5)-SUM($J198:AL198),(Input!$J$152*(1+rvanilla)^0.5)/A10stdlife))</f>
        <v>0</v>
      </c>
      <c r="AN198" s="161">
        <f>IF(A10stdlife="n/a","n/a",IF(AN$3&gt;(A10stdlife+$E198),(Input!$J$152*(1+rvanilla)^0.5)-SUM($J198:AM198),(Input!$J$152*(1+rvanilla)^0.5)/A10stdlife))</f>
        <v>0</v>
      </c>
      <c r="AO198" s="161">
        <f>IF(A10stdlife="n/a","n/a",IF(AO$3&gt;(A10stdlife+$E198),(Input!$J$152*(1+rvanilla)^0.5)-SUM($J198:AN198),(Input!$J$152*(1+rvanilla)^0.5)/A10stdlife))</f>
        <v>0</v>
      </c>
      <c r="AP198" s="161">
        <f>IF(A10stdlife="n/a","n/a",IF(AP$3&gt;(A10stdlife+$E198),(Input!$J$152*(1+rvanilla)^0.5)-SUM($J198:AO198),(Input!$J$152*(1+rvanilla)^0.5)/A10stdlife))</f>
        <v>0</v>
      </c>
      <c r="AQ198" s="161">
        <f>IF(A10stdlife="n/a","n/a",IF(AQ$3&gt;(A10stdlife+$E198),(Input!$J$152*(1+rvanilla)^0.5)-SUM($J198:AP198),(Input!$J$152*(1+rvanilla)^0.5)/A10stdlife))</f>
        <v>0</v>
      </c>
      <c r="AR198" s="161">
        <f>IF(A10stdlife="n/a","n/a",IF(AR$3&gt;(A10stdlife+$E198),(Input!$J$152*(1+rvanilla)^0.5)-SUM($J198:AQ198),(Input!$J$152*(1+rvanilla)^0.5)/A10stdlife))</f>
        <v>0</v>
      </c>
      <c r="AS198" s="161">
        <f>IF(A10stdlife="n/a","n/a",IF(AS$3&gt;(A10stdlife+$E198),(Input!$J$152*(1+rvanilla)^0.5)-SUM($J198:AR198),(Input!$J$152*(1+rvanilla)^0.5)/A10stdlife))</f>
        <v>0</v>
      </c>
      <c r="AT198" s="161">
        <f>IF(A10stdlife="n/a","n/a",IF(AT$3&gt;(A10stdlife+$E198),(Input!$J$152*(1+rvanilla)^0.5)-SUM($J198:AS198),(Input!$J$152*(1+rvanilla)^0.5)/A10stdlife))</f>
        <v>0</v>
      </c>
      <c r="AU198" s="161">
        <f>IF(A10stdlife="n/a","n/a",IF(AU$3&gt;(A10stdlife+$E198),(Input!$J$152*(1+rvanilla)^0.5)-SUM($J198:AT198),(Input!$J$152*(1+rvanilla)^0.5)/A10stdlife))</f>
        <v>0</v>
      </c>
      <c r="AV198" s="161">
        <f>IF(A10stdlife="n/a","n/a",IF(AV$3&gt;(A10stdlife+$E198),(Input!$J$152*(1+rvanilla)^0.5)-SUM($J198:AU198),(Input!$J$152*(1+rvanilla)^0.5)/A10stdlife))</f>
        <v>0</v>
      </c>
      <c r="AW198" s="161">
        <f>IF(A10stdlife="n/a","n/a",IF(AW$3&gt;(A10stdlife+$E198),(Input!$J$152*(1+rvanilla)^0.5)-SUM($J198:AV198),(Input!$J$152*(1+rvanilla)^0.5)/A10stdlife))</f>
        <v>0</v>
      </c>
      <c r="AX198" s="161">
        <f>IF(A10stdlife="n/a","n/a",IF(AX$3&gt;(A10stdlife+$E198),(Input!$J$152*(1+rvanilla)^0.5)-SUM($J198:AW198),(Input!$J$152*(1+rvanilla)^0.5)/A10stdlife))</f>
        <v>0</v>
      </c>
      <c r="AY198" s="161">
        <f>IF(A10stdlife="n/a","n/a",IF(AY$3&gt;(A10stdlife+$E198),(Input!$J$152*(1+rvanilla)^0.5)-SUM($J198:AX198),(Input!$J$152*(1+rvanilla)^0.5)/A10stdlife))</f>
        <v>0</v>
      </c>
      <c r="AZ198" s="161">
        <f>IF(A10stdlife="n/a","n/a",IF(AZ$3&gt;(A10stdlife+$E198),(Input!$J$152*(1+rvanilla)^0.5)-SUM($J198:AY198),(Input!$J$152*(1+rvanilla)^0.5)/A10stdlife))</f>
        <v>0</v>
      </c>
      <c r="BA198" s="161">
        <f>IF(A10stdlife="n/a","n/a",IF(BA$3&gt;(A10stdlife+$E198),(Input!$J$152*(1+rvanilla)^0.5)-SUM($J198:AZ198),(Input!$J$152*(1+rvanilla)^0.5)/A10stdlife))</f>
        <v>0</v>
      </c>
      <c r="BB198" s="161">
        <f>IF(A10stdlife="n/a","n/a",IF(BB$3&gt;(A10stdlife+$E198),(Input!$J$152*(1+rvanilla)^0.5)-SUM($J198:BA198),(Input!$J$152*(1+rvanilla)^0.5)/A10stdlife))</f>
        <v>0</v>
      </c>
      <c r="BC198" s="161">
        <f>IF(A10stdlife="n/a","n/a",IF(BC$3&gt;(A10stdlife+$E198),(Input!$J$152*(1+rvanilla)^0.5)-SUM($J198:BB198),(Input!$J$152*(1+rvanilla)^0.5)/A10stdlife))</f>
        <v>0</v>
      </c>
      <c r="BD198" s="161">
        <f>IF(A10stdlife="n/a","n/a",IF(BD$3&gt;(A10stdlife+$E198),(Input!$J$152*(1+rvanilla)^0.5)-SUM($J198:BC198),(Input!$J$152*(1+rvanilla)^0.5)/A10stdlife))</f>
        <v>0</v>
      </c>
      <c r="BE198" s="161">
        <f>IF(A10stdlife="n/a","n/a",IF(BE$3&gt;(A10stdlife+$E198),(Input!$J$152*(1+rvanilla)^0.5)-SUM($J198:BD198),(Input!$J$152*(1+rvanilla)^0.5)/A10stdlife))</f>
        <v>0</v>
      </c>
      <c r="BF198" s="161">
        <f>IF(A10stdlife="n/a","n/a",IF(BF$3&gt;(A10stdlife+$E198),(Input!$J$152*(1+rvanilla)^0.5)-SUM($J198:BE198),(Input!$J$152*(1+rvanilla)^0.5)/A10stdlife))</f>
        <v>0</v>
      </c>
      <c r="BG198" s="161">
        <f>IF(A10stdlife="n/a","n/a",IF(BG$3&gt;(A10stdlife+$E198),(Input!$J$152*(1+rvanilla)^0.5)-SUM($J198:BF198),(Input!$J$152*(1+rvanilla)^0.5)/A10stdlife))</f>
        <v>0</v>
      </c>
      <c r="BH198" s="161">
        <f>IF(A10stdlife="n/a","n/a",IF(BH$3&gt;(A10stdlife+$E198),(Input!$J$152*(1+rvanilla)^0.5)-SUM($J198:BG198),(Input!$J$152*(1+rvanilla)^0.5)/A10stdlife))</f>
        <v>0</v>
      </c>
      <c r="BI198" s="161">
        <f>IF(A10stdlife="n/a","n/a",IF(BI$3&gt;(A10stdlife+$E198),(Input!$J$152*(1+rvanilla)^0.5)-SUM($J198:BH198),(Input!$J$152*(1+rvanilla)^0.5)/A10stdlife))</f>
        <v>0</v>
      </c>
      <c r="BJ198" s="19"/>
      <c r="BK198" s="19"/>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2" x14ac:dyDescent="0.2">
      <c r="A199" s="19"/>
      <c r="B199" s="19"/>
      <c r="C199" s="35"/>
      <c r="D199" s="469"/>
      <c r="E199" s="281">
        <v>5</v>
      </c>
      <c r="F199" s="37"/>
      <c r="G199" s="393"/>
      <c r="H199" s="307"/>
      <c r="I199" s="307"/>
      <c r="J199" s="307"/>
      <c r="K199" s="306"/>
      <c r="L199" s="161">
        <f>IF(A10stdlife="n/a","n/a",IF(L$3&gt;(A10stdlife+$E199),(Input!$K$152*(1+rvanilla)^0.5)-SUM($K199:K199),(Input!$K$152*(1+rvanilla)^0.5)/A10stdlife))</f>
        <v>0</v>
      </c>
      <c r="M199" s="161">
        <f>IF(A10stdlife="n/a","n/a",IF(M$3&gt;(A10stdlife+$E199),(Input!$K$152*(1+rvanilla)^0.5)-SUM($K199:L199),(Input!$K$152*(1+rvanilla)^0.5)/A10stdlife))</f>
        <v>0</v>
      </c>
      <c r="N199" s="161">
        <f>IF(A10stdlife="n/a","n/a",IF(N$3&gt;(A10stdlife+$E199),(Input!$K$152*(1+rvanilla)^0.5)-SUM($K199:M199),(Input!$K$152*(1+rvanilla)^0.5)/A10stdlife))</f>
        <v>0</v>
      </c>
      <c r="O199" s="161">
        <f>IF(A10stdlife="n/a","n/a",IF(O$3&gt;(A10stdlife+$E199),(Input!$K$152*(1+rvanilla)^0.5)-SUM($K199:N199),(Input!$K$152*(1+rvanilla)^0.5)/A10stdlife))</f>
        <v>0</v>
      </c>
      <c r="P199" s="161">
        <f>IF(A10stdlife="n/a","n/a",IF(P$3&gt;(A10stdlife+$E199),(Input!$K$152*(1+rvanilla)^0.5)-SUM($K199:O199),(Input!$K$152*(1+rvanilla)^0.5)/A10stdlife))</f>
        <v>0</v>
      </c>
      <c r="Q199" s="161">
        <f>IF(A10stdlife="n/a","n/a",IF(Q$3&gt;(A10stdlife+$E199),(Input!$K$152*(1+rvanilla)^0.5)-SUM($K199:P199),(Input!$K$152*(1+rvanilla)^0.5)/A10stdlife))</f>
        <v>0</v>
      </c>
      <c r="R199" s="161">
        <f>IF(A10stdlife="n/a","n/a",IF(R$3&gt;(A10stdlife+$E199),(Input!$K$152*(1+rvanilla)^0.5)-SUM($K199:Q199),(Input!$K$152*(1+rvanilla)^0.5)/A10stdlife))</f>
        <v>0</v>
      </c>
      <c r="S199" s="161">
        <f>IF(A10stdlife="n/a","n/a",IF(S$3&gt;(A10stdlife+$E199),(Input!$K$152*(1+rvanilla)^0.5)-SUM($K199:R199),(Input!$K$152*(1+rvanilla)^0.5)/A10stdlife))</f>
        <v>0</v>
      </c>
      <c r="T199" s="161">
        <f>IF(A10stdlife="n/a","n/a",IF(T$3&gt;(A10stdlife+$E199),(Input!$K$152*(1+rvanilla)^0.5)-SUM($K199:S199),(Input!$K$152*(1+rvanilla)^0.5)/A10stdlife))</f>
        <v>0</v>
      </c>
      <c r="U199" s="161">
        <f>IF(A10stdlife="n/a","n/a",IF(U$3&gt;(A10stdlife+$E199),(Input!$K$152*(1+rvanilla)^0.5)-SUM($K199:T199),(Input!$K$152*(1+rvanilla)^0.5)/A10stdlife))</f>
        <v>0</v>
      </c>
      <c r="V199" s="161">
        <f>IF(A10stdlife="n/a","n/a",IF(V$3&gt;(A10stdlife+$E199),(Input!$K$152*(1+rvanilla)^0.5)-SUM($K199:U199),(Input!$K$152*(1+rvanilla)^0.5)/A10stdlife))</f>
        <v>0</v>
      </c>
      <c r="W199" s="161">
        <f>IF(A10stdlife="n/a","n/a",IF(W$3&gt;(A10stdlife+$E199),(Input!$K$152*(1+rvanilla)^0.5)-SUM($K199:V199),(Input!$K$152*(1+rvanilla)^0.5)/A10stdlife))</f>
        <v>0</v>
      </c>
      <c r="X199" s="161">
        <f>IF(A10stdlife="n/a","n/a",IF(X$3&gt;(A10stdlife+$E199),(Input!$K$152*(1+rvanilla)^0.5)-SUM($K199:W199),(Input!$K$152*(1+rvanilla)^0.5)/A10stdlife))</f>
        <v>0</v>
      </c>
      <c r="Y199" s="161">
        <f>IF(A10stdlife="n/a","n/a",IF(Y$3&gt;(A10stdlife+$E199),(Input!$K$152*(1+rvanilla)^0.5)-SUM($K199:X199),(Input!$K$152*(1+rvanilla)^0.5)/A10stdlife))</f>
        <v>0</v>
      </c>
      <c r="Z199" s="161">
        <f>IF(A10stdlife="n/a","n/a",IF(Z$3&gt;(A10stdlife+$E199),(Input!$K$152*(1+rvanilla)^0.5)-SUM($K199:Y199),(Input!$K$152*(1+rvanilla)^0.5)/A10stdlife))</f>
        <v>0</v>
      </c>
      <c r="AA199" s="161">
        <f>IF(A10stdlife="n/a","n/a",IF(AA$3&gt;(A10stdlife+$E199),(Input!$K$152*(1+rvanilla)^0.5)-SUM($K199:Z199),(Input!$K$152*(1+rvanilla)^0.5)/A10stdlife))</f>
        <v>0</v>
      </c>
      <c r="AB199" s="161">
        <f>IF(A10stdlife="n/a","n/a",IF(AB$3&gt;(A10stdlife+$E199),(Input!$K$152*(1+rvanilla)^0.5)-SUM($K199:AA199),(Input!$K$152*(1+rvanilla)^0.5)/A10stdlife))</f>
        <v>0</v>
      </c>
      <c r="AC199" s="161">
        <f>IF(A10stdlife="n/a","n/a",IF(AC$3&gt;(A10stdlife+$E199),(Input!$K$152*(1+rvanilla)^0.5)-SUM($K199:AB199),(Input!$K$152*(1+rvanilla)^0.5)/A10stdlife))</f>
        <v>0</v>
      </c>
      <c r="AD199" s="161">
        <f>IF(A10stdlife="n/a","n/a",IF(AD$3&gt;(A10stdlife+$E199),(Input!$K$152*(1+rvanilla)^0.5)-SUM($K199:AC199),(Input!$K$152*(1+rvanilla)^0.5)/A10stdlife))</f>
        <v>0</v>
      </c>
      <c r="AE199" s="161">
        <f>IF(A10stdlife="n/a","n/a",IF(AE$3&gt;(A10stdlife+$E199),(Input!$K$152*(1+rvanilla)^0.5)-SUM($K199:AD199),(Input!$K$152*(1+rvanilla)^0.5)/A10stdlife))</f>
        <v>0</v>
      </c>
      <c r="AF199" s="161">
        <f>IF(A10stdlife="n/a","n/a",IF(AF$3&gt;(A10stdlife+$E199),(Input!$K$152*(1+rvanilla)^0.5)-SUM($K199:AE199),(Input!$K$152*(1+rvanilla)^0.5)/A10stdlife))</f>
        <v>0</v>
      </c>
      <c r="AG199" s="161">
        <f>IF(A10stdlife="n/a","n/a",IF(AG$3&gt;(A10stdlife+$E199),(Input!$K$152*(1+rvanilla)^0.5)-SUM($K199:AF199),(Input!$K$152*(1+rvanilla)^0.5)/A10stdlife))</f>
        <v>0</v>
      </c>
      <c r="AH199" s="161">
        <f>IF(A10stdlife="n/a","n/a",IF(AH$3&gt;(A10stdlife+$E199),(Input!$K$152*(1+rvanilla)^0.5)-SUM($K199:AG199),(Input!$K$152*(1+rvanilla)^0.5)/A10stdlife))</f>
        <v>0</v>
      </c>
      <c r="AI199" s="161">
        <f>IF(A10stdlife="n/a","n/a",IF(AI$3&gt;(A10stdlife+$E199),(Input!$K$152*(1+rvanilla)^0.5)-SUM($K199:AH199),(Input!$K$152*(1+rvanilla)^0.5)/A10stdlife))</f>
        <v>0</v>
      </c>
      <c r="AJ199" s="161">
        <f>IF(A10stdlife="n/a","n/a",IF(AJ$3&gt;(A10stdlife+$E199),(Input!$K$152*(1+rvanilla)^0.5)-SUM($K199:AI199),(Input!$K$152*(1+rvanilla)^0.5)/A10stdlife))</f>
        <v>0</v>
      </c>
      <c r="AK199" s="161">
        <f>IF(A10stdlife="n/a","n/a",IF(AK$3&gt;(A10stdlife+$E199),(Input!$K$152*(1+rvanilla)^0.5)-SUM($K199:AJ199),(Input!$K$152*(1+rvanilla)^0.5)/A10stdlife))</f>
        <v>0</v>
      </c>
      <c r="AL199" s="161">
        <f>IF(A10stdlife="n/a","n/a",IF(AL$3&gt;(A10stdlife+$E199),(Input!$K$152*(1+rvanilla)^0.5)-SUM($K199:AK199),(Input!$K$152*(1+rvanilla)^0.5)/A10stdlife))</f>
        <v>0</v>
      </c>
      <c r="AM199" s="161">
        <f>IF(A10stdlife="n/a","n/a",IF(AM$3&gt;(A10stdlife+$E199),(Input!$K$152*(1+rvanilla)^0.5)-SUM($K199:AL199),(Input!$K$152*(1+rvanilla)^0.5)/A10stdlife))</f>
        <v>0</v>
      </c>
      <c r="AN199" s="161">
        <f>IF(A10stdlife="n/a","n/a",IF(AN$3&gt;(A10stdlife+$E199),(Input!$K$152*(1+rvanilla)^0.5)-SUM($K199:AM199),(Input!$K$152*(1+rvanilla)^0.5)/A10stdlife))</f>
        <v>0</v>
      </c>
      <c r="AO199" s="161">
        <f>IF(A10stdlife="n/a","n/a",IF(AO$3&gt;(A10stdlife+$E199),(Input!$K$152*(1+rvanilla)^0.5)-SUM($K199:AN199),(Input!$K$152*(1+rvanilla)^0.5)/A10stdlife))</f>
        <v>0</v>
      </c>
      <c r="AP199" s="161">
        <f>IF(A10stdlife="n/a","n/a",IF(AP$3&gt;(A10stdlife+$E199),(Input!$K$152*(1+rvanilla)^0.5)-SUM($K199:AO199),(Input!$K$152*(1+rvanilla)^0.5)/A10stdlife))</f>
        <v>0</v>
      </c>
      <c r="AQ199" s="161">
        <f>IF(A10stdlife="n/a","n/a",IF(AQ$3&gt;(A10stdlife+$E199),(Input!$K$152*(1+rvanilla)^0.5)-SUM($K199:AP199),(Input!$K$152*(1+rvanilla)^0.5)/A10stdlife))</f>
        <v>0</v>
      </c>
      <c r="AR199" s="161">
        <f>IF(A10stdlife="n/a","n/a",IF(AR$3&gt;(A10stdlife+$E199),(Input!$K$152*(1+rvanilla)^0.5)-SUM($K199:AQ199),(Input!$K$152*(1+rvanilla)^0.5)/A10stdlife))</f>
        <v>0</v>
      </c>
      <c r="AS199" s="161">
        <f>IF(A10stdlife="n/a","n/a",IF(AS$3&gt;(A10stdlife+$E199),(Input!$K$152*(1+rvanilla)^0.5)-SUM($K199:AR199),(Input!$K$152*(1+rvanilla)^0.5)/A10stdlife))</f>
        <v>0</v>
      </c>
      <c r="AT199" s="161">
        <f>IF(A10stdlife="n/a","n/a",IF(AT$3&gt;(A10stdlife+$E199),(Input!$K$152*(1+rvanilla)^0.5)-SUM($K199:AS199),(Input!$K$152*(1+rvanilla)^0.5)/A10stdlife))</f>
        <v>0</v>
      </c>
      <c r="AU199" s="161">
        <f>IF(A10stdlife="n/a","n/a",IF(AU$3&gt;(A10stdlife+$E199),(Input!$K$152*(1+rvanilla)^0.5)-SUM($K199:AT199),(Input!$K$152*(1+rvanilla)^0.5)/A10stdlife))</f>
        <v>0</v>
      </c>
      <c r="AV199" s="161">
        <f>IF(A10stdlife="n/a","n/a",IF(AV$3&gt;(A10stdlife+$E199),(Input!$K$152*(1+rvanilla)^0.5)-SUM($K199:AU199),(Input!$K$152*(1+rvanilla)^0.5)/A10stdlife))</f>
        <v>0</v>
      </c>
      <c r="AW199" s="161">
        <f>IF(A10stdlife="n/a","n/a",IF(AW$3&gt;(A10stdlife+$E199),(Input!$K$152*(1+rvanilla)^0.5)-SUM($K199:AV199),(Input!$K$152*(1+rvanilla)^0.5)/A10stdlife))</f>
        <v>0</v>
      </c>
      <c r="AX199" s="161">
        <f>IF(A10stdlife="n/a","n/a",IF(AX$3&gt;(A10stdlife+$E199),(Input!$K$152*(1+rvanilla)^0.5)-SUM($K199:AW199),(Input!$K$152*(1+rvanilla)^0.5)/A10stdlife))</f>
        <v>0</v>
      </c>
      <c r="AY199" s="161">
        <f>IF(A10stdlife="n/a","n/a",IF(AY$3&gt;(A10stdlife+$E199),(Input!$K$152*(1+rvanilla)^0.5)-SUM($K199:AX199),(Input!$K$152*(1+rvanilla)^0.5)/A10stdlife))</f>
        <v>0</v>
      </c>
      <c r="AZ199" s="161">
        <f>IF(A10stdlife="n/a","n/a",IF(AZ$3&gt;(A10stdlife+$E199),(Input!$K$152*(1+rvanilla)^0.5)-SUM($K199:AY199),(Input!$K$152*(1+rvanilla)^0.5)/A10stdlife))</f>
        <v>0</v>
      </c>
      <c r="BA199" s="161">
        <f>IF(A10stdlife="n/a","n/a",IF(BA$3&gt;(A10stdlife+$E199),(Input!$K$152*(1+rvanilla)^0.5)-SUM($K199:AZ199),(Input!$K$152*(1+rvanilla)^0.5)/A10stdlife))</f>
        <v>0</v>
      </c>
      <c r="BB199" s="161">
        <f>IF(A10stdlife="n/a","n/a",IF(BB$3&gt;(A10stdlife+$E199),(Input!$K$152*(1+rvanilla)^0.5)-SUM($K199:BA199),(Input!$K$152*(1+rvanilla)^0.5)/A10stdlife))</f>
        <v>0</v>
      </c>
      <c r="BC199" s="161">
        <f>IF(A10stdlife="n/a","n/a",IF(BC$3&gt;(A10stdlife+$E199),(Input!$K$152*(1+rvanilla)^0.5)-SUM($K199:BB199),(Input!$K$152*(1+rvanilla)^0.5)/A10stdlife))</f>
        <v>0</v>
      </c>
      <c r="BD199" s="161">
        <f>IF(A10stdlife="n/a","n/a",IF(BD$3&gt;(A10stdlife+$E199),(Input!$K$152*(1+rvanilla)^0.5)-SUM($K199:BC199),(Input!$K$152*(1+rvanilla)^0.5)/A10stdlife))</f>
        <v>0</v>
      </c>
      <c r="BE199" s="161">
        <f>IF(A10stdlife="n/a","n/a",IF(BE$3&gt;(A10stdlife+$E199),(Input!$K$152*(1+rvanilla)^0.5)-SUM($K199:BD199),(Input!$K$152*(1+rvanilla)^0.5)/A10stdlife))</f>
        <v>0</v>
      </c>
      <c r="BF199" s="161">
        <f>IF(A10stdlife="n/a","n/a",IF(BF$3&gt;(A10stdlife+$E199),(Input!$K$152*(1+rvanilla)^0.5)-SUM($K199:BE199),(Input!$K$152*(1+rvanilla)^0.5)/A10stdlife))</f>
        <v>0</v>
      </c>
      <c r="BG199" s="161">
        <f>IF(A10stdlife="n/a","n/a",IF(BG$3&gt;(A10stdlife+$E199),(Input!$K$152*(1+rvanilla)^0.5)-SUM($K199:BF199),(Input!$K$152*(1+rvanilla)^0.5)/A10stdlife))</f>
        <v>0</v>
      </c>
      <c r="BH199" s="161">
        <f>IF(A10stdlife="n/a","n/a",IF(BH$3&gt;(A10stdlife+$E199),(Input!$K$152*(1+rvanilla)^0.5)-SUM($K199:BG199),(Input!$K$152*(1+rvanilla)^0.5)/A10stdlife))</f>
        <v>0</v>
      </c>
      <c r="BI199" s="161">
        <f>IF(A10stdlife="n/a","n/a",IF(BI$3&gt;(A10stdlife+$E199),(Input!$K$152*(1+rvanilla)^0.5)-SUM($K199:BH199),(Input!$K$152*(1+rvanilla)^0.5)/A10stdlife))</f>
        <v>0</v>
      </c>
      <c r="BJ199" s="19"/>
      <c r="BK199" s="1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x14ac:dyDescent="0.2">
      <c r="A200" s="19"/>
      <c r="B200" s="19"/>
      <c r="C200" s="35"/>
      <c r="D200" s="469"/>
      <c r="E200" s="281">
        <v>6</v>
      </c>
      <c r="F200" s="37"/>
      <c r="G200" s="393"/>
      <c r="H200" s="307"/>
      <c r="I200" s="307"/>
      <c r="J200" s="307"/>
      <c r="K200" s="307"/>
      <c r="L200" s="306"/>
      <c r="M200" s="161">
        <f>IF(A10stdlife="n/a","n/a",IF(M$3&gt;(A10stdlife+$E200),(Input!$L$152*(1+rvanilla)^0.5)-SUM($L200:L200),(Input!$L$152*(1+rvanilla)^0.5)/A10stdlife))</f>
        <v>0</v>
      </c>
      <c r="N200" s="161">
        <f>IF(A10stdlife="n/a","n/a",IF(N$3&gt;(A10stdlife+$E200),(Input!$L$152*(1+rvanilla)^0.5)-SUM($L200:M200),(Input!$L$152*(1+rvanilla)^0.5)/A10stdlife))</f>
        <v>0</v>
      </c>
      <c r="O200" s="161">
        <f>IF(A10stdlife="n/a","n/a",IF(O$3&gt;(A10stdlife+$E200),(Input!$L$152*(1+rvanilla)^0.5)-SUM($L200:N200),(Input!$L$152*(1+rvanilla)^0.5)/A10stdlife))</f>
        <v>0</v>
      </c>
      <c r="P200" s="161">
        <f>IF(A10stdlife="n/a","n/a",IF(P$3&gt;(A10stdlife+$E200),(Input!$L$152*(1+rvanilla)^0.5)-SUM($L200:O200),(Input!$L$152*(1+rvanilla)^0.5)/A10stdlife))</f>
        <v>0</v>
      </c>
      <c r="Q200" s="161">
        <f>IF(A10stdlife="n/a","n/a",IF(Q$3&gt;(A10stdlife+$E200),(Input!$L$152*(1+rvanilla)^0.5)-SUM($L200:P200),(Input!$L$152*(1+rvanilla)^0.5)/A10stdlife))</f>
        <v>0</v>
      </c>
      <c r="R200" s="161">
        <f>IF(A10stdlife="n/a","n/a",IF(R$3&gt;(A10stdlife+$E200),(Input!$L$152*(1+rvanilla)^0.5)-SUM($L200:Q200),(Input!$L$152*(1+rvanilla)^0.5)/A10stdlife))</f>
        <v>0</v>
      </c>
      <c r="S200" s="161">
        <f>IF(A10stdlife="n/a","n/a",IF(S$3&gt;(A10stdlife+$E200),(Input!$L$152*(1+rvanilla)^0.5)-SUM($L200:R200),(Input!$L$152*(1+rvanilla)^0.5)/A10stdlife))</f>
        <v>0</v>
      </c>
      <c r="T200" s="161">
        <f>IF(A10stdlife="n/a","n/a",IF(T$3&gt;(A10stdlife+$E200),(Input!$L$152*(1+rvanilla)^0.5)-SUM($L200:S200),(Input!$L$152*(1+rvanilla)^0.5)/A10stdlife))</f>
        <v>0</v>
      </c>
      <c r="U200" s="161">
        <f>IF(A10stdlife="n/a","n/a",IF(U$3&gt;(A10stdlife+$E200),(Input!$L$152*(1+rvanilla)^0.5)-SUM($L200:T200),(Input!$L$152*(1+rvanilla)^0.5)/A10stdlife))</f>
        <v>0</v>
      </c>
      <c r="V200" s="161">
        <f>IF(A10stdlife="n/a","n/a",IF(V$3&gt;(A10stdlife+$E200),(Input!$L$152*(1+rvanilla)^0.5)-SUM($L200:U200),(Input!$L$152*(1+rvanilla)^0.5)/A10stdlife))</f>
        <v>0</v>
      </c>
      <c r="W200" s="161">
        <f>IF(A10stdlife="n/a","n/a",IF(W$3&gt;(A10stdlife+$E200),(Input!$L$152*(1+rvanilla)^0.5)-SUM($L200:V200),(Input!$L$152*(1+rvanilla)^0.5)/A10stdlife))</f>
        <v>0</v>
      </c>
      <c r="X200" s="161">
        <f>IF(A10stdlife="n/a","n/a",IF(X$3&gt;(A10stdlife+$E200),(Input!$L$152*(1+rvanilla)^0.5)-SUM($L200:W200),(Input!$L$152*(1+rvanilla)^0.5)/A10stdlife))</f>
        <v>0</v>
      </c>
      <c r="Y200" s="161">
        <f>IF(A10stdlife="n/a","n/a",IF(Y$3&gt;(A10stdlife+$E200),(Input!$L$152*(1+rvanilla)^0.5)-SUM($L200:X200),(Input!$L$152*(1+rvanilla)^0.5)/A10stdlife))</f>
        <v>0</v>
      </c>
      <c r="Z200" s="161">
        <f>IF(A10stdlife="n/a","n/a",IF(Z$3&gt;(A10stdlife+$E200),(Input!$L$152*(1+rvanilla)^0.5)-SUM($L200:Y200),(Input!$L$152*(1+rvanilla)^0.5)/A10stdlife))</f>
        <v>0</v>
      </c>
      <c r="AA200" s="161">
        <f>IF(A10stdlife="n/a","n/a",IF(AA$3&gt;(A10stdlife+$E200),(Input!$L$152*(1+rvanilla)^0.5)-SUM($L200:Z200),(Input!$L$152*(1+rvanilla)^0.5)/A10stdlife))</f>
        <v>0</v>
      </c>
      <c r="AB200" s="161">
        <f>IF(A10stdlife="n/a","n/a",IF(AB$3&gt;(A10stdlife+$E200),(Input!$L$152*(1+rvanilla)^0.5)-SUM($L200:AA200),(Input!$L$152*(1+rvanilla)^0.5)/A10stdlife))</f>
        <v>0</v>
      </c>
      <c r="AC200" s="161">
        <f>IF(A10stdlife="n/a","n/a",IF(AC$3&gt;(A10stdlife+$E200),(Input!$L$152*(1+rvanilla)^0.5)-SUM($L200:AB200),(Input!$L$152*(1+rvanilla)^0.5)/A10stdlife))</f>
        <v>0</v>
      </c>
      <c r="AD200" s="161">
        <f>IF(A10stdlife="n/a","n/a",IF(AD$3&gt;(A10stdlife+$E200),(Input!$L$152*(1+rvanilla)^0.5)-SUM($L200:AC200),(Input!$L$152*(1+rvanilla)^0.5)/A10stdlife))</f>
        <v>0</v>
      </c>
      <c r="AE200" s="161">
        <f>IF(A10stdlife="n/a","n/a",IF(AE$3&gt;(A10stdlife+$E200),(Input!$L$152*(1+rvanilla)^0.5)-SUM($L200:AD200),(Input!$L$152*(1+rvanilla)^0.5)/A10stdlife))</f>
        <v>0</v>
      </c>
      <c r="AF200" s="161">
        <f>IF(A10stdlife="n/a","n/a",IF(AF$3&gt;(A10stdlife+$E200),(Input!$L$152*(1+rvanilla)^0.5)-SUM($L200:AE200),(Input!$L$152*(1+rvanilla)^0.5)/A10stdlife))</f>
        <v>0</v>
      </c>
      <c r="AG200" s="161">
        <f>IF(A10stdlife="n/a","n/a",IF(AG$3&gt;(A10stdlife+$E200),(Input!$L$152*(1+rvanilla)^0.5)-SUM($L200:AF200),(Input!$L$152*(1+rvanilla)^0.5)/A10stdlife))</f>
        <v>0</v>
      </c>
      <c r="AH200" s="161">
        <f>IF(A10stdlife="n/a","n/a",IF(AH$3&gt;(A10stdlife+$E200),(Input!$L$152*(1+rvanilla)^0.5)-SUM($L200:AG200),(Input!$L$152*(1+rvanilla)^0.5)/A10stdlife))</f>
        <v>0</v>
      </c>
      <c r="AI200" s="161">
        <f>IF(A10stdlife="n/a","n/a",IF(AI$3&gt;(A10stdlife+$E200),(Input!$L$152*(1+rvanilla)^0.5)-SUM($L200:AH200),(Input!$L$152*(1+rvanilla)^0.5)/A10stdlife))</f>
        <v>0</v>
      </c>
      <c r="AJ200" s="161">
        <f>IF(A10stdlife="n/a","n/a",IF(AJ$3&gt;(A10stdlife+$E200),(Input!$L$152*(1+rvanilla)^0.5)-SUM($L200:AI200),(Input!$L$152*(1+rvanilla)^0.5)/A10stdlife))</f>
        <v>0</v>
      </c>
      <c r="AK200" s="161">
        <f>IF(A10stdlife="n/a","n/a",IF(AK$3&gt;(A10stdlife+$E200),(Input!$L$152*(1+rvanilla)^0.5)-SUM($L200:AJ200),(Input!$L$152*(1+rvanilla)^0.5)/A10stdlife))</f>
        <v>0</v>
      </c>
      <c r="AL200" s="161">
        <f>IF(A10stdlife="n/a","n/a",IF(AL$3&gt;(A10stdlife+$E200),(Input!$L$152*(1+rvanilla)^0.5)-SUM($L200:AK200),(Input!$L$152*(1+rvanilla)^0.5)/A10stdlife))</f>
        <v>0</v>
      </c>
      <c r="AM200" s="161">
        <f>IF(A10stdlife="n/a","n/a",IF(AM$3&gt;(A10stdlife+$E200),(Input!$L$152*(1+rvanilla)^0.5)-SUM($L200:AL200),(Input!$L$152*(1+rvanilla)^0.5)/A10stdlife))</f>
        <v>0</v>
      </c>
      <c r="AN200" s="161">
        <f>IF(A10stdlife="n/a","n/a",IF(AN$3&gt;(A10stdlife+$E200),(Input!$L$152*(1+rvanilla)^0.5)-SUM($L200:AM200),(Input!$L$152*(1+rvanilla)^0.5)/A10stdlife))</f>
        <v>0</v>
      </c>
      <c r="AO200" s="161">
        <f>IF(A10stdlife="n/a","n/a",IF(AO$3&gt;(A10stdlife+$E200),(Input!$L$152*(1+rvanilla)^0.5)-SUM($L200:AN200),(Input!$L$152*(1+rvanilla)^0.5)/A10stdlife))</f>
        <v>0</v>
      </c>
      <c r="AP200" s="161">
        <f>IF(A10stdlife="n/a","n/a",IF(AP$3&gt;(A10stdlife+$E200),(Input!$L$152*(1+rvanilla)^0.5)-SUM($L200:AO200),(Input!$L$152*(1+rvanilla)^0.5)/A10stdlife))</f>
        <v>0</v>
      </c>
      <c r="AQ200" s="161">
        <f>IF(A10stdlife="n/a","n/a",IF(AQ$3&gt;(A10stdlife+$E200),(Input!$L$152*(1+rvanilla)^0.5)-SUM($L200:AP200),(Input!$L$152*(1+rvanilla)^0.5)/A10stdlife))</f>
        <v>0</v>
      </c>
      <c r="AR200" s="161">
        <f>IF(A10stdlife="n/a","n/a",IF(AR$3&gt;(A10stdlife+$E200),(Input!$L$152*(1+rvanilla)^0.5)-SUM($L200:AQ200),(Input!$L$152*(1+rvanilla)^0.5)/A10stdlife))</f>
        <v>0</v>
      </c>
      <c r="AS200" s="161">
        <f>IF(A10stdlife="n/a","n/a",IF(AS$3&gt;(A10stdlife+$E200),(Input!$L$152*(1+rvanilla)^0.5)-SUM($L200:AR200),(Input!$L$152*(1+rvanilla)^0.5)/A10stdlife))</f>
        <v>0</v>
      </c>
      <c r="AT200" s="161">
        <f>IF(A10stdlife="n/a","n/a",IF(AT$3&gt;(A10stdlife+$E200),(Input!$L$152*(1+rvanilla)^0.5)-SUM($L200:AS200),(Input!$L$152*(1+rvanilla)^0.5)/A10stdlife))</f>
        <v>0</v>
      </c>
      <c r="AU200" s="161">
        <f>IF(A10stdlife="n/a","n/a",IF(AU$3&gt;(A10stdlife+$E200),(Input!$L$152*(1+rvanilla)^0.5)-SUM($L200:AT200),(Input!$L$152*(1+rvanilla)^0.5)/A10stdlife))</f>
        <v>0</v>
      </c>
      <c r="AV200" s="161">
        <f>IF(A10stdlife="n/a","n/a",IF(AV$3&gt;(A10stdlife+$E200),(Input!$L$152*(1+rvanilla)^0.5)-SUM($L200:AU200),(Input!$L$152*(1+rvanilla)^0.5)/A10stdlife))</f>
        <v>0</v>
      </c>
      <c r="AW200" s="161">
        <f>IF(A10stdlife="n/a","n/a",IF(AW$3&gt;(A10stdlife+$E200),(Input!$L$152*(1+rvanilla)^0.5)-SUM($L200:AV200),(Input!$L$152*(1+rvanilla)^0.5)/A10stdlife))</f>
        <v>0</v>
      </c>
      <c r="AX200" s="161">
        <f>IF(A10stdlife="n/a","n/a",IF(AX$3&gt;(A10stdlife+$E200),(Input!$L$152*(1+rvanilla)^0.5)-SUM($L200:AW200),(Input!$L$152*(1+rvanilla)^0.5)/A10stdlife))</f>
        <v>0</v>
      </c>
      <c r="AY200" s="161">
        <f>IF(A10stdlife="n/a","n/a",IF(AY$3&gt;(A10stdlife+$E200),(Input!$L$152*(1+rvanilla)^0.5)-SUM($L200:AX200),(Input!$L$152*(1+rvanilla)^0.5)/A10stdlife))</f>
        <v>0</v>
      </c>
      <c r="AZ200" s="161">
        <f>IF(A10stdlife="n/a","n/a",IF(AZ$3&gt;(A10stdlife+$E200),(Input!$L$152*(1+rvanilla)^0.5)-SUM($L200:AY200),(Input!$L$152*(1+rvanilla)^0.5)/A10stdlife))</f>
        <v>0</v>
      </c>
      <c r="BA200" s="161">
        <f>IF(A10stdlife="n/a","n/a",IF(BA$3&gt;(A10stdlife+$E200),(Input!$L$152*(1+rvanilla)^0.5)-SUM($L200:AZ200),(Input!$L$152*(1+rvanilla)^0.5)/A10stdlife))</f>
        <v>0</v>
      </c>
      <c r="BB200" s="161">
        <f>IF(A10stdlife="n/a","n/a",IF(BB$3&gt;(A10stdlife+$E200),(Input!$L$152*(1+rvanilla)^0.5)-SUM($L200:BA200),(Input!$L$152*(1+rvanilla)^0.5)/A10stdlife))</f>
        <v>0</v>
      </c>
      <c r="BC200" s="161">
        <f>IF(A10stdlife="n/a","n/a",IF(BC$3&gt;(A10stdlife+$E200),(Input!$L$152*(1+rvanilla)^0.5)-SUM($L200:BB200),(Input!$L$152*(1+rvanilla)^0.5)/A10stdlife))</f>
        <v>0</v>
      </c>
      <c r="BD200" s="161">
        <f>IF(A10stdlife="n/a","n/a",IF(BD$3&gt;(A10stdlife+$E200),(Input!$L$152*(1+rvanilla)^0.5)-SUM($L200:BC200),(Input!$L$152*(1+rvanilla)^0.5)/A10stdlife))</f>
        <v>0</v>
      </c>
      <c r="BE200" s="161">
        <f>IF(A10stdlife="n/a","n/a",IF(BE$3&gt;(A10stdlife+$E200),(Input!$L$152*(1+rvanilla)^0.5)-SUM($L200:BD200),(Input!$L$152*(1+rvanilla)^0.5)/A10stdlife))</f>
        <v>0</v>
      </c>
      <c r="BF200" s="161">
        <f>IF(A10stdlife="n/a","n/a",IF(BF$3&gt;(A10stdlife+$E200),(Input!$L$152*(1+rvanilla)^0.5)-SUM($L200:BE200),(Input!$L$152*(1+rvanilla)^0.5)/A10stdlife))</f>
        <v>0</v>
      </c>
      <c r="BG200" s="161">
        <f>IF(A10stdlife="n/a","n/a",IF(BG$3&gt;(A10stdlife+$E200),(Input!$L$152*(1+rvanilla)^0.5)-SUM($L200:BF200),(Input!$L$152*(1+rvanilla)^0.5)/A10stdlife))</f>
        <v>0</v>
      </c>
      <c r="BH200" s="161">
        <f>IF(A10stdlife="n/a","n/a",IF(BH$3&gt;(A10stdlife+$E200),(Input!$L$152*(1+rvanilla)^0.5)-SUM($L200:BG200),(Input!$L$152*(1+rvanilla)^0.5)/A10stdlife))</f>
        <v>0</v>
      </c>
      <c r="BI200" s="161">
        <f>IF(A10stdlife="n/a","n/a",IF(BI$3&gt;(A10stdlife+$E200),(Input!$L$152*(1+rvanilla)^0.5)-SUM($L200:BH200),(Input!$L$152*(1+rvanilla)^0.5)/A10stdlife))</f>
        <v>0</v>
      </c>
      <c r="BJ200" s="19"/>
      <c r="BK200" s="19"/>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idden="1" outlineLevel="2" x14ac:dyDescent="0.2">
      <c r="A201" s="19"/>
      <c r="B201" s="19"/>
      <c r="C201" s="35"/>
      <c r="D201" s="469"/>
      <c r="E201" s="281">
        <v>7</v>
      </c>
      <c r="F201" s="37"/>
      <c r="G201" s="393"/>
      <c r="H201" s="307"/>
      <c r="I201" s="307"/>
      <c r="J201" s="307"/>
      <c r="K201" s="307"/>
      <c r="L201" s="307"/>
      <c r="M201" s="306"/>
      <c r="N201" s="161">
        <f>IF(A10stdlife="n/a","n/a",IF(N$3&gt;(A10stdlife+$E201),(Input!$M$152*(1+rvanilla)^0.5)-SUM($M201:M201),(Input!$M$152*(1+rvanilla)^0.5)/A10stdlife))</f>
        <v>0</v>
      </c>
      <c r="O201" s="161">
        <f>IF(A10stdlife="n/a","n/a",IF(O$3&gt;(A10stdlife+$E201),(Input!$M$152*(1+rvanilla)^0.5)-SUM($M201:N201),(Input!$M$152*(1+rvanilla)^0.5)/A10stdlife))</f>
        <v>0</v>
      </c>
      <c r="P201" s="161">
        <f>IF(A10stdlife="n/a","n/a",IF(P$3&gt;(A10stdlife+$E201),(Input!$M$152*(1+rvanilla)^0.5)-SUM($M201:O201),(Input!$M$152*(1+rvanilla)^0.5)/A10stdlife))</f>
        <v>0</v>
      </c>
      <c r="Q201" s="161">
        <f>IF(A10stdlife="n/a","n/a",IF(Q$3&gt;(A10stdlife+$E201),(Input!$M$152*(1+rvanilla)^0.5)-SUM($M201:P201),(Input!$M$152*(1+rvanilla)^0.5)/A10stdlife))</f>
        <v>0</v>
      </c>
      <c r="R201" s="161">
        <f>IF(A10stdlife="n/a","n/a",IF(R$3&gt;(A10stdlife+$E201),(Input!$M$152*(1+rvanilla)^0.5)-SUM($M201:Q201),(Input!$M$152*(1+rvanilla)^0.5)/A10stdlife))</f>
        <v>0</v>
      </c>
      <c r="S201" s="161">
        <f>IF(A10stdlife="n/a","n/a",IF(S$3&gt;(A10stdlife+$E201),(Input!$M$152*(1+rvanilla)^0.5)-SUM($M201:R201),(Input!$M$152*(1+rvanilla)^0.5)/A10stdlife))</f>
        <v>0</v>
      </c>
      <c r="T201" s="161">
        <f>IF(A10stdlife="n/a","n/a",IF(T$3&gt;(A10stdlife+$E201),(Input!$M$152*(1+rvanilla)^0.5)-SUM($M201:S201),(Input!$M$152*(1+rvanilla)^0.5)/A10stdlife))</f>
        <v>0</v>
      </c>
      <c r="U201" s="161">
        <f>IF(A10stdlife="n/a","n/a",IF(U$3&gt;(A10stdlife+$E201),(Input!$M$152*(1+rvanilla)^0.5)-SUM($M201:T201),(Input!$M$152*(1+rvanilla)^0.5)/A10stdlife))</f>
        <v>0</v>
      </c>
      <c r="V201" s="161">
        <f>IF(A10stdlife="n/a","n/a",IF(V$3&gt;(A10stdlife+$E201),(Input!$M$152*(1+rvanilla)^0.5)-SUM($M201:U201),(Input!$M$152*(1+rvanilla)^0.5)/A10stdlife))</f>
        <v>0</v>
      </c>
      <c r="W201" s="161">
        <f>IF(A10stdlife="n/a","n/a",IF(W$3&gt;(A10stdlife+$E201),(Input!$M$152*(1+rvanilla)^0.5)-SUM($M201:V201),(Input!$M$152*(1+rvanilla)^0.5)/A10stdlife))</f>
        <v>0</v>
      </c>
      <c r="X201" s="161">
        <f>IF(A10stdlife="n/a","n/a",IF(X$3&gt;(A10stdlife+$E201),(Input!$M$152*(1+rvanilla)^0.5)-SUM($M201:W201),(Input!$M$152*(1+rvanilla)^0.5)/A10stdlife))</f>
        <v>0</v>
      </c>
      <c r="Y201" s="161">
        <f>IF(A10stdlife="n/a","n/a",IF(Y$3&gt;(A10stdlife+$E201),(Input!$M$152*(1+rvanilla)^0.5)-SUM($M201:X201),(Input!$M$152*(1+rvanilla)^0.5)/A10stdlife))</f>
        <v>0</v>
      </c>
      <c r="Z201" s="161">
        <f>IF(A10stdlife="n/a","n/a",IF(Z$3&gt;(A10stdlife+$E201),(Input!$M$152*(1+rvanilla)^0.5)-SUM($M201:Y201),(Input!$M$152*(1+rvanilla)^0.5)/A10stdlife))</f>
        <v>0</v>
      </c>
      <c r="AA201" s="161">
        <f>IF(A10stdlife="n/a","n/a",IF(AA$3&gt;(A10stdlife+$E201),(Input!$M$152*(1+rvanilla)^0.5)-SUM($M201:Z201),(Input!$M$152*(1+rvanilla)^0.5)/A10stdlife))</f>
        <v>0</v>
      </c>
      <c r="AB201" s="161">
        <f>IF(A10stdlife="n/a","n/a",IF(AB$3&gt;(A10stdlife+$E201),(Input!$M$152*(1+rvanilla)^0.5)-SUM($M201:AA201),(Input!$M$152*(1+rvanilla)^0.5)/A10stdlife))</f>
        <v>0</v>
      </c>
      <c r="AC201" s="161">
        <f>IF(A10stdlife="n/a","n/a",IF(AC$3&gt;(A10stdlife+$E201),(Input!$M$152*(1+rvanilla)^0.5)-SUM($M201:AB201),(Input!$M$152*(1+rvanilla)^0.5)/A10stdlife))</f>
        <v>0</v>
      </c>
      <c r="AD201" s="161">
        <f>IF(A10stdlife="n/a","n/a",IF(AD$3&gt;(A10stdlife+$E201),(Input!$M$152*(1+rvanilla)^0.5)-SUM($M201:AC201),(Input!$M$152*(1+rvanilla)^0.5)/A10stdlife))</f>
        <v>0</v>
      </c>
      <c r="AE201" s="161">
        <f>IF(A10stdlife="n/a","n/a",IF(AE$3&gt;(A10stdlife+$E201),(Input!$M$152*(1+rvanilla)^0.5)-SUM($M201:AD201),(Input!$M$152*(1+rvanilla)^0.5)/A10stdlife))</f>
        <v>0</v>
      </c>
      <c r="AF201" s="161">
        <f>IF(A10stdlife="n/a","n/a",IF(AF$3&gt;(A10stdlife+$E201),(Input!$M$152*(1+rvanilla)^0.5)-SUM($M201:AE201),(Input!$M$152*(1+rvanilla)^0.5)/A10stdlife))</f>
        <v>0</v>
      </c>
      <c r="AG201" s="161">
        <f>IF(A10stdlife="n/a","n/a",IF(AG$3&gt;(A10stdlife+$E201),(Input!$M$152*(1+rvanilla)^0.5)-SUM($M201:AF201),(Input!$M$152*(1+rvanilla)^0.5)/A10stdlife))</f>
        <v>0</v>
      </c>
      <c r="AH201" s="161">
        <f>IF(A10stdlife="n/a","n/a",IF(AH$3&gt;(A10stdlife+$E201),(Input!$M$152*(1+rvanilla)^0.5)-SUM($M201:AG201),(Input!$M$152*(1+rvanilla)^0.5)/A10stdlife))</f>
        <v>0</v>
      </c>
      <c r="AI201" s="161">
        <f>IF(A10stdlife="n/a","n/a",IF(AI$3&gt;(A10stdlife+$E201),(Input!$M$152*(1+rvanilla)^0.5)-SUM($M201:AH201),(Input!$M$152*(1+rvanilla)^0.5)/A10stdlife))</f>
        <v>0</v>
      </c>
      <c r="AJ201" s="161">
        <f>IF(A10stdlife="n/a","n/a",IF(AJ$3&gt;(A10stdlife+$E201),(Input!$M$152*(1+rvanilla)^0.5)-SUM($M201:AI201),(Input!$M$152*(1+rvanilla)^0.5)/A10stdlife))</f>
        <v>0</v>
      </c>
      <c r="AK201" s="161">
        <f>IF(A10stdlife="n/a","n/a",IF(AK$3&gt;(A10stdlife+$E201),(Input!$M$152*(1+rvanilla)^0.5)-SUM($M201:AJ201),(Input!$M$152*(1+rvanilla)^0.5)/A10stdlife))</f>
        <v>0</v>
      </c>
      <c r="AL201" s="161">
        <f>IF(A10stdlife="n/a","n/a",IF(AL$3&gt;(A10stdlife+$E201),(Input!$M$152*(1+rvanilla)^0.5)-SUM($M201:AK201),(Input!$M$152*(1+rvanilla)^0.5)/A10stdlife))</f>
        <v>0</v>
      </c>
      <c r="AM201" s="161">
        <f>IF(A10stdlife="n/a","n/a",IF(AM$3&gt;(A10stdlife+$E201),(Input!$M$152*(1+rvanilla)^0.5)-SUM($M201:AL201),(Input!$M$152*(1+rvanilla)^0.5)/A10stdlife))</f>
        <v>0</v>
      </c>
      <c r="AN201" s="161">
        <f>IF(A10stdlife="n/a","n/a",IF(AN$3&gt;(A10stdlife+$E201),(Input!$M$152*(1+rvanilla)^0.5)-SUM($M201:AM201),(Input!$M$152*(1+rvanilla)^0.5)/A10stdlife))</f>
        <v>0</v>
      </c>
      <c r="AO201" s="161">
        <f>IF(A10stdlife="n/a","n/a",IF(AO$3&gt;(A10stdlife+$E201),(Input!$M$152*(1+rvanilla)^0.5)-SUM($M201:AN201),(Input!$M$152*(1+rvanilla)^0.5)/A10stdlife))</f>
        <v>0</v>
      </c>
      <c r="AP201" s="161">
        <f>IF(A10stdlife="n/a","n/a",IF(AP$3&gt;(A10stdlife+$E201),(Input!$M$152*(1+rvanilla)^0.5)-SUM($M201:AO201),(Input!$M$152*(1+rvanilla)^0.5)/A10stdlife))</f>
        <v>0</v>
      </c>
      <c r="AQ201" s="161">
        <f>IF(A10stdlife="n/a","n/a",IF(AQ$3&gt;(A10stdlife+$E201),(Input!$M$152*(1+rvanilla)^0.5)-SUM($M201:AP201),(Input!$M$152*(1+rvanilla)^0.5)/A10stdlife))</f>
        <v>0</v>
      </c>
      <c r="AR201" s="161">
        <f>IF(A10stdlife="n/a","n/a",IF(AR$3&gt;(A10stdlife+$E201),(Input!$M$152*(1+rvanilla)^0.5)-SUM($M201:AQ201),(Input!$M$152*(1+rvanilla)^0.5)/A10stdlife))</f>
        <v>0</v>
      </c>
      <c r="AS201" s="161">
        <f>IF(A10stdlife="n/a","n/a",IF(AS$3&gt;(A10stdlife+$E201),(Input!$M$152*(1+rvanilla)^0.5)-SUM($M201:AR201),(Input!$M$152*(1+rvanilla)^0.5)/A10stdlife))</f>
        <v>0</v>
      </c>
      <c r="AT201" s="161">
        <f>IF(A10stdlife="n/a","n/a",IF(AT$3&gt;(A10stdlife+$E201),(Input!$M$152*(1+rvanilla)^0.5)-SUM($M201:AS201),(Input!$M$152*(1+rvanilla)^0.5)/A10stdlife))</f>
        <v>0</v>
      </c>
      <c r="AU201" s="161">
        <f>IF(A10stdlife="n/a","n/a",IF(AU$3&gt;(A10stdlife+$E201),(Input!$M$152*(1+rvanilla)^0.5)-SUM($M201:AT201),(Input!$M$152*(1+rvanilla)^0.5)/A10stdlife))</f>
        <v>0</v>
      </c>
      <c r="AV201" s="161">
        <f>IF(A10stdlife="n/a","n/a",IF(AV$3&gt;(A10stdlife+$E201),(Input!$M$152*(1+rvanilla)^0.5)-SUM($M201:AU201),(Input!$M$152*(1+rvanilla)^0.5)/A10stdlife))</f>
        <v>0</v>
      </c>
      <c r="AW201" s="161">
        <f>IF(A10stdlife="n/a","n/a",IF(AW$3&gt;(A10stdlife+$E201),(Input!$M$152*(1+rvanilla)^0.5)-SUM($M201:AV201),(Input!$M$152*(1+rvanilla)^0.5)/A10stdlife))</f>
        <v>0</v>
      </c>
      <c r="AX201" s="161">
        <f>IF(A10stdlife="n/a","n/a",IF(AX$3&gt;(A10stdlife+$E201),(Input!$M$152*(1+rvanilla)^0.5)-SUM($M201:AW201),(Input!$M$152*(1+rvanilla)^0.5)/A10stdlife))</f>
        <v>0</v>
      </c>
      <c r="AY201" s="161">
        <f>IF(A10stdlife="n/a","n/a",IF(AY$3&gt;(A10stdlife+$E201),(Input!$M$152*(1+rvanilla)^0.5)-SUM($M201:AX201),(Input!$M$152*(1+rvanilla)^0.5)/A10stdlife))</f>
        <v>0</v>
      </c>
      <c r="AZ201" s="161">
        <f>IF(A10stdlife="n/a","n/a",IF(AZ$3&gt;(A10stdlife+$E201),(Input!$M$152*(1+rvanilla)^0.5)-SUM($M201:AY201),(Input!$M$152*(1+rvanilla)^0.5)/A10stdlife))</f>
        <v>0</v>
      </c>
      <c r="BA201" s="161">
        <f>IF(A10stdlife="n/a","n/a",IF(BA$3&gt;(A10stdlife+$E201),(Input!$M$152*(1+rvanilla)^0.5)-SUM($M201:AZ201),(Input!$M$152*(1+rvanilla)^0.5)/A10stdlife))</f>
        <v>0</v>
      </c>
      <c r="BB201" s="161">
        <f>IF(A10stdlife="n/a","n/a",IF(BB$3&gt;(A10stdlife+$E201),(Input!$M$152*(1+rvanilla)^0.5)-SUM($M201:BA201),(Input!$M$152*(1+rvanilla)^0.5)/A10stdlife))</f>
        <v>0</v>
      </c>
      <c r="BC201" s="161">
        <f>IF(A10stdlife="n/a","n/a",IF(BC$3&gt;(A10stdlife+$E201),(Input!$M$152*(1+rvanilla)^0.5)-SUM($M201:BB201),(Input!$M$152*(1+rvanilla)^0.5)/A10stdlife))</f>
        <v>0</v>
      </c>
      <c r="BD201" s="161">
        <f>IF(A10stdlife="n/a","n/a",IF(BD$3&gt;(A10stdlife+$E201),(Input!$M$152*(1+rvanilla)^0.5)-SUM($M201:BC201),(Input!$M$152*(1+rvanilla)^0.5)/A10stdlife))</f>
        <v>0</v>
      </c>
      <c r="BE201" s="161">
        <f>IF(A10stdlife="n/a","n/a",IF(BE$3&gt;(A10stdlife+$E201),(Input!$M$152*(1+rvanilla)^0.5)-SUM($M201:BD201),(Input!$M$152*(1+rvanilla)^0.5)/A10stdlife))</f>
        <v>0</v>
      </c>
      <c r="BF201" s="161">
        <f>IF(A10stdlife="n/a","n/a",IF(BF$3&gt;(A10stdlife+$E201),(Input!$M$152*(1+rvanilla)^0.5)-SUM($M201:BE201),(Input!$M$152*(1+rvanilla)^0.5)/A10stdlife))</f>
        <v>0</v>
      </c>
      <c r="BG201" s="161">
        <f>IF(A10stdlife="n/a","n/a",IF(BG$3&gt;(A10stdlife+$E201),(Input!$M$152*(1+rvanilla)^0.5)-SUM($M201:BF201),(Input!$M$152*(1+rvanilla)^0.5)/A10stdlife))</f>
        <v>0</v>
      </c>
      <c r="BH201" s="161">
        <f>IF(A10stdlife="n/a","n/a",IF(BH$3&gt;(A10stdlife+$E201),(Input!$M$152*(1+rvanilla)^0.5)-SUM($M201:BG201),(Input!$M$152*(1+rvanilla)^0.5)/A10stdlife))</f>
        <v>0</v>
      </c>
      <c r="BI201" s="161">
        <f>IF(A10stdlife="n/a","n/a",IF(BI$3&gt;(A10stdlife+$E201),(Input!$M$152*(1+rvanilla)^0.5)-SUM($M201:BH201),(Input!$M$152*(1+rvanilla)^0.5)/A10stdlife))</f>
        <v>0</v>
      </c>
      <c r="BJ201" s="19"/>
      <c r="BK201" s="19"/>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x14ac:dyDescent="0.2">
      <c r="A202" s="19"/>
      <c r="B202" s="19"/>
      <c r="C202" s="35"/>
      <c r="D202" s="469"/>
      <c r="E202" s="281">
        <v>8</v>
      </c>
      <c r="F202" s="37"/>
      <c r="G202" s="393"/>
      <c r="H202" s="307"/>
      <c r="I202" s="307"/>
      <c r="J202" s="307"/>
      <c r="K202" s="307"/>
      <c r="L202" s="307"/>
      <c r="M202" s="307"/>
      <c r="N202" s="306"/>
      <c r="O202" s="161">
        <f>IF(A10stdlife="n/a","n/a",IF(O$3&gt;(A10stdlife+$E202),(Input!$N$152*(1+rvanilla)^0.5)-SUM($N202:N202),(Input!$N$152*(1+rvanilla)^0.5)/A10stdlife))</f>
        <v>0</v>
      </c>
      <c r="P202" s="161">
        <f>IF(A10stdlife="n/a","n/a",IF(P$3&gt;(A10stdlife+$E202),(Input!$N$152*(1+rvanilla)^0.5)-SUM($N202:O202),(Input!$N$152*(1+rvanilla)^0.5)/A10stdlife))</f>
        <v>0</v>
      </c>
      <c r="Q202" s="161">
        <f>IF(A10stdlife="n/a","n/a",IF(Q$3&gt;(A10stdlife+$E202),(Input!$N$152*(1+rvanilla)^0.5)-SUM($N202:P202),(Input!$N$152*(1+rvanilla)^0.5)/A10stdlife))</f>
        <v>0</v>
      </c>
      <c r="R202" s="161">
        <f>IF(A10stdlife="n/a","n/a",IF(R$3&gt;(A10stdlife+$E202),(Input!$N$152*(1+rvanilla)^0.5)-SUM($N202:Q202),(Input!$N$152*(1+rvanilla)^0.5)/A10stdlife))</f>
        <v>0</v>
      </c>
      <c r="S202" s="161">
        <f>IF(A10stdlife="n/a","n/a",IF(S$3&gt;(A10stdlife+$E202),(Input!$N$152*(1+rvanilla)^0.5)-SUM($N202:R202),(Input!$N$152*(1+rvanilla)^0.5)/A10stdlife))</f>
        <v>0</v>
      </c>
      <c r="T202" s="161">
        <f>IF(A10stdlife="n/a","n/a",IF(T$3&gt;(A10stdlife+$E202),(Input!$N$152*(1+rvanilla)^0.5)-SUM($N202:S202),(Input!$N$152*(1+rvanilla)^0.5)/A10stdlife))</f>
        <v>0</v>
      </c>
      <c r="U202" s="161">
        <f>IF(A10stdlife="n/a","n/a",IF(U$3&gt;(A10stdlife+$E202),(Input!$N$152*(1+rvanilla)^0.5)-SUM($N202:T202),(Input!$N$152*(1+rvanilla)^0.5)/A10stdlife))</f>
        <v>0</v>
      </c>
      <c r="V202" s="161">
        <f>IF(A10stdlife="n/a","n/a",IF(V$3&gt;(A10stdlife+$E202),(Input!$N$152*(1+rvanilla)^0.5)-SUM($N202:U202),(Input!$N$152*(1+rvanilla)^0.5)/A10stdlife))</f>
        <v>0</v>
      </c>
      <c r="W202" s="161">
        <f>IF(A10stdlife="n/a","n/a",IF(W$3&gt;(A10stdlife+$E202),(Input!$N$152*(1+rvanilla)^0.5)-SUM($N202:V202),(Input!$N$152*(1+rvanilla)^0.5)/A10stdlife))</f>
        <v>0</v>
      </c>
      <c r="X202" s="161">
        <f>IF(A10stdlife="n/a","n/a",IF(X$3&gt;(A10stdlife+$E202),(Input!$N$152*(1+rvanilla)^0.5)-SUM($N202:W202),(Input!$N$152*(1+rvanilla)^0.5)/A10stdlife))</f>
        <v>0</v>
      </c>
      <c r="Y202" s="161">
        <f>IF(A10stdlife="n/a","n/a",IF(Y$3&gt;(A10stdlife+$E202),(Input!$N$152*(1+rvanilla)^0.5)-SUM($N202:X202),(Input!$N$152*(1+rvanilla)^0.5)/A10stdlife))</f>
        <v>0</v>
      </c>
      <c r="Z202" s="161">
        <f>IF(A10stdlife="n/a","n/a",IF(Z$3&gt;(A10stdlife+$E202),(Input!$N$152*(1+rvanilla)^0.5)-SUM($N202:Y202),(Input!$N$152*(1+rvanilla)^0.5)/A10stdlife))</f>
        <v>0</v>
      </c>
      <c r="AA202" s="161">
        <f>IF(A10stdlife="n/a","n/a",IF(AA$3&gt;(A10stdlife+$E202),(Input!$N$152*(1+rvanilla)^0.5)-SUM($N202:Z202),(Input!$N$152*(1+rvanilla)^0.5)/A10stdlife))</f>
        <v>0</v>
      </c>
      <c r="AB202" s="161">
        <f>IF(A10stdlife="n/a","n/a",IF(AB$3&gt;(A10stdlife+$E202),(Input!$N$152*(1+rvanilla)^0.5)-SUM($N202:AA202),(Input!$N$152*(1+rvanilla)^0.5)/A10stdlife))</f>
        <v>0</v>
      </c>
      <c r="AC202" s="161">
        <f>IF(A10stdlife="n/a","n/a",IF(AC$3&gt;(A10stdlife+$E202),(Input!$N$152*(1+rvanilla)^0.5)-SUM($N202:AB202),(Input!$N$152*(1+rvanilla)^0.5)/A10stdlife))</f>
        <v>0</v>
      </c>
      <c r="AD202" s="161">
        <f>IF(A10stdlife="n/a","n/a",IF(AD$3&gt;(A10stdlife+$E202),(Input!$N$152*(1+rvanilla)^0.5)-SUM($N202:AC202),(Input!$N$152*(1+rvanilla)^0.5)/A10stdlife))</f>
        <v>0</v>
      </c>
      <c r="AE202" s="161">
        <f>IF(A10stdlife="n/a","n/a",IF(AE$3&gt;(A10stdlife+$E202),(Input!$N$152*(1+rvanilla)^0.5)-SUM($N202:AD202),(Input!$N$152*(1+rvanilla)^0.5)/A10stdlife))</f>
        <v>0</v>
      </c>
      <c r="AF202" s="161">
        <f>IF(A10stdlife="n/a","n/a",IF(AF$3&gt;(A10stdlife+$E202),(Input!$N$152*(1+rvanilla)^0.5)-SUM($N202:AE202),(Input!$N$152*(1+rvanilla)^0.5)/A10stdlife))</f>
        <v>0</v>
      </c>
      <c r="AG202" s="161">
        <f>IF(A10stdlife="n/a","n/a",IF(AG$3&gt;(A10stdlife+$E202),(Input!$N$152*(1+rvanilla)^0.5)-SUM($N202:AF202),(Input!$N$152*(1+rvanilla)^0.5)/A10stdlife))</f>
        <v>0</v>
      </c>
      <c r="AH202" s="161">
        <f>IF(A10stdlife="n/a","n/a",IF(AH$3&gt;(A10stdlife+$E202),(Input!$N$152*(1+rvanilla)^0.5)-SUM($N202:AG202),(Input!$N$152*(1+rvanilla)^0.5)/A10stdlife))</f>
        <v>0</v>
      </c>
      <c r="AI202" s="161">
        <f>IF(A10stdlife="n/a","n/a",IF(AI$3&gt;(A10stdlife+$E202),(Input!$N$152*(1+rvanilla)^0.5)-SUM($N202:AH202),(Input!$N$152*(1+rvanilla)^0.5)/A10stdlife))</f>
        <v>0</v>
      </c>
      <c r="AJ202" s="161">
        <f>IF(A10stdlife="n/a","n/a",IF(AJ$3&gt;(A10stdlife+$E202),(Input!$N$152*(1+rvanilla)^0.5)-SUM($N202:AI202),(Input!$N$152*(1+rvanilla)^0.5)/A10stdlife))</f>
        <v>0</v>
      </c>
      <c r="AK202" s="161">
        <f>IF(A10stdlife="n/a","n/a",IF(AK$3&gt;(A10stdlife+$E202),(Input!$N$152*(1+rvanilla)^0.5)-SUM($N202:AJ202),(Input!$N$152*(1+rvanilla)^0.5)/A10stdlife))</f>
        <v>0</v>
      </c>
      <c r="AL202" s="161">
        <f>IF(A10stdlife="n/a","n/a",IF(AL$3&gt;(A10stdlife+$E202),(Input!$N$152*(1+rvanilla)^0.5)-SUM($N202:AK202),(Input!$N$152*(1+rvanilla)^0.5)/A10stdlife))</f>
        <v>0</v>
      </c>
      <c r="AM202" s="161">
        <f>IF(A10stdlife="n/a","n/a",IF(AM$3&gt;(A10stdlife+$E202),(Input!$N$152*(1+rvanilla)^0.5)-SUM($N202:AL202),(Input!$N$152*(1+rvanilla)^0.5)/A10stdlife))</f>
        <v>0</v>
      </c>
      <c r="AN202" s="161">
        <f>IF(A10stdlife="n/a","n/a",IF(AN$3&gt;(A10stdlife+$E202),(Input!$N$152*(1+rvanilla)^0.5)-SUM($N202:AM202),(Input!$N$152*(1+rvanilla)^0.5)/A10stdlife))</f>
        <v>0</v>
      </c>
      <c r="AO202" s="161">
        <f>IF(A10stdlife="n/a","n/a",IF(AO$3&gt;(A10stdlife+$E202),(Input!$N$152*(1+rvanilla)^0.5)-SUM($N202:AN202),(Input!$N$152*(1+rvanilla)^0.5)/A10stdlife))</f>
        <v>0</v>
      </c>
      <c r="AP202" s="161">
        <f>IF(A10stdlife="n/a","n/a",IF(AP$3&gt;(A10stdlife+$E202),(Input!$N$152*(1+rvanilla)^0.5)-SUM($N202:AO202),(Input!$N$152*(1+rvanilla)^0.5)/A10stdlife))</f>
        <v>0</v>
      </c>
      <c r="AQ202" s="161">
        <f>IF(A10stdlife="n/a","n/a",IF(AQ$3&gt;(A10stdlife+$E202),(Input!$N$152*(1+rvanilla)^0.5)-SUM($N202:AP202),(Input!$N$152*(1+rvanilla)^0.5)/A10stdlife))</f>
        <v>0</v>
      </c>
      <c r="AR202" s="161">
        <f>IF(A10stdlife="n/a","n/a",IF(AR$3&gt;(A10stdlife+$E202),(Input!$N$152*(1+rvanilla)^0.5)-SUM($N202:AQ202),(Input!$N$152*(1+rvanilla)^0.5)/A10stdlife))</f>
        <v>0</v>
      </c>
      <c r="AS202" s="161">
        <f>IF(A10stdlife="n/a","n/a",IF(AS$3&gt;(A10stdlife+$E202),(Input!$N$152*(1+rvanilla)^0.5)-SUM($N202:AR202),(Input!$N$152*(1+rvanilla)^0.5)/A10stdlife))</f>
        <v>0</v>
      </c>
      <c r="AT202" s="161">
        <f>IF(A10stdlife="n/a","n/a",IF(AT$3&gt;(A10stdlife+$E202),(Input!$N$152*(1+rvanilla)^0.5)-SUM($N202:AS202),(Input!$N$152*(1+rvanilla)^0.5)/A10stdlife))</f>
        <v>0</v>
      </c>
      <c r="AU202" s="161">
        <f>IF(A10stdlife="n/a","n/a",IF(AU$3&gt;(A10stdlife+$E202),(Input!$N$152*(1+rvanilla)^0.5)-SUM($N202:AT202),(Input!$N$152*(1+rvanilla)^0.5)/A10stdlife))</f>
        <v>0</v>
      </c>
      <c r="AV202" s="161">
        <f>IF(A10stdlife="n/a","n/a",IF(AV$3&gt;(A10stdlife+$E202),(Input!$N$152*(1+rvanilla)^0.5)-SUM($N202:AU202),(Input!$N$152*(1+rvanilla)^0.5)/A10stdlife))</f>
        <v>0</v>
      </c>
      <c r="AW202" s="161">
        <f>IF(A10stdlife="n/a","n/a",IF(AW$3&gt;(A10stdlife+$E202),(Input!$N$152*(1+rvanilla)^0.5)-SUM($N202:AV202),(Input!$N$152*(1+rvanilla)^0.5)/A10stdlife))</f>
        <v>0</v>
      </c>
      <c r="AX202" s="161">
        <f>IF(A10stdlife="n/a","n/a",IF(AX$3&gt;(A10stdlife+$E202),(Input!$N$152*(1+rvanilla)^0.5)-SUM($N202:AW202),(Input!$N$152*(1+rvanilla)^0.5)/A10stdlife))</f>
        <v>0</v>
      </c>
      <c r="AY202" s="161">
        <f>IF(A10stdlife="n/a","n/a",IF(AY$3&gt;(A10stdlife+$E202),(Input!$N$152*(1+rvanilla)^0.5)-SUM($N202:AX202),(Input!$N$152*(1+rvanilla)^0.5)/A10stdlife))</f>
        <v>0</v>
      </c>
      <c r="AZ202" s="161">
        <f>IF(A10stdlife="n/a","n/a",IF(AZ$3&gt;(A10stdlife+$E202),(Input!$N$152*(1+rvanilla)^0.5)-SUM($N202:AY202),(Input!$N$152*(1+rvanilla)^0.5)/A10stdlife))</f>
        <v>0</v>
      </c>
      <c r="BA202" s="161">
        <f>IF(A10stdlife="n/a","n/a",IF(BA$3&gt;(A10stdlife+$E202),(Input!$N$152*(1+rvanilla)^0.5)-SUM($N202:AZ202),(Input!$N$152*(1+rvanilla)^0.5)/A10stdlife))</f>
        <v>0</v>
      </c>
      <c r="BB202" s="161">
        <f>IF(A10stdlife="n/a","n/a",IF(BB$3&gt;(A10stdlife+$E202),(Input!$N$152*(1+rvanilla)^0.5)-SUM($N202:BA202),(Input!$N$152*(1+rvanilla)^0.5)/A10stdlife))</f>
        <v>0</v>
      </c>
      <c r="BC202" s="161">
        <f>IF(A10stdlife="n/a","n/a",IF(BC$3&gt;(A10stdlife+$E202),(Input!$N$152*(1+rvanilla)^0.5)-SUM($N202:BB202),(Input!$N$152*(1+rvanilla)^0.5)/A10stdlife))</f>
        <v>0</v>
      </c>
      <c r="BD202" s="161">
        <f>IF(A10stdlife="n/a","n/a",IF(BD$3&gt;(A10stdlife+$E202),(Input!$N$152*(1+rvanilla)^0.5)-SUM($N202:BC202),(Input!$N$152*(1+rvanilla)^0.5)/A10stdlife))</f>
        <v>0</v>
      </c>
      <c r="BE202" s="161">
        <f>IF(A10stdlife="n/a","n/a",IF(BE$3&gt;(A10stdlife+$E202),(Input!$N$152*(1+rvanilla)^0.5)-SUM($N202:BD202),(Input!$N$152*(1+rvanilla)^0.5)/A10stdlife))</f>
        <v>0</v>
      </c>
      <c r="BF202" s="161">
        <f>IF(A10stdlife="n/a","n/a",IF(BF$3&gt;(A10stdlife+$E202),(Input!$N$152*(1+rvanilla)^0.5)-SUM($N202:BE202),(Input!$N$152*(1+rvanilla)^0.5)/A10stdlife))</f>
        <v>0</v>
      </c>
      <c r="BG202" s="161">
        <f>IF(A10stdlife="n/a","n/a",IF(BG$3&gt;(A10stdlife+$E202),(Input!$N$152*(1+rvanilla)^0.5)-SUM($N202:BF202),(Input!$N$152*(1+rvanilla)^0.5)/A10stdlife))</f>
        <v>0</v>
      </c>
      <c r="BH202" s="161">
        <f>IF(A10stdlife="n/a","n/a",IF(BH$3&gt;(A10stdlife+$E202),(Input!$N$152*(1+rvanilla)^0.5)-SUM($N202:BG202),(Input!$N$152*(1+rvanilla)^0.5)/A10stdlife))</f>
        <v>0</v>
      </c>
      <c r="BI202" s="161">
        <f>IF(A10stdlife="n/a","n/a",IF(BI$3&gt;(A10stdlife+$E202),(Input!$N$152*(1+rvanilla)^0.5)-SUM($N202:BH202),(Input!$N$152*(1+rvanilla)^0.5)/A10stdlife))</f>
        <v>0</v>
      </c>
      <c r="BJ202" s="19"/>
      <c r="BK202" s="19"/>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x14ac:dyDescent="0.2">
      <c r="A203" s="19"/>
      <c r="B203" s="19"/>
      <c r="C203" s="35"/>
      <c r="D203" s="469"/>
      <c r="E203" s="281">
        <v>9</v>
      </c>
      <c r="F203" s="37"/>
      <c r="G203" s="393"/>
      <c r="H203" s="307"/>
      <c r="I203" s="307"/>
      <c r="J203" s="307"/>
      <c r="K203" s="307"/>
      <c r="L203" s="307"/>
      <c r="M203" s="307"/>
      <c r="N203" s="307"/>
      <c r="O203" s="306"/>
      <c r="P203" s="161">
        <f>IF(A10stdlife="n/a","n/a",IF(P$3&gt;(A10stdlife+$E203),(Input!$O$152*(1+rvanilla)^0.5)-SUM($O203:O203),(Input!$O$152*(1+rvanilla)^0.5)/A10stdlife))</f>
        <v>0</v>
      </c>
      <c r="Q203" s="161">
        <f>IF(A10stdlife="n/a","n/a",IF(Q$3&gt;(A10stdlife+$E203),(Input!$O$152*(1+rvanilla)^0.5)-SUM($O203:P203),(Input!$O$152*(1+rvanilla)^0.5)/A10stdlife))</f>
        <v>0</v>
      </c>
      <c r="R203" s="161">
        <f>IF(A10stdlife="n/a","n/a",IF(R$3&gt;(A10stdlife+$E203),(Input!$O$152*(1+rvanilla)^0.5)-SUM($O203:Q203),(Input!$O$152*(1+rvanilla)^0.5)/A10stdlife))</f>
        <v>0</v>
      </c>
      <c r="S203" s="161">
        <f>IF(A10stdlife="n/a","n/a",IF(S$3&gt;(A10stdlife+$E203),(Input!$O$152*(1+rvanilla)^0.5)-SUM($O203:R203),(Input!$O$152*(1+rvanilla)^0.5)/A10stdlife))</f>
        <v>0</v>
      </c>
      <c r="T203" s="161">
        <f>IF(A10stdlife="n/a","n/a",IF(T$3&gt;(A10stdlife+$E203),(Input!$O$152*(1+rvanilla)^0.5)-SUM($O203:S203),(Input!$O$152*(1+rvanilla)^0.5)/A10stdlife))</f>
        <v>0</v>
      </c>
      <c r="U203" s="161">
        <f>IF(A10stdlife="n/a","n/a",IF(U$3&gt;(A10stdlife+$E203),(Input!$O$152*(1+rvanilla)^0.5)-SUM($O203:T203),(Input!$O$152*(1+rvanilla)^0.5)/A10stdlife))</f>
        <v>0</v>
      </c>
      <c r="V203" s="161">
        <f>IF(A10stdlife="n/a","n/a",IF(V$3&gt;(A10stdlife+$E203),(Input!$O$152*(1+rvanilla)^0.5)-SUM($O203:U203),(Input!$O$152*(1+rvanilla)^0.5)/A10stdlife))</f>
        <v>0</v>
      </c>
      <c r="W203" s="161">
        <f>IF(A10stdlife="n/a","n/a",IF(W$3&gt;(A10stdlife+$E203),(Input!$O$152*(1+rvanilla)^0.5)-SUM($O203:V203),(Input!$O$152*(1+rvanilla)^0.5)/A10stdlife))</f>
        <v>0</v>
      </c>
      <c r="X203" s="161">
        <f>IF(A10stdlife="n/a","n/a",IF(X$3&gt;(A10stdlife+$E203),(Input!$O$152*(1+rvanilla)^0.5)-SUM($O203:W203),(Input!$O$152*(1+rvanilla)^0.5)/A10stdlife))</f>
        <v>0</v>
      </c>
      <c r="Y203" s="161">
        <f>IF(A10stdlife="n/a","n/a",IF(Y$3&gt;(A10stdlife+$E203),(Input!$O$152*(1+rvanilla)^0.5)-SUM($O203:X203),(Input!$O$152*(1+rvanilla)^0.5)/A10stdlife))</f>
        <v>0</v>
      </c>
      <c r="Z203" s="161">
        <f>IF(A10stdlife="n/a","n/a",IF(Z$3&gt;(A10stdlife+$E203),(Input!$O$152*(1+rvanilla)^0.5)-SUM($O203:Y203),(Input!$O$152*(1+rvanilla)^0.5)/A10stdlife))</f>
        <v>0</v>
      </c>
      <c r="AA203" s="161">
        <f>IF(A10stdlife="n/a","n/a",IF(AA$3&gt;(A10stdlife+$E203),(Input!$O$152*(1+rvanilla)^0.5)-SUM($O203:Z203),(Input!$O$152*(1+rvanilla)^0.5)/A10stdlife))</f>
        <v>0</v>
      </c>
      <c r="AB203" s="161">
        <f>IF(A10stdlife="n/a","n/a",IF(AB$3&gt;(A10stdlife+$E203),(Input!$O$152*(1+rvanilla)^0.5)-SUM($O203:AA203),(Input!$O$152*(1+rvanilla)^0.5)/A10stdlife))</f>
        <v>0</v>
      </c>
      <c r="AC203" s="161">
        <f>IF(A10stdlife="n/a","n/a",IF(AC$3&gt;(A10stdlife+$E203),(Input!$O$152*(1+rvanilla)^0.5)-SUM($O203:AB203),(Input!$O$152*(1+rvanilla)^0.5)/A10stdlife))</f>
        <v>0</v>
      </c>
      <c r="AD203" s="161">
        <f>IF(A10stdlife="n/a","n/a",IF(AD$3&gt;(A10stdlife+$E203),(Input!$O$152*(1+rvanilla)^0.5)-SUM($O203:AC203),(Input!$O$152*(1+rvanilla)^0.5)/A10stdlife))</f>
        <v>0</v>
      </c>
      <c r="AE203" s="161">
        <f>IF(A10stdlife="n/a","n/a",IF(AE$3&gt;(A10stdlife+$E203),(Input!$O$152*(1+rvanilla)^0.5)-SUM($O203:AD203),(Input!$O$152*(1+rvanilla)^0.5)/A10stdlife))</f>
        <v>0</v>
      </c>
      <c r="AF203" s="161">
        <f>IF(A10stdlife="n/a","n/a",IF(AF$3&gt;(A10stdlife+$E203),(Input!$O$152*(1+rvanilla)^0.5)-SUM($O203:AE203),(Input!$O$152*(1+rvanilla)^0.5)/A10stdlife))</f>
        <v>0</v>
      </c>
      <c r="AG203" s="161">
        <f>IF(A10stdlife="n/a","n/a",IF(AG$3&gt;(A10stdlife+$E203),(Input!$O$152*(1+rvanilla)^0.5)-SUM($O203:AF203),(Input!$O$152*(1+rvanilla)^0.5)/A10stdlife))</f>
        <v>0</v>
      </c>
      <c r="AH203" s="161">
        <f>IF(A10stdlife="n/a","n/a",IF(AH$3&gt;(A10stdlife+$E203),(Input!$O$152*(1+rvanilla)^0.5)-SUM($O203:AG203),(Input!$O$152*(1+rvanilla)^0.5)/A10stdlife))</f>
        <v>0</v>
      </c>
      <c r="AI203" s="161">
        <f>IF(A10stdlife="n/a","n/a",IF(AI$3&gt;(A10stdlife+$E203),(Input!$O$152*(1+rvanilla)^0.5)-SUM($O203:AH203),(Input!$O$152*(1+rvanilla)^0.5)/A10stdlife))</f>
        <v>0</v>
      </c>
      <c r="AJ203" s="161">
        <f>IF(A10stdlife="n/a","n/a",IF(AJ$3&gt;(A10stdlife+$E203),(Input!$O$152*(1+rvanilla)^0.5)-SUM($O203:AI203),(Input!$O$152*(1+rvanilla)^0.5)/A10stdlife))</f>
        <v>0</v>
      </c>
      <c r="AK203" s="161">
        <f>IF(A10stdlife="n/a","n/a",IF(AK$3&gt;(A10stdlife+$E203),(Input!$O$152*(1+rvanilla)^0.5)-SUM($O203:AJ203),(Input!$O$152*(1+rvanilla)^0.5)/A10stdlife))</f>
        <v>0</v>
      </c>
      <c r="AL203" s="161">
        <f>IF(A10stdlife="n/a","n/a",IF(AL$3&gt;(A10stdlife+$E203),(Input!$O$152*(1+rvanilla)^0.5)-SUM($O203:AK203),(Input!$O$152*(1+rvanilla)^0.5)/A10stdlife))</f>
        <v>0</v>
      </c>
      <c r="AM203" s="161">
        <f>IF(A10stdlife="n/a","n/a",IF(AM$3&gt;(A10stdlife+$E203),(Input!$O$152*(1+rvanilla)^0.5)-SUM($O203:AL203),(Input!$O$152*(1+rvanilla)^0.5)/A10stdlife))</f>
        <v>0</v>
      </c>
      <c r="AN203" s="161">
        <f>IF(A10stdlife="n/a","n/a",IF(AN$3&gt;(A10stdlife+$E203),(Input!$O$152*(1+rvanilla)^0.5)-SUM($O203:AM203),(Input!$O$152*(1+rvanilla)^0.5)/A10stdlife))</f>
        <v>0</v>
      </c>
      <c r="AO203" s="161">
        <f>IF(A10stdlife="n/a","n/a",IF(AO$3&gt;(A10stdlife+$E203),(Input!$O$152*(1+rvanilla)^0.5)-SUM($O203:AN203),(Input!$O$152*(1+rvanilla)^0.5)/A10stdlife))</f>
        <v>0</v>
      </c>
      <c r="AP203" s="161">
        <f>IF(A10stdlife="n/a","n/a",IF(AP$3&gt;(A10stdlife+$E203),(Input!$O$152*(1+rvanilla)^0.5)-SUM($O203:AO203),(Input!$O$152*(1+rvanilla)^0.5)/A10stdlife))</f>
        <v>0</v>
      </c>
      <c r="AQ203" s="161">
        <f>IF(A10stdlife="n/a","n/a",IF(AQ$3&gt;(A10stdlife+$E203),(Input!$O$152*(1+rvanilla)^0.5)-SUM($O203:AP203),(Input!$O$152*(1+rvanilla)^0.5)/A10stdlife))</f>
        <v>0</v>
      </c>
      <c r="AR203" s="161">
        <f>IF(A10stdlife="n/a","n/a",IF(AR$3&gt;(A10stdlife+$E203),(Input!$O$152*(1+rvanilla)^0.5)-SUM($O203:AQ203),(Input!$O$152*(1+rvanilla)^0.5)/A10stdlife))</f>
        <v>0</v>
      </c>
      <c r="AS203" s="161">
        <f>IF(A10stdlife="n/a","n/a",IF(AS$3&gt;(A10stdlife+$E203),(Input!$O$152*(1+rvanilla)^0.5)-SUM($O203:AR203),(Input!$O$152*(1+rvanilla)^0.5)/A10stdlife))</f>
        <v>0</v>
      </c>
      <c r="AT203" s="161">
        <f>IF(A10stdlife="n/a","n/a",IF(AT$3&gt;(A10stdlife+$E203),(Input!$O$152*(1+rvanilla)^0.5)-SUM($O203:AS203),(Input!$O$152*(1+rvanilla)^0.5)/A10stdlife))</f>
        <v>0</v>
      </c>
      <c r="AU203" s="161">
        <f>IF(A10stdlife="n/a","n/a",IF(AU$3&gt;(A10stdlife+$E203),(Input!$O$152*(1+rvanilla)^0.5)-SUM($O203:AT203),(Input!$O$152*(1+rvanilla)^0.5)/A10stdlife))</f>
        <v>0</v>
      </c>
      <c r="AV203" s="161">
        <f>IF(A10stdlife="n/a","n/a",IF(AV$3&gt;(A10stdlife+$E203),(Input!$O$152*(1+rvanilla)^0.5)-SUM($O203:AU203),(Input!$O$152*(1+rvanilla)^0.5)/A10stdlife))</f>
        <v>0</v>
      </c>
      <c r="AW203" s="161">
        <f>IF(A10stdlife="n/a","n/a",IF(AW$3&gt;(A10stdlife+$E203),(Input!$O$152*(1+rvanilla)^0.5)-SUM($O203:AV203),(Input!$O$152*(1+rvanilla)^0.5)/A10stdlife))</f>
        <v>0</v>
      </c>
      <c r="AX203" s="161">
        <f>IF(A10stdlife="n/a","n/a",IF(AX$3&gt;(A10stdlife+$E203),(Input!$O$152*(1+rvanilla)^0.5)-SUM($O203:AW203),(Input!$O$152*(1+rvanilla)^0.5)/A10stdlife))</f>
        <v>0</v>
      </c>
      <c r="AY203" s="161">
        <f>IF(A10stdlife="n/a","n/a",IF(AY$3&gt;(A10stdlife+$E203),(Input!$O$152*(1+rvanilla)^0.5)-SUM($O203:AX203),(Input!$O$152*(1+rvanilla)^0.5)/A10stdlife))</f>
        <v>0</v>
      </c>
      <c r="AZ203" s="161">
        <f>IF(A10stdlife="n/a","n/a",IF(AZ$3&gt;(A10stdlife+$E203),(Input!$O$152*(1+rvanilla)^0.5)-SUM($O203:AY203),(Input!$O$152*(1+rvanilla)^0.5)/A10stdlife))</f>
        <v>0</v>
      </c>
      <c r="BA203" s="161">
        <f>IF(A10stdlife="n/a","n/a",IF(BA$3&gt;(A10stdlife+$E203),(Input!$O$152*(1+rvanilla)^0.5)-SUM($O203:AZ203),(Input!$O$152*(1+rvanilla)^0.5)/A10stdlife))</f>
        <v>0</v>
      </c>
      <c r="BB203" s="161">
        <f>IF(A10stdlife="n/a","n/a",IF(BB$3&gt;(A10stdlife+$E203),(Input!$O$152*(1+rvanilla)^0.5)-SUM($O203:BA203),(Input!$O$152*(1+rvanilla)^0.5)/A10stdlife))</f>
        <v>0</v>
      </c>
      <c r="BC203" s="161">
        <f>IF(A10stdlife="n/a","n/a",IF(BC$3&gt;(A10stdlife+$E203),(Input!$O$152*(1+rvanilla)^0.5)-SUM($O203:BB203),(Input!$O$152*(1+rvanilla)^0.5)/A10stdlife))</f>
        <v>0</v>
      </c>
      <c r="BD203" s="161">
        <f>IF(A10stdlife="n/a","n/a",IF(BD$3&gt;(A10stdlife+$E203),(Input!$O$152*(1+rvanilla)^0.5)-SUM($O203:BC203),(Input!$O$152*(1+rvanilla)^0.5)/A10stdlife))</f>
        <v>0</v>
      </c>
      <c r="BE203" s="161">
        <f>IF(A10stdlife="n/a","n/a",IF(BE$3&gt;(A10stdlife+$E203),(Input!$O$152*(1+rvanilla)^0.5)-SUM($O203:BD203),(Input!$O$152*(1+rvanilla)^0.5)/A10stdlife))</f>
        <v>0</v>
      </c>
      <c r="BF203" s="161">
        <f>IF(A10stdlife="n/a","n/a",IF(BF$3&gt;(A10stdlife+$E203),(Input!$O$152*(1+rvanilla)^0.5)-SUM($O203:BE203),(Input!$O$152*(1+rvanilla)^0.5)/A10stdlife))</f>
        <v>0</v>
      </c>
      <c r="BG203" s="161">
        <f>IF(A10stdlife="n/a","n/a",IF(BG$3&gt;(A10stdlife+$E203),(Input!$O$152*(1+rvanilla)^0.5)-SUM($O203:BF203),(Input!$O$152*(1+rvanilla)^0.5)/A10stdlife))</f>
        <v>0</v>
      </c>
      <c r="BH203" s="161">
        <f>IF(A10stdlife="n/a","n/a",IF(BH$3&gt;(A10stdlife+$E203),(Input!$O$152*(1+rvanilla)^0.5)-SUM($O203:BG203),(Input!$O$152*(1+rvanilla)^0.5)/A10stdlife))</f>
        <v>0</v>
      </c>
      <c r="BI203" s="161">
        <f>IF(A10stdlife="n/a","n/a",IF(BI$3&gt;(A10stdlife+$E203),(Input!$O$152*(1+rvanilla)^0.5)-SUM($O203:BH203),(Input!$O$152*(1+rvanilla)^0.5)/A10stdlife))</f>
        <v>0</v>
      </c>
      <c r="BJ203" s="19"/>
      <c r="BK203" s="19"/>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x14ac:dyDescent="0.2">
      <c r="A204" s="19"/>
      <c r="B204" s="19"/>
      <c r="C204" s="35"/>
      <c r="D204" s="469"/>
      <c r="E204" s="282">
        <v>10</v>
      </c>
      <c r="F204" s="37"/>
      <c r="G204" s="393"/>
      <c r="H204" s="307"/>
      <c r="I204" s="307"/>
      <c r="J204" s="307"/>
      <c r="K204" s="307"/>
      <c r="L204" s="307"/>
      <c r="M204" s="307"/>
      <c r="N204" s="307"/>
      <c r="O204" s="307"/>
      <c r="P204" s="306"/>
      <c r="Q204" s="161">
        <f>IF(A10stdlife="n/a","n/a",IF(Q$3&gt;(A10stdlife+$E204),(Input!$P$152*(1+rvanilla)^0.5)-SUM($P204:P204),(Input!$P$152*(1+rvanilla)^0.5)/A10stdlife))</f>
        <v>0</v>
      </c>
      <c r="R204" s="161">
        <f>IF(A10stdlife="n/a","n/a",IF(R$3&gt;(A10stdlife+$E204),(Input!$P$152*(1+rvanilla)^0.5)-SUM($P204:Q204),(Input!$P$152*(1+rvanilla)^0.5)/A10stdlife))</f>
        <v>0</v>
      </c>
      <c r="S204" s="161">
        <f>IF(A10stdlife="n/a","n/a",IF(S$3&gt;(A10stdlife+$E204),(Input!$P$152*(1+rvanilla)^0.5)-SUM($P204:R204),(Input!$P$152*(1+rvanilla)^0.5)/A10stdlife))</f>
        <v>0</v>
      </c>
      <c r="T204" s="161">
        <f>IF(A10stdlife="n/a","n/a",IF(T$3&gt;(A10stdlife+$E204),(Input!$P$152*(1+rvanilla)^0.5)-SUM($P204:S204),(Input!$P$152*(1+rvanilla)^0.5)/A10stdlife))</f>
        <v>0</v>
      </c>
      <c r="U204" s="161">
        <f>IF(A10stdlife="n/a","n/a",IF(U$3&gt;(A10stdlife+$E204),(Input!$P$152*(1+rvanilla)^0.5)-SUM($P204:T204),(Input!$P$152*(1+rvanilla)^0.5)/A10stdlife))</f>
        <v>0</v>
      </c>
      <c r="V204" s="161">
        <f>IF(A10stdlife="n/a","n/a",IF(V$3&gt;(A10stdlife+$E204),(Input!$P$152*(1+rvanilla)^0.5)-SUM($P204:U204),(Input!$P$152*(1+rvanilla)^0.5)/A10stdlife))</f>
        <v>0</v>
      </c>
      <c r="W204" s="161">
        <f>IF(A10stdlife="n/a","n/a",IF(W$3&gt;(A10stdlife+$E204),(Input!$P$152*(1+rvanilla)^0.5)-SUM($P204:V204),(Input!$P$152*(1+rvanilla)^0.5)/A10stdlife))</f>
        <v>0</v>
      </c>
      <c r="X204" s="161">
        <f>IF(A10stdlife="n/a","n/a",IF(X$3&gt;(A10stdlife+$E204),(Input!$P$152*(1+rvanilla)^0.5)-SUM($P204:W204),(Input!$P$152*(1+rvanilla)^0.5)/A10stdlife))</f>
        <v>0</v>
      </c>
      <c r="Y204" s="161">
        <f>IF(A10stdlife="n/a","n/a",IF(Y$3&gt;(A10stdlife+$E204),(Input!$P$152*(1+rvanilla)^0.5)-SUM($P204:X204),(Input!$P$152*(1+rvanilla)^0.5)/A10stdlife))</f>
        <v>0</v>
      </c>
      <c r="Z204" s="161">
        <f>IF(A10stdlife="n/a","n/a",IF(Z$3&gt;(A10stdlife+$E204),(Input!$P$152*(1+rvanilla)^0.5)-SUM($P204:Y204),(Input!$P$152*(1+rvanilla)^0.5)/A10stdlife))</f>
        <v>0</v>
      </c>
      <c r="AA204" s="161">
        <f>IF(A10stdlife="n/a","n/a",IF(AA$3&gt;(A10stdlife+$E204),(Input!$P$152*(1+rvanilla)^0.5)-SUM($P204:Z204),(Input!$P$152*(1+rvanilla)^0.5)/A10stdlife))</f>
        <v>0</v>
      </c>
      <c r="AB204" s="161">
        <f>IF(A10stdlife="n/a","n/a",IF(AB$3&gt;(A10stdlife+$E204),(Input!$P$152*(1+rvanilla)^0.5)-SUM($P204:AA204),(Input!$P$152*(1+rvanilla)^0.5)/A10stdlife))</f>
        <v>0</v>
      </c>
      <c r="AC204" s="161">
        <f>IF(A10stdlife="n/a","n/a",IF(AC$3&gt;(A10stdlife+$E204),(Input!$P$152*(1+rvanilla)^0.5)-SUM($P204:AB204),(Input!$P$152*(1+rvanilla)^0.5)/A10stdlife))</f>
        <v>0</v>
      </c>
      <c r="AD204" s="161">
        <f>IF(A10stdlife="n/a","n/a",IF(AD$3&gt;(A10stdlife+$E204),(Input!$P$152*(1+rvanilla)^0.5)-SUM($P204:AC204),(Input!$P$152*(1+rvanilla)^0.5)/A10stdlife))</f>
        <v>0</v>
      </c>
      <c r="AE204" s="161">
        <f>IF(A10stdlife="n/a","n/a",IF(AE$3&gt;(A10stdlife+$E204),(Input!$P$152*(1+rvanilla)^0.5)-SUM($P204:AD204),(Input!$P$152*(1+rvanilla)^0.5)/A10stdlife))</f>
        <v>0</v>
      </c>
      <c r="AF204" s="161">
        <f>IF(A10stdlife="n/a","n/a",IF(AF$3&gt;(A10stdlife+$E204),(Input!$P$152*(1+rvanilla)^0.5)-SUM($P204:AE204),(Input!$P$152*(1+rvanilla)^0.5)/A10stdlife))</f>
        <v>0</v>
      </c>
      <c r="AG204" s="161">
        <f>IF(A10stdlife="n/a","n/a",IF(AG$3&gt;(A10stdlife+$E204),(Input!$P$152*(1+rvanilla)^0.5)-SUM($P204:AF204),(Input!$P$152*(1+rvanilla)^0.5)/A10stdlife))</f>
        <v>0</v>
      </c>
      <c r="AH204" s="161">
        <f>IF(A10stdlife="n/a","n/a",IF(AH$3&gt;(A10stdlife+$E204),(Input!$P$152*(1+rvanilla)^0.5)-SUM($P204:AG204),(Input!$P$152*(1+rvanilla)^0.5)/A10stdlife))</f>
        <v>0</v>
      </c>
      <c r="AI204" s="161">
        <f>IF(A10stdlife="n/a","n/a",IF(AI$3&gt;(A10stdlife+$E204),(Input!$P$152*(1+rvanilla)^0.5)-SUM($P204:AH204),(Input!$P$152*(1+rvanilla)^0.5)/A10stdlife))</f>
        <v>0</v>
      </c>
      <c r="AJ204" s="161">
        <f>IF(A10stdlife="n/a","n/a",IF(AJ$3&gt;(A10stdlife+$E204),(Input!$P$152*(1+rvanilla)^0.5)-SUM($P204:AI204),(Input!$P$152*(1+rvanilla)^0.5)/A10stdlife))</f>
        <v>0</v>
      </c>
      <c r="AK204" s="161">
        <f>IF(A10stdlife="n/a","n/a",IF(AK$3&gt;(A10stdlife+$E204),(Input!$P$152*(1+rvanilla)^0.5)-SUM($P204:AJ204),(Input!$P$152*(1+rvanilla)^0.5)/A10stdlife))</f>
        <v>0</v>
      </c>
      <c r="AL204" s="161">
        <f>IF(A10stdlife="n/a","n/a",IF(AL$3&gt;(A10stdlife+$E204),(Input!$P$152*(1+rvanilla)^0.5)-SUM($P204:AK204),(Input!$P$152*(1+rvanilla)^0.5)/A10stdlife))</f>
        <v>0</v>
      </c>
      <c r="AM204" s="161">
        <f>IF(A10stdlife="n/a","n/a",IF(AM$3&gt;(A10stdlife+$E204),(Input!$P$152*(1+rvanilla)^0.5)-SUM($P204:AL204),(Input!$P$152*(1+rvanilla)^0.5)/A10stdlife))</f>
        <v>0</v>
      </c>
      <c r="AN204" s="161">
        <f>IF(A10stdlife="n/a","n/a",IF(AN$3&gt;(A10stdlife+$E204),(Input!$P$152*(1+rvanilla)^0.5)-SUM($P204:AM204),(Input!$P$152*(1+rvanilla)^0.5)/A10stdlife))</f>
        <v>0</v>
      </c>
      <c r="AO204" s="161">
        <f>IF(A10stdlife="n/a","n/a",IF(AO$3&gt;(A10stdlife+$E204),(Input!$P$152*(1+rvanilla)^0.5)-SUM($P204:AN204),(Input!$P$152*(1+rvanilla)^0.5)/A10stdlife))</f>
        <v>0</v>
      </c>
      <c r="AP204" s="161">
        <f>IF(A10stdlife="n/a","n/a",IF(AP$3&gt;(A10stdlife+$E204),(Input!$P$152*(1+rvanilla)^0.5)-SUM($P204:AO204),(Input!$P$152*(1+rvanilla)^0.5)/A10stdlife))</f>
        <v>0</v>
      </c>
      <c r="AQ204" s="161">
        <f>IF(A10stdlife="n/a","n/a",IF(AQ$3&gt;(A10stdlife+$E204),(Input!$P$152*(1+rvanilla)^0.5)-SUM($P204:AP204),(Input!$P$152*(1+rvanilla)^0.5)/A10stdlife))</f>
        <v>0</v>
      </c>
      <c r="AR204" s="161">
        <f>IF(A10stdlife="n/a","n/a",IF(AR$3&gt;(A10stdlife+$E204),(Input!$P$152*(1+rvanilla)^0.5)-SUM($P204:AQ204),(Input!$P$152*(1+rvanilla)^0.5)/A10stdlife))</f>
        <v>0</v>
      </c>
      <c r="AS204" s="161">
        <f>IF(A10stdlife="n/a","n/a",IF(AS$3&gt;(A10stdlife+$E204),(Input!$P$152*(1+rvanilla)^0.5)-SUM($P204:AR204),(Input!$P$152*(1+rvanilla)^0.5)/A10stdlife))</f>
        <v>0</v>
      </c>
      <c r="AT204" s="161">
        <f>IF(A10stdlife="n/a","n/a",IF(AT$3&gt;(A10stdlife+$E204),(Input!$P$152*(1+rvanilla)^0.5)-SUM($P204:AS204),(Input!$P$152*(1+rvanilla)^0.5)/A10stdlife))</f>
        <v>0</v>
      </c>
      <c r="AU204" s="161">
        <f>IF(A10stdlife="n/a","n/a",IF(AU$3&gt;(A10stdlife+$E204),(Input!$P$152*(1+rvanilla)^0.5)-SUM($P204:AT204),(Input!$P$152*(1+rvanilla)^0.5)/A10stdlife))</f>
        <v>0</v>
      </c>
      <c r="AV204" s="161">
        <f>IF(A10stdlife="n/a","n/a",IF(AV$3&gt;(A10stdlife+$E204),(Input!$P$152*(1+rvanilla)^0.5)-SUM($P204:AU204),(Input!$P$152*(1+rvanilla)^0.5)/A10stdlife))</f>
        <v>0</v>
      </c>
      <c r="AW204" s="161">
        <f>IF(A10stdlife="n/a","n/a",IF(AW$3&gt;(A10stdlife+$E204),(Input!$P$152*(1+rvanilla)^0.5)-SUM($P204:AV204),(Input!$P$152*(1+rvanilla)^0.5)/A10stdlife))</f>
        <v>0</v>
      </c>
      <c r="AX204" s="161">
        <f>IF(A10stdlife="n/a","n/a",IF(AX$3&gt;(A10stdlife+$E204),(Input!$P$152*(1+rvanilla)^0.5)-SUM($P204:AW204),(Input!$P$152*(1+rvanilla)^0.5)/A10stdlife))</f>
        <v>0</v>
      </c>
      <c r="AY204" s="161">
        <f>IF(A10stdlife="n/a","n/a",IF(AY$3&gt;(A10stdlife+$E204),(Input!$P$152*(1+rvanilla)^0.5)-SUM($P204:AX204),(Input!$P$152*(1+rvanilla)^0.5)/A10stdlife))</f>
        <v>0</v>
      </c>
      <c r="AZ204" s="161">
        <f>IF(A10stdlife="n/a","n/a",IF(AZ$3&gt;(A10stdlife+$E204),(Input!$P$152*(1+rvanilla)^0.5)-SUM($P204:AY204),(Input!$P$152*(1+rvanilla)^0.5)/A10stdlife))</f>
        <v>0</v>
      </c>
      <c r="BA204" s="161">
        <f>IF(A10stdlife="n/a","n/a",IF(BA$3&gt;(A10stdlife+$E204),(Input!$P$152*(1+rvanilla)^0.5)-SUM($P204:AZ204),(Input!$P$152*(1+rvanilla)^0.5)/A10stdlife))</f>
        <v>0</v>
      </c>
      <c r="BB204" s="161">
        <f>IF(A10stdlife="n/a","n/a",IF(BB$3&gt;(A10stdlife+$E204),(Input!$P$152*(1+rvanilla)^0.5)-SUM($P204:BA204),(Input!$P$152*(1+rvanilla)^0.5)/A10stdlife))</f>
        <v>0</v>
      </c>
      <c r="BC204" s="161">
        <f>IF(A10stdlife="n/a","n/a",IF(BC$3&gt;(A10stdlife+$E204),(Input!$P$152*(1+rvanilla)^0.5)-SUM($P204:BB204),(Input!$P$152*(1+rvanilla)^0.5)/A10stdlife))</f>
        <v>0</v>
      </c>
      <c r="BD204" s="161">
        <f>IF(A10stdlife="n/a","n/a",IF(BD$3&gt;(A10stdlife+$E204),(Input!$P$152*(1+rvanilla)^0.5)-SUM($P204:BC204),(Input!$P$152*(1+rvanilla)^0.5)/A10stdlife))</f>
        <v>0</v>
      </c>
      <c r="BE204" s="161">
        <f>IF(A10stdlife="n/a","n/a",IF(BE$3&gt;(A10stdlife+$E204),(Input!$P$152*(1+rvanilla)^0.5)-SUM($P204:BD204),(Input!$P$152*(1+rvanilla)^0.5)/A10stdlife))</f>
        <v>0</v>
      </c>
      <c r="BF204" s="161">
        <f>IF(A10stdlife="n/a","n/a",IF(BF$3&gt;(A10stdlife+$E204),(Input!$P$152*(1+rvanilla)^0.5)-SUM($P204:BE204),(Input!$P$152*(1+rvanilla)^0.5)/A10stdlife))</f>
        <v>0</v>
      </c>
      <c r="BG204" s="161">
        <f>IF(A10stdlife="n/a","n/a",IF(BG$3&gt;(A10stdlife+$E204),(Input!$P$152*(1+rvanilla)^0.5)-SUM($P204:BF204),(Input!$P$152*(1+rvanilla)^0.5)/A10stdlife))</f>
        <v>0</v>
      </c>
      <c r="BH204" s="161">
        <f>IF(A10stdlife="n/a","n/a",IF(BH$3&gt;(A10stdlife+$E204),(Input!$P$152*(1+rvanilla)^0.5)-SUM($P204:BG204),(Input!$P$152*(1+rvanilla)^0.5)/A10stdlife))</f>
        <v>0</v>
      </c>
      <c r="BI204" s="161">
        <f>IF(A10stdlife="n/a","n/a",IF(BI$3&gt;(A10stdlife+$E204),(Input!$P$152*(1+rvanilla)^0.5)-SUM($P204:BH204),(Input!$P$152*(1+rvanilla)^0.5)/A10stdlife))</f>
        <v>0</v>
      </c>
      <c r="BJ204" s="19"/>
      <c r="BK204" s="19"/>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1" x14ac:dyDescent="0.2">
      <c r="A205" s="19"/>
      <c r="B205" s="19"/>
      <c r="C205" s="35">
        <f>Asset10</f>
        <v>0</v>
      </c>
      <c r="D205" s="19"/>
      <c r="E205" s="19"/>
      <c r="F205" s="32"/>
      <c r="G205" s="158">
        <f t="shared" ref="G205:AL205" si="55">SUM(G193:G204)</f>
        <v>0</v>
      </c>
      <c r="H205" s="158">
        <f t="shared" si="55"/>
        <v>0</v>
      </c>
      <c r="I205" s="158">
        <f t="shared" si="55"/>
        <v>0</v>
      </c>
      <c r="J205" s="158">
        <f t="shared" si="55"/>
        <v>0</v>
      </c>
      <c r="K205" s="158">
        <f t="shared" si="55"/>
        <v>0</v>
      </c>
      <c r="L205" s="158">
        <f t="shared" si="55"/>
        <v>0</v>
      </c>
      <c r="M205" s="158">
        <f t="shared" si="55"/>
        <v>0</v>
      </c>
      <c r="N205" s="158">
        <f t="shared" si="55"/>
        <v>0</v>
      </c>
      <c r="O205" s="158">
        <f t="shared" si="55"/>
        <v>0</v>
      </c>
      <c r="P205" s="158">
        <f t="shared" si="55"/>
        <v>0</v>
      </c>
      <c r="Q205" s="158">
        <f t="shared" si="55"/>
        <v>0</v>
      </c>
      <c r="R205" s="158">
        <f t="shared" si="55"/>
        <v>0</v>
      </c>
      <c r="S205" s="158">
        <f t="shared" si="55"/>
        <v>0</v>
      </c>
      <c r="T205" s="158">
        <f t="shared" si="55"/>
        <v>0</v>
      </c>
      <c r="U205" s="158">
        <f t="shared" si="55"/>
        <v>0</v>
      </c>
      <c r="V205" s="158">
        <f t="shared" si="55"/>
        <v>0</v>
      </c>
      <c r="W205" s="158">
        <f t="shared" si="55"/>
        <v>0</v>
      </c>
      <c r="X205" s="158">
        <f t="shared" si="55"/>
        <v>0</v>
      </c>
      <c r="Y205" s="158">
        <f t="shared" si="55"/>
        <v>0</v>
      </c>
      <c r="Z205" s="158">
        <f t="shared" si="55"/>
        <v>0</v>
      </c>
      <c r="AA205" s="158">
        <f t="shared" si="55"/>
        <v>0</v>
      </c>
      <c r="AB205" s="158">
        <f t="shared" si="55"/>
        <v>0</v>
      </c>
      <c r="AC205" s="158">
        <f t="shared" si="55"/>
        <v>0</v>
      </c>
      <c r="AD205" s="158">
        <f t="shared" si="55"/>
        <v>0</v>
      </c>
      <c r="AE205" s="158">
        <f t="shared" si="55"/>
        <v>0</v>
      </c>
      <c r="AF205" s="158">
        <f t="shared" si="55"/>
        <v>0</v>
      </c>
      <c r="AG205" s="158">
        <f t="shared" si="55"/>
        <v>0</v>
      </c>
      <c r="AH205" s="158">
        <f t="shared" si="55"/>
        <v>0</v>
      </c>
      <c r="AI205" s="158">
        <f t="shared" si="55"/>
        <v>0</v>
      </c>
      <c r="AJ205" s="158">
        <f t="shared" si="55"/>
        <v>0</v>
      </c>
      <c r="AK205" s="158">
        <f t="shared" si="55"/>
        <v>0</v>
      </c>
      <c r="AL205" s="158">
        <f t="shared" si="55"/>
        <v>0</v>
      </c>
      <c r="AM205" s="158">
        <f t="shared" ref="AM205:BI205" si="56">SUM(AM193:AM204)</f>
        <v>0</v>
      </c>
      <c r="AN205" s="158">
        <f t="shared" si="56"/>
        <v>0</v>
      </c>
      <c r="AO205" s="158">
        <f t="shared" si="56"/>
        <v>0</v>
      </c>
      <c r="AP205" s="158">
        <f t="shared" si="56"/>
        <v>0</v>
      </c>
      <c r="AQ205" s="158">
        <f t="shared" si="56"/>
        <v>0</v>
      </c>
      <c r="AR205" s="158">
        <f t="shared" si="56"/>
        <v>0</v>
      </c>
      <c r="AS205" s="158">
        <f t="shared" si="56"/>
        <v>0</v>
      </c>
      <c r="AT205" s="158">
        <f t="shared" si="56"/>
        <v>0</v>
      </c>
      <c r="AU205" s="158">
        <f t="shared" si="56"/>
        <v>0</v>
      </c>
      <c r="AV205" s="158">
        <f t="shared" si="56"/>
        <v>0</v>
      </c>
      <c r="AW205" s="158">
        <f t="shared" si="56"/>
        <v>0</v>
      </c>
      <c r="AX205" s="158">
        <f t="shared" si="56"/>
        <v>0</v>
      </c>
      <c r="AY205" s="158">
        <f t="shared" si="56"/>
        <v>0</v>
      </c>
      <c r="AZ205" s="158">
        <f t="shared" si="56"/>
        <v>0</v>
      </c>
      <c r="BA205" s="158">
        <f t="shared" si="56"/>
        <v>0</v>
      </c>
      <c r="BB205" s="158">
        <f t="shared" si="56"/>
        <v>0</v>
      </c>
      <c r="BC205" s="158">
        <f t="shared" si="56"/>
        <v>0</v>
      </c>
      <c r="BD205" s="158">
        <f t="shared" si="56"/>
        <v>0</v>
      </c>
      <c r="BE205" s="158">
        <f t="shared" si="56"/>
        <v>0</v>
      </c>
      <c r="BF205" s="158">
        <f t="shared" si="56"/>
        <v>0</v>
      </c>
      <c r="BG205" s="158">
        <f t="shared" si="56"/>
        <v>0</v>
      </c>
      <c r="BH205" s="158">
        <f t="shared" si="56"/>
        <v>0</v>
      </c>
      <c r="BI205" s="158">
        <f t="shared" si="56"/>
        <v>0</v>
      </c>
      <c r="BJ205" s="19"/>
      <c r="BK205" s="19"/>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x14ac:dyDescent="0.2">
      <c r="A206" s="19"/>
      <c r="B206" s="42">
        <f>C218</f>
        <v>0</v>
      </c>
      <c r="C206" s="43"/>
      <c r="D206" s="44" t="s">
        <v>72</v>
      </c>
      <c r="E206" s="43"/>
      <c r="F206" s="45"/>
      <c r="G206" s="391">
        <f>IF(G$3&gt;A11remlife,A11value-SUM($F206:F206),IF(A11remlife="N/A","n/a",A11value/A11remlife))</f>
        <v>0</v>
      </c>
      <c r="H206" s="160">
        <f>IF(H$3&gt;A11remlife,A11value-SUM($F206:G206),IF(A11remlife="N/A","n/a",A11value/A11remlife))</f>
        <v>0</v>
      </c>
      <c r="I206" s="160">
        <f>IF(I$3&gt;A11remlife,A11value-SUM($F206:H206),IF(A11remlife="N/A","n/a",A11value/A11remlife))</f>
        <v>0</v>
      </c>
      <c r="J206" s="160">
        <f>IF(J$3&gt;A11remlife,A11value-SUM($F206:I206),IF(A11remlife="N/A","n/a",A11value/A11remlife))</f>
        <v>0</v>
      </c>
      <c r="K206" s="160">
        <f>IF(K$3&gt;A11remlife,A11value-SUM($F206:J206),IF(A11remlife="N/A","n/a",A11value/A11remlife))</f>
        <v>0</v>
      </c>
      <c r="L206" s="160">
        <f>IF(L$3&gt;A11remlife,A11value-SUM($F206:K206),IF(A11remlife="N/A","n/a",A11value/A11remlife))</f>
        <v>0</v>
      </c>
      <c r="M206" s="160">
        <f>IF(M$3&gt;A11remlife,A11value-SUM($F206:L206),IF(A11remlife="N/A","n/a",A11value/A11remlife))</f>
        <v>0</v>
      </c>
      <c r="N206" s="160">
        <f>IF(N$3&gt;A11remlife,A11value-SUM($F206:M206),IF(A11remlife="N/A","n/a",A11value/A11remlife))</f>
        <v>0</v>
      </c>
      <c r="O206" s="160">
        <f>IF(O$3&gt;A11remlife,A11value-SUM($F206:N206),IF(A11remlife="N/A","n/a",A11value/A11remlife))</f>
        <v>0</v>
      </c>
      <c r="P206" s="160">
        <f>IF(P$3&gt;A11remlife,A11value-SUM($F206:O206),IF(A11remlife="N/A","n/a",A11value/A11remlife))</f>
        <v>0</v>
      </c>
      <c r="Q206" s="160">
        <f>IF(Q$3&gt;A11remlife,A11value-SUM($F206:P206),IF(A11remlife="N/A","n/a",A11value/A11remlife))</f>
        <v>0</v>
      </c>
      <c r="R206" s="160">
        <f>IF(R$3&gt;A11remlife,A11value-SUM($F206:Q206),IF(A11remlife="N/A","n/a",A11value/A11remlife))</f>
        <v>0</v>
      </c>
      <c r="S206" s="160">
        <f>IF(S$3&gt;A11remlife,A11value-SUM($F206:R206),IF(A11remlife="N/A","n/a",A11value/A11remlife))</f>
        <v>0</v>
      </c>
      <c r="T206" s="160">
        <f>IF(T$3&gt;A11remlife,A11value-SUM($F206:S206),IF(A11remlife="N/A","n/a",A11value/A11remlife))</f>
        <v>0</v>
      </c>
      <c r="U206" s="160">
        <f>IF(U$3&gt;A11remlife,A11value-SUM($F206:T206),IF(A11remlife="N/A","n/a",A11value/A11remlife))</f>
        <v>0</v>
      </c>
      <c r="V206" s="160">
        <f>IF(V$3&gt;A11remlife,A11value-SUM($F206:U206),IF(A11remlife="N/A","n/a",A11value/A11remlife))</f>
        <v>0</v>
      </c>
      <c r="W206" s="160">
        <f>IF(W$3&gt;A11remlife,A11value-SUM($F206:V206),IF(A11remlife="N/A","n/a",A11value/A11remlife))</f>
        <v>0</v>
      </c>
      <c r="X206" s="160">
        <f>IF(X$3&gt;A11remlife,A11value-SUM($F206:W206),IF(A11remlife="N/A","n/a",A11value/A11remlife))</f>
        <v>0</v>
      </c>
      <c r="Y206" s="160">
        <f>IF(Y$3&gt;A11remlife,A11value-SUM($F206:X206),IF(A11remlife="N/A","n/a",A11value/A11remlife))</f>
        <v>0</v>
      </c>
      <c r="Z206" s="160">
        <f>IF(Z$3&gt;A11remlife,A11value-SUM($F206:Y206),IF(A11remlife="N/A","n/a",A11value/A11remlife))</f>
        <v>0</v>
      </c>
      <c r="AA206" s="160">
        <f>IF(AA$3&gt;A11remlife,A11value-SUM($F206:Z206),IF(A11remlife="N/A","n/a",A11value/A11remlife))</f>
        <v>0</v>
      </c>
      <c r="AB206" s="160">
        <f>IF(AB$3&gt;A11remlife,A11value-SUM($F206:AA206),IF(A11remlife="N/A","n/a",A11value/A11remlife))</f>
        <v>0</v>
      </c>
      <c r="AC206" s="160">
        <f>IF(AC$3&gt;A11remlife,A11value-SUM($F206:AB206),IF(A11remlife="N/A","n/a",A11value/A11remlife))</f>
        <v>0</v>
      </c>
      <c r="AD206" s="160">
        <f>IF(AD$3&gt;A11remlife,A11value-SUM($F206:AC206),IF(A11remlife="N/A","n/a",A11value/A11remlife))</f>
        <v>0</v>
      </c>
      <c r="AE206" s="160">
        <f>IF(AE$3&gt;A11remlife,A11value-SUM($F206:AD206),IF(A11remlife="N/A","n/a",A11value/A11remlife))</f>
        <v>0</v>
      </c>
      <c r="AF206" s="160">
        <f>IF(AF$3&gt;A11remlife,A11value-SUM($F206:AE206),IF(A11remlife="N/A","n/a",A11value/A11remlife))</f>
        <v>0</v>
      </c>
      <c r="AG206" s="160">
        <f>IF(AG$3&gt;A11remlife,A11value-SUM($F206:AF206),IF(A11remlife="N/A","n/a",A11value/A11remlife))</f>
        <v>0</v>
      </c>
      <c r="AH206" s="160">
        <f>IF(AH$3&gt;A11remlife,A11value-SUM($F206:AG206),IF(A11remlife="N/A","n/a",A11value/A11remlife))</f>
        <v>0</v>
      </c>
      <c r="AI206" s="160">
        <f>IF(AI$3&gt;A11remlife,A11value-SUM($F206:AH206),IF(A11remlife="N/A","n/a",A11value/A11remlife))</f>
        <v>0</v>
      </c>
      <c r="AJ206" s="160">
        <f>IF(AJ$3&gt;A11remlife,A11value-SUM($F206:AI206),IF(A11remlife="N/A","n/a",A11value/A11remlife))</f>
        <v>0</v>
      </c>
      <c r="AK206" s="160">
        <f>IF(AK$3&gt;A11remlife,A11value-SUM($F206:AJ206),IF(A11remlife="N/A","n/a",A11value/A11remlife))</f>
        <v>0</v>
      </c>
      <c r="AL206" s="160">
        <f>IF(AL$3&gt;A11remlife,A11value-SUM($F206:AK206),IF(A11remlife="N/A","n/a",A11value/A11remlife))</f>
        <v>0</v>
      </c>
      <c r="AM206" s="160">
        <f>IF(AM$3&gt;A11remlife,A11value-SUM($F206:AL206),IF(A11remlife="N/A","n/a",A11value/A11remlife))</f>
        <v>0</v>
      </c>
      <c r="AN206" s="160">
        <f>IF(AN$3&gt;A11remlife,A11value-SUM($F206:AM206),IF(A11remlife="N/A","n/a",A11value/A11remlife))</f>
        <v>0</v>
      </c>
      <c r="AO206" s="160">
        <f>IF(AO$3&gt;A11remlife,A11value-SUM($F206:AN206),IF(A11remlife="N/A","n/a",A11value/A11remlife))</f>
        <v>0</v>
      </c>
      <c r="AP206" s="160">
        <f>IF(AP$3&gt;A11remlife,A11value-SUM($F206:AO206),IF(A11remlife="N/A","n/a",A11value/A11remlife))</f>
        <v>0</v>
      </c>
      <c r="AQ206" s="160">
        <f>IF(AQ$3&gt;A11remlife,A11value-SUM($F206:AP206),IF(A11remlife="N/A","n/a",A11value/A11remlife))</f>
        <v>0</v>
      </c>
      <c r="AR206" s="160">
        <f>IF(AR$3&gt;A11remlife,A11value-SUM($F206:AQ206),IF(A11remlife="N/A","n/a",A11value/A11remlife))</f>
        <v>0</v>
      </c>
      <c r="AS206" s="160">
        <f>IF(AS$3&gt;A11remlife,A11value-SUM($F206:AR206),IF(A11remlife="N/A","n/a",A11value/A11remlife))</f>
        <v>0</v>
      </c>
      <c r="AT206" s="160">
        <f>IF(AT$3&gt;A11remlife,A11value-SUM($F206:AS206),IF(A11remlife="N/A","n/a",A11value/A11remlife))</f>
        <v>0</v>
      </c>
      <c r="AU206" s="160">
        <f>IF(AU$3&gt;A11remlife,A11value-SUM($F206:AT206),IF(A11remlife="N/A","n/a",A11value/A11remlife))</f>
        <v>0</v>
      </c>
      <c r="AV206" s="160">
        <f>IF(AV$3&gt;A11remlife,A11value-SUM($F206:AU206),IF(A11remlife="N/A","n/a",A11value/A11remlife))</f>
        <v>0</v>
      </c>
      <c r="AW206" s="160">
        <f>IF(AW$3&gt;A11remlife,A11value-SUM($F206:AV206),IF(A11remlife="N/A","n/a",A11value/A11remlife))</f>
        <v>0</v>
      </c>
      <c r="AX206" s="160">
        <f>IF(AX$3&gt;A11remlife,A11value-SUM($F206:AW206),IF(A11remlife="N/A","n/a",A11value/A11remlife))</f>
        <v>0</v>
      </c>
      <c r="AY206" s="160">
        <f>IF(AY$3&gt;A11remlife,A11value-SUM($F206:AX206),IF(A11remlife="N/A","n/a",A11value/A11remlife))</f>
        <v>0</v>
      </c>
      <c r="AZ206" s="160">
        <f>IF(AZ$3&gt;A11remlife,A11value-SUM($F206:AY206),IF(A11remlife="N/A","n/a",A11value/A11remlife))</f>
        <v>0</v>
      </c>
      <c r="BA206" s="160">
        <f>IF(BA$3&gt;A11remlife,A11value-SUM($F206:AZ206),IF(A11remlife="N/A","n/a",A11value/A11remlife))</f>
        <v>0</v>
      </c>
      <c r="BB206" s="160">
        <f>IF(BB$3&gt;A11remlife,A11value-SUM($F206:BA206),IF(A11remlife="N/A","n/a",A11value/A11remlife))</f>
        <v>0</v>
      </c>
      <c r="BC206" s="160">
        <f>IF(BC$3&gt;A11remlife,A11value-SUM($F206:BB206),IF(A11remlife="N/A","n/a",A11value/A11remlife))</f>
        <v>0</v>
      </c>
      <c r="BD206" s="160">
        <f>IF(BD$3&gt;A11remlife,A11value-SUM($F206:BC206),IF(A11remlife="N/A","n/a",A11value/A11remlife))</f>
        <v>0</v>
      </c>
      <c r="BE206" s="160">
        <f>IF(BE$3&gt;A11remlife,A11value-SUM($F206:BD206),IF(A11remlife="N/A","n/a",A11value/A11remlife))</f>
        <v>0</v>
      </c>
      <c r="BF206" s="160">
        <f>IF(BF$3&gt;A11remlife,A11value-SUM($F206:BE206),IF(A11remlife="N/A","n/a",A11value/A11remlife))</f>
        <v>0</v>
      </c>
      <c r="BG206" s="160">
        <f>IF(BG$3&gt;A11remlife,A11value-SUM($F206:BF206),IF(A11remlife="N/A","n/a",A11value/A11remlife))</f>
        <v>0</v>
      </c>
      <c r="BH206" s="160">
        <f>IF(BH$3&gt;A11remlife,A11value-SUM($F206:BG206),IF(A11remlife="N/A","n/a",A11value/A11remlife))</f>
        <v>0</v>
      </c>
      <c r="BI206" s="160">
        <f>IF(BI$3&gt;A11remlife,A11value-SUM($F206:BH206),IF(A11remlife="N/A","n/a",A11value/A11remlife))</f>
        <v>0</v>
      </c>
      <c r="BJ206" s="19"/>
      <c r="BK206" s="19"/>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x14ac:dyDescent="0.2">
      <c r="A207" s="19"/>
      <c r="B207" s="19"/>
      <c r="C207" s="35"/>
      <c r="D207" s="469" t="s">
        <v>71</v>
      </c>
      <c r="E207" s="281">
        <v>0</v>
      </c>
      <c r="F207" s="37"/>
      <c r="G207" s="157"/>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9"/>
      <c r="BK207" s="19"/>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x14ac:dyDescent="0.2">
      <c r="A208" s="19"/>
      <c r="B208" s="19"/>
      <c r="C208" s="35"/>
      <c r="D208" s="469"/>
      <c r="E208" s="281">
        <v>1</v>
      </c>
      <c r="F208" s="37"/>
      <c r="G208" s="392"/>
      <c r="H208" s="161">
        <f>IF(A11stdlife="n/a","n/a",IF(H$3&gt;(A11stdlife+$E208),(Input!$G$153*(1+rvanilla)^0.5)-SUM($G208:G208),(Input!$G$153*(1+rvanilla)^0.5)/A11stdlife))</f>
        <v>0</v>
      </c>
      <c r="I208" s="161">
        <f>IF(A11stdlife="n/a","n/a",IF(I$3&gt;(A11stdlife+$E208),(Input!$G$153*(1+rvanilla)^0.5)-SUM($G208:H208),(Input!$G$153*(1+rvanilla)^0.5)/A11stdlife))</f>
        <v>0</v>
      </c>
      <c r="J208" s="161">
        <f>IF(A11stdlife="n/a","n/a",IF(J$3&gt;(A11stdlife+$E208),(Input!$G$153*(1+rvanilla)^0.5)-SUM($G208:I208),(Input!$G$153*(1+rvanilla)^0.5)/A11stdlife))</f>
        <v>0</v>
      </c>
      <c r="K208" s="161">
        <f>IF(A11stdlife="n/a","n/a",IF(K$3&gt;(A11stdlife+$E208),(Input!$G$153*(1+rvanilla)^0.5)-SUM($G208:J208),(Input!$G$153*(1+rvanilla)^0.5)/A11stdlife))</f>
        <v>0</v>
      </c>
      <c r="L208" s="161">
        <f>IF(A11stdlife="n/a","n/a",IF(L$3&gt;(A11stdlife+$E208),(Input!$G$153*(1+rvanilla)^0.5)-SUM($G208:K208),(Input!$G$153*(1+rvanilla)^0.5)/A11stdlife))</f>
        <v>0</v>
      </c>
      <c r="M208" s="161">
        <f>IF(A11stdlife="n/a","n/a",IF(M$3&gt;(A11stdlife+$E208),(Input!$G$153*(1+rvanilla)^0.5)-SUM($G208:L208),(Input!$G$153*(1+rvanilla)^0.5)/A11stdlife))</f>
        <v>0</v>
      </c>
      <c r="N208" s="161">
        <f>IF(A11stdlife="n/a","n/a",IF(N$3&gt;(A11stdlife+$E208),(Input!$G$153*(1+rvanilla)^0.5)-SUM($G208:M208),(Input!$G$153*(1+rvanilla)^0.5)/A11stdlife))</f>
        <v>0</v>
      </c>
      <c r="O208" s="161">
        <f>IF(A11stdlife="n/a","n/a",IF(O$3&gt;(A11stdlife+$E208),(Input!$G$153*(1+rvanilla)^0.5)-SUM($G208:N208),(Input!$G$153*(1+rvanilla)^0.5)/A11stdlife))</f>
        <v>0</v>
      </c>
      <c r="P208" s="161">
        <f>IF(A11stdlife="n/a","n/a",IF(P$3&gt;(A11stdlife+$E208),(Input!$G$153*(1+rvanilla)^0.5)-SUM($G208:O208),(Input!$G$153*(1+rvanilla)^0.5)/A11stdlife))</f>
        <v>0</v>
      </c>
      <c r="Q208" s="161">
        <f>IF(A11stdlife="n/a","n/a",IF(Q$3&gt;(A11stdlife+$E208),(Input!$G$153*(1+rvanilla)^0.5)-SUM($G208:P208),(Input!$G$153*(1+rvanilla)^0.5)/A11stdlife))</f>
        <v>0</v>
      </c>
      <c r="R208" s="161">
        <f>IF(A11stdlife="n/a","n/a",IF(R$3&gt;(A11stdlife+$E208),(Input!$G$153*(1+rvanilla)^0.5)-SUM($G208:Q208),(Input!$G$153*(1+rvanilla)^0.5)/A11stdlife))</f>
        <v>0</v>
      </c>
      <c r="S208" s="161">
        <f>IF(A11stdlife="n/a","n/a",IF(S$3&gt;(A11stdlife+$E208),(Input!$G$153*(1+rvanilla)^0.5)-SUM($G208:R208),(Input!$G$153*(1+rvanilla)^0.5)/A11stdlife))</f>
        <v>0</v>
      </c>
      <c r="T208" s="161">
        <f>IF(A11stdlife="n/a","n/a",IF(T$3&gt;(A11stdlife+$E208),(Input!$G$153*(1+rvanilla)^0.5)-SUM($G208:S208),(Input!$G$153*(1+rvanilla)^0.5)/A11stdlife))</f>
        <v>0</v>
      </c>
      <c r="U208" s="161">
        <f>IF(A11stdlife="n/a","n/a",IF(U$3&gt;(A11stdlife+$E208),(Input!$G$153*(1+rvanilla)^0.5)-SUM($G208:T208),(Input!$G$153*(1+rvanilla)^0.5)/A11stdlife))</f>
        <v>0</v>
      </c>
      <c r="V208" s="161">
        <f>IF(A11stdlife="n/a","n/a",IF(V$3&gt;(A11stdlife+$E208),(Input!$G$153*(1+rvanilla)^0.5)-SUM($G208:U208),(Input!$G$153*(1+rvanilla)^0.5)/A11stdlife))</f>
        <v>0</v>
      </c>
      <c r="W208" s="161">
        <f>IF(A11stdlife="n/a","n/a",IF(W$3&gt;(A11stdlife+$E208),(Input!$G$153*(1+rvanilla)^0.5)-SUM($G208:V208),(Input!$G$153*(1+rvanilla)^0.5)/A11stdlife))</f>
        <v>0</v>
      </c>
      <c r="X208" s="161">
        <f>IF(A11stdlife="n/a","n/a",IF(X$3&gt;(A11stdlife+$E208),(Input!$G$153*(1+rvanilla)^0.5)-SUM($G208:W208),(Input!$G$153*(1+rvanilla)^0.5)/A11stdlife))</f>
        <v>0</v>
      </c>
      <c r="Y208" s="161">
        <f>IF(A11stdlife="n/a","n/a",IF(Y$3&gt;(A11stdlife+$E208),(Input!$G$153*(1+rvanilla)^0.5)-SUM($G208:X208),(Input!$G$153*(1+rvanilla)^0.5)/A11stdlife))</f>
        <v>0</v>
      </c>
      <c r="Z208" s="161">
        <f>IF(A11stdlife="n/a","n/a",IF(Z$3&gt;(A11stdlife+$E208),(Input!$G$153*(1+rvanilla)^0.5)-SUM($G208:Y208),(Input!$G$153*(1+rvanilla)^0.5)/A11stdlife))</f>
        <v>0</v>
      </c>
      <c r="AA208" s="161">
        <f>IF(A11stdlife="n/a","n/a",IF(AA$3&gt;(A11stdlife+$E208),(Input!$G$153*(1+rvanilla)^0.5)-SUM($G208:Z208),(Input!$G$153*(1+rvanilla)^0.5)/A11stdlife))</f>
        <v>0</v>
      </c>
      <c r="AB208" s="161">
        <f>IF(A11stdlife="n/a","n/a",IF(AB$3&gt;(A11stdlife+$E208),(Input!$G$153*(1+rvanilla)^0.5)-SUM($G208:AA208),(Input!$G$153*(1+rvanilla)^0.5)/A11stdlife))</f>
        <v>0</v>
      </c>
      <c r="AC208" s="161">
        <f>IF(A11stdlife="n/a","n/a",IF(AC$3&gt;(A11stdlife+$E208),(Input!$G$153*(1+rvanilla)^0.5)-SUM($G208:AB208),(Input!$G$153*(1+rvanilla)^0.5)/A11stdlife))</f>
        <v>0</v>
      </c>
      <c r="AD208" s="161">
        <f>IF(A11stdlife="n/a","n/a",IF(AD$3&gt;(A11stdlife+$E208),(Input!$G$153*(1+rvanilla)^0.5)-SUM($G208:AC208),(Input!$G$153*(1+rvanilla)^0.5)/A11stdlife))</f>
        <v>0</v>
      </c>
      <c r="AE208" s="161">
        <f>IF(A11stdlife="n/a","n/a",IF(AE$3&gt;(A11stdlife+$E208),(Input!$G$153*(1+rvanilla)^0.5)-SUM($G208:AD208),(Input!$G$153*(1+rvanilla)^0.5)/A11stdlife))</f>
        <v>0</v>
      </c>
      <c r="AF208" s="161">
        <f>IF(A11stdlife="n/a","n/a",IF(AF$3&gt;(A11stdlife+$E208),(Input!$G$153*(1+rvanilla)^0.5)-SUM($G208:AE208),(Input!$G$153*(1+rvanilla)^0.5)/A11stdlife))</f>
        <v>0</v>
      </c>
      <c r="AG208" s="161">
        <f>IF(A11stdlife="n/a","n/a",IF(AG$3&gt;(A11stdlife+$E208),(Input!$G$153*(1+rvanilla)^0.5)-SUM($G208:AF208),(Input!$G$153*(1+rvanilla)^0.5)/A11stdlife))</f>
        <v>0</v>
      </c>
      <c r="AH208" s="161">
        <f>IF(A11stdlife="n/a","n/a",IF(AH$3&gt;(A11stdlife+$E208),(Input!$G$153*(1+rvanilla)^0.5)-SUM($G208:AG208),(Input!$G$153*(1+rvanilla)^0.5)/A11stdlife))</f>
        <v>0</v>
      </c>
      <c r="AI208" s="161">
        <f>IF(A11stdlife="n/a","n/a",IF(AI$3&gt;(A11stdlife+$E208),(Input!$G$153*(1+rvanilla)^0.5)-SUM($G208:AH208),(Input!$G$153*(1+rvanilla)^0.5)/A11stdlife))</f>
        <v>0</v>
      </c>
      <c r="AJ208" s="161">
        <f>IF(A11stdlife="n/a","n/a",IF(AJ$3&gt;(A11stdlife+$E208),(Input!$G$153*(1+rvanilla)^0.5)-SUM($G208:AI208),(Input!$G$153*(1+rvanilla)^0.5)/A11stdlife))</f>
        <v>0</v>
      </c>
      <c r="AK208" s="161">
        <f>IF(A11stdlife="n/a","n/a",IF(AK$3&gt;(A11stdlife+$E208),(Input!$G$153*(1+rvanilla)^0.5)-SUM($G208:AJ208),(Input!$G$153*(1+rvanilla)^0.5)/A11stdlife))</f>
        <v>0</v>
      </c>
      <c r="AL208" s="161">
        <f>IF(A11stdlife="n/a","n/a",IF(AL$3&gt;(A11stdlife+$E208),(Input!$G$153*(1+rvanilla)^0.5)-SUM($G208:AK208),(Input!$G$153*(1+rvanilla)^0.5)/A11stdlife))</f>
        <v>0</v>
      </c>
      <c r="AM208" s="161">
        <f>IF(A11stdlife="n/a","n/a",IF(AM$3&gt;(A11stdlife+$E208),(Input!$G$153*(1+rvanilla)^0.5)-SUM($G208:AL208),(Input!$G$153*(1+rvanilla)^0.5)/A11stdlife))</f>
        <v>0</v>
      </c>
      <c r="AN208" s="161">
        <f>IF(A11stdlife="n/a","n/a",IF(AN$3&gt;(A11stdlife+$E208),(Input!$G$153*(1+rvanilla)^0.5)-SUM($G208:AM208),(Input!$G$153*(1+rvanilla)^0.5)/A11stdlife))</f>
        <v>0</v>
      </c>
      <c r="AO208" s="161">
        <f>IF(A11stdlife="n/a","n/a",IF(AO$3&gt;(A11stdlife+$E208),(Input!$G$153*(1+rvanilla)^0.5)-SUM($G208:AN208),(Input!$G$153*(1+rvanilla)^0.5)/A11stdlife))</f>
        <v>0</v>
      </c>
      <c r="AP208" s="161">
        <f>IF(A11stdlife="n/a","n/a",IF(AP$3&gt;(A11stdlife+$E208),(Input!$G$153*(1+rvanilla)^0.5)-SUM($G208:AO208),(Input!$G$153*(1+rvanilla)^0.5)/A11stdlife))</f>
        <v>0</v>
      </c>
      <c r="AQ208" s="161">
        <f>IF(A11stdlife="n/a","n/a",IF(AQ$3&gt;(A11stdlife+$E208),(Input!$G$153*(1+rvanilla)^0.5)-SUM($G208:AP208),(Input!$G$153*(1+rvanilla)^0.5)/A11stdlife))</f>
        <v>0</v>
      </c>
      <c r="AR208" s="161">
        <f>IF(A11stdlife="n/a","n/a",IF(AR$3&gt;(A11stdlife+$E208),(Input!$G$153*(1+rvanilla)^0.5)-SUM($G208:AQ208),(Input!$G$153*(1+rvanilla)^0.5)/A11stdlife))</f>
        <v>0</v>
      </c>
      <c r="AS208" s="161">
        <f>IF(A11stdlife="n/a","n/a",IF(AS$3&gt;(A11stdlife+$E208),(Input!$G$153*(1+rvanilla)^0.5)-SUM($G208:AR208),(Input!$G$153*(1+rvanilla)^0.5)/A11stdlife))</f>
        <v>0</v>
      </c>
      <c r="AT208" s="161">
        <f>IF(A11stdlife="n/a","n/a",IF(AT$3&gt;(A11stdlife+$E208),(Input!$G$153*(1+rvanilla)^0.5)-SUM($G208:AS208),(Input!$G$153*(1+rvanilla)^0.5)/A11stdlife))</f>
        <v>0</v>
      </c>
      <c r="AU208" s="161">
        <f>IF(A11stdlife="n/a","n/a",IF(AU$3&gt;(A11stdlife+$E208),(Input!$G$153*(1+rvanilla)^0.5)-SUM($G208:AT208),(Input!$G$153*(1+rvanilla)^0.5)/A11stdlife))</f>
        <v>0</v>
      </c>
      <c r="AV208" s="161">
        <f>IF(A11stdlife="n/a","n/a",IF(AV$3&gt;(A11stdlife+$E208),(Input!$G$153*(1+rvanilla)^0.5)-SUM($G208:AU208),(Input!$G$153*(1+rvanilla)^0.5)/A11stdlife))</f>
        <v>0</v>
      </c>
      <c r="AW208" s="161">
        <f>IF(A11stdlife="n/a","n/a",IF(AW$3&gt;(A11stdlife+$E208),(Input!$G$153*(1+rvanilla)^0.5)-SUM($G208:AV208),(Input!$G$153*(1+rvanilla)^0.5)/A11stdlife))</f>
        <v>0</v>
      </c>
      <c r="AX208" s="161">
        <f>IF(A11stdlife="n/a","n/a",IF(AX$3&gt;(A11stdlife+$E208),(Input!$G$153*(1+rvanilla)^0.5)-SUM($G208:AW208),(Input!$G$153*(1+rvanilla)^0.5)/A11stdlife))</f>
        <v>0</v>
      </c>
      <c r="AY208" s="161">
        <f>IF(A11stdlife="n/a","n/a",IF(AY$3&gt;(A11stdlife+$E208),(Input!$G$153*(1+rvanilla)^0.5)-SUM($G208:AX208),(Input!$G$153*(1+rvanilla)^0.5)/A11stdlife))</f>
        <v>0</v>
      </c>
      <c r="AZ208" s="161">
        <f>IF(A11stdlife="n/a","n/a",IF(AZ$3&gt;(A11stdlife+$E208),(Input!$G$153*(1+rvanilla)^0.5)-SUM($G208:AY208),(Input!$G$153*(1+rvanilla)^0.5)/A11stdlife))</f>
        <v>0</v>
      </c>
      <c r="BA208" s="161">
        <f>IF(A11stdlife="n/a","n/a",IF(BA$3&gt;(A11stdlife+$E208),(Input!$G$153*(1+rvanilla)^0.5)-SUM($G208:AZ208),(Input!$G$153*(1+rvanilla)^0.5)/A11stdlife))</f>
        <v>0</v>
      </c>
      <c r="BB208" s="161">
        <f>IF(A11stdlife="n/a","n/a",IF(BB$3&gt;(A11stdlife+$E208),(Input!$G$153*(1+rvanilla)^0.5)-SUM($G208:BA208),(Input!$G$153*(1+rvanilla)^0.5)/A11stdlife))</f>
        <v>0</v>
      </c>
      <c r="BC208" s="161">
        <f>IF(A11stdlife="n/a","n/a",IF(BC$3&gt;(A11stdlife+$E208),(Input!$G$153*(1+rvanilla)^0.5)-SUM($G208:BB208),(Input!$G$153*(1+rvanilla)^0.5)/A11stdlife))</f>
        <v>0</v>
      </c>
      <c r="BD208" s="161">
        <f>IF(A11stdlife="n/a","n/a",IF(BD$3&gt;(A11stdlife+$E208),(Input!$G$153*(1+rvanilla)^0.5)-SUM($G208:BC208),(Input!$G$153*(1+rvanilla)^0.5)/A11stdlife))</f>
        <v>0</v>
      </c>
      <c r="BE208" s="161">
        <f>IF(A11stdlife="n/a","n/a",IF(BE$3&gt;(A11stdlife+$E208),(Input!$G$153*(1+rvanilla)^0.5)-SUM($G208:BD208),(Input!$G$153*(1+rvanilla)^0.5)/A11stdlife))</f>
        <v>0</v>
      </c>
      <c r="BF208" s="161">
        <f>IF(A11stdlife="n/a","n/a",IF(BF$3&gt;(A11stdlife+$E208),(Input!$G$153*(1+rvanilla)^0.5)-SUM($G208:BE208),(Input!$G$153*(1+rvanilla)^0.5)/A11stdlife))</f>
        <v>0</v>
      </c>
      <c r="BG208" s="161">
        <f>IF(A11stdlife="n/a","n/a",IF(BG$3&gt;(A11stdlife+$E208),(Input!$G$153*(1+rvanilla)^0.5)-SUM($G208:BF208),(Input!$G$153*(1+rvanilla)^0.5)/A11stdlife))</f>
        <v>0</v>
      </c>
      <c r="BH208" s="161">
        <f>IF(A11stdlife="n/a","n/a",IF(BH$3&gt;(A11stdlife+$E208),(Input!$G$153*(1+rvanilla)^0.5)-SUM($G208:BG208),(Input!$G$153*(1+rvanilla)^0.5)/A11stdlife))</f>
        <v>0</v>
      </c>
      <c r="BI208" s="161">
        <f>IF(A11stdlife="n/a","n/a",IF(BI$3&gt;(A11stdlife+$E208),(Input!$G$153*(1+rvanilla)^0.5)-SUM($G208:BH208),(Input!$G$153*(1+rvanilla)^0.5)/A11stdlife))</f>
        <v>0</v>
      </c>
      <c r="BJ208" s="19"/>
      <c r="BK208" s="19"/>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x14ac:dyDescent="0.2">
      <c r="A209" s="19"/>
      <c r="B209" s="19"/>
      <c r="C209" s="35"/>
      <c r="D209" s="469"/>
      <c r="E209" s="281">
        <v>2</v>
      </c>
      <c r="F209" s="37"/>
      <c r="G209" s="393"/>
      <c r="H209" s="306"/>
      <c r="I209" s="161">
        <f>IF(A11stdlife="n/a","n/a",IF(I$3&gt;(A11stdlife+$E209),(Input!$H$153*(1+rvanilla)^0.5)-SUM($H209:H209),(Input!$H$153*(1+rvanilla)^0.5)/A11stdlife))</f>
        <v>0</v>
      </c>
      <c r="J209" s="161">
        <f>IF(A11stdlife="n/a","n/a",IF(J$3&gt;(A11stdlife+$E209),(Input!$H$153*(1+rvanilla)^0.5)-SUM($H209:I209),(Input!$H$153*(1+rvanilla)^0.5)/A11stdlife))</f>
        <v>0</v>
      </c>
      <c r="K209" s="161">
        <f>IF(A11stdlife="n/a","n/a",IF(K$3&gt;(A11stdlife+$E209),(Input!$H$153*(1+rvanilla)^0.5)-SUM($H209:J209),(Input!$H$153*(1+rvanilla)^0.5)/A11stdlife))</f>
        <v>0</v>
      </c>
      <c r="L209" s="161">
        <f>IF(A11stdlife="n/a","n/a",IF(L$3&gt;(A11stdlife+$E209),(Input!$H$153*(1+rvanilla)^0.5)-SUM($H209:K209),(Input!$H$153*(1+rvanilla)^0.5)/A11stdlife))</f>
        <v>0</v>
      </c>
      <c r="M209" s="161">
        <f>IF(A11stdlife="n/a","n/a",IF(M$3&gt;(A11stdlife+$E209),(Input!$H$153*(1+rvanilla)^0.5)-SUM($H209:L209),(Input!$H$153*(1+rvanilla)^0.5)/A11stdlife))</f>
        <v>0</v>
      </c>
      <c r="N209" s="161">
        <f>IF(A11stdlife="n/a","n/a",IF(N$3&gt;(A11stdlife+$E209),(Input!$H$153*(1+rvanilla)^0.5)-SUM($H209:M209),(Input!$H$153*(1+rvanilla)^0.5)/A11stdlife))</f>
        <v>0</v>
      </c>
      <c r="O209" s="161">
        <f>IF(A11stdlife="n/a","n/a",IF(O$3&gt;(A11stdlife+$E209),(Input!$H$153*(1+rvanilla)^0.5)-SUM($H209:N209),(Input!$H$153*(1+rvanilla)^0.5)/A11stdlife))</f>
        <v>0</v>
      </c>
      <c r="P209" s="161">
        <f>IF(A11stdlife="n/a","n/a",IF(P$3&gt;(A11stdlife+$E209),(Input!$H$153*(1+rvanilla)^0.5)-SUM($H209:O209),(Input!$H$153*(1+rvanilla)^0.5)/A11stdlife))</f>
        <v>0</v>
      </c>
      <c r="Q209" s="161">
        <f>IF(A11stdlife="n/a","n/a",IF(Q$3&gt;(A11stdlife+$E209),(Input!$H$153*(1+rvanilla)^0.5)-SUM($H209:P209),(Input!$H$153*(1+rvanilla)^0.5)/A11stdlife))</f>
        <v>0</v>
      </c>
      <c r="R209" s="161">
        <f>IF(A11stdlife="n/a","n/a",IF(R$3&gt;(A11stdlife+$E209),(Input!$H$153*(1+rvanilla)^0.5)-SUM($H209:Q209),(Input!$H$153*(1+rvanilla)^0.5)/A11stdlife))</f>
        <v>0</v>
      </c>
      <c r="S209" s="161">
        <f>IF(A11stdlife="n/a","n/a",IF(S$3&gt;(A11stdlife+$E209),(Input!$H$153*(1+rvanilla)^0.5)-SUM($H209:R209),(Input!$H$153*(1+rvanilla)^0.5)/A11stdlife))</f>
        <v>0</v>
      </c>
      <c r="T209" s="161">
        <f>IF(A11stdlife="n/a","n/a",IF(T$3&gt;(A11stdlife+$E209),(Input!$H$153*(1+rvanilla)^0.5)-SUM($H209:S209),(Input!$H$153*(1+rvanilla)^0.5)/A11stdlife))</f>
        <v>0</v>
      </c>
      <c r="U209" s="161">
        <f>IF(A11stdlife="n/a","n/a",IF(U$3&gt;(A11stdlife+$E209),(Input!$H$153*(1+rvanilla)^0.5)-SUM($H209:T209),(Input!$H$153*(1+rvanilla)^0.5)/A11stdlife))</f>
        <v>0</v>
      </c>
      <c r="V209" s="161">
        <f>IF(A11stdlife="n/a","n/a",IF(V$3&gt;(A11stdlife+$E209),(Input!$H$153*(1+rvanilla)^0.5)-SUM($H209:U209),(Input!$H$153*(1+rvanilla)^0.5)/A11stdlife))</f>
        <v>0</v>
      </c>
      <c r="W209" s="161">
        <f>IF(A11stdlife="n/a","n/a",IF(W$3&gt;(A11stdlife+$E209),(Input!$H$153*(1+rvanilla)^0.5)-SUM($H209:V209),(Input!$H$153*(1+rvanilla)^0.5)/A11stdlife))</f>
        <v>0</v>
      </c>
      <c r="X209" s="161">
        <f>IF(A11stdlife="n/a","n/a",IF(X$3&gt;(A11stdlife+$E209),(Input!$H$153*(1+rvanilla)^0.5)-SUM($H209:W209),(Input!$H$153*(1+rvanilla)^0.5)/A11stdlife))</f>
        <v>0</v>
      </c>
      <c r="Y209" s="161">
        <f>IF(A11stdlife="n/a","n/a",IF(Y$3&gt;(A11stdlife+$E209),(Input!$H$153*(1+rvanilla)^0.5)-SUM($H209:X209),(Input!$H$153*(1+rvanilla)^0.5)/A11stdlife))</f>
        <v>0</v>
      </c>
      <c r="Z209" s="161">
        <f>IF(A11stdlife="n/a","n/a",IF(Z$3&gt;(A11stdlife+$E209),(Input!$H$153*(1+rvanilla)^0.5)-SUM($H209:Y209),(Input!$H$153*(1+rvanilla)^0.5)/A11stdlife))</f>
        <v>0</v>
      </c>
      <c r="AA209" s="161">
        <f>IF(A11stdlife="n/a","n/a",IF(AA$3&gt;(A11stdlife+$E209),(Input!$H$153*(1+rvanilla)^0.5)-SUM($H209:Z209),(Input!$H$153*(1+rvanilla)^0.5)/A11stdlife))</f>
        <v>0</v>
      </c>
      <c r="AB209" s="161">
        <f>IF(A11stdlife="n/a","n/a",IF(AB$3&gt;(A11stdlife+$E209),(Input!$H$153*(1+rvanilla)^0.5)-SUM($H209:AA209),(Input!$H$153*(1+rvanilla)^0.5)/A11stdlife))</f>
        <v>0</v>
      </c>
      <c r="AC209" s="161">
        <f>IF(A11stdlife="n/a","n/a",IF(AC$3&gt;(A11stdlife+$E209),(Input!$H$153*(1+rvanilla)^0.5)-SUM($H209:AB209),(Input!$H$153*(1+rvanilla)^0.5)/A11stdlife))</f>
        <v>0</v>
      </c>
      <c r="AD209" s="161">
        <f>IF(A11stdlife="n/a","n/a",IF(AD$3&gt;(A11stdlife+$E209),(Input!$H$153*(1+rvanilla)^0.5)-SUM($H209:AC209),(Input!$H$153*(1+rvanilla)^0.5)/A11stdlife))</f>
        <v>0</v>
      </c>
      <c r="AE209" s="161">
        <f>IF(A11stdlife="n/a","n/a",IF(AE$3&gt;(A11stdlife+$E209),(Input!$H$153*(1+rvanilla)^0.5)-SUM($H209:AD209),(Input!$H$153*(1+rvanilla)^0.5)/A11stdlife))</f>
        <v>0</v>
      </c>
      <c r="AF209" s="161">
        <f>IF(A11stdlife="n/a","n/a",IF(AF$3&gt;(A11stdlife+$E209),(Input!$H$153*(1+rvanilla)^0.5)-SUM($H209:AE209),(Input!$H$153*(1+rvanilla)^0.5)/A11stdlife))</f>
        <v>0</v>
      </c>
      <c r="AG209" s="161">
        <f>IF(A11stdlife="n/a","n/a",IF(AG$3&gt;(A11stdlife+$E209),(Input!$H$153*(1+rvanilla)^0.5)-SUM($H209:AF209),(Input!$H$153*(1+rvanilla)^0.5)/A11stdlife))</f>
        <v>0</v>
      </c>
      <c r="AH209" s="161">
        <f>IF(A11stdlife="n/a","n/a",IF(AH$3&gt;(A11stdlife+$E209),(Input!$H$153*(1+rvanilla)^0.5)-SUM($H209:AG209),(Input!$H$153*(1+rvanilla)^0.5)/A11stdlife))</f>
        <v>0</v>
      </c>
      <c r="AI209" s="161">
        <f>IF(A11stdlife="n/a","n/a",IF(AI$3&gt;(A11stdlife+$E209),(Input!$H$153*(1+rvanilla)^0.5)-SUM($H209:AH209),(Input!$H$153*(1+rvanilla)^0.5)/A11stdlife))</f>
        <v>0</v>
      </c>
      <c r="AJ209" s="161">
        <f>IF(A11stdlife="n/a","n/a",IF(AJ$3&gt;(A11stdlife+$E209),(Input!$H$153*(1+rvanilla)^0.5)-SUM($H209:AI209),(Input!$H$153*(1+rvanilla)^0.5)/A11stdlife))</f>
        <v>0</v>
      </c>
      <c r="AK209" s="161">
        <f>IF(A11stdlife="n/a","n/a",IF(AK$3&gt;(A11stdlife+$E209),(Input!$H$153*(1+rvanilla)^0.5)-SUM($H209:AJ209),(Input!$H$153*(1+rvanilla)^0.5)/A11stdlife))</f>
        <v>0</v>
      </c>
      <c r="AL209" s="161">
        <f>IF(A11stdlife="n/a","n/a",IF(AL$3&gt;(A11stdlife+$E209),(Input!$H$153*(1+rvanilla)^0.5)-SUM($H209:AK209),(Input!$H$153*(1+rvanilla)^0.5)/A11stdlife))</f>
        <v>0</v>
      </c>
      <c r="AM209" s="161">
        <f>IF(A11stdlife="n/a","n/a",IF(AM$3&gt;(A11stdlife+$E209),(Input!$H$153*(1+rvanilla)^0.5)-SUM($H209:AL209),(Input!$H$153*(1+rvanilla)^0.5)/A11stdlife))</f>
        <v>0</v>
      </c>
      <c r="AN209" s="161">
        <f>IF(A11stdlife="n/a","n/a",IF(AN$3&gt;(A11stdlife+$E209),(Input!$H$153*(1+rvanilla)^0.5)-SUM($H209:AM209),(Input!$H$153*(1+rvanilla)^0.5)/A11stdlife))</f>
        <v>0</v>
      </c>
      <c r="AO209" s="161">
        <f>IF(A11stdlife="n/a","n/a",IF(AO$3&gt;(A11stdlife+$E209),(Input!$H$153*(1+rvanilla)^0.5)-SUM($H209:AN209),(Input!$H$153*(1+rvanilla)^0.5)/A11stdlife))</f>
        <v>0</v>
      </c>
      <c r="AP209" s="161">
        <f>IF(A11stdlife="n/a","n/a",IF(AP$3&gt;(A11stdlife+$E209),(Input!$H$153*(1+rvanilla)^0.5)-SUM($H209:AO209),(Input!$H$153*(1+rvanilla)^0.5)/A11stdlife))</f>
        <v>0</v>
      </c>
      <c r="AQ209" s="161">
        <f>IF(A11stdlife="n/a","n/a",IF(AQ$3&gt;(A11stdlife+$E209),(Input!$H$153*(1+rvanilla)^0.5)-SUM($H209:AP209),(Input!$H$153*(1+rvanilla)^0.5)/A11stdlife))</f>
        <v>0</v>
      </c>
      <c r="AR209" s="161">
        <f>IF(A11stdlife="n/a","n/a",IF(AR$3&gt;(A11stdlife+$E209),(Input!$H$153*(1+rvanilla)^0.5)-SUM($H209:AQ209),(Input!$H$153*(1+rvanilla)^0.5)/A11stdlife))</f>
        <v>0</v>
      </c>
      <c r="AS209" s="161">
        <f>IF(A11stdlife="n/a","n/a",IF(AS$3&gt;(A11stdlife+$E209),(Input!$H$153*(1+rvanilla)^0.5)-SUM($H209:AR209),(Input!$H$153*(1+rvanilla)^0.5)/A11stdlife))</f>
        <v>0</v>
      </c>
      <c r="AT209" s="161">
        <f>IF(A11stdlife="n/a","n/a",IF(AT$3&gt;(A11stdlife+$E209),(Input!$H$153*(1+rvanilla)^0.5)-SUM($H209:AS209),(Input!$H$153*(1+rvanilla)^0.5)/A11stdlife))</f>
        <v>0</v>
      </c>
      <c r="AU209" s="161">
        <f>IF(A11stdlife="n/a","n/a",IF(AU$3&gt;(A11stdlife+$E209),(Input!$H$153*(1+rvanilla)^0.5)-SUM($H209:AT209),(Input!$H$153*(1+rvanilla)^0.5)/A11stdlife))</f>
        <v>0</v>
      </c>
      <c r="AV209" s="161">
        <f>IF(A11stdlife="n/a","n/a",IF(AV$3&gt;(A11stdlife+$E209),(Input!$H$153*(1+rvanilla)^0.5)-SUM($H209:AU209),(Input!$H$153*(1+rvanilla)^0.5)/A11stdlife))</f>
        <v>0</v>
      </c>
      <c r="AW209" s="161">
        <f>IF(A11stdlife="n/a","n/a",IF(AW$3&gt;(A11stdlife+$E209),(Input!$H$153*(1+rvanilla)^0.5)-SUM($H209:AV209),(Input!$H$153*(1+rvanilla)^0.5)/A11stdlife))</f>
        <v>0</v>
      </c>
      <c r="AX209" s="161">
        <f>IF(A11stdlife="n/a","n/a",IF(AX$3&gt;(A11stdlife+$E209),(Input!$H$153*(1+rvanilla)^0.5)-SUM($H209:AW209),(Input!$H$153*(1+rvanilla)^0.5)/A11stdlife))</f>
        <v>0</v>
      </c>
      <c r="AY209" s="161">
        <f>IF(A11stdlife="n/a","n/a",IF(AY$3&gt;(A11stdlife+$E209),(Input!$H$153*(1+rvanilla)^0.5)-SUM($H209:AX209),(Input!$H$153*(1+rvanilla)^0.5)/A11stdlife))</f>
        <v>0</v>
      </c>
      <c r="AZ209" s="161">
        <f>IF(A11stdlife="n/a","n/a",IF(AZ$3&gt;(A11stdlife+$E209),(Input!$H$153*(1+rvanilla)^0.5)-SUM($H209:AY209),(Input!$H$153*(1+rvanilla)^0.5)/A11stdlife))</f>
        <v>0</v>
      </c>
      <c r="BA209" s="161">
        <f>IF(A11stdlife="n/a","n/a",IF(BA$3&gt;(A11stdlife+$E209),(Input!$H$153*(1+rvanilla)^0.5)-SUM($H209:AZ209),(Input!$H$153*(1+rvanilla)^0.5)/A11stdlife))</f>
        <v>0</v>
      </c>
      <c r="BB209" s="161">
        <f>IF(A11stdlife="n/a","n/a",IF(BB$3&gt;(A11stdlife+$E209),(Input!$H$153*(1+rvanilla)^0.5)-SUM($H209:BA209),(Input!$H$153*(1+rvanilla)^0.5)/A11stdlife))</f>
        <v>0</v>
      </c>
      <c r="BC209" s="161">
        <f>IF(A11stdlife="n/a","n/a",IF(BC$3&gt;(A11stdlife+$E209),(Input!$H$153*(1+rvanilla)^0.5)-SUM($H209:BB209),(Input!$H$153*(1+rvanilla)^0.5)/A11stdlife))</f>
        <v>0</v>
      </c>
      <c r="BD209" s="161">
        <f>IF(A11stdlife="n/a","n/a",IF(BD$3&gt;(A11stdlife+$E209),(Input!$H$153*(1+rvanilla)^0.5)-SUM($H209:BC209),(Input!$H$153*(1+rvanilla)^0.5)/A11stdlife))</f>
        <v>0</v>
      </c>
      <c r="BE209" s="161">
        <f>IF(A11stdlife="n/a","n/a",IF(BE$3&gt;(A11stdlife+$E209),(Input!$H$153*(1+rvanilla)^0.5)-SUM($H209:BD209),(Input!$H$153*(1+rvanilla)^0.5)/A11stdlife))</f>
        <v>0</v>
      </c>
      <c r="BF209" s="161">
        <f>IF(A11stdlife="n/a","n/a",IF(BF$3&gt;(A11stdlife+$E209),(Input!$H$153*(1+rvanilla)^0.5)-SUM($H209:BE209),(Input!$H$153*(1+rvanilla)^0.5)/A11stdlife))</f>
        <v>0</v>
      </c>
      <c r="BG209" s="161">
        <f>IF(A11stdlife="n/a","n/a",IF(BG$3&gt;(A11stdlife+$E209),(Input!$H$153*(1+rvanilla)^0.5)-SUM($H209:BF209),(Input!$H$153*(1+rvanilla)^0.5)/A11stdlife))</f>
        <v>0</v>
      </c>
      <c r="BH209" s="161">
        <f>IF(A11stdlife="n/a","n/a",IF(BH$3&gt;(A11stdlife+$E209),(Input!$H$153*(1+rvanilla)^0.5)-SUM($H209:BG209),(Input!$H$153*(1+rvanilla)^0.5)/A11stdlife))</f>
        <v>0</v>
      </c>
      <c r="BI209" s="161">
        <f>IF(A11stdlife="n/a","n/a",IF(BI$3&gt;(A11stdlife+$E209),(Input!$H$153*(1+rvanilla)^0.5)-SUM($H209:BH209),(Input!$H$153*(1+rvanilla)^0.5)/A11stdlife))</f>
        <v>0</v>
      </c>
      <c r="BJ209" s="19"/>
      <c r="BK209" s="1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x14ac:dyDescent="0.2">
      <c r="A210" s="19"/>
      <c r="B210" s="19"/>
      <c r="C210" s="35"/>
      <c r="D210" s="469"/>
      <c r="E210" s="281">
        <v>3</v>
      </c>
      <c r="F210" s="37"/>
      <c r="G210" s="393"/>
      <c r="H210" s="307"/>
      <c r="I210" s="306"/>
      <c r="J210" s="161">
        <f>IF(A11stdlife="n/a","n/a",IF(J$3&gt;(A11stdlife+$E210),(Input!$I$153*(1+rvanilla)^0.5)-SUM($I210:I210),(Input!$I$153*(1+rvanilla)^0.5)/A11stdlife))</f>
        <v>0</v>
      </c>
      <c r="K210" s="161">
        <f>IF(A11stdlife="n/a","n/a",IF(K$3&gt;(A11stdlife+$E210),(Input!$I$153*(1+rvanilla)^0.5)-SUM($I210:J210),(Input!$I$153*(1+rvanilla)^0.5)/A11stdlife))</f>
        <v>0</v>
      </c>
      <c r="L210" s="161">
        <f>IF(A11stdlife="n/a","n/a",IF(L$3&gt;(A11stdlife+$E210),(Input!$I$153*(1+rvanilla)^0.5)-SUM($I210:K210),(Input!$I$153*(1+rvanilla)^0.5)/A11stdlife))</f>
        <v>0</v>
      </c>
      <c r="M210" s="161">
        <f>IF(A11stdlife="n/a","n/a",IF(M$3&gt;(A11stdlife+$E210),(Input!$I$153*(1+rvanilla)^0.5)-SUM($I210:L210),(Input!$I$153*(1+rvanilla)^0.5)/A11stdlife))</f>
        <v>0</v>
      </c>
      <c r="N210" s="161">
        <f>IF(A11stdlife="n/a","n/a",IF(N$3&gt;(A11stdlife+$E210),(Input!$I$153*(1+rvanilla)^0.5)-SUM($I210:M210),(Input!$I$153*(1+rvanilla)^0.5)/A11stdlife))</f>
        <v>0</v>
      </c>
      <c r="O210" s="161">
        <f>IF(A11stdlife="n/a","n/a",IF(O$3&gt;(A11stdlife+$E210),(Input!$I$153*(1+rvanilla)^0.5)-SUM($I210:N210),(Input!$I$153*(1+rvanilla)^0.5)/A11stdlife))</f>
        <v>0</v>
      </c>
      <c r="P210" s="161">
        <f>IF(A11stdlife="n/a","n/a",IF(P$3&gt;(A11stdlife+$E210),(Input!$I$153*(1+rvanilla)^0.5)-SUM($I210:O210),(Input!$I$153*(1+rvanilla)^0.5)/A11stdlife))</f>
        <v>0</v>
      </c>
      <c r="Q210" s="161">
        <f>IF(A11stdlife="n/a","n/a",IF(Q$3&gt;(A11stdlife+$E210),(Input!$I$153*(1+rvanilla)^0.5)-SUM($I210:P210),(Input!$I$153*(1+rvanilla)^0.5)/A11stdlife))</f>
        <v>0</v>
      </c>
      <c r="R210" s="161">
        <f>IF(A11stdlife="n/a","n/a",IF(R$3&gt;(A11stdlife+$E210),(Input!$I$153*(1+rvanilla)^0.5)-SUM($I210:Q210),(Input!$I$153*(1+rvanilla)^0.5)/A11stdlife))</f>
        <v>0</v>
      </c>
      <c r="S210" s="161">
        <f>IF(A11stdlife="n/a","n/a",IF(S$3&gt;(A11stdlife+$E210),(Input!$I$153*(1+rvanilla)^0.5)-SUM($I210:R210),(Input!$I$153*(1+rvanilla)^0.5)/A11stdlife))</f>
        <v>0</v>
      </c>
      <c r="T210" s="161">
        <f>IF(A11stdlife="n/a","n/a",IF(T$3&gt;(A11stdlife+$E210),(Input!$I$153*(1+rvanilla)^0.5)-SUM($I210:S210),(Input!$I$153*(1+rvanilla)^0.5)/A11stdlife))</f>
        <v>0</v>
      </c>
      <c r="U210" s="161">
        <f>IF(A11stdlife="n/a","n/a",IF(U$3&gt;(A11stdlife+$E210),(Input!$I$153*(1+rvanilla)^0.5)-SUM($I210:T210),(Input!$I$153*(1+rvanilla)^0.5)/A11stdlife))</f>
        <v>0</v>
      </c>
      <c r="V210" s="161">
        <f>IF(A11stdlife="n/a","n/a",IF(V$3&gt;(A11stdlife+$E210),(Input!$I$153*(1+rvanilla)^0.5)-SUM($I210:U210),(Input!$I$153*(1+rvanilla)^0.5)/A11stdlife))</f>
        <v>0</v>
      </c>
      <c r="W210" s="161">
        <f>IF(A11stdlife="n/a","n/a",IF(W$3&gt;(A11stdlife+$E210),(Input!$I$153*(1+rvanilla)^0.5)-SUM($I210:V210),(Input!$I$153*(1+rvanilla)^0.5)/A11stdlife))</f>
        <v>0</v>
      </c>
      <c r="X210" s="161">
        <f>IF(A11stdlife="n/a","n/a",IF(X$3&gt;(A11stdlife+$E210),(Input!$I$153*(1+rvanilla)^0.5)-SUM($I210:W210),(Input!$I$153*(1+rvanilla)^0.5)/A11stdlife))</f>
        <v>0</v>
      </c>
      <c r="Y210" s="161">
        <f>IF(A11stdlife="n/a","n/a",IF(Y$3&gt;(A11stdlife+$E210),(Input!$I$153*(1+rvanilla)^0.5)-SUM($I210:X210),(Input!$I$153*(1+rvanilla)^0.5)/A11stdlife))</f>
        <v>0</v>
      </c>
      <c r="Z210" s="161">
        <f>IF(A11stdlife="n/a","n/a",IF(Z$3&gt;(A11stdlife+$E210),(Input!$I$153*(1+rvanilla)^0.5)-SUM($I210:Y210),(Input!$I$153*(1+rvanilla)^0.5)/A11stdlife))</f>
        <v>0</v>
      </c>
      <c r="AA210" s="161">
        <f>IF(A11stdlife="n/a","n/a",IF(AA$3&gt;(A11stdlife+$E210),(Input!$I$153*(1+rvanilla)^0.5)-SUM($I210:Z210),(Input!$I$153*(1+rvanilla)^0.5)/A11stdlife))</f>
        <v>0</v>
      </c>
      <c r="AB210" s="161">
        <f>IF(A11stdlife="n/a","n/a",IF(AB$3&gt;(A11stdlife+$E210),(Input!$I$153*(1+rvanilla)^0.5)-SUM($I210:AA210),(Input!$I$153*(1+rvanilla)^0.5)/A11stdlife))</f>
        <v>0</v>
      </c>
      <c r="AC210" s="161">
        <f>IF(A11stdlife="n/a","n/a",IF(AC$3&gt;(A11stdlife+$E210),(Input!$I$153*(1+rvanilla)^0.5)-SUM($I210:AB210),(Input!$I$153*(1+rvanilla)^0.5)/A11stdlife))</f>
        <v>0</v>
      </c>
      <c r="AD210" s="161">
        <f>IF(A11stdlife="n/a","n/a",IF(AD$3&gt;(A11stdlife+$E210),(Input!$I$153*(1+rvanilla)^0.5)-SUM($I210:AC210),(Input!$I$153*(1+rvanilla)^0.5)/A11stdlife))</f>
        <v>0</v>
      </c>
      <c r="AE210" s="161">
        <f>IF(A11stdlife="n/a","n/a",IF(AE$3&gt;(A11stdlife+$E210),(Input!$I$153*(1+rvanilla)^0.5)-SUM($I210:AD210),(Input!$I$153*(1+rvanilla)^0.5)/A11stdlife))</f>
        <v>0</v>
      </c>
      <c r="AF210" s="161">
        <f>IF(A11stdlife="n/a","n/a",IF(AF$3&gt;(A11stdlife+$E210),(Input!$I$153*(1+rvanilla)^0.5)-SUM($I210:AE210),(Input!$I$153*(1+rvanilla)^0.5)/A11stdlife))</f>
        <v>0</v>
      </c>
      <c r="AG210" s="161">
        <f>IF(A11stdlife="n/a","n/a",IF(AG$3&gt;(A11stdlife+$E210),(Input!$I$153*(1+rvanilla)^0.5)-SUM($I210:AF210),(Input!$I$153*(1+rvanilla)^0.5)/A11stdlife))</f>
        <v>0</v>
      </c>
      <c r="AH210" s="161">
        <f>IF(A11stdlife="n/a","n/a",IF(AH$3&gt;(A11stdlife+$E210),(Input!$I$153*(1+rvanilla)^0.5)-SUM($I210:AG210),(Input!$I$153*(1+rvanilla)^0.5)/A11stdlife))</f>
        <v>0</v>
      </c>
      <c r="AI210" s="161">
        <f>IF(A11stdlife="n/a","n/a",IF(AI$3&gt;(A11stdlife+$E210),(Input!$I$153*(1+rvanilla)^0.5)-SUM($I210:AH210),(Input!$I$153*(1+rvanilla)^0.5)/A11stdlife))</f>
        <v>0</v>
      </c>
      <c r="AJ210" s="161">
        <f>IF(A11stdlife="n/a","n/a",IF(AJ$3&gt;(A11stdlife+$E210),(Input!$I$153*(1+rvanilla)^0.5)-SUM($I210:AI210),(Input!$I$153*(1+rvanilla)^0.5)/A11stdlife))</f>
        <v>0</v>
      </c>
      <c r="AK210" s="161">
        <f>IF(A11stdlife="n/a","n/a",IF(AK$3&gt;(A11stdlife+$E210),(Input!$I$153*(1+rvanilla)^0.5)-SUM($I210:AJ210),(Input!$I$153*(1+rvanilla)^0.5)/A11stdlife))</f>
        <v>0</v>
      </c>
      <c r="AL210" s="161">
        <f>IF(A11stdlife="n/a","n/a",IF(AL$3&gt;(A11stdlife+$E210),(Input!$I$153*(1+rvanilla)^0.5)-SUM($I210:AK210),(Input!$I$153*(1+rvanilla)^0.5)/A11stdlife))</f>
        <v>0</v>
      </c>
      <c r="AM210" s="161">
        <f>IF(A11stdlife="n/a","n/a",IF(AM$3&gt;(A11stdlife+$E210),(Input!$I$153*(1+rvanilla)^0.5)-SUM($I210:AL210),(Input!$I$153*(1+rvanilla)^0.5)/A11stdlife))</f>
        <v>0</v>
      </c>
      <c r="AN210" s="161">
        <f>IF(A11stdlife="n/a","n/a",IF(AN$3&gt;(A11stdlife+$E210),(Input!$I$153*(1+rvanilla)^0.5)-SUM($I210:AM210),(Input!$I$153*(1+rvanilla)^0.5)/A11stdlife))</f>
        <v>0</v>
      </c>
      <c r="AO210" s="161">
        <f>IF(A11stdlife="n/a","n/a",IF(AO$3&gt;(A11stdlife+$E210),(Input!$I$153*(1+rvanilla)^0.5)-SUM($I210:AN210),(Input!$I$153*(1+rvanilla)^0.5)/A11stdlife))</f>
        <v>0</v>
      </c>
      <c r="AP210" s="161">
        <f>IF(A11stdlife="n/a","n/a",IF(AP$3&gt;(A11stdlife+$E210),(Input!$I$153*(1+rvanilla)^0.5)-SUM($I210:AO210),(Input!$I$153*(1+rvanilla)^0.5)/A11stdlife))</f>
        <v>0</v>
      </c>
      <c r="AQ210" s="161">
        <f>IF(A11stdlife="n/a","n/a",IF(AQ$3&gt;(A11stdlife+$E210),(Input!$I$153*(1+rvanilla)^0.5)-SUM($I210:AP210),(Input!$I$153*(1+rvanilla)^0.5)/A11stdlife))</f>
        <v>0</v>
      </c>
      <c r="AR210" s="161">
        <f>IF(A11stdlife="n/a","n/a",IF(AR$3&gt;(A11stdlife+$E210),(Input!$I$153*(1+rvanilla)^0.5)-SUM($I210:AQ210),(Input!$I$153*(1+rvanilla)^0.5)/A11stdlife))</f>
        <v>0</v>
      </c>
      <c r="AS210" s="161">
        <f>IF(A11stdlife="n/a","n/a",IF(AS$3&gt;(A11stdlife+$E210),(Input!$I$153*(1+rvanilla)^0.5)-SUM($I210:AR210),(Input!$I$153*(1+rvanilla)^0.5)/A11stdlife))</f>
        <v>0</v>
      </c>
      <c r="AT210" s="161">
        <f>IF(A11stdlife="n/a","n/a",IF(AT$3&gt;(A11stdlife+$E210),(Input!$I$153*(1+rvanilla)^0.5)-SUM($I210:AS210),(Input!$I$153*(1+rvanilla)^0.5)/A11stdlife))</f>
        <v>0</v>
      </c>
      <c r="AU210" s="161">
        <f>IF(A11stdlife="n/a","n/a",IF(AU$3&gt;(A11stdlife+$E210),(Input!$I$153*(1+rvanilla)^0.5)-SUM($I210:AT210),(Input!$I$153*(1+rvanilla)^0.5)/A11stdlife))</f>
        <v>0</v>
      </c>
      <c r="AV210" s="161">
        <f>IF(A11stdlife="n/a","n/a",IF(AV$3&gt;(A11stdlife+$E210),(Input!$I$153*(1+rvanilla)^0.5)-SUM($I210:AU210),(Input!$I$153*(1+rvanilla)^0.5)/A11stdlife))</f>
        <v>0</v>
      </c>
      <c r="AW210" s="161">
        <f>IF(A11stdlife="n/a","n/a",IF(AW$3&gt;(A11stdlife+$E210),(Input!$I$153*(1+rvanilla)^0.5)-SUM($I210:AV210),(Input!$I$153*(1+rvanilla)^0.5)/A11stdlife))</f>
        <v>0</v>
      </c>
      <c r="AX210" s="161">
        <f>IF(A11stdlife="n/a","n/a",IF(AX$3&gt;(A11stdlife+$E210),(Input!$I$153*(1+rvanilla)^0.5)-SUM($I210:AW210),(Input!$I$153*(1+rvanilla)^0.5)/A11stdlife))</f>
        <v>0</v>
      </c>
      <c r="AY210" s="161">
        <f>IF(A11stdlife="n/a","n/a",IF(AY$3&gt;(A11stdlife+$E210),(Input!$I$153*(1+rvanilla)^0.5)-SUM($I210:AX210),(Input!$I$153*(1+rvanilla)^0.5)/A11stdlife))</f>
        <v>0</v>
      </c>
      <c r="AZ210" s="161">
        <f>IF(A11stdlife="n/a","n/a",IF(AZ$3&gt;(A11stdlife+$E210),(Input!$I$153*(1+rvanilla)^0.5)-SUM($I210:AY210),(Input!$I$153*(1+rvanilla)^0.5)/A11stdlife))</f>
        <v>0</v>
      </c>
      <c r="BA210" s="161">
        <f>IF(A11stdlife="n/a","n/a",IF(BA$3&gt;(A11stdlife+$E210),(Input!$I$153*(1+rvanilla)^0.5)-SUM($I210:AZ210),(Input!$I$153*(1+rvanilla)^0.5)/A11stdlife))</f>
        <v>0</v>
      </c>
      <c r="BB210" s="161">
        <f>IF(A11stdlife="n/a","n/a",IF(BB$3&gt;(A11stdlife+$E210),(Input!$I$153*(1+rvanilla)^0.5)-SUM($I210:BA210),(Input!$I$153*(1+rvanilla)^0.5)/A11stdlife))</f>
        <v>0</v>
      </c>
      <c r="BC210" s="161">
        <f>IF(A11stdlife="n/a","n/a",IF(BC$3&gt;(A11stdlife+$E210),(Input!$I$153*(1+rvanilla)^0.5)-SUM($I210:BB210),(Input!$I$153*(1+rvanilla)^0.5)/A11stdlife))</f>
        <v>0</v>
      </c>
      <c r="BD210" s="161">
        <f>IF(A11stdlife="n/a","n/a",IF(BD$3&gt;(A11stdlife+$E210),(Input!$I$153*(1+rvanilla)^0.5)-SUM($I210:BC210),(Input!$I$153*(1+rvanilla)^0.5)/A11stdlife))</f>
        <v>0</v>
      </c>
      <c r="BE210" s="161">
        <f>IF(A11stdlife="n/a","n/a",IF(BE$3&gt;(A11stdlife+$E210),(Input!$I$153*(1+rvanilla)^0.5)-SUM($I210:BD210),(Input!$I$153*(1+rvanilla)^0.5)/A11stdlife))</f>
        <v>0</v>
      </c>
      <c r="BF210" s="161">
        <f>IF(A11stdlife="n/a","n/a",IF(BF$3&gt;(A11stdlife+$E210),(Input!$I$153*(1+rvanilla)^0.5)-SUM($I210:BE210),(Input!$I$153*(1+rvanilla)^0.5)/A11stdlife))</f>
        <v>0</v>
      </c>
      <c r="BG210" s="161">
        <f>IF(A11stdlife="n/a","n/a",IF(BG$3&gt;(A11stdlife+$E210),(Input!$I$153*(1+rvanilla)^0.5)-SUM($I210:BF210),(Input!$I$153*(1+rvanilla)^0.5)/A11stdlife))</f>
        <v>0</v>
      </c>
      <c r="BH210" s="161">
        <f>IF(A11stdlife="n/a","n/a",IF(BH$3&gt;(A11stdlife+$E210),(Input!$I$153*(1+rvanilla)^0.5)-SUM($I210:BG210),(Input!$I$153*(1+rvanilla)^0.5)/A11stdlife))</f>
        <v>0</v>
      </c>
      <c r="BI210" s="161">
        <f>IF(A11stdlife="n/a","n/a",IF(BI$3&gt;(A11stdlife+$E210),(Input!$I$153*(1+rvanilla)^0.5)-SUM($I210:BH210),(Input!$I$153*(1+rvanilla)^0.5)/A11stdlife))</f>
        <v>0</v>
      </c>
      <c r="BJ210" s="19"/>
      <c r="BK210" s="19"/>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x14ac:dyDescent="0.2">
      <c r="A211" s="19"/>
      <c r="B211" s="19"/>
      <c r="C211" s="35"/>
      <c r="D211" s="469"/>
      <c r="E211" s="281">
        <v>4</v>
      </c>
      <c r="F211" s="37"/>
      <c r="G211" s="393"/>
      <c r="H211" s="307"/>
      <c r="I211" s="307"/>
      <c r="J211" s="306"/>
      <c r="K211" s="161">
        <f>IF(A11stdlife="n/a","n/a",IF(K$3&gt;(A11stdlife+$E211),(Input!$J$153*(1+rvanilla)^0.5)-SUM($J211:J211),(Input!$J$153*(1+rvanilla)^0.5)/A11stdlife))</f>
        <v>0</v>
      </c>
      <c r="L211" s="161">
        <f>IF(A11stdlife="n/a","n/a",IF(L$3&gt;(A11stdlife+$E211),(Input!$J$153*(1+rvanilla)^0.5)-SUM($J211:K211),(Input!$J$153*(1+rvanilla)^0.5)/A11stdlife))</f>
        <v>0</v>
      </c>
      <c r="M211" s="161">
        <f>IF(A11stdlife="n/a","n/a",IF(M$3&gt;(A11stdlife+$E211),(Input!$J$153*(1+rvanilla)^0.5)-SUM($J211:L211),(Input!$J$153*(1+rvanilla)^0.5)/A11stdlife))</f>
        <v>0</v>
      </c>
      <c r="N211" s="161">
        <f>IF(A11stdlife="n/a","n/a",IF(N$3&gt;(A11stdlife+$E211),(Input!$J$153*(1+rvanilla)^0.5)-SUM($J211:M211),(Input!$J$153*(1+rvanilla)^0.5)/A11stdlife))</f>
        <v>0</v>
      </c>
      <c r="O211" s="161">
        <f>IF(A11stdlife="n/a","n/a",IF(O$3&gt;(A11stdlife+$E211),(Input!$J$153*(1+rvanilla)^0.5)-SUM($J211:N211),(Input!$J$153*(1+rvanilla)^0.5)/A11stdlife))</f>
        <v>0</v>
      </c>
      <c r="P211" s="161">
        <f>IF(A11stdlife="n/a","n/a",IF(P$3&gt;(A11stdlife+$E211),(Input!$J$153*(1+rvanilla)^0.5)-SUM($J211:O211),(Input!$J$153*(1+rvanilla)^0.5)/A11stdlife))</f>
        <v>0</v>
      </c>
      <c r="Q211" s="161">
        <f>IF(A11stdlife="n/a","n/a",IF(Q$3&gt;(A11stdlife+$E211),(Input!$J$153*(1+rvanilla)^0.5)-SUM($J211:P211),(Input!$J$153*(1+rvanilla)^0.5)/A11stdlife))</f>
        <v>0</v>
      </c>
      <c r="R211" s="161">
        <f>IF(A11stdlife="n/a","n/a",IF(R$3&gt;(A11stdlife+$E211),(Input!$J$153*(1+rvanilla)^0.5)-SUM($J211:Q211),(Input!$J$153*(1+rvanilla)^0.5)/A11stdlife))</f>
        <v>0</v>
      </c>
      <c r="S211" s="161">
        <f>IF(A11stdlife="n/a","n/a",IF(S$3&gt;(A11stdlife+$E211),(Input!$J$153*(1+rvanilla)^0.5)-SUM($J211:R211),(Input!$J$153*(1+rvanilla)^0.5)/A11stdlife))</f>
        <v>0</v>
      </c>
      <c r="T211" s="161">
        <f>IF(A11stdlife="n/a","n/a",IF(T$3&gt;(A11stdlife+$E211),(Input!$J$153*(1+rvanilla)^0.5)-SUM($J211:S211),(Input!$J$153*(1+rvanilla)^0.5)/A11stdlife))</f>
        <v>0</v>
      </c>
      <c r="U211" s="161">
        <f>IF(A11stdlife="n/a","n/a",IF(U$3&gt;(A11stdlife+$E211),(Input!$J$153*(1+rvanilla)^0.5)-SUM($J211:T211),(Input!$J$153*(1+rvanilla)^0.5)/A11stdlife))</f>
        <v>0</v>
      </c>
      <c r="V211" s="161">
        <f>IF(A11stdlife="n/a","n/a",IF(V$3&gt;(A11stdlife+$E211),(Input!$J$153*(1+rvanilla)^0.5)-SUM($J211:U211),(Input!$J$153*(1+rvanilla)^0.5)/A11stdlife))</f>
        <v>0</v>
      </c>
      <c r="W211" s="161">
        <f>IF(A11stdlife="n/a","n/a",IF(W$3&gt;(A11stdlife+$E211),(Input!$J$153*(1+rvanilla)^0.5)-SUM($J211:V211),(Input!$J$153*(1+rvanilla)^0.5)/A11stdlife))</f>
        <v>0</v>
      </c>
      <c r="X211" s="161">
        <f>IF(A11stdlife="n/a","n/a",IF(X$3&gt;(A11stdlife+$E211),(Input!$J$153*(1+rvanilla)^0.5)-SUM($J211:W211),(Input!$J$153*(1+rvanilla)^0.5)/A11stdlife))</f>
        <v>0</v>
      </c>
      <c r="Y211" s="161">
        <f>IF(A11stdlife="n/a","n/a",IF(Y$3&gt;(A11stdlife+$E211),(Input!$J$153*(1+rvanilla)^0.5)-SUM($J211:X211),(Input!$J$153*(1+rvanilla)^0.5)/A11stdlife))</f>
        <v>0</v>
      </c>
      <c r="Z211" s="161">
        <f>IF(A11stdlife="n/a","n/a",IF(Z$3&gt;(A11stdlife+$E211),(Input!$J$153*(1+rvanilla)^0.5)-SUM($J211:Y211),(Input!$J$153*(1+rvanilla)^0.5)/A11stdlife))</f>
        <v>0</v>
      </c>
      <c r="AA211" s="161">
        <f>IF(A11stdlife="n/a","n/a",IF(AA$3&gt;(A11stdlife+$E211),(Input!$J$153*(1+rvanilla)^0.5)-SUM($J211:Z211),(Input!$J$153*(1+rvanilla)^0.5)/A11stdlife))</f>
        <v>0</v>
      </c>
      <c r="AB211" s="161">
        <f>IF(A11stdlife="n/a","n/a",IF(AB$3&gt;(A11stdlife+$E211),(Input!$J$153*(1+rvanilla)^0.5)-SUM($J211:AA211),(Input!$J$153*(1+rvanilla)^0.5)/A11stdlife))</f>
        <v>0</v>
      </c>
      <c r="AC211" s="161">
        <f>IF(A11stdlife="n/a","n/a",IF(AC$3&gt;(A11stdlife+$E211),(Input!$J$153*(1+rvanilla)^0.5)-SUM($J211:AB211),(Input!$J$153*(1+rvanilla)^0.5)/A11stdlife))</f>
        <v>0</v>
      </c>
      <c r="AD211" s="161">
        <f>IF(A11stdlife="n/a","n/a",IF(AD$3&gt;(A11stdlife+$E211),(Input!$J$153*(1+rvanilla)^0.5)-SUM($J211:AC211),(Input!$J$153*(1+rvanilla)^0.5)/A11stdlife))</f>
        <v>0</v>
      </c>
      <c r="AE211" s="161">
        <f>IF(A11stdlife="n/a","n/a",IF(AE$3&gt;(A11stdlife+$E211),(Input!$J$153*(1+rvanilla)^0.5)-SUM($J211:AD211),(Input!$J$153*(1+rvanilla)^0.5)/A11stdlife))</f>
        <v>0</v>
      </c>
      <c r="AF211" s="161">
        <f>IF(A11stdlife="n/a","n/a",IF(AF$3&gt;(A11stdlife+$E211),(Input!$J$153*(1+rvanilla)^0.5)-SUM($J211:AE211),(Input!$J$153*(1+rvanilla)^0.5)/A11stdlife))</f>
        <v>0</v>
      </c>
      <c r="AG211" s="161">
        <f>IF(A11stdlife="n/a","n/a",IF(AG$3&gt;(A11stdlife+$E211),(Input!$J$153*(1+rvanilla)^0.5)-SUM($J211:AF211),(Input!$J$153*(1+rvanilla)^0.5)/A11stdlife))</f>
        <v>0</v>
      </c>
      <c r="AH211" s="161">
        <f>IF(A11stdlife="n/a","n/a",IF(AH$3&gt;(A11stdlife+$E211),(Input!$J$153*(1+rvanilla)^0.5)-SUM($J211:AG211),(Input!$J$153*(1+rvanilla)^0.5)/A11stdlife))</f>
        <v>0</v>
      </c>
      <c r="AI211" s="161">
        <f>IF(A11stdlife="n/a","n/a",IF(AI$3&gt;(A11stdlife+$E211),(Input!$J$153*(1+rvanilla)^0.5)-SUM($J211:AH211),(Input!$J$153*(1+rvanilla)^0.5)/A11stdlife))</f>
        <v>0</v>
      </c>
      <c r="AJ211" s="161">
        <f>IF(A11stdlife="n/a","n/a",IF(AJ$3&gt;(A11stdlife+$E211),(Input!$J$153*(1+rvanilla)^0.5)-SUM($J211:AI211),(Input!$J$153*(1+rvanilla)^0.5)/A11stdlife))</f>
        <v>0</v>
      </c>
      <c r="AK211" s="161">
        <f>IF(A11stdlife="n/a","n/a",IF(AK$3&gt;(A11stdlife+$E211),(Input!$J$153*(1+rvanilla)^0.5)-SUM($J211:AJ211),(Input!$J$153*(1+rvanilla)^0.5)/A11stdlife))</f>
        <v>0</v>
      </c>
      <c r="AL211" s="161">
        <f>IF(A11stdlife="n/a","n/a",IF(AL$3&gt;(A11stdlife+$E211),(Input!$J$153*(1+rvanilla)^0.5)-SUM($J211:AK211),(Input!$J$153*(1+rvanilla)^0.5)/A11stdlife))</f>
        <v>0</v>
      </c>
      <c r="AM211" s="161">
        <f>IF(A11stdlife="n/a","n/a",IF(AM$3&gt;(A11stdlife+$E211),(Input!$J$153*(1+rvanilla)^0.5)-SUM($J211:AL211),(Input!$J$153*(1+rvanilla)^0.5)/A11stdlife))</f>
        <v>0</v>
      </c>
      <c r="AN211" s="161">
        <f>IF(A11stdlife="n/a","n/a",IF(AN$3&gt;(A11stdlife+$E211),(Input!$J$153*(1+rvanilla)^0.5)-SUM($J211:AM211),(Input!$J$153*(1+rvanilla)^0.5)/A11stdlife))</f>
        <v>0</v>
      </c>
      <c r="AO211" s="161">
        <f>IF(A11stdlife="n/a","n/a",IF(AO$3&gt;(A11stdlife+$E211),(Input!$J$153*(1+rvanilla)^0.5)-SUM($J211:AN211),(Input!$J$153*(1+rvanilla)^0.5)/A11stdlife))</f>
        <v>0</v>
      </c>
      <c r="AP211" s="161">
        <f>IF(A11stdlife="n/a","n/a",IF(AP$3&gt;(A11stdlife+$E211),(Input!$J$153*(1+rvanilla)^0.5)-SUM($J211:AO211),(Input!$J$153*(1+rvanilla)^0.5)/A11stdlife))</f>
        <v>0</v>
      </c>
      <c r="AQ211" s="161">
        <f>IF(A11stdlife="n/a","n/a",IF(AQ$3&gt;(A11stdlife+$E211),(Input!$J$153*(1+rvanilla)^0.5)-SUM($J211:AP211),(Input!$J$153*(1+rvanilla)^0.5)/A11stdlife))</f>
        <v>0</v>
      </c>
      <c r="AR211" s="161">
        <f>IF(A11stdlife="n/a","n/a",IF(AR$3&gt;(A11stdlife+$E211),(Input!$J$153*(1+rvanilla)^0.5)-SUM($J211:AQ211),(Input!$J$153*(1+rvanilla)^0.5)/A11stdlife))</f>
        <v>0</v>
      </c>
      <c r="AS211" s="161">
        <f>IF(A11stdlife="n/a","n/a",IF(AS$3&gt;(A11stdlife+$E211),(Input!$J$153*(1+rvanilla)^0.5)-SUM($J211:AR211),(Input!$J$153*(1+rvanilla)^0.5)/A11stdlife))</f>
        <v>0</v>
      </c>
      <c r="AT211" s="161">
        <f>IF(A11stdlife="n/a","n/a",IF(AT$3&gt;(A11stdlife+$E211),(Input!$J$153*(1+rvanilla)^0.5)-SUM($J211:AS211),(Input!$J$153*(1+rvanilla)^0.5)/A11stdlife))</f>
        <v>0</v>
      </c>
      <c r="AU211" s="161">
        <f>IF(A11stdlife="n/a","n/a",IF(AU$3&gt;(A11stdlife+$E211),(Input!$J$153*(1+rvanilla)^0.5)-SUM($J211:AT211),(Input!$J$153*(1+rvanilla)^0.5)/A11stdlife))</f>
        <v>0</v>
      </c>
      <c r="AV211" s="161">
        <f>IF(A11stdlife="n/a","n/a",IF(AV$3&gt;(A11stdlife+$E211),(Input!$J$153*(1+rvanilla)^0.5)-SUM($J211:AU211),(Input!$J$153*(1+rvanilla)^0.5)/A11stdlife))</f>
        <v>0</v>
      </c>
      <c r="AW211" s="161">
        <f>IF(A11stdlife="n/a","n/a",IF(AW$3&gt;(A11stdlife+$E211),(Input!$J$153*(1+rvanilla)^0.5)-SUM($J211:AV211),(Input!$J$153*(1+rvanilla)^0.5)/A11stdlife))</f>
        <v>0</v>
      </c>
      <c r="AX211" s="161">
        <f>IF(A11stdlife="n/a","n/a",IF(AX$3&gt;(A11stdlife+$E211),(Input!$J$153*(1+rvanilla)^0.5)-SUM($J211:AW211),(Input!$J$153*(1+rvanilla)^0.5)/A11stdlife))</f>
        <v>0</v>
      </c>
      <c r="AY211" s="161">
        <f>IF(A11stdlife="n/a","n/a",IF(AY$3&gt;(A11stdlife+$E211),(Input!$J$153*(1+rvanilla)^0.5)-SUM($J211:AX211),(Input!$J$153*(1+rvanilla)^0.5)/A11stdlife))</f>
        <v>0</v>
      </c>
      <c r="AZ211" s="161">
        <f>IF(A11stdlife="n/a","n/a",IF(AZ$3&gt;(A11stdlife+$E211),(Input!$J$153*(1+rvanilla)^0.5)-SUM($J211:AY211),(Input!$J$153*(1+rvanilla)^0.5)/A11stdlife))</f>
        <v>0</v>
      </c>
      <c r="BA211" s="161">
        <f>IF(A11stdlife="n/a","n/a",IF(BA$3&gt;(A11stdlife+$E211),(Input!$J$153*(1+rvanilla)^0.5)-SUM($J211:AZ211),(Input!$J$153*(1+rvanilla)^0.5)/A11stdlife))</f>
        <v>0</v>
      </c>
      <c r="BB211" s="161">
        <f>IF(A11stdlife="n/a","n/a",IF(BB$3&gt;(A11stdlife+$E211),(Input!$J$153*(1+rvanilla)^0.5)-SUM($J211:BA211),(Input!$J$153*(1+rvanilla)^0.5)/A11stdlife))</f>
        <v>0</v>
      </c>
      <c r="BC211" s="161">
        <f>IF(A11stdlife="n/a","n/a",IF(BC$3&gt;(A11stdlife+$E211),(Input!$J$153*(1+rvanilla)^0.5)-SUM($J211:BB211),(Input!$J$153*(1+rvanilla)^0.5)/A11stdlife))</f>
        <v>0</v>
      </c>
      <c r="BD211" s="161">
        <f>IF(A11stdlife="n/a","n/a",IF(BD$3&gt;(A11stdlife+$E211),(Input!$J$153*(1+rvanilla)^0.5)-SUM($J211:BC211),(Input!$J$153*(1+rvanilla)^0.5)/A11stdlife))</f>
        <v>0</v>
      </c>
      <c r="BE211" s="161">
        <f>IF(A11stdlife="n/a","n/a",IF(BE$3&gt;(A11stdlife+$E211),(Input!$J$153*(1+rvanilla)^0.5)-SUM($J211:BD211),(Input!$J$153*(1+rvanilla)^0.5)/A11stdlife))</f>
        <v>0</v>
      </c>
      <c r="BF211" s="161">
        <f>IF(A11stdlife="n/a","n/a",IF(BF$3&gt;(A11stdlife+$E211),(Input!$J$153*(1+rvanilla)^0.5)-SUM($J211:BE211),(Input!$J$153*(1+rvanilla)^0.5)/A11stdlife))</f>
        <v>0</v>
      </c>
      <c r="BG211" s="161">
        <f>IF(A11stdlife="n/a","n/a",IF(BG$3&gt;(A11stdlife+$E211),(Input!$J$153*(1+rvanilla)^0.5)-SUM($J211:BF211),(Input!$J$153*(1+rvanilla)^0.5)/A11stdlife))</f>
        <v>0</v>
      </c>
      <c r="BH211" s="161">
        <f>IF(A11stdlife="n/a","n/a",IF(BH$3&gt;(A11stdlife+$E211),(Input!$J$153*(1+rvanilla)^0.5)-SUM($J211:BG211),(Input!$J$153*(1+rvanilla)^0.5)/A11stdlife))</f>
        <v>0</v>
      </c>
      <c r="BI211" s="161">
        <f>IF(A11stdlife="n/a","n/a",IF(BI$3&gt;(A11stdlife+$E211),(Input!$J$153*(1+rvanilla)^0.5)-SUM($J211:BH211),(Input!$J$153*(1+rvanilla)^0.5)/A11stdlife))</f>
        <v>0</v>
      </c>
      <c r="BJ211" s="19"/>
      <c r="BK211" s="19"/>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2" x14ac:dyDescent="0.2">
      <c r="A212" s="19"/>
      <c r="B212" s="19"/>
      <c r="C212" s="35"/>
      <c r="D212" s="469"/>
      <c r="E212" s="281">
        <v>5</v>
      </c>
      <c r="F212" s="37"/>
      <c r="G212" s="393"/>
      <c r="H212" s="307"/>
      <c r="I212" s="307"/>
      <c r="J212" s="307"/>
      <c r="K212" s="306"/>
      <c r="L212" s="161">
        <f>IF(A11stdlife="n/a","n/a",IF(L$3&gt;(A11stdlife+$E212),(Input!$K$153*(1+rvanilla)^0.5)-SUM($K212:K212),(Input!$K$153*(1+rvanilla)^0.5)/A11stdlife))</f>
        <v>0</v>
      </c>
      <c r="M212" s="161">
        <f>IF(A11stdlife="n/a","n/a",IF(M$3&gt;(A11stdlife+$E212),(Input!$K$153*(1+rvanilla)^0.5)-SUM($K212:L212),(Input!$K$153*(1+rvanilla)^0.5)/A11stdlife))</f>
        <v>0</v>
      </c>
      <c r="N212" s="161">
        <f>IF(A11stdlife="n/a","n/a",IF(N$3&gt;(A11stdlife+$E212),(Input!$K$153*(1+rvanilla)^0.5)-SUM($K212:M212),(Input!$K$153*(1+rvanilla)^0.5)/A11stdlife))</f>
        <v>0</v>
      </c>
      <c r="O212" s="161">
        <f>IF(A11stdlife="n/a","n/a",IF(O$3&gt;(A11stdlife+$E212),(Input!$K$153*(1+rvanilla)^0.5)-SUM($K212:N212),(Input!$K$153*(1+rvanilla)^0.5)/A11stdlife))</f>
        <v>0</v>
      </c>
      <c r="P212" s="161">
        <f>IF(A11stdlife="n/a","n/a",IF(P$3&gt;(A11stdlife+$E212),(Input!$K$153*(1+rvanilla)^0.5)-SUM($K212:O212),(Input!$K$153*(1+rvanilla)^0.5)/A11stdlife))</f>
        <v>0</v>
      </c>
      <c r="Q212" s="161">
        <f>IF(A11stdlife="n/a","n/a",IF(Q$3&gt;(A11stdlife+$E212),(Input!$K$153*(1+rvanilla)^0.5)-SUM($K212:P212),(Input!$K$153*(1+rvanilla)^0.5)/A11stdlife))</f>
        <v>0</v>
      </c>
      <c r="R212" s="161">
        <f>IF(A11stdlife="n/a","n/a",IF(R$3&gt;(A11stdlife+$E212),(Input!$K$153*(1+rvanilla)^0.5)-SUM($K212:Q212),(Input!$K$153*(1+rvanilla)^0.5)/A11stdlife))</f>
        <v>0</v>
      </c>
      <c r="S212" s="161">
        <f>IF(A11stdlife="n/a","n/a",IF(S$3&gt;(A11stdlife+$E212),(Input!$K$153*(1+rvanilla)^0.5)-SUM($K212:R212),(Input!$K$153*(1+rvanilla)^0.5)/A11stdlife))</f>
        <v>0</v>
      </c>
      <c r="T212" s="161">
        <f>IF(A11stdlife="n/a","n/a",IF(T$3&gt;(A11stdlife+$E212),(Input!$K$153*(1+rvanilla)^0.5)-SUM($K212:S212),(Input!$K$153*(1+rvanilla)^0.5)/A11stdlife))</f>
        <v>0</v>
      </c>
      <c r="U212" s="161">
        <f>IF(A11stdlife="n/a","n/a",IF(U$3&gt;(A11stdlife+$E212),(Input!$K$153*(1+rvanilla)^0.5)-SUM($K212:T212),(Input!$K$153*(1+rvanilla)^0.5)/A11stdlife))</f>
        <v>0</v>
      </c>
      <c r="V212" s="161">
        <f>IF(A11stdlife="n/a","n/a",IF(V$3&gt;(A11stdlife+$E212),(Input!$K$153*(1+rvanilla)^0.5)-SUM($K212:U212),(Input!$K$153*(1+rvanilla)^0.5)/A11stdlife))</f>
        <v>0</v>
      </c>
      <c r="W212" s="161">
        <f>IF(A11stdlife="n/a","n/a",IF(W$3&gt;(A11stdlife+$E212),(Input!$K$153*(1+rvanilla)^0.5)-SUM($K212:V212),(Input!$K$153*(1+rvanilla)^0.5)/A11stdlife))</f>
        <v>0</v>
      </c>
      <c r="X212" s="161">
        <f>IF(A11stdlife="n/a","n/a",IF(X$3&gt;(A11stdlife+$E212),(Input!$K$153*(1+rvanilla)^0.5)-SUM($K212:W212),(Input!$K$153*(1+rvanilla)^0.5)/A11stdlife))</f>
        <v>0</v>
      </c>
      <c r="Y212" s="161">
        <f>IF(A11stdlife="n/a","n/a",IF(Y$3&gt;(A11stdlife+$E212),(Input!$K$153*(1+rvanilla)^0.5)-SUM($K212:X212),(Input!$K$153*(1+rvanilla)^0.5)/A11stdlife))</f>
        <v>0</v>
      </c>
      <c r="Z212" s="161">
        <f>IF(A11stdlife="n/a","n/a",IF(Z$3&gt;(A11stdlife+$E212),(Input!$K$153*(1+rvanilla)^0.5)-SUM($K212:Y212),(Input!$K$153*(1+rvanilla)^0.5)/A11stdlife))</f>
        <v>0</v>
      </c>
      <c r="AA212" s="161">
        <f>IF(A11stdlife="n/a","n/a",IF(AA$3&gt;(A11stdlife+$E212),(Input!$K$153*(1+rvanilla)^0.5)-SUM($K212:Z212),(Input!$K$153*(1+rvanilla)^0.5)/A11stdlife))</f>
        <v>0</v>
      </c>
      <c r="AB212" s="161">
        <f>IF(A11stdlife="n/a","n/a",IF(AB$3&gt;(A11stdlife+$E212),(Input!$K$153*(1+rvanilla)^0.5)-SUM($K212:AA212),(Input!$K$153*(1+rvanilla)^0.5)/A11stdlife))</f>
        <v>0</v>
      </c>
      <c r="AC212" s="161">
        <f>IF(A11stdlife="n/a","n/a",IF(AC$3&gt;(A11stdlife+$E212),(Input!$K$153*(1+rvanilla)^0.5)-SUM($K212:AB212),(Input!$K$153*(1+rvanilla)^0.5)/A11stdlife))</f>
        <v>0</v>
      </c>
      <c r="AD212" s="161">
        <f>IF(A11stdlife="n/a","n/a",IF(AD$3&gt;(A11stdlife+$E212),(Input!$K$153*(1+rvanilla)^0.5)-SUM($K212:AC212),(Input!$K$153*(1+rvanilla)^0.5)/A11stdlife))</f>
        <v>0</v>
      </c>
      <c r="AE212" s="161">
        <f>IF(A11stdlife="n/a","n/a",IF(AE$3&gt;(A11stdlife+$E212),(Input!$K$153*(1+rvanilla)^0.5)-SUM($K212:AD212),(Input!$K$153*(1+rvanilla)^0.5)/A11stdlife))</f>
        <v>0</v>
      </c>
      <c r="AF212" s="161">
        <f>IF(A11stdlife="n/a","n/a",IF(AF$3&gt;(A11stdlife+$E212),(Input!$K$153*(1+rvanilla)^0.5)-SUM($K212:AE212),(Input!$K$153*(1+rvanilla)^0.5)/A11stdlife))</f>
        <v>0</v>
      </c>
      <c r="AG212" s="161">
        <f>IF(A11stdlife="n/a","n/a",IF(AG$3&gt;(A11stdlife+$E212),(Input!$K$153*(1+rvanilla)^0.5)-SUM($K212:AF212),(Input!$K$153*(1+rvanilla)^0.5)/A11stdlife))</f>
        <v>0</v>
      </c>
      <c r="AH212" s="161">
        <f>IF(A11stdlife="n/a","n/a",IF(AH$3&gt;(A11stdlife+$E212),(Input!$K$153*(1+rvanilla)^0.5)-SUM($K212:AG212),(Input!$K$153*(1+rvanilla)^0.5)/A11stdlife))</f>
        <v>0</v>
      </c>
      <c r="AI212" s="161">
        <f>IF(A11stdlife="n/a","n/a",IF(AI$3&gt;(A11stdlife+$E212),(Input!$K$153*(1+rvanilla)^0.5)-SUM($K212:AH212),(Input!$K$153*(1+rvanilla)^0.5)/A11stdlife))</f>
        <v>0</v>
      </c>
      <c r="AJ212" s="161">
        <f>IF(A11stdlife="n/a","n/a",IF(AJ$3&gt;(A11stdlife+$E212),(Input!$K$153*(1+rvanilla)^0.5)-SUM($K212:AI212),(Input!$K$153*(1+rvanilla)^0.5)/A11stdlife))</f>
        <v>0</v>
      </c>
      <c r="AK212" s="161">
        <f>IF(A11stdlife="n/a","n/a",IF(AK$3&gt;(A11stdlife+$E212),(Input!$K$153*(1+rvanilla)^0.5)-SUM($K212:AJ212),(Input!$K$153*(1+rvanilla)^0.5)/A11stdlife))</f>
        <v>0</v>
      </c>
      <c r="AL212" s="161">
        <f>IF(A11stdlife="n/a","n/a",IF(AL$3&gt;(A11stdlife+$E212),(Input!$K$153*(1+rvanilla)^0.5)-SUM($K212:AK212),(Input!$K$153*(1+rvanilla)^0.5)/A11stdlife))</f>
        <v>0</v>
      </c>
      <c r="AM212" s="161">
        <f>IF(A11stdlife="n/a","n/a",IF(AM$3&gt;(A11stdlife+$E212),(Input!$K$153*(1+rvanilla)^0.5)-SUM($K212:AL212),(Input!$K$153*(1+rvanilla)^0.5)/A11stdlife))</f>
        <v>0</v>
      </c>
      <c r="AN212" s="161">
        <f>IF(A11stdlife="n/a","n/a",IF(AN$3&gt;(A11stdlife+$E212),(Input!$K$153*(1+rvanilla)^0.5)-SUM($K212:AM212),(Input!$K$153*(1+rvanilla)^0.5)/A11stdlife))</f>
        <v>0</v>
      </c>
      <c r="AO212" s="161">
        <f>IF(A11stdlife="n/a","n/a",IF(AO$3&gt;(A11stdlife+$E212),(Input!$K$153*(1+rvanilla)^0.5)-SUM($K212:AN212),(Input!$K$153*(1+rvanilla)^0.5)/A11stdlife))</f>
        <v>0</v>
      </c>
      <c r="AP212" s="161">
        <f>IF(A11stdlife="n/a","n/a",IF(AP$3&gt;(A11stdlife+$E212),(Input!$K$153*(1+rvanilla)^0.5)-SUM($K212:AO212),(Input!$K$153*(1+rvanilla)^0.5)/A11stdlife))</f>
        <v>0</v>
      </c>
      <c r="AQ212" s="161">
        <f>IF(A11stdlife="n/a","n/a",IF(AQ$3&gt;(A11stdlife+$E212),(Input!$K$153*(1+rvanilla)^0.5)-SUM($K212:AP212),(Input!$K$153*(1+rvanilla)^0.5)/A11stdlife))</f>
        <v>0</v>
      </c>
      <c r="AR212" s="161">
        <f>IF(A11stdlife="n/a","n/a",IF(AR$3&gt;(A11stdlife+$E212),(Input!$K$153*(1+rvanilla)^0.5)-SUM($K212:AQ212),(Input!$K$153*(1+rvanilla)^0.5)/A11stdlife))</f>
        <v>0</v>
      </c>
      <c r="AS212" s="161">
        <f>IF(A11stdlife="n/a","n/a",IF(AS$3&gt;(A11stdlife+$E212),(Input!$K$153*(1+rvanilla)^0.5)-SUM($K212:AR212),(Input!$K$153*(1+rvanilla)^0.5)/A11stdlife))</f>
        <v>0</v>
      </c>
      <c r="AT212" s="161">
        <f>IF(A11stdlife="n/a","n/a",IF(AT$3&gt;(A11stdlife+$E212),(Input!$K$153*(1+rvanilla)^0.5)-SUM($K212:AS212),(Input!$K$153*(1+rvanilla)^0.5)/A11stdlife))</f>
        <v>0</v>
      </c>
      <c r="AU212" s="161">
        <f>IF(A11stdlife="n/a","n/a",IF(AU$3&gt;(A11stdlife+$E212),(Input!$K$153*(1+rvanilla)^0.5)-SUM($K212:AT212),(Input!$K$153*(1+rvanilla)^0.5)/A11stdlife))</f>
        <v>0</v>
      </c>
      <c r="AV212" s="161">
        <f>IF(A11stdlife="n/a","n/a",IF(AV$3&gt;(A11stdlife+$E212),(Input!$K$153*(1+rvanilla)^0.5)-SUM($K212:AU212),(Input!$K$153*(1+rvanilla)^0.5)/A11stdlife))</f>
        <v>0</v>
      </c>
      <c r="AW212" s="161">
        <f>IF(A11stdlife="n/a","n/a",IF(AW$3&gt;(A11stdlife+$E212),(Input!$K$153*(1+rvanilla)^0.5)-SUM($K212:AV212),(Input!$K$153*(1+rvanilla)^0.5)/A11stdlife))</f>
        <v>0</v>
      </c>
      <c r="AX212" s="161">
        <f>IF(A11stdlife="n/a","n/a",IF(AX$3&gt;(A11stdlife+$E212),(Input!$K$153*(1+rvanilla)^0.5)-SUM($K212:AW212),(Input!$K$153*(1+rvanilla)^0.5)/A11stdlife))</f>
        <v>0</v>
      </c>
      <c r="AY212" s="161">
        <f>IF(A11stdlife="n/a","n/a",IF(AY$3&gt;(A11stdlife+$E212),(Input!$K$153*(1+rvanilla)^0.5)-SUM($K212:AX212),(Input!$K$153*(1+rvanilla)^0.5)/A11stdlife))</f>
        <v>0</v>
      </c>
      <c r="AZ212" s="161">
        <f>IF(A11stdlife="n/a","n/a",IF(AZ$3&gt;(A11stdlife+$E212),(Input!$K$153*(1+rvanilla)^0.5)-SUM($K212:AY212),(Input!$K$153*(1+rvanilla)^0.5)/A11stdlife))</f>
        <v>0</v>
      </c>
      <c r="BA212" s="161">
        <f>IF(A11stdlife="n/a","n/a",IF(BA$3&gt;(A11stdlife+$E212),(Input!$K$153*(1+rvanilla)^0.5)-SUM($K212:AZ212),(Input!$K$153*(1+rvanilla)^0.5)/A11stdlife))</f>
        <v>0</v>
      </c>
      <c r="BB212" s="161">
        <f>IF(A11stdlife="n/a","n/a",IF(BB$3&gt;(A11stdlife+$E212),(Input!$K$153*(1+rvanilla)^0.5)-SUM($K212:BA212),(Input!$K$153*(1+rvanilla)^0.5)/A11stdlife))</f>
        <v>0</v>
      </c>
      <c r="BC212" s="161">
        <f>IF(A11stdlife="n/a","n/a",IF(BC$3&gt;(A11stdlife+$E212),(Input!$K$153*(1+rvanilla)^0.5)-SUM($K212:BB212),(Input!$K$153*(1+rvanilla)^0.5)/A11stdlife))</f>
        <v>0</v>
      </c>
      <c r="BD212" s="161">
        <f>IF(A11stdlife="n/a","n/a",IF(BD$3&gt;(A11stdlife+$E212),(Input!$K$153*(1+rvanilla)^0.5)-SUM($K212:BC212),(Input!$K$153*(1+rvanilla)^0.5)/A11stdlife))</f>
        <v>0</v>
      </c>
      <c r="BE212" s="161">
        <f>IF(A11stdlife="n/a","n/a",IF(BE$3&gt;(A11stdlife+$E212),(Input!$K$153*(1+rvanilla)^0.5)-SUM($K212:BD212),(Input!$K$153*(1+rvanilla)^0.5)/A11stdlife))</f>
        <v>0</v>
      </c>
      <c r="BF212" s="161">
        <f>IF(A11stdlife="n/a","n/a",IF(BF$3&gt;(A11stdlife+$E212),(Input!$K$153*(1+rvanilla)^0.5)-SUM($K212:BE212),(Input!$K$153*(1+rvanilla)^0.5)/A11stdlife))</f>
        <v>0</v>
      </c>
      <c r="BG212" s="161">
        <f>IF(A11stdlife="n/a","n/a",IF(BG$3&gt;(A11stdlife+$E212),(Input!$K$153*(1+rvanilla)^0.5)-SUM($K212:BF212),(Input!$K$153*(1+rvanilla)^0.5)/A11stdlife))</f>
        <v>0</v>
      </c>
      <c r="BH212" s="161">
        <f>IF(A11stdlife="n/a","n/a",IF(BH$3&gt;(A11stdlife+$E212),(Input!$K$153*(1+rvanilla)^0.5)-SUM($K212:BG212),(Input!$K$153*(1+rvanilla)^0.5)/A11stdlife))</f>
        <v>0</v>
      </c>
      <c r="BI212" s="161">
        <f>IF(A11stdlife="n/a","n/a",IF(BI$3&gt;(A11stdlife+$E212),(Input!$K$153*(1+rvanilla)^0.5)-SUM($K212:BH212),(Input!$K$153*(1+rvanilla)^0.5)/A11stdlife))</f>
        <v>0</v>
      </c>
      <c r="BJ212" s="19"/>
      <c r="BK212" s="19"/>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x14ac:dyDescent="0.2">
      <c r="A213" s="19"/>
      <c r="B213" s="19"/>
      <c r="C213" s="35"/>
      <c r="D213" s="469"/>
      <c r="E213" s="281">
        <v>6</v>
      </c>
      <c r="F213" s="37"/>
      <c r="G213" s="393"/>
      <c r="H213" s="307"/>
      <c r="I213" s="307"/>
      <c r="J213" s="307"/>
      <c r="K213" s="307"/>
      <c r="L213" s="306"/>
      <c r="M213" s="161">
        <f>IF(A11stdlife="n/a","n/a",IF(M$3&gt;(A11stdlife+$E213),(Input!$L$153*(1+rvanilla)^0.5)-SUM($L213:L213),(Input!$L$153*(1+rvanilla)^0.5)/A11stdlife))</f>
        <v>0</v>
      </c>
      <c r="N213" s="161">
        <f>IF(A11stdlife="n/a","n/a",IF(N$3&gt;(A11stdlife+$E213),(Input!$L$153*(1+rvanilla)^0.5)-SUM($L213:M213),(Input!$L$153*(1+rvanilla)^0.5)/A11stdlife))</f>
        <v>0</v>
      </c>
      <c r="O213" s="161">
        <f>IF(A11stdlife="n/a","n/a",IF(O$3&gt;(A11stdlife+$E213),(Input!$L$153*(1+rvanilla)^0.5)-SUM($L213:N213),(Input!$L$153*(1+rvanilla)^0.5)/A11stdlife))</f>
        <v>0</v>
      </c>
      <c r="P213" s="161">
        <f>IF(A11stdlife="n/a","n/a",IF(P$3&gt;(A11stdlife+$E213),(Input!$L$153*(1+rvanilla)^0.5)-SUM($L213:O213),(Input!$L$153*(1+rvanilla)^0.5)/A11stdlife))</f>
        <v>0</v>
      </c>
      <c r="Q213" s="161">
        <f>IF(A11stdlife="n/a","n/a",IF(Q$3&gt;(A11stdlife+$E213),(Input!$L$153*(1+rvanilla)^0.5)-SUM($L213:P213),(Input!$L$153*(1+rvanilla)^0.5)/A11stdlife))</f>
        <v>0</v>
      </c>
      <c r="R213" s="161">
        <f>IF(A11stdlife="n/a","n/a",IF(R$3&gt;(A11stdlife+$E213),(Input!$L$153*(1+rvanilla)^0.5)-SUM($L213:Q213),(Input!$L$153*(1+rvanilla)^0.5)/A11stdlife))</f>
        <v>0</v>
      </c>
      <c r="S213" s="161">
        <f>IF(A11stdlife="n/a","n/a",IF(S$3&gt;(A11stdlife+$E213),(Input!$L$153*(1+rvanilla)^0.5)-SUM($L213:R213),(Input!$L$153*(1+rvanilla)^0.5)/A11stdlife))</f>
        <v>0</v>
      </c>
      <c r="T213" s="161">
        <f>IF(A11stdlife="n/a","n/a",IF(T$3&gt;(A11stdlife+$E213),(Input!$L$153*(1+rvanilla)^0.5)-SUM($L213:S213),(Input!$L$153*(1+rvanilla)^0.5)/A11stdlife))</f>
        <v>0</v>
      </c>
      <c r="U213" s="161">
        <f>IF(A11stdlife="n/a","n/a",IF(U$3&gt;(A11stdlife+$E213),(Input!$L$153*(1+rvanilla)^0.5)-SUM($L213:T213),(Input!$L$153*(1+rvanilla)^0.5)/A11stdlife))</f>
        <v>0</v>
      </c>
      <c r="V213" s="161">
        <f>IF(A11stdlife="n/a","n/a",IF(V$3&gt;(A11stdlife+$E213),(Input!$L$153*(1+rvanilla)^0.5)-SUM($L213:U213),(Input!$L$153*(1+rvanilla)^0.5)/A11stdlife))</f>
        <v>0</v>
      </c>
      <c r="W213" s="161">
        <f>IF(A11stdlife="n/a","n/a",IF(W$3&gt;(A11stdlife+$E213),(Input!$L$153*(1+rvanilla)^0.5)-SUM($L213:V213),(Input!$L$153*(1+rvanilla)^0.5)/A11stdlife))</f>
        <v>0</v>
      </c>
      <c r="X213" s="161">
        <f>IF(A11stdlife="n/a","n/a",IF(X$3&gt;(A11stdlife+$E213),(Input!$L$153*(1+rvanilla)^0.5)-SUM($L213:W213),(Input!$L$153*(1+rvanilla)^0.5)/A11stdlife))</f>
        <v>0</v>
      </c>
      <c r="Y213" s="161">
        <f>IF(A11stdlife="n/a","n/a",IF(Y$3&gt;(A11stdlife+$E213),(Input!$L$153*(1+rvanilla)^0.5)-SUM($L213:X213),(Input!$L$153*(1+rvanilla)^0.5)/A11stdlife))</f>
        <v>0</v>
      </c>
      <c r="Z213" s="161">
        <f>IF(A11stdlife="n/a","n/a",IF(Z$3&gt;(A11stdlife+$E213),(Input!$L$153*(1+rvanilla)^0.5)-SUM($L213:Y213),(Input!$L$153*(1+rvanilla)^0.5)/A11stdlife))</f>
        <v>0</v>
      </c>
      <c r="AA213" s="161">
        <f>IF(A11stdlife="n/a","n/a",IF(AA$3&gt;(A11stdlife+$E213),(Input!$L$153*(1+rvanilla)^0.5)-SUM($L213:Z213),(Input!$L$153*(1+rvanilla)^0.5)/A11stdlife))</f>
        <v>0</v>
      </c>
      <c r="AB213" s="161">
        <f>IF(A11stdlife="n/a","n/a",IF(AB$3&gt;(A11stdlife+$E213),(Input!$L$153*(1+rvanilla)^0.5)-SUM($L213:AA213),(Input!$L$153*(1+rvanilla)^0.5)/A11stdlife))</f>
        <v>0</v>
      </c>
      <c r="AC213" s="161">
        <f>IF(A11stdlife="n/a","n/a",IF(AC$3&gt;(A11stdlife+$E213),(Input!$L$153*(1+rvanilla)^0.5)-SUM($L213:AB213),(Input!$L$153*(1+rvanilla)^0.5)/A11stdlife))</f>
        <v>0</v>
      </c>
      <c r="AD213" s="161">
        <f>IF(A11stdlife="n/a","n/a",IF(AD$3&gt;(A11stdlife+$E213),(Input!$L$153*(1+rvanilla)^0.5)-SUM($L213:AC213),(Input!$L$153*(1+rvanilla)^0.5)/A11stdlife))</f>
        <v>0</v>
      </c>
      <c r="AE213" s="161">
        <f>IF(A11stdlife="n/a","n/a",IF(AE$3&gt;(A11stdlife+$E213),(Input!$L$153*(1+rvanilla)^0.5)-SUM($L213:AD213),(Input!$L$153*(1+rvanilla)^0.5)/A11stdlife))</f>
        <v>0</v>
      </c>
      <c r="AF213" s="161">
        <f>IF(A11stdlife="n/a","n/a",IF(AF$3&gt;(A11stdlife+$E213),(Input!$L$153*(1+rvanilla)^0.5)-SUM($L213:AE213),(Input!$L$153*(1+rvanilla)^0.5)/A11stdlife))</f>
        <v>0</v>
      </c>
      <c r="AG213" s="161">
        <f>IF(A11stdlife="n/a","n/a",IF(AG$3&gt;(A11stdlife+$E213),(Input!$L$153*(1+rvanilla)^0.5)-SUM($L213:AF213),(Input!$L$153*(1+rvanilla)^0.5)/A11stdlife))</f>
        <v>0</v>
      </c>
      <c r="AH213" s="161">
        <f>IF(A11stdlife="n/a","n/a",IF(AH$3&gt;(A11stdlife+$E213),(Input!$L$153*(1+rvanilla)^0.5)-SUM($L213:AG213),(Input!$L$153*(1+rvanilla)^0.5)/A11stdlife))</f>
        <v>0</v>
      </c>
      <c r="AI213" s="161">
        <f>IF(A11stdlife="n/a","n/a",IF(AI$3&gt;(A11stdlife+$E213),(Input!$L$153*(1+rvanilla)^0.5)-SUM($L213:AH213),(Input!$L$153*(1+rvanilla)^0.5)/A11stdlife))</f>
        <v>0</v>
      </c>
      <c r="AJ213" s="161">
        <f>IF(A11stdlife="n/a","n/a",IF(AJ$3&gt;(A11stdlife+$E213),(Input!$L$153*(1+rvanilla)^0.5)-SUM($L213:AI213),(Input!$L$153*(1+rvanilla)^0.5)/A11stdlife))</f>
        <v>0</v>
      </c>
      <c r="AK213" s="161">
        <f>IF(A11stdlife="n/a","n/a",IF(AK$3&gt;(A11stdlife+$E213),(Input!$L$153*(1+rvanilla)^0.5)-SUM($L213:AJ213),(Input!$L$153*(1+rvanilla)^0.5)/A11stdlife))</f>
        <v>0</v>
      </c>
      <c r="AL213" s="161">
        <f>IF(A11stdlife="n/a","n/a",IF(AL$3&gt;(A11stdlife+$E213),(Input!$L$153*(1+rvanilla)^0.5)-SUM($L213:AK213),(Input!$L$153*(1+rvanilla)^0.5)/A11stdlife))</f>
        <v>0</v>
      </c>
      <c r="AM213" s="161">
        <f>IF(A11stdlife="n/a","n/a",IF(AM$3&gt;(A11stdlife+$E213),(Input!$L$153*(1+rvanilla)^0.5)-SUM($L213:AL213),(Input!$L$153*(1+rvanilla)^0.5)/A11stdlife))</f>
        <v>0</v>
      </c>
      <c r="AN213" s="161">
        <f>IF(A11stdlife="n/a","n/a",IF(AN$3&gt;(A11stdlife+$E213),(Input!$L$153*(1+rvanilla)^0.5)-SUM($L213:AM213),(Input!$L$153*(1+rvanilla)^0.5)/A11stdlife))</f>
        <v>0</v>
      </c>
      <c r="AO213" s="161">
        <f>IF(A11stdlife="n/a","n/a",IF(AO$3&gt;(A11stdlife+$E213),(Input!$L$153*(1+rvanilla)^0.5)-SUM($L213:AN213),(Input!$L$153*(1+rvanilla)^0.5)/A11stdlife))</f>
        <v>0</v>
      </c>
      <c r="AP213" s="161">
        <f>IF(A11stdlife="n/a","n/a",IF(AP$3&gt;(A11stdlife+$E213),(Input!$L$153*(1+rvanilla)^0.5)-SUM($L213:AO213),(Input!$L$153*(1+rvanilla)^0.5)/A11stdlife))</f>
        <v>0</v>
      </c>
      <c r="AQ213" s="161">
        <f>IF(A11stdlife="n/a","n/a",IF(AQ$3&gt;(A11stdlife+$E213),(Input!$L$153*(1+rvanilla)^0.5)-SUM($L213:AP213),(Input!$L$153*(1+rvanilla)^0.5)/A11stdlife))</f>
        <v>0</v>
      </c>
      <c r="AR213" s="161">
        <f>IF(A11stdlife="n/a","n/a",IF(AR$3&gt;(A11stdlife+$E213),(Input!$L$153*(1+rvanilla)^0.5)-SUM($L213:AQ213),(Input!$L$153*(1+rvanilla)^0.5)/A11stdlife))</f>
        <v>0</v>
      </c>
      <c r="AS213" s="161">
        <f>IF(A11stdlife="n/a","n/a",IF(AS$3&gt;(A11stdlife+$E213),(Input!$L$153*(1+rvanilla)^0.5)-SUM($L213:AR213),(Input!$L$153*(1+rvanilla)^0.5)/A11stdlife))</f>
        <v>0</v>
      </c>
      <c r="AT213" s="161">
        <f>IF(A11stdlife="n/a","n/a",IF(AT$3&gt;(A11stdlife+$E213),(Input!$L$153*(1+rvanilla)^0.5)-SUM($L213:AS213),(Input!$L$153*(1+rvanilla)^0.5)/A11stdlife))</f>
        <v>0</v>
      </c>
      <c r="AU213" s="161">
        <f>IF(A11stdlife="n/a","n/a",IF(AU$3&gt;(A11stdlife+$E213),(Input!$L$153*(1+rvanilla)^0.5)-SUM($L213:AT213),(Input!$L$153*(1+rvanilla)^0.5)/A11stdlife))</f>
        <v>0</v>
      </c>
      <c r="AV213" s="161">
        <f>IF(A11stdlife="n/a","n/a",IF(AV$3&gt;(A11stdlife+$E213),(Input!$L$153*(1+rvanilla)^0.5)-SUM($L213:AU213),(Input!$L$153*(1+rvanilla)^0.5)/A11stdlife))</f>
        <v>0</v>
      </c>
      <c r="AW213" s="161">
        <f>IF(A11stdlife="n/a","n/a",IF(AW$3&gt;(A11stdlife+$E213),(Input!$L$153*(1+rvanilla)^0.5)-SUM($L213:AV213),(Input!$L$153*(1+rvanilla)^0.5)/A11stdlife))</f>
        <v>0</v>
      </c>
      <c r="AX213" s="161">
        <f>IF(A11stdlife="n/a","n/a",IF(AX$3&gt;(A11stdlife+$E213),(Input!$L$153*(1+rvanilla)^0.5)-SUM($L213:AW213),(Input!$L$153*(1+rvanilla)^0.5)/A11stdlife))</f>
        <v>0</v>
      </c>
      <c r="AY213" s="161">
        <f>IF(A11stdlife="n/a","n/a",IF(AY$3&gt;(A11stdlife+$E213),(Input!$L$153*(1+rvanilla)^0.5)-SUM($L213:AX213),(Input!$L$153*(1+rvanilla)^0.5)/A11stdlife))</f>
        <v>0</v>
      </c>
      <c r="AZ213" s="161">
        <f>IF(A11stdlife="n/a","n/a",IF(AZ$3&gt;(A11stdlife+$E213),(Input!$L$153*(1+rvanilla)^0.5)-SUM($L213:AY213),(Input!$L$153*(1+rvanilla)^0.5)/A11stdlife))</f>
        <v>0</v>
      </c>
      <c r="BA213" s="161">
        <f>IF(A11stdlife="n/a","n/a",IF(BA$3&gt;(A11stdlife+$E213),(Input!$L$153*(1+rvanilla)^0.5)-SUM($L213:AZ213),(Input!$L$153*(1+rvanilla)^0.5)/A11stdlife))</f>
        <v>0</v>
      </c>
      <c r="BB213" s="161">
        <f>IF(A11stdlife="n/a","n/a",IF(BB$3&gt;(A11stdlife+$E213),(Input!$L$153*(1+rvanilla)^0.5)-SUM($L213:BA213),(Input!$L$153*(1+rvanilla)^0.5)/A11stdlife))</f>
        <v>0</v>
      </c>
      <c r="BC213" s="161">
        <f>IF(A11stdlife="n/a","n/a",IF(BC$3&gt;(A11stdlife+$E213),(Input!$L$153*(1+rvanilla)^0.5)-SUM($L213:BB213),(Input!$L$153*(1+rvanilla)^0.5)/A11stdlife))</f>
        <v>0</v>
      </c>
      <c r="BD213" s="161">
        <f>IF(A11stdlife="n/a","n/a",IF(BD$3&gt;(A11stdlife+$E213),(Input!$L$153*(1+rvanilla)^0.5)-SUM($L213:BC213),(Input!$L$153*(1+rvanilla)^0.5)/A11stdlife))</f>
        <v>0</v>
      </c>
      <c r="BE213" s="161">
        <f>IF(A11stdlife="n/a","n/a",IF(BE$3&gt;(A11stdlife+$E213),(Input!$L$153*(1+rvanilla)^0.5)-SUM($L213:BD213),(Input!$L$153*(1+rvanilla)^0.5)/A11stdlife))</f>
        <v>0</v>
      </c>
      <c r="BF213" s="161">
        <f>IF(A11stdlife="n/a","n/a",IF(BF$3&gt;(A11stdlife+$E213),(Input!$L$153*(1+rvanilla)^0.5)-SUM($L213:BE213),(Input!$L$153*(1+rvanilla)^0.5)/A11stdlife))</f>
        <v>0</v>
      </c>
      <c r="BG213" s="161">
        <f>IF(A11stdlife="n/a","n/a",IF(BG$3&gt;(A11stdlife+$E213),(Input!$L$153*(1+rvanilla)^0.5)-SUM($L213:BF213),(Input!$L$153*(1+rvanilla)^0.5)/A11stdlife))</f>
        <v>0</v>
      </c>
      <c r="BH213" s="161">
        <f>IF(A11stdlife="n/a","n/a",IF(BH$3&gt;(A11stdlife+$E213),(Input!$L$153*(1+rvanilla)^0.5)-SUM($L213:BG213),(Input!$L$153*(1+rvanilla)^0.5)/A11stdlife))</f>
        <v>0</v>
      </c>
      <c r="BI213" s="161">
        <f>IF(A11stdlife="n/a","n/a",IF(BI$3&gt;(A11stdlife+$E213),(Input!$L$153*(1+rvanilla)^0.5)-SUM($L213:BH213),(Input!$L$153*(1+rvanilla)^0.5)/A11stdlife))</f>
        <v>0</v>
      </c>
      <c r="BJ213" s="19"/>
      <c r="BK213" s="19"/>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idden="1" outlineLevel="2" x14ac:dyDescent="0.2">
      <c r="A214" s="19"/>
      <c r="B214" s="19"/>
      <c r="C214" s="35"/>
      <c r="D214" s="469"/>
      <c r="E214" s="281">
        <v>7</v>
      </c>
      <c r="F214" s="37"/>
      <c r="G214" s="393"/>
      <c r="H214" s="307"/>
      <c r="I214" s="307"/>
      <c r="J214" s="307"/>
      <c r="K214" s="307"/>
      <c r="L214" s="307"/>
      <c r="M214" s="306"/>
      <c r="N214" s="161">
        <f>IF(A11stdlife="n/a","n/a",IF(N$3&gt;(A11stdlife+$E214),(Input!$M$153*(1+rvanilla)^0.5)-SUM($M214:M214),(Input!$M$153*(1+rvanilla)^0.5)/A11stdlife))</f>
        <v>0</v>
      </c>
      <c r="O214" s="161">
        <f>IF(A11stdlife="n/a","n/a",IF(O$3&gt;(A11stdlife+$E214),(Input!$M$153*(1+rvanilla)^0.5)-SUM($M214:N214),(Input!$M$153*(1+rvanilla)^0.5)/A11stdlife))</f>
        <v>0</v>
      </c>
      <c r="P214" s="161">
        <f>IF(A11stdlife="n/a","n/a",IF(P$3&gt;(A11stdlife+$E214),(Input!$M$153*(1+rvanilla)^0.5)-SUM($M214:O214),(Input!$M$153*(1+rvanilla)^0.5)/A11stdlife))</f>
        <v>0</v>
      </c>
      <c r="Q214" s="161">
        <f>IF(A11stdlife="n/a","n/a",IF(Q$3&gt;(A11stdlife+$E214),(Input!$M$153*(1+rvanilla)^0.5)-SUM($M214:P214),(Input!$M$153*(1+rvanilla)^0.5)/A11stdlife))</f>
        <v>0</v>
      </c>
      <c r="R214" s="161">
        <f>IF(A11stdlife="n/a","n/a",IF(R$3&gt;(A11stdlife+$E214),(Input!$M$153*(1+rvanilla)^0.5)-SUM($M214:Q214),(Input!$M$153*(1+rvanilla)^0.5)/A11stdlife))</f>
        <v>0</v>
      </c>
      <c r="S214" s="161">
        <f>IF(A11stdlife="n/a","n/a",IF(S$3&gt;(A11stdlife+$E214),(Input!$M$153*(1+rvanilla)^0.5)-SUM($M214:R214),(Input!$M$153*(1+rvanilla)^0.5)/A11stdlife))</f>
        <v>0</v>
      </c>
      <c r="T214" s="161">
        <f>IF(A11stdlife="n/a","n/a",IF(T$3&gt;(A11stdlife+$E214),(Input!$M$153*(1+rvanilla)^0.5)-SUM($M214:S214),(Input!$M$153*(1+rvanilla)^0.5)/A11stdlife))</f>
        <v>0</v>
      </c>
      <c r="U214" s="161">
        <f>IF(A11stdlife="n/a","n/a",IF(U$3&gt;(A11stdlife+$E214),(Input!$M$153*(1+rvanilla)^0.5)-SUM($M214:T214),(Input!$M$153*(1+rvanilla)^0.5)/A11stdlife))</f>
        <v>0</v>
      </c>
      <c r="V214" s="161">
        <f>IF(A11stdlife="n/a","n/a",IF(V$3&gt;(A11stdlife+$E214),(Input!$M$153*(1+rvanilla)^0.5)-SUM($M214:U214),(Input!$M$153*(1+rvanilla)^0.5)/A11stdlife))</f>
        <v>0</v>
      </c>
      <c r="W214" s="161">
        <f>IF(A11stdlife="n/a","n/a",IF(W$3&gt;(A11stdlife+$E214),(Input!$M$153*(1+rvanilla)^0.5)-SUM($M214:V214),(Input!$M$153*(1+rvanilla)^0.5)/A11stdlife))</f>
        <v>0</v>
      </c>
      <c r="X214" s="161">
        <f>IF(A11stdlife="n/a","n/a",IF(X$3&gt;(A11stdlife+$E214),(Input!$M$153*(1+rvanilla)^0.5)-SUM($M214:W214),(Input!$M$153*(1+rvanilla)^0.5)/A11stdlife))</f>
        <v>0</v>
      </c>
      <c r="Y214" s="161">
        <f>IF(A11stdlife="n/a","n/a",IF(Y$3&gt;(A11stdlife+$E214),(Input!$M$153*(1+rvanilla)^0.5)-SUM($M214:X214),(Input!$M$153*(1+rvanilla)^0.5)/A11stdlife))</f>
        <v>0</v>
      </c>
      <c r="Z214" s="161">
        <f>IF(A11stdlife="n/a","n/a",IF(Z$3&gt;(A11stdlife+$E214),(Input!$M$153*(1+rvanilla)^0.5)-SUM($M214:Y214),(Input!$M$153*(1+rvanilla)^0.5)/A11stdlife))</f>
        <v>0</v>
      </c>
      <c r="AA214" s="161">
        <f>IF(A11stdlife="n/a","n/a",IF(AA$3&gt;(A11stdlife+$E214),(Input!$M$153*(1+rvanilla)^0.5)-SUM($M214:Z214),(Input!$M$153*(1+rvanilla)^0.5)/A11stdlife))</f>
        <v>0</v>
      </c>
      <c r="AB214" s="161">
        <f>IF(A11stdlife="n/a","n/a",IF(AB$3&gt;(A11stdlife+$E214),(Input!$M$153*(1+rvanilla)^0.5)-SUM($M214:AA214),(Input!$M$153*(1+rvanilla)^0.5)/A11stdlife))</f>
        <v>0</v>
      </c>
      <c r="AC214" s="161">
        <f>IF(A11stdlife="n/a","n/a",IF(AC$3&gt;(A11stdlife+$E214),(Input!$M$153*(1+rvanilla)^0.5)-SUM($M214:AB214),(Input!$M$153*(1+rvanilla)^0.5)/A11stdlife))</f>
        <v>0</v>
      </c>
      <c r="AD214" s="161">
        <f>IF(A11stdlife="n/a","n/a",IF(AD$3&gt;(A11stdlife+$E214),(Input!$M$153*(1+rvanilla)^0.5)-SUM($M214:AC214),(Input!$M$153*(1+rvanilla)^0.5)/A11stdlife))</f>
        <v>0</v>
      </c>
      <c r="AE214" s="161">
        <f>IF(A11stdlife="n/a","n/a",IF(AE$3&gt;(A11stdlife+$E214),(Input!$M$153*(1+rvanilla)^0.5)-SUM($M214:AD214),(Input!$M$153*(1+rvanilla)^0.5)/A11stdlife))</f>
        <v>0</v>
      </c>
      <c r="AF214" s="161">
        <f>IF(A11stdlife="n/a","n/a",IF(AF$3&gt;(A11stdlife+$E214),(Input!$M$153*(1+rvanilla)^0.5)-SUM($M214:AE214),(Input!$M$153*(1+rvanilla)^0.5)/A11stdlife))</f>
        <v>0</v>
      </c>
      <c r="AG214" s="161">
        <f>IF(A11stdlife="n/a","n/a",IF(AG$3&gt;(A11stdlife+$E214),(Input!$M$153*(1+rvanilla)^0.5)-SUM($M214:AF214),(Input!$M$153*(1+rvanilla)^0.5)/A11stdlife))</f>
        <v>0</v>
      </c>
      <c r="AH214" s="161">
        <f>IF(A11stdlife="n/a","n/a",IF(AH$3&gt;(A11stdlife+$E214),(Input!$M$153*(1+rvanilla)^0.5)-SUM($M214:AG214),(Input!$M$153*(1+rvanilla)^0.5)/A11stdlife))</f>
        <v>0</v>
      </c>
      <c r="AI214" s="161">
        <f>IF(A11stdlife="n/a","n/a",IF(AI$3&gt;(A11stdlife+$E214),(Input!$M$153*(1+rvanilla)^0.5)-SUM($M214:AH214),(Input!$M$153*(1+rvanilla)^0.5)/A11stdlife))</f>
        <v>0</v>
      </c>
      <c r="AJ214" s="161">
        <f>IF(A11stdlife="n/a","n/a",IF(AJ$3&gt;(A11stdlife+$E214),(Input!$M$153*(1+rvanilla)^0.5)-SUM($M214:AI214),(Input!$M$153*(1+rvanilla)^0.5)/A11stdlife))</f>
        <v>0</v>
      </c>
      <c r="AK214" s="161">
        <f>IF(A11stdlife="n/a","n/a",IF(AK$3&gt;(A11stdlife+$E214),(Input!$M$153*(1+rvanilla)^0.5)-SUM($M214:AJ214),(Input!$M$153*(1+rvanilla)^0.5)/A11stdlife))</f>
        <v>0</v>
      </c>
      <c r="AL214" s="161">
        <f>IF(A11stdlife="n/a","n/a",IF(AL$3&gt;(A11stdlife+$E214),(Input!$M$153*(1+rvanilla)^0.5)-SUM($M214:AK214),(Input!$M$153*(1+rvanilla)^0.5)/A11stdlife))</f>
        <v>0</v>
      </c>
      <c r="AM214" s="161">
        <f>IF(A11stdlife="n/a","n/a",IF(AM$3&gt;(A11stdlife+$E214),(Input!$M$153*(1+rvanilla)^0.5)-SUM($M214:AL214),(Input!$M$153*(1+rvanilla)^0.5)/A11stdlife))</f>
        <v>0</v>
      </c>
      <c r="AN214" s="161">
        <f>IF(A11stdlife="n/a","n/a",IF(AN$3&gt;(A11stdlife+$E214),(Input!$M$153*(1+rvanilla)^0.5)-SUM($M214:AM214),(Input!$M$153*(1+rvanilla)^0.5)/A11stdlife))</f>
        <v>0</v>
      </c>
      <c r="AO214" s="161">
        <f>IF(A11stdlife="n/a","n/a",IF(AO$3&gt;(A11stdlife+$E214),(Input!$M$153*(1+rvanilla)^0.5)-SUM($M214:AN214),(Input!$M$153*(1+rvanilla)^0.5)/A11stdlife))</f>
        <v>0</v>
      </c>
      <c r="AP214" s="161">
        <f>IF(A11stdlife="n/a","n/a",IF(AP$3&gt;(A11stdlife+$E214),(Input!$M$153*(1+rvanilla)^0.5)-SUM($M214:AO214),(Input!$M$153*(1+rvanilla)^0.5)/A11stdlife))</f>
        <v>0</v>
      </c>
      <c r="AQ214" s="161">
        <f>IF(A11stdlife="n/a","n/a",IF(AQ$3&gt;(A11stdlife+$E214),(Input!$M$153*(1+rvanilla)^0.5)-SUM($M214:AP214),(Input!$M$153*(1+rvanilla)^0.5)/A11stdlife))</f>
        <v>0</v>
      </c>
      <c r="AR214" s="161">
        <f>IF(A11stdlife="n/a","n/a",IF(AR$3&gt;(A11stdlife+$E214),(Input!$M$153*(1+rvanilla)^0.5)-SUM($M214:AQ214),(Input!$M$153*(1+rvanilla)^0.5)/A11stdlife))</f>
        <v>0</v>
      </c>
      <c r="AS214" s="161">
        <f>IF(A11stdlife="n/a","n/a",IF(AS$3&gt;(A11stdlife+$E214),(Input!$M$153*(1+rvanilla)^0.5)-SUM($M214:AR214),(Input!$M$153*(1+rvanilla)^0.5)/A11stdlife))</f>
        <v>0</v>
      </c>
      <c r="AT214" s="161">
        <f>IF(A11stdlife="n/a","n/a",IF(AT$3&gt;(A11stdlife+$E214),(Input!$M$153*(1+rvanilla)^0.5)-SUM($M214:AS214),(Input!$M$153*(1+rvanilla)^0.5)/A11stdlife))</f>
        <v>0</v>
      </c>
      <c r="AU214" s="161">
        <f>IF(A11stdlife="n/a","n/a",IF(AU$3&gt;(A11stdlife+$E214),(Input!$M$153*(1+rvanilla)^0.5)-SUM($M214:AT214),(Input!$M$153*(1+rvanilla)^0.5)/A11stdlife))</f>
        <v>0</v>
      </c>
      <c r="AV214" s="161">
        <f>IF(A11stdlife="n/a","n/a",IF(AV$3&gt;(A11stdlife+$E214),(Input!$M$153*(1+rvanilla)^0.5)-SUM($M214:AU214),(Input!$M$153*(1+rvanilla)^0.5)/A11stdlife))</f>
        <v>0</v>
      </c>
      <c r="AW214" s="161">
        <f>IF(A11stdlife="n/a","n/a",IF(AW$3&gt;(A11stdlife+$E214),(Input!$M$153*(1+rvanilla)^0.5)-SUM($M214:AV214),(Input!$M$153*(1+rvanilla)^0.5)/A11stdlife))</f>
        <v>0</v>
      </c>
      <c r="AX214" s="161">
        <f>IF(A11stdlife="n/a","n/a",IF(AX$3&gt;(A11stdlife+$E214),(Input!$M$153*(1+rvanilla)^0.5)-SUM($M214:AW214),(Input!$M$153*(1+rvanilla)^0.5)/A11stdlife))</f>
        <v>0</v>
      </c>
      <c r="AY214" s="161">
        <f>IF(A11stdlife="n/a","n/a",IF(AY$3&gt;(A11stdlife+$E214),(Input!$M$153*(1+rvanilla)^0.5)-SUM($M214:AX214),(Input!$M$153*(1+rvanilla)^0.5)/A11stdlife))</f>
        <v>0</v>
      </c>
      <c r="AZ214" s="161">
        <f>IF(A11stdlife="n/a","n/a",IF(AZ$3&gt;(A11stdlife+$E214),(Input!$M$153*(1+rvanilla)^0.5)-SUM($M214:AY214),(Input!$M$153*(1+rvanilla)^0.5)/A11stdlife))</f>
        <v>0</v>
      </c>
      <c r="BA214" s="161">
        <f>IF(A11stdlife="n/a","n/a",IF(BA$3&gt;(A11stdlife+$E214),(Input!$M$153*(1+rvanilla)^0.5)-SUM($M214:AZ214),(Input!$M$153*(1+rvanilla)^0.5)/A11stdlife))</f>
        <v>0</v>
      </c>
      <c r="BB214" s="161">
        <f>IF(A11stdlife="n/a","n/a",IF(BB$3&gt;(A11stdlife+$E214),(Input!$M$153*(1+rvanilla)^0.5)-SUM($M214:BA214),(Input!$M$153*(1+rvanilla)^0.5)/A11stdlife))</f>
        <v>0</v>
      </c>
      <c r="BC214" s="161">
        <f>IF(A11stdlife="n/a","n/a",IF(BC$3&gt;(A11stdlife+$E214),(Input!$M$153*(1+rvanilla)^0.5)-SUM($M214:BB214),(Input!$M$153*(1+rvanilla)^0.5)/A11stdlife))</f>
        <v>0</v>
      </c>
      <c r="BD214" s="161">
        <f>IF(A11stdlife="n/a","n/a",IF(BD$3&gt;(A11stdlife+$E214),(Input!$M$153*(1+rvanilla)^0.5)-SUM($M214:BC214),(Input!$M$153*(1+rvanilla)^0.5)/A11stdlife))</f>
        <v>0</v>
      </c>
      <c r="BE214" s="161">
        <f>IF(A11stdlife="n/a","n/a",IF(BE$3&gt;(A11stdlife+$E214),(Input!$M$153*(1+rvanilla)^0.5)-SUM($M214:BD214),(Input!$M$153*(1+rvanilla)^0.5)/A11stdlife))</f>
        <v>0</v>
      </c>
      <c r="BF214" s="161">
        <f>IF(A11stdlife="n/a","n/a",IF(BF$3&gt;(A11stdlife+$E214),(Input!$M$153*(1+rvanilla)^0.5)-SUM($M214:BE214),(Input!$M$153*(1+rvanilla)^0.5)/A11stdlife))</f>
        <v>0</v>
      </c>
      <c r="BG214" s="161">
        <f>IF(A11stdlife="n/a","n/a",IF(BG$3&gt;(A11stdlife+$E214),(Input!$M$153*(1+rvanilla)^0.5)-SUM($M214:BF214),(Input!$M$153*(1+rvanilla)^0.5)/A11stdlife))</f>
        <v>0</v>
      </c>
      <c r="BH214" s="161">
        <f>IF(A11stdlife="n/a","n/a",IF(BH$3&gt;(A11stdlife+$E214),(Input!$M$153*(1+rvanilla)^0.5)-SUM($M214:BG214),(Input!$M$153*(1+rvanilla)^0.5)/A11stdlife))</f>
        <v>0</v>
      </c>
      <c r="BI214" s="161">
        <f>IF(A11stdlife="n/a","n/a",IF(BI$3&gt;(A11stdlife+$E214),(Input!$M$153*(1+rvanilla)^0.5)-SUM($M214:BH214),(Input!$M$153*(1+rvanilla)^0.5)/A11stdlife))</f>
        <v>0</v>
      </c>
      <c r="BJ214" s="19"/>
      <c r="BK214" s="19"/>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x14ac:dyDescent="0.2">
      <c r="A215" s="19"/>
      <c r="B215" s="19"/>
      <c r="C215" s="35"/>
      <c r="D215" s="469"/>
      <c r="E215" s="281">
        <v>8</v>
      </c>
      <c r="F215" s="37"/>
      <c r="G215" s="393"/>
      <c r="H215" s="307"/>
      <c r="I215" s="307"/>
      <c r="J215" s="307"/>
      <c r="K215" s="307"/>
      <c r="L215" s="307"/>
      <c r="M215" s="307"/>
      <c r="N215" s="306"/>
      <c r="O215" s="161">
        <f>IF(A11stdlife="n/a","n/a",IF(O$3&gt;(A11stdlife+$E215),(Input!$N$153*(1+rvanilla)^0.5)-SUM($N215:N215),(Input!$N$153*(1+rvanilla)^0.5)/A11stdlife))</f>
        <v>0</v>
      </c>
      <c r="P215" s="161">
        <f>IF(A11stdlife="n/a","n/a",IF(P$3&gt;(A11stdlife+$E215),(Input!$N$153*(1+rvanilla)^0.5)-SUM($N215:O215),(Input!$N$153*(1+rvanilla)^0.5)/A11stdlife))</f>
        <v>0</v>
      </c>
      <c r="Q215" s="161">
        <f>IF(A11stdlife="n/a","n/a",IF(Q$3&gt;(A11stdlife+$E215),(Input!$N$153*(1+rvanilla)^0.5)-SUM($N215:P215),(Input!$N$153*(1+rvanilla)^0.5)/A11stdlife))</f>
        <v>0</v>
      </c>
      <c r="R215" s="161">
        <f>IF(A11stdlife="n/a","n/a",IF(R$3&gt;(A11stdlife+$E215),(Input!$N$153*(1+rvanilla)^0.5)-SUM($N215:Q215),(Input!$N$153*(1+rvanilla)^0.5)/A11stdlife))</f>
        <v>0</v>
      </c>
      <c r="S215" s="161">
        <f>IF(A11stdlife="n/a","n/a",IF(S$3&gt;(A11stdlife+$E215),(Input!$N$153*(1+rvanilla)^0.5)-SUM($N215:R215),(Input!$N$153*(1+rvanilla)^0.5)/A11stdlife))</f>
        <v>0</v>
      </c>
      <c r="T215" s="161">
        <f>IF(A11stdlife="n/a","n/a",IF(T$3&gt;(A11stdlife+$E215),(Input!$N$153*(1+rvanilla)^0.5)-SUM($N215:S215),(Input!$N$153*(1+rvanilla)^0.5)/A11stdlife))</f>
        <v>0</v>
      </c>
      <c r="U215" s="161">
        <f>IF(A11stdlife="n/a","n/a",IF(U$3&gt;(A11stdlife+$E215),(Input!$N$153*(1+rvanilla)^0.5)-SUM($N215:T215),(Input!$N$153*(1+rvanilla)^0.5)/A11stdlife))</f>
        <v>0</v>
      </c>
      <c r="V215" s="161">
        <f>IF(A11stdlife="n/a","n/a",IF(V$3&gt;(A11stdlife+$E215),(Input!$N$153*(1+rvanilla)^0.5)-SUM($N215:U215),(Input!$N$153*(1+rvanilla)^0.5)/A11stdlife))</f>
        <v>0</v>
      </c>
      <c r="W215" s="161">
        <f>IF(A11stdlife="n/a","n/a",IF(W$3&gt;(A11stdlife+$E215),(Input!$N$153*(1+rvanilla)^0.5)-SUM($N215:V215),(Input!$N$153*(1+rvanilla)^0.5)/A11stdlife))</f>
        <v>0</v>
      </c>
      <c r="X215" s="161">
        <f>IF(A11stdlife="n/a","n/a",IF(X$3&gt;(A11stdlife+$E215),(Input!$N$153*(1+rvanilla)^0.5)-SUM($N215:W215),(Input!$N$153*(1+rvanilla)^0.5)/A11stdlife))</f>
        <v>0</v>
      </c>
      <c r="Y215" s="161">
        <f>IF(A11stdlife="n/a","n/a",IF(Y$3&gt;(A11stdlife+$E215),(Input!$N$153*(1+rvanilla)^0.5)-SUM($N215:X215),(Input!$N$153*(1+rvanilla)^0.5)/A11stdlife))</f>
        <v>0</v>
      </c>
      <c r="Z215" s="161">
        <f>IF(A11stdlife="n/a","n/a",IF(Z$3&gt;(A11stdlife+$E215),(Input!$N$153*(1+rvanilla)^0.5)-SUM($N215:Y215),(Input!$N$153*(1+rvanilla)^0.5)/A11stdlife))</f>
        <v>0</v>
      </c>
      <c r="AA215" s="161">
        <f>IF(A11stdlife="n/a","n/a",IF(AA$3&gt;(A11stdlife+$E215),(Input!$N$153*(1+rvanilla)^0.5)-SUM($N215:Z215),(Input!$N$153*(1+rvanilla)^0.5)/A11stdlife))</f>
        <v>0</v>
      </c>
      <c r="AB215" s="161">
        <f>IF(A11stdlife="n/a","n/a",IF(AB$3&gt;(A11stdlife+$E215),(Input!$N$153*(1+rvanilla)^0.5)-SUM($N215:AA215),(Input!$N$153*(1+rvanilla)^0.5)/A11stdlife))</f>
        <v>0</v>
      </c>
      <c r="AC215" s="161">
        <f>IF(A11stdlife="n/a","n/a",IF(AC$3&gt;(A11stdlife+$E215),(Input!$N$153*(1+rvanilla)^0.5)-SUM($N215:AB215),(Input!$N$153*(1+rvanilla)^0.5)/A11stdlife))</f>
        <v>0</v>
      </c>
      <c r="AD215" s="161">
        <f>IF(A11stdlife="n/a","n/a",IF(AD$3&gt;(A11stdlife+$E215),(Input!$N$153*(1+rvanilla)^0.5)-SUM($N215:AC215),(Input!$N$153*(1+rvanilla)^0.5)/A11stdlife))</f>
        <v>0</v>
      </c>
      <c r="AE215" s="161">
        <f>IF(A11stdlife="n/a","n/a",IF(AE$3&gt;(A11stdlife+$E215),(Input!$N$153*(1+rvanilla)^0.5)-SUM($N215:AD215),(Input!$N$153*(1+rvanilla)^0.5)/A11stdlife))</f>
        <v>0</v>
      </c>
      <c r="AF215" s="161">
        <f>IF(A11stdlife="n/a","n/a",IF(AF$3&gt;(A11stdlife+$E215),(Input!$N$153*(1+rvanilla)^0.5)-SUM($N215:AE215),(Input!$N$153*(1+rvanilla)^0.5)/A11stdlife))</f>
        <v>0</v>
      </c>
      <c r="AG215" s="161">
        <f>IF(A11stdlife="n/a","n/a",IF(AG$3&gt;(A11stdlife+$E215),(Input!$N$153*(1+rvanilla)^0.5)-SUM($N215:AF215),(Input!$N$153*(1+rvanilla)^0.5)/A11stdlife))</f>
        <v>0</v>
      </c>
      <c r="AH215" s="161">
        <f>IF(A11stdlife="n/a","n/a",IF(AH$3&gt;(A11stdlife+$E215),(Input!$N$153*(1+rvanilla)^0.5)-SUM($N215:AG215),(Input!$N$153*(1+rvanilla)^0.5)/A11stdlife))</f>
        <v>0</v>
      </c>
      <c r="AI215" s="161">
        <f>IF(A11stdlife="n/a","n/a",IF(AI$3&gt;(A11stdlife+$E215),(Input!$N$153*(1+rvanilla)^0.5)-SUM($N215:AH215),(Input!$N$153*(1+rvanilla)^0.5)/A11stdlife))</f>
        <v>0</v>
      </c>
      <c r="AJ215" s="161">
        <f>IF(A11stdlife="n/a","n/a",IF(AJ$3&gt;(A11stdlife+$E215),(Input!$N$153*(1+rvanilla)^0.5)-SUM($N215:AI215),(Input!$N$153*(1+rvanilla)^0.5)/A11stdlife))</f>
        <v>0</v>
      </c>
      <c r="AK215" s="161">
        <f>IF(A11stdlife="n/a","n/a",IF(AK$3&gt;(A11stdlife+$E215),(Input!$N$153*(1+rvanilla)^0.5)-SUM($N215:AJ215),(Input!$N$153*(1+rvanilla)^0.5)/A11stdlife))</f>
        <v>0</v>
      </c>
      <c r="AL215" s="161">
        <f>IF(A11stdlife="n/a","n/a",IF(AL$3&gt;(A11stdlife+$E215),(Input!$N$153*(1+rvanilla)^0.5)-SUM($N215:AK215),(Input!$N$153*(1+rvanilla)^0.5)/A11stdlife))</f>
        <v>0</v>
      </c>
      <c r="AM215" s="161">
        <f>IF(A11stdlife="n/a","n/a",IF(AM$3&gt;(A11stdlife+$E215),(Input!$N$153*(1+rvanilla)^0.5)-SUM($N215:AL215),(Input!$N$153*(1+rvanilla)^0.5)/A11stdlife))</f>
        <v>0</v>
      </c>
      <c r="AN215" s="161">
        <f>IF(A11stdlife="n/a","n/a",IF(AN$3&gt;(A11stdlife+$E215),(Input!$N$153*(1+rvanilla)^0.5)-SUM($N215:AM215),(Input!$N$153*(1+rvanilla)^0.5)/A11stdlife))</f>
        <v>0</v>
      </c>
      <c r="AO215" s="161">
        <f>IF(A11stdlife="n/a","n/a",IF(AO$3&gt;(A11stdlife+$E215),(Input!$N$153*(1+rvanilla)^0.5)-SUM($N215:AN215),(Input!$N$153*(1+rvanilla)^0.5)/A11stdlife))</f>
        <v>0</v>
      </c>
      <c r="AP215" s="161">
        <f>IF(A11stdlife="n/a","n/a",IF(AP$3&gt;(A11stdlife+$E215),(Input!$N$153*(1+rvanilla)^0.5)-SUM($N215:AO215),(Input!$N$153*(1+rvanilla)^0.5)/A11stdlife))</f>
        <v>0</v>
      </c>
      <c r="AQ215" s="161">
        <f>IF(A11stdlife="n/a","n/a",IF(AQ$3&gt;(A11stdlife+$E215),(Input!$N$153*(1+rvanilla)^0.5)-SUM($N215:AP215),(Input!$N$153*(1+rvanilla)^0.5)/A11stdlife))</f>
        <v>0</v>
      </c>
      <c r="AR215" s="161">
        <f>IF(A11stdlife="n/a","n/a",IF(AR$3&gt;(A11stdlife+$E215),(Input!$N$153*(1+rvanilla)^0.5)-SUM($N215:AQ215),(Input!$N$153*(1+rvanilla)^0.5)/A11stdlife))</f>
        <v>0</v>
      </c>
      <c r="AS215" s="161">
        <f>IF(A11stdlife="n/a","n/a",IF(AS$3&gt;(A11stdlife+$E215),(Input!$N$153*(1+rvanilla)^0.5)-SUM($N215:AR215),(Input!$N$153*(1+rvanilla)^0.5)/A11stdlife))</f>
        <v>0</v>
      </c>
      <c r="AT215" s="161">
        <f>IF(A11stdlife="n/a","n/a",IF(AT$3&gt;(A11stdlife+$E215),(Input!$N$153*(1+rvanilla)^0.5)-SUM($N215:AS215),(Input!$N$153*(1+rvanilla)^0.5)/A11stdlife))</f>
        <v>0</v>
      </c>
      <c r="AU215" s="161">
        <f>IF(A11stdlife="n/a","n/a",IF(AU$3&gt;(A11stdlife+$E215),(Input!$N$153*(1+rvanilla)^0.5)-SUM($N215:AT215),(Input!$N$153*(1+rvanilla)^0.5)/A11stdlife))</f>
        <v>0</v>
      </c>
      <c r="AV215" s="161">
        <f>IF(A11stdlife="n/a","n/a",IF(AV$3&gt;(A11stdlife+$E215),(Input!$N$153*(1+rvanilla)^0.5)-SUM($N215:AU215),(Input!$N$153*(1+rvanilla)^0.5)/A11stdlife))</f>
        <v>0</v>
      </c>
      <c r="AW215" s="161">
        <f>IF(A11stdlife="n/a","n/a",IF(AW$3&gt;(A11stdlife+$E215),(Input!$N$153*(1+rvanilla)^0.5)-SUM($N215:AV215),(Input!$N$153*(1+rvanilla)^0.5)/A11stdlife))</f>
        <v>0</v>
      </c>
      <c r="AX215" s="161">
        <f>IF(A11stdlife="n/a","n/a",IF(AX$3&gt;(A11stdlife+$E215),(Input!$N$153*(1+rvanilla)^0.5)-SUM($N215:AW215),(Input!$N$153*(1+rvanilla)^0.5)/A11stdlife))</f>
        <v>0</v>
      </c>
      <c r="AY215" s="161">
        <f>IF(A11stdlife="n/a","n/a",IF(AY$3&gt;(A11stdlife+$E215),(Input!$N$153*(1+rvanilla)^0.5)-SUM($N215:AX215),(Input!$N$153*(1+rvanilla)^0.5)/A11stdlife))</f>
        <v>0</v>
      </c>
      <c r="AZ215" s="161">
        <f>IF(A11stdlife="n/a","n/a",IF(AZ$3&gt;(A11stdlife+$E215),(Input!$N$153*(1+rvanilla)^0.5)-SUM($N215:AY215),(Input!$N$153*(1+rvanilla)^0.5)/A11stdlife))</f>
        <v>0</v>
      </c>
      <c r="BA215" s="161">
        <f>IF(A11stdlife="n/a","n/a",IF(BA$3&gt;(A11stdlife+$E215),(Input!$N$153*(1+rvanilla)^0.5)-SUM($N215:AZ215),(Input!$N$153*(1+rvanilla)^0.5)/A11stdlife))</f>
        <v>0</v>
      </c>
      <c r="BB215" s="161">
        <f>IF(A11stdlife="n/a","n/a",IF(BB$3&gt;(A11stdlife+$E215),(Input!$N$153*(1+rvanilla)^0.5)-SUM($N215:BA215),(Input!$N$153*(1+rvanilla)^0.5)/A11stdlife))</f>
        <v>0</v>
      </c>
      <c r="BC215" s="161">
        <f>IF(A11stdlife="n/a","n/a",IF(BC$3&gt;(A11stdlife+$E215),(Input!$N$153*(1+rvanilla)^0.5)-SUM($N215:BB215),(Input!$N$153*(1+rvanilla)^0.5)/A11stdlife))</f>
        <v>0</v>
      </c>
      <c r="BD215" s="161">
        <f>IF(A11stdlife="n/a","n/a",IF(BD$3&gt;(A11stdlife+$E215),(Input!$N$153*(1+rvanilla)^0.5)-SUM($N215:BC215),(Input!$N$153*(1+rvanilla)^0.5)/A11stdlife))</f>
        <v>0</v>
      </c>
      <c r="BE215" s="161">
        <f>IF(A11stdlife="n/a","n/a",IF(BE$3&gt;(A11stdlife+$E215),(Input!$N$153*(1+rvanilla)^0.5)-SUM($N215:BD215),(Input!$N$153*(1+rvanilla)^0.5)/A11stdlife))</f>
        <v>0</v>
      </c>
      <c r="BF215" s="161">
        <f>IF(A11stdlife="n/a","n/a",IF(BF$3&gt;(A11stdlife+$E215),(Input!$N$153*(1+rvanilla)^0.5)-SUM($N215:BE215),(Input!$N$153*(1+rvanilla)^0.5)/A11stdlife))</f>
        <v>0</v>
      </c>
      <c r="BG215" s="161">
        <f>IF(A11stdlife="n/a","n/a",IF(BG$3&gt;(A11stdlife+$E215),(Input!$N$153*(1+rvanilla)^0.5)-SUM($N215:BF215),(Input!$N$153*(1+rvanilla)^0.5)/A11stdlife))</f>
        <v>0</v>
      </c>
      <c r="BH215" s="161">
        <f>IF(A11stdlife="n/a","n/a",IF(BH$3&gt;(A11stdlife+$E215),(Input!$N$153*(1+rvanilla)^0.5)-SUM($N215:BG215),(Input!$N$153*(1+rvanilla)^0.5)/A11stdlife))</f>
        <v>0</v>
      </c>
      <c r="BI215" s="161">
        <f>IF(A11stdlife="n/a","n/a",IF(BI$3&gt;(A11stdlife+$E215),(Input!$N$153*(1+rvanilla)^0.5)-SUM($N215:BH215),(Input!$N$153*(1+rvanilla)^0.5)/A11stdlife))</f>
        <v>0</v>
      </c>
      <c r="BJ215" s="19"/>
      <c r="BK215" s="19"/>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x14ac:dyDescent="0.2">
      <c r="A216" s="19"/>
      <c r="B216" s="19"/>
      <c r="C216" s="35"/>
      <c r="D216" s="469"/>
      <c r="E216" s="281">
        <v>9</v>
      </c>
      <c r="F216" s="37"/>
      <c r="G216" s="393"/>
      <c r="H216" s="307"/>
      <c r="I216" s="307"/>
      <c r="J216" s="307"/>
      <c r="K216" s="307"/>
      <c r="L216" s="307"/>
      <c r="M216" s="307"/>
      <c r="N216" s="307"/>
      <c r="O216" s="306"/>
      <c r="P216" s="161">
        <f>IF(A11stdlife="n/a","n/a",IF(P$3&gt;(A11stdlife+$E216),(Input!$O$153*(1+rvanilla)^0.5)-SUM($O216:O216),(Input!$O$153*(1+rvanilla)^0.5)/A11stdlife))</f>
        <v>0</v>
      </c>
      <c r="Q216" s="161">
        <f>IF(A11stdlife="n/a","n/a",IF(Q$3&gt;(A11stdlife+$E216),(Input!$O$153*(1+rvanilla)^0.5)-SUM($O216:P216),(Input!$O$153*(1+rvanilla)^0.5)/A11stdlife))</f>
        <v>0</v>
      </c>
      <c r="R216" s="161">
        <f>IF(A11stdlife="n/a","n/a",IF(R$3&gt;(A11stdlife+$E216),(Input!$O$153*(1+rvanilla)^0.5)-SUM($O216:Q216),(Input!$O$153*(1+rvanilla)^0.5)/A11stdlife))</f>
        <v>0</v>
      </c>
      <c r="S216" s="161">
        <f>IF(A11stdlife="n/a","n/a",IF(S$3&gt;(A11stdlife+$E216),(Input!$O$153*(1+rvanilla)^0.5)-SUM($O216:R216),(Input!$O$153*(1+rvanilla)^0.5)/A11stdlife))</f>
        <v>0</v>
      </c>
      <c r="T216" s="161">
        <f>IF(A11stdlife="n/a","n/a",IF(T$3&gt;(A11stdlife+$E216),(Input!$O$153*(1+rvanilla)^0.5)-SUM($O216:S216),(Input!$O$153*(1+rvanilla)^0.5)/A11stdlife))</f>
        <v>0</v>
      </c>
      <c r="U216" s="161">
        <f>IF(A11stdlife="n/a","n/a",IF(U$3&gt;(A11stdlife+$E216),(Input!$O$153*(1+rvanilla)^0.5)-SUM($O216:T216),(Input!$O$153*(1+rvanilla)^0.5)/A11stdlife))</f>
        <v>0</v>
      </c>
      <c r="V216" s="161">
        <f>IF(A11stdlife="n/a","n/a",IF(V$3&gt;(A11stdlife+$E216),(Input!$O$153*(1+rvanilla)^0.5)-SUM($O216:U216),(Input!$O$153*(1+rvanilla)^0.5)/A11stdlife))</f>
        <v>0</v>
      </c>
      <c r="W216" s="161">
        <f>IF(A11stdlife="n/a","n/a",IF(W$3&gt;(A11stdlife+$E216),(Input!$O$153*(1+rvanilla)^0.5)-SUM($O216:V216),(Input!$O$153*(1+rvanilla)^0.5)/A11stdlife))</f>
        <v>0</v>
      </c>
      <c r="X216" s="161">
        <f>IF(A11stdlife="n/a","n/a",IF(X$3&gt;(A11stdlife+$E216),(Input!$O$153*(1+rvanilla)^0.5)-SUM($O216:W216),(Input!$O$153*(1+rvanilla)^0.5)/A11stdlife))</f>
        <v>0</v>
      </c>
      <c r="Y216" s="161">
        <f>IF(A11stdlife="n/a","n/a",IF(Y$3&gt;(A11stdlife+$E216),(Input!$O$153*(1+rvanilla)^0.5)-SUM($O216:X216),(Input!$O$153*(1+rvanilla)^0.5)/A11stdlife))</f>
        <v>0</v>
      </c>
      <c r="Z216" s="161">
        <f>IF(A11stdlife="n/a","n/a",IF(Z$3&gt;(A11stdlife+$E216),(Input!$O$153*(1+rvanilla)^0.5)-SUM($O216:Y216),(Input!$O$153*(1+rvanilla)^0.5)/A11stdlife))</f>
        <v>0</v>
      </c>
      <c r="AA216" s="161">
        <f>IF(A11stdlife="n/a","n/a",IF(AA$3&gt;(A11stdlife+$E216),(Input!$O$153*(1+rvanilla)^0.5)-SUM($O216:Z216),(Input!$O$153*(1+rvanilla)^0.5)/A11stdlife))</f>
        <v>0</v>
      </c>
      <c r="AB216" s="161">
        <f>IF(A11stdlife="n/a","n/a",IF(AB$3&gt;(A11stdlife+$E216),(Input!$O$153*(1+rvanilla)^0.5)-SUM($O216:AA216),(Input!$O$153*(1+rvanilla)^0.5)/A11stdlife))</f>
        <v>0</v>
      </c>
      <c r="AC216" s="161">
        <f>IF(A11stdlife="n/a","n/a",IF(AC$3&gt;(A11stdlife+$E216),(Input!$O$153*(1+rvanilla)^0.5)-SUM($O216:AB216),(Input!$O$153*(1+rvanilla)^0.5)/A11stdlife))</f>
        <v>0</v>
      </c>
      <c r="AD216" s="161">
        <f>IF(A11stdlife="n/a","n/a",IF(AD$3&gt;(A11stdlife+$E216),(Input!$O$153*(1+rvanilla)^0.5)-SUM($O216:AC216),(Input!$O$153*(1+rvanilla)^0.5)/A11stdlife))</f>
        <v>0</v>
      </c>
      <c r="AE216" s="161">
        <f>IF(A11stdlife="n/a","n/a",IF(AE$3&gt;(A11stdlife+$E216),(Input!$O$153*(1+rvanilla)^0.5)-SUM($O216:AD216),(Input!$O$153*(1+rvanilla)^0.5)/A11stdlife))</f>
        <v>0</v>
      </c>
      <c r="AF216" s="161">
        <f>IF(A11stdlife="n/a","n/a",IF(AF$3&gt;(A11stdlife+$E216),(Input!$O$153*(1+rvanilla)^0.5)-SUM($O216:AE216),(Input!$O$153*(1+rvanilla)^0.5)/A11stdlife))</f>
        <v>0</v>
      </c>
      <c r="AG216" s="161">
        <f>IF(A11stdlife="n/a","n/a",IF(AG$3&gt;(A11stdlife+$E216),(Input!$O$153*(1+rvanilla)^0.5)-SUM($O216:AF216),(Input!$O$153*(1+rvanilla)^0.5)/A11stdlife))</f>
        <v>0</v>
      </c>
      <c r="AH216" s="161">
        <f>IF(A11stdlife="n/a","n/a",IF(AH$3&gt;(A11stdlife+$E216),(Input!$O$153*(1+rvanilla)^0.5)-SUM($O216:AG216),(Input!$O$153*(1+rvanilla)^0.5)/A11stdlife))</f>
        <v>0</v>
      </c>
      <c r="AI216" s="161">
        <f>IF(A11stdlife="n/a","n/a",IF(AI$3&gt;(A11stdlife+$E216),(Input!$O$153*(1+rvanilla)^0.5)-SUM($O216:AH216),(Input!$O$153*(1+rvanilla)^0.5)/A11stdlife))</f>
        <v>0</v>
      </c>
      <c r="AJ216" s="161">
        <f>IF(A11stdlife="n/a","n/a",IF(AJ$3&gt;(A11stdlife+$E216),(Input!$O$153*(1+rvanilla)^0.5)-SUM($O216:AI216),(Input!$O$153*(1+rvanilla)^0.5)/A11stdlife))</f>
        <v>0</v>
      </c>
      <c r="AK216" s="161">
        <f>IF(A11stdlife="n/a","n/a",IF(AK$3&gt;(A11stdlife+$E216),(Input!$O$153*(1+rvanilla)^0.5)-SUM($O216:AJ216),(Input!$O$153*(1+rvanilla)^0.5)/A11stdlife))</f>
        <v>0</v>
      </c>
      <c r="AL216" s="161">
        <f>IF(A11stdlife="n/a","n/a",IF(AL$3&gt;(A11stdlife+$E216),(Input!$O$153*(1+rvanilla)^0.5)-SUM($O216:AK216),(Input!$O$153*(1+rvanilla)^0.5)/A11stdlife))</f>
        <v>0</v>
      </c>
      <c r="AM216" s="161">
        <f>IF(A11stdlife="n/a","n/a",IF(AM$3&gt;(A11stdlife+$E216),(Input!$O$153*(1+rvanilla)^0.5)-SUM($O216:AL216),(Input!$O$153*(1+rvanilla)^0.5)/A11stdlife))</f>
        <v>0</v>
      </c>
      <c r="AN216" s="161">
        <f>IF(A11stdlife="n/a","n/a",IF(AN$3&gt;(A11stdlife+$E216),(Input!$O$153*(1+rvanilla)^0.5)-SUM($O216:AM216),(Input!$O$153*(1+rvanilla)^0.5)/A11stdlife))</f>
        <v>0</v>
      </c>
      <c r="AO216" s="161">
        <f>IF(A11stdlife="n/a","n/a",IF(AO$3&gt;(A11stdlife+$E216),(Input!$O$153*(1+rvanilla)^0.5)-SUM($O216:AN216),(Input!$O$153*(1+rvanilla)^0.5)/A11stdlife))</f>
        <v>0</v>
      </c>
      <c r="AP216" s="161">
        <f>IF(A11stdlife="n/a","n/a",IF(AP$3&gt;(A11stdlife+$E216),(Input!$O$153*(1+rvanilla)^0.5)-SUM($O216:AO216),(Input!$O$153*(1+rvanilla)^0.5)/A11stdlife))</f>
        <v>0</v>
      </c>
      <c r="AQ216" s="161">
        <f>IF(A11stdlife="n/a","n/a",IF(AQ$3&gt;(A11stdlife+$E216),(Input!$O$153*(1+rvanilla)^0.5)-SUM($O216:AP216),(Input!$O$153*(1+rvanilla)^0.5)/A11stdlife))</f>
        <v>0</v>
      </c>
      <c r="AR216" s="161">
        <f>IF(A11stdlife="n/a","n/a",IF(AR$3&gt;(A11stdlife+$E216),(Input!$O$153*(1+rvanilla)^0.5)-SUM($O216:AQ216),(Input!$O$153*(1+rvanilla)^0.5)/A11stdlife))</f>
        <v>0</v>
      </c>
      <c r="AS216" s="161">
        <f>IF(A11stdlife="n/a","n/a",IF(AS$3&gt;(A11stdlife+$E216),(Input!$O$153*(1+rvanilla)^0.5)-SUM($O216:AR216),(Input!$O$153*(1+rvanilla)^0.5)/A11stdlife))</f>
        <v>0</v>
      </c>
      <c r="AT216" s="161">
        <f>IF(A11stdlife="n/a","n/a",IF(AT$3&gt;(A11stdlife+$E216),(Input!$O$153*(1+rvanilla)^0.5)-SUM($O216:AS216),(Input!$O$153*(1+rvanilla)^0.5)/A11stdlife))</f>
        <v>0</v>
      </c>
      <c r="AU216" s="161">
        <f>IF(A11stdlife="n/a","n/a",IF(AU$3&gt;(A11stdlife+$E216),(Input!$O$153*(1+rvanilla)^0.5)-SUM($O216:AT216),(Input!$O$153*(1+rvanilla)^0.5)/A11stdlife))</f>
        <v>0</v>
      </c>
      <c r="AV216" s="161">
        <f>IF(A11stdlife="n/a","n/a",IF(AV$3&gt;(A11stdlife+$E216),(Input!$O$153*(1+rvanilla)^0.5)-SUM($O216:AU216),(Input!$O$153*(1+rvanilla)^0.5)/A11stdlife))</f>
        <v>0</v>
      </c>
      <c r="AW216" s="161">
        <f>IF(A11stdlife="n/a","n/a",IF(AW$3&gt;(A11stdlife+$E216),(Input!$O$153*(1+rvanilla)^0.5)-SUM($O216:AV216),(Input!$O$153*(1+rvanilla)^0.5)/A11stdlife))</f>
        <v>0</v>
      </c>
      <c r="AX216" s="161">
        <f>IF(A11stdlife="n/a","n/a",IF(AX$3&gt;(A11stdlife+$E216),(Input!$O$153*(1+rvanilla)^0.5)-SUM($O216:AW216),(Input!$O$153*(1+rvanilla)^0.5)/A11stdlife))</f>
        <v>0</v>
      </c>
      <c r="AY216" s="161">
        <f>IF(A11stdlife="n/a","n/a",IF(AY$3&gt;(A11stdlife+$E216),(Input!$O$153*(1+rvanilla)^0.5)-SUM($O216:AX216),(Input!$O$153*(1+rvanilla)^0.5)/A11stdlife))</f>
        <v>0</v>
      </c>
      <c r="AZ216" s="161">
        <f>IF(A11stdlife="n/a","n/a",IF(AZ$3&gt;(A11stdlife+$E216),(Input!$O$153*(1+rvanilla)^0.5)-SUM($O216:AY216),(Input!$O$153*(1+rvanilla)^0.5)/A11stdlife))</f>
        <v>0</v>
      </c>
      <c r="BA216" s="161">
        <f>IF(A11stdlife="n/a","n/a",IF(BA$3&gt;(A11stdlife+$E216),(Input!$O$153*(1+rvanilla)^0.5)-SUM($O216:AZ216),(Input!$O$153*(1+rvanilla)^0.5)/A11stdlife))</f>
        <v>0</v>
      </c>
      <c r="BB216" s="161">
        <f>IF(A11stdlife="n/a","n/a",IF(BB$3&gt;(A11stdlife+$E216),(Input!$O$153*(1+rvanilla)^0.5)-SUM($O216:BA216),(Input!$O$153*(1+rvanilla)^0.5)/A11stdlife))</f>
        <v>0</v>
      </c>
      <c r="BC216" s="161">
        <f>IF(A11stdlife="n/a","n/a",IF(BC$3&gt;(A11stdlife+$E216),(Input!$O$153*(1+rvanilla)^0.5)-SUM($O216:BB216),(Input!$O$153*(1+rvanilla)^0.5)/A11stdlife))</f>
        <v>0</v>
      </c>
      <c r="BD216" s="161">
        <f>IF(A11stdlife="n/a","n/a",IF(BD$3&gt;(A11stdlife+$E216),(Input!$O$153*(1+rvanilla)^0.5)-SUM($O216:BC216),(Input!$O$153*(1+rvanilla)^0.5)/A11stdlife))</f>
        <v>0</v>
      </c>
      <c r="BE216" s="161">
        <f>IF(A11stdlife="n/a","n/a",IF(BE$3&gt;(A11stdlife+$E216),(Input!$O$153*(1+rvanilla)^0.5)-SUM($O216:BD216),(Input!$O$153*(1+rvanilla)^0.5)/A11stdlife))</f>
        <v>0</v>
      </c>
      <c r="BF216" s="161">
        <f>IF(A11stdlife="n/a","n/a",IF(BF$3&gt;(A11stdlife+$E216),(Input!$O$153*(1+rvanilla)^0.5)-SUM($O216:BE216),(Input!$O$153*(1+rvanilla)^0.5)/A11stdlife))</f>
        <v>0</v>
      </c>
      <c r="BG216" s="161">
        <f>IF(A11stdlife="n/a","n/a",IF(BG$3&gt;(A11stdlife+$E216),(Input!$O$153*(1+rvanilla)^0.5)-SUM($O216:BF216),(Input!$O$153*(1+rvanilla)^0.5)/A11stdlife))</f>
        <v>0</v>
      </c>
      <c r="BH216" s="161">
        <f>IF(A11stdlife="n/a","n/a",IF(BH$3&gt;(A11stdlife+$E216),(Input!$O$153*(1+rvanilla)^0.5)-SUM($O216:BG216),(Input!$O$153*(1+rvanilla)^0.5)/A11stdlife))</f>
        <v>0</v>
      </c>
      <c r="BI216" s="161">
        <f>IF(A11stdlife="n/a","n/a",IF(BI$3&gt;(A11stdlife+$E216),(Input!$O$153*(1+rvanilla)^0.5)-SUM($O216:BH216),(Input!$O$153*(1+rvanilla)^0.5)/A11stdlife))</f>
        <v>0</v>
      </c>
      <c r="BJ216" s="19"/>
      <c r="BK216" s="19"/>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x14ac:dyDescent="0.2">
      <c r="A217" s="19"/>
      <c r="B217" s="19"/>
      <c r="C217" s="35"/>
      <c r="D217" s="469"/>
      <c r="E217" s="282">
        <v>10</v>
      </c>
      <c r="F217" s="37"/>
      <c r="G217" s="393"/>
      <c r="H217" s="307"/>
      <c r="I217" s="307"/>
      <c r="J217" s="307"/>
      <c r="K217" s="307"/>
      <c r="L217" s="307"/>
      <c r="M217" s="307"/>
      <c r="N217" s="307"/>
      <c r="O217" s="307"/>
      <c r="P217" s="306"/>
      <c r="Q217" s="161">
        <f>IF(A11stdlife="n/a","n/a",IF(Q$3&gt;(A11stdlife+$E217),(Input!$P$153*(1+rvanilla)^0.5)-SUM($P217:P217),(Input!$P$153*(1+rvanilla)^0.5)/A11stdlife))</f>
        <v>0</v>
      </c>
      <c r="R217" s="161">
        <f>IF(A11stdlife="n/a","n/a",IF(R$3&gt;(A11stdlife+$E217),(Input!$P$153*(1+rvanilla)^0.5)-SUM($P217:Q217),(Input!$P$153*(1+rvanilla)^0.5)/A11stdlife))</f>
        <v>0</v>
      </c>
      <c r="S217" s="161">
        <f>IF(A11stdlife="n/a","n/a",IF(S$3&gt;(A11stdlife+$E217),(Input!$P$153*(1+rvanilla)^0.5)-SUM($P217:R217),(Input!$P$153*(1+rvanilla)^0.5)/A11stdlife))</f>
        <v>0</v>
      </c>
      <c r="T217" s="161">
        <f>IF(A11stdlife="n/a","n/a",IF(T$3&gt;(A11stdlife+$E217),(Input!$P$153*(1+rvanilla)^0.5)-SUM($P217:S217),(Input!$P$153*(1+rvanilla)^0.5)/A11stdlife))</f>
        <v>0</v>
      </c>
      <c r="U217" s="161">
        <f>IF(A11stdlife="n/a","n/a",IF(U$3&gt;(A11stdlife+$E217),(Input!$P$153*(1+rvanilla)^0.5)-SUM($P217:T217),(Input!$P$153*(1+rvanilla)^0.5)/A11stdlife))</f>
        <v>0</v>
      </c>
      <c r="V217" s="161">
        <f>IF(A11stdlife="n/a","n/a",IF(V$3&gt;(A11stdlife+$E217),(Input!$P$153*(1+rvanilla)^0.5)-SUM($P217:U217),(Input!$P$153*(1+rvanilla)^0.5)/A11stdlife))</f>
        <v>0</v>
      </c>
      <c r="W217" s="161">
        <f>IF(A11stdlife="n/a","n/a",IF(W$3&gt;(A11stdlife+$E217),(Input!$P$153*(1+rvanilla)^0.5)-SUM($P217:V217),(Input!$P$153*(1+rvanilla)^0.5)/A11stdlife))</f>
        <v>0</v>
      </c>
      <c r="X217" s="161">
        <f>IF(A11stdlife="n/a","n/a",IF(X$3&gt;(A11stdlife+$E217),(Input!$P$153*(1+rvanilla)^0.5)-SUM($P217:W217),(Input!$P$153*(1+rvanilla)^0.5)/A11stdlife))</f>
        <v>0</v>
      </c>
      <c r="Y217" s="161">
        <f>IF(A11stdlife="n/a","n/a",IF(Y$3&gt;(A11stdlife+$E217),(Input!$P$153*(1+rvanilla)^0.5)-SUM($P217:X217),(Input!$P$153*(1+rvanilla)^0.5)/A11stdlife))</f>
        <v>0</v>
      </c>
      <c r="Z217" s="161">
        <f>IF(A11stdlife="n/a","n/a",IF(Z$3&gt;(A11stdlife+$E217),(Input!$P$153*(1+rvanilla)^0.5)-SUM($P217:Y217),(Input!$P$153*(1+rvanilla)^0.5)/A11stdlife))</f>
        <v>0</v>
      </c>
      <c r="AA217" s="161">
        <f>IF(A11stdlife="n/a","n/a",IF(AA$3&gt;(A11stdlife+$E217),(Input!$P$153*(1+rvanilla)^0.5)-SUM($P217:Z217),(Input!$P$153*(1+rvanilla)^0.5)/A11stdlife))</f>
        <v>0</v>
      </c>
      <c r="AB217" s="161">
        <f>IF(A11stdlife="n/a","n/a",IF(AB$3&gt;(A11stdlife+$E217),(Input!$P$153*(1+rvanilla)^0.5)-SUM($P217:AA217),(Input!$P$153*(1+rvanilla)^0.5)/A11stdlife))</f>
        <v>0</v>
      </c>
      <c r="AC217" s="161">
        <f>IF(A11stdlife="n/a","n/a",IF(AC$3&gt;(A11stdlife+$E217),(Input!$P$153*(1+rvanilla)^0.5)-SUM($P217:AB217),(Input!$P$153*(1+rvanilla)^0.5)/A11stdlife))</f>
        <v>0</v>
      </c>
      <c r="AD217" s="161">
        <f>IF(A11stdlife="n/a","n/a",IF(AD$3&gt;(A11stdlife+$E217),(Input!$P$153*(1+rvanilla)^0.5)-SUM($P217:AC217),(Input!$P$153*(1+rvanilla)^0.5)/A11stdlife))</f>
        <v>0</v>
      </c>
      <c r="AE217" s="161">
        <f>IF(A11stdlife="n/a","n/a",IF(AE$3&gt;(A11stdlife+$E217),(Input!$P$153*(1+rvanilla)^0.5)-SUM($P217:AD217),(Input!$P$153*(1+rvanilla)^0.5)/A11stdlife))</f>
        <v>0</v>
      </c>
      <c r="AF217" s="161">
        <f>IF(A11stdlife="n/a","n/a",IF(AF$3&gt;(A11stdlife+$E217),(Input!$P$153*(1+rvanilla)^0.5)-SUM($P217:AE217),(Input!$P$153*(1+rvanilla)^0.5)/A11stdlife))</f>
        <v>0</v>
      </c>
      <c r="AG217" s="161">
        <f>IF(A11stdlife="n/a","n/a",IF(AG$3&gt;(A11stdlife+$E217),(Input!$P$153*(1+rvanilla)^0.5)-SUM($P217:AF217),(Input!$P$153*(1+rvanilla)^0.5)/A11stdlife))</f>
        <v>0</v>
      </c>
      <c r="AH217" s="161">
        <f>IF(A11stdlife="n/a","n/a",IF(AH$3&gt;(A11stdlife+$E217),(Input!$P$153*(1+rvanilla)^0.5)-SUM($P217:AG217),(Input!$P$153*(1+rvanilla)^0.5)/A11stdlife))</f>
        <v>0</v>
      </c>
      <c r="AI217" s="161">
        <f>IF(A11stdlife="n/a","n/a",IF(AI$3&gt;(A11stdlife+$E217),(Input!$P$153*(1+rvanilla)^0.5)-SUM($P217:AH217),(Input!$P$153*(1+rvanilla)^0.5)/A11stdlife))</f>
        <v>0</v>
      </c>
      <c r="AJ217" s="161">
        <f>IF(A11stdlife="n/a","n/a",IF(AJ$3&gt;(A11stdlife+$E217),(Input!$P$153*(1+rvanilla)^0.5)-SUM($P217:AI217),(Input!$P$153*(1+rvanilla)^0.5)/A11stdlife))</f>
        <v>0</v>
      </c>
      <c r="AK217" s="161">
        <f>IF(A11stdlife="n/a","n/a",IF(AK$3&gt;(A11stdlife+$E217),(Input!$P$153*(1+rvanilla)^0.5)-SUM($P217:AJ217),(Input!$P$153*(1+rvanilla)^0.5)/A11stdlife))</f>
        <v>0</v>
      </c>
      <c r="AL217" s="161">
        <f>IF(A11stdlife="n/a","n/a",IF(AL$3&gt;(A11stdlife+$E217),(Input!$P$153*(1+rvanilla)^0.5)-SUM($P217:AK217),(Input!$P$153*(1+rvanilla)^0.5)/A11stdlife))</f>
        <v>0</v>
      </c>
      <c r="AM217" s="161">
        <f>IF(A11stdlife="n/a","n/a",IF(AM$3&gt;(A11stdlife+$E217),(Input!$P$153*(1+rvanilla)^0.5)-SUM($P217:AL217),(Input!$P$153*(1+rvanilla)^0.5)/A11stdlife))</f>
        <v>0</v>
      </c>
      <c r="AN217" s="161">
        <f>IF(A11stdlife="n/a","n/a",IF(AN$3&gt;(A11stdlife+$E217),(Input!$P$153*(1+rvanilla)^0.5)-SUM($P217:AM217),(Input!$P$153*(1+rvanilla)^0.5)/A11stdlife))</f>
        <v>0</v>
      </c>
      <c r="AO217" s="161">
        <f>IF(A11stdlife="n/a","n/a",IF(AO$3&gt;(A11stdlife+$E217),(Input!$P$153*(1+rvanilla)^0.5)-SUM($P217:AN217),(Input!$P$153*(1+rvanilla)^0.5)/A11stdlife))</f>
        <v>0</v>
      </c>
      <c r="AP217" s="161">
        <f>IF(A11stdlife="n/a","n/a",IF(AP$3&gt;(A11stdlife+$E217),(Input!$P$153*(1+rvanilla)^0.5)-SUM($P217:AO217),(Input!$P$153*(1+rvanilla)^0.5)/A11stdlife))</f>
        <v>0</v>
      </c>
      <c r="AQ217" s="161">
        <f>IF(A11stdlife="n/a","n/a",IF(AQ$3&gt;(A11stdlife+$E217),(Input!$P$153*(1+rvanilla)^0.5)-SUM($P217:AP217),(Input!$P$153*(1+rvanilla)^0.5)/A11stdlife))</f>
        <v>0</v>
      </c>
      <c r="AR217" s="161">
        <f>IF(A11stdlife="n/a","n/a",IF(AR$3&gt;(A11stdlife+$E217),(Input!$P$153*(1+rvanilla)^0.5)-SUM($P217:AQ217),(Input!$P$153*(1+rvanilla)^0.5)/A11stdlife))</f>
        <v>0</v>
      </c>
      <c r="AS217" s="161">
        <f>IF(A11stdlife="n/a","n/a",IF(AS$3&gt;(A11stdlife+$E217),(Input!$P$153*(1+rvanilla)^0.5)-SUM($P217:AR217),(Input!$P$153*(1+rvanilla)^0.5)/A11stdlife))</f>
        <v>0</v>
      </c>
      <c r="AT217" s="161">
        <f>IF(A11stdlife="n/a","n/a",IF(AT$3&gt;(A11stdlife+$E217),(Input!$P$153*(1+rvanilla)^0.5)-SUM($P217:AS217),(Input!$P$153*(1+rvanilla)^0.5)/A11stdlife))</f>
        <v>0</v>
      </c>
      <c r="AU217" s="161">
        <f>IF(A11stdlife="n/a","n/a",IF(AU$3&gt;(A11stdlife+$E217),(Input!$P$153*(1+rvanilla)^0.5)-SUM($P217:AT217),(Input!$P$153*(1+rvanilla)^0.5)/A11stdlife))</f>
        <v>0</v>
      </c>
      <c r="AV217" s="161">
        <f>IF(A11stdlife="n/a","n/a",IF(AV$3&gt;(A11stdlife+$E217),(Input!$P$153*(1+rvanilla)^0.5)-SUM($P217:AU217),(Input!$P$153*(1+rvanilla)^0.5)/A11stdlife))</f>
        <v>0</v>
      </c>
      <c r="AW217" s="161">
        <f>IF(A11stdlife="n/a","n/a",IF(AW$3&gt;(A11stdlife+$E217),(Input!$P$153*(1+rvanilla)^0.5)-SUM($P217:AV217),(Input!$P$153*(1+rvanilla)^0.5)/A11stdlife))</f>
        <v>0</v>
      </c>
      <c r="AX217" s="161">
        <f>IF(A11stdlife="n/a","n/a",IF(AX$3&gt;(A11stdlife+$E217),(Input!$P$153*(1+rvanilla)^0.5)-SUM($P217:AW217),(Input!$P$153*(1+rvanilla)^0.5)/A11stdlife))</f>
        <v>0</v>
      </c>
      <c r="AY217" s="161">
        <f>IF(A11stdlife="n/a","n/a",IF(AY$3&gt;(A11stdlife+$E217),(Input!$P$153*(1+rvanilla)^0.5)-SUM($P217:AX217),(Input!$P$153*(1+rvanilla)^0.5)/A11stdlife))</f>
        <v>0</v>
      </c>
      <c r="AZ217" s="161">
        <f>IF(A11stdlife="n/a","n/a",IF(AZ$3&gt;(A11stdlife+$E217),(Input!$P$153*(1+rvanilla)^0.5)-SUM($P217:AY217),(Input!$P$153*(1+rvanilla)^0.5)/A11stdlife))</f>
        <v>0</v>
      </c>
      <c r="BA217" s="161">
        <f>IF(A11stdlife="n/a","n/a",IF(BA$3&gt;(A11stdlife+$E217),(Input!$P$153*(1+rvanilla)^0.5)-SUM($P217:AZ217),(Input!$P$153*(1+rvanilla)^0.5)/A11stdlife))</f>
        <v>0</v>
      </c>
      <c r="BB217" s="161">
        <f>IF(A11stdlife="n/a","n/a",IF(BB$3&gt;(A11stdlife+$E217),(Input!$P$153*(1+rvanilla)^0.5)-SUM($P217:BA217),(Input!$P$153*(1+rvanilla)^0.5)/A11stdlife))</f>
        <v>0</v>
      </c>
      <c r="BC217" s="161">
        <f>IF(A11stdlife="n/a","n/a",IF(BC$3&gt;(A11stdlife+$E217),(Input!$P$153*(1+rvanilla)^0.5)-SUM($P217:BB217),(Input!$P$153*(1+rvanilla)^0.5)/A11stdlife))</f>
        <v>0</v>
      </c>
      <c r="BD217" s="161">
        <f>IF(A11stdlife="n/a","n/a",IF(BD$3&gt;(A11stdlife+$E217),(Input!$P$153*(1+rvanilla)^0.5)-SUM($P217:BC217),(Input!$P$153*(1+rvanilla)^0.5)/A11stdlife))</f>
        <v>0</v>
      </c>
      <c r="BE217" s="161">
        <f>IF(A11stdlife="n/a","n/a",IF(BE$3&gt;(A11stdlife+$E217),(Input!$P$153*(1+rvanilla)^0.5)-SUM($P217:BD217),(Input!$P$153*(1+rvanilla)^0.5)/A11stdlife))</f>
        <v>0</v>
      </c>
      <c r="BF217" s="161">
        <f>IF(A11stdlife="n/a","n/a",IF(BF$3&gt;(A11stdlife+$E217),(Input!$P$153*(1+rvanilla)^0.5)-SUM($P217:BE217),(Input!$P$153*(1+rvanilla)^0.5)/A11stdlife))</f>
        <v>0</v>
      </c>
      <c r="BG217" s="161">
        <f>IF(A11stdlife="n/a","n/a",IF(BG$3&gt;(A11stdlife+$E217),(Input!$P$153*(1+rvanilla)^0.5)-SUM($P217:BF217),(Input!$P$153*(1+rvanilla)^0.5)/A11stdlife))</f>
        <v>0</v>
      </c>
      <c r="BH217" s="161">
        <f>IF(A11stdlife="n/a","n/a",IF(BH$3&gt;(A11stdlife+$E217),(Input!$P$153*(1+rvanilla)^0.5)-SUM($P217:BG217),(Input!$P$153*(1+rvanilla)^0.5)/A11stdlife))</f>
        <v>0</v>
      </c>
      <c r="BI217" s="161">
        <f>IF(A11stdlife="n/a","n/a",IF(BI$3&gt;(A11stdlife+$E217),(Input!$P$153*(1+rvanilla)^0.5)-SUM($P217:BH217),(Input!$P$153*(1+rvanilla)^0.5)/A11stdlife))</f>
        <v>0</v>
      </c>
      <c r="BJ217" s="19"/>
      <c r="BK217" s="19"/>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1" x14ac:dyDescent="0.2">
      <c r="A218" s="19"/>
      <c r="B218" s="19"/>
      <c r="C218" s="35">
        <f>Asset11</f>
        <v>0</v>
      </c>
      <c r="D218" s="19"/>
      <c r="E218" s="19"/>
      <c r="F218" s="32"/>
      <c r="G218" s="158">
        <f t="shared" ref="G218:AL218" si="57">SUM(G206:G217)</f>
        <v>0</v>
      </c>
      <c r="H218" s="158">
        <f t="shared" si="57"/>
        <v>0</v>
      </c>
      <c r="I218" s="158">
        <f t="shared" si="57"/>
        <v>0</v>
      </c>
      <c r="J218" s="158">
        <f t="shared" si="57"/>
        <v>0</v>
      </c>
      <c r="K218" s="158">
        <f t="shared" si="57"/>
        <v>0</v>
      </c>
      <c r="L218" s="158">
        <f t="shared" si="57"/>
        <v>0</v>
      </c>
      <c r="M218" s="158">
        <f t="shared" si="57"/>
        <v>0</v>
      </c>
      <c r="N218" s="158">
        <f t="shared" si="57"/>
        <v>0</v>
      </c>
      <c r="O218" s="158">
        <f t="shared" si="57"/>
        <v>0</v>
      </c>
      <c r="P218" s="158">
        <f t="shared" si="57"/>
        <v>0</v>
      </c>
      <c r="Q218" s="158">
        <f t="shared" si="57"/>
        <v>0</v>
      </c>
      <c r="R218" s="158">
        <f t="shared" si="57"/>
        <v>0</v>
      </c>
      <c r="S218" s="158">
        <f t="shared" si="57"/>
        <v>0</v>
      </c>
      <c r="T218" s="158">
        <f t="shared" si="57"/>
        <v>0</v>
      </c>
      <c r="U218" s="158">
        <f t="shared" si="57"/>
        <v>0</v>
      </c>
      <c r="V218" s="158">
        <f t="shared" si="57"/>
        <v>0</v>
      </c>
      <c r="W218" s="158">
        <f t="shared" si="57"/>
        <v>0</v>
      </c>
      <c r="X218" s="158">
        <f t="shared" si="57"/>
        <v>0</v>
      </c>
      <c r="Y218" s="158">
        <f t="shared" si="57"/>
        <v>0</v>
      </c>
      <c r="Z218" s="158">
        <f t="shared" si="57"/>
        <v>0</v>
      </c>
      <c r="AA218" s="158">
        <f t="shared" si="57"/>
        <v>0</v>
      </c>
      <c r="AB218" s="158">
        <f t="shared" si="57"/>
        <v>0</v>
      </c>
      <c r="AC218" s="158">
        <f t="shared" si="57"/>
        <v>0</v>
      </c>
      <c r="AD218" s="158">
        <f t="shared" si="57"/>
        <v>0</v>
      </c>
      <c r="AE218" s="158">
        <f t="shared" si="57"/>
        <v>0</v>
      </c>
      <c r="AF218" s="158">
        <f t="shared" si="57"/>
        <v>0</v>
      </c>
      <c r="AG218" s="158">
        <f t="shared" si="57"/>
        <v>0</v>
      </c>
      <c r="AH218" s="158">
        <f t="shared" si="57"/>
        <v>0</v>
      </c>
      <c r="AI218" s="158">
        <f t="shared" si="57"/>
        <v>0</v>
      </c>
      <c r="AJ218" s="158">
        <f t="shared" si="57"/>
        <v>0</v>
      </c>
      <c r="AK218" s="158">
        <f t="shared" si="57"/>
        <v>0</v>
      </c>
      <c r="AL218" s="158">
        <f t="shared" si="57"/>
        <v>0</v>
      </c>
      <c r="AM218" s="158">
        <f t="shared" ref="AM218:BI218" si="58">SUM(AM206:AM217)</f>
        <v>0</v>
      </c>
      <c r="AN218" s="158">
        <f t="shared" si="58"/>
        <v>0</v>
      </c>
      <c r="AO218" s="158">
        <f t="shared" si="58"/>
        <v>0</v>
      </c>
      <c r="AP218" s="158">
        <f t="shared" si="58"/>
        <v>0</v>
      </c>
      <c r="AQ218" s="158">
        <f t="shared" si="58"/>
        <v>0</v>
      </c>
      <c r="AR218" s="158">
        <f t="shared" si="58"/>
        <v>0</v>
      </c>
      <c r="AS218" s="158">
        <f t="shared" si="58"/>
        <v>0</v>
      </c>
      <c r="AT218" s="158">
        <f t="shared" si="58"/>
        <v>0</v>
      </c>
      <c r="AU218" s="158">
        <f t="shared" si="58"/>
        <v>0</v>
      </c>
      <c r="AV218" s="158">
        <f t="shared" si="58"/>
        <v>0</v>
      </c>
      <c r="AW218" s="158">
        <f t="shared" si="58"/>
        <v>0</v>
      </c>
      <c r="AX218" s="158">
        <f t="shared" si="58"/>
        <v>0</v>
      </c>
      <c r="AY218" s="158">
        <f t="shared" si="58"/>
        <v>0</v>
      </c>
      <c r="AZ218" s="158">
        <f t="shared" si="58"/>
        <v>0</v>
      </c>
      <c r="BA218" s="158">
        <f t="shared" si="58"/>
        <v>0</v>
      </c>
      <c r="BB218" s="158">
        <f t="shared" si="58"/>
        <v>0</v>
      </c>
      <c r="BC218" s="158">
        <f t="shared" si="58"/>
        <v>0</v>
      </c>
      <c r="BD218" s="158">
        <f t="shared" si="58"/>
        <v>0</v>
      </c>
      <c r="BE218" s="158">
        <f t="shared" si="58"/>
        <v>0</v>
      </c>
      <c r="BF218" s="158">
        <f t="shared" si="58"/>
        <v>0</v>
      </c>
      <c r="BG218" s="158">
        <f t="shared" si="58"/>
        <v>0</v>
      </c>
      <c r="BH218" s="158">
        <f t="shared" si="58"/>
        <v>0</v>
      </c>
      <c r="BI218" s="158">
        <f t="shared" si="58"/>
        <v>0</v>
      </c>
      <c r="BJ218" s="19"/>
      <c r="BK218" s="19"/>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x14ac:dyDescent="0.2">
      <c r="A219" s="19"/>
      <c r="B219" s="42">
        <f>C231</f>
        <v>0</v>
      </c>
      <c r="C219" s="43"/>
      <c r="D219" s="44" t="s">
        <v>72</v>
      </c>
      <c r="E219" s="43"/>
      <c r="F219" s="45"/>
      <c r="G219" s="391">
        <f>IF(G$3&gt;A12remlife,A12value-SUM($F219:F219),IF(A12remlife="N/A","n/a",A12value/A12remlife))</f>
        <v>0</v>
      </c>
      <c r="H219" s="160">
        <f>IF(H$3&gt;A12remlife,A12value-SUM($F219:G219),IF(A12remlife="N/A","n/a",A12value/A12remlife))</f>
        <v>0</v>
      </c>
      <c r="I219" s="160">
        <f>IF(I$3&gt;A12remlife,A12value-SUM($F219:H219),IF(A12remlife="N/A","n/a",A12value/A12remlife))</f>
        <v>0</v>
      </c>
      <c r="J219" s="160">
        <f>IF(J$3&gt;A12remlife,A12value-SUM($F219:I219),IF(A12remlife="N/A","n/a",A12value/A12remlife))</f>
        <v>0</v>
      </c>
      <c r="K219" s="160">
        <f>IF(K$3&gt;A12remlife,A12value-SUM($F219:J219),IF(A12remlife="N/A","n/a",A12value/A12remlife))</f>
        <v>0</v>
      </c>
      <c r="L219" s="160">
        <f>IF(L$3&gt;A12remlife,A12value-SUM($F219:K219),IF(A12remlife="N/A","n/a",A12value/A12remlife))</f>
        <v>0</v>
      </c>
      <c r="M219" s="160">
        <f>IF(M$3&gt;A12remlife,A12value-SUM($F219:L219),IF(A12remlife="N/A","n/a",A12value/A12remlife))</f>
        <v>0</v>
      </c>
      <c r="N219" s="160">
        <f>IF(N$3&gt;A12remlife,A12value-SUM($F219:M219),IF(A12remlife="N/A","n/a",A12value/A12remlife))</f>
        <v>0</v>
      </c>
      <c r="O219" s="160">
        <f>IF(O$3&gt;A12remlife,A12value-SUM($F219:N219),IF(A12remlife="N/A","n/a",A12value/A12remlife))</f>
        <v>0</v>
      </c>
      <c r="P219" s="160">
        <f>IF(P$3&gt;A12remlife,A12value-SUM($F219:O219),IF(A12remlife="N/A","n/a",A12value/A12remlife))</f>
        <v>0</v>
      </c>
      <c r="Q219" s="160">
        <f>IF(Q$3&gt;A12remlife,A12value-SUM($F219:P219),IF(A12remlife="N/A","n/a",A12value/A12remlife))</f>
        <v>0</v>
      </c>
      <c r="R219" s="160">
        <f>IF(R$3&gt;A12remlife,A12value-SUM($F219:Q219),IF(A12remlife="N/A","n/a",A12value/A12remlife))</f>
        <v>0</v>
      </c>
      <c r="S219" s="160">
        <f>IF(S$3&gt;A12remlife,A12value-SUM($F219:R219),IF(A12remlife="N/A","n/a",A12value/A12remlife))</f>
        <v>0</v>
      </c>
      <c r="T219" s="160">
        <f>IF(T$3&gt;A12remlife,A12value-SUM($F219:S219),IF(A12remlife="N/A","n/a",A12value/A12remlife))</f>
        <v>0</v>
      </c>
      <c r="U219" s="160">
        <f>IF(U$3&gt;A12remlife,A12value-SUM($F219:T219),IF(A12remlife="N/A","n/a",A12value/A12remlife))</f>
        <v>0</v>
      </c>
      <c r="V219" s="160">
        <f>IF(V$3&gt;A12remlife,A12value-SUM($F219:U219),IF(A12remlife="N/A","n/a",A12value/A12remlife))</f>
        <v>0</v>
      </c>
      <c r="W219" s="160">
        <f>IF(W$3&gt;A12remlife,A12value-SUM($F219:V219),IF(A12remlife="N/A","n/a",A12value/A12remlife))</f>
        <v>0</v>
      </c>
      <c r="X219" s="160">
        <f>IF(X$3&gt;A12remlife,A12value-SUM($F219:W219),IF(A12remlife="N/A","n/a",A12value/A12remlife))</f>
        <v>0</v>
      </c>
      <c r="Y219" s="160">
        <f>IF(Y$3&gt;A12remlife,A12value-SUM($F219:X219),IF(A12remlife="N/A","n/a",A12value/A12remlife))</f>
        <v>0</v>
      </c>
      <c r="Z219" s="160">
        <f>IF(Z$3&gt;A12remlife,A12value-SUM($F219:Y219),IF(A12remlife="N/A","n/a",A12value/A12remlife))</f>
        <v>0</v>
      </c>
      <c r="AA219" s="160">
        <f>IF(AA$3&gt;A12remlife,A12value-SUM($F219:Z219),IF(A12remlife="N/A","n/a",A12value/A12remlife))</f>
        <v>0</v>
      </c>
      <c r="AB219" s="160">
        <f>IF(AB$3&gt;A12remlife,A12value-SUM($F219:AA219),IF(A12remlife="N/A","n/a",A12value/A12remlife))</f>
        <v>0</v>
      </c>
      <c r="AC219" s="160">
        <f>IF(AC$3&gt;A12remlife,A12value-SUM($F219:AB219),IF(A12remlife="N/A","n/a",A12value/A12remlife))</f>
        <v>0</v>
      </c>
      <c r="AD219" s="160">
        <f>IF(AD$3&gt;A12remlife,A12value-SUM($F219:AC219),IF(A12remlife="N/A","n/a",A12value/A12remlife))</f>
        <v>0</v>
      </c>
      <c r="AE219" s="160">
        <f>IF(AE$3&gt;A12remlife,A12value-SUM($F219:AD219),IF(A12remlife="N/A","n/a",A12value/A12remlife))</f>
        <v>0</v>
      </c>
      <c r="AF219" s="160">
        <f>IF(AF$3&gt;A12remlife,A12value-SUM($F219:AE219),IF(A12remlife="N/A","n/a",A12value/A12remlife))</f>
        <v>0</v>
      </c>
      <c r="AG219" s="160">
        <f>IF(AG$3&gt;A12remlife,A12value-SUM($F219:AF219),IF(A12remlife="N/A","n/a",A12value/A12remlife))</f>
        <v>0</v>
      </c>
      <c r="AH219" s="160">
        <f>IF(AH$3&gt;A12remlife,A12value-SUM($F219:AG219),IF(A12remlife="N/A","n/a",A12value/A12remlife))</f>
        <v>0</v>
      </c>
      <c r="AI219" s="160">
        <f>IF(AI$3&gt;A12remlife,A12value-SUM($F219:AH219),IF(A12remlife="N/A","n/a",A12value/A12remlife))</f>
        <v>0</v>
      </c>
      <c r="AJ219" s="160">
        <f>IF(AJ$3&gt;A12remlife,A12value-SUM($F219:AI219),IF(A12remlife="N/A","n/a",A12value/A12remlife))</f>
        <v>0</v>
      </c>
      <c r="AK219" s="160">
        <f>IF(AK$3&gt;A12remlife,A12value-SUM($F219:AJ219),IF(A12remlife="N/A","n/a",A12value/A12remlife))</f>
        <v>0</v>
      </c>
      <c r="AL219" s="160">
        <f>IF(AL$3&gt;A12remlife,A12value-SUM($F219:AK219),IF(A12remlife="N/A","n/a",A12value/A12remlife))</f>
        <v>0</v>
      </c>
      <c r="AM219" s="160">
        <f>IF(AM$3&gt;A12remlife,A12value-SUM($F219:AL219),IF(A12remlife="N/A","n/a",A12value/A12remlife))</f>
        <v>0</v>
      </c>
      <c r="AN219" s="160">
        <f>IF(AN$3&gt;A12remlife,A12value-SUM($F219:AM219),IF(A12remlife="N/A","n/a",A12value/A12remlife))</f>
        <v>0</v>
      </c>
      <c r="AO219" s="160">
        <f>IF(AO$3&gt;A12remlife,A12value-SUM($F219:AN219),IF(A12remlife="N/A","n/a",A12value/A12remlife))</f>
        <v>0</v>
      </c>
      <c r="AP219" s="160">
        <f>IF(AP$3&gt;A12remlife,A12value-SUM($F219:AO219),IF(A12remlife="N/A","n/a",A12value/A12remlife))</f>
        <v>0</v>
      </c>
      <c r="AQ219" s="160">
        <f>IF(AQ$3&gt;A12remlife,A12value-SUM($F219:AP219),IF(A12remlife="N/A","n/a",A12value/A12remlife))</f>
        <v>0</v>
      </c>
      <c r="AR219" s="160">
        <f>IF(AR$3&gt;A12remlife,A12value-SUM($F219:AQ219),IF(A12remlife="N/A","n/a",A12value/A12remlife))</f>
        <v>0</v>
      </c>
      <c r="AS219" s="160">
        <f>IF(AS$3&gt;A12remlife,A12value-SUM($F219:AR219),IF(A12remlife="N/A","n/a",A12value/A12remlife))</f>
        <v>0</v>
      </c>
      <c r="AT219" s="160">
        <f>IF(AT$3&gt;A12remlife,A12value-SUM($F219:AS219),IF(A12remlife="N/A","n/a",A12value/A12remlife))</f>
        <v>0</v>
      </c>
      <c r="AU219" s="160">
        <f>IF(AU$3&gt;A12remlife,A12value-SUM($F219:AT219),IF(A12remlife="N/A","n/a",A12value/A12remlife))</f>
        <v>0</v>
      </c>
      <c r="AV219" s="160">
        <f>IF(AV$3&gt;A12remlife,A12value-SUM($F219:AU219),IF(A12remlife="N/A","n/a",A12value/A12remlife))</f>
        <v>0</v>
      </c>
      <c r="AW219" s="160">
        <f>IF(AW$3&gt;A12remlife,A12value-SUM($F219:AV219),IF(A12remlife="N/A","n/a",A12value/A12remlife))</f>
        <v>0</v>
      </c>
      <c r="AX219" s="160">
        <f>IF(AX$3&gt;A12remlife,A12value-SUM($F219:AW219),IF(A12remlife="N/A","n/a",A12value/A12remlife))</f>
        <v>0</v>
      </c>
      <c r="AY219" s="160">
        <f>IF(AY$3&gt;A12remlife,A12value-SUM($F219:AX219),IF(A12remlife="N/A","n/a",A12value/A12remlife))</f>
        <v>0</v>
      </c>
      <c r="AZ219" s="160">
        <f>IF(AZ$3&gt;A12remlife,A12value-SUM($F219:AY219),IF(A12remlife="N/A","n/a",A12value/A12remlife))</f>
        <v>0</v>
      </c>
      <c r="BA219" s="160">
        <f>IF(BA$3&gt;A12remlife,A12value-SUM($F219:AZ219),IF(A12remlife="N/A","n/a",A12value/A12remlife))</f>
        <v>0</v>
      </c>
      <c r="BB219" s="160">
        <f>IF(BB$3&gt;A12remlife,A12value-SUM($F219:BA219),IF(A12remlife="N/A","n/a",A12value/A12remlife))</f>
        <v>0</v>
      </c>
      <c r="BC219" s="160">
        <f>IF(BC$3&gt;A12remlife,A12value-SUM($F219:BB219),IF(A12remlife="N/A","n/a",A12value/A12remlife))</f>
        <v>0</v>
      </c>
      <c r="BD219" s="160">
        <f>IF(BD$3&gt;A12remlife,A12value-SUM($F219:BC219),IF(A12remlife="N/A","n/a",A12value/A12remlife))</f>
        <v>0</v>
      </c>
      <c r="BE219" s="160">
        <f>IF(BE$3&gt;A12remlife,A12value-SUM($F219:BD219),IF(A12remlife="N/A","n/a",A12value/A12remlife))</f>
        <v>0</v>
      </c>
      <c r="BF219" s="160">
        <f>IF(BF$3&gt;A12remlife,A12value-SUM($F219:BE219),IF(A12remlife="N/A","n/a",A12value/A12remlife))</f>
        <v>0</v>
      </c>
      <c r="BG219" s="160">
        <f>IF(BG$3&gt;A12remlife,A12value-SUM($F219:BF219),IF(A12remlife="N/A","n/a",A12value/A12remlife))</f>
        <v>0</v>
      </c>
      <c r="BH219" s="160">
        <f>IF(BH$3&gt;A12remlife,A12value-SUM($F219:BG219),IF(A12remlife="N/A","n/a",A12value/A12remlife))</f>
        <v>0</v>
      </c>
      <c r="BI219" s="160">
        <f>IF(BI$3&gt;A12remlife,A12value-SUM($F219:BH219),IF(A12remlife="N/A","n/a",A12value/A12remlife))</f>
        <v>0</v>
      </c>
      <c r="BJ219" s="19"/>
      <c r="BK219" s="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x14ac:dyDescent="0.2">
      <c r="A220" s="19"/>
      <c r="B220" s="19"/>
      <c r="C220" s="35"/>
      <c r="D220" s="469" t="s">
        <v>71</v>
      </c>
      <c r="E220" s="281">
        <v>0</v>
      </c>
      <c r="F220" s="37"/>
      <c r="G220" s="157"/>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9"/>
      <c r="BK220" s="19"/>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x14ac:dyDescent="0.2">
      <c r="A221" s="19"/>
      <c r="B221" s="19"/>
      <c r="C221" s="35"/>
      <c r="D221" s="469"/>
      <c r="E221" s="281">
        <v>1</v>
      </c>
      <c r="F221" s="37"/>
      <c r="G221" s="392"/>
      <c r="H221" s="161">
        <f>IF(A12stdlife="n/a","n/a",IF(H$3&gt;(A12stdlife+$E221),(Input!$G$154*(1+rvanilla)^0.5)-SUM($G221:G221),(Input!$G$154*(1+rvanilla)^0.5)/A12stdlife))</f>
        <v>0</v>
      </c>
      <c r="I221" s="161">
        <f>IF(A12stdlife="n/a","n/a",IF(I$3&gt;(A12stdlife+$E221),(Input!$G$154*(1+rvanilla)^0.5)-SUM($G221:H221),(Input!$G$154*(1+rvanilla)^0.5)/A12stdlife))</f>
        <v>0</v>
      </c>
      <c r="J221" s="161">
        <f>IF(A12stdlife="n/a","n/a",IF(J$3&gt;(A12stdlife+$E221),(Input!$G$154*(1+rvanilla)^0.5)-SUM($G221:I221),(Input!$G$154*(1+rvanilla)^0.5)/A12stdlife))</f>
        <v>0</v>
      </c>
      <c r="K221" s="161">
        <f>IF(A12stdlife="n/a","n/a",IF(K$3&gt;(A12stdlife+$E221),(Input!$G$154*(1+rvanilla)^0.5)-SUM($G221:J221),(Input!$G$154*(1+rvanilla)^0.5)/A12stdlife))</f>
        <v>0</v>
      </c>
      <c r="L221" s="161">
        <f>IF(A12stdlife="n/a","n/a",IF(L$3&gt;(A12stdlife+$E221),(Input!$G$154*(1+rvanilla)^0.5)-SUM($G221:K221),(Input!$G$154*(1+rvanilla)^0.5)/A12stdlife))</f>
        <v>0</v>
      </c>
      <c r="M221" s="161">
        <f>IF(A12stdlife="n/a","n/a",IF(M$3&gt;(A12stdlife+$E221),(Input!$G$154*(1+rvanilla)^0.5)-SUM($G221:L221),(Input!$G$154*(1+rvanilla)^0.5)/A12stdlife))</f>
        <v>0</v>
      </c>
      <c r="N221" s="161">
        <f>IF(A12stdlife="n/a","n/a",IF(N$3&gt;(A12stdlife+$E221),(Input!$G$154*(1+rvanilla)^0.5)-SUM($G221:M221),(Input!$G$154*(1+rvanilla)^0.5)/A12stdlife))</f>
        <v>0</v>
      </c>
      <c r="O221" s="161">
        <f>IF(A12stdlife="n/a","n/a",IF(O$3&gt;(A12stdlife+$E221),(Input!$G$154*(1+rvanilla)^0.5)-SUM($G221:N221),(Input!$G$154*(1+rvanilla)^0.5)/A12stdlife))</f>
        <v>0</v>
      </c>
      <c r="P221" s="161">
        <f>IF(A12stdlife="n/a","n/a",IF(P$3&gt;(A12stdlife+$E221),(Input!$G$154*(1+rvanilla)^0.5)-SUM($G221:O221),(Input!$G$154*(1+rvanilla)^0.5)/A12stdlife))</f>
        <v>0</v>
      </c>
      <c r="Q221" s="161">
        <f>IF(A12stdlife="n/a","n/a",IF(Q$3&gt;(A12stdlife+$E221),(Input!$G$154*(1+rvanilla)^0.5)-SUM($G221:P221),(Input!$G$154*(1+rvanilla)^0.5)/A12stdlife))</f>
        <v>0</v>
      </c>
      <c r="R221" s="161">
        <f>IF(A12stdlife="n/a","n/a",IF(R$3&gt;(A12stdlife+$E221),(Input!$G$154*(1+rvanilla)^0.5)-SUM($G221:Q221),(Input!$G$154*(1+rvanilla)^0.5)/A12stdlife))</f>
        <v>0</v>
      </c>
      <c r="S221" s="161">
        <f>IF(A12stdlife="n/a","n/a",IF(S$3&gt;(A12stdlife+$E221),(Input!$G$154*(1+rvanilla)^0.5)-SUM($G221:R221),(Input!$G$154*(1+rvanilla)^0.5)/A12stdlife))</f>
        <v>0</v>
      </c>
      <c r="T221" s="161">
        <f>IF(A12stdlife="n/a","n/a",IF(T$3&gt;(A12stdlife+$E221),(Input!$G$154*(1+rvanilla)^0.5)-SUM($G221:S221),(Input!$G$154*(1+rvanilla)^0.5)/A12stdlife))</f>
        <v>0</v>
      </c>
      <c r="U221" s="161">
        <f>IF(A12stdlife="n/a","n/a",IF(U$3&gt;(A12stdlife+$E221),(Input!$G$154*(1+rvanilla)^0.5)-SUM($G221:T221),(Input!$G$154*(1+rvanilla)^0.5)/A12stdlife))</f>
        <v>0</v>
      </c>
      <c r="V221" s="161">
        <f>IF(A12stdlife="n/a","n/a",IF(V$3&gt;(A12stdlife+$E221),(Input!$G$154*(1+rvanilla)^0.5)-SUM($G221:U221),(Input!$G$154*(1+rvanilla)^0.5)/A12stdlife))</f>
        <v>0</v>
      </c>
      <c r="W221" s="161">
        <f>IF(A12stdlife="n/a","n/a",IF(W$3&gt;(A12stdlife+$E221),(Input!$G$154*(1+rvanilla)^0.5)-SUM($G221:V221),(Input!$G$154*(1+rvanilla)^0.5)/A12stdlife))</f>
        <v>0</v>
      </c>
      <c r="X221" s="161">
        <f>IF(A12stdlife="n/a","n/a",IF(X$3&gt;(A12stdlife+$E221),(Input!$G$154*(1+rvanilla)^0.5)-SUM($G221:W221),(Input!$G$154*(1+rvanilla)^0.5)/A12stdlife))</f>
        <v>0</v>
      </c>
      <c r="Y221" s="161">
        <f>IF(A12stdlife="n/a","n/a",IF(Y$3&gt;(A12stdlife+$E221),(Input!$G$154*(1+rvanilla)^0.5)-SUM($G221:X221),(Input!$G$154*(1+rvanilla)^0.5)/A12stdlife))</f>
        <v>0</v>
      </c>
      <c r="Z221" s="161">
        <f>IF(A12stdlife="n/a","n/a",IF(Z$3&gt;(A12stdlife+$E221),(Input!$G$154*(1+rvanilla)^0.5)-SUM($G221:Y221),(Input!$G$154*(1+rvanilla)^0.5)/A12stdlife))</f>
        <v>0</v>
      </c>
      <c r="AA221" s="161">
        <f>IF(A12stdlife="n/a","n/a",IF(AA$3&gt;(A12stdlife+$E221),(Input!$G$154*(1+rvanilla)^0.5)-SUM($G221:Z221),(Input!$G$154*(1+rvanilla)^0.5)/A12stdlife))</f>
        <v>0</v>
      </c>
      <c r="AB221" s="161">
        <f>IF(A12stdlife="n/a","n/a",IF(AB$3&gt;(A12stdlife+$E221),(Input!$G$154*(1+rvanilla)^0.5)-SUM($G221:AA221),(Input!$G$154*(1+rvanilla)^0.5)/A12stdlife))</f>
        <v>0</v>
      </c>
      <c r="AC221" s="161">
        <f>IF(A12stdlife="n/a","n/a",IF(AC$3&gt;(A12stdlife+$E221),(Input!$G$154*(1+rvanilla)^0.5)-SUM($G221:AB221),(Input!$G$154*(1+rvanilla)^0.5)/A12stdlife))</f>
        <v>0</v>
      </c>
      <c r="AD221" s="161">
        <f>IF(A12stdlife="n/a","n/a",IF(AD$3&gt;(A12stdlife+$E221),(Input!$G$154*(1+rvanilla)^0.5)-SUM($G221:AC221),(Input!$G$154*(1+rvanilla)^0.5)/A12stdlife))</f>
        <v>0</v>
      </c>
      <c r="AE221" s="161">
        <f>IF(A12stdlife="n/a","n/a",IF(AE$3&gt;(A12stdlife+$E221),(Input!$G$154*(1+rvanilla)^0.5)-SUM($G221:AD221),(Input!$G$154*(1+rvanilla)^0.5)/A12stdlife))</f>
        <v>0</v>
      </c>
      <c r="AF221" s="161">
        <f>IF(A12stdlife="n/a","n/a",IF(AF$3&gt;(A12stdlife+$E221),(Input!$G$154*(1+rvanilla)^0.5)-SUM($G221:AE221),(Input!$G$154*(1+rvanilla)^0.5)/A12stdlife))</f>
        <v>0</v>
      </c>
      <c r="AG221" s="161">
        <f>IF(A12stdlife="n/a","n/a",IF(AG$3&gt;(A12stdlife+$E221),(Input!$G$154*(1+rvanilla)^0.5)-SUM($G221:AF221),(Input!$G$154*(1+rvanilla)^0.5)/A12stdlife))</f>
        <v>0</v>
      </c>
      <c r="AH221" s="161">
        <f>IF(A12stdlife="n/a","n/a",IF(AH$3&gt;(A12stdlife+$E221),(Input!$G$154*(1+rvanilla)^0.5)-SUM($G221:AG221),(Input!$G$154*(1+rvanilla)^0.5)/A12stdlife))</f>
        <v>0</v>
      </c>
      <c r="AI221" s="161">
        <f>IF(A12stdlife="n/a","n/a",IF(AI$3&gt;(A12stdlife+$E221),(Input!$G$154*(1+rvanilla)^0.5)-SUM($G221:AH221),(Input!$G$154*(1+rvanilla)^0.5)/A12stdlife))</f>
        <v>0</v>
      </c>
      <c r="AJ221" s="161">
        <f>IF(A12stdlife="n/a","n/a",IF(AJ$3&gt;(A12stdlife+$E221),(Input!$G$154*(1+rvanilla)^0.5)-SUM($G221:AI221),(Input!$G$154*(1+rvanilla)^0.5)/A12stdlife))</f>
        <v>0</v>
      </c>
      <c r="AK221" s="161">
        <f>IF(A12stdlife="n/a","n/a",IF(AK$3&gt;(A12stdlife+$E221),(Input!$G$154*(1+rvanilla)^0.5)-SUM($G221:AJ221),(Input!$G$154*(1+rvanilla)^0.5)/A12stdlife))</f>
        <v>0</v>
      </c>
      <c r="AL221" s="161">
        <f>IF(A12stdlife="n/a","n/a",IF(AL$3&gt;(A12stdlife+$E221),(Input!$G$154*(1+rvanilla)^0.5)-SUM($G221:AK221),(Input!$G$154*(1+rvanilla)^0.5)/A12stdlife))</f>
        <v>0</v>
      </c>
      <c r="AM221" s="161">
        <f>IF(A12stdlife="n/a","n/a",IF(AM$3&gt;(A12stdlife+$E221),(Input!$G$154*(1+rvanilla)^0.5)-SUM($G221:AL221),(Input!$G$154*(1+rvanilla)^0.5)/A12stdlife))</f>
        <v>0</v>
      </c>
      <c r="AN221" s="161">
        <f>IF(A12stdlife="n/a","n/a",IF(AN$3&gt;(A12stdlife+$E221),(Input!$G$154*(1+rvanilla)^0.5)-SUM($G221:AM221),(Input!$G$154*(1+rvanilla)^0.5)/A12stdlife))</f>
        <v>0</v>
      </c>
      <c r="AO221" s="161">
        <f>IF(A12stdlife="n/a","n/a",IF(AO$3&gt;(A12stdlife+$E221),(Input!$G$154*(1+rvanilla)^0.5)-SUM($G221:AN221),(Input!$G$154*(1+rvanilla)^0.5)/A12stdlife))</f>
        <v>0</v>
      </c>
      <c r="AP221" s="161">
        <f>IF(A12stdlife="n/a","n/a",IF(AP$3&gt;(A12stdlife+$E221),(Input!$G$154*(1+rvanilla)^0.5)-SUM($G221:AO221),(Input!$G$154*(1+rvanilla)^0.5)/A12stdlife))</f>
        <v>0</v>
      </c>
      <c r="AQ221" s="161">
        <f>IF(A12stdlife="n/a","n/a",IF(AQ$3&gt;(A12stdlife+$E221),(Input!$G$154*(1+rvanilla)^0.5)-SUM($G221:AP221),(Input!$G$154*(1+rvanilla)^0.5)/A12stdlife))</f>
        <v>0</v>
      </c>
      <c r="AR221" s="161">
        <f>IF(A12stdlife="n/a","n/a",IF(AR$3&gt;(A12stdlife+$E221),(Input!$G$154*(1+rvanilla)^0.5)-SUM($G221:AQ221),(Input!$G$154*(1+rvanilla)^0.5)/A12stdlife))</f>
        <v>0</v>
      </c>
      <c r="AS221" s="161">
        <f>IF(A12stdlife="n/a","n/a",IF(AS$3&gt;(A12stdlife+$E221),(Input!$G$154*(1+rvanilla)^0.5)-SUM($G221:AR221),(Input!$G$154*(1+rvanilla)^0.5)/A12stdlife))</f>
        <v>0</v>
      </c>
      <c r="AT221" s="161">
        <f>IF(A12stdlife="n/a","n/a",IF(AT$3&gt;(A12stdlife+$E221),(Input!$G$154*(1+rvanilla)^0.5)-SUM($G221:AS221),(Input!$G$154*(1+rvanilla)^0.5)/A12stdlife))</f>
        <v>0</v>
      </c>
      <c r="AU221" s="161">
        <f>IF(A12stdlife="n/a","n/a",IF(AU$3&gt;(A12stdlife+$E221),(Input!$G$154*(1+rvanilla)^0.5)-SUM($G221:AT221),(Input!$G$154*(1+rvanilla)^0.5)/A12stdlife))</f>
        <v>0</v>
      </c>
      <c r="AV221" s="161">
        <f>IF(A12stdlife="n/a","n/a",IF(AV$3&gt;(A12stdlife+$E221),(Input!$G$154*(1+rvanilla)^0.5)-SUM($G221:AU221),(Input!$G$154*(1+rvanilla)^0.5)/A12stdlife))</f>
        <v>0</v>
      </c>
      <c r="AW221" s="161">
        <f>IF(A12stdlife="n/a","n/a",IF(AW$3&gt;(A12stdlife+$E221),(Input!$G$154*(1+rvanilla)^0.5)-SUM($G221:AV221),(Input!$G$154*(1+rvanilla)^0.5)/A12stdlife))</f>
        <v>0</v>
      </c>
      <c r="AX221" s="161">
        <f>IF(A12stdlife="n/a","n/a",IF(AX$3&gt;(A12stdlife+$E221),(Input!$G$154*(1+rvanilla)^0.5)-SUM($G221:AW221),(Input!$G$154*(1+rvanilla)^0.5)/A12stdlife))</f>
        <v>0</v>
      </c>
      <c r="AY221" s="161">
        <f>IF(A12stdlife="n/a","n/a",IF(AY$3&gt;(A12stdlife+$E221),(Input!$G$154*(1+rvanilla)^0.5)-SUM($G221:AX221),(Input!$G$154*(1+rvanilla)^0.5)/A12stdlife))</f>
        <v>0</v>
      </c>
      <c r="AZ221" s="161">
        <f>IF(A12stdlife="n/a","n/a",IF(AZ$3&gt;(A12stdlife+$E221),(Input!$G$154*(1+rvanilla)^0.5)-SUM($G221:AY221),(Input!$G$154*(1+rvanilla)^0.5)/A12stdlife))</f>
        <v>0</v>
      </c>
      <c r="BA221" s="161">
        <f>IF(A12stdlife="n/a","n/a",IF(BA$3&gt;(A12stdlife+$E221),(Input!$G$154*(1+rvanilla)^0.5)-SUM($G221:AZ221),(Input!$G$154*(1+rvanilla)^0.5)/A12stdlife))</f>
        <v>0</v>
      </c>
      <c r="BB221" s="161">
        <f>IF(A12stdlife="n/a","n/a",IF(BB$3&gt;(A12stdlife+$E221),(Input!$G$154*(1+rvanilla)^0.5)-SUM($G221:BA221),(Input!$G$154*(1+rvanilla)^0.5)/A12stdlife))</f>
        <v>0</v>
      </c>
      <c r="BC221" s="161">
        <f>IF(A12stdlife="n/a","n/a",IF(BC$3&gt;(A12stdlife+$E221),(Input!$G$154*(1+rvanilla)^0.5)-SUM($G221:BB221),(Input!$G$154*(1+rvanilla)^0.5)/A12stdlife))</f>
        <v>0</v>
      </c>
      <c r="BD221" s="161">
        <f>IF(A12stdlife="n/a","n/a",IF(BD$3&gt;(A12stdlife+$E221),(Input!$G$154*(1+rvanilla)^0.5)-SUM($G221:BC221),(Input!$G$154*(1+rvanilla)^0.5)/A12stdlife))</f>
        <v>0</v>
      </c>
      <c r="BE221" s="161">
        <f>IF(A12stdlife="n/a","n/a",IF(BE$3&gt;(A12stdlife+$E221),(Input!$G$154*(1+rvanilla)^0.5)-SUM($G221:BD221),(Input!$G$154*(1+rvanilla)^0.5)/A12stdlife))</f>
        <v>0</v>
      </c>
      <c r="BF221" s="161">
        <f>IF(A12stdlife="n/a","n/a",IF(BF$3&gt;(A12stdlife+$E221),(Input!$G$154*(1+rvanilla)^0.5)-SUM($G221:BE221),(Input!$G$154*(1+rvanilla)^0.5)/A12stdlife))</f>
        <v>0</v>
      </c>
      <c r="BG221" s="161">
        <f>IF(A12stdlife="n/a","n/a",IF(BG$3&gt;(A12stdlife+$E221),(Input!$G$154*(1+rvanilla)^0.5)-SUM($G221:BF221),(Input!$G$154*(1+rvanilla)^0.5)/A12stdlife))</f>
        <v>0</v>
      </c>
      <c r="BH221" s="161">
        <f>IF(A12stdlife="n/a","n/a",IF(BH$3&gt;(A12stdlife+$E221),(Input!$G$154*(1+rvanilla)^0.5)-SUM($G221:BG221),(Input!$G$154*(1+rvanilla)^0.5)/A12stdlife))</f>
        <v>0</v>
      </c>
      <c r="BI221" s="161">
        <f>IF(A12stdlife="n/a","n/a",IF(BI$3&gt;(A12stdlife+$E221),(Input!$G$154*(1+rvanilla)^0.5)-SUM($G221:BH221),(Input!$G$154*(1+rvanilla)^0.5)/A12stdlife))</f>
        <v>0</v>
      </c>
      <c r="BJ221" s="19"/>
      <c r="BK221" s="19"/>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x14ac:dyDescent="0.2">
      <c r="A222" s="19"/>
      <c r="B222" s="19"/>
      <c r="C222" s="35"/>
      <c r="D222" s="469"/>
      <c r="E222" s="281">
        <v>2</v>
      </c>
      <c r="F222" s="37"/>
      <c r="G222" s="393"/>
      <c r="H222" s="306"/>
      <c r="I222" s="161">
        <f>IF(A12stdlife="n/a","n/a",IF(I$3&gt;(A12stdlife+$E222),(Input!$H$154*(1+rvanilla)^0.5)-SUM($H222:H222),(Input!$H$154*(1+rvanilla)^0.5)/A12stdlife))</f>
        <v>0</v>
      </c>
      <c r="J222" s="161">
        <f>IF(A12stdlife="n/a","n/a",IF(J$3&gt;(A12stdlife+$E222),(Input!$H$154*(1+rvanilla)^0.5)-SUM($H222:I222),(Input!$H$154*(1+rvanilla)^0.5)/A12stdlife))</f>
        <v>0</v>
      </c>
      <c r="K222" s="161">
        <f>IF(A12stdlife="n/a","n/a",IF(K$3&gt;(A12stdlife+$E222),(Input!$H$154*(1+rvanilla)^0.5)-SUM($H222:J222),(Input!$H$154*(1+rvanilla)^0.5)/A12stdlife))</f>
        <v>0</v>
      </c>
      <c r="L222" s="161">
        <f>IF(A12stdlife="n/a","n/a",IF(L$3&gt;(A12stdlife+$E222),(Input!$H$154*(1+rvanilla)^0.5)-SUM($H222:K222),(Input!$H$154*(1+rvanilla)^0.5)/A12stdlife))</f>
        <v>0</v>
      </c>
      <c r="M222" s="161">
        <f>IF(A12stdlife="n/a","n/a",IF(M$3&gt;(A12stdlife+$E222),(Input!$H$154*(1+rvanilla)^0.5)-SUM($H222:L222),(Input!$H$154*(1+rvanilla)^0.5)/A12stdlife))</f>
        <v>0</v>
      </c>
      <c r="N222" s="161">
        <f>IF(A12stdlife="n/a","n/a",IF(N$3&gt;(A12stdlife+$E222),(Input!$H$154*(1+rvanilla)^0.5)-SUM($H222:M222),(Input!$H$154*(1+rvanilla)^0.5)/A12stdlife))</f>
        <v>0</v>
      </c>
      <c r="O222" s="161">
        <f>IF(A12stdlife="n/a","n/a",IF(O$3&gt;(A12stdlife+$E222),(Input!$H$154*(1+rvanilla)^0.5)-SUM($H222:N222),(Input!$H$154*(1+rvanilla)^0.5)/A12stdlife))</f>
        <v>0</v>
      </c>
      <c r="P222" s="161">
        <f>IF(A12stdlife="n/a","n/a",IF(P$3&gt;(A12stdlife+$E222),(Input!$H$154*(1+rvanilla)^0.5)-SUM($H222:O222),(Input!$H$154*(1+rvanilla)^0.5)/A12stdlife))</f>
        <v>0</v>
      </c>
      <c r="Q222" s="161">
        <f>IF(A12stdlife="n/a","n/a",IF(Q$3&gt;(A12stdlife+$E222),(Input!$H$154*(1+rvanilla)^0.5)-SUM($H222:P222),(Input!$H$154*(1+rvanilla)^0.5)/A12stdlife))</f>
        <v>0</v>
      </c>
      <c r="R222" s="161">
        <f>IF(A12stdlife="n/a","n/a",IF(R$3&gt;(A12stdlife+$E222),(Input!$H$154*(1+rvanilla)^0.5)-SUM($H222:Q222),(Input!$H$154*(1+rvanilla)^0.5)/A12stdlife))</f>
        <v>0</v>
      </c>
      <c r="S222" s="161">
        <f>IF(A12stdlife="n/a","n/a",IF(S$3&gt;(A12stdlife+$E222),(Input!$H$154*(1+rvanilla)^0.5)-SUM($H222:R222),(Input!$H$154*(1+rvanilla)^0.5)/A12stdlife))</f>
        <v>0</v>
      </c>
      <c r="T222" s="161">
        <f>IF(A12stdlife="n/a","n/a",IF(T$3&gt;(A12stdlife+$E222),(Input!$H$154*(1+rvanilla)^0.5)-SUM($H222:S222),(Input!$H$154*(1+rvanilla)^0.5)/A12stdlife))</f>
        <v>0</v>
      </c>
      <c r="U222" s="161">
        <f>IF(A12stdlife="n/a","n/a",IF(U$3&gt;(A12stdlife+$E222),(Input!$H$154*(1+rvanilla)^0.5)-SUM($H222:T222),(Input!$H$154*(1+rvanilla)^0.5)/A12stdlife))</f>
        <v>0</v>
      </c>
      <c r="V222" s="161">
        <f>IF(A12stdlife="n/a","n/a",IF(V$3&gt;(A12stdlife+$E222),(Input!$H$154*(1+rvanilla)^0.5)-SUM($H222:U222),(Input!$H$154*(1+rvanilla)^0.5)/A12stdlife))</f>
        <v>0</v>
      </c>
      <c r="W222" s="161">
        <f>IF(A12stdlife="n/a","n/a",IF(W$3&gt;(A12stdlife+$E222),(Input!$H$154*(1+rvanilla)^0.5)-SUM($H222:V222),(Input!$H$154*(1+rvanilla)^0.5)/A12stdlife))</f>
        <v>0</v>
      </c>
      <c r="X222" s="161">
        <f>IF(A12stdlife="n/a","n/a",IF(X$3&gt;(A12stdlife+$E222),(Input!$H$154*(1+rvanilla)^0.5)-SUM($H222:W222),(Input!$H$154*(1+rvanilla)^0.5)/A12stdlife))</f>
        <v>0</v>
      </c>
      <c r="Y222" s="161">
        <f>IF(A12stdlife="n/a","n/a",IF(Y$3&gt;(A12stdlife+$E222),(Input!$H$154*(1+rvanilla)^0.5)-SUM($H222:X222),(Input!$H$154*(1+rvanilla)^0.5)/A12stdlife))</f>
        <v>0</v>
      </c>
      <c r="Z222" s="161">
        <f>IF(A12stdlife="n/a","n/a",IF(Z$3&gt;(A12stdlife+$E222),(Input!$H$154*(1+rvanilla)^0.5)-SUM($H222:Y222),(Input!$H$154*(1+rvanilla)^0.5)/A12stdlife))</f>
        <v>0</v>
      </c>
      <c r="AA222" s="161">
        <f>IF(A12stdlife="n/a","n/a",IF(AA$3&gt;(A12stdlife+$E222),(Input!$H$154*(1+rvanilla)^0.5)-SUM($H222:Z222),(Input!$H$154*(1+rvanilla)^0.5)/A12stdlife))</f>
        <v>0</v>
      </c>
      <c r="AB222" s="161">
        <f>IF(A12stdlife="n/a","n/a",IF(AB$3&gt;(A12stdlife+$E222),(Input!$H$154*(1+rvanilla)^0.5)-SUM($H222:AA222),(Input!$H$154*(1+rvanilla)^0.5)/A12stdlife))</f>
        <v>0</v>
      </c>
      <c r="AC222" s="161">
        <f>IF(A12stdlife="n/a","n/a",IF(AC$3&gt;(A12stdlife+$E222),(Input!$H$154*(1+rvanilla)^0.5)-SUM($H222:AB222),(Input!$H$154*(1+rvanilla)^0.5)/A12stdlife))</f>
        <v>0</v>
      </c>
      <c r="AD222" s="161">
        <f>IF(A12stdlife="n/a","n/a",IF(AD$3&gt;(A12stdlife+$E222),(Input!$H$154*(1+rvanilla)^0.5)-SUM($H222:AC222),(Input!$H$154*(1+rvanilla)^0.5)/A12stdlife))</f>
        <v>0</v>
      </c>
      <c r="AE222" s="161">
        <f>IF(A12stdlife="n/a","n/a",IF(AE$3&gt;(A12stdlife+$E222),(Input!$H$154*(1+rvanilla)^0.5)-SUM($H222:AD222),(Input!$H$154*(1+rvanilla)^0.5)/A12stdlife))</f>
        <v>0</v>
      </c>
      <c r="AF222" s="161">
        <f>IF(A12stdlife="n/a","n/a",IF(AF$3&gt;(A12stdlife+$E222),(Input!$H$154*(1+rvanilla)^0.5)-SUM($H222:AE222),(Input!$H$154*(1+rvanilla)^0.5)/A12stdlife))</f>
        <v>0</v>
      </c>
      <c r="AG222" s="161">
        <f>IF(A12stdlife="n/a","n/a",IF(AG$3&gt;(A12stdlife+$E222),(Input!$H$154*(1+rvanilla)^0.5)-SUM($H222:AF222),(Input!$H$154*(1+rvanilla)^0.5)/A12stdlife))</f>
        <v>0</v>
      </c>
      <c r="AH222" s="161">
        <f>IF(A12stdlife="n/a","n/a",IF(AH$3&gt;(A12stdlife+$E222),(Input!$H$154*(1+rvanilla)^0.5)-SUM($H222:AG222),(Input!$H$154*(1+rvanilla)^0.5)/A12stdlife))</f>
        <v>0</v>
      </c>
      <c r="AI222" s="161">
        <f>IF(A12stdlife="n/a","n/a",IF(AI$3&gt;(A12stdlife+$E222),(Input!$H$154*(1+rvanilla)^0.5)-SUM($H222:AH222),(Input!$H$154*(1+rvanilla)^0.5)/A12stdlife))</f>
        <v>0</v>
      </c>
      <c r="AJ222" s="161">
        <f>IF(A12stdlife="n/a","n/a",IF(AJ$3&gt;(A12stdlife+$E222),(Input!$H$154*(1+rvanilla)^0.5)-SUM($H222:AI222),(Input!$H$154*(1+rvanilla)^0.5)/A12stdlife))</f>
        <v>0</v>
      </c>
      <c r="AK222" s="161">
        <f>IF(A12stdlife="n/a","n/a",IF(AK$3&gt;(A12stdlife+$E222),(Input!$H$154*(1+rvanilla)^0.5)-SUM($H222:AJ222),(Input!$H$154*(1+rvanilla)^0.5)/A12stdlife))</f>
        <v>0</v>
      </c>
      <c r="AL222" s="161">
        <f>IF(A12stdlife="n/a","n/a",IF(AL$3&gt;(A12stdlife+$E222),(Input!$H$154*(1+rvanilla)^0.5)-SUM($H222:AK222),(Input!$H$154*(1+rvanilla)^0.5)/A12stdlife))</f>
        <v>0</v>
      </c>
      <c r="AM222" s="161">
        <f>IF(A12stdlife="n/a","n/a",IF(AM$3&gt;(A12stdlife+$E222),(Input!$H$154*(1+rvanilla)^0.5)-SUM($H222:AL222),(Input!$H$154*(1+rvanilla)^0.5)/A12stdlife))</f>
        <v>0</v>
      </c>
      <c r="AN222" s="161">
        <f>IF(A12stdlife="n/a","n/a",IF(AN$3&gt;(A12stdlife+$E222),(Input!$H$154*(1+rvanilla)^0.5)-SUM($H222:AM222),(Input!$H$154*(1+rvanilla)^0.5)/A12stdlife))</f>
        <v>0</v>
      </c>
      <c r="AO222" s="161">
        <f>IF(A12stdlife="n/a","n/a",IF(AO$3&gt;(A12stdlife+$E222),(Input!$H$154*(1+rvanilla)^0.5)-SUM($H222:AN222),(Input!$H$154*(1+rvanilla)^0.5)/A12stdlife))</f>
        <v>0</v>
      </c>
      <c r="AP222" s="161">
        <f>IF(A12stdlife="n/a","n/a",IF(AP$3&gt;(A12stdlife+$E222),(Input!$H$154*(1+rvanilla)^0.5)-SUM($H222:AO222),(Input!$H$154*(1+rvanilla)^0.5)/A12stdlife))</f>
        <v>0</v>
      </c>
      <c r="AQ222" s="161">
        <f>IF(A12stdlife="n/a","n/a",IF(AQ$3&gt;(A12stdlife+$E222),(Input!$H$154*(1+rvanilla)^0.5)-SUM($H222:AP222),(Input!$H$154*(1+rvanilla)^0.5)/A12stdlife))</f>
        <v>0</v>
      </c>
      <c r="AR222" s="161">
        <f>IF(A12stdlife="n/a","n/a",IF(AR$3&gt;(A12stdlife+$E222),(Input!$H$154*(1+rvanilla)^0.5)-SUM($H222:AQ222),(Input!$H$154*(1+rvanilla)^0.5)/A12stdlife))</f>
        <v>0</v>
      </c>
      <c r="AS222" s="161">
        <f>IF(A12stdlife="n/a","n/a",IF(AS$3&gt;(A12stdlife+$E222),(Input!$H$154*(1+rvanilla)^0.5)-SUM($H222:AR222),(Input!$H$154*(1+rvanilla)^0.5)/A12stdlife))</f>
        <v>0</v>
      </c>
      <c r="AT222" s="161">
        <f>IF(A12stdlife="n/a","n/a",IF(AT$3&gt;(A12stdlife+$E222),(Input!$H$154*(1+rvanilla)^0.5)-SUM($H222:AS222),(Input!$H$154*(1+rvanilla)^0.5)/A12stdlife))</f>
        <v>0</v>
      </c>
      <c r="AU222" s="161">
        <f>IF(A12stdlife="n/a","n/a",IF(AU$3&gt;(A12stdlife+$E222),(Input!$H$154*(1+rvanilla)^0.5)-SUM($H222:AT222),(Input!$H$154*(1+rvanilla)^0.5)/A12stdlife))</f>
        <v>0</v>
      </c>
      <c r="AV222" s="161">
        <f>IF(A12stdlife="n/a","n/a",IF(AV$3&gt;(A12stdlife+$E222),(Input!$H$154*(1+rvanilla)^0.5)-SUM($H222:AU222),(Input!$H$154*(1+rvanilla)^0.5)/A12stdlife))</f>
        <v>0</v>
      </c>
      <c r="AW222" s="161">
        <f>IF(A12stdlife="n/a","n/a",IF(AW$3&gt;(A12stdlife+$E222),(Input!$H$154*(1+rvanilla)^0.5)-SUM($H222:AV222),(Input!$H$154*(1+rvanilla)^0.5)/A12stdlife))</f>
        <v>0</v>
      </c>
      <c r="AX222" s="161">
        <f>IF(A12stdlife="n/a","n/a",IF(AX$3&gt;(A12stdlife+$E222),(Input!$H$154*(1+rvanilla)^0.5)-SUM($H222:AW222),(Input!$H$154*(1+rvanilla)^0.5)/A12stdlife))</f>
        <v>0</v>
      </c>
      <c r="AY222" s="161">
        <f>IF(A12stdlife="n/a","n/a",IF(AY$3&gt;(A12stdlife+$E222),(Input!$H$154*(1+rvanilla)^0.5)-SUM($H222:AX222),(Input!$H$154*(1+rvanilla)^0.5)/A12stdlife))</f>
        <v>0</v>
      </c>
      <c r="AZ222" s="161">
        <f>IF(A12stdlife="n/a","n/a",IF(AZ$3&gt;(A12stdlife+$E222),(Input!$H$154*(1+rvanilla)^0.5)-SUM($H222:AY222),(Input!$H$154*(1+rvanilla)^0.5)/A12stdlife))</f>
        <v>0</v>
      </c>
      <c r="BA222" s="161">
        <f>IF(A12stdlife="n/a","n/a",IF(BA$3&gt;(A12stdlife+$E222),(Input!$H$154*(1+rvanilla)^0.5)-SUM($H222:AZ222),(Input!$H$154*(1+rvanilla)^0.5)/A12stdlife))</f>
        <v>0</v>
      </c>
      <c r="BB222" s="161">
        <f>IF(A12stdlife="n/a","n/a",IF(BB$3&gt;(A12stdlife+$E222),(Input!$H$154*(1+rvanilla)^0.5)-SUM($H222:BA222),(Input!$H$154*(1+rvanilla)^0.5)/A12stdlife))</f>
        <v>0</v>
      </c>
      <c r="BC222" s="161">
        <f>IF(A12stdlife="n/a","n/a",IF(BC$3&gt;(A12stdlife+$E222),(Input!$H$154*(1+rvanilla)^0.5)-SUM($H222:BB222),(Input!$H$154*(1+rvanilla)^0.5)/A12stdlife))</f>
        <v>0</v>
      </c>
      <c r="BD222" s="161">
        <f>IF(A12stdlife="n/a","n/a",IF(BD$3&gt;(A12stdlife+$E222),(Input!$H$154*(1+rvanilla)^0.5)-SUM($H222:BC222),(Input!$H$154*(1+rvanilla)^0.5)/A12stdlife))</f>
        <v>0</v>
      </c>
      <c r="BE222" s="161">
        <f>IF(A12stdlife="n/a","n/a",IF(BE$3&gt;(A12stdlife+$E222),(Input!$H$154*(1+rvanilla)^0.5)-SUM($H222:BD222),(Input!$H$154*(1+rvanilla)^0.5)/A12stdlife))</f>
        <v>0</v>
      </c>
      <c r="BF222" s="161">
        <f>IF(A12stdlife="n/a","n/a",IF(BF$3&gt;(A12stdlife+$E222),(Input!$H$154*(1+rvanilla)^0.5)-SUM($H222:BE222),(Input!$H$154*(1+rvanilla)^0.5)/A12stdlife))</f>
        <v>0</v>
      </c>
      <c r="BG222" s="161">
        <f>IF(A12stdlife="n/a","n/a",IF(BG$3&gt;(A12stdlife+$E222),(Input!$H$154*(1+rvanilla)^0.5)-SUM($H222:BF222),(Input!$H$154*(1+rvanilla)^0.5)/A12stdlife))</f>
        <v>0</v>
      </c>
      <c r="BH222" s="161">
        <f>IF(A12stdlife="n/a","n/a",IF(BH$3&gt;(A12stdlife+$E222),(Input!$H$154*(1+rvanilla)^0.5)-SUM($H222:BG222),(Input!$H$154*(1+rvanilla)^0.5)/A12stdlife))</f>
        <v>0</v>
      </c>
      <c r="BI222" s="161">
        <f>IF(A12stdlife="n/a","n/a",IF(BI$3&gt;(A12stdlife+$E222),(Input!$H$154*(1+rvanilla)^0.5)-SUM($H222:BH222),(Input!$H$154*(1+rvanilla)^0.5)/A12stdlife))</f>
        <v>0</v>
      </c>
      <c r="BJ222" s="19"/>
      <c r="BK222" s="19"/>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x14ac:dyDescent="0.2">
      <c r="A223" s="19"/>
      <c r="B223" s="19"/>
      <c r="C223" s="35"/>
      <c r="D223" s="469"/>
      <c r="E223" s="281">
        <v>3</v>
      </c>
      <c r="F223" s="37"/>
      <c r="G223" s="393"/>
      <c r="H223" s="307"/>
      <c r="I223" s="306"/>
      <c r="J223" s="161">
        <f>IF(A12stdlife="n/a","n/a",IF(J$3&gt;(A12stdlife+$E223),(Input!$I$154*(1+rvanilla)^0.5)-SUM($I223:I223),(Input!$I$154*(1+rvanilla)^0.5)/A12stdlife))</f>
        <v>0</v>
      </c>
      <c r="K223" s="161">
        <f>IF(A12stdlife="n/a","n/a",IF(K$3&gt;(A12stdlife+$E223),(Input!$I$154*(1+rvanilla)^0.5)-SUM($I223:J223),(Input!$I$154*(1+rvanilla)^0.5)/A12stdlife))</f>
        <v>0</v>
      </c>
      <c r="L223" s="161">
        <f>IF(A12stdlife="n/a","n/a",IF(L$3&gt;(A12stdlife+$E223),(Input!$I$154*(1+rvanilla)^0.5)-SUM($I223:K223),(Input!$I$154*(1+rvanilla)^0.5)/A12stdlife))</f>
        <v>0</v>
      </c>
      <c r="M223" s="161">
        <f>IF(A12stdlife="n/a","n/a",IF(M$3&gt;(A12stdlife+$E223),(Input!$I$154*(1+rvanilla)^0.5)-SUM($I223:L223),(Input!$I$154*(1+rvanilla)^0.5)/A12stdlife))</f>
        <v>0</v>
      </c>
      <c r="N223" s="161">
        <f>IF(A12stdlife="n/a","n/a",IF(N$3&gt;(A12stdlife+$E223),(Input!$I$154*(1+rvanilla)^0.5)-SUM($I223:M223),(Input!$I$154*(1+rvanilla)^0.5)/A12stdlife))</f>
        <v>0</v>
      </c>
      <c r="O223" s="161">
        <f>IF(A12stdlife="n/a","n/a",IF(O$3&gt;(A12stdlife+$E223),(Input!$I$154*(1+rvanilla)^0.5)-SUM($I223:N223),(Input!$I$154*(1+rvanilla)^0.5)/A12stdlife))</f>
        <v>0</v>
      </c>
      <c r="P223" s="161">
        <f>IF(A12stdlife="n/a","n/a",IF(P$3&gt;(A12stdlife+$E223),(Input!$I$154*(1+rvanilla)^0.5)-SUM($I223:O223),(Input!$I$154*(1+rvanilla)^0.5)/A12stdlife))</f>
        <v>0</v>
      </c>
      <c r="Q223" s="161">
        <f>IF(A12stdlife="n/a","n/a",IF(Q$3&gt;(A12stdlife+$E223),(Input!$I$154*(1+rvanilla)^0.5)-SUM($I223:P223),(Input!$I$154*(1+rvanilla)^0.5)/A12stdlife))</f>
        <v>0</v>
      </c>
      <c r="R223" s="161">
        <f>IF(A12stdlife="n/a","n/a",IF(R$3&gt;(A12stdlife+$E223),(Input!$I$154*(1+rvanilla)^0.5)-SUM($I223:Q223),(Input!$I$154*(1+rvanilla)^0.5)/A12stdlife))</f>
        <v>0</v>
      </c>
      <c r="S223" s="161">
        <f>IF(A12stdlife="n/a","n/a",IF(S$3&gt;(A12stdlife+$E223),(Input!$I$154*(1+rvanilla)^0.5)-SUM($I223:R223),(Input!$I$154*(1+rvanilla)^0.5)/A12stdlife))</f>
        <v>0</v>
      </c>
      <c r="T223" s="161">
        <f>IF(A12stdlife="n/a","n/a",IF(T$3&gt;(A12stdlife+$E223),(Input!$I$154*(1+rvanilla)^0.5)-SUM($I223:S223),(Input!$I$154*(1+rvanilla)^0.5)/A12stdlife))</f>
        <v>0</v>
      </c>
      <c r="U223" s="161">
        <f>IF(A12stdlife="n/a","n/a",IF(U$3&gt;(A12stdlife+$E223),(Input!$I$154*(1+rvanilla)^0.5)-SUM($I223:T223),(Input!$I$154*(1+rvanilla)^0.5)/A12stdlife))</f>
        <v>0</v>
      </c>
      <c r="V223" s="161">
        <f>IF(A12stdlife="n/a","n/a",IF(V$3&gt;(A12stdlife+$E223),(Input!$I$154*(1+rvanilla)^0.5)-SUM($I223:U223),(Input!$I$154*(1+rvanilla)^0.5)/A12stdlife))</f>
        <v>0</v>
      </c>
      <c r="W223" s="161">
        <f>IF(A12stdlife="n/a","n/a",IF(W$3&gt;(A12stdlife+$E223),(Input!$I$154*(1+rvanilla)^0.5)-SUM($I223:V223),(Input!$I$154*(1+rvanilla)^0.5)/A12stdlife))</f>
        <v>0</v>
      </c>
      <c r="X223" s="161">
        <f>IF(A12stdlife="n/a","n/a",IF(X$3&gt;(A12stdlife+$E223),(Input!$I$154*(1+rvanilla)^0.5)-SUM($I223:W223),(Input!$I$154*(1+rvanilla)^0.5)/A12stdlife))</f>
        <v>0</v>
      </c>
      <c r="Y223" s="161">
        <f>IF(A12stdlife="n/a","n/a",IF(Y$3&gt;(A12stdlife+$E223),(Input!$I$154*(1+rvanilla)^0.5)-SUM($I223:X223),(Input!$I$154*(1+rvanilla)^0.5)/A12stdlife))</f>
        <v>0</v>
      </c>
      <c r="Z223" s="161">
        <f>IF(A12stdlife="n/a","n/a",IF(Z$3&gt;(A12stdlife+$E223),(Input!$I$154*(1+rvanilla)^0.5)-SUM($I223:Y223),(Input!$I$154*(1+rvanilla)^0.5)/A12stdlife))</f>
        <v>0</v>
      </c>
      <c r="AA223" s="161">
        <f>IF(A12stdlife="n/a","n/a",IF(AA$3&gt;(A12stdlife+$E223),(Input!$I$154*(1+rvanilla)^0.5)-SUM($I223:Z223),(Input!$I$154*(1+rvanilla)^0.5)/A12stdlife))</f>
        <v>0</v>
      </c>
      <c r="AB223" s="161">
        <f>IF(A12stdlife="n/a","n/a",IF(AB$3&gt;(A12stdlife+$E223),(Input!$I$154*(1+rvanilla)^0.5)-SUM($I223:AA223),(Input!$I$154*(1+rvanilla)^0.5)/A12stdlife))</f>
        <v>0</v>
      </c>
      <c r="AC223" s="161">
        <f>IF(A12stdlife="n/a","n/a",IF(AC$3&gt;(A12stdlife+$E223),(Input!$I$154*(1+rvanilla)^0.5)-SUM($I223:AB223),(Input!$I$154*(1+rvanilla)^0.5)/A12stdlife))</f>
        <v>0</v>
      </c>
      <c r="AD223" s="161">
        <f>IF(A12stdlife="n/a","n/a",IF(AD$3&gt;(A12stdlife+$E223),(Input!$I$154*(1+rvanilla)^0.5)-SUM($I223:AC223),(Input!$I$154*(1+rvanilla)^0.5)/A12stdlife))</f>
        <v>0</v>
      </c>
      <c r="AE223" s="161">
        <f>IF(A12stdlife="n/a","n/a",IF(AE$3&gt;(A12stdlife+$E223),(Input!$I$154*(1+rvanilla)^0.5)-SUM($I223:AD223),(Input!$I$154*(1+rvanilla)^0.5)/A12stdlife))</f>
        <v>0</v>
      </c>
      <c r="AF223" s="161">
        <f>IF(A12stdlife="n/a","n/a",IF(AF$3&gt;(A12stdlife+$E223),(Input!$I$154*(1+rvanilla)^0.5)-SUM($I223:AE223),(Input!$I$154*(1+rvanilla)^0.5)/A12stdlife))</f>
        <v>0</v>
      </c>
      <c r="AG223" s="161">
        <f>IF(A12stdlife="n/a","n/a",IF(AG$3&gt;(A12stdlife+$E223),(Input!$I$154*(1+rvanilla)^0.5)-SUM($I223:AF223),(Input!$I$154*(1+rvanilla)^0.5)/A12stdlife))</f>
        <v>0</v>
      </c>
      <c r="AH223" s="161">
        <f>IF(A12stdlife="n/a","n/a",IF(AH$3&gt;(A12stdlife+$E223),(Input!$I$154*(1+rvanilla)^0.5)-SUM($I223:AG223),(Input!$I$154*(1+rvanilla)^0.5)/A12stdlife))</f>
        <v>0</v>
      </c>
      <c r="AI223" s="161">
        <f>IF(A12stdlife="n/a","n/a",IF(AI$3&gt;(A12stdlife+$E223),(Input!$I$154*(1+rvanilla)^0.5)-SUM($I223:AH223),(Input!$I$154*(1+rvanilla)^0.5)/A12stdlife))</f>
        <v>0</v>
      </c>
      <c r="AJ223" s="161">
        <f>IF(A12stdlife="n/a","n/a",IF(AJ$3&gt;(A12stdlife+$E223),(Input!$I$154*(1+rvanilla)^0.5)-SUM($I223:AI223),(Input!$I$154*(1+rvanilla)^0.5)/A12stdlife))</f>
        <v>0</v>
      </c>
      <c r="AK223" s="161">
        <f>IF(A12stdlife="n/a","n/a",IF(AK$3&gt;(A12stdlife+$E223),(Input!$I$154*(1+rvanilla)^0.5)-SUM($I223:AJ223),(Input!$I$154*(1+rvanilla)^0.5)/A12stdlife))</f>
        <v>0</v>
      </c>
      <c r="AL223" s="161">
        <f>IF(A12stdlife="n/a","n/a",IF(AL$3&gt;(A12stdlife+$E223),(Input!$I$154*(1+rvanilla)^0.5)-SUM($I223:AK223),(Input!$I$154*(1+rvanilla)^0.5)/A12stdlife))</f>
        <v>0</v>
      </c>
      <c r="AM223" s="161">
        <f>IF(A12stdlife="n/a","n/a",IF(AM$3&gt;(A12stdlife+$E223),(Input!$I$154*(1+rvanilla)^0.5)-SUM($I223:AL223),(Input!$I$154*(1+rvanilla)^0.5)/A12stdlife))</f>
        <v>0</v>
      </c>
      <c r="AN223" s="161">
        <f>IF(A12stdlife="n/a","n/a",IF(AN$3&gt;(A12stdlife+$E223),(Input!$I$154*(1+rvanilla)^0.5)-SUM($I223:AM223),(Input!$I$154*(1+rvanilla)^0.5)/A12stdlife))</f>
        <v>0</v>
      </c>
      <c r="AO223" s="161">
        <f>IF(A12stdlife="n/a","n/a",IF(AO$3&gt;(A12stdlife+$E223),(Input!$I$154*(1+rvanilla)^0.5)-SUM($I223:AN223),(Input!$I$154*(1+rvanilla)^0.5)/A12stdlife))</f>
        <v>0</v>
      </c>
      <c r="AP223" s="161">
        <f>IF(A12stdlife="n/a","n/a",IF(AP$3&gt;(A12stdlife+$E223),(Input!$I$154*(1+rvanilla)^0.5)-SUM($I223:AO223),(Input!$I$154*(1+rvanilla)^0.5)/A12stdlife))</f>
        <v>0</v>
      </c>
      <c r="AQ223" s="161">
        <f>IF(A12stdlife="n/a","n/a",IF(AQ$3&gt;(A12stdlife+$E223),(Input!$I$154*(1+rvanilla)^0.5)-SUM($I223:AP223),(Input!$I$154*(1+rvanilla)^0.5)/A12stdlife))</f>
        <v>0</v>
      </c>
      <c r="AR223" s="161">
        <f>IF(A12stdlife="n/a","n/a",IF(AR$3&gt;(A12stdlife+$E223),(Input!$I$154*(1+rvanilla)^0.5)-SUM($I223:AQ223),(Input!$I$154*(1+rvanilla)^0.5)/A12stdlife))</f>
        <v>0</v>
      </c>
      <c r="AS223" s="161">
        <f>IF(A12stdlife="n/a","n/a",IF(AS$3&gt;(A12stdlife+$E223),(Input!$I$154*(1+rvanilla)^0.5)-SUM($I223:AR223),(Input!$I$154*(1+rvanilla)^0.5)/A12stdlife))</f>
        <v>0</v>
      </c>
      <c r="AT223" s="161">
        <f>IF(A12stdlife="n/a","n/a",IF(AT$3&gt;(A12stdlife+$E223),(Input!$I$154*(1+rvanilla)^0.5)-SUM($I223:AS223),(Input!$I$154*(1+rvanilla)^0.5)/A12stdlife))</f>
        <v>0</v>
      </c>
      <c r="AU223" s="161">
        <f>IF(A12stdlife="n/a","n/a",IF(AU$3&gt;(A12stdlife+$E223),(Input!$I$154*(1+rvanilla)^0.5)-SUM($I223:AT223),(Input!$I$154*(1+rvanilla)^0.5)/A12stdlife))</f>
        <v>0</v>
      </c>
      <c r="AV223" s="161">
        <f>IF(A12stdlife="n/a","n/a",IF(AV$3&gt;(A12stdlife+$E223),(Input!$I$154*(1+rvanilla)^0.5)-SUM($I223:AU223),(Input!$I$154*(1+rvanilla)^0.5)/A12stdlife))</f>
        <v>0</v>
      </c>
      <c r="AW223" s="161">
        <f>IF(A12stdlife="n/a","n/a",IF(AW$3&gt;(A12stdlife+$E223),(Input!$I$154*(1+rvanilla)^0.5)-SUM($I223:AV223),(Input!$I$154*(1+rvanilla)^0.5)/A12stdlife))</f>
        <v>0</v>
      </c>
      <c r="AX223" s="161">
        <f>IF(A12stdlife="n/a","n/a",IF(AX$3&gt;(A12stdlife+$E223),(Input!$I$154*(1+rvanilla)^0.5)-SUM($I223:AW223),(Input!$I$154*(1+rvanilla)^0.5)/A12stdlife))</f>
        <v>0</v>
      </c>
      <c r="AY223" s="161">
        <f>IF(A12stdlife="n/a","n/a",IF(AY$3&gt;(A12stdlife+$E223),(Input!$I$154*(1+rvanilla)^0.5)-SUM($I223:AX223),(Input!$I$154*(1+rvanilla)^0.5)/A12stdlife))</f>
        <v>0</v>
      </c>
      <c r="AZ223" s="161">
        <f>IF(A12stdlife="n/a","n/a",IF(AZ$3&gt;(A12stdlife+$E223),(Input!$I$154*(1+rvanilla)^0.5)-SUM($I223:AY223),(Input!$I$154*(1+rvanilla)^0.5)/A12stdlife))</f>
        <v>0</v>
      </c>
      <c r="BA223" s="161">
        <f>IF(A12stdlife="n/a","n/a",IF(BA$3&gt;(A12stdlife+$E223),(Input!$I$154*(1+rvanilla)^0.5)-SUM($I223:AZ223),(Input!$I$154*(1+rvanilla)^0.5)/A12stdlife))</f>
        <v>0</v>
      </c>
      <c r="BB223" s="161">
        <f>IF(A12stdlife="n/a","n/a",IF(BB$3&gt;(A12stdlife+$E223),(Input!$I$154*(1+rvanilla)^0.5)-SUM($I223:BA223),(Input!$I$154*(1+rvanilla)^0.5)/A12stdlife))</f>
        <v>0</v>
      </c>
      <c r="BC223" s="161">
        <f>IF(A12stdlife="n/a","n/a",IF(BC$3&gt;(A12stdlife+$E223),(Input!$I$154*(1+rvanilla)^0.5)-SUM($I223:BB223),(Input!$I$154*(1+rvanilla)^0.5)/A12stdlife))</f>
        <v>0</v>
      </c>
      <c r="BD223" s="161">
        <f>IF(A12stdlife="n/a","n/a",IF(BD$3&gt;(A12stdlife+$E223),(Input!$I$154*(1+rvanilla)^0.5)-SUM($I223:BC223),(Input!$I$154*(1+rvanilla)^0.5)/A12stdlife))</f>
        <v>0</v>
      </c>
      <c r="BE223" s="161">
        <f>IF(A12stdlife="n/a","n/a",IF(BE$3&gt;(A12stdlife+$E223),(Input!$I$154*(1+rvanilla)^0.5)-SUM($I223:BD223),(Input!$I$154*(1+rvanilla)^0.5)/A12stdlife))</f>
        <v>0</v>
      </c>
      <c r="BF223" s="161">
        <f>IF(A12stdlife="n/a","n/a",IF(BF$3&gt;(A12stdlife+$E223),(Input!$I$154*(1+rvanilla)^0.5)-SUM($I223:BE223),(Input!$I$154*(1+rvanilla)^0.5)/A12stdlife))</f>
        <v>0</v>
      </c>
      <c r="BG223" s="161">
        <f>IF(A12stdlife="n/a","n/a",IF(BG$3&gt;(A12stdlife+$E223),(Input!$I$154*(1+rvanilla)^0.5)-SUM($I223:BF223),(Input!$I$154*(1+rvanilla)^0.5)/A12stdlife))</f>
        <v>0</v>
      </c>
      <c r="BH223" s="161">
        <f>IF(A12stdlife="n/a","n/a",IF(BH$3&gt;(A12stdlife+$E223),(Input!$I$154*(1+rvanilla)^0.5)-SUM($I223:BG223),(Input!$I$154*(1+rvanilla)^0.5)/A12stdlife))</f>
        <v>0</v>
      </c>
      <c r="BI223" s="161">
        <f>IF(A12stdlife="n/a","n/a",IF(BI$3&gt;(A12stdlife+$E223),(Input!$I$154*(1+rvanilla)^0.5)-SUM($I223:BH223),(Input!$I$154*(1+rvanilla)^0.5)/A12stdlife))</f>
        <v>0</v>
      </c>
      <c r="BJ223" s="19"/>
      <c r="BK223" s="19"/>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x14ac:dyDescent="0.2">
      <c r="A224" s="19"/>
      <c r="B224" s="19"/>
      <c r="C224" s="35"/>
      <c r="D224" s="469"/>
      <c r="E224" s="281">
        <v>4</v>
      </c>
      <c r="F224" s="37"/>
      <c r="G224" s="393"/>
      <c r="H224" s="307"/>
      <c r="I224" s="307"/>
      <c r="J224" s="306"/>
      <c r="K224" s="161">
        <f>IF(A12stdlife="n/a","n/a",IF(K$3&gt;(A12stdlife+$E224),(Input!$J$154*(1+rvanilla)^0.5)-SUM($J224:J224),(Input!$J$154*(1+rvanilla)^0.5)/A12stdlife))</f>
        <v>0</v>
      </c>
      <c r="L224" s="161">
        <f>IF(A12stdlife="n/a","n/a",IF(L$3&gt;(A12stdlife+$E224),(Input!$J$154*(1+rvanilla)^0.5)-SUM($J224:K224),(Input!$J$154*(1+rvanilla)^0.5)/A12stdlife))</f>
        <v>0</v>
      </c>
      <c r="M224" s="161">
        <f>IF(A12stdlife="n/a","n/a",IF(M$3&gt;(A12stdlife+$E224),(Input!$J$154*(1+rvanilla)^0.5)-SUM($J224:L224),(Input!$J$154*(1+rvanilla)^0.5)/A12stdlife))</f>
        <v>0</v>
      </c>
      <c r="N224" s="161">
        <f>IF(A12stdlife="n/a","n/a",IF(N$3&gt;(A12stdlife+$E224),(Input!$J$154*(1+rvanilla)^0.5)-SUM($J224:M224),(Input!$J$154*(1+rvanilla)^0.5)/A12stdlife))</f>
        <v>0</v>
      </c>
      <c r="O224" s="161">
        <f>IF(A12stdlife="n/a","n/a",IF(O$3&gt;(A12stdlife+$E224),(Input!$J$154*(1+rvanilla)^0.5)-SUM($J224:N224),(Input!$J$154*(1+rvanilla)^0.5)/A12stdlife))</f>
        <v>0</v>
      </c>
      <c r="P224" s="161">
        <f>IF(A12stdlife="n/a","n/a",IF(P$3&gt;(A12stdlife+$E224),(Input!$J$154*(1+rvanilla)^0.5)-SUM($J224:O224),(Input!$J$154*(1+rvanilla)^0.5)/A12stdlife))</f>
        <v>0</v>
      </c>
      <c r="Q224" s="161">
        <f>IF(A12stdlife="n/a","n/a",IF(Q$3&gt;(A12stdlife+$E224),(Input!$J$154*(1+rvanilla)^0.5)-SUM($J224:P224),(Input!$J$154*(1+rvanilla)^0.5)/A12stdlife))</f>
        <v>0</v>
      </c>
      <c r="R224" s="161">
        <f>IF(A12stdlife="n/a","n/a",IF(R$3&gt;(A12stdlife+$E224),(Input!$J$154*(1+rvanilla)^0.5)-SUM($J224:Q224),(Input!$J$154*(1+rvanilla)^0.5)/A12stdlife))</f>
        <v>0</v>
      </c>
      <c r="S224" s="161">
        <f>IF(A12stdlife="n/a","n/a",IF(S$3&gt;(A12stdlife+$E224),(Input!$J$154*(1+rvanilla)^0.5)-SUM($J224:R224),(Input!$J$154*(1+rvanilla)^0.5)/A12stdlife))</f>
        <v>0</v>
      </c>
      <c r="T224" s="161">
        <f>IF(A12stdlife="n/a","n/a",IF(T$3&gt;(A12stdlife+$E224),(Input!$J$154*(1+rvanilla)^0.5)-SUM($J224:S224),(Input!$J$154*(1+rvanilla)^0.5)/A12stdlife))</f>
        <v>0</v>
      </c>
      <c r="U224" s="161">
        <f>IF(A12stdlife="n/a","n/a",IF(U$3&gt;(A12stdlife+$E224),(Input!$J$154*(1+rvanilla)^0.5)-SUM($J224:T224),(Input!$J$154*(1+rvanilla)^0.5)/A12stdlife))</f>
        <v>0</v>
      </c>
      <c r="V224" s="161">
        <f>IF(A12stdlife="n/a","n/a",IF(V$3&gt;(A12stdlife+$E224),(Input!$J$154*(1+rvanilla)^0.5)-SUM($J224:U224),(Input!$J$154*(1+rvanilla)^0.5)/A12stdlife))</f>
        <v>0</v>
      </c>
      <c r="W224" s="161">
        <f>IF(A12stdlife="n/a","n/a",IF(W$3&gt;(A12stdlife+$E224),(Input!$J$154*(1+rvanilla)^0.5)-SUM($J224:V224),(Input!$J$154*(1+rvanilla)^0.5)/A12stdlife))</f>
        <v>0</v>
      </c>
      <c r="X224" s="161">
        <f>IF(A12stdlife="n/a","n/a",IF(X$3&gt;(A12stdlife+$E224),(Input!$J$154*(1+rvanilla)^0.5)-SUM($J224:W224),(Input!$J$154*(1+rvanilla)^0.5)/A12stdlife))</f>
        <v>0</v>
      </c>
      <c r="Y224" s="161">
        <f>IF(A12stdlife="n/a","n/a",IF(Y$3&gt;(A12stdlife+$E224),(Input!$J$154*(1+rvanilla)^0.5)-SUM($J224:X224),(Input!$J$154*(1+rvanilla)^0.5)/A12stdlife))</f>
        <v>0</v>
      </c>
      <c r="Z224" s="161">
        <f>IF(A12stdlife="n/a","n/a",IF(Z$3&gt;(A12stdlife+$E224),(Input!$J$154*(1+rvanilla)^0.5)-SUM($J224:Y224),(Input!$J$154*(1+rvanilla)^0.5)/A12stdlife))</f>
        <v>0</v>
      </c>
      <c r="AA224" s="161">
        <f>IF(A12stdlife="n/a","n/a",IF(AA$3&gt;(A12stdlife+$E224),(Input!$J$154*(1+rvanilla)^0.5)-SUM($J224:Z224),(Input!$J$154*(1+rvanilla)^0.5)/A12stdlife))</f>
        <v>0</v>
      </c>
      <c r="AB224" s="161">
        <f>IF(A12stdlife="n/a","n/a",IF(AB$3&gt;(A12stdlife+$E224),(Input!$J$154*(1+rvanilla)^0.5)-SUM($J224:AA224),(Input!$J$154*(1+rvanilla)^0.5)/A12stdlife))</f>
        <v>0</v>
      </c>
      <c r="AC224" s="161">
        <f>IF(A12stdlife="n/a","n/a",IF(AC$3&gt;(A12stdlife+$E224),(Input!$J$154*(1+rvanilla)^0.5)-SUM($J224:AB224),(Input!$J$154*(1+rvanilla)^0.5)/A12stdlife))</f>
        <v>0</v>
      </c>
      <c r="AD224" s="161">
        <f>IF(A12stdlife="n/a","n/a",IF(AD$3&gt;(A12stdlife+$E224),(Input!$J$154*(1+rvanilla)^0.5)-SUM($J224:AC224),(Input!$J$154*(1+rvanilla)^0.5)/A12stdlife))</f>
        <v>0</v>
      </c>
      <c r="AE224" s="161">
        <f>IF(A12stdlife="n/a","n/a",IF(AE$3&gt;(A12stdlife+$E224),(Input!$J$154*(1+rvanilla)^0.5)-SUM($J224:AD224),(Input!$J$154*(1+rvanilla)^0.5)/A12stdlife))</f>
        <v>0</v>
      </c>
      <c r="AF224" s="161">
        <f>IF(A12stdlife="n/a","n/a",IF(AF$3&gt;(A12stdlife+$E224),(Input!$J$154*(1+rvanilla)^0.5)-SUM($J224:AE224),(Input!$J$154*(1+rvanilla)^0.5)/A12stdlife))</f>
        <v>0</v>
      </c>
      <c r="AG224" s="161">
        <f>IF(A12stdlife="n/a","n/a",IF(AG$3&gt;(A12stdlife+$E224),(Input!$J$154*(1+rvanilla)^0.5)-SUM($J224:AF224),(Input!$J$154*(1+rvanilla)^0.5)/A12stdlife))</f>
        <v>0</v>
      </c>
      <c r="AH224" s="161">
        <f>IF(A12stdlife="n/a","n/a",IF(AH$3&gt;(A12stdlife+$E224),(Input!$J$154*(1+rvanilla)^0.5)-SUM($J224:AG224),(Input!$J$154*(1+rvanilla)^0.5)/A12stdlife))</f>
        <v>0</v>
      </c>
      <c r="AI224" s="161">
        <f>IF(A12stdlife="n/a","n/a",IF(AI$3&gt;(A12stdlife+$E224),(Input!$J$154*(1+rvanilla)^0.5)-SUM($J224:AH224),(Input!$J$154*(1+rvanilla)^0.5)/A12stdlife))</f>
        <v>0</v>
      </c>
      <c r="AJ224" s="161">
        <f>IF(A12stdlife="n/a","n/a",IF(AJ$3&gt;(A12stdlife+$E224),(Input!$J$154*(1+rvanilla)^0.5)-SUM($J224:AI224),(Input!$J$154*(1+rvanilla)^0.5)/A12stdlife))</f>
        <v>0</v>
      </c>
      <c r="AK224" s="161">
        <f>IF(A12stdlife="n/a","n/a",IF(AK$3&gt;(A12stdlife+$E224),(Input!$J$154*(1+rvanilla)^0.5)-SUM($J224:AJ224),(Input!$J$154*(1+rvanilla)^0.5)/A12stdlife))</f>
        <v>0</v>
      </c>
      <c r="AL224" s="161">
        <f>IF(A12stdlife="n/a","n/a",IF(AL$3&gt;(A12stdlife+$E224),(Input!$J$154*(1+rvanilla)^0.5)-SUM($J224:AK224),(Input!$J$154*(1+rvanilla)^0.5)/A12stdlife))</f>
        <v>0</v>
      </c>
      <c r="AM224" s="161">
        <f>IF(A12stdlife="n/a","n/a",IF(AM$3&gt;(A12stdlife+$E224),(Input!$J$154*(1+rvanilla)^0.5)-SUM($J224:AL224),(Input!$J$154*(1+rvanilla)^0.5)/A12stdlife))</f>
        <v>0</v>
      </c>
      <c r="AN224" s="161">
        <f>IF(A12stdlife="n/a","n/a",IF(AN$3&gt;(A12stdlife+$E224),(Input!$J$154*(1+rvanilla)^0.5)-SUM($J224:AM224),(Input!$J$154*(1+rvanilla)^0.5)/A12stdlife))</f>
        <v>0</v>
      </c>
      <c r="AO224" s="161">
        <f>IF(A12stdlife="n/a","n/a",IF(AO$3&gt;(A12stdlife+$E224),(Input!$J$154*(1+rvanilla)^0.5)-SUM($J224:AN224),(Input!$J$154*(1+rvanilla)^0.5)/A12stdlife))</f>
        <v>0</v>
      </c>
      <c r="AP224" s="161">
        <f>IF(A12stdlife="n/a","n/a",IF(AP$3&gt;(A12stdlife+$E224),(Input!$J$154*(1+rvanilla)^0.5)-SUM($J224:AO224),(Input!$J$154*(1+rvanilla)^0.5)/A12stdlife))</f>
        <v>0</v>
      </c>
      <c r="AQ224" s="161">
        <f>IF(A12stdlife="n/a","n/a",IF(AQ$3&gt;(A12stdlife+$E224),(Input!$J$154*(1+rvanilla)^0.5)-SUM($J224:AP224),(Input!$J$154*(1+rvanilla)^0.5)/A12stdlife))</f>
        <v>0</v>
      </c>
      <c r="AR224" s="161">
        <f>IF(A12stdlife="n/a","n/a",IF(AR$3&gt;(A12stdlife+$E224),(Input!$J$154*(1+rvanilla)^0.5)-SUM($J224:AQ224),(Input!$J$154*(1+rvanilla)^0.5)/A12stdlife))</f>
        <v>0</v>
      </c>
      <c r="AS224" s="161">
        <f>IF(A12stdlife="n/a","n/a",IF(AS$3&gt;(A12stdlife+$E224),(Input!$J$154*(1+rvanilla)^0.5)-SUM($J224:AR224),(Input!$J$154*(1+rvanilla)^0.5)/A12stdlife))</f>
        <v>0</v>
      </c>
      <c r="AT224" s="161">
        <f>IF(A12stdlife="n/a","n/a",IF(AT$3&gt;(A12stdlife+$E224),(Input!$J$154*(1+rvanilla)^0.5)-SUM($J224:AS224),(Input!$J$154*(1+rvanilla)^0.5)/A12stdlife))</f>
        <v>0</v>
      </c>
      <c r="AU224" s="161">
        <f>IF(A12stdlife="n/a","n/a",IF(AU$3&gt;(A12stdlife+$E224),(Input!$J$154*(1+rvanilla)^0.5)-SUM($J224:AT224),(Input!$J$154*(1+rvanilla)^0.5)/A12stdlife))</f>
        <v>0</v>
      </c>
      <c r="AV224" s="161">
        <f>IF(A12stdlife="n/a","n/a",IF(AV$3&gt;(A12stdlife+$E224),(Input!$J$154*(1+rvanilla)^0.5)-SUM($J224:AU224),(Input!$J$154*(1+rvanilla)^0.5)/A12stdlife))</f>
        <v>0</v>
      </c>
      <c r="AW224" s="161">
        <f>IF(A12stdlife="n/a","n/a",IF(AW$3&gt;(A12stdlife+$E224),(Input!$J$154*(1+rvanilla)^0.5)-SUM($J224:AV224),(Input!$J$154*(1+rvanilla)^0.5)/A12stdlife))</f>
        <v>0</v>
      </c>
      <c r="AX224" s="161">
        <f>IF(A12stdlife="n/a","n/a",IF(AX$3&gt;(A12stdlife+$E224),(Input!$J$154*(1+rvanilla)^0.5)-SUM($J224:AW224),(Input!$J$154*(1+rvanilla)^0.5)/A12stdlife))</f>
        <v>0</v>
      </c>
      <c r="AY224" s="161">
        <f>IF(A12stdlife="n/a","n/a",IF(AY$3&gt;(A12stdlife+$E224),(Input!$J$154*(1+rvanilla)^0.5)-SUM($J224:AX224),(Input!$J$154*(1+rvanilla)^0.5)/A12stdlife))</f>
        <v>0</v>
      </c>
      <c r="AZ224" s="161">
        <f>IF(A12stdlife="n/a","n/a",IF(AZ$3&gt;(A12stdlife+$E224),(Input!$J$154*(1+rvanilla)^0.5)-SUM($J224:AY224),(Input!$J$154*(1+rvanilla)^0.5)/A12stdlife))</f>
        <v>0</v>
      </c>
      <c r="BA224" s="161">
        <f>IF(A12stdlife="n/a","n/a",IF(BA$3&gt;(A12stdlife+$E224),(Input!$J$154*(1+rvanilla)^0.5)-SUM($J224:AZ224),(Input!$J$154*(1+rvanilla)^0.5)/A12stdlife))</f>
        <v>0</v>
      </c>
      <c r="BB224" s="161">
        <f>IF(A12stdlife="n/a","n/a",IF(BB$3&gt;(A12stdlife+$E224),(Input!$J$154*(1+rvanilla)^0.5)-SUM($J224:BA224),(Input!$J$154*(1+rvanilla)^0.5)/A12stdlife))</f>
        <v>0</v>
      </c>
      <c r="BC224" s="161">
        <f>IF(A12stdlife="n/a","n/a",IF(BC$3&gt;(A12stdlife+$E224),(Input!$J$154*(1+rvanilla)^0.5)-SUM($J224:BB224),(Input!$J$154*(1+rvanilla)^0.5)/A12stdlife))</f>
        <v>0</v>
      </c>
      <c r="BD224" s="161">
        <f>IF(A12stdlife="n/a","n/a",IF(BD$3&gt;(A12stdlife+$E224),(Input!$J$154*(1+rvanilla)^0.5)-SUM($J224:BC224),(Input!$J$154*(1+rvanilla)^0.5)/A12stdlife))</f>
        <v>0</v>
      </c>
      <c r="BE224" s="161">
        <f>IF(A12stdlife="n/a","n/a",IF(BE$3&gt;(A12stdlife+$E224),(Input!$J$154*(1+rvanilla)^0.5)-SUM($J224:BD224),(Input!$J$154*(1+rvanilla)^0.5)/A12stdlife))</f>
        <v>0</v>
      </c>
      <c r="BF224" s="161">
        <f>IF(A12stdlife="n/a","n/a",IF(BF$3&gt;(A12stdlife+$E224),(Input!$J$154*(1+rvanilla)^0.5)-SUM($J224:BE224),(Input!$J$154*(1+rvanilla)^0.5)/A12stdlife))</f>
        <v>0</v>
      </c>
      <c r="BG224" s="161">
        <f>IF(A12stdlife="n/a","n/a",IF(BG$3&gt;(A12stdlife+$E224),(Input!$J$154*(1+rvanilla)^0.5)-SUM($J224:BF224),(Input!$J$154*(1+rvanilla)^0.5)/A12stdlife))</f>
        <v>0</v>
      </c>
      <c r="BH224" s="161">
        <f>IF(A12stdlife="n/a","n/a",IF(BH$3&gt;(A12stdlife+$E224),(Input!$J$154*(1+rvanilla)^0.5)-SUM($J224:BG224),(Input!$J$154*(1+rvanilla)^0.5)/A12stdlife))</f>
        <v>0</v>
      </c>
      <c r="BI224" s="161">
        <f>IF(A12stdlife="n/a","n/a",IF(BI$3&gt;(A12stdlife+$E224),(Input!$J$154*(1+rvanilla)^0.5)-SUM($J224:BH224),(Input!$J$154*(1+rvanilla)^0.5)/A12stdlife))</f>
        <v>0</v>
      </c>
      <c r="BJ224" s="19"/>
      <c r="BK224" s="19"/>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2" x14ac:dyDescent="0.2">
      <c r="A225" s="19"/>
      <c r="B225" s="19"/>
      <c r="C225" s="35"/>
      <c r="D225" s="469"/>
      <c r="E225" s="281">
        <v>5</v>
      </c>
      <c r="F225" s="37"/>
      <c r="G225" s="393"/>
      <c r="H225" s="307"/>
      <c r="I225" s="307"/>
      <c r="J225" s="307"/>
      <c r="K225" s="306"/>
      <c r="L225" s="161">
        <f>IF(A12stdlife="n/a","n/a",IF(L$3&gt;(A12stdlife+$E225),(Input!$K$154*(1+rvanilla)^0.5)-SUM($K225:K225),(Input!$K$154*(1+rvanilla)^0.5)/A12stdlife))</f>
        <v>0</v>
      </c>
      <c r="M225" s="161">
        <f>IF(A12stdlife="n/a","n/a",IF(M$3&gt;(A12stdlife+$E225),(Input!$K$154*(1+rvanilla)^0.5)-SUM($K225:L225),(Input!$K$154*(1+rvanilla)^0.5)/A12stdlife))</f>
        <v>0</v>
      </c>
      <c r="N225" s="161">
        <f>IF(A12stdlife="n/a","n/a",IF(N$3&gt;(A12stdlife+$E225),(Input!$K$154*(1+rvanilla)^0.5)-SUM($K225:M225),(Input!$K$154*(1+rvanilla)^0.5)/A12stdlife))</f>
        <v>0</v>
      </c>
      <c r="O225" s="161">
        <f>IF(A12stdlife="n/a","n/a",IF(O$3&gt;(A12stdlife+$E225),(Input!$K$154*(1+rvanilla)^0.5)-SUM($K225:N225),(Input!$K$154*(1+rvanilla)^0.5)/A12stdlife))</f>
        <v>0</v>
      </c>
      <c r="P225" s="161">
        <f>IF(A12stdlife="n/a","n/a",IF(P$3&gt;(A12stdlife+$E225),(Input!$K$154*(1+rvanilla)^0.5)-SUM($K225:O225),(Input!$K$154*(1+rvanilla)^0.5)/A12stdlife))</f>
        <v>0</v>
      </c>
      <c r="Q225" s="161">
        <f>IF(A12stdlife="n/a","n/a",IF(Q$3&gt;(A12stdlife+$E225),(Input!$K$154*(1+rvanilla)^0.5)-SUM($K225:P225),(Input!$K$154*(1+rvanilla)^0.5)/A12stdlife))</f>
        <v>0</v>
      </c>
      <c r="R225" s="161">
        <f>IF(A12stdlife="n/a","n/a",IF(R$3&gt;(A12stdlife+$E225),(Input!$K$154*(1+rvanilla)^0.5)-SUM($K225:Q225),(Input!$K$154*(1+rvanilla)^0.5)/A12stdlife))</f>
        <v>0</v>
      </c>
      <c r="S225" s="161">
        <f>IF(A12stdlife="n/a","n/a",IF(S$3&gt;(A12stdlife+$E225),(Input!$K$154*(1+rvanilla)^0.5)-SUM($K225:R225),(Input!$K$154*(1+rvanilla)^0.5)/A12stdlife))</f>
        <v>0</v>
      </c>
      <c r="T225" s="161">
        <f>IF(A12stdlife="n/a","n/a",IF(T$3&gt;(A12stdlife+$E225),(Input!$K$154*(1+rvanilla)^0.5)-SUM($K225:S225),(Input!$K$154*(1+rvanilla)^0.5)/A12stdlife))</f>
        <v>0</v>
      </c>
      <c r="U225" s="161">
        <f>IF(A12stdlife="n/a","n/a",IF(U$3&gt;(A12stdlife+$E225),(Input!$K$154*(1+rvanilla)^0.5)-SUM($K225:T225),(Input!$K$154*(1+rvanilla)^0.5)/A12stdlife))</f>
        <v>0</v>
      </c>
      <c r="V225" s="161">
        <f>IF(A12stdlife="n/a","n/a",IF(V$3&gt;(A12stdlife+$E225),(Input!$K$154*(1+rvanilla)^0.5)-SUM($K225:U225),(Input!$K$154*(1+rvanilla)^0.5)/A12stdlife))</f>
        <v>0</v>
      </c>
      <c r="W225" s="161">
        <f>IF(A12stdlife="n/a","n/a",IF(W$3&gt;(A12stdlife+$E225),(Input!$K$154*(1+rvanilla)^0.5)-SUM($K225:V225),(Input!$K$154*(1+rvanilla)^0.5)/A12stdlife))</f>
        <v>0</v>
      </c>
      <c r="X225" s="161">
        <f>IF(A12stdlife="n/a","n/a",IF(X$3&gt;(A12stdlife+$E225),(Input!$K$154*(1+rvanilla)^0.5)-SUM($K225:W225),(Input!$K$154*(1+rvanilla)^0.5)/A12stdlife))</f>
        <v>0</v>
      </c>
      <c r="Y225" s="161">
        <f>IF(A12stdlife="n/a","n/a",IF(Y$3&gt;(A12stdlife+$E225),(Input!$K$154*(1+rvanilla)^0.5)-SUM($K225:X225),(Input!$K$154*(1+rvanilla)^0.5)/A12stdlife))</f>
        <v>0</v>
      </c>
      <c r="Z225" s="161">
        <f>IF(A12stdlife="n/a","n/a",IF(Z$3&gt;(A12stdlife+$E225),(Input!$K$154*(1+rvanilla)^0.5)-SUM($K225:Y225),(Input!$K$154*(1+rvanilla)^0.5)/A12stdlife))</f>
        <v>0</v>
      </c>
      <c r="AA225" s="161">
        <f>IF(A12stdlife="n/a","n/a",IF(AA$3&gt;(A12stdlife+$E225),(Input!$K$154*(1+rvanilla)^0.5)-SUM($K225:Z225),(Input!$K$154*(1+rvanilla)^0.5)/A12stdlife))</f>
        <v>0</v>
      </c>
      <c r="AB225" s="161">
        <f>IF(A12stdlife="n/a","n/a",IF(AB$3&gt;(A12stdlife+$E225),(Input!$K$154*(1+rvanilla)^0.5)-SUM($K225:AA225),(Input!$K$154*(1+rvanilla)^0.5)/A12stdlife))</f>
        <v>0</v>
      </c>
      <c r="AC225" s="161">
        <f>IF(A12stdlife="n/a","n/a",IF(AC$3&gt;(A12stdlife+$E225),(Input!$K$154*(1+rvanilla)^0.5)-SUM($K225:AB225),(Input!$K$154*(1+rvanilla)^0.5)/A12stdlife))</f>
        <v>0</v>
      </c>
      <c r="AD225" s="161">
        <f>IF(A12stdlife="n/a","n/a",IF(AD$3&gt;(A12stdlife+$E225),(Input!$K$154*(1+rvanilla)^0.5)-SUM($K225:AC225),(Input!$K$154*(1+rvanilla)^0.5)/A12stdlife))</f>
        <v>0</v>
      </c>
      <c r="AE225" s="161">
        <f>IF(A12stdlife="n/a","n/a",IF(AE$3&gt;(A12stdlife+$E225),(Input!$K$154*(1+rvanilla)^0.5)-SUM($K225:AD225),(Input!$K$154*(1+rvanilla)^0.5)/A12stdlife))</f>
        <v>0</v>
      </c>
      <c r="AF225" s="161">
        <f>IF(A12stdlife="n/a","n/a",IF(AF$3&gt;(A12stdlife+$E225),(Input!$K$154*(1+rvanilla)^0.5)-SUM($K225:AE225),(Input!$K$154*(1+rvanilla)^0.5)/A12stdlife))</f>
        <v>0</v>
      </c>
      <c r="AG225" s="161">
        <f>IF(A12stdlife="n/a","n/a",IF(AG$3&gt;(A12stdlife+$E225),(Input!$K$154*(1+rvanilla)^0.5)-SUM($K225:AF225),(Input!$K$154*(1+rvanilla)^0.5)/A12stdlife))</f>
        <v>0</v>
      </c>
      <c r="AH225" s="161">
        <f>IF(A12stdlife="n/a","n/a",IF(AH$3&gt;(A12stdlife+$E225),(Input!$K$154*(1+rvanilla)^0.5)-SUM($K225:AG225),(Input!$K$154*(1+rvanilla)^0.5)/A12stdlife))</f>
        <v>0</v>
      </c>
      <c r="AI225" s="161">
        <f>IF(A12stdlife="n/a","n/a",IF(AI$3&gt;(A12stdlife+$E225),(Input!$K$154*(1+rvanilla)^0.5)-SUM($K225:AH225),(Input!$K$154*(1+rvanilla)^0.5)/A12stdlife))</f>
        <v>0</v>
      </c>
      <c r="AJ225" s="161">
        <f>IF(A12stdlife="n/a","n/a",IF(AJ$3&gt;(A12stdlife+$E225),(Input!$K$154*(1+rvanilla)^0.5)-SUM($K225:AI225),(Input!$K$154*(1+rvanilla)^0.5)/A12stdlife))</f>
        <v>0</v>
      </c>
      <c r="AK225" s="161">
        <f>IF(A12stdlife="n/a","n/a",IF(AK$3&gt;(A12stdlife+$E225),(Input!$K$154*(1+rvanilla)^0.5)-SUM($K225:AJ225),(Input!$K$154*(1+rvanilla)^0.5)/A12stdlife))</f>
        <v>0</v>
      </c>
      <c r="AL225" s="161">
        <f>IF(A12stdlife="n/a","n/a",IF(AL$3&gt;(A12stdlife+$E225),(Input!$K$154*(1+rvanilla)^0.5)-SUM($K225:AK225),(Input!$K$154*(1+rvanilla)^0.5)/A12stdlife))</f>
        <v>0</v>
      </c>
      <c r="AM225" s="161">
        <f>IF(A12stdlife="n/a","n/a",IF(AM$3&gt;(A12stdlife+$E225),(Input!$K$154*(1+rvanilla)^0.5)-SUM($K225:AL225),(Input!$K$154*(1+rvanilla)^0.5)/A12stdlife))</f>
        <v>0</v>
      </c>
      <c r="AN225" s="161">
        <f>IF(A12stdlife="n/a","n/a",IF(AN$3&gt;(A12stdlife+$E225),(Input!$K$154*(1+rvanilla)^0.5)-SUM($K225:AM225),(Input!$K$154*(1+rvanilla)^0.5)/A12stdlife))</f>
        <v>0</v>
      </c>
      <c r="AO225" s="161">
        <f>IF(A12stdlife="n/a","n/a",IF(AO$3&gt;(A12stdlife+$E225),(Input!$K$154*(1+rvanilla)^0.5)-SUM($K225:AN225),(Input!$K$154*(1+rvanilla)^0.5)/A12stdlife))</f>
        <v>0</v>
      </c>
      <c r="AP225" s="161">
        <f>IF(A12stdlife="n/a","n/a",IF(AP$3&gt;(A12stdlife+$E225),(Input!$K$154*(1+rvanilla)^0.5)-SUM($K225:AO225),(Input!$K$154*(1+rvanilla)^0.5)/A12stdlife))</f>
        <v>0</v>
      </c>
      <c r="AQ225" s="161">
        <f>IF(A12stdlife="n/a","n/a",IF(AQ$3&gt;(A12stdlife+$E225),(Input!$K$154*(1+rvanilla)^0.5)-SUM($K225:AP225),(Input!$K$154*(1+rvanilla)^0.5)/A12stdlife))</f>
        <v>0</v>
      </c>
      <c r="AR225" s="161">
        <f>IF(A12stdlife="n/a","n/a",IF(AR$3&gt;(A12stdlife+$E225),(Input!$K$154*(1+rvanilla)^0.5)-SUM($K225:AQ225),(Input!$K$154*(1+rvanilla)^0.5)/A12stdlife))</f>
        <v>0</v>
      </c>
      <c r="AS225" s="161">
        <f>IF(A12stdlife="n/a","n/a",IF(AS$3&gt;(A12stdlife+$E225),(Input!$K$154*(1+rvanilla)^0.5)-SUM($K225:AR225),(Input!$K$154*(1+rvanilla)^0.5)/A12stdlife))</f>
        <v>0</v>
      </c>
      <c r="AT225" s="161">
        <f>IF(A12stdlife="n/a","n/a",IF(AT$3&gt;(A12stdlife+$E225),(Input!$K$154*(1+rvanilla)^0.5)-SUM($K225:AS225),(Input!$K$154*(1+rvanilla)^0.5)/A12stdlife))</f>
        <v>0</v>
      </c>
      <c r="AU225" s="161">
        <f>IF(A12stdlife="n/a","n/a",IF(AU$3&gt;(A12stdlife+$E225),(Input!$K$154*(1+rvanilla)^0.5)-SUM($K225:AT225),(Input!$K$154*(1+rvanilla)^0.5)/A12stdlife))</f>
        <v>0</v>
      </c>
      <c r="AV225" s="161">
        <f>IF(A12stdlife="n/a","n/a",IF(AV$3&gt;(A12stdlife+$E225),(Input!$K$154*(1+rvanilla)^0.5)-SUM($K225:AU225),(Input!$K$154*(1+rvanilla)^0.5)/A12stdlife))</f>
        <v>0</v>
      </c>
      <c r="AW225" s="161">
        <f>IF(A12stdlife="n/a","n/a",IF(AW$3&gt;(A12stdlife+$E225),(Input!$K$154*(1+rvanilla)^0.5)-SUM($K225:AV225),(Input!$K$154*(1+rvanilla)^0.5)/A12stdlife))</f>
        <v>0</v>
      </c>
      <c r="AX225" s="161">
        <f>IF(A12stdlife="n/a","n/a",IF(AX$3&gt;(A12stdlife+$E225),(Input!$K$154*(1+rvanilla)^0.5)-SUM($K225:AW225),(Input!$K$154*(1+rvanilla)^0.5)/A12stdlife))</f>
        <v>0</v>
      </c>
      <c r="AY225" s="161">
        <f>IF(A12stdlife="n/a","n/a",IF(AY$3&gt;(A12stdlife+$E225),(Input!$K$154*(1+rvanilla)^0.5)-SUM($K225:AX225),(Input!$K$154*(1+rvanilla)^0.5)/A12stdlife))</f>
        <v>0</v>
      </c>
      <c r="AZ225" s="161">
        <f>IF(A12stdlife="n/a","n/a",IF(AZ$3&gt;(A12stdlife+$E225),(Input!$K$154*(1+rvanilla)^0.5)-SUM($K225:AY225),(Input!$K$154*(1+rvanilla)^0.5)/A12stdlife))</f>
        <v>0</v>
      </c>
      <c r="BA225" s="161">
        <f>IF(A12stdlife="n/a","n/a",IF(BA$3&gt;(A12stdlife+$E225),(Input!$K$154*(1+rvanilla)^0.5)-SUM($K225:AZ225),(Input!$K$154*(1+rvanilla)^0.5)/A12stdlife))</f>
        <v>0</v>
      </c>
      <c r="BB225" s="161">
        <f>IF(A12stdlife="n/a","n/a",IF(BB$3&gt;(A12stdlife+$E225),(Input!$K$154*(1+rvanilla)^0.5)-SUM($K225:BA225),(Input!$K$154*(1+rvanilla)^0.5)/A12stdlife))</f>
        <v>0</v>
      </c>
      <c r="BC225" s="161">
        <f>IF(A12stdlife="n/a","n/a",IF(BC$3&gt;(A12stdlife+$E225),(Input!$K$154*(1+rvanilla)^0.5)-SUM($K225:BB225),(Input!$K$154*(1+rvanilla)^0.5)/A12stdlife))</f>
        <v>0</v>
      </c>
      <c r="BD225" s="161">
        <f>IF(A12stdlife="n/a","n/a",IF(BD$3&gt;(A12stdlife+$E225),(Input!$K$154*(1+rvanilla)^0.5)-SUM($K225:BC225),(Input!$K$154*(1+rvanilla)^0.5)/A12stdlife))</f>
        <v>0</v>
      </c>
      <c r="BE225" s="161">
        <f>IF(A12stdlife="n/a","n/a",IF(BE$3&gt;(A12stdlife+$E225),(Input!$K$154*(1+rvanilla)^0.5)-SUM($K225:BD225),(Input!$K$154*(1+rvanilla)^0.5)/A12stdlife))</f>
        <v>0</v>
      </c>
      <c r="BF225" s="161">
        <f>IF(A12stdlife="n/a","n/a",IF(BF$3&gt;(A12stdlife+$E225),(Input!$K$154*(1+rvanilla)^0.5)-SUM($K225:BE225),(Input!$K$154*(1+rvanilla)^0.5)/A12stdlife))</f>
        <v>0</v>
      </c>
      <c r="BG225" s="161">
        <f>IF(A12stdlife="n/a","n/a",IF(BG$3&gt;(A12stdlife+$E225),(Input!$K$154*(1+rvanilla)^0.5)-SUM($K225:BF225),(Input!$K$154*(1+rvanilla)^0.5)/A12stdlife))</f>
        <v>0</v>
      </c>
      <c r="BH225" s="161">
        <f>IF(A12stdlife="n/a","n/a",IF(BH$3&gt;(A12stdlife+$E225),(Input!$K$154*(1+rvanilla)^0.5)-SUM($K225:BG225),(Input!$K$154*(1+rvanilla)^0.5)/A12stdlife))</f>
        <v>0</v>
      </c>
      <c r="BI225" s="161">
        <f>IF(A12stdlife="n/a","n/a",IF(BI$3&gt;(A12stdlife+$E225),(Input!$K$154*(1+rvanilla)^0.5)-SUM($K225:BH225),(Input!$K$154*(1+rvanilla)^0.5)/A12stdlife))</f>
        <v>0</v>
      </c>
      <c r="BJ225" s="19"/>
      <c r="BK225" s="19"/>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x14ac:dyDescent="0.2">
      <c r="A226" s="19"/>
      <c r="B226" s="19"/>
      <c r="C226" s="35"/>
      <c r="D226" s="469"/>
      <c r="E226" s="281">
        <v>6</v>
      </c>
      <c r="F226" s="37"/>
      <c r="G226" s="393"/>
      <c r="H226" s="307"/>
      <c r="I226" s="307"/>
      <c r="J226" s="307"/>
      <c r="K226" s="307"/>
      <c r="L226" s="306"/>
      <c r="M226" s="161">
        <f>IF(A12stdlife="n/a","n/a",IF(M$3&gt;(A12stdlife+$E226),(Input!$L$154*(1+rvanilla)^0.5)-SUM($L226:L226),(Input!$L$154*(1+rvanilla)^0.5)/A12stdlife))</f>
        <v>0</v>
      </c>
      <c r="N226" s="161">
        <f>IF(A12stdlife="n/a","n/a",IF(N$3&gt;(A12stdlife+$E226),(Input!$L$154*(1+rvanilla)^0.5)-SUM($L226:M226),(Input!$L$154*(1+rvanilla)^0.5)/A12stdlife))</f>
        <v>0</v>
      </c>
      <c r="O226" s="161">
        <f>IF(A12stdlife="n/a","n/a",IF(O$3&gt;(A12stdlife+$E226),(Input!$L$154*(1+rvanilla)^0.5)-SUM($L226:N226),(Input!$L$154*(1+rvanilla)^0.5)/A12stdlife))</f>
        <v>0</v>
      </c>
      <c r="P226" s="161">
        <f>IF(A12stdlife="n/a","n/a",IF(P$3&gt;(A12stdlife+$E226),(Input!$L$154*(1+rvanilla)^0.5)-SUM($L226:O226),(Input!$L$154*(1+rvanilla)^0.5)/A12stdlife))</f>
        <v>0</v>
      </c>
      <c r="Q226" s="161">
        <f>IF(A12stdlife="n/a","n/a",IF(Q$3&gt;(A12stdlife+$E226),(Input!$L$154*(1+rvanilla)^0.5)-SUM($L226:P226),(Input!$L$154*(1+rvanilla)^0.5)/A12stdlife))</f>
        <v>0</v>
      </c>
      <c r="R226" s="161">
        <f>IF(A12stdlife="n/a","n/a",IF(R$3&gt;(A12stdlife+$E226),(Input!$L$154*(1+rvanilla)^0.5)-SUM($L226:Q226),(Input!$L$154*(1+rvanilla)^0.5)/A12stdlife))</f>
        <v>0</v>
      </c>
      <c r="S226" s="161">
        <f>IF(A12stdlife="n/a","n/a",IF(S$3&gt;(A12stdlife+$E226),(Input!$L$154*(1+rvanilla)^0.5)-SUM($L226:R226),(Input!$L$154*(1+rvanilla)^0.5)/A12stdlife))</f>
        <v>0</v>
      </c>
      <c r="T226" s="161">
        <f>IF(A12stdlife="n/a","n/a",IF(T$3&gt;(A12stdlife+$E226),(Input!$L$154*(1+rvanilla)^0.5)-SUM($L226:S226),(Input!$L$154*(1+rvanilla)^0.5)/A12stdlife))</f>
        <v>0</v>
      </c>
      <c r="U226" s="161">
        <f>IF(A12stdlife="n/a","n/a",IF(U$3&gt;(A12stdlife+$E226),(Input!$L$154*(1+rvanilla)^0.5)-SUM($L226:T226),(Input!$L$154*(1+rvanilla)^0.5)/A12stdlife))</f>
        <v>0</v>
      </c>
      <c r="V226" s="161">
        <f>IF(A12stdlife="n/a","n/a",IF(V$3&gt;(A12stdlife+$E226),(Input!$L$154*(1+rvanilla)^0.5)-SUM($L226:U226),(Input!$L$154*(1+rvanilla)^0.5)/A12stdlife))</f>
        <v>0</v>
      </c>
      <c r="W226" s="161">
        <f>IF(A12stdlife="n/a","n/a",IF(W$3&gt;(A12stdlife+$E226),(Input!$L$154*(1+rvanilla)^0.5)-SUM($L226:V226),(Input!$L$154*(1+rvanilla)^0.5)/A12stdlife))</f>
        <v>0</v>
      </c>
      <c r="X226" s="161">
        <f>IF(A12stdlife="n/a","n/a",IF(X$3&gt;(A12stdlife+$E226),(Input!$L$154*(1+rvanilla)^0.5)-SUM($L226:W226),(Input!$L$154*(1+rvanilla)^0.5)/A12stdlife))</f>
        <v>0</v>
      </c>
      <c r="Y226" s="161">
        <f>IF(A12stdlife="n/a","n/a",IF(Y$3&gt;(A12stdlife+$E226),(Input!$L$154*(1+rvanilla)^0.5)-SUM($L226:X226),(Input!$L$154*(1+rvanilla)^0.5)/A12stdlife))</f>
        <v>0</v>
      </c>
      <c r="Z226" s="161">
        <f>IF(A12stdlife="n/a","n/a",IF(Z$3&gt;(A12stdlife+$E226),(Input!$L$154*(1+rvanilla)^0.5)-SUM($L226:Y226),(Input!$L$154*(1+rvanilla)^0.5)/A12stdlife))</f>
        <v>0</v>
      </c>
      <c r="AA226" s="161">
        <f>IF(A12stdlife="n/a","n/a",IF(AA$3&gt;(A12stdlife+$E226),(Input!$L$154*(1+rvanilla)^0.5)-SUM($L226:Z226),(Input!$L$154*(1+rvanilla)^0.5)/A12stdlife))</f>
        <v>0</v>
      </c>
      <c r="AB226" s="161">
        <f>IF(A12stdlife="n/a","n/a",IF(AB$3&gt;(A12stdlife+$E226),(Input!$L$154*(1+rvanilla)^0.5)-SUM($L226:AA226),(Input!$L$154*(1+rvanilla)^0.5)/A12stdlife))</f>
        <v>0</v>
      </c>
      <c r="AC226" s="161">
        <f>IF(A12stdlife="n/a","n/a",IF(AC$3&gt;(A12stdlife+$E226),(Input!$L$154*(1+rvanilla)^0.5)-SUM($L226:AB226),(Input!$L$154*(1+rvanilla)^0.5)/A12stdlife))</f>
        <v>0</v>
      </c>
      <c r="AD226" s="161">
        <f>IF(A12stdlife="n/a","n/a",IF(AD$3&gt;(A12stdlife+$E226),(Input!$L$154*(1+rvanilla)^0.5)-SUM($L226:AC226),(Input!$L$154*(1+rvanilla)^0.5)/A12stdlife))</f>
        <v>0</v>
      </c>
      <c r="AE226" s="161">
        <f>IF(A12stdlife="n/a","n/a",IF(AE$3&gt;(A12stdlife+$E226),(Input!$L$154*(1+rvanilla)^0.5)-SUM($L226:AD226),(Input!$L$154*(1+rvanilla)^0.5)/A12stdlife))</f>
        <v>0</v>
      </c>
      <c r="AF226" s="161">
        <f>IF(A12stdlife="n/a","n/a",IF(AF$3&gt;(A12stdlife+$E226),(Input!$L$154*(1+rvanilla)^0.5)-SUM($L226:AE226),(Input!$L$154*(1+rvanilla)^0.5)/A12stdlife))</f>
        <v>0</v>
      </c>
      <c r="AG226" s="161">
        <f>IF(A12stdlife="n/a","n/a",IF(AG$3&gt;(A12stdlife+$E226),(Input!$L$154*(1+rvanilla)^0.5)-SUM($L226:AF226),(Input!$L$154*(1+rvanilla)^0.5)/A12stdlife))</f>
        <v>0</v>
      </c>
      <c r="AH226" s="161">
        <f>IF(A12stdlife="n/a","n/a",IF(AH$3&gt;(A12stdlife+$E226),(Input!$L$154*(1+rvanilla)^0.5)-SUM($L226:AG226),(Input!$L$154*(1+rvanilla)^0.5)/A12stdlife))</f>
        <v>0</v>
      </c>
      <c r="AI226" s="161">
        <f>IF(A12stdlife="n/a","n/a",IF(AI$3&gt;(A12stdlife+$E226),(Input!$L$154*(1+rvanilla)^0.5)-SUM($L226:AH226),(Input!$L$154*(1+rvanilla)^0.5)/A12stdlife))</f>
        <v>0</v>
      </c>
      <c r="AJ226" s="161">
        <f>IF(A12stdlife="n/a","n/a",IF(AJ$3&gt;(A12stdlife+$E226),(Input!$L$154*(1+rvanilla)^0.5)-SUM($L226:AI226),(Input!$L$154*(1+rvanilla)^0.5)/A12stdlife))</f>
        <v>0</v>
      </c>
      <c r="AK226" s="161">
        <f>IF(A12stdlife="n/a","n/a",IF(AK$3&gt;(A12stdlife+$E226),(Input!$L$154*(1+rvanilla)^0.5)-SUM($L226:AJ226),(Input!$L$154*(1+rvanilla)^0.5)/A12stdlife))</f>
        <v>0</v>
      </c>
      <c r="AL226" s="161">
        <f>IF(A12stdlife="n/a","n/a",IF(AL$3&gt;(A12stdlife+$E226),(Input!$L$154*(1+rvanilla)^0.5)-SUM($L226:AK226),(Input!$L$154*(1+rvanilla)^0.5)/A12stdlife))</f>
        <v>0</v>
      </c>
      <c r="AM226" s="161">
        <f>IF(A12stdlife="n/a","n/a",IF(AM$3&gt;(A12stdlife+$E226),(Input!$L$154*(1+rvanilla)^0.5)-SUM($L226:AL226),(Input!$L$154*(1+rvanilla)^0.5)/A12stdlife))</f>
        <v>0</v>
      </c>
      <c r="AN226" s="161">
        <f>IF(A12stdlife="n/a","n/a",IF(AN$3&gt;(A12stdlife+$E226),(Input!$L$154*(1+rvanilla)^0.5)-SUM($L226:AM226),(Input!$L$154*(1+rvanilla)^0.5)/A12stdlife))</f>
        <v>0</v>
      </c>
      <c r="AO226" s="161">
        <f>IF(A12stdlife="n/a","n/a",IF(AO$3&gt;(A12stdlife+$E226),(Input!$L$154*(1+rvanilla)^0.5)-SUM($L226:AN226),(Input!$L$154*(1+rvanilla)^0.5)/A12stdlife))</f>
        <v>0</v>
      </c>
      <c r="AP226" s="161">
        <f>IF(A12stdlife="n/a","n/a",IF(AP$3&gt;(A12stdlife+$E226),(Input!$L$154*(1+rvanilla)^0.5)-SUM($L226:AO226),(Input!$L$154*(1+rvanilla)^0.5)/A12stdlife))</f>
        <v>0</v>
      </c>
      <c r="AQ226" s="161">
        <f>IF(A12stdlife="n/a","n/a",IF(AQ$3&gt;(A12stdlife+$E226),(Input!$L$154*(1+rvanilla)^0.5)-SUM($L226:AP226),(Input!$L$154*(1+rvanilla)^0.5)/A12stdlife))</f>
        <v>0</v>
      </c>
      <c r="AR226" s="161">
        <f>IF(A12stdlife="n/a","n/a",IF(AR$3&gt;(A12stdlife+$E226),(Input!$L$154*(1+rvanilla)^0.5)-SUM($L226:AQ226),(Input!$L$154*(1+rvanilla)^0.5)/A12stdlife))</f>
        <v>0</v>
      </c>
      <c r="AS226" s="161">
        <f>IF(A12stdlife="n/a","n/a",IF(AS$3&gt;(A12stdlife+$E226),(Input!$L$154*(1+rvanilla)^0.5)-SUM($L226:AR226),(Input!$L$154*(1+rvanilla)^0.5)/A12stdlife))</f>
        <v>0</v>
      </c>
      <c r="AT226" s="161">
        <f>IF(A12stdlife="n/a","n/a",IF(AT$3&gt;(A12stdlife+$E226),(Input!$L$154*(1+rvanilla)^0.5)-SUM($L226:AS226),(Input!$L$154*(1+rvanilla)^0.5)/A12stdlife))</f>
        <v>0</v>
      </c>
      <c r="AU226" s="161">
        <f>IF(A12stdlife="n/a","n/a",IF(AU$3&gt;(A12stdlife+$E226),(Input!$L$154*(1+rvanilla)^0.5)-SUM($L226:AT226),(Input!$L$154*(1+rvanilla)^0.5)/A12stdlife))</f>
        <v>0</v>
      </c>
      <c r="AV226" s="161">
        <f>IF(A12stdlife="n/a","n/a",IF(AV$3&gt;(A12stdlife+$E226),(Input!$L$154*(1+rvanilla)^0.5)-SUM($L226:AU226),(Input!$L$154*(1+rvanilla)^0.5)/A12stdlife))</f>
        <v>0</v>
      </c>
      <c r="AW226" s="161">
        <f>IF(A12stdlife="n/a","n/a",IF(AW$3&gt;(A12stdlife+$E226),(Input!$L$154*(1+rvanilla)^0.5)-SUM($L226:AV226),(Input!$L$154*(1+rvanilla)^0.5)/A12stdlife))</f>
        <v>0</v>
      </c>
      <c r="AX226" s="161">
        <f>IF(A12stdlife="n/a","n/a",IF(AX$3&gt;(A12stdlife+$E226),(Input!$L$154*(1+rvanilla)^0.5)-SUM($L226:AW226),(Input!$L$154*(1+rvanilla)^0.5)/A12stdlife))</f>
        <v>0</v>
      </c>
      <c r="AY226" s="161">
        <f>IF(A12stdlife="n/a","n/a",IF(AY$3&gt;(A12stdlife+$E226),(Input!$L$154*(1+rvanilla)^0.5)-SUM($L226:AX226),(Input!$L$154*(1+rvanilla)^0.5)/A12stdlife))</f>
        <v>0</v>
      </c>
      <c r="AZ226" s="161">
        <f>IF(A12stdlife="n/a","n/a",IF(AZ$3&gt;(A12stdlife+$E226),(Input!$L$154*(1+rvanilla)^0.5)-SUM($L226:AY226),(Input!$L$154*(1+rvanilla)^0.5)/A12stdlife))</f>
        <v>0</v>
      </c>
      <c r="BA226" s="161">
        <f>IF(A12stdlife="n/a","n/a",IF(BA$3&gt;(A12stdlife+$E226),(Input!$L$154*(1+rvanilla)^0.5)-SUM($L226:AZ226),(Input!$L$154*(1+rvanilla)^0.5)/A12stdlife))</f>
        <v>0</v>
      </c>
      <c r="BB226" s="161">
        <f>IF(A12stdlife="n/a","n/a",IF(BB$3&gt;(A12stdlife+$E226),(Input!$L$154*(1+rvanilla)^0.5)-SUM($L226:BA226),(Input!$L$154*(1+rvanilla)^0.5)/A12stdlife))</f>
        <v>0</v>
      </c>
      <c r="BC226" s="161">
        <f>IF(A12stdlife="n/a","n/a",IF(BC$3&gt;(A12stdlife+$E226),(Input!$L$154*(1+rvanilla)^0.5)-SUM($L226:BB226),(Input!$L$154*(1+rvanilla)^0.5)/A12stdlife))</f>
        <v>0</v>
      </c>
      <c r="BD226" s="161">
        <f>IF(A12stdlife="n/a","n/a",IF(BD$3&gt;(A12stdlife+$E226),(Input!$L$154*(1+rvanilla)^0.5)-SUM($L226:BC226),(Input!$L$154*(1+rvanilla)^0.5)/A12stdlife))</f>
        <v>0</v>
      </c>
      <c r="BE226" s="161">
        <f>IF(A12stdlife="n/a","n/a",IF(BE$3&gt;(A12stdlife+$E226),(Input!$L$154*(1+rvanilla)^0.5)-SUM($L226:BD226),(Input!$L$154*(1+rvanilla)^0.5)/A12stdlife))</f>
        <v>0</v>
      </c>
      <c r="BF226" s="161">
        <f>IF(A12stdlife="n/a","n/a",IF(BF$3&gt;(A12stdlife+$E226),(Input!$L$154*(1+rvanilla)^0.5)-SUM($L226:BE226),(Input!$L$154*(1+rvanilla)^0.5)/A12stdlife))</f>
        <v>0</v>
      </c>
      <c r="BG226" s="161">
        <f>IF(A12stdlife="n/a","n/a",IF(BG$3&gt;(A12stdlife+$E226),(Input!$L$154*(1+rvanilla)^0.5)-SUM($L226:BF226),(Input!$L$154*(1+rvanilla)^0.5)/A12stdlife))</f>
        <v>0</v>
      </c>
      <c r="BH226" s="161">
        <f>IF(A12stdlife="n/a","n/a",IF(BH$3&gt;(A12stdlife+$E226),(Input!$L$154*(1+rvanilla)^0.5)-SUM($L226:BG226),(Input!$L$154*(1+rvanilla)^0.5)/A12stdlife))</f>
        <v>0</v>
      </c>
      <c r="BI226" s="161">
        <f>IF(A12stdlife="n/a","n/a",IF(BI$3&gt;(A12stdlife+$E226),(Input!$L$154*(1+rvanilla)^0.5)-SUM($L226:BH226),(Input!$L$154*(1+rvanilla)^0.5)/A12stdlife))</f>
        <v>0</v>
      </c>
      <c r="BJ226" s="19"/>
      <c r="BK226" s="19"/>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2" x14ac:dyDescent="0.2">
      <c r="A227" s="19"/>
      <c r="B227" s="19"/>
      <c r="C227" s="35"/>
      <c r="D227" s="469"/>
      <c r="E227" s="281">
        <v>7</v>
      </c>
      <c r="F227" s="37"/>
      <c r="G227" s="393"/>
      <c r="H227" s="307"/>
      <c r="I227" s="307"/>
      <c r="J227" s="307"/>
      <c r="K227" s="307"/>
      <c r="L227" s="307"/>
      <c r="M227" s="306"/>
      <c r="N227" s="161">
        <f>IF(A12stdlife="n/a","n/a",IF(N$3&gt;(A12stdlife+$E227),(Input!$M$154*(1+rvanilla)^0.5)-SUM($M227:M227),(Input!$M$154*(1+rvanilla)^0.5)/A12stdlife))</f>
        <v>0</v>
      </c>
      <c r="O227" s="161">
        <f>IF(A12stdlife="n/a","n/a",IF(O$3&gt;(A12stdlife+$E227),(Input!$M$154*(1+rvanilla)^0.5)-SUM($M227:N227),(Input!$M$154*(1+rvanilla)^0.5)/A12stdlife))</f>
        <v>0</v>
      </c>
      <c r="P227" s="161">
        <f>IF(A12stdlife="n/a","n/a",IF(P$3&gt;(A12stdlife+$E227),(Input!$M$154*(1+rvanilla)^0.5)-SUM($M227:O227),(Input!$M$154*(1+rvanilla)^0.5)/A12stdlife))</f>
        <v>0</v>
      </c>
      <c r="Q227" s="161">
        <f>IF(A12stdlife="n/a","n/a",IF(Q$3&gt;(A12stdlife+$E227),(Input!$M$154*(1+rvanilla)^0.5)-SUM($M227:P227),(Input!$M$154*(1+rvanilla)^0.5)/A12stdlife))</f>
        <v>0</v>
      </c>
      <c r="R227" s="161">
        <f>IF(A12stdlife="n/a","n/a",IF(R$3&gt;(A12stdlife+$E227),(Input!$M$154*(1+rvanilla)^0.5)-SUM($M227:Q227),(Input!$M$154*(1+rvanilla)^0.5)/A12stdlife))</f>
        <v>0</v>
      </c>
      <c r="S227" s="161">
        <f>IF(A12stdlife="n/a","n/a",IF(S$3&gt;(A12stdlife+$E227),(Input!$M$154*(1+rvanilla)^0.5)-SUM($M227:R227),(Input!$M$154*(1+rvanilla)^0.5)/A12stdlife))</f>
        <v>0</v>
      </c>
      <c r="T227" s="161">
        <f>IF(A12stdlife="n/a","n/a",IF(T$3&gt;(A12stdlife+$E227),(Input!$M$154*(1+rvanilla)^0.5)-SUM($M227:S227),(Input!$M$154*(1+rvanilla)^0.5)/A12stdlife))</f>
        <v>0</v>
      </c>
      <c r="U227" s="161">
        <f>IF(A12stdlife="n/a","n/a",IF(U$3&gt;(A12stdlife+$E227),(Input!$M$154*(1+rvanilla)^0.5)-SUM($M227:T227),(Input!$M$154*(1+rvanilla)^0.5)/A12stdlife))</f>
        <v>0</v>
      </c>
      <c r="V227" s="161">
        <f>IF(A12stdlife="n/a","n/a",IF(V$3&gt;(A12stdlife+$E227),(Input!$M$154*(1+rvanilla)^0.5)-SUM($M227:U227),(Input!$M$154*(1+rvanilla)^0.5)/A12stdlife))</f>
        <v>0</v>
      </c>
      <c r="W227" s="161">
        <f>IF(A12stdlife="n/a","n/a",IF(W$3&gt;(A12stdlife+$E227),(Input!$M$154*(1+rvanilla)^0.5)-SUM($M227:V227),(Input!$M$154*(1+rvanilla)^0.5)/A12stdlife))</f>
        <v>0</v>
      </c>
      <c r="X227" s="161">
        <f>IF(A12stdlife="n/a","n/a",IF(X$3&gt;(A12stdlife+$E227),(Input!$M$154*(1+rvanilla)^0.5)-SUM($M227:W227),(Input!$M$154*(1+rvanilla)^0.5)/A12stdlife))</f>
        <v>0</v>
      </c>
      <c r="Y227" s="161">
        <f>IF(A12stdlife="n/a","n/a",IF(Y$3&gt;(A12stdlife+$E227),(Input!$M$154*(1+rvanilla)^0.5)-SUM($M227:X227),(Input!$M$154*(1+rvanilla)^0.5)/A12stdlife))</f>
        <v>0</v>
      </c>
      <c r="Z227" s="161">
        <f>IF(A12stdlife="n/a","n/a",IF(Z$3&gt;(A12stdlife+$E227),(Input!$M$154*(1+rvanilla)^0.5)-SUM($M227:Y227),(Input!$M$154*(1+rvanilla)^0.5)/A12stdlife))</f>
        <v>0</v>
      </c>
      <c r="AA227" s="161">
        <f>IF(A12stdlife="n/a","n/a",IF(AA$3&gt;(A12stdlife+$E227),(Input!$M$154*(1+rvanilla)^0.5)-SUM($M227:Z227),(Input!$M$154*(1+rvanilla)^0.5)/A12stdlife))</f>
        <v>0</v>
      </c>
      <c r="AB227" s="161">
        <f>IF(A12stdlife="n/a","n/a",IF(AB$3&gt;(A12stdlife+$E227),(Input!$M$154*(1+rvanilla)^0.5)-SUM($M227:AA227),(Input!$M$154*(1+rvanilla)^0.5)/A12stdlife))</f>
        <v>0</v>
      </c>
      <c r="AC227" s="161">
        <f>IF(A12stdlife="n/a","n/a",IF(AC$3&gt;(A12stdlife+$E227),(Input!$M$154*(1+rvanilla)^0.5)-SUM($M227:AB227),(Input!$M$154*(1+rvanilla)^0.5)/A12stdlife))</f>
        <v>0</v>
      </c>
      <c r="AD227" s="161">
        <f>IF(A12stdlife="n/a","n/a",IF(AD$3&gt;(A12stdlife+$E227),(Input!$M$154*(1+rvanilla)^0.5)-SUM($M227:AC227),(Input!$M$154*(1+rvanilla)^0.5)/A12stdlife))</f>
        <v>0</v>
      </c>
      <c r="AE227" s="161">
        <f>IF(A12stdlife="n/a","n/a",IF(AE$3&gt;(A12stdlife+$E227),(Input!$M$154*(1+rvanilla)^0.5)-SUM($M227:AD227),(Input!$M$154*(1+rvanilla)^0.5)/A12stdlife))</f>
        <v>0</v>
      </c>
      <c r="AF227" s="161">
        <f>IF(A12stdlife="n/a","n/a",IF(AF$3&gt;(A12stdlife+$E227),(Input!$M$154*(1+rvanilla)^0.5)-SUM($M227:AE227),(Input!$M$154*(1+rvanilla)^0.5)/A12stdlife))</f>
        <v>0</v>
      </c>
      <c r="AG227" s="161">
        <f>IF(A12stdlife="n/a","n/a",IF(AG$3&gt;(A12stdlife+$E227),(Input!$M$154*(1+rvanilla)^0.5)-SUM($M227:AF227),(Input!$M$154*(1+rvanilla)^0.5)/A12stdlife))</f>
        <v>0</v>
      </c>
      <c r="AH227" s="161">
        <f>IF(A12stdlife="n/a","n/a",IF(AH$3&gt;(A12stdlife+$E227),(Input!$M$154*(1+rvanilla)^0.5)-SUM($M227:AG227),(Input!$M$154*(1+rvanilla)^0.5)/A12stdlife))</f>
        <v>0</v>
      </c>
      <c r="AI227" s="161">
        <f>IF(A12stdlife="n/a","n/a",IF(AI$3&gt;(A12stdlife+$E227),(Input!$M$154*(1+rvanilla)^0.5)-SUM($M227:AH227),(Input!$M$154*(1+rvanilla)^0.5)/A12stdlife))</f>
        <v>0</v>
      </c>
      <c r="AJ227" s="161">
        <f>IF(A12stdlife="n/a","n/a",IF(AJ$3&gt;(A12stdlife+$E227),(Input!$M$154*(1+rvanilla)^0.5)-SUM($M227:AI227),(Input!$M$154*(1+rvanilla)^0.5)/A12stdlife))</f>
        <v>0</v>
      </c>
      <c r="AK227" s="161">
        <f>IF(A12stdlife="n/a","n/a",IF(AK$3&gt;(A12stdlife+$E227),(Input!$M$154*(1+rvanilla)^0.5)-SUM($M227:AJ227),(Input!$M$154*(1+rvanilla)^0.5)/A12stdlife))</f>
        <v>0</v>
      </c>
      <c r="AL227" s="161">
        <f>IF(A12stdlife="n/a","n/a",IF(AL$3&gt;(A12stdlife+$E227),(Input!$M$154*(1+rvanilla)^0.5)-SUM($M227:AK227),(Input!$M$154*(1+rvanilla)^0.5)/A12stdlife))</f>
        <v>0</v>
      </c>
      <c r="AM227" s="161">
        <f>IF(A12stdlife="n/a","n/a",IF(AM$3&gt;(A12stdlife+$E227),(Input!$M$154*(1+rvanilla)^0.5)-SUM($M227:AL227),(Input!$M$154*(1+rvanilla)^0.5)/A12stdlife))</f>
        <v>0</v>
      </c>
      <c r="AN227" s="161">
        <f>IF(A12stdlife="n/a","n/a",IF(AN$3&gt;(A12stdlife+$E227),(Input!$M$154*(1+rvanilla)^0.5)-SUM($M227:AM227),(Input!$M$154*(1+rvanilla)^0.5)/A12stdlife))</f>
        <v>0</v>
      </c>
      <c r="AO227" s="161">
        <f>IF(A12stdlife="n/a","n/a",IF(AO$3&gt;(A12stdlife+$E227),(Input!$M$154*(1+rvanilla)^0.5)-SUM($M227:AN227),(Input!$M$154*(1+rvanilla)^0.5)/A12stdlife))</f>
        <v>0</v>
      </c>
      <c r="AP227" s="161">
        <f>IF(A12stdlife="n/a","n/a",IF(AP$3&gt;(A12stdlife+$E227),(Input!$M$154*(1+rvanilla)^0.5)-SUM($M227:AO227),(Input!$M$154*(1+rvanilla)^0.5)/A12stdlife))</f>
        <v>0</v>
      </c>
      <c r="AQ227" s="161">
        <f>IF(A12stdlife="n/a","n/a",IF(AQ$3&gt;(A12stdlife+$E227),(Input!$M$154*(1+rvanilla)^0.5)-SUM($M227:AP227),(Input!$M$154*(1+rvanilla)^0.5)/A12stdlife))</f>
        <v>0</v>
      </c>
      <c r="AR227" s="161">
        <f>IF(A12stdlife="n/a","n/a",IF(AR$3&gt;(A12stdlife+$E227),(Input!$M$154*(1+rvanilla)^0.5)-SUM($M227:AQ227),(Input!$M$154*(1+rvanilla)^0.5)/A12stdlife))</f>
        <v>0</v>
      </c>
      <c r="AS227" s="161">
        <f>IF(A12stdlife="n/a","n/a",IF(AS$3&gt;(A12stdlife+$E227),(Input!$M$154*(1+rvanilla)^0.5)-SUM($M227:AR227),(Input!$M$154*(1+rvanilla)^0.5)/A12stdlife))</f>
        <v>0</v>
      </c>
      <c r="AT227" s="161">
        <f>IF(A12stdlife="n/a","n/a",IF(AT$3&gt;(A12stdlife+$E227),(Input!$M$154*(1+rvanilla)^0.5)-SUM($M227:AS227),(Input!$M$154*(1+rvanilla)^0.5)/A12stdlife))</f>
        <v>0</v>
      </c>
      <c r="AU227" s="161">
        <f>IF(A12stdlife="n/a","n/a",IF(AU$3&gt;(A12stdlife+$E227),(Input!$M$154*(1+rvanilla)^0.5)-SUM($M227:AT227),(Input!$M$154*(1+rvanilla)^0.5)/A12stdlife))</f>
        <v>0</v>
      </c>
      <c r="AV227" s="161">
        <f>IF(A12stdlife="n/a","n/a",IF(AV$3&gt;(A12stdlife+$E227),(Input!$M$154*(1+rvanilla)^0.5)-SUM($M227:AU227),(Input!$M$154*(1+rvanilla)^0.5)/A12stdlife))</f>
        <v>0</v>
      </c>
      <c r="AW227" s="161">
        <f>IF(A12stdlife="n/a","n/a",IF(AW$3&gt;(A12stdlife+$E227),(Input!$M$154*(1+rvanilla)^0.5)-SUM($M227:AV227),(Input!$M$154*(1+rvanilla)^0.5)/A12stdlife))</f>
        <v>0</v>
      </c>
      <c r="AX227" s="161">
        <f>IF(A12stdlife="n/a","n/a",IF(AX$3&gt;(A12stdlife+$E227),(Input!$M$154*(1+rvanilla)^0.5)-SUM($M227:AW227),(Input!$M$154*(1+rvanilla)^0.5)/A12stdlife))</f>
        <v>0</v>
      </c>
      <c r="AY227" s="161">
        <f>IF(A12stdlife="n/a","n/a",IF(AY$3&gt;(A12stdlife+$E227),(Input!$M$154*(1+rvanilla)^0.5)-SUM($M227:AX227),(Input!$M$154*(1+rvanilla)^0.5)/A12stdlife))</f>
        <v>0</v>
      </c>
      <c r="AZ227" s="161">
        <f>IF(A12stdlife="n/a","n/a",IF(AZ$3&gt;(A12stdlife+$E227),(Input!$M$154*(1+rvanilla)^0.5)-SUM($M227:AY227),(Input!$M$154*(1+rvanilla)^0.5)/A12stdlife))</f>
        <v>0</v>
      </c>
      <c r="BA227" s="161">
        <f>IF(A12stdlife="n/a","n/a",IF(BA$3&gt;(A12stdlife+$E227),(Input!$M$154*(1+rvanilla)^0.5)-SUM($M227:AZ227),(Input!$M$154*(1+rvanilla)^0.5)/A12stdlife))</f>
        <v>0</v>
      </c>
      <c r="BB227" s="161">
        <f>IF(A12stdlife="n/a","n/a",IF(BB$3&gt;(A12stdlife+$E227),(Input!$M$154*(1+rvanilla)^0.5)-SUM($M227:BA227),(Input!$M$154*(1+rvanilla)^0.5)/A12stdlife))</f>
        <v>0</v>
      </c>
      <c r="BC227" s="161">
        <f>IF(A12stdlife="n/a","n/a",IF(BC$3&gt;(A12stdlife+$E227),(Input!$M$154*(1+rvanilla)^0.5)-SUM($M227:BB227),(Input!$M$154*(1+rvanilla)^0.5)/A12stdlife))</f>
        <v>0</v>
      </c>
      <c r="BD227" s="161">
        <f>IF(A12stdlife="n/a","n/a",IF(BD$3&gt;(A12stdlife+$E227),(Input!$M$154*(1+rvanilla)^0.5)-SUM($M227:BC227),(Input!$M$154*(1+rvanilla)^0.5)/A12stdlife))</f>
        <v>0</v>
      </c>
      <c r="BE227" s="161">
        <f>IF(A12stdlife="n/a","n/a",IF(BE$3&gt;(A12stdlife+$E227),(Input!$M$154*(1+rvanilla)^0.5)-SUM($M227:BD227),(Input!$M$154*(1+rvanilla)^0.5)/A12stdlife))</f>
        <v>0</v>
      </c>
      <c r="BF227" s="161">
        <f>IF(A12stdlife="n/a","n/a",IF(BF$3&gt;(A12stdlife+$E227),(Input!$M$154*(1+rvanilla)^0.5)-SUM($M227:BE227),(Input!$M$154*(1+rvanilla)^0.5)/A12stdlife))</f>
        <v>0</v>
      </c>
      <c r="BG227" s="161">
        <f>IF(A12stdlife="n/a","n/a",IF(BG$3&gt;(A12stdlife+$E227),(Input!$M$154*(1+rvanilla)^0.5)-SUM($M227:BF227),(Input!$M$154*(1+rvanilla)^0.5)/A12stdlife))</f>
        <v>0</v>
      </c>
      <c r="BH227" s="161">
        <f>IF(A12stdlife="n/a","n/a",IF(BH$3&gt;(A12stdlife+$E227),(Input!$M$154*(1+rvanilla)^0.5)-SUM($M227:BG227),(Input!$M$154*(1+rvanilla)^0.5)/A12stdlife))</f>
        <v>0</v>
      </c>
      <c r="BI227" s="161">
        <f>IF(A12stdlife="n/a","n/a",IF(BI$3&gt;(A12stdlife+$E227),(Input!$M$154*(1+rvanilla)^0.5)-SUM($M227:BH227),(Input!$M$154*(1+rvanilla)^0.5)/A12stdlife))</f>
        <v>0</v>
      </c>
      <c r="BJ227" s="19"/>
      <c r="BK227" s="19"/>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x14ac:dyDescent="0.2">
      <c r="A228" s="19"/>
      <c r="B228" s="19"/>
      <c r="C228" s="35"/>
      <c r="D228" s="469"/>
      <c r="E228" s="281">
        <v>8</v>
      </c>
      <c r="F228" s="37"/>
      <c r="G228" s="393"/>
      <c r="H228" s="307"/>
      <c r="I228" s="307"/>
      <c r="J228" s="307"/>
      <c r="K228" s="307"/>
      <c r="L228" s="307"/>
      <c r="M228" s="307"/>
      <c r="N228" s="306"/>
      <c r="O228" s="161">
        <f>IF(A12stdlife="n/a","n/a",IF(O$3&gt;(A12stdlife+$E228),(Input!$N$154*(1+rvanilla)^0.5)-SUM($N228:N228),(Input!$N$154*(1+rvanilla)^0.5)/A12stdlife))</f>
        <v>0</v>
      </c>
      <c r="P228" s="161">
        <f>IF(A12stdlife="n/a","n/a",IF(P$3&gt;(A12stdlife+$E228),(Input!$N$154*(1+rvanilla)^0.5)-SUM($N228:O228),(Input!$N$154*(1+rvanilla)^0.5)/A12stdlife))</f>
        <v>0</v>
      </c>
      <c r="Q228" s="161">
        <f>IF(A12stdlife="n/a","n/a",IF(Q$3&gt;(A12stdlife+$E228),(Input!$N$154*(1+rvanilla)^0.5)-SUM($N228:P228),(Input!$N$154*(1+rvanilla)^0.5)/A12stdlife))</f>
        <v>0</v>
      </c>
      <c r="R228" s="161">
        <f>IF(A12stdlife="n/a","n/a",IF(R$3&gt;(A12stdlife+$E228),(Input!$N$154*(1+rvanilla)^0.5)-SUM($N228:Q228),(Input!$N$154*(1+rvanilla)^0.5)/A12stdlife))</f>
        <v>0</v>
      </c>
      <c r="S228" s="161">
        <f>IF(A12stdlife="n/a","n/a",IF(S$3&gt;(A12stdlife+$E228),(Input!$N$154*(1+rvanilla)^0.5)-SUM($N228:R228),(Input!$N$154*(1+rvanilla)^0.5)/A12stdlife))</f>
        <v>0</v>
      </c>
      <c r="T228" s="161">
        <f>IF(A12stdlife="n/a","n/a",IF(T$3&gt;(A12stdlife+$E228),(Input!$N$154*(1+rvanilla)^0.5)-SUM($N228:S228),(Input!$N$154*(1+rvanilla)^0.5)/A12stdlife))</f>
        <v>0</v>
      </c>
      <c r="U228" s="161">
        <f>IF(A12stdlife="n/a","n/a",IF(U$3&gt;(A12stdlife+$E228),(Input!$N$154*(1+rvanilla)^0.5)-SUM($N228:T228),(Input!$N$154*(1+rvanilla)^0.5)/A12stdlife))</f>
        <v>0</v>
      </c>
      <c r="V228" s="161">
        <f>IF(A12stdlife="n/a","n/a",IF(V$3&gt;(A12stdlife+$E228),(Input!$N$154*(1+rvanilla)^0.5)-SUM($N228:U228),(Input!$N$154*(1+rvanilla)^0.5)/A12stdlife))</f>
        <v>0</v>
      </c>
      <c r="W228" s="161">
        <f>IF(A12stdlife="n/a","n/a",IF(W$3&gt;(A12stdlife+$E228),(Input!$N$154*(1+rvanilla)^0.5)-SUM($N228:V228),(Input!$N$154*(1+rvanilla)^0.5)/A12stdlife))</f>
        <v>0</v>
      </c>
      <c r="X228" s="161">
        <f>IF(A12stdlife="n/a","n/a",IF(X$3&gt;(A12stdlife+$E228),(Input!$N$154*(1+rvanilla)^0.5)-SUM($N228:W228),(Input!$N$154*(1+rvanilla)^0.5)/A12stdlife))</f>
        <v>0</v>
      </c>
      <c r="Y228" s="161">
        <f>IF(A12stdlife="n/a","n/a",IF(Y$3&gt;(A12stdlife+$E228),(Input!$N$154*(1+rvanilla)^0.5)-SUM($N228:X228),(Input!$N$154*(1+rvanilla)^0.5)/A12stdlife))</f>
        <v>0</v>
      </c>
      <c r="Z228" s="161">
        <f>IF(A12stdlife="n/a","n/a",IF(Z$3&gt;(A12stdlife+$E228),(Input!$N$154*(1+rvanilla)^0.5)-SUM($N228:Y228),(Input!$N$154*(1+rvanilla)^0.5)/A12stdlife))</f>
        <v>0</v>
      </c>
      <c r="AA228" s="161">
        <f>IF(A12stdlife="n/a","n/a",IF(AA$3&gt;(A12stdlife+$E228),(Input!$N$154*(1+rvanilla)^0.5)-SUM($N228:Z228),(Input!$N$154*(1+rvanilla)^0.5)/A12stdlife))</f>
        <v>0</v>
      </c>
      <c r="AB228" s="161">
        <f>IF(A12stdlife="n/a","n/a",IF(AB$3&gt;(A12stdlife+$E228),(Input!$N$154*(1+rvanilla)^0.5)-SUM($N228:AA228),(Input!$N$154*(1+rvanilla)^0.5)/A12stdlife))</f>
        <v>0</v>
      </c>
      <c r="AC228" s="161">
        <f>IF(A12stdlife="n/a","n/a",IF(AC$3&gt;(A12stdlife+$E228),(Input!$N$154*(1+rvanilla)^0.5)-SUM($N228:AB228),(Input!$N$154*(1+rvanilla)^0.5)/A12stdlife))</f>
        <v>0</v>
      </c>
      <c r="AD228" s="161">
        <f>IF(A12stdlife="n/a","n/a",IF(AD$3&gt;(A12stdlife+$E228),(Input!$N$154*(1+rvanilla)^0.5)-SUM($N228:AC228),(Input!$N$154*(1+rvanilla)^0.5)/A12stdlife))</f>
        <v>0</v>
      </c>
      <c r="AE228" s="161">
        <f>IF(A12stdlife="n/a","n/a",IF(AE$3&gt;(A12stdlife+$E228),(Input!$N$154*(1+rvanilla)^0.5)-SUM($N228:AD228),(Input!$N$154*(1+rvanilla)^0.5)/A12stdlife))</f>
        <v>0</v>
      </c>
      <c r="AF228" s="161">
        <f>IF(A12stdlife="n/a","n/a",IF(AF$3&gt;(A12stdlife+$E228),(Input!$N$154*(1+rvanilla)^0.5)-SUM($N228:AE228),(Input!$N$154*(1+rvanilla)^0.5)/A12stdlife))</f>
        <v>0</v>
      </c>
      <c r="AG228" s="161">
        <f>IF(A12stdlife="n/a","n/a",IF(AG$3&gt;(A12stdlife+$E228),(Input!$N$154*(1+rvanilla)^0.5)-SUM($N228:AF228),(Input!$N$154*(1+rvanilla)^0.5)/A12stdlife))</f>
        <v>0</v>
      </c>
      <c r="AH228" s="161">
        <f>IF(A12stdlife="n/a","n/a",IF(AH$3&gt;(A12stdlife+$E228),(Input!$N$154*(1+rvanilla)^0.5)-SUM($N228:AG228),(Input!$N$154*(1+rvanilla)^0.5)/A12stdlife))</f>
        <v>0</v>
      </c>
      <c r="AI228" s="161">
        <f>IF(A12stdlife="n/a","n/a",IF(AI$3&gt;(A12stdlife+$E228),(Input!$N$154*(1+rvanilla)^0.5)-SUM($N228:AH228),(Input!$N$154*(1+rvanilla)^0.5)/A12stdlife))</f>
        <v>0</v>
      </c>
      <c r="AJ228" s="161">
        <f>IF(A12stdlife="n/a","n/a",IF(AJ$3&gt;(A12stdlife+$E228),(Input!$N$154*(1+rvanilla)^0.5)-SUM($N228:AI228),(Input!$N$154*(1+rvanilla)^0.5)/A12stdlife))</f>
        <v>0</v>
      </c>
      <c r="AK228" s="161">
        <f>IF(A12stdlife="n/a","n/a",IF(AK$3&gt;(A12stdlife+$E228),(Input!$N$154*(1+rvanilla)^0.5)-SUM($N228:AJ228),(Input!$N$154*(1+rvanilla)^0.5)/A12stdlife))</f>
        <v>0</v>
      </c>
      <c r="AL228" s="161">
        <f>IF(A12stdlife="n/a","n/a",IF(AL$3&gt;(A12stdlife+$E228),(Input!$N$154*(1+rvanilla)^0.5)-SUM($N228:AK228),(Input!$N$154*(1+rvanilla)^0.5)/A12stdlife))</f>
        <v>0</v>
      </c>
      <c r="AM228" s="161">
        <f>IF(A12stdlife="n/a","n/a",IF(AM$3&gt;(A12stdlife+$E228),(Input!$N$154*(1+rvanilla)^0.5)-SUM($N228:AL228),(Input!$N$154*(1+rvanilla)^0.5)/A12stdlife))</f>
        <v>0</v>
      </c>
      <c r="AN228" s="161">
        <f>IF(A12stdlife="n/a","n/a",IF(AN$3&gt;(A12stdlife+$E228),(Input!$N$154*(1+rvanilla)^0.5)-SUM($N228:AM228),(Input!$N$154*(1+rvanilla)^0.5)/A12stdlife))</f>
        <v>0</v>
      </c>
      <c r="AO228" s="161">
        <f>IF(A12stdlife="n/a","n/a",IF(AO$3&gt;(A12stdlife+$E228),(Input!$N$154*(1+rvanilla)^0.5)-SUM($N228:AN228),(Input!$N$154*(1+rvanilla)^0.5)/A12stdlife))</f>
        <v>0</v>
      </c>
      <c r="AP228" s="161">
        <f>IF(A12stdlife="n/a","n/a",IF(AP$3&gt;(A12stdlife+$E228),(Input!$N$154*(1+rvanilla)^0.5)-SUM($N228:AO228),(Input!$N$154*(1+rvanilla)^0.5)/A12stdlife))</f>
        <v>0</v>
      </c>
      <c r="AQ228" s="161">
        <f>IF(A12stdlife="n/a","n/a",IF(AQ$3&gt;(A12stdlife+$E228),(Input!$N$154*(1+rvanilla)^0.5)-SUM($N228:AP228),(Input!$N$154*(1+rvanilla)^0.5)/A12stdlife))</f>
        <v>0</v>
      </c>
      <c r="AR228" s="161">
        <f>IF(A12stdlife="n/a","n/a",IF(AR$3&gt;(A12stdlife+$E228),(Input!$N$154*(1+rvanilla)^0.5)-SUM($N228:AQ228),(Input!$N$154*(1+rvanilla)^0.5)/A12stdlife))</f>
        <v>0</v>
      </c>
      <c r="AS228" s="161">
        <f>IF(A12stdlife="n/a","n/a",IF(AS$3&gt;(A12stdlife+$E228),(Input!$N$154*(1+rvanilla)^0.5)-SUM($N228:AR228),(Input!$N$154*(1+rvanilla)^0.5)/A12stdlife))</f>
        <v>0</v>
      </c>
      <c r="AT228" s="161">
        <f>IF(A12stdlife="n/a","n/a",IF(AT$3&gt;(A12stdlife+$E228),(Input!$N$154*(1+rvanilla)^0.5)-SUM($N228:AS228),(Input!$N$154*(1+rvanilla)^0.5)/A12stdlife))</f>
        <v>0</v>
      </c>
      <c r="AU228" s="161">
        <f>IF(A12stdlife="n/a","n/a",IF(AU$3&gt;(A12stdlife+$E228),(Input!$N$154*(1+rvanilla)^0.5)-SUM($N228:AT228),(Input!$N$154*(1+rvanilla)^0.5)/A12stdlife))</f>
        <v>0</v>
      </c>
      <c r="AV228" s="161">
        <f>IF(A12stdlife="n/a","n/a",IF(AV$3&gt;(A12stdlife+$E228),(Input!$N$154*(1+rvanilla)^0.5)-SUM($N228:AU228),(Input!$N$154*(1+rvanilla)^0.5)/A12stdlife))</f>
        <v>0</v>
      </c>
      <c r="AW228" s="161">
        <f>IF(A12stdlife="n/a","n/a",IF(AW$3&gt;(A12stdlife+$E228),(Input!$N$154*(1+rvanilla)^0.5)-SUM($N228:AV228),(Input!$N$154*(1+rvanilla)^0.5)/A12stdlife))</f>
        <v>0</v>
      </c>
      <c r="AX228" s="161">
        <f>IF(A12stdlife="n/a","n/a",IF(AX$3&gt;(A12stdlife+$E228),(Input!$N$154*(1+rvanilla)^0.5)-SUM($N228:AW228),(Input!$N$154*(1+rvanilla)^0.5)/A12stdlife))</f>
        <v>0</v>
      </c>
      <c r="AY228" s="161">
        <f>IF(A12stdlife="n/a","n/a",IF(AY$3&gt;(A12stdlife+$E228),(Input!$N$154*(1+rvanilla)^0.5)-SUM($N228:AX228),(Input!$N$154*(1+rvanilla)^0.5)/A12stdlife))</f>
        <v>0</v>
      </c>
      <c r="AZ228" s="161">
        <f>IF(A12stdlife="n/a","n/a",IF(AZ$3&gt;(A12stdlife+$E228),(Input!$N$154*(1+rvanilla)^0.5)-SUM($N228:AY228),(Input!$N$154*(1+rvanilla)^0.5)/A12stdlife))</f>
        <v>0</v>
      </c>
      <c r="BA228" s="161">
        <f>IF(A12stdlife="n/a","n/a",IF(BA$3&gt;(A12stdlife+$E228),(Input!$N$154*(1+rvanilla)^0.5)-SUM($N228:AZ228),(Input!$N$154*(1+rvanilla)^0.5)/A12stdlife))</f>
        <v>0</v>
      </c>
      <c r="BB228" s="161">
        <f>IF(A12stdlife="n/a","n/a",IF(BB$3&gt;(A12stdlife+$E228),(Input!$N$154*(1+rvanilla)^0.5)-SUM($N228:BA228),(Input!$N$154*(1+rvanilla)^0.5)/A12stdlife))</f>
        <v>0</v>
      </c>
      <c r="BC228" s="161">
        <f>IF(A12stdlife="n/a","n/a",IF(BC$3&gt;(A12stdlife+$E228),(Input!$N$154*(1+rvanilla)^0.5)-SUM($N228:BB228),(Input!$N$154*(1+rvanilla)^0.5)/A12stdlife))</f>
        <v>0</v>
      </c>
      <c r="BD228" s="161">
        <f>IF(A12stdlife="n/a","n/a",IF(BD$3&gt;(A12stdlife+$E228),(Input!$N$154*(1+rvanilla)^0.5)-SUM($N228:BC228),(Input!$N$154*(1+rvanilla)^0.5)/A12stdlife))</f>
        <v>0</v>
      </c>
      <c r="BE228" s="161">
        <f>IF(A12stdlife="n/a","n/a",IF(BE$3&gt;(A12stdlife+$E228),(Input!$N$154*(1+rvanilla)^0.5)-SUM($N228:BD228),(Input!$N$154*(1+rvanilla)^0.5)/A12stdlife))</f>
        <v>0</v>
      </c>
      <c r="BF228" s="161">
        <f>IF(A12stdlife="n/a","n/a",IF(BF$3&gt;(A12stdlife+$E228),(Input!$N$154*(1+rvanilla)^0.5)-SUM($N228:BE228),(Input!$N$154*(1+rvanilla)^0.5)/A12stdlife))</f>
        <v>0</v>
      </c>
      <c r="BG228" s="161">
        <f>IF(A12stdlife="n/a","n/a",IF(BG$3&gt;(A12stdlife+$E228),(Input!$N$154*(1+rvanilla)^0.5)-SUM($N228:BF228),(Input!$N$154*(1+rvanilla)^0.5)/A12stdlife))</f>
        <v>0</v>
      </c>
      <c r="BH228" s="161">
        <f>IF(A12stdlife="n/a","n/a",IF(BH$3&gt;(A12stdlife+$E228),(Input!$N$154*(1+rvanilla)^0.5)-SUM($N228:BG228),(Input!$N$154*(1+rvanilla)^0.5)/A12stdlife))</f>
        <v>0</v>
      </c>
      <c r="BI228" s="161">
        <f>IF(A12stdlife="n/a","n/a",IF(BI$3&gt;(A12stdlife+$E228),(Input!$N$154*(1+rvanilla)^0.5)-SUM($N228:BH228),(Input!$N$154*(1+rvanilla)^0.5)/A12stdlife))</f>
        <v>0</v>
      </c>
      <c r="BJ228" s="19"/>
      <c r="BK228" s="19"/>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x14ac:dyDescent="0.2">
      <c r="A229" s="19"/>
      <c r="B229" s="19"/>
      <c r="C229" s="35"/>
      <c r="D229" s="469"/>
      <c r="E229" s="281">
        <v>9</v>
      </c>
      <c r="F229" s="37"/>
      <c r="G229" s="393"/>
      <c r="H229" s="307"/>
      <c r="I229" s="307"/>
      <c r="J229" s="307"/>
      <c r="K229" s="307"/>
      <c r="L229" s="307"/>
      <c r="M229" s="307"/>
      <c r="N229" s="307"/>
      <c r="O229" s="306"/>
      <c r="P229" s="161">
        <f>IF(A12stdlife="n/a","n/a",IF(P$3&gt;(A12stdlife+$E229),(Input!$O$154*(1+rvanilla)^0.5)-SUM($O229:O229),(Input!$O$154*(1+rvanilla)^0.5)/A12stdlife))</f>
        <v>0</v>
      </c>
      <c r="Q229" s="161">
        <f>IF(A12stdlife="n/a","n/a",IF(Q$3&gt;(A12stdlife+$E229),(Input!$O$154*(1+rvanilla)^0.5)-SUM($O229:P229),(Input!$O$154*(1+rvanilla)^0.5)/A12stdlife))</f>
        <v>0</v>
      </c>
      <c r="R229" s="161">
        <f>IF(A12stdlife="n/a","n/a",IF(R$3&gt;(A12stdlife+$E229),(Input!$O$154*(1+rvanilla)^0.5)-SUM($O229:Q229),(Input!$O$154*(1+rvanilla)^0.5)/A12stdlife))</f>
        <v>0</v>
      </c>
      <c r="S229" s="161">
        <f>IF(A12stdlife="n/a","n/a",IF(S$3&gt;(A12stdlife+$E229),(Input!$O$154*(1+rvanilla)^0.5)-SUM($O229:R229),(Input!$O$154*(1+rvanilla)^0.5)/A12stdlife))</f>
        <v>0</v>
      </c>
      <c r="T229" s="161">
        <f>IF(A12stdlife="n/a","n/a",IF(T$3&gt;(A12stdlife+$E229),(Input!$O$154*(1+rvanilla)^0.5)-SUM($O229:S229),(Input!$O$154*(1+rvanilla)^0.5)/A12stdlife))</f>
        <v>0</v>
      </c>
      <c r="U229" s="161">
        <f>IF(A12stdlife="n/a","n/a",IF(U$3&gt;(A12stdlife+$E229),(Input!$O$154*(1+rvanilla)^0.5)-SUM($O229:T229),(Input!$O$154*(1+rvanilla)^0.5)/A12stdlife))</f>
        <v>0</v>
      </c>
      <c r="V229" s="161">
        <f>IF(A12stdlife="n/a","n/a",IF(V$3&gt;(A12stdlife+$E229),(Input!$O$154*(1+rvanilla)^0.5)-SUM($O229:U229),(Input!$O$154*(1+rvanilla)^0.5)/A12stdlife))</f>
        <v>0</v>
      </c>
      <c r="W229" s="161">
        <f>IF(A12stdlife="n/a","n/a",IF(W$3&gt;(A12stdlife+$E229),(Input!$O$154*(1+rvanilla)^0.5)-SUM($O229:V229),(Input!$O$154*(1+rvanilla)^0.5)/A12stdlife))</f>
        <v>0</v>
      </c>
      <c r="X229" s="161">
        <f>IF(A12stdlife="n/a","n/a",IF(X$3&gt;(A12stdlife+$E229),(Input!$O$154*(1+rvanilla)^0.5)-SUM($O229:W229),(Input!$O$154*(1+rvanilla)^0.5)/A12stdlife))</f>
        <v>0</v>
      </c>
      <c r="Y229" s="161">
        <f>IF(A12stdlife="n/a","n/a",IF(Y$3&gt;(A12stdlife+$E229),(Input!$O$154*(1+rvanilla)^0.5)-SUM($O229:X229),(Input!$O$154*(1+rvanilla)^0.5)/A12stdlife))</f>
        <v>0</v>
      </c>
      <c r="Z229" s="161">
        <f>IF(A12stdlife="n/a","n/a",IF(Z$3&gt;(A12stdlife+$E229),(Input!$O$154*(1+rvanilla)^0.5)-SUM($O229:Y229),(Input!$O$154*(1+rvanilla)^0.5)/A12stdlife))</f>
        <v>0</v>
      </c>
      <c r="AA229" s="161">
        <f>IF(A12stdlife="n/a","n/a",IF(AA$3&gt;(A12stdlife+$E229),(Input!$O$154*(1+rvanilla)^0.5)-SUM($O229:Z229),(Input!$O$154*(1+rvanilla)^0.5)/A12stdlife))</f>
        <v>0</v>
      </c>
      <c r="AB229" s="161">
        <f>IF(A12stdlife="n/a","n/a",IF(AB$3&gt;(A12stdlife+$E229),(Input!$O$154*(1+rvanilla)^0.5)-SUM($O229:AA229),(Input!$O$154*(1+rvanilla)^0.5)/A12stdlife))</f>
        <v>0</v>
      </c>
      <c r="AC229" s="161">
        <f>IF(A12stdlife="n/a","n/a",IF(AC$3&gt;(A12stdlife+$E229),(Input!$O$154*(1+rvanilla)^0.5)-SUM($O229:AB229),(Input!$O$154*(1+rvanilla)^0.5)/A12stdlife))</f>
        <v>0</v>
      </c>
      <c r="AD229" s="161">
        <f>IF(A12stdlife="n/a","n/a",IF(AD$3&gt;(A12stdlife+$E229),(Input!$O$154*(1+rvanilla)^0.5)-SUM($O229:AC229),(Input!$O$154*(1+rvanilla)^0.5)/A12stdlife))</f>
        <v>0</v>
      </c>
      <c r="AE229" s="161">
        <f>IF(A12stdlife="n/a","n/a",IF(AE$3&gt;(A12stdlife+$E229),(Input!$O$154*(1+rvanilla)^0.5)-SUM($O229:AD229),(Input!$O$154*(1+rvanilla)^0.5)/A12stdlife))</f>
        <v>0</v>
      </c>
      <c r="AF229" s="161">
        <f>IF(A12stdlife="n/a","n/a",IF(AF$3&gt;(A12stdlife+$E229),(Input!$O$154*(1+rvanilla)^0.5)-SUM($O229:AE229),(Input!$O$154*(1+rvanilla)^0.5)/A12stdlife))</f>
        <v>0</v>
      </c>
      <c r="AG229" s="161">
        <f>IF(A12stdlife="n/a","n/a",IF(AG$3&gt;(A12stdlife+$E229),(Input!$O$154*(1+rvanilla)^0.5)-SUM($O229:AF229),(Input!$O$154*(1+rvanilla)^0.5)/A12stdlife))</f>
        <v>0</v>
      </c>
      <c r="AH229" s="161">
        <f>IF(A12stdlife="n/a","n/a",IF(AH$3&gt;(A12stdlife+$E229),(Input!$O$154*(1+rvanilla)^0.5)-SUM($O229:AG229),(Input!$O$154*(1+rvanilla)^0.5)/A12stdlife))</f>
        <v>0</v>
      </c>
      <c r="AI229" s="161">
        <f>IF(A12stdlife="n/a","n/a",IF(AI$3&gt;(A12stdlife+$E229),(Input!$O$154*(1+rvanilla)^0.5)-SUM($O229:AH229),(Input!$O$154*(1+rvanilla)^0.5)/A12stdlife))</f>
        <v>0</v>
      </c>
      <c r="AJ229" s="161">
        <f>IF(A12stdlife="n/a","n/a",IF(AJ$3&gt;(A12stdlife+$E229),(Input!$O$154*(1+rvanilla)^0.5)-SUM($O229:AI229),(Input!$O$154*(1+rvanilla)^0.5)/A12stdlife))</f>
        <v>0</v>
      </c>
      <c r="AK229" s="161">
        <f>IF(A12stdlife="n/a","n/a",IF(AK$3&gt;(A12stdlife+$E229),(Input!$O$154*(1+rvanilla)^0.5)-SUM($O229:AJ229),(Input!$O$154*(1+rvanilla)^0.5)/A12stdlife))</f>
        <v>0</v>
      </c>
      <c r="AL229" s="161">
        <f>IF(A12stdlife="n/a","n/a",IF(AL$3&gt;(A12stdlife+$E229),(Input!$O$154*(1+rvanilla)^0.5)-SUM($O229:AK229),(Input!$O$154*(1+rvanilla)^0.5)/A12stdlife))</f>
        <v>0</v>
      </c>
      <c r="AM229" s="161">
        <f>IF(A12stdlife="n/a","n/a",IF(AM$3&gt;(A12stdlife+$E229),(Input!$O$154*(1+rvanilla)^0.5)-SUM($O229:AL229),(Input!$O$154*(1+rvanilla)^0.5)/A12stdlife))</f>
        <v>0</v>
      </c>
      <c r="AN229" s="161">
        <f>IF(A12stdlife="n/a","n/a",IF(AN$3&gt;(A12stdlife+$E229),(Input!$O$154*(1+rvanilla)^0.5)-SUM($O229:AM229),(Input!$O$154*(1+rvanilla)^0.5)/A12stdlife))</f>
        <v>0</v>
      </c>
      <c r="AO229" s="161">
        <f>IF(A12stdlife="n/a","n/a",IF(AO$3&gt;(A12stdlife+$E229),(Input!$O$154*(1+rvanilla)^0.5)-SUM($O229:AN229),(Input!$O$154*(1+rvanilla)^0.5)/A12stdlife))</f>
        <v>0</v>
      </c>
      <c r="AP229" s="161">
        <f>IF(A12stdlife="n/a","n/a",IF(AP$3&gt;(A12stdlife+$E229),(Input!$O$154*(1+rvanilla)^0.5)-SUM($O229:AO229),(Input!$O$154*(1+rvanilla)^0.5)/A12stdlife))</f>
        <v>0</v>
      </c>
      <c r="AQ229" s="161">
        <f>IF(A12stdlife="n/a","n/a",IF(AQ$3&gt;(A12stdlife+$E229),(Input!$O$154*(1+rvanilla)^0.5)-SUM($O229:AP229),(Input!$O$154*(1+rvanilla)^0.5)/A12stdlife))</f>
        <v>0</v>
      </c>
      <c r="AR229" s="161">
        <f>IF(A12stdlife="n/a","n/a",IF(AR$3&gt;(A12stdlife+$E229),(Input!$O$154*(1+rvanilla)^0.5)-SUM($O229:AQ229),(Input!$O$154*(1+rvanilla)^0.5)/A12stdlife))</f>
        <v>0</v>
      </c>
      <c r="AS229" s="161">
        <f>IF(A12stdlife="n/a","n/a",IF(AS$3&gt;(A12stdlife+$E229),(Input!$O$154*(1+rvanilla)^0.5)-SUM($O229:AR229),(Input!$O$154*(1+rvanilla)^0.5)/A12stdlife))</f>
        <v>0</v>
      </c>
      <c r="AT229" s="161">
        <f>IF(A12stdlife="n/a","n/a",IF(AT$3&gt;(A12stdlife+$E229),(Input!$O$154*(1+rvanilla)^0.5)-SUM($O229:AS229),(Input!$O$154*(1+rvanilla)^0.5)/A12stdlife))</f>
        <v>0</v>
      </c>
      <c r="AU229" s="161">
        <f>IF(A12stdlife="n/a","n/a",IF(AU$3&gt;(A12stdlife+$E229),(Input!$O$154*(1+rvanilla)^0.5)-SUM($O229:AT229),(Input!$O$154*(1+rvanilla)^0.5)/A12stdlife))</f>
        <v>0</v>
      </c>
      <c r="AV229" s="161">
        <f>IF(A12stdlife="n/a","n/a",IF(AV$3&gt;(A12stdlife+$E229),(Input!$O$154*(1+rvanilla)^0.5)-SUM($O229:AU229),(Input!$O$154*(1+rvanilla)^0.5)/A12stdlife))</f>
        <v>0</v>
      </c>
      <c r="AW229" s="161">
        <f>IF(A12stdlife="n/a","n/a",IF(AW$3&gt;(A12stdlife+$E229),(Input!$O$154*(1+rvanilla)^0.5)-SUM($O229:AV229),(Input!$O$154*(1+rvanilla)^0.5)/A12stdlife))</f>
        <v>0</v>
      </c>
      <c r="AX229" s="161">
        <f>IF(A12stdlife="n/a","n/a",IF(AX$3&gt;(A12stdlife+$E229),(Input!$O$154*(1+rvanilla)^0.5)-SUM($O229:AW229),(Input!$O$154*(1+rvanilla)^0.5)/A12stdlife))</f>
        <v>0</v>
      </c>
      <c r="AY229" s="161">
        <f>IF(A12stdlife="n/a","n/a",IF(AY$3&gt;(A12stdlife+$E229),(Input!$O$154*(1+rvanilla)^0.5)-SUM($O229:AX229),(Input!$O$154*(1+rvanilla)^0.5)/A12stdlife))</f>
        <v>0</v>
      </c>
      <c r="AZ229" s="161">
        <f>IF(A12stdlife="n/a","n/a",IF(AZ$3&gt;(A12stdlife+$E229),(Input!$O$154*(1+rvanilla)^0.5)-SUM($O229:AY229),(Input!$O$154*(1+rvanilla)^0.5)/A12stdlife))</f>
        <v>0</v>
      </c>
      <c r="BA229" s="161">
        <f>IF(A12stdlife="n/a","n/a",IF(BA$3&gt;(A12stdlife+$E229),(Input!$O$154*(1+rvanilla)^0.5)-SUM($O229:AZ229),(Input!$O$154*(1+rvanilla)^0.5)/A12stdlife))</f>
        <v>0</v>
      </c>
      <c r="BB229" s="161">
        <f>IF(A12stdlife="n/a","n/a",IF(BB$3&gt;(A12stdlife+$E229),(Input!$O$154*(1+rvanilla)^0.5)-SUM($O229:BA229),(Input!$O$154*(1+rvanilla)^0.5)/A12stdlife))</f>
        <v>0</v>
      </c>
      <c r="BC229" s="161">
        <f>IF(A12stdlife="n/a","n/a",IF(BC$3&gt;(A12stdlife+$E229),(Input!$O$154*(1+rvanilla)^0.5)-SUM($O229:BB229),(Input!$O$154*(1+rvanilla)^0.5)/A12stdlife))</f>
        <v>0</v>
      </c>
      <c r="BD229" s="161">
        <f>IF(A12stdlife="n/a","n/a",IF(BD$3&gt;(A12stdlife+$E229),(Input!$O$154*(1+rvanilla)^0.5)-SUM($O229:BC229),(Input!$O$154*(1+rvanilla)^0.5)/A12stdlife))</f>
        <v>0</v>
      </c>
      <c r="BE229" s="161">
        <f>IF(A12stdlife="n/a","n/a",IF(BE$3&gt;(A12stdlife+$E229),(Input!$O$154*(1+rvanilla)^0.5)-SUM($O229:BD229),(Input!$O$154*(1+rvanilla)^0.5)/A12stdlife))</f>
        <v>0</v>
      </c>
      <c r="BF229" s="161">
        <f>IF(A12stdlife="n/a","n/a",IF(BF$3&gt;(A12stdlife+$E229),(Input!$O$154*(1+rvanilla)^0.5)-SUM($O229:BE229),(Input!$O$154*(1+rvanilla)^0.5)/A12stdlife))</f>
        <v>0</v>
      </c>
      <c r="BG229" s="161">
        <f>IF(A12stdlife="n/a","n/a",IF(BG$3&gt;(A12stdlife+$E229),(Input!$O$154*(1+rvanilla)^0.5)-SUM($O229:BF229),(Input!$O$154*(1+rvanilla)^0.5)/A12stdlife))</f>
        <v>0</v>
      </c>
      <c r="BH229" s="161">
        <f>IF(A12stdlife="n/a","n/a",IF(BH$3&gt;(A12stdlife+$E229),(Input!$O$154*(1+rvanilla)^0.5)-SUM($O229:BG229),(Input!$O$154*(1+rvanilla)^0.5)/A12stdlife))</f>
        <v>0</v>
      </c>
      <c r="BI229" s="161">
        <f>IF(A12stdlife="n/a","n/a",IF(BI$3&gt;(A12stdlife+$E229),(Input!$O$154*(1+rvanilla)^0.5)-SUM($O229:BH229),(Input!$O$154*(1+rvanilla)^0.5)/A12stdlife))</f>
        <v>0</v>
      </c>
      <c r="BJ229" s="19"/>
      <c r="BK229" s="1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x14ac:dyDescent="0.2">
      <c r="A230" s="19"/>
      <c r="B230" s="19"/>
      <c r="C230" s="35"/>
      <c r="D230" s="469"/>
      <c r="E230" s="282">
        <v>10</v>
      </c>
      <c r="F230" s="37"/>
      <c r="G230" s="393"/>
      <c r="H230" s="307"/>
      <c r="I230" s="307"/>
      <c r="J230" s="307"/>
      <c r="K230" s="307"/>
      <c r="L230" s="307"/>
      <c r="M230" s="307"/>
      <c r="N230" s="307"/>
      <c r="O230" s="307"/>
      <c r="P230" s="306"/>
      <c r="Q230" s="161">
        <f>IF(A12stdlife="n/a","n/a",IF(Q$3&gt;(A12stdlife+$E230),(Input!$P$154*(1+rvanilla)^0.5)-SUM($P230:P230),(Input!$P$154*(1+rvanilla)^0.5)/A12stdlife))</f>
        <v>0</v>
      </c>
      <c r="R230" s="161">
        <f>IF(A12stdlife="n/a","n/a",IF(R$3&gt;(A12stdlife+$E230),(Input!$P$154*(1+rvanilla)^0.5)-SUM($P230:Q230),(Input!$P$154*(1+rvanilla)^0.5)/A12stdlife))</f>
        <v>0</v>
      </c>
      <c r="S230" s="161">
        <f>IF(A12stdlife="n/a","n/a",IF(S$3&gt;(A12stdlife+$E230),(Input!$P$154*(1+rvanilla)^0.5)-SUM($P230:R230),(Input!$P$154*(1+rvanilla)^0.5)/A12stdlife))</f>
        <v>0</v>
      </c>
      <c r="T230" s="161">
        <f>IF(A12stdlife="n/a","n/a",IF(T$3&gt;(A12stdlife+$E230),(Input!$P$154*(1+rvanilla)^0.5)-SUM($P230:S230),(Input!$P$154*(1+rvanilla)^0.5)/A12stdlife))</f>
        <v>0</v>
      </c>
      <c r="U230" s="161">
        <f>IF(A12stdlife="n/a","n/a",IF(U$3&gt;(A12stdlife+$E230),(Input!$P$154*(1+rvanilla)^0.5)-SUM($P230:T230),(Input!$P$154*(1+rvanilla)^0.5)/A12stdlife))</f>
        <v>0</v>
      </c>
      <c r="V230" s="161">
        <f>IF(A12stdlife="n/a","n/a",IF(V$3&gt;(A12stdlife+$E230),(Input!$P$154*(1+rvanilla)^0.5)-SUM($P230:U230),(Input!$P$154*(1+rvanilla)^0.5)/A12stdlife))</f>
        <v>0</v>
      </c>
      <c r="W230" s="161">
        <f>IF(A12stdlife="n/a","n/a",IF(W$3&gt;(A12stdlife+$E230),(Input!$P$154*(1+rvanilla)^0.5)-SUM($P230:V230),(Input!$P$154*(1+rvanilla)^0.5)/A12stdlife))</f>
        <v>0</v>
      </c>
      <c r="X230" s="161">
        <f>IF(A12stdlife="n/a","n/a",IF(X$3&gt;(A12stdlife+$E230),(Input!$P$154*(1+rvanilla)^0.5)-SUM($P230:W230),(Input!$P$154*(1+rvanilla)^0.5)/A12stdlife))</f>
        <v>0</v>
      </c>
      <c r="Y230" s="161">
        <f>IF(A12stdlife="n/a","n/a",IF(Y$3&gt;(A12stdlife+$E230),(Input!$P$154*(1+rvanilla)^0.5)-SUM($P230:X230),(Input!$P$154*(1+rvanilla)^0.5)/A12stdlife))</f>
        <v>0</v>
      </c>
      <c r="Z230" s="161">
        <f>IF(A12stdlife="n/a","n/a",IF(Z$3&gt;(A12stdlife+$E230),(Input!$P$154*(1+rvanilla)^0.5)-SUM($P230:Y230),(Input!$P$154*(1+rvanilla)^0.5)/A12stdlife))</f>
        <v>0</v>
      </c>
      <c r="AA230" s="161">
        <f>IF(A12stdlife="n/a","n/a",IF(AA$3&gt;(A12stdlife+$E230),(Input!$P$154*(1+rvanilla)^0.5)-SUM($P230:Z230),(Input!$P$154*(1+rvanilla)^0.5)/A12stdlife))</f>
        <v>0</v>
      </c>
      <c r="AB230" s="161">
        <f>IF(A12stdlife="n/a","n/a",IF(AB$3&gt;(A12stdlife+$E230),(Input!$P$154*(1+rvanilla)^0.5)-SUM($P230:AA230),(Input!$P$154*(1+rvanilla)^0.5)/A12stdlife))</f>
        <v>0</v>
      </c>
      <c r="AC230" s="161">
        <f>IF(A12stdlife="n/a","n/a",IF(AC$3&gt;(A12stdlife+$E230),(Input!$P$154*(1+rvanilla)^0.5)-SUM($P230:AB230),(Input!$P$154*(1+rvanilla)^0.5)/A12stdlife))</f>
        <v>0</v>
      </c>
      <c r="AD230" s="161">
        <f>IF(A12stdlife="n/a","n/a",IF(AD$3&gt;(A12stdlife+$E230),(Input!$P$154*(1+rvanilla)^0.5)-SUM($P230:AC230),(Input!$P$154*(1+rvanilla)^0.5)/A12stdlife))</f>
        <v>0</v>
      </c>
      <c r="AE230" s="161">
        <f>IF(A12stdlife="n/a","n/a",IF(AE$3&gt;(A12stdlife+$E230),(Input!$P$154*(1+rvanilla)^0.5)-SUM($P230:AD230),(Input!$P$154*(1+rvanilla)^0.5)/A12stdlife))</f>
        <v>0</v>
      </c>
      <c r="AF230" s="161">
        <f>IF(A12stdlife="n/a","n/a",IF(AF$3&gt;(A12stdlife+$E230),(Input!$P$154*(1+rvanilla)^0.5)-SUM($P230:AE230),(Input!$P$154*(1+rvanilla)^0.5)/A12stdlife))</f>
        <v>0</v>
      </c>
      <c r="AG230" s="161">
        <f>IF(A12stdlife="n/a","n/a",IF(AG$3&gt;(A12stdlife+$E230),(Input!$P$154*(1+rvanilla)^0.5)-SUM($P230:AF230),(Input!$P$154*(1+rvanilla)^0.5)/A12stdlife))</f>
        <v>0</v>
      </c>
      <c r="AH230" s="161">
        <f>IF(A12stdlife="n/a","n/a",IF(AH$3&gt;(A12stdlife+$E230),(Input!$P$154*(1+rvanilla)^0.5)-SUM($P230:AG230),(Input!$P$154*(1+rvanilla)^0.5)/A12stdlife))</f>
        <v>0</v>
      </c>
      <c r="AI230" s="161">
        <f>IF(A12stdlife="n/a","n/a",IF(AI$3&gt;(A12stdlife+$E230),(Input!$P$154*(1+rvanilla)^0.5)-SUM($P230:AH230),(Input!$P$154*(1+rvanilla)^0.5)/A12stdlife))</f>
        <v>0</v>
      </c>
      <c r="AJ230" s="161">
        <f>IF(A12stdlife="n/a","n/a",IF(AJ$3&gt;(A12stdlife+$E230),(Input!$P$154*(1+rvanilla)^0.5)-SUM($P230:AI230),(Input!$P$154*(1+rvanilla)^0.5)/A12stdlife))</f>
        <v>0</v>
      </c>
      <c r="AK230" s="161">
        <f>IF(A12stdlife="n/a","n/a",IF(AK$3&gt;(A12stdlife+$E230),(Input!$P$154*(1+rvanilla)^0.5)-SUM($P230:AJ230),(Input!$P$154*(1+rvanilla)^0.5)/A12stdlife))</f>
        <v>0</v>
      </c>
      <c r="AL230" s="161">
        <f>IF(A12stdlife="n/a","n/a",IF(AL$3&gt;(A12stdlife+$E230),(Input!$P$154*(1+rvanilla)^0.5)-SUM($P230:AK230),(Input!$P$154*(1+rvanilla)^0.5)/A12stdlife))</f>
        <v>0</v>
      </c>
      <c r="AM230" s="161">
        <f>IF(A12stdlife="n/a","n/a",IF(AM$3&gt;(A12stdlife+$E230),(Input!$P$154*(1+rvanilla)^0.5)-SUM($P230:AL230),(Input!$P$154*(1+rvanilla)^0.5)/A12stdlife))</f>
        <v>0</v>
      </c>
      <c r="AN230" s="161">
        <f>IF(A12stdlife="n/a","n/a",IF(AN$3&gt;(A12stdlife+$E230),(Input!$P$154*(1+rvanilla)^0.5)-SUM($P230:AM230),(Input!$P$154*(1+rvanilla)^0.5)/A12stdlife))</f>
        <v>0</v>
      </c>
      <c r="AO230" s="161">
        <f>IF(A12stdlife="n/a","n/a",IF(AO$3&gt;(A12stdlife+$E230),(Input!$P$154*(1+rvanilla)^0.5)-SUM($P230:AN230),(Input!$P$154*(1+rvanilla)^0.5)/A12stdlife))</f>
        <v>0</v>
      </c>
      <c r="AP230" s="161">
        <f>IF(A12stdlife="n/a","n/a",IF(AP$3&gt;(A12stdlife+$E230),(Input!$P$154*(1+rvanilla)^0.5)-SUM($P230:AO230),(Input!$P$154*(1+rvanilla)^0.5)/A12stdlife))</f>
        <v>0</v>
      </c>
      <c r="AQ230" s="161">
        <f>IF(A12stdlife="n/a","n/a",IF(AQ$3&gt;(A12stdlife+$E230),(Input!$P$154*(1+rvanilla)^0.5)-SUM($P230:AP230),(Input!$P$154*(1+rvanilla)^0.5)/A12stdlife))</f>
        <v>0</v>
      </c>
      <c r="AR230" s="161">
        <f>IF(A12stdlife="n/a","n/a",IF(AR$3&gt;(A12stdlife+$E230),(Input!$P$154*(1+rvanilla)^0.5)-SUM($P230:AQ230),(Input!$P$154*(1+rvanilla)^0.5)/A12stdlife))</f>
        <v>0</v>
      </c>
      <c r="AS230" s="161">
        <f>IF(A12stdlife="n/a","n/a",IF(AS$3&gt;(A12stdlife+$E230),(Input!$P$154*(1+rvanilla)^0.5)-SUM($P230:AR230),(Input!$P$154*(1+rvanilla)^0.5)/A12stdlife))</f>
        <v>0</v>
      </c>
      <c r="AT230" s="161">
        <f>IF(A12stdlife="n/a","n/a",IF(AT$3&gt;(A12stdlife+$E230),(Input!$P$154*(1+rvanilla)^0.5)-SUM($P230:AS230),(Input!$P$154*(1+rvanilla)^0.5)/A12stdlife))</f>
        <v>0</v>
      </c>
      <c r="AU230" s="161">
        <f>IF(A12stdlife="n/a","n/a",IF(AU$3&gt;(A12stdlife+$E230),(Input!$P$154*(1+rvanilla)^0.5)-SUM($P230:AT230),(Input!$P$154*(1+rvanilla)^0.5)/A12stdlife))</f>
        <v>0</v>
      </c>
      <c r="AV230" s="161">
        <f>IF(A12stdlife="n/a","n/a",IF(AV$3&gt;(A12stdlife+$E230),(Input!$P$154*(1+rvanilla)^0.5)-SUM($P230:AU230),(Input!$P$154*(1+rvanilla)^0.5)/A12stdlife))</f>
        <v>0</v>
      </c>
      <c r="AW230" s="161">
        <f>IF(A12stdlife="n/a","n/a",IF(AW$3&gt;(A12stdlife+$E230),(Input!$P$154*(1+rvanilla)^0.5)-SUM($P230:AV230),(Input!$P$154*(1+rvanilla)^0.5)/A12stdlife))</f>
        <v>0</v>
      </c>
      <c r="AX230" s="161">
        <f>IF(A12stdlife="n/a","n/a",IF(AX$3&gt;(A12stdlife+$E230),(Input!$P$154*(1+rvanilla)^0.5)-SUM($P230:AW230),(Input!$P$154*(1+rvanilla)^0.5)/A12stdlife))</f>
        <v>0</v>
      </c>
      <c r="AY230" s="161">
        <f>IF(A12stdlife="n/a","n/a",IF(AY$3&gt;(A12stdlife+$E230),(Input!$P$154*(1+rvanilla)^0.5)-SUM($P230:AX230),(Input!$P$154*(1+rvanilla)^0.5)/A12stdlife))</f>
        <v>0</v>
      </c>
      <c r="AZ230" s="161">
        <f>IF(A12stdlife="n/a","n/a",IF(AZ$3&gt;(A12stdlife+$E230),(Input!$P$154*(1+rvanilla)^0.5)-SUM($P230:AY230),(Input!$P$154*(1+rvanilla)^0.5)/A12stdlife))</f>
        <v>0</v>
      </c>
      <c r="BA230" s="161">
        <f>IF(A12stdlife="n/a","n/a",IF(BA$3&gt;(A12stdlife+$E230),(Input!$P$154*(1+rvanilla)^0.5)-SUM($P230:AZ230),(Input!$P$154*(1+rvanilla)^0.5)/A12stdlife))</f>
        <v>0</v>
      </c>
      <c r="BB230" s="161">
        <f>IF(A12stdlife="n/a","n/a",IF(BB$3&gt;(A12stdlife+$E230),(Input!$P$154*(1+rvanilla)^0.5)-SUM($P230:BA230),(Input!$P$154*(1+rvanilla)^0.5)/A12stdlife))</f>
        <v>0</v>
      </c>
      <c r="BC230" s="161">
        <f>IF(A12stdlife="n/a","n/a",IF(BC$3&gt;(A12stdlife+$E230),(Input!$P$154*(1+rvanilla)^0.5)-SUM($P230:BB230),(Input!$P$154*(1+rvanilla)^0.5)/A12stdlife))</f>
        <v>0</v>
      </c>
      <c r="BD230" s="161">
        <f>IF(A12stdlife="n/a","n/a",IF(BD$3&gt;(A12stdlife+$E230),(Input!$P$154*(1+rvanilla)^0.5)-SUM($P230:BC230),(Input!$P$154*(1+rvanilla)^0.5)/A12stdlife))</f>
        <v>0</v>
      </c>
      <c r="BE230" s="161">
        <f>IF(A12stdlife="n/a","n/a",IF(BE$3&gt;(A12stdlife+$E230),(Input!$P$154*(1+rvanilla)^0.5)-SUM($P230:BD230),(Input!$P$154*(1+rvanilla)^0.5)/A12stdlife))</f>
        <v>0</v>
      </c>
      <c r="BF230" s="161">
        <f>IF(A12stdlife="n/a","n/a",IF(BF$3&gt;(A12stdlife+$E230),(Input!$P$154*(1+rvanilla)^0.5)-SUM($P230:BE230),(Input!$P$154*(1+rvanilla)^0.5)/A12stdlife))</f>
        <v>0</v>
      </c>
      <c r="BG230" s="161">
        <f>IF(A12stdlife="n/a","n/a",IF(BG$3&gt;(A12stdlife+$E230),(Input!$P$154*(1+rvanilla)^0.5)-SUM($P230:BF230),(Input!$P$154*(1+rvanilla)^0.5)/A12stdlife))</f>
        <v>0</v>
      </c>
      <c r="BH230" s="161">
        <f>IF(A12stdlife="n/a","n/a",IF(BH$3&gt;(A12stdlife+$E230),(Input!$P$154*(1+rvanilla)^0.5)-SUM($P230:BG230),(Input!$P$154*(1+rvanilla)^0.5)/A12stdlife))</f>
        <v>0</v>
      </c>
      <c r="BI230" s="161">
        <f>IF(A12stdlife="n/a","n/a",IF(BI$3&gt;(A12stdlife+$E230),(Input!$P$154*(1+rvanilla)^0.5)-SUM($P230:BH230),(Input!$P$154*(1+rvanilla)^0.5)/A12stdlife))</f>
        <v>0</v>
      </c>
      <c r="BJ230" s="19"/>
      <c r="BK230" s="19"/>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1" x14ac:dyDescent="0.2">
      <c r="A231" s="19"/>
      <c r="B231" s="19"/>
      <c r="C231" s="35">
        <f>Asset12</f>
        <v>0</v>
      </c>
      <c r="D231" s="19"/>
      <c r="E231" s="19"/>
      <c r="F231" s="32"/>
      <c r="G231" s="158">
        <f t="shared" ref="G231:AL231" si="59">SUM(G219:G230)</f>
        <v>0</v>
      </c>
      <c r="H231" s="158">
        <f t="shared" si="59"/>
        <v>0</v>
      </c>
      <c r="I231" s="158">
        <f t="shared" si="59"/>
        <v>0</v>
      </c>
      <c r="J231" s="158">
        <f t="shared" si="59"/>
        <v>0</v>
      </c>
      <c r="K231" s="158">
        <f t="shared" si="59"/>
        <v>0</v>
      </c>
      <c r="L231" s="158">
        <f t="shared" si="59"/>
        <v>0</v>
      </c>
      <c r="M231" s="158">
        <f t="shared" si="59"/>
        <v>0</v>
      </c>
      <c r="N231" s="158">
        <f t="shared" si="59"/>
        <v>0</v>
      </c>
      <c r="O231" s="158">
        <f t="shared" si="59"/>
        <v>0</v>
      </c>
      <c r="P231" s="158">
        <f t="shared" si="59"/>
        <v>0</v>
      </c>
      <c r="Q231" s="158">
        <f t="shared" si="59"/>
        <v>0</v>
      </c>
      <c r="R231" s="158">
        <f t="shared" si="59"/>
        <v>0</v>
      </c>
      <c r="S231" s="158">
        <f t="shared" si="59"/>
        <v>0</v>
      </c>
      <c r="T231" s="158">
        <f t="shared" si="59"/>
        <v>0</v>
      </c>
      <c r="U231" s="158">
        <f t="shared" si="59"/>
        <v>0</v>
      </c>
      <c r="V231" s="158">
        <f t="shared" si="59"/>
        <v>0</v>
      </c>
      <c r="W231" s="158">
        <f t="shared" si="59"/>
        <v>0</v>
      </c>
      <c r="X231" s="158">
        <f t="shared" si="59"/>
        <v>0</v>
      </c>
      <c r="Y231" s="158">
        <f t="shared" si="59"/>
        <v>0</v>
      </c>
      <c r="Z231" s="158">
        <f t="shared" si="59"/>
        <v>0</v>
      </c>
      <c r="AA231" s="158">
        <f t="shared" si="59"/>
        <v>0</v>
      </c>
      <c r="AB231" s="158">
        <f t="shared" si="59"/>
        <v>0</v>
      </c>
      <c r="AC231" s="158">
        <f t="shared" si="59"/>
        <v>0</v>
      </c>
      <c r="AD231" s="158">
        <f t="shared" si="59"/>
        <v>0</v>
      </c>
      <c r="AE231" s="158">
        <f t="shared" si="59"/>
        <v>0</v>
      </c>
      <c r="AF231" s="158">
        <f t="shared" si="59"/>
        <v>0</v>
      </c>
      <c r="AG231" s="158">
        <f t="shared" si="59"/>
        <v>0</v>
      </c>
      <c r="AH231" s="158">
        <f t="shared" si="59"/>
        <v>0</v>
      </c>
      <c r="AI231" s="158">
        <f t="shared" si="59"/>
        <v>0</v>
      </c>
      <c r="AJ231" s="158">
        <f t="shared" si="59"/>
        <v>0</v>
      </c>
      <c r="AK231" s="158">
        <f t="shared" si="59"/>
        <v>0</v>
      </c>
      <c r="AL231" s="158">
        <f t="shared" si="59"/>
        <v>0</v>
      </c>
      <c r="AM231" s="158">
        <f t="shared" ref="AM231:BI231" si="60">SUM(AM219:AM230)</f>
        <v>0</v>
      </c>
      <c r="AN231" s="158">
        <f t="shared" si="60"/>
        <v>0</v>
      </c>
      <c r="AO231" s="158">
        <f t="shared" si="60"/>
        <v>0</v>
      </c>
      <c r="AP231" s="158">
        <f t="shared" si="60"/>
        <v>0</v>
      </c>
      <c r="AQ231" s="158">
        <f t="shared" si="60"/>
        <v>0</v>
      </c>
      <c r="AR231" s="158">
        <f t="shared" si="60"/>
        <v>0</v>
      </c>
      <c r="AS231" s="158">
        <f t="shared" si="60"/>
        <v>0</v>
      </c>
      <c r="AT231" s="158">
        <f t="shared" si="60"/>
        <v>0</v>
      </c>
      <c r="AU231" s="158">
        <f t="shared" si="60"/>
        <v>0</v>
      </c>
      <c r="AV231" s="158">
        <f t="shared" si="60"/>
        <v>0</v>
      </c>
      <c r="AW231" s="158">
        <f t="shared" si="60"/>
        <v>0</v>
      </c>
      <c r="AX231" s="158">
        <f t="shared" si="60"/>
        <v>0</v>
      </c>
      <c r="AY231" s="158">
        <f t="shared" si="60"/>
        <v>0</v>
      </c>
      <c r="AZ231" s="158">
        <f t="shared" si="60"/>
        <v>0</v>
      </c>
      <c r="BA231" s="158">
        <f t="shared" si="60"/>
        <v>0</v>
      </c>
      <c r="BB231" s="158">
        <f t="shared" si="60"/>
        <v>0</v>
      </c>
      <c r="BC231" s="158">
        <f t="shared" si="60"/>
        <v>0</v>
      </c>
      <c r="BD231" s="158">
        <f t="shared" si="60"/>
        <v>0</v>
      </c>
      <c r="BE231" s="158">
        <f t="shared" si="60"/>
        <v>0</v>
      </c>
      <c r="BF231" s="158">
        <f t="shared" si="60"/>
        <v>0</v>
      </c>
      <c r="BG231" s="158">
        <f t="shared" si="60"/>
        <v>0</v>
      </c>
      <c r="BH231" s="158">
        <f t="shared" si="60"/>
        <v>0</v>
      </c>
      <c r="BI231" s="158">
        <f t="shared" si="60"/>
        <v>0</v>
      </c>
      <c r="BJ231" s="19"/>
      <c r="BK231" s="19"/>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x14ac:dyDescent="0.2">
      <c r="A232" s="19"/>
      <c r="B232" s="42">
        <f>C244</f>
        <v>0</v>
      </c>
      <c r="C232" s="43"/>
      <c r="D232" s="44" t="s">
        <v>72</v>
      </c>
      <c r="E232" s="43"/>
      <c r="F232" s="45"/>
      <c r="G232" s="391">
        <f>IF(G$3&gt;A13remlife,A13value-SUM($F232:F232),IF(A13remlife="N/A","n/a",A13value/A13remlife))</f>
        <v>0</v>
      </c>
      <c r="H232" s="160">
        <f>IF(H$3&gt;A13remlife,A13value-SUM($F232:G232),IF(A13remlife="N/A","n/a",A13value/A13remlife))</f>
        <v>0</v>
      </c>
      <c r="I232" s="160">
        <f>IF(I$3&gt;A13remlife,A13value-SUM($F232:H232),IF(A13remlife="N/A","n/a",A13value/A13remlife))</f>
        <v>0</v>
      </c>
      <c r="J232" s="160">
        <f>IF(J$3&gt;A13remlife,A13value-SUM($F232:I232),IF(A13remlife="N/A","n/a",A13value/A13remlife))</f>
        <v>0</v>
      </c>
      <c r="K232" s="160">
        <f>IF(K$3&gt;A13remlife,A13value-SUM($F232:J232),IF(A13remlife="N/A","n/a",A13value/A13remlife))</f>
        <v>0</v>
      </c>
      <c r="L232" s="160">
        <f>IF(L$3&gt;A13remlife,A13value-SUM($F232:K232),IF(A13remlife="N/A","n/a",A13value/A13remlife))</f>
        <v>0</v>
      </c>
      <c r="M232" s="160">
        <f>IF(M$3&gt;A13remlife,A13value-SUM($F232:L232),IF(A13remlife="N/A","n/a",A13value/A13remlife))</f>
        <v>0</v>
      </c>
      <c r="N232" s="160">
        <f>IF(N$3&gt;A13remlife,A13value-SUM($F232:M232),IF(A13remlife="N/A","n/a",A13value/A13remlife))</f>
        <v>0</v>
      </c>
      <c r="O232" s="160">
        <f>IF(O$3&gt;A13remlife,A13value-SUM($F232:N232),IF(A13remlife="N/A","n/a",A13value/A13remlife))</f>
        <v>0</v>
      </c>
      <c r="P232" s="160">
        <f>IF(P$3&gt;A13remlife,A13value-SUM($F232:O232),IF(A13remlife="N/A","n/a",A13value/A13remlife))</f>
        <v>0</v>
      </c>
      <c r="Q232" s="160">
        <f>IF(Q$3&gt;A13remlife,A13value-SUM($F232:P232),IF(A13remlife="N/A","n/a",A13value/A13remlife))</f>
        <v>0</v>
      </c>
      <c r="R232" s="160">
        <f>IF(R$3&gt;A13remlife,A13value-SUM($F232:Q232),IF(A13remlife="N/A","n/a",A13value/A13remlife))</f>
        <v>0</v>
      </c>
      <c r="S232" s="160">
        <f>IF(S$3&gt;A13remlife,A13value-SUM($F232:R232),IF(A13remlife="N/A","n/a",A13value/A13remlife))</f>
        <v>0</v>
      </c>
      <c r="T232" s="160">
        <f>IF(T$3&gt;A13remlife,A13value-SUM($F232:S232),IF(A13remlife="N/A","n/a",A13value/A13remlife))</f>
        <v>0</v>
      </c>
      <c r="U232" s="160">
        <f>IF(U$3&gt;A13remlife,A13value-SUM($F232:T232),IF(A13remlife="N/A","n/a",A13value/A13remlife))</f>
        <v>0</v>
      </c>
      <c r="V232" s="160">
        <f>IF(V$3&gt;A13remlife,A13value-SUM($F232:U232),IF(A13remlife="N/A","n/a",A13value/A13remlife))</f>
        <v>0</v>
      </c>
      <c r="W232" s="160">
        <f>IF(W$3&gt;A13remlife,A13value-SUM($F232:V232),IF(A13remlife="N/A","n/a",A13value/A13remlife))</f>
        <v>0</v>
      </c>
      <c r="X232" s="160">
        <f>IF(X$3&gt;A13remlife,A13value-SUM($F232:W232),IF(A13remlife="N/A","n/a",A13value/A13remlife))</f>
        <v>0</v>
      </c>
      <c r="Y232" s="160">
        <f>IF(Y$3&gt;A13remlife,A13value-SUM($F232:X232),IF(A13remlife="N/A","n/a",A13value/A13remlife))</f>
        <v>0</v>
      </c>
      <c r="Z232" s="160">
        <f>IF(Z$3&gt;A13remlife,A13value-SUM($F232:Y232),IF(A13remlife="N/A","n/a",A13value/A13remlife))</f>
        <v>0</v>
      </c>
      <c r="AA232" s="160">
        <f>IF(AA$3&gt;A13remlife,A13value-SUM($F232:Z232),IF(A13remlife="N/A","n/a",A13value/A13remlife))</f>
        <v>0</v>
      </c>
      <c r="AB232" s="160">
        <f>IF(AB$3&gt;A13remlife,A13value-SUM($F232:AA232),IF(A13remlife="N/A","n/a",A13value/A13remlife))</f>
        <v>0</v>
      </c>
      <c r="AC232" s="160">
        <f>IF(AC$3&gt;A13remlife,A13value-SUM($F232:AB232),IF(A13remlife="N/A","n/a",A13value/A13remlife))</f>
        <v>0</v>
      </c>
      <c r="AD232" s="160">
        <f>IF(AD$3&gt;A13remlife,A13value-SUM($F232:AC232),IF(A13remlife="N/A","n/a",A13value/A13remlife))</f>
        <v>0</v>
      </c>
      <c r="AE232" s="160">
        <f>IF(AE$3&gt;A13remlife,A13value-SUM($F232:AD232),IF(A13remlife="N/A","n/a",A13value/A13remlife))</f>
        <v>0</v>
      </c>
      <c r="AF232" s="160">
        <f>IF(AF$3&gt;A13remlife,A13value-SUM($F232:AE232),IF(A13remlife="N/A","n/a",A13value/A13remlife))</f>
        <v>0</v>
      </c>
      <c r="AG232" s="160">
        <f>IF(AG$3&gt;A13remlife,A13value-SUM($F232:AF232),IF(A13remlife="N/A","n/a",A13value/A13remlife))</f>
        <v>0</v>
      </c>
      <c r="AH232" s="160">
        <f>IF(AH$3&gt;A13remlife,A13value-SUM($F232:AG232),IF(A13remlife="N/A","n/a",A13value/A13remlife))</f>
        <v>0</v>
      </c>
      <c r="AI232" s="160">
        <f>IF(AI$3&gt;A13remlife,A13value-SUM($F232:AH232),IF(A13remlife="N/A","n/a",A13value/A13remlife))</f>
        <v>0</v>
      </c>
      <c r="AJ232" s="160">
        <f>IF(AJ$3&gt;A13remlife,A13value-SUM($F232:AI232),IF(A13remlife="N/A","n/a",A13value/A13remlife))</f>
        <v>0</v>
      </c>
      <c r="AK232" s="160">
        <f>IF(AK$3&gt;A13remlife,A13value-SUM($F232:AJ232),IF(A13remlife="N/A","n/a",A13value/A13remlife))</f>
        <v>0</v>
      </c>
      <c r="AL232" s="160">
        <f>IF(AL$3&gt;A13remlife,A13value-SUM($F232:AK232),IF(A13remlife="N/A","n/a",A13value/A13remlife))</f>
        <v>0</v>
      </c>
      <c r="AM232" s="160">
        <f>IF(AM$3&gt;A13remlife,A13value-SUM($F232:AL232),IF(A13remlife="N/A","n/a",A13value/A13remlife))</f>
        <v>0</v>
      </c>
      <c r="AN232" s="160">
        <f>IF(AN$3&gt;A13remlife,A13value-SUM($F232:AM232),IF(A13remlife="N/A","n/a",A13value/A13remlife))</f>
        <v>0</v>
      </c>
      <c r="AO232" s="160">
        <f>IF(AO$3&gt;A13remlife,A13value-SUM($F232:AN232),IF(A13remlife="N/A","n/a",A13value/A13remlife))</f>
        <v>0</v>
      </c>
      <c r="AP232" s="160">
        <f>IF(AP$3&gt;A13remlife,A13value-SUM($F232:AO232),IF(A13remlife="N/A","n/a",A13value/A13remlife))</f>
        <v>0</v>
      </c>
      <c r="AQ232" s="160">
        <f>IF(AQ$3&gt;A13remlife,A13value-SUM($F232:AP232),IF(A13remlife="N/A","n/a",A13value/A13remlife))</f>
        <v>0</v>
      </c>
      <c r="AR232" s="160">
        <f>IF(AR$3&gt;A13remlife,A13value-SUM($F232:AQ232),IF(A13remlife="N/A","n/a",A13value/A13remlife))</f>
        <v>0</v>
      </c>
      <c r="AS232" s="160">
        <f>IF(AS$3&gt;A13remlife,A13value-SUM($F232:AR232),IF(A13remlife="N/A","n/a",A13value/A13remlife))</f>
        <v>0</v>
      </c>
      <c r="AT232" s="160">
        <f>IF(AT$3&gt;A13remlife,A13value-SUM($F232:AS232),IF(A13remlife="N/A","n/a",A13value/A13remlife))</f>
        <v>0</v>
      </c>
      <c r="AU232" s="160">
        <f>IF(AU$3&gt;A13remlife,A13value-SUM($F232:AT232),IF(A13remlife="N/A","n/a",A13value/A13remlife))</f>
        <v>0</v>
      </c>
      <c r="AV232" s="160">
        <f>IF(AV$3&gt;A13remlife,A13value-SUM($F232:AU232),IF(A13remlife="N/A","n/a",A13value/A13remlife))</f>
        <v>0</v>
      </c>
      <c r="AW232" s="160">
        <f>IF(AW$3&gt;A13remlife,A13value-SUM($F232:AV232),IF(A13remlife="N/A","n/a",A13value/A13remlife))</f>
        <v>0</v>
      </c>
      <c r="AX232" s="160">
        <f>IF(AX$3&gt;A13remlife,A13value-SUM($F232:AW232),IF(A13remlife="N/A","n/a",A13value/A13remlife))</f>
        <v>0</v>
      </c>
      <c r="AY232" s="160">
        <f>IF(AY$3&gt;A13remlife,A13value-SUM($F232:AX232),IF(A13remlife="N/A","n/a",A13value/A13remlife))</f>
        <v>0</v>
      </c>
      <c r="AZ232" s="160">
        <f>IF(AZ$3&gt;A13remlife,A13value-SUM($F232:AY232),IF(A13remlife="N/A","n/a",A13value/A13remlife))</f>
        <v>0</v>
      </c>
      <c r="BA232" s="160">
        <f>IF(BA$3&gt;A13remlife,A13value-SUM($F232:AZ232),IF(A13remlife="N/A","n/a",A13value/A13remlife))</f>
        <v>0</v>
      </c>
      <c r="BB232" s="160">
        <f>IF(BB$3&gt;A13remlife,A13value-SUM($F232:BA232),IF(A13remlife="N/A","n/a",A13value/A13remlife))</f>
        <v>0</v>
      </c>
      <c r="BC232" s="160">
        <f>IF(BC$3&gt;A13remlife,A13value-SUM($F232:BB232),IF(A13remlife="N/A","n/a",A13value/A13remlife))</f>
        <v>0</v>
      </c>
      <c r="BD232" s="160">
        <f>IF(BD$3&gt;A13remlife,A13value-SUM($F232:BC232),IF(A13remlife="N/A","n/a",A13value/A13remlife))</f>
        <v>0</v>
      </c>
      <c r="BE232" s="160">
        <f>IF(BE$3&gt;A13remlife,A13value-SUM($F232:BD232),IF(A13remlife="N/A","n/a",A13value/A13remlife))</f>
        <v>0</v>
      </c>
      <c r="BF232" s="160">
        <f>IF(BF$3&gt;A13remlife,A13value-SUM($F232:BE232),IF(A13remlife="N/A","n/a",A13value/A13remlife))</f>
        <v>0</v>
      </c>
      <c r="BG232" s="160">
        <f>IF(BG$3&gt;A13remlife,A13value-SUM($F232:BF232),IF(A13remlife="N/A","n/a",A13value/A13remlife))</f>
        <v>0</v>
      </c>
      <c r="BH232" s="160">
        <f>IF(BH$3&gt;A13remlife,A13value-SUM($F232:BG232),IF(A13remlife="N/A","n/a",A13value/A13remlife))</f>
        <v>0</v>
      </c>
      <c r="BI232" s="160">
        <f>IF(BI$3&gt;A13remlife,A13value-SUM($F232:BH232),IF(A13remlife="N/A","n/a",A13value/A13remlife))</f>
        <v>0</v>
      </c>
      <c r="BJ232" s="19"/>
      <c r="BK232" s="19"/>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x14ac:dyDescent="0.2">
      <c r="A233" s="19"/>
      <c r="B233" s="19"/>
      <c r="C233" s="35"/>
      <c r="D233" s="469" t="s">
        <v>71</v>
      </c>
      <c r="E233" s="281">
        <v>0</v>
      </c>
      <c r="F233" s="37"/>
      <c r="G233" s="157"/>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9"/>
      <c r="BK233" s="19"/>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x14ac:dyDescent="0.2">
      <c r="A234" s="19"/>
      <c r="B234" s="19"/>
      <c r="C234" s="35"/>
      <c r="D234" s="469"/>
      <c r="E234" s="281">
        <v>1</v>
      </c>
      <c r="F234" s="37"/>
      <c r="G234" s="392"/>
      <c r="H234" s="161">
        <f>IF(A13stdlife="n/a","n/a",IF(H$3&gt;(A13stdlife+$E234),(Input!$G$155*(1+rvanilla)^0.5)-SUM($G234:G234),(Input!$G$155*(1+rvanilla)^0.5)/A13stdlife))</f>
        <v>0</v>
      </c>
      <c r="I234" s="161">
        <f>IF(A13stdlife="n/a","n/a",IF(I$3&gt;(A13stdlife+$E234),(Input!$G$155*(1+rvanilla)^0.5)-SUM($G234:H234),(Input!$G$155*(1+rvanilla)^0.5)/A13stdlife))</f>
        <v>0</v>
      </c>
      <c r="J234" s="161">
        <f>IF(A13stdlife="n/a","n/a",IF(J$3&gt;(A13stdlife+$E234),(Input!$G$155*(1+rvanilla)^0.5)-SUM($G234:I234),(Input!$G$155*(1+rvanilla)^0.5)/A13stdlife))</f>
        <v>0</v>
      </c>
      <c r="K234" s="161">
        <f>IF(A13stdlife="n/a","n/a",IF(K$3&gt;(A13stdlife+$E234),(Input!$G$155*(1+rvanilla)^0.5)-SUM($G234:J234),(Input!$G$155*(1+rvanilla)^0.5)/A13stdlife))</f>
        <v>0</v>
      </c>
      <c r="L234" s="161">
        <f>IF(A13stdlife="n/a","n/a",IF(L$3&gt;(A13stdlife+$E234),(Input!$G$155*(1+rvanilla)^0.5)-SUM($G234:K234),(Input!$G$155*(1+rvanilla)^0.5)/A13stdlife))</f>
        <v>0</v>
      </c>
      <c r="M234" s="161">
        <f>IF(A13stdlife="n/a","n/a",IF(M$3&gt;(A13stdlife+$E234),(Input!$G$155*(1+rvanilla)^0.5)-SUM($G234:L234),(Input!$G$155*(1+rvanilla)^0.5)/A13stdlife))</f>
        <v>0</v>
      </c>
      <c r="N234" s="161">
        <f>IF(A13stdlife="n/a","n/a",IF(N$3&gt;(A13stdlife+$E234),(Input!$G$155*(1+rvanilla)^0.5)-SUM($G234:M234),(Input!$G$155*(1+rvanilla)^0.5)/A13stdlife))</f>
        <v>0</v>
      </c>
      <c r="O234" s="161">
        <f>IF(A13stdlife="n/a","n/a",IF(O$3&gt;(A13stdlife+$E234),(Input!$G$155*(1+rvanilla)^0.5)-SUM($G234:N234),(Input!$G$155*(1+rvanilla)^0.5)/A13stdlife))</f>
        <v>0</v>
      </c>
      <c r="P234" s="161">
        <f>IF(A13stdlife="n/a","n/a",IF(P$3&gt;(A13stdlife+$E234),(Input!$G$155*(1+rvanilla)^0.5)-SUM($G234:O234),(Input!$G$155*(1+rvanilla)^0.5)/A13stdlife))</f>
        <v>0</v>
      </c>
      <c r="Q234" s="161">
        <f>IF(A13stdlife="n/a","n/a",IF(Q$3&gt;(A13stdlife+$E234),(Input!$G$155*(1+rvanilla)^0.5)-SUM($G234:P234),(Input!$G$155*(1+rvanilla)^0.5)/A13stdlife))</f>
        <v>0</v>
      </c>
      <c r="R234" s="161">
        <f>IF(A13stdlife="n/a","n/a",IF(R$3&gt;(A13stdlife+$E234),(Input!$G$155*(1+rvanilla)^0.5)-SUM($G234:Q234),(Input!$G$155*(1+rvanilla)^0.5)/A13stdlife))</f>
        <v>0</v>
      </c>
      <c r="S234" s="161">
        <f>IF(A13stdlife="n/a","n/a",IF(S$3&gt;(A13stdlife+$E234),(Input!$G$155*(1+rvanilla)^0.5)-SUM($G234:R234),(Input!$G$155*(1+rvanilla)^0.5)/A13stdlife))</f>
        <v>0</v>
      </c>
      <c r="T234" s="161">
        <f>IF(A13stdlife="n/a","n/a",IF(T$3&gt;(A13stdlife+$E234),(Input!$G$155*(1+rvanilla)^0.5)-SUM($G234:S234),(Input!$G$155*(1+rvanilla)^0.5)/A13stdlife))</f>
        <v>0</v>
      </c>
      <c r="U234" s="161">
        <f>IF(A13stdlife="n/a","n/a",IF(U$3&gt;(A13stdlife+$E234),(Input!$G$155*(1+rvanilla)^0.5)-SUM($G234:T234),(Input!$G$155*(1+rvanilla)^0.5)/A13stdlife))</f>
        <v>0</v>
      </c>
      <c r="V234" s="161">
        <f>IF(A13stdlife="n/a","n/a",IF(V$3&gt;(A13stdlife+$E234),(Input!$G$155*(1+rvanilla)^0.5)-SUM($G234:U234),(Input!$G$155*(1+rvanilla)^0.5)/A13stdlife))</f>
        <v>0</v>
      </c>
      <c r="W234" s="161">
        <f>IF(A13stdlife="n/a","n/a",IF(W$3&gt;(A13stdlife+$E234),(Input!$G$155*(1+rvanilla)^0.5)-SUM($G234:V234),(Input!$G$155*(1+rvanilla)^0.5)/A13stdlife))</f>
        <v>0</v>
      </c>
      <c r="X234" s="161">
        <f>IF(A13stdlife="n/a","n/a",IF(X$3&gt;(A13stdlife+$E234),(Input!$G$155*(1+rvanilla)^0.5)-SUM($G234:W234),(Input!$G$155*(1+rvanilla)^0.5)/A13stdlife))</f>
        <v>0</v>
      </c>
      <c r="Y234" s="161">
        <f>IF(A13stdlife="n/a","n/a",IF(Y$3&gt;(A13stdlife+$E234),(Input!$G$155*(1+rvanilla)^0.5)-SUM($G234:X234),(Input!$G$155*(1+rvanilla)^0.5)/A13stdlife))</f>
        <v>0</v>
      </c>
      <c r="Z234" s="161">
        <f>IF(A13stdlife="n/a","n/a",IF(Z$3&gt;(A13stdlife+$E234),(Input!$G$155*(1+rvanilla)^0.5)-SUM($G234:Y234),(Input!$G$155*(1+rvanilla)^0.5)/A13stdlife))</f>
        <v>0</v>
      </c>
      <c r="AA234" s="161">
        <f>IF(A13stdlife="n/a","n/a",IF(AA$3&gt;(A13stdlife+$E234),(Input!$G$155*(1+rvanilla)^0.5)-SUM($G234:Z234),(Input!$G$155*(1+rvanilla)^0.5)/A13stdlife))</f>
        <v>0</v>
      </c>
      <c r="AB234" s="161">
        <f>IF(A13stdlife="n/a","n/a",IF(AB$3&gt;(A13stdlife+$E234),(Input!$G$155*(1+rvanilla)^0.5)-SUM($G234:AA234),(Input!$G$155*(1+rvanilla)^0.5)/A13stdlife))</f>
        <v>0</v>
      </c>
      <c r="AC234" s="161">
        <f>IF(A13stdlife="n/a","n/a",IF(AC$3&gt;(A13stdlife+$E234),(Input!$G$155*(1+rvanilla)^0.5)-SUM($G234:AB234),(Input!$G$155*(1+rvanilla)^0.5)/A13stdlife))</f>
        <v>0</v>
      </c>
      <c r="AD234" s="161">
        <f>IF(A13stdlife="n/a","n/a",IF(AD$3&gt;(A13stdlife+$E234),(Input!$G$155*(1+rvanilla)^0.5)-SUM($G234:AC234),(Input!$G$155*(1+rvanilla)^0.5)/A13stdlife))</f>
        <v>0</v>
      </c>
      <c r="AE234" s="161">
        <f>IF(A13stdlife="n/a","n/a",IF(AE$3&gt;(A13stdlife+$E234),(Input!$G$155*(1+rvanilla)^0.5)-SUM($G234:AD234),(Input!$G$155*(1+rvanilla)^0.5)/A13stdlife))</f>
        <v>0</v>
      </c>
      <c r="AF234" s="161">
        <f>IF(A13stdlife="n/a","n/a",IF(AF$3&gt;(A13stdlife+$E234),(Input!$G$155*(1+rvanilla)^0.5)-SUM($G234:AE234),(Input!$G$155*(1+rvanilla)^0.5)/A13stdlife))</f>
        <v>0</v>
      </c>
      <c r="AG234" s="161">
        <f>IF(A13stdlife="n/a","n/a",IF(AG$3&gt;(A13stdlife+$E234),(Input!$G$155*(1+rvanilla)^0.5)-SUM($G234:AF234),(Input!$G$155*(1+rvanilla)^0.5)/A13stdlife))</f>
        <v>0</v>
      </c>
      <c r="AH234" s="161">
        <f>IF(A13stdlife="n/a","n/a",IF(AH$3&gt;(A13stdlife+$E234),(Input!$G$155*(1+rvanilla)^0.5)-SUM($G234:AG234),(Input!$G$155*(1+rvanilla)^0.5)/A13stdlife))</f>
        <v>0</v>
      </c>
      <c r="AI234" s="161">
        <f>IF(A13stdlife="n/a","n/a",IF(AI$3&gt;(A13stdlife+$E234),(Input!$G$155*(1+rvanilla)^0.5)-SUM($G234:AH234),(Input!$G$155*(1+rvanilla)^0.5)/A13stdlife))</f>
        <v>0</v>
      </c>
      <c r="AJ234" s="161">
        <f>IF(A13stdlife="n/a","n/a",IF(AJ$3&gt;(A13stdlife+$E234),(Input!$G$155*(1+rvanilla)^0.5)-SUM($G234:AI234),(Input!$G$155*(1+rvanilla)^0.5)/A13stdlife))</f>
        <v>0</v>
      </c>
      <c r="AK234" s="161">
        <f>IF(A13stdlife="n/a","n/a",IF(AK$3&gt;(A13stdlife+$E234),(Input!$G$155*(1+rvanilla)^0.5)-SUM($G234:AJ234),(Input!$G$155*(1+rvanilla)^0.5)/A13stdlife))</f>
        <v>0</v>
      </c>
      <c r="AL234" s="161">
        <f>IF(A13stdlife="n/a","n/a",IF(AL$3&gt;(A13stdlife+$E234),(Input!$G$155*(1+rvanilla)^0.5)-SUM($G234:AK234),(Input!$G$155*(1+rvanilla)^0.5)/A13stdlife))</f>
        <v>0</v>
      </c>
      <c r="AM234" s="161">
        <f>IF(A13stdlife="n/a","n/a",IF(AM$3&gt;(A13stdlife+$E234),(Input!$G$155*(1+rvanilla)^0.5)-SUM($G234:AL234),(Input!$G$155*(1+rvanilla)^0.5)/A13stdlife))</f>
        <v>0</v>
      </c>
      <c r="AN234" s="161">
        <f>IF(A13stdlife="n/a","n/a",IF(AN$3&gt;(A13stdlife+$E234),(Input!$G$155*(1+rvanilla)^0.5)-SUM($G234:AM234),(Input!$G$155*(1+rvanilla)^0.5)/A13stdlife))</f>
        <v>0</v>
      </c>
      <c r="AO234" s="161">
        <f>IF(A13stdlife="n/a","n/a",IF(AO$3&gt;(A13stdlife+$E234),(Input!$G$155*(1+rvanilla)^0.5)-SUM($G234:AN234),(Input!$G$155*(1+rvanilla)^0.5)/A13stdlife))</f>
        <v>0</v>
      </c>
      <c r="AP234" s="161">
        <f>IF(A13stdlife="n/a","n/a",IF(AP$3&gt;(A13stdlife+$E234),(Input!$G$155*(1+rvanilla)^0.5)-SUM($G234:AO234),(Input!$G$155*(1+rvanilla)^0.5)/A13stdlife))</f>
        <v>0</v>
      </c>
      <c r="AQ234" s="161">
        <f>IF(A13stdlife="n/a","n/a",IF(AQ$3&gt;(A13stdlife+$E234),(Input!$G$155*(1+rvanilla)^0.5)-SUM($G234:AP234),(Input!$G$155*(1+rvanilla)^0.5)/A13stdlife))</f>
        <v>0</v>
      </c>
      <c r="AR234" s="161">
        <f>IF(A13stdlife="n/a","n/a",IF(AR$3&gt;(A13stdlife+$E234),(Input!$G$155*(1+rvanilla)^0.5)-SUM($G234:AQ234),(Input!$G$155*(1+rvanilla)^0.5)/A13stdlife))</f>
        <v>0</v>
      </c>
      <c r="AS234" s="161">
        <f>IF(A13stdlife="n/a","n/a",IF(AS$3&gt;(A13stdlife+$E234),(Input!$G$155*(1+rvanilla)^0.5)-SUM($G234:AR234),(Input!$G$155*(1+rvanilla)^0.5)/A13stdlife))</f>
        <v>0</v>
      </c>
      <c r="AT234" s="161">
        <f>IF(A13stdlife="n/a","n/a",IF(AT$3&gt;(A13stdlife+$E234),(Input!$G$155*(1+rvanilla)^0.5)-SUM($G234:AS234),(Input!$G$155*(1+rvanilla)^0.5)/A13stdlife))</f>
        <v>0</v>
      </c>
      <c r="AU234" s="161">
        <f>IF(A13stdlife="n/a","n/a",IF(AU$3&gt;(A13stdlife+$E234),(Input!$G$155*(1+rvanilla)^0.5)-SUM($G234:AT234),(Input!$G$155*(1+rvanilla)^0.5)/A13stdlife))</f>
        <v>0</v>
      </c>
      <c r="AV234" s="161">
        <f>IF(A13stdlife="n/a","n/a",IF(AV$3&gt;(A13stdlife+$E234),(Input!$G$155*(1+rvanilla)^0.5)-SUM($G234:AU234),(Input!$G$155*(1+rvanilla)^0.5)/A13stdlife))</f>
        <v>0</v>
      </c>
      <c r="AW234" s="161">
        <f>IF(A13stdlife="n/a","n/a",IF(AW$3&gt;(A13stdlife+$E234),(Input!$G$155*(1+rvanilla)^0.5)-SUM($G234:AV234),(Input!$G$155*(1+rvanilla)^0.5)/A13stdlife))</f>
        <v>0</v>
      </c>
      <c r="AX234" s="161">
        <f>IF(A13stdlife="n/a","n/a",IF(AX$3&gt;(A13stdlife+$E234),(Input!$G$155*(1+rvanilla)^0.5)-SUM($G234:AW234),(Input!$G$155*(1+rvanilla)^0.5)/A13stdlife))</f>
        <v>0</v>
      </c>
      <c r="AY234" s="161">
        <f>IF(A13stdlife="n/a","n/a",IF(AY$3&gt;(A13stdlife+$E234),(Input!$G$155*(1+rvanilla)^0.5)-SUM($G234:AX234),(Input!$G$155*(1+rvanilla)^0.5)/A13stdlife))</f>
        <v>0</v>
      </c>
      <c r="AZ234" s="161">
        <f>IF(A13stdlife="n/a","n/a",IF(AZ$3&gt;(A13stdlife+$E234),(Input!$G$155*(1+rvanilla)^0.5)-SUM($G234:AY234),(Input!$G$155*(1+rvanilla)^0.5)/A13stdlife))</f>
        <v>0</v>
      </c>
      <c r="BA234" s="161">
        <f>IF(A13stdlife="n/a","n/a",IF(BA$3&gt;(A13stdlife+$E234),(Input!$G$155*(1+rvanilla)^0.5)-SUM($G234:AZ234),(Input!$G$155*(1+rvanilla)^0.5)/A13stdlife))</f>
        <v>0</v>
      </c>
      <c r="BB234" s="161">
        <f>IF(A13stdlife="n/a","n/a",IF(BB$3&gt;(A13stdlife+$E234),(Input!$G$155*(1+rvanilla)^0.5)-SUM($G234:BA234),(Input!$G$155*(1+rvanilla)^0.5)/A13stdlife))</f>
        <v>0</v>
      </c>
      <c r="BC234" s="161">
        <f>IF(A13stdlife="n/a","n/a",IF(BC$3&gt;(A13stdlife+$E234),(Input!$G$155*(1+rvanilla)^0.5)-SUM($G234:BB234),(Input!$G$155*(1+rvanilla)^0.5)/A13stdlife))</f>
        <v>0</v>
      </c>
      <c r="BD234" s="161">
        <f>IF(A13stdlife="n/a","n/a",IF(BD$3&gt;(A13stdlife+$E234),(Input!$G$155*(1+rvanilla)^0.5)-SUM($G234:BC234),(Input!$G$155*(1+rvanilla)^0.5)/A13stdlife))</f>
        <v>0</v>
      </c>
      <c r="BE234" s="161">
        <f>IF(A13stdlife="n/a","n/a",IF(BE$3&gt;(A13stdlife+$E234),(Input!$G$155*(1+rvanilla)^0.5)-SUM($G234:BD234),(Input!$G$155*(1+rvanilla)^0.5)/A13stdlife))</f>
        <v>0</v>
      </c>
      <c r="BF234" s="161">
        <f>IF(A13stdlife="n/a","n/a",IF(BF$3&gt;(A13stdlife+$E234),(Input!$G$155*(1+rvanilla)^0.5)-SUM($G234:BE234),(Input!$G$155*(1+rvanilla)^0.5)/A13stdlife))</f>
        <v>0</v>
      </c>
      <c r="BG234" s="161">
        <f>IF(A13stdlife="n/a","n/a",IF(BG$3&gt;(A13stdlife+$E234),(Input!$G$155*(1+rvanilla)^0.5)-SUM($G234:BF234),(Input!$G$155*(1+rvanilla)^0.5)/A13stdlife))</f>
        <v>0</v>
      </c>
      <c r="BH234" s="161">
        <f>IF(A13stdlife="n/a","n/a",IF(BH$3&gt;(A13stdlife+$E234),(Input!$G$155*(1+rvanilla)^0.5)-SUM($G234:BG234),(Input!$G$155*(1+rvanilla)^0.5)/A13stdlife))</f>
        <v>0</v>
      </c>
      <c r="BI234" s="161">
        <f>IF(A13stdlife="n/a","n/a",IF(BI$3&gt;(A13stdlife+$E234),(Input!$G$155*(1+rvanilla)^0.5)-SUM($G234:BH234),(Input!$G$155*(1+rvanilla)^0.5)/A13stdlife))</f>
        <v>0</v>
      </c>
      <c r="BJ234" s="19"/>
      <c r="BK234" s="19"/>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x14ac:dyDescent="0.2">
      <c r="A235" s="19"/>
      <c r="B235" s="19"/>
      <c r="C235" s="35"/>
      <c r="D235" s="469"/>
      <c r="E235" s="281">
        <v>2</v>
      </c>
      <c r="F235" s="37"/>
      <c r="G235" s="393"/>
      <c r="H235" s="306"/>
      <c r="I235" s="161">
        <f>IF(A13stdlife="n/a","n/a",IF(I$3&gt;(A13stdlife+$E235),(Input!$H$155*(1+rvanilla)^0.5)-SUM($H235:H235),(Input!$H$155*(1+rvanilla)^0.5)/A13stdlife))</f>
        <v>0</v>
      </c>
      <c r="J235" s="161">
        <f>IF(A13stdlife="n/a","n/a",IF(J$3&gt;(A13stdlife+$E235),(Input!$H$155*(1+rvanilla)^0.5)-SUM($H235:I235),(Input!$H$155*(1+rvanilla)^0.5)/A13stdlife))</f>
        <v>0</v>
      </c>
      <c r="K235" s="161">
        <f>IF(A13stdlife="n/a","n/a",IF(K$3&gt;(A13stdlife+$E235),(Input!$H$155*(1+rvanilla)^0.5)-SUM($H235:J235),(Input!$H$155*(1+rvanilla)^0.5)/A13stdlife))</f>
        <v>0</v>
      </c>
      <c r="L235" s="161">
        <f>IF(A13stdlife="n/a","n/a",IF(L$3&gt;(A13stdlife+$E235),(Input!$H$155*(1+rvanilla)^0.5)-SUM($H235:K235),(Input!$H$155*(1+rvanilla)^0.5)/A13stdlife))</f>
        <v>0</v>
      </c>
      <c r="M235" s="161">
        <f>IF(A13stdlife="n/a","n/a",IF(M$3&gt;(A13stdlife+$E235),(Input!$H$155*(1+rvanilla)^0.5)-SUM($H235:L235),(Input!$H$155*(1+rvanilla)^0.5)/A13stdlife))</f>
        <v>0</v>
      </c>
      <c r="N235" s="161">
        <f>IF(A13stdlife="n/a","n/a",IF(N$3&gt;(A13stdlife+$E235),(Input!$H$155*(1+rvanilla)^0.5)-SUM($H235:M235),(Input!$H$155*(1+rvanilla)^0.5)/A13stdlife))</f>
        <v>0</v>
      </c>
      <c r="O235" s="161">
        <f>IF(A13stdlife="n/a","n/a",IF(O$3&gt;(A13stdlife+$E235),(Input!$H$155*(1+rvanilla)^0.5)-SUM($H235:N235),(Input!$H$155*(1+rvanilla)^0.5)/A13stdlife))</f>
        <v>0</v>
      </c>
      <c r="P235" s="161">
        <f>IF(A13stdlife="n/a","n/a",IF(P$3&gt;(A13stdlife+$E235),(Input!$H$155*(1+rvanilla)^0.5)-SUM($H235:O235),(Input!$H$155*(1+rvanilla)^0.5)/A13stdlife))</f>
        <v>0</v>
      </c>
      <c r="Q235" s="161">
        <f>IF(A13stdlife="n/a","n/a",IF(Q$3&gt;(A13stdlife+$E235),(Input!$H$155*(1+rvanilla)^0.5)-SUM($H235:P235),(Input!$H$155*(1+rvanilla)^0.5)/A13stdlife))</f>
        <v>0</v>
      </c>
      <c r="R235" s="161">
        <f>IF(A13stdlife="n/a","n/a",IF(R$3&gt;(A13stdlife+$E235),(Input!$H$155*(1+rvanilla)^0.5)-SUM($H235:Q235),(Input!$H$155*(1+rvanilla)^0.5)/A13stdlife))</f>
        <v>0</v>
      </c>
      <c r="S235" s="161">
        <f>IF(A13stdlife="n/a","n/a",IF(S$3&gt;(A13stdlife+$E235),(Input!$H$155*(1+rvanilla)^0.5)-SUM($H235:R235),(Input!$H$155*(1+rvanilla)^0.5)/A13stdlife))</f>
        <v>0</v>
      </c>
      <c r="T235" s="161">
        <f>IF(A13stdlife="n/a","n/a",IF(T$3&gt;(A13stdlife+$E235),(Input!$H$155*(1+rvanilla)^0.5)-SUM($H235:S235),(Input!$H$155*(1+rvanilla)^0.5)/A13stdlife))</f>
        <v>0</v>
      </c>
      <c r="U235" s="161">
        <f>IF(A13stdlife="n/a","n/a",IF(U$3&gt;(A13stdlife+$E235),(Input!$H$155*(1+rvanilla)^0.5)-SUM($H235:T235),(Input!$H$155*(1+rvanilla)^0.5)/A13stdlife))</f>
        <v>0</v>
      </c>
      <c r="V235" s="161">
        <f>IF(A13stdlife="n/a","n/a",IF(V$3&gt;(A13stdlife+$E235),(Input!$H$155*(1+rvanilla)^0.5)-SUM($H235:U235),(Input!$H$155*(1+rvanilla)^0.5)/A13stdlife))</f>
        <v>0</v>
      </c>
      <c r="W235" s="161">
        <f>IF(A13stdlife="n/a","n/a",IF(W$3&gt;(A13stdlife+$E235),(Input!$H$155*(1+rvanilla)^0.5)-SUM($H235:V235),(Input!$H$155*(1+rvanilla)^0.5)/A13stdlife))</f>
        <v>0</v>
      </c>
      <c r="X235" s="161">
        <f>IF(A13stdlife="n/a","n/a",IF(X$3&gt;(A13stdlife+$E235),(Input!$H$155*(1+rvanilla)^0.5)-SUM($H235:W235),(Input!$H$155*(1+rvanilla)^0.5)/A13stdlife))</f>
        <v>0</v>
      </c>
      <c r="Y235" s="161">
        <f>IF(A13stdlife="n/a","n/a",IF(Y$3&gt;(A13stdlife+$E235),(Input!$H$155*(1+rvanilla)^0.5)-SUM($H235:X235),(Input!$H$155*(1+rvanilla)^0.5)/A13stdlife))</f>
        <v>0</v>
      </c>
      <c r="Z235" s="161">
        <f>IF(A13stdlife="n/a","n/a",IF(Z$3&gt;(A13stdlife+$E235),(Input!$H$155*(1+rvanilla)^0.5)-SUM($H235:Y235),(Input!$H$155*(1+rvanilla)^0.5)/A13stdlife))</f>
        <v>0</v>
      </c>
      <c r="AA235" s="161">
        <f>IF(A13stdlife="n/a","n/a",IF(AA$3&gt;(A13stdlife+$E235),(Input!$H$155*(1+rvanilla)^0.5)-SUM($H235:Z235),(Input!$H$155*(1+rvanilla)^0.5)/A13stdlife))</f>
        <v>0</v>
      </c>
      <c r="AB235" s="161">
        <f>IF(A13stdlife="n/a","n/a",IF(AB$3&gt;(A13stdlife+$E235),(Input!$H$155*(1+rvanilla)^0.5)-SUM($H235:AA235),(Input!$H$155*(1+rvanilla)^0.5)/A13stdlife))</f>
        <v>0</v>
      </c>
      <c r="AC235" s="161">
        <f>IF(A13stdlife="n/a","n/a",IF(AC$3&gt;(A13stdlife+$E235),(Input!$H$155*(1+rvanilla)^0.5)-SUM($H235:AB235),(Input!$H$155*(1+rvanilla)^0.5)/A13stdlife))</f>
        <v>0</v>
      </c>
      <c r="AD235" s="161">
        <f>IF(A13stdlife="n/a","n/a",IF(AD$3&gt;(A13stdlife+$E235),(Input!$H$155*(1+rvanilla)^0.5)-SUM($H235:AC235),(Input!$H$155*(1+rvanilla)^0.5)/A13stdlife))</f>
        <v>0</v>
      </c>
      <c r="AE235" s="161">
        <f>IF(A13stdlife="n/a","n/a",IF(AE$3&gt;(A13stdlife+$E235),(Input!$H$155*(1+rvanilla)^0.5)-SUM($H235:AD235),(Input!$H$155*(1+rvanilla)^0.5)/A13stdlife))</f>
        <v>0</v>
      </c>
      <c r="AF235" s="161">
        <f>IF(A13stdlife="n/a","n/a",IF(AF$3&gt;(A13stdlife+$E235),(Input!$H$155*(1+rvanilla)^0.5)-SUM($H235:AE235),(Input!$H$155*(1+rvanilla)^0.5)/A13stdlife))</f>
        <v>0</v>
      </c>
      <c r="AG235" s="161">
        <f>IF(A13stdlife="n/a","n/a",IF(AG$3&gt;(A13stdlife+$E235),(Input!$H$155*(1+rvanilla)^0.5)-SUM($H235:AF235),(Input!$H$155*(1+rvanilla)^0.5)/A13stdlife))</f>
        <v>0</v>
      </c>
      <c r="AH235" s="161">
        <f>IF(A13stdlife="n/a","n/a",IF(AH$3&gt;(A13stdlife+$E235),(Input!$H$155*(1+rvanilla)^0.5)-SUM($H235:AG235),(Input!$H$155*(1+rvanilla)^0.5)/A13stdlife))</f>
        <v>0</v>
      </c>
      <c r="AI235" s="161">
        <f>IF(A13stdlife="n/a","n/a",IF(AI$3&gt;(A13stdlife+$E235),(Input!$H$155*(1+rvanilla)^0.5)-SUM($H235:AH235),(Input!$H$155*(1+rvanilla)^0.5)/A13stdlife))</f>
        <v>0</v>
      </c>
      <c r="AJ235" s="161">
        <f>IF(A13stdlife="n/a","n/a",IF(AJ$3&gt;(A13stdlife+$E235),(Input!$H$155*(1+rvanilla)^0.5)-SUM($H235:AI235),(Input!$H$155*(1+rvanilla)^0.5)/A13stdlife))</f>
        <v>0</v>
      </c>
      <c r="AK235" s="161">
        <f>IF(A13stdlife="n/a","n/a",IF(AK$3&gt;(A13stdlife+$E235),(Input!$H$155*(1+rvanilla)^0.5)-SUM($H235:AJ235),(Input!$H$155*(1+rvanilla)^0.5)/A13stdlife))</f>
        <v>0</v>
      </c>
      <c r="AL235" s="161">
        <f>IF(A13stdlife="n/a","n/a",IF(AL$3&gt;(A13stdlife+$E235),(Input!$H$155*(1+rvanilla)^0.5)-SUM($H235:AK235),(Input!$H$155*(1+rvanilla)^0.5)/A13stdlife))</f>
        <v>0</v>
      </c>
      <c r="AM235" s="161">
        <f>IF(A13stdlife="n/a","n/a",IF(AM$3&gt;(A13stdlife+$E235),(Input!$H$155*(1+rvanilla)^0.5)-SUM($H235:AL235),(Input!$H$155*(1+rvanilla)^0.5)/A13stdlife))</f>
        <v>0</v>
      </c>
      <c r="AN235" s="161">
        <f>IF(A13stdlife="n/a","n/a",IF(AN$3&gt;(A13stdlife+$E235),(Input!$H$155*(1+rvanilla)^0.5)-SUM($H235:AM235),(Input!$H$155*(1+rvanilla)^0.5)/A13stdlife))</f>
        <v>0</v>
      </c>
      <c r="AO235" s="161">
        <f>IF(A13stdlife="n/a","n/a",IF(AO$3&gt;(A13stdlife+$E235),(Input!$H$155*(1+rvanilla)^0.5)-SUM($H235:AN235),(Input!$H$155*(1+rvanilla)^0.5)/A13stdlife))</f>
        <v>0</v>
      </c>
      <c r="AP235" s="161">
        <f>IF(A13stdlife="n/a","n/a",IF(AP$3&gt;(A13stdlife+$E235),(Input!$H$155*(1+rvanilla)^0.5)-SUM($H235:AO235),(Input!$H$155*(1+rvanilla)^0.5)/A13stdlife))</f>
        <v>0</v>
      </c>
      <c r="AQ235" s="161">
        <f>IF(A13stdlife="n/a","n/a",IF(AQ$3&gt;(A13stdlife+$E235),(Input!$H$155*(1+rvanilla)^0.5)-SUM($H235:AP235),(Input!$H$155*(1+rvanilla)^0.5)/A13stdlife))</f>
        <v>0</v>
      </c>
      <c r="AR235" s="161">
        <f>IF(A13stdlife="n/a","n/a",IF(AR$3&gt;(A13stdlife+$E235),(Input!$H$155*(1+rvanilla)^0.5)-SUM($H235:AQ235),(Input!$H$155*(1+rvanilla)^0.5)/A13stdlife))</f>
        <v>0</v>
      </c>
      <c r="AS235" s="161">
        <f>IF(A13stdlife="n/a","n/a",IF(AS$3&gt;(A13stdlife+$E235),(Input!$H$155*(1+rvanilla)^0.5)-SUM($H235:AR235),(Input!$H$155*(1+rvanilla)^0.5)/A13stdlife))</f>
        <v>0</v>
      </c>
      <c r="AT235" s="161">
        <f>IF(A13stdlife="n/a","n/a",IF(AT$3&gt;(A13stdlife+$E235),(Input!$H$155*(1+rvanilla)^0.5)-SUM($H235:AS235),(Input!$H$155*(1+rvanilla)^0.5)/A13stdlife))</f>
        <v>0</v>
      </c>
      <c r="AU235" s="161">
        <f>IF(A13stdlife="n/a","n/a",IF(AU$3&gt;(A13stdlife+$E235),(Input!$H$155*(1+rvanilla)^0.5)-SUM($H235:AT235),(Input!$H$155*(1+rvanilla)^0.5)/A13stdlife))</f>
        <v>0</v>
      </c>
      <c r="AV235" s="161">
        <f>IF(A13stdlife="n/a","n/a",IF(AV$3&gt;(A13stdlife+$E235),(Input!$H$155*(1+rvanilla)^0.5)-SUM($H235:AU235),(Input!$H$155*(1+rvanilla)^0.5)/A13stdlife))</f>
        <v>0</v>
      </c>
      <c r="AW235" s="161">
        <f>IF(A13stdlife="n/a","n/a",IF(AW$3&gt;(A13stdlife+$E235),(Input!$H$155*(1+rvanilla)^0.5)-SUM($H235:AV235),(Input!$H$155*(1+rvanilla)^0.5)/A13stdlife))</f>
        <v>0</v>
      </c>
      <c r="AX235" s="161">
        <f>IF(A13stdlife="n/a","n/a",IF(AX$3&gt;(A13stdlife+$E235),(Input!$H$155*(1+rvanilla)^0.5)-SUM($H235:AW235),(Input!$H$155*(1+rvanilla)^0.5)/A13stdlife))</f>
        <v>0</v>
      </c>
      <c r="AY235" s="161">
        <f>IF(A13stdlife="n/a","n/a",IF(AY$3&gt;(A13stdlife+$E235),(Input!$H$155*(1+rvanilla)^0.5)-SUM($H235:AX235),(Input!$H$155*(1+rvanilla)^0.5)/A13stdlife))</f>
        <v>0</v>
      </c>
      <c r="AZ235" s="161">
        <f>IF(A13stdlife="n/a","n/a",IF(AZ$3&gt;(A13stdlife+$E235),(Input!$H$155*(1+rvanilla)^0.5)-SUM($H235:AY235),(Input!$H$155*(1+rvanilla)^0.5)/A13stdlife))</f>
        <v>0</v>
      </c>
      <c r="BA235" s="161">
        <f>IF(A13stdlife="n/a","n/a",IF(BA$3&gt;(A13stdlife+$E235),(Input!$H$155*(1+rvanilla)^0.5)-SUM($H235:AZ235),(Input!$H$155*(1+rvanilla)^0.5)/A13stdlife))</f>
        <v>0</v>
      </c>
      <c r="BB235" s="161">
        <f>IF(A13stdlife="n/a","n/a",IF(BB$3&gt;(A13stdlife+$E235),(Input!$H$155*(1+rvanilla)^0.5)-SUM($H235:BA235),(Input!$H$155*(1+rvanilla)^0.5)/A13stdlife))</f>
        <v>0</v>
      </c>
      <c r="BC235" s="161">
        <f>IF(A13stdlife="n/a","n/a",IF(BC$3&gt;(A13stdlife+$E235),(Input!$H$155*(1+rvanilla)^0.5)-SUM($H235:BB235),(Input!$H$155*(1+rvanilla)^0.5)/A13stdlife))</f>
        <v>0</v>
      </c>
      <c r="BD235" s="161">
        <f>IF(A13stdlife="n/a","n/a",IF(BD$3&gt;(A13stdlife+$E235),(Input!$H$155*(1+rvanilla)^0.5)-SUM($H235:BC235),(Input!$H$155*(1+rvanilla)^0.5)/A13stdlife))</f>
        <v>0</v>
      </c>
      <c r="BE235" s="161">
        <f>IF(A13stdlife="n/a","n/a",IF(BE$3&gt;(A13stdlife+$E235),(Input!$H$155*(1+rvanilla)^0.5)-SUM($H235:BD235),(Input!$H$155*(1+rvanilla)^0.5)/A13stdlife))</f>
        <v>0</v>
      </c>
      <c r="BF235" s="161">
        <f>IF(A13stdlife="n/a","n/a",IF(BF$3&gt;(A13stdlife+$E235),(Input!$H$155*(1+rvanilla)^0.5)-SUM($H235:BE235),(Input!$H$155*(1+rvanilla)^0.5)/A13stdlife))</f>
        <v>0</v>
      </c>
      <c r="BG235" s="161">
        <f>IF(A13stdlife="n/a","n/a",IF(BG$3&gt;(A13stdlife+$E235),(Input!$H$155*(1+rvanilla)^0.5)-SUM($H235:BF235),(Input!$H$155*(1+rvanilla)^0.5)/A13stdlife))</f>
        <v>0</v>
      </c>
      <c r="BH235" s="161">
        <f>IF(A13stdlife="n/a","n/a",IF(BH$3&gt;(A13stdlife+$E235),(Input!$H$155*(1+rvanilla)^0.5)-SUM($H235:BG235),(Input!$H$155*(1+rvanilla)^0.5)/A13stdlife))</f>
        <v>0</v>
      </c>
      <c r="BI235" s="161">
        <f>IF(A13stdlife="n/a","n/a",IF(BI$3&gt;(A13stdlife+$E235),(Input!$H$155*(1+rvanilla)^0.5)-SUM($H235:BH235),(Input!$H$155*(1+rvanilla)^0.5)/A13stdlife))</f>
        <v>0</v>
      </c>
      <c r="BJ235" s="19"/>
      <c r="BK235" s="19"/>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x14ac:dyDescent="0.2">
      <c r="A236" s="19"/>
      <c r="B236" s="19"/>
      <c r="C236" s="35"/>
      <c r="D236" s="469"/>
      <c r="E236" s="281">
        <v>3</v>
      </c>
      <c r="F236" s="37"/>
      <c r="G236" s="393"/>
      <c r="H236" s="307"/>
      <c r="I236" s="306"/>
      <c r="J236" s="161">
        <f>IF(A13stdlife="n/a","n/a",IF(J$3&gt;(A13stdlife+$E236),(Input!$I$155*(1+rvanilla)^0.5)-SUM($I236:I236),(Input!$I$155*(1+rvanilla)^0.5)/A13stdlife))</f>
        <v>0</v>
      </c>
      <c r="K236" s="161">
        <f>IF(A13stdlife="n/a","n/a",IF(K$3&gt;(A13stdlife+$E236),(Input!$I$155*(1+rvanilla)^0.5)-SUM($I236:J236),(Input!$I$155*(1+rvanilla)^0.5)/A13stdlife))</f>
        <v>0</v>
      </c>
      <c r="L236" s="161">
        <f>IF(A13stdlife="n/a","n/a",IF(L$3&gt;(A13stdlife+$E236),(Input!$I$155*(1+rvanilla)^0.5)-SUM($I236:K236),(Input!$I$155*(1+rvanilla)^0.5)/A13stdlife))</f>
        <v>0</v>
      </c>
      <c r="M236" s="161">
        <f>IF(A13stdlife="n/a","n/a",IF(M$3&gt;(A13stdlife+$E236),(Input!$I$155*(1+rvanilla)^0.5)-SUM($I236:L236),(Input!$I$155*(1+rvanilla)^0.5)/A13stdlife))</f>
        <v>0</v>
      </c>
      <c r="N236" s="161">
        <f>IF(A13stdlife="n/a","n/a",IF(N$3&gt;(A13stdlife+$E236),(Input!$I$155*(1+rvanilla)^0.5)-SUM($I236:M236),(Input!$I$155*(1+rvanilla)^0.5)/A13stdlife))</f>
        <v>0</v>
      </c>
      <c r="O236" s="161">
        <f>IF(A13stdlife="n/a","n/a",IF(O$3&gt;(A13stdlife+$E236),(Input!$I$155*(1+rvanilla)^0.5)-SUM($I236:N236),(Input!$I$155*(1+rvanilla)^0.5)/A13stdlife))</f>
        <v>0</v>
      </c>
      <c r="P236" s="161">
        <f>IF(A13stdlife="n/a","n/a",IF(P$3&gt;(A13stdlife+$E236),(Input!$I$155*(1+rvanilla)^0.5)-SUM($I236:O236),(Input!$I$155*(1+rvanilla)^0.5)/A13stdlife))</f>
        <v>0</v>
      </c>
      <c r="Q236" s="161">
        <f>IF(A13stdlife="n/a","n/a",IF(Q$3&gt;(A13stdlife+$E236),(Input!$I$155*(1+rvanilla)^0.5)-SUM($I236:P236),(Input!$I$155*(1+rvanilla)^0.5)/A13stdlife))</f>
        <v>0</v>
      </c>
      <c r="R236" s="161">
        <f>IF(A13stdlife="n/a","n/a",IF(R$3&gt;(A13stdlife+$E236),(Input!$I$155*(1+rvanilla)^0.5)-SUM($I236:Q236),(Input!$I$155*(1+rvanilla)^0.5)/A13stdlife))</f>
        <v>0</v>
      </c>
      <c r="S236" s="161">
        <f>IF(A13stdlife="n/a","n/a",IF(S$3&gt;(A13stdlife+$E236),(Input!$I$155*(1+rvanilla)^0.5)-SUM($I236:R236),(Input!$I$155*(1+rvanilla)^0.5)/A13stdlife))</f>
        <v>0</v>
      </c>
      <c r="T236" s="161">
        <f>IF(A13stdlife="n/a","n/a",IF(T$3&gt;(A13stdlife+$E236),(Input!$I$155*(1+rvanilla)^0.5)-SUM($I236:S236),(Input!$I$155*(1+rvanilla)^0.5)/A13stdlife))</f>
        <v>0</v>
      </c>
      <c r="U236" s="161">
        <f>IF(A13stdlife="n/a","n/a",IF(U$3&gt;(A13stdlife+$E236),(Input!$I$155*(1+rvanilla)^0.5)-SUM($I236:T236),(Input!$I$155*(1+rvanilla)^0.5)/A13stdlife))</f>
        <v>0</v>
      </c>
      <c r="V236" s="161">
        <f>IF(A13stdlife="n/a","n/a",IF(V$3&gt;(A13stdlife+$E236),(Input!$I$155*(1+rvanilla)^0.5)-SUM($I236:U236),(Input!$I$155*(1+rvanilla)^0.5)/A13stdlife))</f>
        <v>0</v>
      </c>
      <c r="W236" s="161">
        <f>IF(A13stdlife="n/a","n/a",IF(W$3&gt;(A13stdlife+$E236),(Input!$I$155*(1+rvanilla)^0.5)-SUM($I236:V236),(Input!$I$155*(1+rvanilla)^0.5)/A13stdlife))</f>
        <v>0</v>
      </c>
      <c r="X236" s="161">
        <f>IF(A13stdlife="n/a","n/a",IF(X$3&gt;(A13stdlife+$E236),(Input!$I$155*(1+rvanilla)^0.5)-SUM($I236:W236),(Input!$I$155*(1+rvanilla)^0.5)/A13stdlife))</f>
        <v>0</v>
      </c>
      <c r="Y236" s="161">
        <f>IF(A13stdlife="n/a","n/a",IF(Y$3&gt;(A13stdlife+$E236),(Input!$I$155*(1+rvanilla)^0.5)-SUM($I236:X236),(Input!$I$155*(1+rvanilla)^0.5)/A13stdlife))</f>
        <v>0</v>
      </c>
      <c r="Z236" s="161">
        <f>IF(A13stdlife="n/a","n/a",IF(Z$3&gt;(A13stdlife+$E236),(Input!$I$155*(1+rvanilla)^0.5)-SUM($I236:Y236),(Input!$I$155*(1+rvanilla)^0.5)/A13stdlife))</f>
        <v>0</v>
      </c>
      <c r="AA236" s="161">
        <f>IF(A13stdlife="n/a","n/a",IF(AA$3&gt;(A13stdlife+$E236),(Input!$I$155*(1+rvanilla)^0.5)-SUM($I236:Z236),(Input!$I$155*(1+rvanilla)^0.5)/A13stdlife))</f>
        <v>0</v>
      </c>
      <c r="AB236" s="161">
        <f>IF(A13stdlife="n/a","n/a",IF(AB$3&gt;(A13stdlife+$E236),(Input!$I$155*(1+rvanilla)^0.5)-SUM($I236:AA236),(Input!$I$155*(1+rvanilla)^0.5)/A13stdlife))</f>
        <v>0</v>
      </c>
      <c r="AC236" s="161">
        <f>IF(A13stdlife="n/a","n/a",IF(AC$3&gt;(A13stdlife+$E236),(Input!$I$155*(1+rvanilla)^0.5)-SUM($I236:AB236),(Input!$I$155*(1+rvanilla)^0.5)/A13stdlife))</f>
        <v>0</v>
      </c>
      <c r="AD236" s="161">
        <f>IF(A13stdlife="n/a","n/a",IF(AD$3&gt;(A13stdlife+$E236),(Input!$I$155*(1+rvanilla)^0.5)-SUM($I236:AC236),(Input!$I$155*(1+rvanilla)^0.5)/A13stdlife))</f>
        <v>0</v>
      </c>
      <c r="AE236" s="161">
        <f>IF(A13stdlife="n/a","n/a",IF(AE$3&gt;(A13stdlife+$E236),(Input!$I$155*(1+rvanilla)^0.5)-SUM($I236:AD236),(Input!$I$155*(1+rvanilla)^0.5)/A13stdlife))</f>
        <v>0</v>
      </c>
      <c r="AF236" s="161">
        <f>IF(A13stdlife="n/a","n/a",IF(AF$3&gt;(A13stdlife+$E236),(Input!$I$155*(1+rvanilla)^0.5)-SUM($I236:AE236),(Input!$I$155*(1+rvanilla)^0.5)/A13stdlife))</f>
        <v>0</v>
      </c>
      <c r="AG236" s="161">
        <f>IF(A13stdlife="n/a","n/a",IF(AG$3&gt;(A13stdlife+$E236),(Input!$I$155*(1+rvanilla)^0.5)-SUM($I236:AF236),(Input!$I$155*(1+rvanilla)^0.5)/A13stdlife))</f>
        <v>0</v>
      </c>
      <c r="AH236" s="161">
        <f>IF(A13stdlife="n/a","n/a",IF(AH$3&gt;(A13stdlife+$E236),(Input!$I$155*(1+rvanilla)^0.5)-SUM($I236:AG236),(Input!$I$155*(1+rvanilla)^0.5)/A13stdlife))</f>
        <v>0</v>
      </c>
      <c r="AI236" s="161">
        <f>IF(A13stdlife="n/a","n/a",IF(AI$3&gt;(A13stdlife+$E236),(Input!$I$155*(1+rvanilla)^0.5)-SUM($I236:AH236),(Input!$I$155*(1+rvanilla)^0.5)/A13stdlife))</f>
        <v>0</v>
      </c>
      <c r="AJ236" s="161">
        <f>IF(A13stdlife="n/a","n/a",IF(AJ$3&gt;(A13stdlife+$E236),(Input!$I$155*(1+rvanilla)^0.5)-SUM($I236:AI236),(Input!$I$155*(1+rvanilla)^0.5)/A13stdlife))</f>
        <v>0</v>
      </c>
      <c r="AK236" s="161">
        <f>IF(A13stdlife="n/a","n/a",IF(AK$3&gt;(A13stdlife+$E236),(Input!$I$155*(1+rvanilla)^0.5)-SUM($I236:AJ236),(Input!$I$155*(1+rvanilla)^0.5)/A13stdlife))</f>
        <v>0</v>
      </c>
      <c r="AL236" s="161">
        <f>IF(A13stdlife="n/a","n/a",IF(AL$3&gt;(A13stdlife+$E236),(Input!$I$155*(1+rvanilla)^0.5)-SUM($I236:AK236),(Input!$I$155*(1+rvanilla)^0.5)/A13stdlife))</f>
        <v>0</v>
      </c>
      <c r="AM236" s="161">
        <f>IF(A13stdlife="n/a","n/a",IF(AM$3&gt;(A13stdlife+$E236),(Input!$I$155*(1+rvanilla)^0.5)-SUM($I236:AL236),(Input!$I$155*(1+rvanilla)^0.5)/A13stdlife))</f>
        <v>0</v>
      </c>
      <c r="AN236" s="161">
        <f>IF(A13stdlife="n/a","n/a",IF(AN$3&gt;(A13stdlife+$E236),(Input!$I$155*(1+rvanilla)^0.5)-SUM($I236:AM236),(Input!$I$155*(1+rvanilla)^0.5)/A13stdlife))</f>
        <v>0</v>
      </c>
      <c r="AO236" s="161">
        <f>IF(A13stdlife="n/a","n/a",IF(AO$3&gt;(A13stdlife+$E236),(Input!$I$155*(1+rvanilla)^0.5)-SUM($I236:AN236),(Input!$I$155*(1+rvanilla)^0.5)/A13stdlife))</f>
        <v>0</v>
      </c>
      <c r="AP236" s="161">
        <f>IF(A13stdlife="n/a","n/a",IF(AP$3&gt;(A13stdlife+$E236),(Input!$I$155*(1+rvanilla)^0.5)-SUM($I236:AO236),(Input!$I$155*(1+rvanilla)^0.5)/A13stdlife))</f>
        <v>0</v>
      </c>
      <c r="AQ236" s="161">
        <f>IF(A13stdlife="n/a","n/a",IF(AQ$3&gt;(A13stdlife+$E236),(Input!$I$155*(1+rvanilla)^0.5)-SUM($I236:AP236),(Input!$I$155*(1+rvanilla)^0.5)/A13stdlife))</f>
        <v>0</v>
      </c>
      <c r="AR236" s="161">
        <f>IF(A13stdlife="n/a","n/a",IF(AR$3&gt;(A13stdlife+$E236),(Input!$I$155*(1+rvanilla)^0.5)-SUM($I236:AQ236),(Input!$I$155*(1+rvanilla)^0.5)/A13stdlife))</f>
        <v>0</v>
      </c>
      <c r="AS236" s="161">
        <f>IF(A13stdlife="n/a","n/a",IF(AS$3&gt;(A13stdlife+$E236),(Input!$I$155*(1+rvanilla)^0.5)-SUM($I236:AR236),(Input!$I$155*(1+rvanilla)^0.5)/A13stdlife))</f>
        <v>0</v>
      </c>
      <c r="AT236" s="161">
        <f>IF(A13stdlife="n/a","n/a",IF(AT$3&gt;(A13stdlife+$E236),(Input!$I$155*(1+rvanilla)^0.5)-SUM($I236:AS236),(Input!$I$155*(1+rvanilla)^0.5)/A13stdlife))</f>
        <v>0</v>
      </c>
      <c r="AU236" s="161">
        <f>IF(A13stdlife="n/a","n/a",IF(AU$3&gt;(A13stdlife+$E236),(Input!$I$155*(1+rvanilla)^0.5)-SUM($I236:AT236),(Input!$I$155*(1+rvanilla)^0.5)/A13stdlife))</f>
        <v>0</v>
      </c>
      <c r="AV236" s="161">
        <f>IF(A13stdlife="n/a","n/a",IF(AV$3&gt;(A13stdlife+$E236),(Input!$I$155*(1+rvanilla)^0.5)-SUM($I236:AU236),(Input!$I$155*(1+rvanilla)^0.5)/A13stdlife))</f>
        <v>0</v>
      </c>
      <c r="AW236" s="161">
        <f>IF(A13stdlife="n/a","n/a",IF(AW$3&gt;(A13stdlife+$E236),(Input!$I$155*(1+rvanilla)^0.5)-SUM($I236:AV236),(Input!$I$155*(1+rvanilla)^0.5)/A13stdlife))</f>
        <v>0</v>
      </c>
      <c r="AX236" s="161">
        <f>IF(A13stdlife="n/a","n/a",IF(AX$3&gt;(A13stdlife+$E236),(Input!$I$155*(1+rvanilla)^0.5)-SUM($I236:AW236),(Input!$I$155*(1+rvanilla)^0.5)/A13stdlife))</f>
        <v>0</v>
      </c>
      <c r="AY236" s="161">
        <f>IF(A13stdlife="n/a","n/a",IF(AY$3&gt;(A13stdlife+$E236),(Input!$I$155*(1+rvanilla)^0.5)-SUM($I236:AX236),(Input!$I$155*(1+rvanilla)^0.5)/A13stdlife))</f>
        <v>0</v>
      </c>
      <c r="AZ236" s="161">
        <f>IF(A13stdlife="n/a","n/a",IF(AZ$3&gt;(A13stdlife+$E236),(Input!$I$155*(1+rvanilla)^0.5)-SUM($I236:AY236),(Input!$I$155*(1+rvanilla)^0.5)/A13stdlife))</f>
        <v>0</v>
      </c>
      <c r="BA236" s="161">
        <f>IF(A13stdlife="n/a","n/a",IF(BA$3&gt;(A13stdlife+$E236),(Input!$I$155*(1+rvanilla)^0.5)-SUM($I236:AZ236),(Input!$I$155*(1+rvanilla)^0.5)/A13stdlife))</f>
        <v>0</v>
      </c>
      <c r="BB236" s="161">
        <f>IF(A13stdlife="n/a","n/a",IF(BB$3&gt;(A13stdlife+$E236),(Input!$I$155*(1+rvanilla)^0.5)-SUM($I236:BA236),(Input!$I$155*(1+rvanilla)^0.5)/A13stdlife))</f>
        <v>0</v>
      </c>
      <c r="BC236" s="161">
        <f>IF(A13stdlife="n/a","n/a",IF(BC$3&gt;(A13stdlife+$E236),(Input!$I$155*(1+rvanilla)^0.5)-SUM($I236:BB236),(Input!$I$155*(1+rvanilla)^0.5)/A13stdlife))</f>
        <v>0</v>
      </c>
      <c r="BD236" s="161">
        <f>IF(A13stdlife="n/a","n/a",IF(BD$3&gt;(A13stdlife+$E236),(Input!$I$155*(1+rvanilla)^0.5)-SUM($I236:BC236),(Input!$I$155*(1+rvanilla)^0.5)/A13stdlife))</f>
        <v>0</v>
      </c>
      <c r="BE236" s="161">
        <f>IF(A13stdlife="n/a","n/a",IF(BE$3&gt;(A13stdlife+$E236),(Input!$I$155*(1+rvanilla)^0.5)-SUM($I236:BD236),(Input!$I$155*(1+rvanilla)^0.5)/A13stdlife))</f>
        <v>0</v>
      </c>
      <c r="BF236" s="161">
        <f>IF(A13stdlife="n/a","n/a",IF(BF$3&gt;(A13stdlife+$E236),(Input!$I$155*(1+rvanilla)^0.5)-SUM($I236:BE236),(Input!$I$155*(1+rvanilla)^0.5)/A13stdlife))</f>
        <v>0</v>
      </c>
      <c r="BG236" s="161">
        <f>IF(A13stdlife="n/a","n/a",IF(BG$3&gt;(A13stdlife+$E236),(Input!$I$155*(1+rvanilla)^0.5)-SUM($I236:BF236),(Input!$I$155*(1+rvanilla)^0.5)/A13stdlife))</f>
        <v>0</v>
      </c>
      <c r="BH236" s="161">
        <f>IF(A13stdlife="n/a","n/a",IF(BH$3&gt;(A13stdlife+$E236),(Input!$I$155*(1+rvanilla)^0.5)-SUM($I236:BG236),(Input!$I$155*(1+rvanilla)^0.5)/A13stdlife))</f>
        <v>0</v>
      </c>
      <c r="BI236" s="161">
        <f>IF(A13stdlife="n/a","n/a",IF(BI$3&gt;(A13stdlife+$E236),(Input!$I$155*(1+rvanilla)^0.5)-SUM($I236:BH236),(Input!$I$155*(1+rvanilla)^0.5)/A13stdlife))</f>
        <v>0</v>
      </c>
      <c r="BJ236" s="19"/>
      <c r="BK236" s="19"/>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x14ac:dyDescent="0.2">
      <c r="A237" s="19"/>
      <c r="B237" s="19"/>
      <c r="C237" s="35"/>
      <c r="D237" s="469"/>
      <c r="E237" s="281">
        <v>4</v>
      </c>
      <c r="F237" s="37"/>
      <c r="G237" s="393"/>
      <c r="H237" s="307"/>
      <c r="I237" s="307"/>
      <c r="J237" s="306"/>
      <c r="K237" s="161">
        <f>IF(A13stdlife="n/a","n/a",IF(K$3&gt;(A13stdlife+$E237),(Input!$J$155*(1+rvanilla)^0.5)-SUM($J237:J237),(Input!$J$155*(1+rvanilla)^0.5)/A13stdlife))</f>
        <v>0</v>
      </c>
      <c r="L237" s="161">
        <f>IF(A13stdlife="n/a","n/a",IF(L$3&gt;(A13stdlife+$E237),(Input!$J$155*(1+rvanilla)^0.5)-SUM($J237:K237),(Input!$J$155*(1+rvanilla)^0.5)/A13stdlife))</f>
        <v>0</v>
      </c>
      <c r="M237" s="161">
        <f>IF(A13stdlife="n/a","n/a",IF(M$3&gt;(A13stdlife+$E237),(Input!$J$155*(1+rvanilla)^0.5)-SUM($J237:L237),(Input!$J$155*(1+rvanilla)^0.5)/A13stdlife))</f>
        <v>0</v>
      </c>
      <c r="N237" s="161">
        <f>IF(A13stdlife="n/a","n/a",IF(N$3&gt;(A13stdlife+$E237),(Input!$J$155*(1+rvanilla)^0.5)-SUM($J237:M237),(Input!$J$155*(1+rvanilla)^0.5)/A13stdlife))</f>
        <v>0</v>
      </c>
      <c r="O237" s="161">
        <f>IF(A13stdlife="n/a","n/a",IF(O$3&gt;(A13stdlife+$E237),(Input!$J$155*(1+rvanilla)^0.5)-SUM($J237:N237),(Input!$J$155*(1+rvanilla)^0.5)/A13stdlife))</f>
        <v>0</v>
      </c>
      <c r="P237" s="161">
        <f>IF(A13stdlife="n/a","n/a",IF(P$3&gt;(A13stdlife+$E237),(Input!$J$155*(1+rvanilla)^0.5)-SUM($J237:O237),(Input!$J$155*(1+rvanilla)^0.5)/A13stdlife))</f>
        <v>0</v>
      </c>
      <c r="Q237" s="161">
        <f>IF(A13stdlife="n/a","n/a",IF(Q$3&gt;(A13stdlife+$E237),(Input!$J$155*(1+rvanilla)^0.5)-SUM($J237:P237),(Input!$J$155*(1+rvanilla)^0.5)/A13stdlife))</f>
        <v>0</v>
      </c>
      <c r="R237" s="161">
        <f>IF(A13stdlife="n/a","n/a",IF(R$3&gt;(A13stdlife+$E237),(Input!$J$155*(1+rvanilla)^0.5)-SUM($J237:Q237),(Input!$J$155*(1+rvanilla)^0.5)/A13stdlife))</f>
        <v>0</v>
      </c>
      <c r="S237" s="161">
        <f>IF(A13stdlife="n/a","n/a",IF(S$3&gt;(A13stdlife+$E237),(Input!$J$155*(1+rvanilla)^0.5)-SUM($J237:R237),(Input!$J$155*(1+rvanilla)^0.5)/A13stdlife))</f>
        <v>0</v>
      </c>
      <c r="T237" s="161">
        <f>IF(A13stdlife="n/a","n/a",IF(T$3&gt;(A13stdlife+$E237),(Input!$J$155*(1+rvanilla)^0.5)-SUM($J237:S237),(Input!$J$155*(1+rvanilla)^0.5)/A13stdlife))</f>
        <v>0</v>
      </c>
      <c r="U237" s="161">
        <f>IF(A13stdlife="n/a","n/a",IF(U$3&gt;(A13stdlife+$E237),(Input!$J$155*(1+rvanilla)^0.5)-SUM($J237:T237),(Input!$J$155*(1+rvanilla)^0.5)/A13stdlife))</f>
        <v>0</v>
      </c>
      <c r="V237" s="161">
        <f>IF(A13stdlife="n/a","n/a",IF(V$3&gt;(A13stdlife+$E237),(Input!$J$155*(1+rvanilla)^0.5)-SUM($J237:U237),(Input!$J$155*(1+rvanilla)^0.5)/A13stdlife))</f>
        <v>0</v>
      </c>
      <c r="W237" s="161">
        <f>IF(A13stdlife="n/a","n/a",IF(W$3&gt;(A13stdlife+$E237),(Input!$J$155*(1+rvanilla)^0.5)-SUM($J237:V237),(Input!$J$155*(1+rvanilla)^0.5)/A13stdlife))</f>
        <v>0</v>
      </c>
      <c r="X237" s="161">
        <f>IF(A13stdlife="n/a","n/a",IF(X$3&gt;(A13stdlife+$E237),(Input!$J$155*(1+rvanilla)^0.5)-SUM($J237:W237),(Input!$J$155*(1+rvanilla)^0.5)/A13stdlife))</f>
        <v>0</v>
      </c>
      <c r="Y237" s="161">
        <f>IF(A13stdlife="n/a","n/a",IF(Y$3&gt;(A13stdlife+$E237),(Input!$J$155*(1+rvanilla)^0.5)-SUM($J237:X237),(Input!$J$155*(1+rvanilla)^0.5)/A13stdlife))</f>
        <v>0</v>
      </c>
      <c r="Z237" s="161">
        <f>IF(A13stdlife="n/a","n/a",IF(Z$3&gt;(A13stdlife+$E237),(Input!$J$155*(1+rvanilla)^0.5)-SUM($J237:Y237),(Input!$J$155*(1+rvanilla)^0.5)/A13stdlife))</f>
        <v>0</v>
      </c>
      <c r="AA237" s="161">
        <f>IF(A13stdlife="n/a","n/a",IF(AA$3&gt;(A13stdlife+$E237),(Input!$J$155*(1+rvanilla)^0.5)-SUM($J237:Z237),(Input!$J$155*(1+rvanilla)^0.5)/A13stdlife))</f>
        <v>0</v>
      </c>
      <c r="AB237" s="161">
        <f>IF(A13stdlife="n/a","n/a",IF(AB$3&gt;(A13stdlife+$E237),(Input!$J$155*(1+rvanilla)^0.5)-SUM($J237:AA237),(Input!$J$155*(1+rvanilla)^0.5)/A13stdlife))</f>
        <v>0</v>
      </c>
      <c r="AC237" s="161">
        <f>IF(A13stdlife="n/a","n/a",IF(AC$3&gt;(A13stdlife+$E237),(Input!$J$155*(1+rvanilla)^0.5)-SUM($J237:AB237),(Input!$J$155*(1+rvanilla)^0.5)/A13stdlife))</f>
        <v>0</v>
      </c>
      <c r="AD237" s="161">
        <f>IF(A13stdlife="n/a","n/a",IF(AD$3&gt;(A13stdlife+$E237),(Input!$J$155*(1+rvanilla)^0.5)-SUM($J237:AC237),(Input!$J$155*(1+rvanilla)^0.5)/A13stdlife))</f>
        <v>0</v>
      </c>
      <c r="AE237" s="161">
        <f>IF(A13stdlife="n/a","n/a",IF(AE$3&gt;(A13stdlife+$E237),(Input!$J$155*(1+rvanilla)^0.5)-SUM($J237:AD237),(Input!$J$155*(1+rvanilla)^0.5)/A13stdlife))</f>
        <v>0</v>
      </c>
      <c r="AF237" s="161">
        <f>IF(A13stdlife="n/a","n/a",IF(AF$3&gt;(A13stdlife+$E237),(Input!$J$155*(1+rvanilla)^0.5)-SUM($J237:AE237),(Input!$J$155*(1+rvanilla)^0.5)/A13stdlife))</f>
        <v>0</v>
      </c>
      <c r="AG237" s="161">
        <f>IF(A13stdlife="n/a","n/a",IF(AG$3&gt;(A13stdlife+$E237),(Input!$J$155*(1+rvanilla)^0.5)-SUM($J237:AF237),(Input!$J$155*(1+rvanilla)^0.5)/A13stdlife))</f>
        <v>0</v>
      </c>
      <c r="AH237" s="161">
        <f>IF(A13stdlife="n/a","n/a",IF(AH$3&gt;(A13stdlife+$E237),(Input!$J$155*(1+rvanilla)^0.5)-SUM($J237:AG237),(Input!$J$155*(1+rvanilla)^0.5)/A13stdlife))</f>
        <v>0</v>
      </c>
      <c r="AI237" s="161">
        <f>IF(A13stdlife="n/a","n/a",IF(AI$3&gt;(A13stdlife+$E237),(Input!$J$155*(1+rvanilla)^0.5)-SUM($J237:AH237),(Input!$J$155*(1+rvanilla)^0.5)/A13stdlife))</f>
        <v>0</v>
      </c>
      <c r="AJ237" s="161">
        <f>IF(A13stdlife="n/a","n/a",IF(AJ$3&gt;(A13stdlife+$E237),(Input!$J$155*(1+rvanilla)^0.5)-SUM($J237:AI237),(Input!$J$155*(1+rvanilla)^0.5)/A13stdlife))</f>
        <v>0</v>
      </c>
      <c r="AK237" s="161">
        <f>IF(A13stdlife="n/a","n/a",IF(AK$3&gt;(A13stdlife+$E237),(Input!$J$155*(1+rvanilla)^0.5)-SUM($J237:AJ237),(Input!$J$155*(1+rvanilla)^0.5)/A13stdlife))</f>
        <v>0</v>
      </c>
      <c r="AL237" s="161">
        <f>IF(A13stdlife="n/a","n/a",IF(AL$3&gt;(A13stdlife+$E237),(Input!$J$155*(1+rvanilla)^0.5)-SUM($J237:AK237),(Input!$J$155*(1+rvanilla)^0.5)/A13stdlife))</f>
        <v>0</v>
      </c>
      <c r="AM237" s="161">
        <f>IF(A13stdlife="n/a","n/a",IF(AM$3&gt;(A13stdlife+$E237),(Input!$J$155*(1+rvanilla)^0.5)-SUM($J237:AL237),(Input!$J$155*(1+rvanilla)^0.5)/A13stdlife))</f>
        <v>0</v>
      </c>
      <c r="AN237" s="161">
        <f>IF(A13stdlife="n/a","n/a",IF(AN$3&gt;(A13stdlife+$E237),(Input!$J$155*(1+rvanilla)^0.5)-SUM($J237:AM237),(Input!$J$155*(1+rvanilla)^0.5)/A13stdlife))</f>
        <v>0</v>
      </c>
      <c r="AO237" s="161">
        <f>IF(A13stdlife="n/a","n/a",IF(AO$3&gt;(A13stdlife+$E237),(Input!$J$155*(1+rvanilla)^0.5)-SUM($J237:AN237),(Input!$J$155*(1+rvanilla)^0.5)/A13stdlife))</f>
        <v>0</v>
      </c>
      <c r="AP237" s="161">
        <f>IF(A13stdlife="n/a","n/a",IF(AP$3&gt;(A13stdlife+$E237),(Input!$J$155*(1+rvanilla)^0.5)-SUM($J237:AO237),(Input!$J$155*(1+rvanilla)^0.5)/A13stdlife))</f>
        <v>0</v>
      </c>
      <c r="AQ237" s="161">
        <f>IF(A13stdlife="n/a","n/a",IF(AQ$3&gt;(A13stdlife+$E237),(Input!$J$155*(1+rvanilla)^0.5)-SUM($J237:AP237),(Input!$J$155*(1+rvanilla)^0.5)/A13stdlife))</f>
        <v>0</v>
      </c>
      <c r="AR237" s="161">
        <f>IF(A13stdlife="n/a","n/a",IF(AR$3&gt;(A13stdlife+$E237),(Input!$J$155*(1+rvanilla)^0.5)-SUM($J237:AQ237),(Input!$J$155*(1+rvanilla)^0.5)/A13stdlife))</f>
        <v>0</v>
      </c>
      <c r="AS237" s="161">
        <f>IF(A13stdlife="n/a","n/a",IF(AS$3&gt;(A13stdlife+$E237),(Input!$J$155*(1+rvanilla)^0.5)-SUM($J237:AR237),(Input!$J$155*(1+rvanilla)^0.5)/A13stdlife))</f>
        <v>0</v>
      </c>
      <c r="AT237" s="161">
        <f>IF(A13stdlife="n/a","n/a",IF(AT$3&gt;(A13stdlife+$E237),(Input!$J$155*(1+rvanilla)^0.5)-SUM($J237:AS237),(Input!$J$155*(1+rvanilla)^0.5)/A13stdlife))</f>
        <v>0</v>
      </c>
      <c r="AU237" s="161">
        <f>IF(A13stdlife="n/a","n/a",IF(AU$3&gt;(A13stdlife+$E237),(Input!$J$155*(1+rvanilla)^0.5)-SUM($J237:AT237),(Input!$J$155*(1+rvanilla)^0.5)/A13stdlife))</f>
        <v>0</v>
      </c>
      <c r="AV237" s="161">
        <f>IF(A13stdlife="n/a","n/a",IF(AV$3&gt;(A13stdlife+$E237),(Input!$J$155*(1+rvanilla)^0.5)-SUM($J237:AU237),(Input!$J$155*(1+rvanilla)^0.5)/A13stdlife))</f>
        <v>0</v>
      </c>
      <c r="AW237" s="161">
        <f>IF(A13stdlife="n/a","n/a",IF(AW$3&gt;(A13stdlife+$E237),(Input!$J$155*(1+rvanilla)^0.5)-SUM($J237:AV237),(Input!$J$155*(1+rvanilla)^0.5)/A13stdlife))</f>
        <v>0</v>
      </c>
      <c r="AX237" s="161">
        <f>IF(A13stdlife="n/a","n/a",IF(AX$3&gt;(A13stdlife+$E237),(Input!$J$155*(1+rvanilla)^0.5)-SUM($J237:AW237),(Input!$J$155*(1+rvanilla)^0.5)/A13stdlife))</f>
        <v>0</v>
      </c>
      <c r="AY237" s="161">
        <f>IF(A13stdlife="n/a","n/a",IF(AY$3&gt;(A13stdlife+$E237),(Input!$J$155*(1+rvanilla)^0.5)-SUM($J237:AX237),(Input!$J$155*(1+rvanilla)^0.5)/A13stdlife))</f>
        <v>0</v>
      </c>
      <c r="AZ237" s="161">
        <f>IF(A13stdlife="n/a","n/a",IF(AZ$3&gt;(A13stdlife+$E237),(Input!$J$155*(1+rvanilla)^0.5)-SUM($J237:AY237),(Input!$J$155*(1+rvanilla)^0.5)/A13stdlife))</f>
        <v>0</v>
      </c>
      <c r="BA237" s="161">
        <f>IF(A13stdlife="n/a","n/a",IF(BA$3&gt;(A13stdlife+$E237),(Input!$J$155*(1+rvanilla)^0.5)-SUM($J237:AZ237),(Input!$J$155*(1+rvanilla)^0.5)/A13stdlife))</f>
        <v>0</v>
      </c>
      <c r="BB237" s="161">
        <f>IF(A13stdlife="n/a","n/a",IF(BB$3&gt;(A13stdlife+$E237),(Input!$J$155*(1+rvanilla)^0.5)-SUM($J237:BA237),(Input!$J$155*(1+rvanilla)^0.5)/A13stdlife))</f>
        <v>0</v>
      </c>
      <c r="BC237" s="161">
        <f>IF(A13stdlife="n/a","n/a",IF(BC$3&gt;(A13stdlife+$E237),(Input!$J$155*(1+rvanilla)^0.5)-SUM($J237:BB237),(Input!$J$155*(1+rvanilla)^0.5)/A13stdlife))</f>
        <v>0</v>
      </c>
      <c r="BD237" s="161">
        <f>IF(A13stdlife="n/a","n/a",IF(BD$3&gt;(A13stdlife+$E237),(Input!$J$155*(1+rvanilla)^0.5)-SUM($J237:BC237),(Input!$J$155*(1+rvanilla)^0.5)/A13stdlife))</f>
        <v>0</v>
      </c>
      <c r="BE237" s="161">
        <f>IF(A13stdlife="n/a","n/a",IF(BE$3&gt;(A13stdlife+$E237),(Input!$J$155*(1+rvanilla)^0.5)-SUM($J237:BD237),(Input!$J$155*(1+rvanilla)^0.5)/A13stdlife))</f>
        <v>0</v>
      </c>
      <c r="BF237" s="161">
        <f>IF(A13stdlife="n/a","n/a",IF(BF$3&gt;(A13stdlife+$E237),(Input!$J$155*(1+rvanilla)^0.5)-SUM($J237:BE237),(Input!$J$155*(1+rvanilla)^0.5)/A13stdlife))</f>
        <v>0</v>
      </c>
      <c r="BG237" s="161">
        <f>IF(A13stdlife="n/a","n/a",IF(BG$3&gt;(A13stdlife+$E237),(Input!$J$155*(1+rvanilla)^0.5)-SUM($J237:BF237),(Input!$J$155*(1+rvanilla)^0.5)/A13stdlife))</f>
        <v>0</v>
      </c>
      <c r="BH237" s="161">
        <f>IF(A13stdlife="n/a","n/a",IF(BH$3&gt;(A13stdlife+$E237),(Input!$J$155*(1+rvanilla)^0.5)-SUM($J237:BG237),(Input!$J$155*(1+rvanilla)^0.5)/A13stdlife))</f>
        <v>0</v>
      </c>
      <c r="BI237" s="161">
        <f>IF(A13stdlife="n/a","n/a",IF(BI$3&gt;(A13stdlife+$E237),(Input!$J$155*(1+rvanilla)^0.5)-SUM($J237:BH237),(Input!$J$155*(1+rvanilla)^0.5)/A13stdlife))</f>
        <v>0</v>
      </c>
      <c r="BJ237" s="19"/>
      <c r="BK237" s="19"/>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2" x14ac:dyDescent="0.2">
      <c r="A238" s="19"/>
      <c r="B238" s="19"/>
      <c r="C238" s="35"/>
      <c r="D238" s="469"/>
      <c r="E238" s="281">
        <v>5</v>
      </c>
      <c r="F238" s="37"/>
      <c r="G238" s="393"/>
      <c r="H238" s="307"/>
      <c r="I238" s="307"/>
      <c r="J238" s="307"/>
      <c r="K238" s="306"/>
      <c r="L238" s="161">
        <f>IF(A13stdlife="n/a","n/a",IF(L$3&gt;(A13stdlife+$E238),(Input!$K$155*(1+rvanilla)^0.5)-SUM($K238:K238),(Input!$K$155*(1+rvanilla)^0.5)/A13stdlife))</f>
        <v>0</v>
      </c>
      <c r="M238" s="161">
        <f>IF(A13stdlife="n/a","n/a",IF(M$3&gt;(A13stdlife+$E238),(Input!$K$155*(1+rvanilla)^0.5)-SUM($K238:L238),(Input!$K$155*(1+rvanilla)^0.5)/A13stdlife))</f>
        <v>0</v>
      </c>
      <c r="N238" s="161">
        <f>IF(A13stdlife="n/a","n/a",IF(N$3&gt;(A13stdlife+$E238),(Input!$K$155*(1+rvanilla)^0.5)-SUM($K238:M238),(Input!$K$155*(1+rvanilla)^0.5)/A13stdlife))</f>
        <v>0</v>
      </c>
      <c r="O238" s="161">
        <f>IF(A13stdlife="n/a","n/a",IF(O$3&gt;(A13stdlife+$E238),(Input!$K$155*(1+rvanilla)^0.5)-SUM($K238:N238),(Input!$K$155*(1+rvanilla)^0.5)/A13stdlife))</f>
        <v>0</v>
      </c>
      <c r="P238" s="161">
        <f>IF(A13stdlife="n/a","n/a",IF(P$3&gt;(A13stdlife+$E238),(Input!$K$155*(1+rvanilla)^0.5)-SUM($K238:O238),(Input!$K$155*(1+rvanilla)^0.5)/A13stdlife))</f>
        <v>0</v>
      </c>
      <c r="Q238" s="161">
        <f>IF(A13stdlife="n/a","n/a",IF(Q$3&gt;(A13stdlife+$E238),(Input!$K$155*(1+rvanilla)^0.5)-SUM($K238:P238),(Input!$K$155*(1+rvanilla)^0.5)/A13stdlife))</f>
        <v>0</v>
      </c>
      <c r="R238" s="161">
        <f>IF(A13stdlife="n/a","n/a",IF(R$3&gt;(A13stdlife+$E238),(Input!$K$155*(1+rvanilla)^0.5)-SUM($K238:Q238),(Input!$K$155*(1+rvanilla)^0.5)/A13stdlife))</f>
        <v>0</v>
      </c>
      <c r="S238" s="161">
        <f>IF(A13stdlife="n/a","n/a",IF(S$3&gt;(A13stdlife+$E238),(Input!$K$155*(1+rvanilla)^0.5)-SUM($K238:R238),(Input!$K$155*(1+rvanilla)^0.5)/A13stdlife))</f>
        <v>0</v>
      </c>
      <c r="T238" s="161">
        <f>IF(A13stdlife="n/a","n/a",IF(T$3&gt;(A13stdlife+$E238),(Input!$K$155*(1+rvanilla)^0.5)-SUM($K238:S238),(Input!$K$155*(1+rvanilla)^0.5)/A13stdlife))</f>
        <v>0</v>
      </c>
      <c r="U238" s="161">
        <f>IF(A13stdlife="n/a","n/a",IF(U$3&gt;(A13stdlife+$E238),(Input!$K$155*(1+rvanilla)^0.5)-SUM($K238:T238),(Input!$K$155*(1+rvanilla)^0.5)/A13stdlife))</f>
        <v>0</v>
      </c>
      <c r="V238" s="161">
        <f>IF(A13stdlife="n/a","n/a",IF(V$3&gt;(A13stdlife+$E238),(Input!$K$155*(1+rvanilla)^0.5)-SUM($K238:U238),(Input!$K$155*(1+rvanilla)^0.5)/A13stdlife))</f>
        <v>0</v>
      </c>
      <c r="W238" s="161">
        <f>IF(A13stdlife="n/a","n/a",IF(W$3&gt;(A13stdlife+$E238),(Input!$K$155*(1+rvanilla)^0.5)-SUM($K238:V238),(Input!$K$155*(1+rvanilla)^0.5)/A13stdlife))</f>
        <v>0</v>
      </c>
      <c r="X238" s="161">
        <f>IF(A13stdlife="n/a","n/a",IF(X$3&gt;(A13stdlife+$E238),(Input!$K$155*(1+rvanilla)^0.5)-SUM($K238:W238),(Input!$K$155*(1+rvanilla)^0.5)/A13stdlife))</f>
        <v>0</v>
      </c>
      <c r="Y238" s="161">
        <f>IF(A13stdlife="n/a","n/a",IF(Y$3&gt;(A13stdlife+$E238),(Input!$K$155*(1+rvanilla)^0.5)-SUM($K238:X238),(Input!$K$155*(1+rvanilla)^0.5)/A13stdlife))</f>
        <v>0</v>
      </c>
      <c r="Z238" s="161">
        <f>IF(A13stdlife="n/a","n/a",IF(Z$3&gt;(A13stdlife+$E238),(Input!$K$155*(1+rvanilla)^0.5)-SUM($K238:Y238),(Input!$K$155*(1+rvanilla)^0.5)/A13stdlife))</f>
        <v>0</v>
      </c>
      <c r="AA238" s="161">
        <f>IF(A13stdlife="n/a","n/a",IF(AA$3&gt;(A13stdlife+$E238),(Input!$K$155*(1+rvanilla)^0.5)-SUM($K238:Z238),(Input!$K$155*(1+rvanilla)^0.5)/A13stdlife))</f>
        <v>0</v>
      </c>
      <c r="AB238" s="161">
        <f>IF(A13stdlife="n/a","n/a",IF(AB$3&gt;(A13stdlife+$E238),(Input!$K$155*(1+rvanilla)^0.5)-SUM($K238:AA238),(Input!$K$155*(1+rvanilla)^0.5)/A13stdlife))</f>
        <v>0</v>
      </c>
      <c r="AC238" s="161">
        <f>IF(A13stdlife="n/a","n/a",IF(AC$3&gt;(A13stdlife+$E238),(Input!$K$155*(1+rvanilla)^0.5)-SUM($K238:AB238),(Input!$K$155*(1+rvanilla)^0.5)/A13stdlife))</f>
        <v>0</v>
      </c>
      <c r="AD238" s="161">
        <f>IF(A13stdlife="n/a","n/a",IF(AD$3&gt;(A13stdlife+$E238),(Input!$K$155*(1+rvanilla)^0.5)-SUM($K238:AC238),(Input!$K$155*(1+rvanilla)^0.5)/A13stdlife))</f>
        <v>0</v>
      </c>
      <c r="AE238" s="161">
        <f>IF(A13stdlife="n/a","n/a",IF(AE$3&gt;(A13stdlife+$E238),(Input!$K$155*(1+rvanilla)^0.5)-SUM($K238:AD238),(Input!$K$155*(1+rvanilla)^0.5)/A13stdlife))</f>
        <v>0</v>
      </c>
      <c r="AF238" s="161">
        <f>IF(A13stdlife="n/a","n/a",IF(AF$3&gt;(A13stdlife+$E238),(Input!$K$155*(1+rvanilla)^0.5)-SUM($K238:AE238),(Input!$K$155*(1+rvanilla)^0.5)/A13stdlife))</f>
        <v>0</v>
      </c>
      <c r="AG238" s="161">
        <f>IF(A13stdlife="n/a","n/a",IF(AG$3&gt;(A13stdlife+$E238),(Input!$K$155*(1+rvanilla)^0.5)-SUM($K238:AF238),(Input!$K$155*(1+rvanilla)^0.5)/A13stdlife))</f>
        <v>0</v>
      </c>
      <c r="AH238" s="161">
        <f>IF(A13stdlife="n/a","n/a",IF(AH$3&gt;(A13stdlife+$E238),(Input!$K$155*(1+rvanilla)^0.5)-SUM($K238:AG238),(Input!$K$155*(1+rvanilla)^0.5)/A13stdlife))</f>
        <v>0</v>
      </c>
      <c r="AI238" s="161">
        <f>IF(A13stdlife="n/a","n/a",IF(AI$3&gt;(A13stdlife+$E238),(Input!$K$155*(1+rvanilla)^0.5)-SUM($K238:AH238),(Input!$K$155*(1+rvanilla)^0.5)/A13stdlife))</f>
        <v>0</v>
      </c>
      <c r="AJ238" s="161">
        <f>IF(A13stdlife="n/a","n/a",IF(AJ$3&gt;(A13stdlife+$E238),(Input!$K$155*(1+rvanilla)^0.5)-SUM($K238:AI238),(Input!$K$155*(1+rvanilla)^0.5)/A13stdlife))</f>
        <v>0</v>
      </c>
      <c r="AK238" s="161">
        <f>IF(A13stdlife="n/a","n/a",IF(AK$3&gt;(A13stdlife+$E238),(Input!$K$155*(1+rvanilla)^0.5)-SUM($K238:AJ238),(Input!$K$155*(1+rvanilla)^0.5)/A13stdlife))</f>
        <v>0</v>
      </c>
      <c r="AL238" s="161">
        <f>IF(A13stdlife="n/a","n/a",IF(AL$3&gt;(A13stdlife+$E238),(Input!$K$155*(1+rvanilla)^0.5)-SUM($K238:AK238),(Input!$K$155*(1+rvanilla)^0.5)/A13stdlife))</f>
        <v>0</v>
      </c>
      <c r="AM238" s="161">
        <f>IF(A13stdlife="n/a","n/a",IF(AM$3&gt;(A13stdlife+$E238),(Input!$K$155*(1+rvanilla)^0.5)-SUM($K238:AL238),(Input!$K$155*(1+rvanilla)^0.5)/A13stdlife))</f>
        <v>0</v>
      </c>
      <c r="AN238" s="161">
        <f>IF(A13stdlife="n/a","n/a",IF(AN$3&gt;(A13stdlife+$E238),(Input!$K$155*(1+rvanilla)^0.5)-SUM($K238:AM238),(Input!$K$155*(1+rvanilla)^0.5)/A13stdlife))</f>
        <v>0</v>
      </c>
      <c r="AO238" s="161">
        <f>IF(A13stdlife="n/a","n/a",IF(AO$3&gt;(A13stdlife+$E238),(Input!$K$155*(1+rvanilla)^0.5)-SUM($K238:AN238),(Input!$K$155*(1+rvanilla)^0.5)/A13stdlife))</f>
        <v>0</v>
      </c>
      <c r="AP238" s="161">
        <f>IF(A13stdlife="n/a","n/a",IF(AP$3&gt;(A13stdlife+$E238),(Input!$K$155*(1+rvanilla)^0.5)-SUM($K238:AO238),(Input!$K$155*(1+rvanilla)^0.5)/A13stdlife))</f>
        <v>0</v>
      </c>
      <c r="AQ238" s="161">
        <f>IF(A13stdlife="n/a","n/a",IF(AQ$3&gt;(A13stdlife+$E238),(Input!$K$155*(1+rvanilla)^0.5)-SUM($K238:AP238),(Input!$K$155*(1+rvanilla)^0.5)/A13stdlife))</f>
        <v>0</v>
      </c>
      <c r="AR238" s="161">
        <f>IF(A13stdlife="n/a","n/a",IF(AR$3&gt;(A13stdlife+$E238),(Input!$K$155*(1+rvanilla)^0.5)-SUM($K238:AQ238),(Input!$K$155*(1+rvanilla)^0.5)/A13stdlife))</f>
        <v>0</v>
      </c>
      <c r="AS238" s="161">
        <f>IF(A13stdlife="n/a","n/a",IF(AS$3&gt;(A13stdlife+$E238),(Input!$K$155*(1+rvanilla)^0.5)-SUM($K238:AR238),(Input!$K$155*(1+rvanilla)^0.5)/A13stdlife))</f>
        <v>0</v>
      </c>
      <c r="AT238" s="161">
        <f>IF(A13stdlife="n/a","n/a",IF(AT$3&gt;(A13stdlife+$E238),(Input!$K$155*(1+rvanilla)^0.5)-SUM($K238:AS238),(Input!$K$155*(1+rvanilla)^0.5)/A13stdlife))</f>
        <v>0</v>
      </c>
      <c r="AU238" s="161">
        <f>IF(A13stdlife="n/a","n/a",IF(AU$3&gt;(A13stdlife+$E238),(Input!$K$155*(1+rvanilla)^0.5)-SUM($K238:AT238),(Input!$K$155*(1+rvanilla)^0.5)/A13stdlife))</f>
        <v>0</v>
      </c>
      <c r="AV238" s="161">
        <f>IF(A13stdlife="n/a","n/a",IF(AV$3&gt;(A13stdlife+$E238),(Input!$K$155*(1+rvanilla)^0.5)-SUM($K238:AU238),(Input!$K$155*(1+rvanilla)^0.5)/A13stdlife))</f>
        <v>0</v>
      </c>
      <c r="AW238" s="161">
        <f>IF(A13stdlife="n/a","n/a",IF(AW$3&gt;(A13stdlife+$E238),(Input!$K$155*(1+rvanilla)^0.5)-SUM($K238:AV238),(Input!$K$155*(1+rvanilla)^0.5)/A13stdlife))</f>
        <v>0</v>
      </c>
      <c r="AX238" s="161">
        <f>IF(A13stdlife="n/a","n/a",IF(AX$3&gt;(A13stdlife+$E238),(Input!$K$155*(1+rvanilla)^0.5)-SUM($K238:AW238),(Input!$K$155*(1+rvanilla)^0.5)/A13stdlife))</f>
        <v>0</v>
      </c>
      <c r="AY238" s="161">
        <f>IF(A13stdlife="n/a","n/a",IF(AY$3&gt;(A13stdlife+$E238),(Input!$K$155*(1+rvanilla)^0.5)-SUM($K238:AX238),(Input!$K$155*(1+rvanilla)^0.5)/A13stdlife))</f>
        <v>0</v>
      </c>
      <c r="AZ238" s="161">
        <f>IF(A13stdlife="n/a","n/a",IF(AZ$3&gt;(A13stdlife+$E238),(Input!$K$155*(1+rvanilla)^0.5)-SUM($K238:AY238),(Input!$K$155*(1+rvanilla)^0.5)/A13stdlife))</f>
        <v>0</v>
      </c>
      <c r="BA238" s="161">
        <f>IF(A13stdlife="n/a","n/a",IF(BA$3&gt;(A13stdlife+$E238),(Input!$K$155*(1+rvanilla)^0.5)-SUM($K238:AZ238),(Input!$K$155*(1+rvanilla)^0.5)/A13stdlife))</f>
        <v>0</v>
      </c>
      <c r="BB238" s="161">
        <f>IF(A13stdlife="n/a","n/a",IF(BB$3&gt;(A13stdlife+$E238),(Input!$K$155*(1+rvanilla)^0.5)-SUM($K238:BA238),(Input!$K$155*(1+rvanilla)^0.5)/A13stdlife))</f>
        <v>0</v>
      </c>
      <c r="BC238" s="161">
        <f>IF(A13stdlife="n/a","n/a",IF(BC$3&gt;(A13stdlife+$E238),(Input!$K$155*(1+rvanilla)^0.5)-SUM($K238:BB238),(Input!$K$155*(1+rvanilla)^0.5)/A13stdlife))</f>
        <v>0</v>
      </c>
      <c r="BD238" s="161">
        <f>IF(A13stdlife="n/a","n/a",IF(BD$3&gt;(A13stdlife+$E238),(Input!$K$155*(1+rvanilla)^0.5)-SUM($K238:BC238),(Input!$K$155*(1+rvanilla)^0.5)/A13stdlife))</f>
        <v>0</v>
      </c>
      <c r="BE238" s="161">
        <f>IF(A13stdlife="n/a","n/a",IF(BE$3&gt;(A13stdlife+$E238),(Input!$K$155*(1+rvanilla)^0.5)-SUM($K238:BD238),(Input!$K$155*(1+rvanilla)^0.5)/A13stdlife))</f>
        <v>0</v>
      </c>
      <c r="BF238" s="161">
        <f>IF(A13stdlife="n/a","n/a",IF(BF$3&gt;(A13stdlife+$E238),(Input!$K$155*(1+rvanilla)^0.5)-SUM($K238:BE238),(Input!$K$155*(1+rvanilla)^0.5)/A13stdlife))</f>
        <v>0</v>
      </c>
      <c r="BG238" s="161">
        <f>IF(A13stdlife="n/a","n/a",IF(BG$3&gt;(A13stdlife+$E238),(Input!$K$155*(1+rvanilla)^0.5)-SUM($K238:BF238),(Input!$K$155*(1+rvanilla)^0.5)/A13stdlife))</f>
        <v>0</v>
      </c>
      <c r="BH238" s="161">
        <f>IF(A13stdlife="n/a","n/a",IF(BH$3&gt;(A13stdlife+$E238),(Input!$K$155*(1+rvanilla)^0.5)-SUM($K238:BG238),(Input!$K$155*(1+rvanilla)^0.5)/A13stdlife))</f>
        <v>0</v>
      </c>
      <c r="BI238" s="161">
        <f>IF(A13stdlife="n/a","n/a",IF(BI$3&gt;(A13stdlife+$E238),(Input!$K$155*(1+rvanilla)^0.5)-SUM($K238:BH238),(Input!$K$155*(1+rvanilla)^0.5)/A13stdlife))</f>
        <v>0</v>
      </c>
      <c r="BJ238" s="19"/>
      <c r="BK238" s="19"/>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x14ac:dyDescent="0.2">
      <c r="A239" s="19"/>
      <c r="B239" s="19"/>
      <c r="C239" s="35"/>
      <c r="D239" s="469"/>
      <c r="E239" s="281">
        <v>6</v>
      </c>
      <c r="F239" s="37"/>
      <c r="G239" s="393"/>
      <c r="H239" s="307"/>
      <c r="I239" s="307"/>
      <c r="J239" s="307"/>
      <c r="K239" s="307"/>
      <c r="L239" s="306"/>
      <c r="M239" s="161">
        <f>IF(A13stdlife="n/a","n/a",IF(M$3&gt;(A13stdlife+$E239),(Input!$L$155*(1+rvanilla)^0.5)-SUM($L239:L239),(Input!$L$155*(1+rvanilla)^0.5)/A13stdlife))</f>
        <v>0</v>
      </c>
      <c r="N239" s="161">
        <f>IF(A13stdlife="n/a","n/a",IF(N$3&gt;(A13stdlife+$E239),(Input!$L$155*(1+rvanilla)^0.5)-SUM($L239:M239),(Input!$L$155*(1+rvanilla)^0.5)/A13stdlife))</f>
        <v>0</v>
      </c>
      <c r="O239" s="161">
        <f>IF(A13stdlife="n/a","n/a",IF(O$3&gt;(A13stdlife+$E239),(Input!$L$155*(1+rvanilla)^0.5)-SUM($L239:N239),(Input!$L$155*(1+rvanilla)^0.5)/A13stdlife))</f>
        <v>0</v>
      </c>
      <c r="P239" s="161">
        <f>IF(A13stdlife="n/a","n/a",IF(P$3&gt;(A13stdlife+$E239),(Input!$L$155*(1+rvanilla)^0.5)-SUM($L239:O239),(Input!$L$155*(1+rvanilla)^0.5)/A13stdlife))</f>
        <v>0</v>
      </c>
      <c r="Q239" s="161">
        <f>IF(A13stdlife="n/a","n/a",IF(Q$3&gt;(A13stdlife+$E239),(Input!$L$155*(1+rvanilla)^0.5)-SUM($L239:P239),(Input!$L$155*(1+rvanilla)^0.5)/A13stdlife))</f>
        <v>0</v>
      </c>
      <c r="R239" s="161">
        <f>IF(A13stdlife="n/a","n/a",IF(R$3&gt;(A13stdlife+$E239),(Input!$L$155*(1+rvanilla)^0.5)-SUM($L239:Q239),(Input!$L$155*(1+rvanilla)^0.5)/A13stdlife))</f>
        <v>0</v>
      </c>
      <c r="S239" s="161">
        <f>IF(A13stdlife="n/a","n/a",IF(S$3&gt;(A13stdlife+$E239),(Input!$L$155*(1+rvanilla)^0.5)-SUM($L239:R239),(Input!$L$155*(1+rvanilla)^0.5)/A13stdlife))</f>
        <v>0</v>
      </c>
      <c r="T239" s="161">
        <f>IF(A13stdlife="n/a","n/a",IF(T$3&gt;(A13stdlife+$E239),(Input!$L$155*(1+rvanilla)^0.5)-SUM($L239:S239),(Input!$L$155*(1+rvanilla)^0.5)/A13stdlife))</f>
        <v>0</v>
      </c>
      <c r="U239" s="161">
        <f>IF(A13stdlife="n/a","n/a",IF(U$3&gt;(A13stdlife+$E239),(Input!$L$155*(1+rvanilla)^0.5)-SUM($L239:T239),(Input!$L$155*(1+rvanilla)^0.5)/A13stdlife))</f>
        <v>0</v>
      </c>
      <c r="V239" s="161">
        <f>IF(A13stdlife="n/a","n/a",IF(V$3&gt;(A13stdlife+$E239),(Input!$L$155*(1+rvanilla)^0.5)-SUM($L239:U239),(Input!$L$155*(1+rvanilla)^0.5)/A13stdlife))</f>
        <v>0</v>
      </c>
      <c r="W239" s="161">
        <f>IF(A13stdlife="n/a","n/a",IF(W$3&gt;(A13stdlife+$E239),(Input!$L$155*(1+rvanilla)^0.5)-SUM($L239:V239),(Input!$L$155*(1+rvanilla)^0.5)/A13stdlife))</f>
        <v>0</v>
      </c>
      <c r="X239" s="161">
        <f>IF(A13stdlife="n/a","n/a",IF(X$3&gt;(A13stdlife+$E239),(Input!$L$155*(1+rvanilla)^0.5)-SUM($L239:W239),(Input!$L$155*(1+rvanilla)^0.5)/A13stdlife))</f>
        <v>0</v>
      </c>
      <c r="Y239" s="161">
        <f>IF(A13stdlife="n/a","n/a",IF(Y$3&gt;(A13stdlife+$E239),(Input!$L$155*(1+rvanilla)^0.5)-SUM($L239:X239),(Input!$L$155*(1+rvanilla)^0.5)/A13stdlife))</f>
        <v>0</v>
      </c>
      <c r="Z239" s="161">
        <f>IF(A13stdlife="n/a","n/a",IF(Z$3&gt;(A13stdlife+$E239),(Input!$L$155*(1+rvanilla)^0.5)-SUM($L239:Y239),(Input!$L$155*(1+rvanilla)^0.5)/A13stdlife))</f>
        <v>0</v>
      </c>
      <c r="AA239" s="161">
        <f>IF(A13stdlife="n/a","n/a",IF(AA$3&gt;(A13stdlife+$E239),(Input!$L$155*(1+rvanilla)^0.5)-SUM($L239:Z239),(Input!$L$155*(1+rvanilla)^0.5)/A13stdlife))</f>
        <v>0</v>
      </c>
      <c r="AB239" s="161">
        <f>IF(A13stdlife="n/a","n/a",IF(AB$3&gt;(A13stdlife+$E239),(Input!$L$155*(1+rvanilla)^0.5)-SUM($L239:AA239),(Input!$L$155*(1+rvanilla)^0.5)/A13stdlife))</f>
        <v>0</v>
      </c>
      <c r="AC239" s="161">
        <f>IF(A13stdlife="n/a","n/a",IF(AC$3&gt;(A13stdlife+$E239),(Input!$L$155*(1+rvanilla)^0.5)-SUM($L239:AB239),(Input!$L$155*(1+rvanilla)^0.5)/A13stdlife))</f>
        <v>0</v>
      </c>
      <c r="AD239" s="161">
        <f>IF(A13stdlife="n/a","n/a",IF(AD$3&gt;(A13stdlife+$E239),(Input!$L$155*(1+rvanilla)^0.5)-SUM($L239:AC239),(Input!$L$155*(1+rvanilla)^0.5)/A13stdlife))</f>
        <v>0</v>
      </c>
      <c r="AE239" s="161">
        <f>IF(A13stdlife="n/a","n/a",IF(AE$3&gt;(A13stdlife+$E239),(Input!$L$155*(1+rvanilla)^0.5)-SUM($L239:AD239),(Input!$L$155*(1+rvanilla)^0.5)/A13stdlife))</f>
        <v>0</v>
      </c>
      <c r="AF239" s="161">
        <f>IF(A13stdlife="n/a","n/a",IF(AF$3&gt;(A13stdlife+$E239),(Input!$L$155*(1+rvanilla)^0.5)-SUM($L239:AE239),(Input!$L$155*(1+rvanilla)^0.5)/A13stdlife))</f>
        <v>0</v>
      </c>
      <c r="AG239" s="161">
        <f>IF(A13stdlife="n/a","n/a",IF(AG$3&gt;(A13stdlife+$E239),(Input!$L$155*(1+rvanilla)^0.5)-SUM($L239:AF239),(Input!$L$155*(1+rvanilla)^0.5)/A13stdlife))</f>
        <v>0</v>
      </c>
      <c r="AH239" s="161">
        <f>IF(A13stdlife="n/a","n/a",IF(AH$3&gt;(A13stdlife+$E239),(Input!$L$155*(1+rvanilla)^0.5)-SUM($L239:AG239),(Input!$L$155*(1+rvanilla)^0.5)/A13stdlife))</f>
        <v>0</v>
      </c>
      <c r="AI239" s="161">
        <f>IF(A13stdlife="n/a","n/a",IF(AI$3&gt;(A13stdlife+$E239),(Input!$L$155*(1+rvanilla)^0.5)-SUM($L239:AH239),(Input!$L$155*(1+rvanilla)^0.5)/A13stdlife))</f>
        <v>0</v>
      </c>
      <c r="AJ239" s="161">
        <f>IF(A13stdlife="n/a","n/a",IF(AJ$3&gt;(A13stdlife+$E239),(Input!$L$155*(1+rvanilla)^0.5)-SUM($L239:AI239),(Input!$L$155*(1+rvanilla)^0.5)/A13stdlife))</f>
        <v>0</v>
      </c>
      <c r="AK239" s="161">
        <f>IF(A13stdlife="n/a","n/a",IF(AK$3&gt;(A13stdlife+$E239),(Input!$L$155*(1+rvanilla)^0.5)-SUM($L239:AJ239),(Input!$L$155*(1+rvanilla)^0.5)/A13stdlife))</f>
        <v>0</v>
      </c>
      <c r="AL239" s="161">
        <f>IF(A13stdlife="n/a","n/a",IF(AL$3&gt;(A13stdlife+$E239),(Input!$L$155*(1+rvanilla)^0.5)-SUM($L239:AK239),(Input!$L$155*(1+rvanilla)^0.5)/A13stdlife))</f>
        <v>0</v>
      </c>
      <c r="AM239" s="161">
        <f>IF(A13stdlife="n/a","n/a",IF(AM$3&gt;(A13stdlife+$E239),(Input!$L$155*(1+rvanilla)^0.5)-SUM($L239:AL239),(Input!$L$155*(1+rvanilla)^0.5)/A13stdlife))</f>
        <v>0</v>
      </c>
      <c r="AN239" s="161">
        <f>IF(A13stdlife="n/a","n/a",IF(AN$3&gt;(A13stdlife+$E239),(Input!$L$155*(1+rvanilla)^0.5)-SUM($L239:AM239),(Input!$L$155*(1+rvanilla)^0.5)/A13stdlife))</f>
        <v>0</v>
      </c>
      <c r="AO239" s="161">
        <f>IF(A13stdlife="n/a","n/a",IF(AO$3&gt;(A13stdlife+$E239),(Input!$L$155*(1+rvanilla)^0.5)-SUM($L239:AN239),(Input!$L$155*(1+rvanilla)^0.5)/A13stdlife))</f>
        <v>0</v>
      </c>
      <c r="AP239" s="161">
        <f>IF(A13stdlife="n/a","n/a",IF(AP$3&gt;(A13stdlife+$E239),(Input!$L$155*(1+rvanilla)^0.5)-SUM($L239:AO239),(Input!$L$155*(1+rvanilla)^0.5)/A13stdlife))</f>
        <v>0</v>
      </c>
      <c r="AQ239" s="161">
        <f>IF(A13stdlife="n/a","n/a",IF(AQ$3&gt;(A13stdlife+$E239),(Input!$L$155*(1+rvanilla)^0.5)-SUM($L239:AP239),(Input!$L$155*(1+rvanilla)^0.5)/A13stdlife))</f>
        <v>0</v>
      </c>
      <c r="AR239" s="161">
        <f>IF(A13stdlife="n/a","n/a",IF(AR$3&gt;(A13stdlife+$E239),(Input!$L$155*(1+rvanilla)^0.5)-SUM($L239:AQ239),(Input!$L$155*(1+rvanilla)^0.5)/A13stdlife))</f>
        <v>0</v>
      </c>
      <c r="AS239" s="161">
        <f>IF(A13stdlife="n/a","n/a",IF(AS$3&gt;(A13stdlife+$E239),(Input!$L$155*(1+rvanilla)^0.5)-SUM($L239:AR239),(Input!$L$155*(1+rvanilla)^0.5)/A13stdlife))</f>
        <v>0</v>
      </c>
      <c r="AT239" s="161">
        <f>IF(A13stdlife="n/a","n/a",IF(AT$3&gt;(A13stdlife+$E239),(Input!$L$155*(1+rvanilla)^0.5)-SUM($L239:AS239),(Input!$L$155*(1+rvanilla)^0.5)/A13stdlife))</f>
        <v>0</v>
      </c>
      <c r="AU239" s="161">
        <f>IF(A13stdlife="n/a","n/a",IF(AU$3&gt;(A13stdlife+$E239),(Input!$L$155*(1+rvanilla)^0.5)-SUM($L239:AT239),(Input!$L$155*(1+rvanilla)^0.5)/A13stdlife))</f>
        <v>0</v>
      </c>
      <c r="AV239" s="161">
        <f>IF(A13stdlife="n/a","n/a",IF(AV$3&gt;(A13stdlife+$E239),(Input!$L$155*(1+rvanilla)^0.5)-SUM($L239:AU239),(Input!$L$155*(1+rvanilla)^0.5)/A13stdlife))</f>
        <v>0</v>
      </c>
      <c r="AW239" s="161">
        <f>IF(A13stdlife="n/a","n/a",IF(AW$3&gt;(A13stdlife+$E239),(Input!$L$155*(1+rvanilla)^0.5)-SUM($L239:AV239),(Input!$L$155*(1+rvanilla)^0.5)/A13stdlife))</f>
        <v>0</v>
      </c>
      <c r="AX239" s="161">
        <f>IF(A13stdlife="n/a","n/a",IF(AX$3&gt;(A13stdlife+$E239),(Input!$L$155*(1+rvanilla)^0.5)-SUM($L239:AW239),(Input!$L$155*(1+rvanilla)^0.5)/A13stdlife))</f>
        <v>0</v>
      </c>
      <c r="AY239" s="161">
        <f>IF(A13stdlife="n/a","n/a",IF(AY$3&gt;(A13stdlife+$E239),(Input!$L$155*(1+rvanilla)^0.5)-SUM($L239:AX239),(Input!$L$155*(1+rvanilla)^0.5)/A13stdlife))</f>
        <v>0</v>
      </c>
      <c r="AZ239" s="161">
        <f>IF(A13stdlife="n/a","n/a",IF(AZ$3&gt;(A13stdlife+$E239),(Input!$L$155*(1+rvanilla)^0.5)-SUM($L239:AY239),(Input!$L$155*(1+rvanilla)^0.5)/A13stdlife))</f>
        <v>0</v>
      </c>
      <c r="BA239" s="161">
        <f>IF(A13stdlife="n/a","n/a",IF(BA$3&gt;(A13stdlife+$E239),(Input!$L$155*(1+rvanilla)^0.5)-SUM($L239:AZ239),(Input!$L$155*(1+rvanilla)^0.5)/A13stdlife))</f>
        <v>0</v>
      </c>
      <c r="BB239" s="161">
        <f>IF(A13stdlife="n/a","n/a",IF(BB$3&gt;(A13stdlife+$E239),(Input!$L$155*(1+rvanilla)^0.5)-SUM($L239:BA239),(Input!$L$155*(1+rvanilla)^0.5)/A13stdlife))</f>
        <v>0</v>
      </c>
      <c r="BC239" s="161">
        <f>IF(A13stdlife="n/a","n/a",IF(BC$3&gt;(A13stdlife+$E239),(Input!$L$155*(1+rvanilla)^0.5)-SUM($L239:BB239),(Input!$L$155*(1+rvanilla)^0.5)/A13stdlife))</f>
        <v>0</v>
      </c>
      <c r="BD239" s="161">
        <f>IF(A13stdlife="n/a","n/a",IF(BD$3&gt;(A13stdlife+$E239),(Input!$L$155*(1+rvanilla)^0.5)-SUM($L239:BC239),(Input!$L$155*(1+rvanilla)^0.5)/A13stdlife))</f>
        <v>0</v>
      </c>
      <c r="BE239" s="161">
        <f>IF(A13stdlife="n/a","n/a",IF(BE$3&gt;(A13stdlife+$E239),(Input!$L$155*(1+rvanilla)^0.5)-SUM($L239:BD239),(Input!$L$155*(1+rvanilla)^0.5)/A13stdlife))</f>
        <v>0</v>
      </c>
      <c r="BF239" s="161">
        <f>IF(A13stdlife="n/a","n/a",IF(BF$3&gt;(A13stdlife+$E239),(Input!$L$155*(1+rvanilla)^0.5)-SUM($L239:BE239),(Input!$L$155*(1+rvanilla)^0.5)/A13stdlife))</f>
        <v>0</v>
      </c>
      <c r="BG239" s="161">
        <f>IF(A13stdlife="n/a","n/a",IF(BG$3&gt;(A13stdlife+$E239),(Input!$L$155*(1+rvanilla)^0.5)-SUM($L239:BF239),(Input!$L$155*(1+rvanilla)^0.5)/A13stdlife))</f>
        <v>0</v>
      </c>
      <c r="BH239" s="161">
        <f>IF(A13stdlife="n/a","n/a",IF(BH$3&gt;(A13stdlife+$E239),(Input!$L$155*(1+rvanilla)^0.5)-SUM($L239:BG239),(Input!$L$155*(1+rvanilla)^0.5)/A13stdlife))</f>
        <v>0</v>
      </c>
      <c r="BI239" s="161">
        <f>IF(A13stdlife="n/a","n/a",IF(BI$3&gt;(A13stdlife+$E239),(Input!$L$155*(1+rvanilla)^0.5)-SUM($L239:BH239),(Input!$L$155*(1+rvanilla)^0.5)/A13stdlife))</f>
        <v>0</v>
      </c>
      <c r="BJ239" s="19"/>
      <c r="BK239" s="1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idden="1" outlineLevel="2" x14ac:dyDescent="0.2">
      <c r="A240" s="19"/>
      <c r="B240" s="19"/>
      <c r="C240" s="35"/>
      <c r="D240" s="469"/>
      <c r="E240" s="281">
        <v>7</v>
      </c>
      <c r="F240" s="37"/>
      <c r="G240" s="393"/>
      <c r="H240" s="307"/>
      <c r="I240" s="307"/>
      <c r="J240" s="307"/>
      <c r="K240" s="307"/>
      <c r="L240" s="307"/>
      <c r="M240" s="306"/>
      <c r="N240" s="161">
        <f>IF(A13stdlife="n/a","n/a",IF(N$3&gt;(A13stdlife+$E240),(Input!$M$155*(1+rvanilla)^0.5)-SUM($M240:M240),(Input!$M$155*(1+rvanilla)^0.5)/A13stdlife))</f>
        <v>0</v>
      </c>
      <c r="O240" s="161">
        <f>IF(A13stdlife="n/a","n/a",IF(O$3&gt;(A13stdlife+$E240),(Input!$M$155*(1+rvanilla)^0.5)-SUM($M240:N240),(Input!$M$155*(1+rvanilla)^0.5)/A13stdlife))</f>
        <v>0</v>
      </c>
      <c r="P240" s="161">
        <f>IF(A13stdlife="n/a","n/a",IF(P$3&gt;(A13stdlife+$E240),(Input!$M$155*(1+rvanilla)^0.5)-SUM($M240:O240),(Input!$M$155*(1+rvanilla)^0.5)/A13stdlife))</f>
        <v>0</v>
      </c>
      <c r="Q240" s="161">
        <f>IF(A13stdlife="n/a","n/a",IF(Q$3&gt;(A13stdlife+$E240),(Input!$M$155*(1+rvanilla)^0.5)-SUM($M240:P240),(Input!$M$155*(1+rvanilla)^0.5)/A13stdlife))</f>
        <v>0</v>
      </c>
      <c r="R240" s="161">
        <f>IF(A13stdlife="n/a","n/a",IF(R$3&gt;(A13stdlife+$E240),(Input!$M$155*(1+rvanilla)^0.5)-SUM($M240:Q240),(Input!$M$155*(1+rvanilla)^0.5)/A13stdlife))</f>
        <v>0</v>
      </c>
      <c r="S240" s="161">
        <f>IF(A13stdlife="n/a","n/a",IF(S$3&gt;(A13stdlife+$E240),(Input!$M$155*(1+rvanilla)^0.5)-SUM($M240:R240),(Input!$M$155*(1+rvanilla)^0.5)/A13stdlife))</f>
        <v>0</v>
      </c>
      <c r="T240" s="161">
        <f>IF(A13stdlife="n/a","n/a",IF(T$3&gt;(A13stdlife+$E240),(Input!$M$155*(1+rvanilla)^0.5)-SUM($M240:S240),(Input!$M$155*(1+rvanilla)^0.5)/A13stdlife))</f>
        <v>0</v>
      </c>
      <c r="U240" s="161">
        <f>IF(A13stdlife="n/a","n/a",IF(U$3&gt;(A13stdlife+$E240),(Input!$M$155*(1+rvanilla)^0.5)-SUM($M240:T240),(Input!$M$155*(1+rvanilla)^0.5)/A13stdlife))</f>
        <v>0</v>
      </c>
      <c r="V240" s="161">
        <f>IF(A13stdlife="n/a","n/a",IF(V$3&gt;(A13stdlife+$E240),(Input!$M$155*(1+rvanilla)^0.5)-SUM($M240:U240),(Input!$M$155*(1+rvanilla)^0.5)/A13stdlife))</f>
        <v>0</v>
      </c>
      <c r="W240" s="161">
        <f>IF(A13stdlife="n/a","n/a",IF(W$3&gt;(A13stdlife+$E240),(Input!$M$155*(1+rvanilla)^0.5)-SUM($M240:V240),(Input!$M$155*(1+rvanilla)^0.5)/A13stdlife))</f>
        <v>0</v>
      </c>
      <c r="X240" s="161">
        <f>IF(A13stdlife="n/a","n/a",IF(X$3&gt;(A13stdlife+$E240),(Input!$M$155*(1+rvanilla)^0.5)-SUM($M240:W240),(Input!$M$155*(1+rvanilla)^0.5)/A13stdlife))</f>
        <v>0</v>
      </c>
      <c r="Y240" s="161">
        <f>IF(A13stdlife="n/a","n/a",IF(Y$3&gt;(A13stdlife+$E240),(Input!$M$155*(1+rvanilla)^0.5)-SUM($M240:X240),(Input!$M$155*(1+rvanilla)^0.5)/A13stdlife))</f>
        <v>0</v>
      </c>
      <c r="Z240" s="161">
        <f>IF(A13stdlife="n/a","n/a",IF(Z$3&gt;(A13stdlife+$E240),(Input!$M$155*(1+rvanilla)^0.5)-SUM($M240:Y240),(Input!$M$155*(1+rvanilla)^0.5)/A13stdlife))</f>
        <v>0</v>
      </c>
      <c r="AA240" s="161">
        <f>IF(A13stdlife="n/a","n/a",IF(AA$3&gt;(A13stdlife+$E240),(Input!$M$155*(1+rvanilla)^0.5)-SUM($M240:Z240),(Input!$M$155*(1+rvanilla)^0.5)/A13stdlife))</f>
        <v>0</v>
      </c>
      <c r="AB240" s="161">
        <f>IF(A13stdlife="n/a","n/a",IF(AB$3&gt;(A13stdlife+$E240),(Input!$M$155*(1+rvanilla)^0.5)-SUM($M240:AA240),(Input!$M$155*(1+rvanilla)^0.5)/A13stdlife))</f>
        <v>0</v>
      </c>
      <c r="AC240" s="161">
        <f>IF(A13stdlife="n/a","n/a",IF(AC$3&gt;(A13stdlife+$E240),(Input!$M$155*(1+rvanilla)^0.5)-SUM($M240:AB240),(Input!$M$155*(1+rvanilla)^0.5)/A13stdlife))</f>
        <v>0</v>
      </c>
      <c r="AD240" s="161">
        <f>IF(A13stdlife="n/a","n/a",IF(AD$3&gt;(A13stdlife+$E240),(Input!$M$155*(1+rvanilla)^0.5)-SUM($M240:AC240),(Input!$M$155*(1+rvanilla)^0.5)/A13stdlife))</f>
        <v>0</v>
      </c>
      <c r="AE240" s="161">
        <f>IF(A13stdlife="n/a","n/a",IF(AE$3&gt;(A13stdlife+$E240),(Input!$M$155*(1+rvanilla)^0.5)-SUM($M240:AD240),(Input!$M$155*(1+rvanilla)^0.5)/A13stdlife))</f>
        <v>0</v>
      </c>
      <c r="AF240" s="161">
        <f>IF(A13stdlife="n/a","n/a",IF(AF$3&gt;(A13stdlife+$E240),(Input!$M$155*(1+rvanilla)^0.5)-SUM($M240:AE240),(Input!$M$155*(1+rvanilla)^0.5)/A13stdlife))</f>
        <v>0</v>
      </c>
      <c r="AG240" s="161">
        <f>IF(A13stdlife="n/a","n/a",IF(AG$3&gt;(A13stdlife+$E240),(Input!$M$155*(1+rvanilla)^0.5)-SUM($M240:AF240),(Input!$M$155*(1+rvanilla)^0.5)/A13stdlife))</f>
        <v>0</v>
      </c>
      <c r="AH240" s="161">
        <f>IF(A13stdlife="n/a","n/a",IF(AH$3&gt;(A13stdlife+$E240),(Input!$M$155*(1+rvanilla)^0.5)-SUM($M240:AG240),(Input!$M$155*(1+rvanilla)^0.5)/A13stdlife))</f>
        <v>0</v>
      </c>
      <c r="AI240" s="161">
        <f>IF(A13stdlife="n/a","n/a",IF(AI$3&gt;(A13stdlife+$E240),(Input!$M$155*(1+rvanilla)^0.5)-SUM($M240:AH240),(Input!$M$155*(1+rvanilla)^0.5)/A13stdlife))</f>
        <v>0</v>
      </c>
      <c r="AJ240" s="161">
        <f>IF(A13stdlife="n/a","n/a",IF(AJ$3&gt;(A13stdlife+$E240),(Input!$M$155*(1+rvanilla)^0.5)-SUM($M240:AI240),(Input!$M$155*(1+rvanilla)^0.5)/A13stdlife))</f>
        <v>0</v>
      </c>
      <c r="AK240" s="161">
        <f>IF(A13stdlife="n/a","n/a",IF(AK$3&gt;(A13stdlife+$E240),(Input!$M$155*(1+rvanilla)^0.5)-SUM($M240:AJ240),(Input!$M$155*(1+rvanilla)^0.5)/A13stdlife))</f>
        <v>0</v>
      </c>
      <c r="AL240" s="161">
        <f>IF(A13stdlife="n/a","n/a",IF(AL$3&gt;(A13stdlife+$E240),(Input!$M$155*(1+rvanilla)^0.5)-SUM($M240:AK240),(Input!$M$155*(1+rvanilla)^0.5)/A13stdlife))</f>
        <v>0</v>
      </c>
      <c r="AM240" s="161">
        <f>IF(A13stdlife="n/a","n/a",IF(AM$3&gt;(A13stdlife+$E240),(Input!$M$155*(1+rvanilla)^0.5)-SUM($M240:AL240),(Input!$M$155*(1+rvanilla)^0.5)/A13stdlife))</f>
        <v>0</v>
      </c>
      <c r="AN240" s="161">
        <f>IF(A13stdlife="n/a","n/a",IF(AN$3&gt;(A13stdlife+$E240),(Input!$M$155*(1+rvanilla)^0.5)-SUM($M240:AM240),(Input!$M$155*(1+rvanilla)^0.5)/A13stdlife))</f>
        <v>0</v>
      </c>
      <c r="AO240" s="161">
        <f>IF(A13stdlife="n/a","n/a",IF(AO$3&gt;(A13stdlife+$E240),(Input!$M$155*(1+rvanilla)^0.5)-SUM($M240:AN240),(Input!$M$155*(1+rvanilla)^0.5)/A13stdlife))</f>
        <v>0</v>
      </c>
      <c r="AP240" s="161">
        <f>IF(A13stdlife="n/a","n/a",IF(AP$3&gt;(A13stdlife+$E240),(Input!$M$155*(1+rvanilla)^0.5)-SUM($M240:AO240),(Input!$M$155*(1+rvanilla)^0.5)/A13stdlife))</f>
        <v>0</v>
      </c>
      <c r="AQ240" s="161">
        <f>IF(A13stdlife="n/a","n/a",IF(AQ$3&gt;(A13stdlife+$E240),(Input!$M$155*(1+rvanilla)^0.5)-SUM($M240:AP240),(Input!$M$155*(1+rvanilla)^0.5)/A13stdlife))</f>
        <v>0</v>
      </c>
      <c r="AR240" s="161">
        <f>IF(A13stdlife="n/a","n/a",IF(AR$3&gt;(A13stdlife+$E240),(Input!$M$155*(1+rvanilla)^0.5)-SUM($M240:AQ240),(Input!$M$155*(1+rvanilla)^0.5)/A13stdlife))</f>
        <v>0</v>
      </c>
      <c r="AS240" s="161">
        <f>IF(A13stdlife="n/a","n/a",IF(AS$3&gt;(A13stdlife+$E240),(Input!$M$155*(1+rvanilla)^0.5)-SUM($M240:AR240),(Input!$M$155*(1+rvanilla)^0.5)/A13stdlife))</f>
        <v>0</v>
      </c>
      <c r="AT240" s="161">
        <f>IF(A13stdlife="n/a","n/a",IF(AT$3&gt;(A13stdlife+$E240),(Input!$M$155*(1+rvanilla)^0.5)-SUM($M240:AS240),(Input!$M$155*(1+rvanilla)^0.5)/A13stdlife))</f>
        <v>0</v>
      </c>
      <c r="AU240" s="161">
        <f>IF(A13stdlife="n/a","n/a",IF(AU$3&gt;(A13stdlife+$E240),(Input!$M$155*(1+rvanilla)^0.5)-SUM($M240:AT240),(Input!$M$155*(1+rvanilla)^0.5)/A13stdlife))</f>
        <v>0</v>
      </c>
      <c r="AV240" s="161">
        <f>IF(A13stdlife="n/a","n/a",IF(AV$3&gt;(A13stdlife+$E240),(Input!$M$155*(1+rvanilla)^0.5)-SUM($M240:AU240),(Input!$M$155*(1+rvanilla)^0.5)/A13stdlife))</f>
        <v>0</v>
      </c>
      <c r="AW240" s="161">
        <f>IF(A13stdlife="n/a","n/a",IF(AW$3&gt;(A13stdlife+$E240),(Input!$M$155*(1+rvanilla)^0.5)-SUM($M240:AV240),(Input!$M$155*(1+rvanilla)^0.5)/A13stdlife))</f>
        <v>0</v>
      </c>
      <c r="AX240" s="161">
        <f>IF(A13stdlife="n/a","n/a",IF(AX$3&gt;(A13stdlife+$E240),(Input!$M$155*(1+rvanilla)^0.5)-SUM($M240:AW240),(Input!$M$155*(1+rvanilla)^0.5)/A13stdlife))</f>
        <v>0</v>
      </c>
      <c r="AY240" s="161">
        <f>IF(A13stdlife="n/a","n/a",IF(AY$3&gt;(A13stdlife+$E240),(Input!$M$155*(1+rvanilla)^0.5)-SUM($M240:AX240),(Input!$M$155*(1+rvanilla)^0.5)/A13stdlife))</f>
        <v>0</v>
      </c>
      <c r="AZ240" s="161">
        <f>IF(A13stdlife="n/a","n/a",IF(AZ$3&gt;(A13stdlife+$E240),(Input!$M$155*(1+rvanilla)^0.5)-SUM($M240:AY240),(Input!$M$155*(1+rvanilla)^0.5)/A13stdlife))</f>
        <v>0</v>
      </c>
      <c r="BA240" s="161">
        <f>IF(A13stdlife="n/a","n/a",IF(BA$3&gt;(A13stdlife+$E240),(Input!$M$155*(1+rvanilla)^0.5)-SUM($M240:AZ240),(Input!$M$155*(1+rvanilla)^0.5)/A13stdlife))</f>
        <v>0</v>
      </c>
      <c r="BB240" s="161">
        <f>IF(A13stdlife="n/a","n/a",IF(BB$3&gt;(A13stdlife+$E240),(Input!$M$155*(1+rvanilla)^0.5)-SUM($M240:BA240),(Input!$M$155*(1+rvanilla)^0.5)/A13stdlife))</f>
        <v>0</v>
      </c>
      <c r="BC240" s="161">
        <f>IF(A13stdlife="n/a","n/a",IF(BC$3&gt;(A13stdlife+$E240),(Input!$M$155*(1+rvanilla)^0.5)-SUM($M240:BB240),(Input!$M$155*(1+rvanilla)^0.5)/A13stdlife))</f>
        <v>0</v>
      </c>
      <c r="BD240" s="161">
        <f>IF(A13stdlife="n/a","n/a",IF(BD$3&gt;(A13stdlife+$E240),(Input!$M$155*(1+rvanilla)^0.5)-SUM($M240:BC240),(Input!$M$155*(1+rvanilla)^0.5)/A13stdlife))</f>
        <v>0</v>
      </c>
      <c r="BE240" s="161">
        <f>IF(A13stdlife="n/a","n/a",IF(BE$3&gt;(A13stdlife+$E240),(Input!$M$155*(1+rvanilla)^0.5)-SUM($M240:BD240),(Input!$M$155*(1+rvanilla)^0.5)/A13stdlife))</f>
        <v>0</v>
      </c>
      <c r="BF240" s="161">
        <f>IF(A13stdlife="n/a","n/a",IF(BF$3&gt;(A13stdlife+$E240),(Input!$M$155*(1+rvanilla)^0.5)-SUM($M240:BE240),(Input!$M$155*(1+rvanilla)^0.5)/A13stdlife))</f>
        <v>0</v>
      </c>
      <c r="BG240" s="161">
        <f>IF(A13stdlife="n/a","n/a",IF(BG$3&gt;(A13stdlife+$E240),(Input!$M$155*(1+rvanilla)^0.5)-SUM($M240:BF240),(Input!$M$155*(1+rvanilla)^0.5)/A13stdlife))</f>
        <v>0</v>
      </c>
      <c r="BH240" s="161">
        <f>IF(A13stdlife="n/a","n/a",IF(BH$3&gt;(A13stdlife+$E240),(Input!$M$155*(1+rvanilla)^0.5)-SUM($M240:BG240),(Input!$M$155*(1+rvanilla)^0.5)/A13stdlife))</f>
        <v>0</v>
      </c>
      <c r="BI240" s="161">
        <f>IF(A13stdlife="n/a","n/a",IF(BI$3&gt;(A13stdlife+$E240),(Input!$M$155*(1+rvanilla)^0.5)-SUM($M240:BH240),(Input!$M$155*(1+rvanilla)^0.5)/A13stdlife))</f>
        <v>0</v>
      </c>
      <c r="BJ240" s="19"/>
      <c r="BK240" s="19"/>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x14ac:dyDescent="0.2">
      <c r="A241" s="19"/>
      <c r="B241" s="19"/>
      <c r="C241" s="35"/>
      <c r="D241" s="469"/>
      <c r="E241" s="281">
        <v>8</v>
      </c>
      <c r="F241" s="37"/>
      <c r="G241" s="393"/>
      <c r="H241" s="307"/>
      <c r="I241" s="307"/>
      <c r="J241" s="307"/>
      <c r="K241" s="307"/>
      <c r="L241" s="307"/>
      <c r="M241" s="307"/>
      <c r="N241" s="306"/>
      <c r="O241" s="161">
        <f>IF(A13stdlife="n/a","n/a",IF(O$3&gt;(A13stdlife+$E241),(Input!$N$155*(1+rvanilla)^0.5)-SUM($N241:N241),(Input!$N$155*(1+rvanilla)^0.5)/A13stdlife))</f>
        <v>0</v>
      </c>
      <c r="P241" s="161">
        <f>IF(A13stdlife="n/a","n/a",IF(P$3&gt;(A13stdlife+$E241),(Input!$N$155*(1+rvanilla)^0.5)-SUM($N241:O241),(Input!$N$155*(1+rvanilla)^0.5)/A13stdlife))</f>
        <v>0</v>
      </c>
      <c r="Q241" s="161">
        <f>IF(A13stdlife="n/a","n/a",IF(Q$3&gt;(A13stdlife+$E241),(Input!$N$155*(1+rvanilla)^0.5)-SUM($N241:P241),(Input!$N$155*(1+rvanilla)^0.5)/A13stdlife))</f>
        <v>0</v>
      </c>
      <c r="R241" s="161">
        <f>IF(A13stdlife="n/a","n/a",IF(R$3&gt;(A13stdlife+$E241),(Input!$N$155*(1+rvanilla)^0.5)-SUM($N241:Q241),(Input!$N$155*(1+rvanilla)^0.5)/A13stdlife))</f>
        <v>0</v>
      </c>
      <c r="S241" s="161">
        <f>IF(A13stdlife="n/a","n/a",IF(S$3&gt;(A13stdlife+$E241),(Input!$N$155*(1+rvanilla)^0.5)-SUM($N241:R241),(Input!$N$155*(1+rvanilla)^0.5)/A13stdlife))</f>
        <v>0</v>
      </c>
      <c r="T241" s="161">
        <f>IF(A13stdlife="n/a","n/a",IF(T$3&gt;(A13stdlife+$E241),(Input!$N$155*(1+rvanilla)^0.5)-SUM($N241:S241),(Input!$N$155*(1+rvanilla)^0.5)/A13stdlife))</f>
        <v>0</v>
      </c>
      <c r="U241" s="161">
        <f>IF(A13stdlife="n/a","n/a",IF(U$3&gt;(A13stdlife+$E241),(Input!$N$155*(1+rvanilla)^0.5)-SUM($N241:T241),(Input!$N$155*(1+rvanilla)^0.5)/A13stdlife))</f>
        <v>0</v>
      </c>
      <c r="V241" s="161">
        <f>IF(A13stdlife="n/a","n/a",IF(V$3&gt;(A13stdlife+$E241),(Input!$N$155*(1+rvanilla)^0.5)-SUM($N241:U241),(Input!$N$155*(1+rvanilla)^0.5)/A13stdlife))</f>
        <v>0</v>
      </c>
      <c r="W241" s="161">
        <f>IF(A13stdlife="n/a","n/a",IF(W$3&gt;(A13stdlife+$E241),(Input!$N$155*(1+rvanilla)^0.5)-SUM($N241:V241),(Input!$N$155*(1+rvanilla)^0.5)/A13stdlife))</f>
        <v>0</v>
      </c>
      <c r="X241" s="161">
        <f>IF(A13stdlife="n/a","n/a",IF(X$3&gt;(A13stdlife+$E241),(Input!$N$155*(1+rvanilla)^0.5)-SUM($N241:W241),(Input!$N$155*(1+rvanilla)^0.5)/A13stdlife))</f>
        <v>0</v>
      </c>
      <c r="Y241" s="161">
        <f>IF(A13stdlife="n/a","n/a",IF(Y$3&gt;(A13stdlife+$E241),(Input!$N$155*(1+rvanilla)^0.5)-SUM($N241:X241),(Input!$N$155*(1+rvanilla)^0.5)/A13stdlife))</f>
        <v>0</v>
      </c>
      <c r="Z241" s="161">
        <f>IF(A13stdlife="n/a","n/a",IF(Z$3&gt;(A13stdlife+$E241),(Input!$N$155*(1+rvanilla)^0.5)-SUM($N241:Y241),(Input!$N$155*(1+rvanilla)^0.5)/A13stdlife))</f>
        <v>0</v>
      </c>
      <c r="AA241" s="161">
        <f>IF(A13stdlife="n/a","n/a",IF(AA$3&gt;(A13stdlife+$E241),(Input!$N$155*(1+rvanilla)^0.5)-SUM($N241:Z241),(Input!$N$155*(1+rvanilla)^0.5)/A13stdlife))</f>
        <v>0</v>
      </c>
      <c r="AB241" s="161">
        <f>IF(A13stdlife="n/a","n/a",IF(AB$3&gt;(A13stdlife+$E241),(Input!$N$155*(1+rvanilla)^0.5)-SUM($N241:AA241),(Input!$N$155*(1+rvanilla)^0.5)/A13stdlife))</f>
        <v>0</v>
      </c>
      <c r="AC241" s="161">
        <f>IF(A13stdlife="n/a","n/a",IF(AC$3&gt;(A13stdlife+$E241),(Input!$N$155*(1+rvanilla)^0.5)-SUM($N241:AB241),(Input!$N$155*(1+rvanilla)^0.5)/A13stdlife))</f>
        <v>0</v>
      </c>
      <c r="AD241" s="161">
        <f>IF(A13stdlife="n/a","n/a",IF(AD$3&gt;(A13stdlife+$E241),(Input!$N$155*(1+rvanilla)^0.5)-SUM($N241:AC241),(Input!$N$155*(1+rvanilla)^0.5)/A13stdlife))</f>
        <v>0</v>
      </c>
      <c r="AE241" s="161">
        <f>IF(A13stdlife="n/a","n/a",IF(AE$3&gt;(A13stdlife+$E241),(Input!$N$155*(1+rvanilla)^0.5)-SUM($N241:AD241),(Input!$N$155*(1+rvanilla)^0.5)/A13stdlife))</f>
        <v>0</v>
      </c>
      <c r="AF241" s="161">
        <f>IF(A13stdlife="n/a","n/a",IF(AF$3&gt;(A13stdlife+$E241),(Input!$N$155*(1+rvanilla)^0.5)-SUM($N241:AE241),(Input!$N$155*(1+rvanilla)^0.5)/A13stdlife))</f>
        <v>0</v>
      </c>
      <c r="AG241" s="161">
        <f>IF(A13stdlife="n/a","n/a",IF(AG$3&gt;(A13stdlife+$E241),(Input!$N$155*(1+rvanilla)^0.5)-SUM($N241:AF241),(Input!$N$155*(1+rvanilla)^0.5)/A13stdlife))</f>
        <v>0</v>
      </c>
      <c r="AH241" s="161">
        <f>IF(A13stdlife="n/a","n/a",IF(AH$3&gt;(A13stdlife+$E241),(Input!$N$155*(1+rvanilla)^0.5)-SUM($N241:AG241),(Input!$N$155*(1+rvanilla)^0.5)/A13stdlife))</f>
        <v>0</v>
      </c>
      <c r="AI241" s="161">
        <f>IF(A13stdlife="n/a","n/a",IF(AI$3&gt;(A13stdlife+$E241),(Input!$N$155*(1+rvanilla)^0.5)-SUM($N241:AH241),(Input!$N$155*(1+rvanilla)^0.5)/A13stdlife))</f>
        <v>0</v>
      </c>
      <c r="AJ241" s="161">
        <f>IF(A13stdlife="n/a","n/a",IF(AJ$3&gt;(A13stdlife+$E241),(Input!$N$155*(1+rvanilla)^0.5)-SUM($N241:AI241),(Input!$N$155*(1+rvanilla)^0.5)/A13stdlife))</f>
        <v>0</v>
      </c>
      <c r="AK241" s="161">
        <f>IF(A13stdlife="n/a","n/a",IF(AK$3&gt;(A13stdlife+$E241),(Input!$N$155*(1+rvanilla)^0.5)-SUM($N241:AJ241),(Input!$N$155*(1+rvanilla)^0.5)/A13stdlife))</f>
        <v>0</v>
      </c>
      <c r="AL241" s="161">
        <f>IF(A13stdlife="n/a","n/a",IF(AL$3&gt;(A13stdlife+$E241),(Input!$N$155*(1+rvanilla)^0.5)-SUM($N241:AK241),(Input!$N$155*(1+rvanilla)^0.5)/A13stdlife))</f>
        <v>0</v>
      </c>
      <c r="AM241" s="161">
        <f>IF(A13stdlife="n/a","n/a",IF(AM$3&gt;(A13stdlife+$E241),(Input!$N$155*(1+rvanilla)^0.5)-SUM($N241:AL241),(Input!$N$155*(1+rvanilla)^0.5)/A13stdlife))</f>
        <v>0</v>
      </c>
      <c r="AN241" s="161">
        <f>IF(A13stdlife="n/a","n/a",IF(AN$3&gt;(A13stdlife+$E241),(Input!$N$155*(1+rvanilla)^0.5)-SUM($N241:AM241),(Input!$N$155*(1+rvanilla)^0.5)/A13stdlife))</f>
        <v>0</v>
      </c>
      <c r="AO241" s="161">
        <f>IF(A13stdlife="n/a","n/a",IF(AO$3&gt;(A13stdlife+$E241),(Input!$N$155*(1+rvanilla)^0.5)-SUM($N241:AN241),(Input!$N$155*(1+rvanilla)^0.5)/A13stdlife))</f>
        <v>0</v>
      </c>
      <c r="AP241" s="161">
        <f>IF(A13stdlife="n/a","n/a",IF(AP$3&gt;(A13stdlife+$E241),(Input!$N$155*(1+rvanilla)^0.5)-SUM($N241:AO241),(Input!$N$155*(1+rvanilla)^0.5)/A13stdlife))</f>
        <v>0</v>
      </c>
      <c r="AQ241" s="161">
        <f>IF(A13stdlife="n/a","n/a",IF(AQ$3&gt;(A13stdlife+$E241),(Input!$N$155*(1+rvanilla)^0.5)-SUM($N241:AP241),(Input!$N$155*(1+rvanilla)^0.5)/A13stdlife))</f>
        <v>0</v>
      </c>
      <c r="AR241" s="161">
        <f>IF(A13stdlife="n/a","n/a",IF(AR$3&gt;(A13stdlife+$E241),(Input!$N$155*(1+rvanilla)^0.5)-SUM($N241:AQ241),(Input!$N$155*(1+rvanilla)^0.5)/A13stdlife))</f>
        <v>0</v>
      </c>
      <c r="AS241" s="161">
        <f>IF(A13stdlife="n/a","n/a",IF(AS$3&gt;(A13stdlife+$E241),(Input!$N$155*(1+rvanilla)^0.5)-SUM($N241:AR241),(Input!$N$155*(1+rvanilla)^0.5)/A13stdlife))</f>
        <v>0</v>
      </c>
      <c r="AT241" s="161">
        <f>IF(A13stdlife="n/a","n/a",IF(AT$3&gt;(A13stdlife+$E241),(Input!$N$155*(1+rvanilla)^0.5)-SUM($N241:AS241),(Input!$N$155*(1+rvanilla)^0.5)/A13stdlife))</f>
        <v>0</v>
      </c>
      <c r="AU241" s="161">
        <f>IF(A13stdlife="n/a","n/a",IF(AU$3&gt;(A13stdlife+$E241),(Input!$N$155*(1+rvanilla)^0.5)-SUM($N241:AT241),(Input!$N$155*(1+rvanilla)^0.5)/A13stdlife))</f>
        <v>0</v>
      </c>
      <c r="AV241" s="161">
        <f>IF(A13stdlife="n/a","n/a",IF(AV$3&gt;(A13stdlife+$E241),(Input!$N$155*(1+rvanilla)^0.5)-SUM($N241:AU241),(Input!$N$155*(1+rvanilla)^0.5)/A13stdlife))</f>
        <v>0</v>
      </c>
      <c r="AW241" s="161">
        <f>IF(A13stdlife="n/a","n/a",IF(AW$3&gt;(A13stdlife+$E241),(Input!$N$155*(1+rvanilla)^0.5)-SUM($N241:AV241),(Input!$N$155*(1+rvanilla)^0.5)/A13stdlife))</f>
        <v>0</v>
      </c>
      <c r="AX241" s="161">
        <f>IF(A13stdlife="n/a","n/a",IF(AX$3&gt;(A13stdlife+$E241),(Input!$N$155*(1+rvanilla)^0.5)-SUM($N241:AW241),(Input!$N$155*(1+rvanilla)^0.5)/A13stdlife))</f>
        <v>0</v>
      </c>
      <c r="AY241" s="161">
        <f>IF(A13stdlife="n/a","n/a",IF(AY$3&gt;(A13stdlife+$E241),(Input!$N$155*(1+rvanilla)^0.5)-SUM($N241:AX241),(Input!$N$155*(1+rvanilla)^0.5)/A13stdlife))</f>
        <v>0</v>
      </c>
      <c r="AZ241" s="161">
        <f>IF(A13stdlife="n/a","n/a",IF(AZ$3&gt;(A13stdlife+$E241),(Input!$N$155*(1+rvanilla)^0.5)-SUM($N241:AY241),(Input!$N$155*(1+rvanilla)^0.5)/A13stdlife))</f>
        <v>0</v>
      </c>
      <c r="BA241" s="161">
        <f>IF(A13stdlife="n/a","n/a",IF(BA$3&gt;(A13stdlife+$E241),(Input!$N$155*(1+rvanilla)^0.5)-SUM($N241:AZ241),(Input!$N$155*(1+rvanilla)^0.5)/A13stdlife))</f>
        <v>0</v>
      </c>
      <c r="BB241" s="161">
        <f>IF(A13stdlife="n/a","n/a",IF(BB$3&gt;(A13stdlife+$E241),(Input!$N$155*(1+rvanilla)^0.5)-SUM($N241:BA241),(Input!$N$155*(1+rvanilla)^0.5)/A13stdlife))</f>
        <v>0</v>
      </c>
      <c r="BC241" s="161">
        <f>IF(A13stdlife="n/a","n/a",IF(BC$3&gt;(A13stdlife+$E241),(Input!$N$155*(1+rvanilla)^0.5)-SUM($N241:BB241),(Input!$N$155*(1+rvanilla)^0.5)/A13stdlife))</f>
        <v>0</v>
      </c>
      <c r="BD241" s="161">
        <f>IF(A13stdlife="n/a","n/a",IF(BD$3&gt;(A13stdlife+$E241),(Input!$N$155*(1+rvanilla)^0.5)-SUM($N241:BC241),(Input!$N$155*(1+rvanilla)^0.5)/A13stdlife))</f>
        <v>0</v>
      </c>
      <c r="BE241" s="161">
        <f>IF(A13stdlife="n/a","n/a",IF(BE$3&gt;(A13stdlife+$E241),(Input!$N$155*(1+rvanilla)^0.5)-SUM($N241:BD241),(Input!$N$155*(1+rvanilla)^0.5)/A13stdlife))</f>
        <v>0</v>
      </c>
      <c r="BF241" s="161">
        <f>IF(A13stdlife="n/a","n/a",IF(BF$3&gt;(A13stdlife+$E241),(Input!$N$155*(1+rvanilla)^0.5)-SUM($N241:BE241),(Input!$N$155*(1+rvanilla)^0.5)/A13stdlife))</f>
        <v>0</v>
      </c>
      <c r="BG241" s="161">
        <f>IF(A13stdlife="n/a","n/a",IF(BG$3&gt;(A13stdlife+$E241),(Input!$N$155*(1+rvanilla)^0.5)-SUM($N241:BF241),(Input!$N$155*(1+rvanilla)^0.5)/A13stdlife))</f>
        <v>0</v>
      </c>
      <c r="BH241" s="161">
        <f>IF(A13stdlife="n/a","n/a",IF(BH$3&gt;(A13stdlife+$E241),(Input!$N$155*(1+rvanilla)^0.5)-SUM($N241:BG241),(Input!$N$155*(1+rvanilla)^0.5)/A13stdlife))</f>
        <v>0</v>
      </c>
      <c r="BI241" s="161">
        <f>IF(A13stdlife="n/a","n/a",IF(BI$3&gt;(A13stdlife+$E241),(Input!$N$155*(1+rvanilla)^0.5)-SUM($N241:BH241),(Input!$N$155*(1+rvanilla)^0.5)/A13stdlife))</f>
        <v>0</v>
      </c>
      <c r="BJ241" s="19"/>
      <c r="BK241" s="19"/>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x14ac:dyDescent="0.2">
      <c r="A242" s="19"/>
      <c r="B242" s="19"/>
      <c r="C242" s="35"/>
      <c r="D242" s="469"/>
      <c r="E242" s="281">
        <v>9</v>
      </c>
      <c r="F242" s="37"/>
      <c r="G242" s="393"/>
      <c r="H242" s="307"/>
      <c r="I242" s="307"/>
      <c r="J242" s="307"/>
      <c r="K242" s="307"/>
      <c r="L242" s="307"/>
      <c r="M242" s="307"/>
      <c r="N242" s="307"/>
      <c r="O242" s="306"/>
      <c r="P242" s="161">
        <f>IF(A13stdlife="n/a","n/a",IF(P$3&gt;(A13stdlife+$E242),(Input!$O$155*(1+rvanilla)^0.5)-SUM($O242:O242),(Input!$O$155*(1+rvanilla)^0.5)/A13stdlife))</f>
        <v>0</v>
      </c>
      <c r="Q242" s="161">
        <f>IF(A13stdlife="n/a","n/a",IF(Q$3&gt;(A13stdlife+$E242),(Input!$O$155*(1+rvanilla)^0.5)-SUM($O242:P242),(Input!$O$155*(1+rvanilla)^0.5)/A13stdlife))</f>
        <v>0</v>
      </c>
      <c r="R242" s="161">
        <f>IF(A13stdlife="n/a","n/a",IF(R$3&gt;(A13stdlife+$E242),(Input!$O$155*(1+rvanilla)^0.5)-SUM($O242:Q242),(Input!$O$155*(1+rvanilla)^0.5)/A13stdlife))</f>
        <v>0</v>
      </c>
      <c r="S242" s="161">
        <f>IF(A13stdlife="n/a","n/a",IF(S$3&gt;(A13stdlife+$E242),(Input!$O$155*(1+rvanilla)^0.5)-SUM($O242:R242),(Input!$O$155*(1+rvanilla)^0.5)/A13stdlife))</f>
        <v>0</v>
      </c>
      <c r="T242" s="161">
        <f>IF(A13stdlife="n/a","n/a",IF(T$3&gt;(A13stdlife+$E242),(Input!$O$155*(1+rvanilla)^0.5)-SUM($O242:S242),(Input!$O$155*(1+rvanilla)^0.5)/A13stdlife))</f>
        <v>0</v>
      </c>
      <c r="U242" s="161">
        <f>IF(A13stdlife="n/a","n/a",IF(U$3&gt;(A13stdlife+$E242),(Input!$O$155*(1+rvanilla)^0.5)-SUM($O242:T242),(Input!$O$155*(1+rvanilla)^0.5)/A13stdlife))</f>
        <v>0</v>
      </c>
      <c r="V242" s="161">
        <f>IF(A13stdlife="n/a","n/a",IF(V$3&gt;(A13stdlife+$E242),(Input!$O$155*(1+rvanilla)^0.5)-SUM($O242:U242),(Input!$O$155*(1+rvanilla)^0.5)/A13stdlife))</f>
        <v>0</v>
      </c>
      <c r="W242" s="161">
        <f>IF(A13stdlife="n/a","n/a",IF(W$3&gt;(A13stdlife+$E242),(Input!$O$155*(1+rvanilla)^0.5)-SUM($O242:V242),(Input!$O$155*(1+rvanilla)^0.5)/A13stdlife))</f>
        <v>0</v>
      </c>
      <c r="X242" s="161">
        <f>IF(A13stdlife="n/a","n/a",IF(X$3&gt;(A13stdlife+$E242),(Input!$O$155*(1+rvanilla)^0.5)-SUM($O242:W242),(Input!$O$155*(1+rvanilla)^0.5)/A13stdlife))</f>
        <v>0</v>
      </c>
      <c r="Y242" s="161">
        <f>IF(A13stdlife="n/a","n/a",IF(Y$3&gt;(A13stdlife+$E242),(Input!$O$155*(1+rvanilla)^0.5)-SUM($O242:X242),(Input!$O$155*(1+rvanilla)^0.5)/A13stdlife))</f>
        <v>0</v>
      </c>
      <c r="Z242" s="161">
        <f>IF(A13stdlife="n/a","n/a",IF(Z$3&gt;(A13stdlife+$E242),(Input!$O$155*(1+rvanilla)^0.5)-SUM($O242:Y242),(Input!$O$155*(1+rvanilla)^0.5)/A13stdlife))</f>
        <v>0</v>
      </c>
      <c r="AA242" s="161">
        <f>IF(A13stdlife="n/a","n/a",IF(AA$3&gt;(A13stdlife+$E242),(Input!$O$155*(1+rvanilla)^0.5)-SUM($O242:Z242),(Input!$O$155*(1+rvanilla)^0.5)/A13stdlife))</f>
        <v>0</v>
      </c>
      <c r="AB242" s="161">
        <f>IF(A13stdlife="n/a","n/a",IF(AB$3&gt;(A13stdlife+$E242),(Input!$O$155*(1+rvanilla)^0.5)-SUM($O242:AA242),(Input!$O$155*(1+rvanilla)^0.5)/A13stdlife))</f>
        <v>0</v>
      </c>
      <c r="AC242" s="161">
        <f>IF(A13stdlife="n/a","n/a",IF(AC$3&gt;(A13stdlife+$E242),(Input!$O$155*(1+rvanilla)^0.5)-SUM($O242:AB242),(Input!$O$155*(1+rvanilla)^0.5)/A13stdlife))</f>
        <v>0</v>
      </c>
      <c r="AD242" s="161">
        <f>IF(A13stdlife="n/a","n/a",IF(AD$3&gt;(A13stdlife+$E242),(Input!$O$155*(1+rvanilla)^0.5)-SUM($O242:AC242),(Input!$O$155*(1+rvanilla)^0.5)/A13stdlife))</f>
        <v>0</v>
      </c>
      <c r="AE242" s="161">
        <f>IF(A13stdlife="n/a","n/a",IF(AE$3&gt;(A13stdlife+$E242),(Input!$O$155*(1+rvanilla)^0.5)-SUM($O242:AD242),(Input!$O$155*(1+rvanilla)^0.5)/A13stdlife))</f>
        <v>0</v>
      </c>
      <c r="AF242" s="161">
        <f>IF(A13stdlife="n/a","n/a",IF(AF$3&gt;(A13stdlife+$E242),(Input!$O$155*(1+rvanilla)^0.5)-SUM($O242:AE242),(Input!$O$155*(1+rvanilla)^0.5)/A13stdlife))</f>
        <v>0</v>
      </c>
      <c r="AG242" s="161">
        <f>IF(A13stdlife="n/a","n/a",IF(AG$3&gt;(A13stdlife+$E242),(Input!$O$155*(1+rvanilla)^0.5)-SUM($O242:AF242),(Input!$O$155*(1+rvanilla)^0.5)/A13stdlife))</f>
        <v>0</v>
      </c>
      <c r="AH242" s="161">
        <f>IF(A13stdlife="n/a","n/a",IF(AH$3&gt;(A13stdlife+$E242),(Input!$O$155*(1+rvanilla)^0.5)-SUM($O242:AG242),(Input!$O$155*(1+rvanilla)^0.5)/A13stdlife))</f>
        <v>0</v>
      </c>
      <c r="AI242" s="161">
        <f>IF(A13stdlife="n/a","n/a",IF(AI$3&gt;(A13stdlife+$E242),(Input!$O$155*(1+rvanilla)^0.5)-SUM($O242:AH242),(Input!$O$155*(1+rvanilla)^0.5)/A13stdlife))</f>
        <v>0</v>
      </c>
      <c r="AJ242" s="161">
        <f>IF(A13stdlife="n/a","n/a",IF(AJ$3&gt;(A13stdlife+$E242),(Input!$O$155*(1+rvanilla)^0.5)-SUM($O242:AI242),(Input!$O$155*(1+rvanilla)^0.5)/A13stdlife))</f>
        <v>0</v>
      </c>
      <c r="AK242" s="161">
        <f>IF(A13stdlife="n/a","n/a",IF(AK$3&gt;(A13stdlife+$E242),(Input!$O$155*(1+rvanilla)^0.5)-SUM($O242:AJ242),(Input!$O$155*(1+rvanilla)^0.5)/A13stdlife))</f>
        <v>0</v>
      </c>
      <c r="AL242" s="161">
        <f>IF(A13stdlife="n/a","n/a",IF(AL$3&gt;(A13stdlife+$E242),(Input!$O$155*(1+rvanilla)^0.5)-SUM($O242:AK242),(Input!$O$155*(1+rvanilla)^0.5)/A13stdlife))</f>
        <v>0</v>
      </c>
      <c r="AM242" s="161">
        <f>IF(A13stdlife="n/a","n/a",IF(AM$3&gt;(A13stdlife+$E242),(Input!$O$155*(1+rvanilla)^0.5)-SUM($O242:AL242),(Input!$O$155*(1+rvanilla)^0.5)/A13stdlife))</f>
        <v>0</v>
      </c>
      <c r="AN242" s="161">
        <f>IF(A13stdlife="n/a","n/a",IF(AN$3&gt;(A13stdlife+$E242),(Input!$O$155*(1+rvanilla)^0.5)-SUM($O242:AM242),(Input!$O$155*(1+rvanilla)^0.5)/A13stdlife))</f>
        <v>0</v>
      </c>
      <c r="AO242" s="161">
        <f>IF(A13stdlife="n/a","n/a",IF(AO$3&gt;(A13stdlife+$E242),(Input!$O$155*(1+rvanilla)^0.5)-SUM($O242:AN242),(Input!$O$155*(1+rvanilla)^0.5)/A13stdlife))</f>
        <v>0</v>
      </c>
      <c r="AP242" s="161">
        <f>IF(A13stdlife="n/a","n/a",IF(AP$3&gt;(A13stdlife+$E242),(Input!$O$155*(1+rvanilla)^0.5)-SUM($O242:AO242),(Input!$O$155*(1+rvanilla)^0.5)/A13stdlife))</f>
        <v>0</v>
      </c>
      <c r="AQ242" s="161">
        <f>IF(A13stdlife="n/a","n/a",IF(AQ$3&gt;(A13stdlife+$E242),(Input!$O$155*(1+rvanilla)^0.5)-SUM($O242:AP242),(Input!$O$155*(1+rvanilla)^0.5)/A13stdlife))</f>
        <v>0</v>
      </c>
      <c r="AR242" s="161">
        <f>IF(A13stdlife="n/a","n/a",IF(AR$3&gt;(A13stdlife+$E242),(Input!$O$155*(1+rvanilla)^0.5)-SUM($O242:AQ242),(Input!$O$155*(1+rvanilla)^0.5)/A13stdlife))</f>
        <v>0</v>
      </c>
      <c r="AS242" s="161">
        <f>IF(A13stdlife="n/a","n/a",IF(AS$3&gt;(A13stdlife+$E242),(Input!$O$155*(1+rvanilla)^0.5)-SUM($O242:AR242),(Input!$O$155*(1+rvanilla)^0.5)/A13stdlife))</f>
        <v>0</v>
      </c>
      <c r="AT242" s="161">
        <f>IF(A13stdlife="n/a","n/a",IF(AT$3&gt;(A13stdlife+$E242),(Input!$O$155*(1+rvanilla)^0.5)-SUM($O242:AS242),(Input!$O$155*(1+rvanilla)^0.5)/A13stdlife))</f>
        <v>0</v>
      </c>
      <c r="AU242" s="161">
        <f>IF(A13stdlife="n/a","n/a",IF(AU$3&gt;(A13stdlife+$E242),(Input!$O$155*(1+rvanilla)^0.5)-SUM($O242:AT242),(Input!$O$155*(1+rvanilla)^0.5)/A13stdlife))</f>
        <v>0</v>
      </c>
      <c r="AV242" s="161">
        <f>IF(A13stdlife="n/a","n/a",IF(AV$3&gt;(A13stdlife+$E242),(Input!$O$155*(1+rvanilla)^0.5)-SUM($O242:AU242),(Input!$O$155*(1+rvanilla)^0.5)/A13stdlife))</f>
        <v>0</v>
      </c>
      <c r="AW242" s="161">
        <f>IF(A13stdlife="n/a","n/a",IF(AW$3&gt;(A13stdlife+$E242),(Input!$O$155*(1+rvanilla)^0.5)-SUM($O242:AV242),(Input!$O$155*(1+rvanilla)^0.5)/A13stdlife))</f>
        <v>0</v>
      </c>
      <c r="AX242" s="161">
        <f>IF(A13stdlife="n/a","n/a",IF(AX$3&gt;(A13stdlife+$E242),(Input!$O$155*(1+rvanilla)^0.5)-SUM($O242:AW242),(Input!$O$155*(1+rvanilla)^0.5)/A13stdlife))</f>
        <v>0</v>
      </c>
      <c r="AY242" s="161">
        <f>IF(A13stdlife="n/a","n/a",IF(AY$3&gt;(A13stdlife+$E242),(Input!$O$155*(1+rvanilla)^0.5)-SUM($O242:AX242),(Input!$O$155*(1+rvanilla)^0.5)/A13stdlife))</f>
        <v>0</v>
      </c>
      <c r="AZ242" s="161">
        <f>IF(A13stdlife="n/a","n/a",IF(AZ$3&gt;(A13stdlife+$E242),(Input!$O$155*(1+rvanilla)^0.5)-SUM($O242:AY242),(Input!$O$155*(1+rvanilla)^0.5)/A13stdlife))</f>
        <v>0</v>
      </c>
      <c r="BA242" s="161">
        <f>IF(A13stdlife="n/a","n/a",IF(BA$3&gt;(A13stdlife+$E242),(Input!$O$155*(1+rvanilla)^0.5)-SUM($O242:AZ242),(Input!$O$155*(1+rvanilla)^0.5)/A13stdlife))</f>
        <v>0</v>
      </c>
      <c r="BB242" s="161">
        <f>IF(A13stdlife="n/a","n/a",IF(BB$3&gt;(A13stdlife+$E242),(Input!$O$155*(1+rvanilla)^0.5)-SUM($O242:BA242),(Input!$O$155*(1+rvanilla)^0.5)/A13stdlife))</f>
        <v>0</v>
      </c>
      <c r="BC242" s="161">
        <f>IF(A13stdlife="n/a","n/a",IF(BC$3&gt;(A13stdlife+$E242),(Input!$O$155*(1+rvanilla)^0.5)-SUM($O242:BB242),(Input!$O$155*(1+rvanilla)^0.5)/A13stdlife))</f>
        <v>0</v>
      </c>
      <c r="BD242" s="161">
        <f>IF(A13stdlife="n/a","n/a",IF(BD$3&gt;(A13stdlife+$E242),(Input!$O$155*(1+rvanilla)^0.5)-SUM($O242:BC242),(Input!$O$155*(1+rvanilla)^0.5)/A13stdlife))</f>
        <v>0</v>
      </c>
      <c r="BE242" s="161">
        <f>IF(A13stdlife="n/a","n/a",IF(BE$3&gt;(A13stdlife+$E242),(Input!$O$155*(1+rvanilla)^0.5)-SUM($O242:BD242),(Input!$O$155*(1+rvanilla)^0.5)/A13stdlife))</f>
        <v>0</v>
      </c>
      <c r="BF242" s="161">
        <f>IF(A13stdlife="n/a","n/a",IF(BF$3&gt;(A13stdlife+$E242),(Input!$O$155*(1+rvanilla)^0.5)-SUM($O242:BE242),(Input!$O$155*(1+rvanilla)^0.5)/A13stdlife))</f>
        <v>0</v>
      </c>
      <c r="BG242" s="161">
        <f>IF(A13stdlife="n/a","n/a",IF(BG$3&gt;(A13stdlife+$E242),(Input!$O$155*(1+rvanilla)^0.5)-SUM($O242:BF242),(Input!$O$155*(1+rvanilla)^0.5)/A13stdlife))</f>
        <v>0</v>
      </c>
      <c r="BH242" s="161">
        <f>IF(A13stdlife="n/a","n/a",IF(BH$3&gt;(A13stdlife+$E242),(Input!$O$155*(1+rvanilla)^0.5)-SUM($O242:BG242),(Input!$O$155*(1+rvanilla)^0.5)/A13stdlife))</f>
        <v>0</v>
      </c>
      <c r="BI242" s="161">
        <f>IF(A13stdlife="n/a","n/a",IF(BI$3&gt;(A13stdlife+$E242),(Input!$O$155*(1+rvanilla)^0.5)-SUM($O242:BH242),(Input!$O$155*(1+rvanilla)^0.5)/A13stdlife))</f>
        <v>0</v>
      </c>
      <c r="BJ242" s="19"/>
      <c r="BK242" s="19"/>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x14ac:dyDescent="0.2">
      <c r="A243" s="19"/>
      <c r="B243" s="19"/>
      <c r="C243" s="35"/>
      <c r="D243" s="469"/>
      <c r="E243" s="282">
        <v>10</v>
      </c>
      <c r="F243" s="37"/>
      <c r="G243" s="393"/>
      <c r="H243" s="307"/>
      <c r="I243" s="307"/>
      <c r="J243" s="307"/>
      <c r="K243" s="307"/>
      <c r="L243" s="307"/>
      <c r="M243" s="307"/>
      <c r="N243" s="307"/>
      <c r="O243" s="307"/>
      <c r="P243" s="306"/>
      <c r="Q243" s="161">
        <f>IF(A13stdlife="n/a","n/a",IF(Q$3&gt;(A13stdlife+$E243),(Input!$P$155*(1+rvanilla)^0.5)-SUM($P243:P243),(Input!$P$155*(1+rvanilla)^0.5)/A13stdlife))</f>
        <v>0</v>
      </c>
      <c r="R243" s="161">
        <f>IF(A13stdlife="n/a","n/a",IF(R$3&gt;(A13stdlife+$E243),(Input!$P$155*(1+rvanilla)^0.5)-SUM($P243:Q243),(Input!$P$155*(1+rvanilla)^0.5)/A13stdlife))</f>
        <v>0</v>
      </c>
      <c r="S243" s="161">
        <f>IF(A13stdlife="n/a","n/a",IF(S$3&gt;(A13stdlife+$E243),(Input!$P$155*(1+rvanilla)^0.5)-SUM($P243:R243),(Input!$P$155*(1+rvanilla)^0.5)/A13stdlife))</f>
        <v>0</v>
      </c>
      <c r="T243" s="161">
        <f>IF(A13stdlife="n/a","n/a",IF(T$3&gt;(A13stdlife+$E243),(Input!$P$155*(1+rvanilla)^0.5)-SUM($P243:S243),(Input!$P$155*(1+rvanilla)^0.5)/A13stdlife))</f>
        <v>0</v>
      </c>
      <c r="U243" s="161">
        <f>IF(A13stdlife="n/a","n/a",IF(U$3&gt;(A13stdlife+$E243),(Input!$P$155*(1+rvanilla)^0.5)-SUM($P243:T243),(Input!$P$155*(1+rvanilla)^0.5)/A13stdlife))</f>
        <v>0</v>
      </c>
      <c r="V243" s="161">
        <f>IF(A13stdlife="n/a","n/a",IF(V$3&gt;(A13stdlife+$E243),(Input!$P$155*(1+rvanilla)^0.5)-SUM($P243:U243),(Input!$P$155*(1+rvanilla)^0.5)/A13stdlife))</f>
        <v>0</v>
      </c>
      <c r="W243" s="161">
        <f>IF(A13stdlife="n/a","n/a",IF(W$3&gt;(A13stdlife+$E243),(Input!$P$155*(1+rvanilla)^0.5)-SUM($P243:V243),(Input!$P$155*(1+rvanilla)^0.5)/A13stdlife))</f>
        <v>0</v>
      </c>
      <c r="X243" s="161">
        <f>IF(A13stdlife="n/a","n/a",IF(X$3&gt;(A13stdlife+$E243),(Input!$P$155*(1+rvanilla)^0.5)-SUM($P243:W243),(Input!$P$155*(1+rvanilla)^0.5)/A13stdlife))</f>
        <v>0</v>
      </c>
      <c r="Y243" s="161">
        <f>IF(A13stdlife="n/a","n/a",IF(Y$3&gt;(A13stdlife+$E243),(Input!$P$155*(1+rvanilla)^0.5)-SUM($P243:X243),(Input!$P$155*(1+rvanilla)^0.5)/A13stdlife))</f>
        <v>0</v>
      </c>
      <c r="Z243" s="161">
        <f>IF(A13stdlife="n/a","n/a",IF(Z$3&gt;(A13stdlife+$E243),(Input!$P$155*(1+rvanilla)^0.5)-SUM($P243:Y243),(Input!$P$155*(1+rvanilla)^0.5)/A13stdlife))</f>
        <v>0</v>
      </c>
      <c r="AA243" s="161">
        <f>IF(A13stdlife="n/a","n/a",IF(AA$3&gt;(A13stdlife+$E243),(Input!$P$155*(1+rvanilla)^0.5)-SUM($P243:Z243),(Input!$P$155*(1+rvanilla)^0.5)/A13stdlife))</f>
        <v>0</v>
      </c>
      <c r="AB243" s="161">
        <f>IF(A13stdlife="n/a","n/a",IF(AB$3&gt;(A13stdlife+$E243),(Input!$P$155*(1+rvanilla)^0.5)-SUM($P243:AA243),(Input!$P$155*(1+rvanilla)^0.5)/A13stdlife))</f>
        <v>0</v>
      </c>
      <c r="AC243" s="161">
        <f>IF(A13stdlife="n/a","n/a",IF(AC$3&gt;(A13stdlife+$E243),(Input!$P$155*(1+rvanilla)^0.5)-SUM($P243:AB243),(Input!$P$155*(1+rvanilla)^0.5)/A13stdlife))</f>
        <v>0</v>
      </c>
      <c r="AD243" s="161">
        <f>IF(A13stdlife="n/a","n/a",IF(AD$3&gt;(A13stdlife+$E243),(Input!$P$155*(1+rvanilla)^0.5)-SUM($P243:AC243),(Input!$P$155*(1+rvanilla)^0.5)/A13stdlife))</f>
        <v>0</v>
      </c>
      <c r="AE243" s="161">
        <f>IF(A13stdlife="n/a","n/a",IF(AE$3&gt;(A13stdlife+$E243),(Input!$P$155*(1+rvanilla)^0.5)-SUM($P243:AD243),(Input!$P$155*(1+rvanilla)^0.5)/A13stdlife))</f>
        <v>0</v>
      </c>
      <c r="AF243" s="161">
        <f>IF(A13stdlife="n/a","n/a",IF(AF$3&gt;(A13stdlife+$E243),(Input!$P$155*(1+rvanilla)^0.5)-SUM($P243:AE243),(Input!$P$155*(1+rvanilla)^0.5)/A13stdlife))</f>
        <v>0</v>
      </c>
      <c r="AG243" s="161">
        <f>IF(A13stdlife="n/a","n/a",IF(AG$3&gt;(A13stdlife+$E243),(Input!$P$155*(1+rvanilla)^0.5)-SUM($P243:AF243),(Input!$P$155*(1+rvanilla)^0.5)/A13stdlife))</f>
        <v>0</v>
      </c>
      <c r="AH243" s="161">
        <f>IF(A13stdlife="n/a","n/a",IF(AH$3&gt;(A13stdlife+$E243),(Input!$P$155*(1+rvanilla)^0.5)-SUM($P243:AG243),(Input!$P$155*(1+rvanilla)^0.5)/A13stdlife))</f>
        <v>0</v>
      </c>
      <c r="AI243" s="161">
        <f>IF(A13stdlife="n/a","n/a",IF(AI$3&gt;(A13stdlife+$E243),(Input!$P$155*(1+rvanilla)^0.5)-SUM($P243:AH243),(Input!$P$155*(1+rvanilla)^0.5)/A13stdlife))</f>
        <v>0</v>
      </c>
      <c r="AJ243" s="161">
        <f>IF(A13stdlife="n/a","n/a",IF(AJ$3&gt;(A13stdlife+$E243),(Input!$P$155*(1+rvanilla)^0.5)-SUM($P243:AI243),(Input!$P$155*(1+rvanilla)^0.5)/A13stdlife))</f>
        <v>0</v>
      </c>
      <c r="AK243" s="161">
        <f>IF(A13stdlife="n/a","n/a",IF(AK$3&gt;(A13stdlife+$E243),(Input!$P$155*(1+rvanilla)^0.5)-SUM($P243:AJ243),(Input!$P$155*(1+rvanilla)^0.5)/A13stdlife))</f>
        <v>0</v>
      </c>
      <c r="AL243" s="161">
        <f>IF(A13stdlife="n/a","n/a",IF(AL$3&gt;(A13stdlife+$E243),(Input!$P$155*(1+rvanilla)^0.5)-SUM($P243:AK243),(Input!$P$155*(1+rvanilla)^0.5)/A13stdlife))</f>
        <v>0</v>
      </c>
      <c r="AM243" s="161">
        <f>IF(A13stdlife="n/a","n/a",IF(AM$3&gt;(A13stdlife+$E243),(Input!$P$155*(1+rvanilla)^0.5)-SUM($P243:AL243),(Input!$P$155*(1+rvanilla)^0.5)/A13stdlife))</f>
        <v>0</v>
      </c>
      <c r="AN243" s="161">
        <f>IF(A13stdlife="n/a","n/a",IF(AN$3&gt;(A13stdlife+$E243),(Input!$P$155*(1+rvanilla)^0.5)-SUM($P243:AM243),(Input!$P$155*(1+rvanilla)^0.5)/A13stdlife))</f>
        <v>0</v>
      </c>
      <c r="AO243" s="161">
        <f>IF(A13stdlife="n/a","n/a",IF(AO$3&gt;(A13stdlife+$E243),(Input!$P$155*(1+rvanilla)^0.5)-SUM($P243:AN243),(Input!$P$155*(1+rvanilla)^0.5)/A13stdlife))</f>
        <v>0</v>
      </c>
      <c r="AP243" s="161">
        <f>IF(A13stdlife="n/a","n/a",IF(AP$3&gt;(A13stdlife+$E243),(Input!$P$155*(1+rvanilla)^0.5)-SUM($P243:AO243),(Input!$P$155*(1+rvanilla)^0.5)/A13stdlife))</f>
        <v>0</v>
      </c>
      <c r="AQ243" s="161">
        <f>IF(A13stdlife="n/a","n/a",IF(AQ$3&gt;(A13stdlife+$E243),(Input!$P$155*(1+rvanilla)^0.5)-SUM($P243:AP243),(Input!$P$155*(1+rvanilla)^0.5)/A13stdlife))</f>
        <v>0</v>
      </c>
      <c r="AR243" s="161">
        <f>IF(A13stdlife="n/a","n/a",IF(AR$3&gt;(A13stdlife+$E243),(Input!$P$155*(1+rvanilla)^0.5)-SUM($P243:AQ243),(Input!$P$155*(1+rvanilla)^0.5)/A13stdlife))</f>
        <v>0</v>
      </c>
      <c r="AS243" s="161">
        <f>IF(A13stdlife="n/a","n/a",IF(AS$3&gt;(A13stdlife+$E243),(Input!$P$155*(1+rvanilla)^0.5)-SUM($P243:AR243),(Input!$P$155*(1+rvanilla)^0.5)/A13stdlife))</f>
        <v>0</v>
      </c>
      <c r="AT243" s="161">
        <f>IF(A13stdlife="n/a","n/a",IF(AT$3&gt;(A13stdlife+$E243),(Input!$P$155*(1+rvanilla)^0.5)-SUM($P243:AS243),(Input!$P$155*(1+rvanilla)^0.5)/A13stdlife))</f>
        <v>0</v>
      </c>
      <c r="AU243" s="161">
        <f>IF(A13stdlife="n/a","n/a",IF(AU$3&gt;(A13stdlife+$E243),(Input!$P$155*(1+rvanilla)^0.5)-SUM($P243:AT243),(Input!$P$155*(1+rvanilla)^0.5)/A13stdlife))</f>
        <v>0</v>
      </c>
      <c r="AV243" s="161">
        <f>IF(A13stdlife="n/a","n/a",IF(AV$3&gt;(A13stdlife+$E243),(Input!$P$155*(1+rvanilla)^0.5)-SUM($P243:AU243),(Input!$P$155*(1+rvanilla)^0.5)/A13stdlife))</f>
        <v>0</v>
      </c>
      <c r="AW243" s="161">
        <f>IF(A13stdlife="n/a","n/a",IF(AW$3&gt;(A13stdlife+$E243),(Input!$P$155*(1+rvanilla)^0.5)-SUM($P243:AV243),(Input!$P$155*(1+rvanilla)^0.5)/A13stdlife))</f>
        <v>0</v>
      </c>
      <c r="AX243" s="161">
        <f>IF(A13stdlife="n/a","n/a",IF(AX$3&gt;(A13stdlife+$E243),(Input!$P$155*(1+rvanilla)^0.5)-SUM($P243:AW243),(Input!$P$155*(1+rvanilla)^0.5)/A13stdlife))</f>
        <v>0</v>
      </c>
      <c r="AY243" s="161">
        <f>IF(A13stdlife="n/a","n/a",IF(AY$3&gt;(A13stdlife+$E243),(Input!$P$155*(1+rvanilla)^0.5)-SUM($P243:AX243),(Input!$P$155*(1+rvanilla)^0.5)/A13stdlife))</f>
        <v>0</v>
      </c>
      <c r="AZ243" s="161">
        <f>IF(A13stdlife="n/a","n/a",IF(AZ$3&gt;(A13stdlife+$E243),(Input!$P$155*(1+rvanilla)^0.5)-SUM($P243:AY243),(Input!$P$155*(1+rvanilla)^0.5)/A13stdlife))</f>
        <v>0</v>
      </c>
      <c r="BA243" s="161">
        <f>IF(A13stdlife="n/a","n/a",IF(BA$3&gt;(A13stdlife+$E243),(Input!$P$155*(1+rvanilla)^0.5)-SUM($P243:AZ243),(Input!$P$155*(1+rvanilla)^0.5)/A13stdlife))</f>
        <v>0</v>
      </c>
      <c r="BB243" s="161">
        <f>IF(A13stdlife="n/a","n/a",IF(BB$3&gt;(A13stdlife+$E243),(Input!$P$155*(1+rvanilla)^0.5)-SUM($P243:BA243),(Input!$P$155*(1+rvanilla)^0.5)/A13stdlife))</f>
        <v>0</v>
      </c>
      <c r="BC243" s="161">
        <f>IF(A13stdlife="n/a","n/a",IF(BC$3&gt;(A13stdlife+$E243),(Input!$P$155*(1+rvanilla)^0.5)-SUM($P243:BB243),(Input!$P$155*(1+rvanilla)^0.5)/A13stdlife))</f>
        <v>0</v>
      </c>
      <c r="BD243" s="161">
        <f>IF(A13stdlife="n/a","n/a",IF(BD$3&gt;(A13stdlife+$E243),(Input!$P$155*(1+rvanilla)^0.5)-SUM($P243:BC243),(Input!$P$155*(1+rvanilla)^0.5)/A13stdlife))</f>
        <v>0</v>
      </c>
      <c r="BE243" s="161">
        <f>IF(A13stdlife="n/a","n/a",IF(BE$3&gt;(A13stdlife+$E243),(Input!$P$155*(1+rvanilla)^0.5)-SUM($P243:BD243),(Input!$P$155*(1+rvanilla)^0.5)/A13stdlife))</f>
        <v>0</v>
      </c>
      <c r="BF243" s="161">
        <f>IF(A13stdlife="n/a","n/a",IF(BF$3&gt;(A13stdlife+$E243),(Input!$P$155*(1+rvanilla)^0.5)-SUM($P243:BE243),(Input!$P$155*(1+rvanilla)^0.5)/A13stdlife))</f>
        <v>0</v>
      </c>
      <c r="BG243" s="161">
        <f>IF(A13stdlife="n/a","n/a",IF(BG$3&gt;(A13stdlife+$E243),(Input!$P$155*(1+rvanilla)^0.5)-SUM($P243:BF243),(Input!$P$155*(1+rvanilla)^0.5)/A13stdlife))</f>
        <v>0</v>
      </c>
      <c r="BH243" s="161">
        <f>IF(A13stdlife="n/a","n/a",IF(BH$3&gt;(A13stdlife+$E243),(Input!$P$155*(1+rvanilla)^0.5)-SUM($P243:BG243),(Input!$P$155*(1+rvanilla)^0.5)/A13stdlife))</f>
        <v>0</v>
      </c>
      <c r="BI243" s="161">
        <f>IF(A13stdlife="n/a","n/a",IF(BI$3&gt;(A13stdlife+$E243),(Input!$P$155*(1+rvanilla)^0.5)-SUM($P243:BH243),(Input!$P$155*(1+rvanilla)^0.5)/A13stdlife))</f>
        <v>0</v>
      </c>
      <c r="BJ243" s="19"/>
      <c r="BK243" s="19"/>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1" x14ac:dyDescent="0.2">
      <c r="A244" s="19"/>
      <c r="B244" s="19"/>
      <c r="C244" s="35">
        <f>Asset13</f>
        <v>0</v>
      </c>
      <c r="D244" s="19"/>
      <c r="E244" s="19"/>
      <c r="F244" s="32"/>
      <c r="G244" s="158">
        <f t="shared" ref="G244:AL244" si="61">SUM(G232:G243)</f>
        <v>0</v>
      </c>
      <c r="H244" s="158">
        <f t="shared" si="61"/>
        <v>0</v>
      </c>
      <c r="I244" s="158">
        <f t="shared" si="61"/>
        <v>0</v>
      </c>
      <c r="J244" s="158">
        <f t="shared" si="61"/>
        <v>0</v>
      </c>
      <c r="K244" s="158">
        <f t="shared" si="61"/>
        <v>0</v>
      </c>
      <c r="L244" s="158">
        <f t="shared" si="61"/>
        <v>0</v>
      </c>
      <c r="M244" s="158">
        <f t="shared" si="61"/>
        <v>0</v>
      </c>
      <c r="N244" s="158">
        <f t="shared" si="61"/>
        <v>0</v>
      </c>
      <c r="O244" s="158">
        <f t="shared" si="61"/>
        <v>0</v>
      </c>
      <c r="P244" s="158">
        <f t="shared" si="61"/>
        <v>0</v>
      </c>
      <c r="Q244" s="158">
        <f t="shared" si="61"/>
        <v>0</v>
      </c>
      <c r="R244" s="158">
        <f t="shared" si="61"/>
        <v>0</v>
      </c>
      <c r="S244" s="158">
        <f t="shared" si="61"/>
        <v>0</v>
      </c>
      <c r="T244" s="158">
        <f t="shared" si="61"/>
        <v>0</v>
      </c>
      <c r="U244" s="158">
        <f t="shared" si="61"/>
        <v>0</v>
      </c>
      <c r="V244" s="158">
        <f t="shared" si="61"/>
        <v>0</v>
      </c>
      <c r="W244" s="158">
        <f t="shared" si="61"/>
        <v>0</v>
      </c>
      <c r="X244" s="158">
        <f t="shared" si="61"/>
        <v>0</v>
      </c>
      <c r="Y244" s="158">
        <f t="shared" si="61"/>
        <v>0</v>
      </c>
      <c r="Z244" s="158">
        <f t="shared" si="61"/>
        <v>0</v>
      </c>
      <c r="AA244" s="158">
        <f t="shared" si="61"/>
        <v>0</v>
      </c>
      <c r="AB244" s="158">
        <f t="shared" si="61"/>
        <v>0</v>
      </c>
      <c r="AC244" s="158">
        <f t="shared" si="61"/>
        <v>0</v>
      </c>
      <c r="AD244" s="158">
        <f t="shared" si="61"/>
        <v>0</v>
      </c>
      <c r="AE244" s="158">
        <f t="shared" si="61"/>
        <v>0</v>
      </c>
      <c r="AF244" s="158">
        <f t="shared" si="61"/>
        <v>0</v>
      </c>
      <c r="AG244" s="158">
        <f t="shared" si="61"/>
        <v>0</v>
      </c>
      <c r="AH244" s="158">
        <f t="shared" si="61"/>
        <v>0</v>
      </c>
      <c r="AI244" s="158">
        <f t="shared" si="61"/>
        <v>0</v>
      </c>
      <c r="AJ244" s="158">
        <f t="shared" si="61"/>
        <v>0</v>
      </c>
      <c r="AK244" s="158">
        <f t="shared" si="61"/>
        <v>0</v>
      </c>
      <c r="AL244" s="158">
        <f t="shared" si="61"/>
        <v>0</v>
      </c>
      <c r="AM244" s="158">
        <f t="shared" ref="AM244:BI244" si="62">SUM(AM232:AM243)</f>
        <v>0</v>
      </c>
      <c r="AN244" s="158">
        <f t="shared" si="62"/>
        <v>0</v>
      </c>
      <c r="AO244" s="158">
        <f t="shared" si="62"/>
        <v>0</v>
      </c>
      <c r="AP244" s="158">
        <f t="shared" si="62"/>
        <v>0</v>
      </c>
      <c r="AQ244" s="158">
        <f t="shared" si="62"/>
        <v>0</v>
      </c>
      <c r="AR244" s="158">
        <f t="shared" si="62"/>
        <v>0</v>
      </c>
      <c r="AS244" s="158">
        <f t="shared" si="62"/>
        <v>0</v>
      </c>
      <c r="AT244" s="158">
        <f t="shared" si="62"/>
        <v>0</v>
      </c>
      <c r="AU244" s="158">
        <f t="shared" si="62"/>
        <v>0</v>
      </c>
      <c r="AV244" s="158">
        <f t="shared" si="62"/>
        <v>0</v>
      </c>
      <c r="AW244" s="158">
        <f t="shared" si="62"/>
        <v>0</v>
      </c>
      <c r="AX244" s="158">
        <f t="shared" si="62"/>
        <v>0</v>
      </c>
      <c r="AY244" s="158">
        <f t="shared" si="62"/>
        <v>0</v>
      </c>
      <c r="AZ244" s="158">
        <f t="shared" si="62"/>
        <v>0</v>
      </c>
      <c r="BA244" s="158">
        <f t="shared" si="62"/>
        <v>0</v>
      </c>
      <c r="BB244" s="158">
        <f t="shared" si="62"/>
        <v>0</v>
      </c>
      <c r="BC244" s="158">
        <f t="shared" si="62"/>
        <v>0</v>
      </c>
      <c r="BD244" s="158">
        <f t="shared" si="62"/>
        <v>0</v>
      </c>
      <c r="BE244" s="158">
        <f t="shared" si="62"/>
        <v>0</v>
      </c>
      <c r="BF244" s="158">
        <f t="shared" si="62"/>
        <v>0</v>
      </c>
      <c r="BG244" s="158">
        <f t="shared" si="62"/>
        <v>0</v>
      </c>
      <c r="BH244" s="158">
        <f t="shared" si="62"/>
        <v>0</v>
      </c>
      <c r="BI244" s="158">
        <f t="shared" si="62"/>
        <v>0</v>
      </c>
      <c r="BJ244" s="19"/>
      <c r="BK244" s="19"/>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x14ac:dyDescent="0.2">
      <c r="A245" s="19"/>
      <c r="B245" s="42">
        <f>C257</f>
        <v>0</v>
      </c>
      <c r="C245" s="43"/>
      <c r="D245" s="44" t="s">
        <v>72</v>
      </c>
      <c r="E245" s="43"/>
      <c r="F245" s="45"/>
      <c r="G245" s="391">
        <f>IF(G$3&gt;A14remlife,A14value-SUM($F245:F245),IF(A14remlife="N/A","n/a",A14value/A14remlife))</f>
        <v>0</v>
      </c>
      <c r="H245" s="160">
        <f>IF(H$3&gt;A14remlife,A14value-SUM($F245:G245),IF(A14remlife="N/A","n/a",A14value/A14remlife))</f>
        <v>0</v>
      </c>
      <c r="I245" s="160">
        <f>IF(I$3&gt;A14remlife,A14value-SUM($F245:H245),IF(A14remlife="N/A","n/a",A14value/A14remlife))</f>
        <v>0</v>
      </c>
      <c r="J245" s="160">
        <f>IF(J$3&gt;A14remlife,A14value-SUM($F245:I245),IF(A14remlife="N/A","n/a",A14value/A14remlife))</f>
        <v>0</v>
      </c>
      <c r="K245" s="160">
        <f>IF(K$3&gt;A14remlife,A14value-SUM($F245:J245),IF(A14remlife="N/A","n/a",A14value/A14remlife))</f>
        <v>0</v>
      </c>
      <c r="L245" s="160">
        <f>IF(L$3&gt;A14remlife,A14value-SUM($F245:K245),IF(A14remlife="N/A","n/a",A14value/A14remlife))</f>
        <v>0</v>
      </c>
      <c r="M245" s="160">
        <f>IF(M$3&gt;A14remlife,A14value-SUM($F245:L245),IF(A14remlife="N/A","n/a",A14value/A14remlife))</f>
        <v>0</v>
      </c>
      <c r="N245" s="160">
        <f>IF(N$3&gt;A14remlife,A14value-SUM($F245:M245),IF(A14remlife="N/A","n/a",A14value/A14remlife))</f>
        <v>0</v>
      </c>
      <c r="O245" s="160">
        <f>IF(O$3&gt;A14remlife,A14value-SUM($F245:N245),IF(A14remlife="N/A","n/a",A14value/A14remlife))</f>
        <v>0</v>
      </c>
      <c r="P245" s="160">
        <f>IF(P$3&gt;A14remlife,A14value-SUM($F245:O245),IF(A14remlife="N/A","n/a",A14value/A14remlife))</f>
        <v>0</v>
      </c>
      <c r="Q245" s="160">
        <f>IF(Q$3&gt;A14remlife,A14value-SUM($F245:P245),IF(A14remlife="N/A","n/a",A14value/A14remlife))</f>
        <v>0</v>
      </c>
      <c r="R245" s="160">
        <f>IF(R$3&gt;A14remlife,A14value-SUM($F245:Q245),IF(A14remlife="N/A","n/a",A14value/A14remlife))</f>
        <v>0</v>
      </c>
      <c r="S245" s="160">
        <f>IF(S$3&gt;A14remlife,A14value-SUM($F245:R245),IF(A14remlife="N/A","n/a",A14value/A14remlife))</f>
        <v>0</v>
      </c>
      <c r="T245" s="160">
        <f>IF(T$3&gt;A14remlife,A14value-SUM($F245:S245),IF(A14remlife="N/A","n/a",A14value/A14remlife))</f>
        <v>0</v>
      </c>
      <c r="U245" s="160">
        <f>IF(U$3&gt;A14remlife,A14value-SUM($F245:T245),IF(A14remlife="N/A","n/a",A14value/A14remlife))</f>
        <v>0</v>
      </c>
      <c r="V245" s="160">
        <f>IF(V$3&gt;A14remlife,A14value-SUM($F245:U245),IF(A14remlife="N/A","n/a",A14value/A14remlife))</f>
        <v>0</v>
      </c>
      <c r="W245" s="160">
        <f>IF(W$3&gt;A14remlife,A14value-SUM($F245:V245),IF(A14remlife="N/A","n/a",A14value/A14remlife))</f>
        <v>0</v>
      </c>
      <c r="X245" s="160">
        <f>IF(X$3&gt;A14remlife,A14value-SUM($F245:W245),IF(A14remlife="N/A","n/a",A14value/A14remlife))</f>
        <v>0</v>
      </c>
      <c r="Y245" s="160">
        <f>IF(Y$3&gt;A14remlife,A14value-SUM($F245:X245),IF(A14remlife="N/A","n/a",A14value/A14remlife))</f>
        <v>0</v>
      </c>
      <c r="Z245" s="160">
        <f>IF(Z$3&gt;A14remlife,A14value-SUM($F245:Y245),IF(A14remlife="N/A","n/a",A14value/A14remlife))</f>
        <v>0</v>
      </c>
      <c r="AA245" s="160">
        <f>IF(AA$3&gt;A14remlife,A14value-SUM($F245:Z245),IF(A14remlife="N/A","n/a",A14value/A14remlife))</f>
        <v>0</v>
      </c>
      <c r="AB245" s="160">
        <f>IF(AB$3&gt;A14remlife,A14value-SUM($F245:AA245),IF(A14remlife="N/A","n/a",A14value/A14remlife))</f>
        <v>0</v>
      </c>
      <c r="AC245" s="160">
        <f>IF(AC$3&gt;A14remlife,A14value-SUM($F245:AB245),IF(A14remlife="N/A","n/a",A14value/A14remlife))</f>
        <v>0</v>
      </c>
      <c r="AD245" s="160">
        <f>IF(AD$3&gt;A14remlife,A14value-SUM($F245:AC245),IF(A14remlife="N/A","n/a",A14value/A14remlife))</f>
        <v>0</v>
      </c>
      <c r="AE245" s="160">
        <f>IF(AE$3&gt;A14remlife,A14value-SUM($F245:AD245),IF(A14remlife="N/A","n/a",A14value/A14remlife))</f>
        <v>0</v>
      </c>
      <c r="AF245" s="160">
        <f>IF(AF$3&gt;A14remlife,A14value-SUM($F245:AE245),IF(A14remlife="N/A","n/a",A14value/A14remlife))</f>
        <v>0</v>
      </c>
      <c r="AG245" s="160">
        <f>IF(AG$3&gt;A14remlife,A14value-SUM($F245:AF245),IF(A14remlife="N/A","n/a",A14value/A14remlife))</f>
        <v>0</v>
      </c>
      <c r="AH245" s="160">
        <f>IF(AH$3&gt;A14remlife,A14value-SUM($F245:AG245),IF(A14remlife="N/A","n/a",A14value/A14remlife))</f>
        <v>0</v>
      </c>
      <c r="AI245" s="160">
        <f>IF(AI$3&gt;A14remlife,A14value-SUM($F245:AH245),IF(A14remlife="N/A","n/a",A14value/A14remlife))</f>
        <v>0</v>
      </c>
      <c r="AJ245" s="160">
        <f>IF(AJ$3&gt;A14remlife,A14value-SUM($F245:AI245),IF(A14remlife="N/A","n/a",A14value/A14remlife))</f>
        <v>0</v>
      </c>
      <c r="AK245" s="160">
        <f>IF(AK$3&gt;A14remlife,A14value-SUM($F245:AJ245),IF(A14remlife="N/A","n/a",A14value/A14remlife))</f>
        <v>0</v>
      </c>
      <c r="AL245" s="160">
        <f>IF(AL$3&gt;A14remlife,A14value-SUM($F245:AK245),IF(A14remlife="N/A","n/a",A14value/A14remlife))</f>
        <v>0</v>
      </c>
      <c r="AM245" s="160">
        <f>IF(AM$3&gt;A14remlife,A14value-SUM($F245:AL245),IF(A14remlife="N/A","n/a",A14value/A14remlife))</f>
        <v>0</v>
      </c>
      <c r="AN245" s="160">
        <f>IF(AN$3&gt;A14remlife,A14value-SUM($F245:AM245),IF(A14remlife="N/A","n/a",A14value/A14remlife))</f>
        <v>0</v>
      </c>
      <c r="AO245" s="160">
        <f>IF(AO$3&gt;A14remlife,A14value-SUM($F245:AN245),IF(A14remlife="N/A","n/a",A14value/A14remlife))</f>
        <v>0</v>
      </c>
      <c r="AP245" s="160">
        <f>IF(AP$3&gt;A14remlife,A14value-SUM($F245:AO245),IF(A14remlife="N/A","n/a",A14value/A14remlife))</f>
        <v>0</v>
      </c>
      <c r="AQ245" s="160">
        <f>IF(AQ$3&gt;A14remlife,A14value-SUM($F245:AP245),IF(A14remlife="N/A","n/a",A14value/A14remlife))</f>
        <v>0</v>
      </c>
      <c r="AR245" s="160">
        <f>IF(AR$3&gt;A14remlife,A14value-SUM($F245:AQ245),IF(A14remlife="N/A","n/a",A14value/A14remlife))</f>
        <v>0</v>
      </c>
      <c r="AS245" s="160">
        <f>IF(AS$3&gt;A14remlife,A14value-SUM($F245:AR245),IF(A14remlife="N/A","n/a",A14value/A14remlife))</f>
        <v>0</v>
      </c>
      <c r="AT245" s="160">
        <f>IF(AT$3&gt;A14remlife,A14value-SUM($F245:AS245),IF(A14remlife="N/A","n/a",A14value/A14remlife))</f>
        <v>0</v>
      </c>
      <c r="AU245" s="160">
        <f>IF(AU$3&gt;A14remlife,A14value-SUM($F245:AT245),IF(A14remlife="N/A","n/a",A14value/A14remlife))</f>
        <v>0</v>
      </c>
      <c r="AV245" s="160">
        <f>IF(AV$3&gt;A14remlife,A14value-SUM($F245:AU245),IF(A14remlife="N/A","n/a",A14value/A14remlife))</f>
        <v>0</v>
      </c>
      <c r="AW245" s="160">
        <f>IF(AW$3&gt;A14remlife,A14value-SUM($F245:AV245),IF(A14remlife="N/A","n/a",A14value/A14remlife))</f>
        <v>0</v>
      </c>
      <c r="AX245" s="160">
        <f>IF(AX$3&gt;A14remlife,A14value-SUM($F245:AW245),IF(A14remlife="N/A","n/a",A14value/A14remlife))</f>
        <v>0</v>
      </c>
      <c r="AY245" s="160">
        <f>IF(AY$3&gt;A14remlife,A14value-SUM($F245:AX245),IF(A14remlife="N/A","n/a",A14value/A14remlife))</f>
        <v>0</v>
      </c>
      <c r="AZ245" s="160">
        <f>IF(AZ$3&gt;A14remlife,A14value-SUM($F245:AY245),IF(A14remlife="N/A","n/a",A14value/A14remlife))</f>
        <v>0</v>
      </c>
      <c r="BA245" s="160">
        <f>IF(BA$3&gt;A14remlife,A14value-SUM($F245:AZ245),IF(A14remlife="N/A","n/a",A14value/A14remlife))</f>
        <v>0</v>
      </c>
      <c r="BB245" s="160">
        <f>IF(BB$3&gt;A14remlife,A14value-SUM($F245:BA245),IF(A14remlife="N/A","n/a",A14value/A14remlife))</f>
        <v>0</v>
      </c>
      <c r="BC245" s="160">
        <f>IF(BC$3&gt;A14remlife,A14value-SUM($F245:BB245),IF(A14remlife="N/A","n/a",A14value/A14remlife))</f>
        <v>0</v>
      </c>
      <c r="BD245" s="160">
        <f>IF(BD$3&gt;A14remlife,A14value-SUM($F245:BC245),IF(A14remlife="N/A","n/a",A14value/A14remlife))</f>
        <v>0</v>
      </c>
      <c r="BE245" s="160">
        <f>IF(BE$3&gt;A14remlife,A14value-SUM($F245:BD245),IF(A14remlife="N/A","n/a",A14value/A14remlife))</f>
        <v>0</v>
      </c>
      <c r="BF245" s="160">
        <f>IF(BF$3&gt;A14remlife,A14value-SUM($F245:BE245),IF(A14remlife="N/A","n/a",A14value/A14remlife))</f>
        <v>0</v>
      </c>
      <c r="BG245" s="160">
        <f>IF(BG$3&gt;A14remlife,A14value-SUM($F245:BF245),IF(A14remlife="N/A","n/a",A14value/A14remlife))</f>
        <v>0</v>
      </c>
      <c r="BH245" s="160">
        <f>IF(BH$3&gt;A14remlife,A14value-SUM($F245:BG245),IF(A14remlife="N/A","n/a",A14value/A14remlife))</f>
        <v>0</v>
      </c>
      <c r="BI245" s="160">
        <f>IF(BI$3&gt;A14remlife,A14value-SUM($F245:BH245),IF(A14remlife="N/A","n/a",A14value/A14remlife))</f>
        <v>0</v>
      </c>
      <c r="BJ245" s="19"/>
      <c r="BK245" s="19"/>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x14ac:dyDescent="0.2">
      <c r="A246" s="19"/>
      <c r="B246" s="19"/>
      <c r="C246" s="35"/>
      <c r="D246" s="469" t="s">
        <v>71</v>
      </c>
      <c r="E246" s="281">
        <v>0</v>
      </c>
      <c r="F246" s="37"/>
      <c r="G246" s="157"/>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9"/>
      <c r="BK246" s="19"/>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x14ac:dyDescent="0.2">
      <c r="A247" s="19"/>
      <c r="B247" s="19"/>
      <c r="C247" s="35"/>
      <c r="D247" s="469"/>
      <c r="E247" s="281">
        <v>1</v>
      </c>
      <c r="F247" s="37"/>
      <c r="G247" s="392"/>
      <c r="H247" s="161">
        <f>IF(A14stdlife="n/a","n/a",IF(H$3&gt;(A14stdlife+$E247),(Input!$G$156*(1+rvanilla)^0.5)-SUM($G247:G247),(Input!$G$156*(1+rvanilla)^0.5)/A14stdlife))</f>
        <v>0</v>
      </c>
      <c r="I247" s="161">
        <f>IF(A14stdlife="n/a","n/a",IF(I$3&gt;(A14stdlife+$E247),(Input!$G$156*(1+rvanilla)^0.5)-SUM($G247:H247),(Input!$G$156*(1+rvanilla)^0.5)/A14stdlife))</f>
        <v>0</v>
      </c>
      <c r="J247" s="161">
        <f>IF(A14stdlife="n/a","n/a",IF(J$3&gt;(A14stdlife+$E247),(Input!$G$156*(1+rvanilla)^0.5)-SUM($G247:I247),(Input!$G$156*(1+rvanilla)^0.5)/A14stdlife))</f>
        <v>0</v>
      </c>
      <c r="K247" s="161">
        <f>IF(A14stdlife="n/a","n/a",IF(K$3&gt;(A14stdlife+$E247),(Input!$G$156*(1+rvanilla)^0.5)-SUM($G247:J247),(Input!$G$156*(1+rvanilla)^0.5)/A14stdlife))</f>
        <v>0</v>
      </c>
      <c r="L247" s="161">
        <f>IF(A14stdlife="n/a","n/a",IF(L$3&gt;(A14stdlife+$E247),(Input!$G$156*(1+rvanilla)^0.5)-SUM($G247:K247),(Input!$G$156*(1+rvanilla)^0.5)/A14stdlife))</f>
        <v>0</v>
      </c>
      <c r="M247" s="161">
        <f>IF(A14stdlife="n/a","n/a",IF(M$3&gt;(A14stdlife+$E247),(Input!$G$156*(1+rvanilla)^0.5)-SUM($G247:L247),(Input!$G$156*(1+rvanilla)^0.5)/A14stdlife))</f>
        <v>0</v>
      </c>
      <c r="N247" s="161">
        <f>IF(A14stdlife="n/a","n/a",IF(N$3&gt;(A14stdlife+$E247),(Input!$G$156*(1+rvanilla)^0.5)-SUM($G247:M247),(Input!$G$156*(1+rvanilla)^0.5)/A14stdlife))</f>
        <v>0</v>
      </c>
      <c r="O247" s="161">
        <f>IF(A14stdlife="n/a","n/a",IF(O$3&gt;(A14stdlife+$E247),(Input!$G$156*(1+rvanilla)^0.5)-SUM($G247:N247),(Input!$G$156*(1+rvanilla)^0.5)/A14stdlife))</f>
        <v>0</v>
      </c>
      <c r="P247" s="161">
        <f>IF(A14stdlife="n/a","n/a",IF(P$3&gt;(A14stdlife+$E247),(Input!$G$156*(1+rvanilla)^0.5)-SUM($G247:O247),(Input!$G$156*(1+rvanilla)^0.5)/A14stdlife))</f>
        <v>0</v>
      </c>
      <c r="Q247" s="161">
        <f>IF(A14stdlife="n/a","n/a",IF(Q$3&gt;(A14stdlife+$E247),(Input!$G$156*(1+rvanilla)^0.5)-SUM($G247:P247),(Input!$G$156*(1+rvanilla)^0.5)/A14stdlife))</f>
        <v>0</v>
      </c>
      <c r="R247" s="161">
        <f>IF(A14stdlife="n/a","n/a",IF(R$3&gt;(A14stdlife+$E247),(Input!$G$156*(1+rvanilla)^0.5)-SUM($G247:Q247),(Input!$G$156*(1+rvanilla)^0.5)/A14stdlife))</f>
        <v>0</v>
      </c>
      <c r="S247" s="161">
        <f>IF(A14stdlife="n/a","n/a",IF(S$3&gt;(A14stdlife+$E247),(Input!$G$156*(1+rvanilla)^0.5)-SUM($G247:R247),(Input!$G$156*(1+rvanilla)^0.5)/A14stdlife))</f>
        <v>0</v>
      </c>
      <c r="T247" s="161">
        <f>IF(A14stdlife="n/a","n/a",IF(T$3&gt;(A14stdlife+$E247),(Input!$G$156*(1+rvanilla)^0.5)-SUM($G247:S247),(Input!$G$156*(1+rvanilla)^0.5)/A14stdlife))</f>
        <v>0</v>
      </c>
      <c r="U247" s="161">
        <f>IF(A14stdlife="n/a","n/a",IF(U$3&gt;(A14stdlife+$E247),(Input!$G$156*(1+rvanilla)^0.5)-SUM($G247:T247),(Input!$G$156*(1+rvanilla)^0.5)/A14stdlife))</f>
        <v>0</v>
      </c>
      <c r="V247" s="161">
        <f>IF(A14stdlife="n/a","n/a",IF(V$3&gt;(A14stdlife+$E247),(Input!$G$156*(1+rvanilla)^0.5)-SUM($G247:U247),(Input!$G$156*(1+rvanilla)^0.5)/A14stdlife))</f>
        <v>0</v>
      </c>
      <c r="W247" s="161">
        <f>IF(A14stdlife="n/a","n/a",IF(W$3&gt;(A14stdlife+$E247),(Input!$G$156*(1+rvanilla)^0.5)-SUM($G247:V247),(Input!$G$156*(1+rvanilla)^0.5)/A14stdlife))</f>
        <v>0</v>
      </c>
      <c r="X247" s="161">
        <f>IF(A14stdlife="n/a","n/a",IF(X$3&gt;(A14stdlife+$E247),(Input!$G$156*(1+rvanilla)^0.5)-SUM($G247:W247),(Input!$G$156*(1+rvanilla)^0.5)/A14stdlife))</f>
        <v>0</v>
      </c>
      <c r="Y247" s="161">
        <f>IF(A14stdlife="n/a","n/a",IF(Y$3&gt;(A14stdlife+$E247),(Input!$G$156*(1+rvanilla)^0.5)-SUM($G247:X247),(Input!$G$156*(1+rvanilla)^0.5)/A14stdlife))</f>
        <v>0</v>
      </c>
      <c r="Z247" s="161">
        <f>IF(A14stdlife="n/a","n/a",IF(Z$3&gt;(A14stdlife+$E247),(Input!$G$156*(1+rvanilla)^0.5)-SUM($G247:Y247),(Input!$G$156*(1+rvanilla)^0.5)/A14stdlife))</f>
        <v>0</v>
      </c>
      <c r="AA247" s="161">
        <f>IF(A14stdlife="n/a","n/a",IF(AA$3&gt;(A14stdlife+$E247),(Input!$G$156*(1+rvanilla)^0.5)-SUM($G247:Z247),(Input!$G$156*(1+rvanilla)^0.5)/A14stdlife))</f>
        <v>0</v>
      </c>
      <c r="AB247" s="161">
        <f>IF(A14stdlife="n/a","n/a",IF(AB$3&gt;(A14stdlife+$E247),(Input!$G$156*(1+rvanilla)^0.5)-SUM($G247:AA247),(Input!$G$156*(1+rvanilla)^0.5)/A14stdlife))</f>
        <v>0</v>
      </c>
      <c r="AC247" s="161">
        <f>IF(A14stdlife="n/a","n/a",IF(AC$3&gt;(A14stdlife+$E247),(Input!$G$156*(1+rvanilla)^0.5)-SUM($G247:AB247),(Input!$G$156*(1+rvanilla)^0.5)/A14stdlife))</f>
        <v>0</v>
      </c>
      <c r="AD247" s="161">
        <f>IF(A14stdlife="n/a","n/a",IF(AD$3&gt;(A14stdlife+$E247),(Input!$G$156*(1+rvanilla)^0.5)-SUM($G247:AC247),(Input!$G$156*(1+rvanilla)^0.5)/A14stdlife))</f>
        <v>0</v>
      </c>
      <c r="AE247" s="161">
        <f>IF(A14stdlife="n/a","n/a",IF(AE$3&gt;(A14stdlife+$E247),(Input!$G$156*(1+rvanilla)^0.5)-SUM($G247:AD247),(Input!$G$156*(1+rvanilla)^0.5)/A14stdlife))</f>
        <v>0</v>
      </c>
      <c r="AF247" s="161">
        <f>IF(A14stdlife="n/a","n/a",IF(AF$3&gt;(A14stdlife+$E247),(Input!$G$156*(1+rvanilla)^0.5)-SUM($G247:AE247),(Input!$G$156*(1+rvanilla)^0.5)/A14stdlife))</f>
        <v>0</v>
      </c>
      <c r="AG247" s="161">
        <f>IF(A14stdlife="n/a","n/a",IF(AG$3&gt;(A14stdlife+$E247),(Input!$G$156*(1+rvanilla)^0.5)-SUM($G247:AF247),(Input!$G$156*(1+rvanilla)^0.5)/A14stdlife))</f>
        <v>0</v>
      </c>
      <c r="AH247" s="161">
        <f>IF(A14stdlife="n/a","n/a",IF(AH$3&gt;(A14stdlife+$E247),(Input!$G$156*(1+rvanilla)^0.5)-SUM($G247:AG247),(Input!$G$156*(1+rvanilla)^0.5)/A14stdlife))</f>
        <v>0</v>
      </c>
      <c r="AI247" s="161">
        <f>IF(A14stdlife="n/a","n/a",IF(AI$3&gt;(A14stdlife+$E247),(Input!$G$156*(1+rvanilla)^0.5)-SUM($G247:AH247),(Input!$G$156*(1+rvanilla)^0.5)/A14stdlife))</f>
        <v>0</v>
      </c>
      <c r="AJ247" s="161">
        <f>IF(A14stdlife="n/a","n/a",IF(AJ$3&gt;(A14stdlife+$E247),(Input!$G$156*(1+rvanilla)^0.5)-SUM($G247:AI247),(Input!$G$156*(1+rvanilla)^0.5)/A14stdlife))</f>
        <v>0</v>
      </c>
      <c r="AK247" s="161">
        <f>IF(A14stdlife="n/a","n/a",IF(AK$3&gt;(A14stdlife+$E247),(Input!$G$156*(1+rvanilla)^0.5)-SUM($G247:AJ247),(Input!$G$156*(1+rvanilla)^0.5)/A14stdlife))</f>
        <v>0</v>
      </c>
      <c r="AL247" s="161">
        <f>IF(A14stdlife="n/a","n/a",IF(AL$3&gt;(A14stdlife+$E247),(Input!$G$156*(1+rvanilla)^0.5)-SUM($G247:AK247),(Input!$G$156*(1+rvanilla)^0.5)/A14stdlife))</f>
        <v>0</v>
      </c>
      <c r="AM247" s="161">
        <f>IF(A14stdlife="n/a","n/a",IF(AM$3&gt;(A14stdlife+$E247),(Input!$G$156*(1+rvanilla)^0.5)-SUM($G247:AL247),(Input!$G$156*(1+rvanilla)^0.5)/A14stdlife))</f>
        <v>0</v>
      </c>
      <c r="AN247" s="161">
        <f>IF(A14stdlife="n/a","n/a",IF(AN$3&gt;(A14stdlife+$E247),(Input!$G$156*(1+rvanilla)^0.5)-SUM($G247:AM247),(Input!$G$156*(1+rvanilla)^0.5)/A14stdlife))</f>
        <v>0</v>
      </c>
      <c r="AO247" s="161">
        <f>IF(A14stdlife="n/a","n/a",IF(AO$3&gt;(A14stdlife+$E247),(Input!$G$156*(1+rvanilla)^0.5)-SUM($G247:AN247),(Input!$G$156*(1+rvanilla)^0.5)/A14stdlife))</f>
        <v>0</v>
      </c>
      <c r="AP247" s="161">
        <f>IF(A14stdlife="n/a","n/a",IF(AP$3&gt;(A14stdlife+$E247),(Input!$G$156*(1+rvanilla)^0.5)-SUM($G247:AO247),(Input!$G$156*(1+rvanilla)^0.5)/A14stdlife))</f>
        <v>0</v>
      </c>
      <c r="AQ247" s="161">
        <f>IF(A14stdlife="n/a","n/a",IF(AQ$3&gt;(A14stdlife+$E247),(Input!$G$156*(1+rvanilla)^0.5)-SUM($G247:AP247),(Input!$G$156*(1+rvanilla)^0.5)/A14stdlife))</f>
        <v>0</v>
      </c>
      <c r="AR247" s="161">
        <f>IF(A14stdlife="n/a","n/a",IF(AR$3&gt;(A14stdlife+$E247),(Input!$G$156*(1+rvanilla)^0.5)-SUM($G247:AQ247),(Input!$G$156*(1+rvanilla)^0.5)/A14stdlife))</f>
        <v>0</v>
      </c>
      <c r="AS247" s="161">
        <f>IF(A14stdlife="n/a","n/a",IF(AS$3&gt;(A14stdlife+$E247),(Input!$G$156*(1+rvanilla)^0.5)-SUM($G247:AR247),(Input!$G$156*(1+rvanilla)^0.5)/A14stdlife))</f>
        <v>0</v>
      </c>
      <c r="AT247" s="161">
        <f>IF(A14stdlife="n/a","n/a",IF(AT$3&gt;(A14stdlife+$E247),(Input!$G$156*(1+rvanilla)^0.5)-SUM($G247:AS247),(Input!$G$156*(1+rvanilla)^0.5)/A14stdlife))</f>
        <v>0</v>
      </c>
      <c r="AU247" s="161">
        <f>IF(A14stdlife="n/a","n/a",IF(AU$3&gt;(A14stdlife+$E247),(Input!$G$156*(1+rvanilla)^0.5)-SUM($G247:AT247),(Input!$G$156*(1+rvanilla)^0.5)/A14stdlife))</f>
        <v>0</v>
      </c>
      <c r="AV247" s="161">
        <f>IF(A14stdlife="n/a","n/a",IF(AV$3&gt;(A14stdlife+$E247),(Input!$G$156*(1+rvanilla)^0.5)-SUM($G247:AU247),(Input!$G$156*(1+rvanilla)^0.5)/A14stdlife))</f>
        <v>0</v>
      </c>
      <c r="AW247" s="161">
        <f>IF(A14stdlife="n/a","n/a",IF(AW$3&gt;(A14stdlife+$E247),(Input!$G$156*(1+rvanilla)^0.5)-SUM($G247:AV247),(Input!$G$156*(1+rvanilla)^0.5)/A14stdlife))</f>
        <v>0</v>
      </c>
      <c r="AX247" s="161">
        <f>IF(A14stdlife="n/a","n/a",IF(AX$3&gt;(A14stdlife+$E247),(Input!$G$156*(1+rvanilla)^0.5)-SUM($G247:AW247),(Input!$G$156*(1+rvanilla)^0.5)/A14stdlife))</f>
        <v>0</v>
      </c>
      <c r="AY247" s="161">
        <f>IF(A14stdlife="n/a","n/a",IF(AY$3&gt;(A14stdlife+$E247),(Input!$G$156*(1+rvanilla)^0.5)-SUM($G247:AX247),(Input!$G$156*(1+rvanilla)^0.5)/A14stdlife))</f>
        <v>0</v>
      </c>
      <c r="AZ247" s="161">
        <f>IF(A14stdlife="n/a","n/a",IF(AZ$3&gt;(A14stdlife+$E247),(Input!$G$156*(1+rvanilla)^0.5)-SUM($G247:AY247),(Input!$G$156*(1+rvanilla)^0.5)/A14stdlife))</f>
        <v>0</v>
      </c>
      <c r="BA247" s="161">
        <f>IF(A14stdlife="n/a","n/a",IF(BA$3&gt;(A14stdlife+$E247),(Input!$G$156*(1+rvanilla)^0.5)-SUM($G247:AZ247),(Input!$G$156*(1+rvanilla)^0.5)/A14stdlife))</f>
        <v>0</v>
      </c>
      <c r="BB247" s="161">
        <f>IF(A14stdlife="n/a","n/a",IF(BB$3&gt;(A14stdlife+$E247),(Input!$G$156*(1+rvanilla)^0.5)-SUM($G247:BA247),(Input!$G$156*(1+rvanilla)^0.5)/A14stdlife))</f>
        <v>0</v>
      </c>
      <c r="BC247" s="161">
        <f>IF(A14stdlife="n/a","n/a",IF(BC$3&gt;(A14stdlife+$E247),(Input!$G$156*(1+rvanilla)^0.5)-SUM($G247:BB247),(Input!$G$156*(1+rvanilla)^0.5)/A14stdlife))</f>
        <v>0</v>
      </c>
      <c r="BD247" s="161">
        <f>IF(A14stdlife="n/a","n/a",IF(BD$3&gt;(A14stdlife+$E247),(Input!$G$156*(1+rvanilla)^0.5)-SUM($G247:BC247),(Input!$G$156*(1+rvanilla)^0.5)/A14stdlife))</f>
        <v>0</v>
      </c>
      <c r="BE247" s="161">
        <f>IF(A14stdlife="n/a","n/a",IF(BE$3&gt;(A14stdlife+$E247),(Input!$G$156*(1+rvanilla)^0.5)-SUM($G247:BD247),(Input!$G$156*(1+rvanilla)^0.5)/A14stdlife))</f>
        <v>0</v>
      </c>
      <c r="BF247" s="161">
        <f>IF(A14stdlife="n/a","n/a",IF(BF$3&gt;(A14stdlife+$E247),(Input!$G$156*(1+rvanilla)^0.5)-SUM($G247:BE247),(Input!$G$156*(1+rvanilla)^0.5)/A14stdlife))</f>
        <v>0</v>
      </c>
      <c r="BG247" s="161">
        <f>IF(A14stdlife="n/a","n/a",IF(BG$3&gt;(A14stdlife+$E247),(Input!$G$156*(1+rvanilla)^0.5)-SUM($G247:BF247),(Input!$G$156*(1+rvanilla)^0.5)/A14stdlife))</f>
        <v>0</v>
      </c>
      <c r="BH247" s="161">
        <f>IF(A14stdlife="n/a","n/a",IF(BH$3&gt;(A14stdlife+$E247),(Input!$G$156*(1+rvanilla)^0.5)-SUM($G247:BG247),(Input!$G$156*(1+rvanilla)^0.5)/A14stdlife))</f>
        <v>0</v>
      </c>
      <c r="BI247" s="161">
        <f>IF(A14stdlife="n/a","n/a",IF(BI$3&gt;(A14stdlife+$E247),(Input!$G$156*(1+rvanilla)^0.5)-SUM($G247:BH247),(Input!$G$156*(1+rvanilla)^0.5)/A14stdlife))</f>
        <v>0</v>
      </c>
      <c r="BJ247" s="19"/>
      <c r="BK247" s="19"/>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x14ac:dyDescent="0.2">
      <c r="A248" s="19"/>
      <c r="B248" s="19"/>
      <c r="C248" s="35"/>
      <c r="D248" s="469"/>
      <c r="E248" s="281">
        <v>2</v>
      </c>
      <c r="F248" s="37"/>
      <c r="G248" s="393"/>
      <c r="H248" s="306"/>
      <c r="I248" s="161">
        <f>IF(A14stdlife="n/a","n/a",IF(I$3&gt;(A14stdlife+$E248),(Input!$H$156*(1+rvanilla)^0.5)-SUM($H248:H248),(Input!$H$156*(1+rvanilla)^0.5)/A14stdlife))</f>
        <v>0</v>
      </c>
      <c r="J248" s="161">
        <f>IF(A14stdlife="n/a","n/a",IF(J$3&gt;(A14stdlife+$E248),(Input!$H$156*(1+rvanilla)^0.5)-SUM($H248:I248),(Input!$H$156*(1+rvanilla)^0.5)/A14stdlife))</f>
        <v>0</v>
      </c>
      <c r="K248" s="161">
        <f>IF(A14stdlife="n/a","n/a",IF(K$3&gt;(A14stdlife+$E248),(Input!$H$156*(1+rvanilla)^0.5)-SUM($H248:J248),(Input!$H$156*(1+rvanilla)^0.5)/A14stdlife))</f>
        <v>0</v>
      </c>
      <c r="L248" s="161">
        <f>IF(A14stdlife="n/a","n/a",IF(L$3&gt;(A14stdlife+$E248),(Input!$H$156*(1+rvanilla)^0.5)-SUM($H248:K248),(Input!$H$156*(1+rvanilla)^0.5)/A14stdlife))</f>
        <v>0</v>
      </c>
      <c r="M248" s="161">
        <f>IF(A14stdlife="n/a","n/a",IF(M$3&gt;(A14stdlife+$E248),(Input!$H$156*(1+rvanilla)^0.5)-SUM($H248:L248),(Input!$H$156*(1+rvanilla)^0.5)/A14stdlife))</f>
        <v>0</v>
      </c>
      <c r="N248" s="161">
        <f>IF(A14stdlife="n/a","n/a",IF(N$3&gt;(A14stdlife+$E248),(Input!$H$156*(1+rvanilla)^0.5)-SUM($H248:M248),(Input!$H$156*(1+rvanilla)^0.5)/A14stdlife))</f>
        <v>0</v>
      </c>
      <c r="O248" s="161">
        <f>IF(A14stdlife="n/a","n/a",IF(O$3&gt;(A14stdlife+$E248),(Input!$H$156*(1+rvanilla)^0.5)-SUM($H248:N248),(Input!$H$156*(1+rvanilla)^0.5)/A14stdlife))</f>
        <v>0</v>
      </c>
      <c r="P248" s="161">
        <f>IF(A14stdlife="n/a","n/a",IF(P$3&gt;(A14stdlife+$E248),(Input!$H$156*(1+rvanilla)^0.5)-SUM($H248:O248),(Input!$H$156*(1+rvanilla)^0.5)/A14stdlife))</f>
        <v>0</v>
      </c>
      <c r="Q248" s="161">
        <f>IF(A14stdlife="n/a","n/a",IF(Q$3&gt;(A14stdlife+$E248),(Input!$H$156*(1+rvanilla)^0.5)-SUM($H248:P248),(Input!$H$156*(1+rvanilla)^0.5)/A14stdlife))</f>
        <v>0</v>
      </c>
      <c r="R248" s="161">
        <f>IF(A14stdlife="n/a","n/a",IF(R$3&gt;(A14stdlife+$E248),(Input!$H$156*(1+rvanilla)^0.5)-SUM($H248:Q248),(Input!$H$156*(1+rvanilla)^0.5)/A14stdlife))</f>
        <v>0</v>
      </c>
      <c r="S248" s="161">
        <f>IF(A14stdlife="n/a","n/a",IF(S$3&gt;(A14stdlife+$E248),(Input!$H$156*(1+rvanilla)^0.5)-SUM($H248:R248),(Input!$H$156*(1+rvanilla)^0.5)/A14stdlife))</f>
        <v>0</v>
      </c>
      <c r="T248" s="161">
        <f>IF(A14stdlife="n/a","n/a",IF(T$3&gt;(A14stdlife+$E248),(Input!$H$156*(1+rvanilla)^0.5)-SUM($H248:S248),(Input!$H$156*(1+rvanilla)^0.5)/A14stdlife))</f>
        <v>0</v>
      </c>
      <c r="U248" s="161">
        <f>IF(A14stdlife="n/a","n/a",IF(U$3&gt;(A14stdlife+$E248),(Input!$H$156*(1+rvanilla)^0.5)-SUM($H248:T248),(Input!$H$156*(1+rvanilla)^0.5)/A14stdlife))</f>
        <v>0</v>
      </c>
      <c r="V248" s="161">
        <f>IF(A14stdlife="n/a","n/a",IF(V$3&gt;(A14stdlife+$E248),(Input!$H$156*(1+rvanilla)^0.5)-SUM($H248:U248),(Input!$H$156*(1+rvanilla)^0.5)/A14stdlife))</f>
        <v>0</v>
      </c>
      <c r="W248" s="161">
        <f>IF(A14stdlife="n/a","n/a",IF(W$3&gt;(A14stdlife+$E248),(Input!$H$156*(1+rvanilla)^0.5)-SUM($H248:V248),(Input!$H$156*(1+rvanilla)^0.5)/A14stdlife))</f>
        <v>0</v>
      </c>
      <c r="X248" s="161">
        <f>IF(A14stdlife="n/a","n/a",IF(X$3&gt;(A14stdlife+$E248),(Input!$H$156*(1+rvanilla)^0.5)-SUM($H248:W248),(Input!$H$156*(1+rvanilla)^0.5)/A14stdlife))</f>
        <v>0</v>
      </c>
      <c r="Y248" s="161">
        <f>IF(A14stdlife="n/a","n/a",IF(Y$3&gt;(A14stdlife+$E248),(Input!$H$156*(1+rvanilla)^0.5)-SUM($H248:X248),(Input!$H$156*(1+rvanilla)^0.5)/A14stdlife))</f>
        <v>0</v>
      </c>
      <c r="Z248" s="161">
        <f>IF(A14stdlife="n/a","n/a",IF(Z$3&gt;(A14stdlife+$E248),(Input!$H$156*(1+rvanilla)^0.5)-SUM($H248:Y248),(Input!$H$156*(1+rvanilla)^0.5)/A14stdlife))</f>
        <v>0</v>
      </c>
      <c r="AA248" s="161">
        <f>IF(A14stdlife="n/a","n/a",IF(AA$3&gt;(A14stdlife+$E248),(Input!$H$156*(1+rvanilla)^0.5)-SUM($H248:Z248),(Input!$H$156*(1+rvanilla)^0.5)/A14stdlife))</f>
        <v>0</v>
      </c>
      <c r="AB248" s="161">
        <f>IF(A14stdlife="n/a","n/a",IF(AB$3&gt;(A14stdlife+$E248),(Input!$H$156*(1+rvanilla)^0.5)-SUM($H248:AA248),(Input!$H$156*(1+rvanilla)^0.5)/A14stdlife))</f>
        <v>0</v>
      </c>
      <c r="AC248" s="161">
        <f>IF(A14stdlife="n/a","n/a",IF(AC$3&gt;(A14stdlife+$E248),(Input!$H$156*(1+rvanilla)^0.5)-SUM($H248:AB248),(Input!$H$156*(1+rvanilla)^0.5)/A14stdlife))</f>
        <v>0</v>
      </c>
      <c r="AD248" s="161">
        <f>IF(A14stdlife="n/a","n/a",IF(AD$3&gt;(A14stdlife+$E248),(Input!$H$156*(1+rvanilla)^0.5)-SUM($H248:AC248),(Input!$H$156*(1+rvanilla)^0.5)/A14stdlife))</f>
        <v>0</v>
      </c>
      <c r="AE248" s="161">
        <f>IF(A14stdlife="n/a","n/a",IF(AE$3&gt;(A14stdlife+$E248),(Input!$H$156*(1+rvanilla)^0.5)-SUM($H248:AD248),(Input!$H$156*(1+rvanilla)^0.5)/A14stdlife))</f>
        <v>0</v>
      </c>
      <c r="AF248" s="161">
        <f>IF(A14stdlife="n/a","n/a",IF(AF$3&gt;(A14stdlife+$E248),(Input!$H$156*(1+rvanilla)^0.5)-SUM($H248:AE248),(Input!$H$156*(1+rvanilla)^0.5)/A14stdlife))</f>
        <v>0</v>
      </c>
      <c r="AG248" s="161">
        <f>IF(A14stdlife="n/a","n/a",IF(AG$3&gt;(A14stdlife+$E248),(Input!$H$156*(1+rvanilla)^0.5)-SUM($H248:AF248),(Input!$H$156*(1+rvanilla)^0.5)/A14stdlife))</f>
        <v>0</v>
      </c>
      <c r="AH248" s="161">
        <f>IF(A14stdlife="n/a","n/a",IF(AH$3&gt;(A14stdlife+$E248),(Input!$H$156*(1+rvanilla)^0.5)-SUM($H248:AG248),(Input!$H$156*(1+rvanilla)^0.5)/A14stdlife))</f>
        <v>0</v>
      </c>
      <c r="AI248" s="161">
        <f>IF(A14stdlife="n/a","n/a",IF(AI$3&gt;(A14stdlife+$E248),(Input!$H$156*(1+rvanilla)^0.5)-SUM($H248:AH248),(Input!$H$156*(1+rvanilla)^0.5)/A14stdlife))</f>
        <v>0</v>
      </c>
      <c r="AJ248" s="161">
        <f>IF(A14stdlife="n/a","n/a",IF(AJ$3&gt;(A14stdlife+$E248),(Input!$H$156*(1+rvanilla)^0.5)-SUM($H248:AI248),(Input!$H$156*(1+rvanilla)^0.5)/A14stdlife))</f>
        <v>0</v>
      </c>
      <c r="AK248" s="161">
        <f>IF(A14stdlife="n/a","n/a",IF(AK$3&gt;(A14stdlife+$E248),(Input!$H$156*(1+rvanilla)^0.5)-SUM($H248:AJ248),(Input!$H$156*(1+rvanilla)^0.5)/A14stdlife))</f>
        <v>0</v>
      </c>
      <c r="AL248" s="161">
        <f>IF(A14stdlife="n/a","n/a",IF(AL$3&gt;(A14stdlife+$E248),(Input!$H$156*(1+rvanilla)^0.5)-SUM($H248:AK248),(Input!$H$156*(1+rvanilla)^0.5)/A14stdlife))</f>
        <v>0</v>
      </c>
      <c r="AM248" s="161">
        <f>IF(A14stdlife="n/a","n/a",IF(AM$3&gt;(A14stdlife+$E248),(Input!$H$156*(1+rvanilla)^0.5)-SUM($H248:AL248),(Input!$H$156*(1+rvanilla)^0.5)/A14stdlife))</f>
        <v>0</v>
      </c>
      <c r="AN248" s="161">
        <f>IF(A14stdlife="n/a","n/a",IF(AN$3&gt;(A14stdlife+$E248),(Input!$H$156*(1+rvanilla)^0.5)-SUM($H248:AM248),(Input!$H$156*(1+rvanilla)^0.5)/A14stdlife))</f>
        <v>0</v>
      </c>
      <c r="AO248" s="161">
        <f>IF(A14stdlife="n/a","n/a",IF(AO$3&gt;(A14stdlife+$E248),(Input!$H$156*(1+rvanilla)^0.5)-SUM($H248:AN248),(Input!$H$156*(1+rvanilla)^0.5)/A14stdlife))</f>
        <v>0</v>
      </c>
      <c r="AP248" s="161">
        <f>IF(A14stdlife="n/a","n/a",IF(AP$3&gt;(A14stdlife+$E248),(Input!$H$156*(1+rvanilla)^0.5)-SUM($H248:AO248),(Input!$H$156*(1+rvanilla)^0.5)/A14stdlife))</f>
        <v>0</v>
      </c>
      <c r="AQ248" s="161">
        <f>IF(A14stdlife="n/a","n/a",IF(AQ$3&gt;(A14stdlife+$E248),(Input!$H$156*(1+rvanilla)^0.5)-SUM($H248:AP248),(Input!$H$156*(1+rvanilla)^0.5)/A14stdlife))</f>
        <v>0</v>
      </c>
      <c r="AR248" s="161">
        <f>IF(A14stdlife="n/a","n/a",IF(AR$3&gt;(A14stdlife+$E248),(Input!$H$156*(1+rvanilla)^0.5)-SUM($H248:AQ248),(Input!$H$156*(1+rvanilla)^0.5)/A14stdlife))</f>
        <v>0</v>
      </c>
      <c r="AS248" s="161">
        <f>IF(A14stdlife="n/a","n/a",IF(AS$3&gt;(A14stdlife+$E248),(Input!$H$156*(1+rvanilla)^0.5)-SUM($H248:AR248),(Input!$H$156*(1+rvanilla)^0.5)/A14stdlife))</f>
        <v>0</v>
      </c>
      <c r="AT248" s="161">
        <f>IF(A14stdlife="n/a","n/a",IF(AT$3&gt;(A14stdlife+$E248),(Input!$H$156*(1+rvanilla)^0.5)-SUM($H248:AS248),(Input!$H$156*(1+rvanilla)^0.5)/A14stdlife))</f>
        <v>0</v>
      </c>
      <c r="AU248" s="161">
        <f>IF(A14stdlife="n/a","n/a",IF(AU$3&gt;(A14stdlife+$E248),(Input!$H$156*(1+rvanilla)^0.5)-SUM($H248:AT248),(Input!$H$156*(1+rvanilla)^0.5)/A14stdlife))</f>
        <v>0</v>
      </c>
      <c r="AV248" s="161">
        <f>IF(A14stdlife="n/a","n/a",IF(AV$3&gt;(A14stdlife+$E248),(Input!$H$156*(1+rvanilla)^0.5)-SUM($H248:AU248),(Input!$H$156*(1+rvanilla)^0.5)/A14stdlife))</f>
        <v>0</v>
      </c>
      <c r="AW248" s="161">
        <f>IF(A14stdlife="n/a","n/a",IF(AW$3&gt;(A14stdlife+$E248),(Input!$H$156*(1+rvanilla)^0.5)-SUM($H248:AV248),(Input!$H$156*(1+rvanilla)^0.5)/A14stdlife))</f>
        <v>0</v>
      </c>
      <c r="AX248" s="161">
        <f>IF(A14stdlife="n/a","n/a",IF(AX$3&gt;(A14stdlife+$E248),(Input!$H$156*(1+rvanilla)^0.5)-SUM($H248:AW248),(Input!$H$156*(1+rvanilla)^0.5)/A14stdlife))</f>
        <v>0</v>
      </c>
      <c r="AY248" s="161">
        <f>IF(A14stdlife="n/a","n/a",IF(AY$3&gt;(A14stdlife+$E248),(Input!$H$156*(1+rvanilla)^0.5)-SUM($H248:AX248),(Input!$H$156*(1+rvanilla)^0.5)/A14stdlife))</f>
        <v>0</v>
      </c>
      <c r="AZ248" s="161">
        <f>IF(A14stdlife="n/a","n/a",IF(AZ$3&gt;(A14stdlife+$E248),(Input!$H$156*(1+rvanilla)^0.5)-SUM($H248:AY248),(Input!$H$156*(1+rvanilla)^0.5)/A14stdlife))</f>
        <v>0</v>
      </c>
      <c r="BA248" s="161">
        <f>IF(A14stdlife="n/a","n/a",IF(BA$3&gt;(A14stdlife+$E248),(Input!$H$156*(1+rvanilla)^0.5)-SUM($H248:AZ248),(Input!$H$156*(1+rvanilla)^0.5)/A14stdlife))</f>
        <v>0</v>
      </c>
      <c r="BB248" s="161">
        <f>IF(A14stdlife="n/a","n/a",IF(BB$3&gt;(A14stdlife+$E248),(Input!$H$156*(1+rvanilla)^0.5)-SUM($H248:BA248),(Input!$H$156*(1+rvanilla)^0.5)/A14stdlife))</f>
        <v>0</v>
      </c>
      <c r="BC248" s="161">
        <f>IF(A14stdlife="n/a","n/a",IF(BC$3&gt;(A14stdlife+$E248),(Input!$H$156*(1+rvanilla)^0.5)-SUM($H248:BB248),(Input!$H$156*(1+rvanilla)^0.5)/A14stdlife))</f>
        <v>0</v>
      </c>
      <c r="BD248" s="161">
        <f>IF(A14stdlife="n/a","n/a",IF(BD$3&gt;(A14stdlife+$E248),(Input!$H$156*(1+rvanilla)^0.5)-SUM($H248:BC248),(Input!$H$156*(1+rvanilla)^0.5)/A14stdlife))</f>
        <v>0</v>
      </c>
      <c r="BE248" s="161">
        <f>IF(A14stdlife="n/a","n/a",IF(BE$3&gt;(A14stdlife+$E248),(Input!$H$156*(1+rvanilla)^0.5)-SUM($H248:BD248),(Input!$H$156*(1+rvanilla)^0.5)/A14stdlife))</f>
        <v>0</v>
      </c>
      <c r="BF248" s="161">
        <f>IF(A14stdlife="n/a","n/a",IF(BF$3&gt;(A14stdlife+$E248),(Input!$H$156*(1+rvanilla)^0.5)-SUM($H248:BE248),(Input!$H$156*(1+rvanilla)^0.5)/A14stdlife))</f>
        <v>0</v>
      </c>
      <c r="BG248" s="161">
        <f>IF(A14stdlife="n/a","n/a",IF(BG$3&gt;(A14stdlife+$E248),(Input!$H$156*(1+rvanilla)^0.5)-SUM($H248:BF248),(Input!$H$156*(1+rvanilla)^0.5)/A14stdlife))</f>
        <v>0</v>
      </c>
      <c r="BH248" s="161">
        <f>IF(A14stdlife="n/a","n/a",IF(BH$3&gt;(A14stdlife+$E248),(Input!$H$156*(1+rvanilla)^0.5)-SUM($H248:BG248),(Input!$H$156*(1+rvanilla)^0.5)/A14stdlife))</f>
        <v>0</v>
      </c>
      <c r="BI248" s="161">
        <f>IF(A14stdlife="n/a","n/a",IF(BI$3&gt;(A14stdlife+$E248),(Input!$H$156*(1+rvanilla)^0.5)-SUM($H248:BH248),(Input!$H$156*(1+rvanilla)^0.5)/A14stdlife))</f>
        <v>0</v>
      </c>
      <c r="BJ248" s="19"/>
      <c r="BK248" s="19"/>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x14ac:dyDescent="0.2">
      <c r="A249" s="19"/>
      <c r="B249" s="19"/>
      <c r="C249" s="35"/>
      <c r="D249" s="469"/>
      <c r="E249" s="281">
        <v>3</v>
      </c>
      <c r="F249" s="37"/>
      <c r="G249" s="393"/>
      <c r="H249" s="307"/>
      <c r="I249" s="306"/>
      <c r="J249" s="161">
        <f>IF(A14stdlife="n/a","n/a",IF(J$3&gt;(A14stdlife+$E249),(Input!$I$156*(1+rvanilla)^0.5)-SUM($I249:I249),(Input!$I$156*(1+rvanilla)^0.5)/A14stdlife))</f>
        <v>0</v>
      </c>
      <c r="K249" s="161">
        <f>IF(A14stdlife="n/a","n/a",IF(K$3&gt;(A14stdlife+$E249),(Input!$I$156*(1+rvanilla)^0.5)-SUM($I249:J249),(Input!$I$156*(1+rvanilla)^0.5)/A14stdlife))</f>
        <v>0</v>
      </c>
      <c r="L249" s="161">
        <f>IF(A14stdlife="n/a","n/a",IF(L$3&gt;(A14stdlife+$E249),(Input!$I$156*(1+rvanilla)^0.5)-SUM($I249:K249),(Input!$I$156*(1+rvanilla)^0.5)/A14stdlife))</f>
        <v>0</v>
      </c>
      <c r="M249" s="161">
        <f>IF(A14stdlife="n/a","n/a",IF(M$3&gt;(A14stdlife+$E249),(Input!$I$156*(1+rvanilla)^0.5)-SUM($I249:L249),(Input!$I$156*(1+rvanilla)^0.5)/A14stdlife))</f>
        <v>0</v>
      </c>
      <c r="N249" s="161">
        <f>IF(A14stdlife="n/a","n/a",IF(N$3&gt;(A14stdlife+$E249),(Input!$I$156*(1+rvanilla)^0.5)-SUM($I249:M249),(Input!$I$156*(1+rvanilla)^0.5)/A14stdlife))</f>
        <v>0</v>
      </c>
      <c r="O249" s="161">
        <f>IF(A14stdlife="n/a","n/a",IF(O$3&gt;(A14stdlife+$E249),(Input!$I$156*(1+rvanilla)^0.5)-SUM($I249:N249),(Input!$I$156*(1+rvanilla)^0.5)/A14stdlife))</f>
        <v>0</v>
      </c>
      <c r="P249" s="161">
        <f>IF(A14stdlife="n/a","n/a",IF(P$3&gt;(A14stdlife+$E249),(Input!$I$156*(1+rvanilla)^0.5)-SUM($I249:O249),(Input!$I$156*(1+rvanilla)^0.5)/A14stdlife))</f>
        <v>0</v>
      </c>
      <c r="Q249" s="161">
        <f>IF(A14stdlife="n/a","n/a",IF(Q$3&gt;(A14stdlife+$E249),(Input!$I$156*(1+rvanilla)^0.5)-SUM($I249:P249),(Input!$I$156*(1+rvanilla)^0.5)/A14stdlife))</f>
        <v>0</v>
      </c>
      <c r="R249" s="161">
        <f>IF(A14stdlife="n/a","n/a",IF(R$3&gt;(A14stdlife+$E249),(Input!$I$156*(1+rvanilla)^0.5)-SUM($I249:Q249),(Input!$I$156*(1+rvanilla)^0.5)/A14stdlife))</f>
        <v>0</v>
      </c>
      <c r="S249" s="161">
        <f>IF(A14stdlife="n/a","n/a",IF(S$3&gt;(A14stdlife+$E249),(Input!$I$156*(1+rvanilla)^0.5)-SUM($I249:R249),(Input!$I$156*(1+rvanilla)^0.5)/A14stdlife))</f>
        <v>0</v>
      </c>
      <c r="T249" s="161">
        <f>IF(A14stdlife="n/a","n/a",IF(T$3&gt;(A14stdlife+$E249),(Input!$I$156*(1+rvanilla)^0.5)-SUM($I249:S249),(Input!$I$156*(1+rvanilla)^0.5)/A14stdlife))</f>
        <v>0</v>
      </c>
      <c r="U249" s="161">
        <f>IF(A14stdlife="n/a","n/a",IF(U$3&gt;(A14stdlife+$E249),(Input!$I$156*(1+rvanilla)^0.5)-SUM($I249:T249),(Input!$I$156*(1+rvanilla)^0.5)/A14stdlife))</f>
        <v>0</v>
      </c>
      <c r="V249" s="161">
        <f>IF(A14stdlife="n/a","n/a",IF(V$3&gt;(A14stdlife+$E249),(Input!$I$156*(1+rvanilla)^0.5)-SUM($I249:U249),(Input!$I$156*(1+rvanilla)^0.5)/A14stdlife))</f>
        <v>0</v>
      </c>
      <c r="W249" s="161">
        <f>IF(A14stdlife="n/a","n/a",IF(W$3&gt;(A14stdlife+$E249),(Input!$I$156*(1+rvanilla)^0.5)-SUM($I249:V249),(Input!$I$156*(1+rvanilla)^0.5)/A14stdlife))</f>
        <v>0</v>
      </c>
      <c r="X249" s="161">
        <f>IF(A14stdlife="n/a","n/a",IF(X$3&gt;(A14stdlife+$E249),(Input!$I$156*(1+rvanilla)^0.5)-SUM($I249:W249),(Input!$I$156*(1+rvanilla)^0.5)/A14stdlife))</f>
        <v>0</v>
      </c>
      <c r="Y249" s="161">
        <f>IF(A14stdlife="n/a","n/a",IF(Y$3&gt;(A14stdlife+$E249),(Input!$I$156*(1+rvanilla)^0.5)-SUM($I249:X249),(Input!$I$156*(1+rvanilla)^0.5)/A14stdlife))</f>
        <v>0</v>
      </c>
      <c r="Z249" s="161">
        <f>IF(A14stdlife="n/a","n/a",IF(Z$3&gt;(A14stdlife+$E249),(Input!$I$156*(1+rvanilla)^0.5)-SUM($I249:Y249),(Input!$I$156*(1+rvanilla)^0.5)/A14stdlife))</f>
        <v>0</v>
      </c>
      <c r="AA249" s="161">
        <f>IF(A14stdlife="n/a","n/a",IF(AA$3&gt;(A14stdlife+$E249),(Input!$I$156*(1+rvanilla)^0.5)-SUM($I249:Z249),(Input!$I$156*(1+rvanilla)^0.5)/A14stdlife))</f>
        <v>0</v>
      </c>
      <c r="AB249" s="161">
        <f>IF(A14stdlife="n/a","n/a",IF(AB$3&gt;(A14stdlife+$E249),(Input!$I$156*(1+rvanilla)^0.5)-SUM($I249:AA249),(Input!$I$156*(1+rvanilla)^0.5)/A14stdlife))</f>
        <v>0</v>
      </c>
      <c r="AC249" s="161">
        <f>IF(A14stdlife="n/a","n/a",IF(AC$3&gt;(A14stdlife+$E249),(Input!$I$156*(1+rvanilla)^0.5)-SUM($I249:AB249),(Input!$I$156*(1+rvanilla)^0.5)/A14stdlife))</f>
        <v>0</v>
      </c>
      <c r="AD249" s="161">
        <f>IF(A14stdlife="n/a","n/a",IF(AD$3&gt;(A14stdlife+$E249),(Input!$I$156*(1+rvanilla)^0.5)-SUM($I249:AC249),(Input!$I$156*(1+rvanilla)^0.5)/A14stdlife))</f>
        <v>0</v>
      </c>
      <c r="AE249" s="161">
        <f>IF(A14stdlife="n/a","n/a",IF(AE$3&gt;(A14stdlife+$E249),(Input!$I$156*(1+rvanilla)^0.5)-SUM($I249:AD249),(Input!$I$156*(1+rvanilla)^0.5)/A14stdlife))</f>
        <v>0</v>
      </c>
      <c r="AF249" s="161">
        <f>IF(A14stdlife="n/a","n/a",IF(AF$3&gt;(A14stdlife+$E249),(Input!$I$156*(1+rvanilla)^0.5)-SUM($I249:AE249),(Input!$I$156*(1+rvanilla)^0.5)/A14stdlife))</f>
        <v>0</v>
      </c>
      <c r="AG249" s="161">
        <f>IF(A14stdlife="n/a","n/a",IF(AG$3&gt;(A14stdlife+$E249),(Input!$I$156*(1+rvanilla)^0.5)-SUM($I249:AF249),(Input!$I$156*(1+rvanilla)^0.5)/A14stdlife))</f>
        <v>0</v>
      </c>
      <c r="AH249" s="161">
        <f>IF(A14stdlife="n/a","n/a",IF(AH$3&gt;(A14stdlife+$E249),(Input!$I$156*(1+rvanilla)^0.5)-SUM($I249:AG249),(Input!$I$156*(1+rvanilla)^0.5)/A14stdlife))</f>
        <v>0</v>
      </c>
      <c r="AI249" s="161">
        <f>IF(A14stdlife="n/a","n/a",IF(AI$3&gt;(A14stdlife+$E249),(Input!$I$156*(1+rvanilla)^0.5)-SUM($I249:AH249),(Input!$I$156*(1+rvanilla)^0.5)/A14stdlife))</f>
        <v>0</v>
      </c>
      <c r="AJ249" s="161">
        <f>IF(A14stdlife="n/a","n/a",IF(AJ$3&gt;(A14stdlife+$E249),(Input!$I$156*(1+rvanilla)^0.5)-SUM($I249:AI249),(Input!$I$156*(1+rvanilla)^0.5)/A14stdlife))</f>
        <v>0</v>
      </c>
      <c r="AK249" s="161">
        <f>IF(A14stdlife="n/a","n/a",IF(AK$3&gt;(A14stdlife+$E249),(Input!$I$156*(1+rvanilla)^0.5)-SUM($I249:AJ249),(Input!$I$156*(1+rvanilla)^0.5)/A14stdlife))</f>
        <v>0</v>
      </c>
      <c r="AL249" s="161">
        <f>IF(A14stdlife="n/a","n/a",IF(AL$3&gt;(A14stdlife+$E249),(Input!$I$156*(1+rvanilla)^0.5)-SUM($I249:AK249),(Input!$I$156*(1+rvanilla)^0.5)/A14stdlife))</f>
        <v>0</v>
      </c>
      <c r="AM249" s="161">
        <f>IF(A14stdlife="n/a","n/a",IF(AM$3&gt;(A14stdlife+$E249),(Input!$I$156*(1+rvanilla)^0.5)-SUM($I249:AL249),(Input!$I$156*(1+rvanilla)^0.5)/A14stdlife))</f>
        <v>0</v>
      </c>
      <c r="AN249" s="161">
        <f>IF(A14stdlife="n/a","n/a",IF(AN$3&gt;(A14stdlife+$E249),(Input!$I$156*(1+rvanilla)^0.5)-SUM($I249:AM249),(Input!$I$156*(1+rvanilla)^0.5)/A14stdlife))</f>
        <v>0</v>
      </c>
      <c r="AO249" s="161">
        <f>IF(A14stdlife="n/a","n/a",IF(AO$3&gt;(A14stdlife+$E249),(Input!$I$156*(1+rvanilla)^0.5)-SUM($I249:AN249),(Input!$I$156*(1+rvanilla)^0.5)/A14stdlife))</f>
        <v>0</v>
      </c>
      <c r="AP249" s="161">
        <f>IF(A14stdlife="n/a","n/a",IF(AP$3&gt;(A14stdlife+$E249),(Input!$I$156*(1+rvanilla)^0.5)-SUM($I249:AO249),(Input!$I$156*(1+rvanilla)^0.5)/A14stdlife))</f>
        <v>0</v>
      </c>
      <c r="AQ249" s="161">
        <f>IF(A14stdlife="n/a","n/a",IF(AQ$3&gt;(A14stdlife+$E249),(Input!$I$156*(1+rvanilla)^0.5)-SUM($I249:AP249),(Input!$I$156*(1+rvanilla)^0.5)/A14stdlife))</f>
        <v>0</v>
      </c>
      <c r="AR249" s="161">
        <f>IF(A14stdlife="n/a","n/a",IF(AR$3&gt;(A14stdlife+$E249),(Input!$I$156*(1+rvanilla)^0.5)-SUM($I249:AQ249),(Input!$I$156*(1+rvanilla)^0.5)/A14stdlife))</f>
        <v>0</v>
      </c>
      <c r="AS249" s="161">
        <f>IF(A14stdlife="n/a","n/a",IF(AS$3&gt;(A14stdlife+$E249),(Input!$I$156*(1+rvanilla)^0.5)-SUM($I249:AR249),(Input!$I$156*(1+rvanilla)^0.5)/A14stdlife))</f>
        <v>0</v>
      </c>
      <c r="AT249" s="161">
        <f>IF(A14stdlife="n/a","n/a",IF(AT$3&gt;(A14stdlife+$E249),(Input!$I$156*(1+rvanilla)^0.5)-SUM($I249:AS249),(Input!$I$156*(1+rvanilla)^0.5)/A14stdlife))</f>
        <v>0</v>
      </c>
      <c r="AU249" s="161">
        <f>IF(A14stdlife="n/a","n/a",IF(AU$3&gt;(A14stdlife+$E249),(Input!$I$156*(1+rvanilla)^0.5)-SUM($I249:AT249),(Input!$I$156*(1+rvanilla)^0.5)/A14stdlife))</f>
        <v>0</v>
      </c>
      <c r="AV249" s="161">
        <f>IF(A14stdlife="n/a","n/a",IF(AV$3&gt;(A14stdlife+$E249),(Input!$I$156*(1+rvanilla)^0.5)-SUM($I249:AU249),(Input!$I$156*(1+rvanilla)^0.5)/A14stdlife))</f>
        <v>0</v>
      </c>
      <c r="AW249" s="161">
        <f>IF(A14stdlife="n/a","n/a",IF(AW$3&gt;(A14stdlife+$E249),(Input!$I$156*(1+rvanilla)^0.5)-SUM($I249:AV249),(Input!$I$156*(1+rvanilla)^0.5)/A14stdlife))</f>
        <v>0</v>
      </c>
      <c r="AX249" s="161">
        <f>IF(A14stdlife="n/a","n/a",IF(AX$3&gt;(A14stdlife+$E249),(Input!$I$156*(1+rvanilla)^0.5)-SUM($I249:AW249),(Input!$I$156*(1+rvanilla)^0.5)/A14stdlife))</f>
        <v>0</v>
      </c>
      <c r="AY249" s="161">
        <f>IF(A14stdlife="n/a","n/a",IF(AY$3&gt;(A14stdlife+$E249),(Input!$I$156*(1+rvanilla)^0.5)-SUM($I249:AX249),(Input!$I$156*(1+rvanilla)^0.5)/A14stdlife))</f>
        <v>0</v>
      </c>
      <c r="AZ249" s="161">
        <f>IF(A14stdlife="n/a","n/a",IF(AZ$3&gt;(A14stdlife+$E249),(Input!$I$156*(1+rvanilla)^0.5)-SUM($I249:AY249),(Input!$I$156*(1+rvanilla)^0.5)/A14stdlife))</f>
        <v>0</v>
      </c>
      <c r="BA249" s="161">
        <f>IF(A14stdlife="n/a","n/a",IF(BA$3&gt;(A14stdlife+$E249),(Input!$I$156*(1+rvanilla)^0.5)-SUM($I249:AZ249),(Input!$I$156*(1+rvanilla)^0.5)/A14stdlife))</f>
        <v>0</v>
      </c>
      <c r="BB249" s="161">
        <f>IF(A14stdlife="n/a","n/a",IF(BB$3&gt;(A14stdlife+$E249),(Input!$I$156*(1+rvanilla)^0.5)-SUM($I249:BA249),(Input!$I$156*(1+rvanilla)^0.5)/A14stdlife))</f>
        <v>0</v>
      </c>
      <c r="BC249" s="161">
        <f>IF(A14stdlife="n/a","n/a",IF(BC$3&gt;(A14stdlife+$E249),(Input!$I$156*(1+rvanilla)^0.5)-SUM($I249:BB249),(Input!$I$156*(1+rvanilla)^0.5)/A14stdlife))</f>
        <v>0</v>
      </c>
      <c r="BD249" s="161">
        <f>IF(A14stdlife="n/a","n/a",IF(BD$3&gt;(A14stdlife+$E249),(Input!$I$156*(1+rvanilla)^0.5)-SUM($I249:BC249),(Input!$I$156*(1+rvanilla)^0.5)/A14stdlife))</f>
        <v>0</v>
      </c>
      <c r="BE249" s="161">
        <f>IF(A14stdlife="n/a","n/a",IF(BE$3&gt;(A14stdlife+$E249),(Input!$I$156*(1+rvanilla)^0.5)-SUM($I249:BD249),(Input!$I$156*(1+rvanilla)^0.5)/A14stdlife))</f>
        <v>0</v>
      </c>
      <c r="BF249" s="161">
        <f>IF(A14stdlife="n/a","n/a",IF(BF$3&gt;(A14stdlife+$E249),(Input!$I$156*(1+rvanilla)^0.5)-SUM($I249:BE249),(Input!$I$156*(1+rvanilla)^0.5)/A14stdlife))</f>
        <v>0</v>
      </c>
      <c r="BG249" s="161">
        <f>IF(A14stdlife="n/a","n/a",IF(BG$3&gt;(A14stdlife+$E249),(Input!$I$156*(1+rvanilla)^0.5)-SUM($I249:BF249),(Input!$I$156*(1+rvanilla)^0.5)/A14stdlife))</f>
        <v>0</v>
      </c>
      <c r="BH249" s="161">
        <f>IF(A14stdlife="n/a","n/a",IF(BH$3&gt;(A14stdlife+$E249),(Input!$I$156*(1+rvanilla)^0.5)-SUM($I249:BG249),(Input!$I$156*(1+rvanilla)^0.5)/A14stdlife))</f>
        <v>0</v>
      </c>
      <c r="BI249" s="161">
        <f>IF(A14stdlife="n/a","n/a",IF(BI$3&gt;(A14stdlife+$E249),(Input!$I$156*(1+rvanilla)^0.5)-SUM($I249:BH249),(Input!$I$156*(1+rvanilla)^0.5)/A14stdlife))</f>
        <v>0</v>
      </c>
      <c r="BJ249" s="19"/>
      <c r="BK249" s="1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x14ac:dyDescent="0.2">
      <c r="A250" s="19"/>
      <c r="B250" s="19"/>
      <c r="C250" s="35"/>
      <c r="D250" s="469"/>
      <c r="E250" s="281">
        <v>4</v>
      </c>
      <c r="F250" s="37"/>
      <c r="G250" s="393"/>
      <c r="H250" s="307"/>
      <c r="I250" s="307"/>
      <c r="J250" s="306"/>
      <c r="K250" s="161">
        <f>IF(A14stdlife="n/a","n/a",IF(K$3&gt;(A14stdlife+$E250),(Input!$J$156*(1+rvanilla)^0.5)-SUM($J250:J250),(Input!$J$156*(1+rvanilla)^0.5)/A14stdlife))</f>
        <v>0</v>
      </c>
      <c r="L250" s="161">
        <f>IF(A14stdlife="n/a","n/a",IF(L$3&gt;(A14stdlife+$E250),(Input!$J$156*(1+rvanilla)^0.5)-SUM($J250:K250),(Input!$J$156*(1+rvanilla)^0.5)/A14stdlife))</f>
        <v>0</v>
      </c>
      <c r="M250" s="161">
        <f>IF(A14stdlife="n/a","n/a",IF(M$3&gt;(A14stdlife+$E250),(Input!$J$156*(1+rvanilla)^0.5)-SUM($J250:L250),(Input!$J$156*(1+rvanilla)^0.5)/A14stdlife))</f>
        <v>0</v>
      </c>
      <c r="N250" s="161">
        <f>IF(A14stdlife="n/a","n/a",IF(N$3&gt;(A14stdlife+$E250),(Input!$J$156*(1+rvanilla)^0.5)-SUM($J250:M250),(Input!$J$156*(1+rvanilla)^0.5)/A14stdlife))</f>
        <v>0</v>
      </c>
      <c r="O250" s="161">
        <f>IF(A14stdlife="n/a","n/a",IF(O$3&gt;(A14stdlife+$E250),(Input!$J$156*(1+rvanilla)^0.5)-SUM($J250:N250),(Input!$J$156*(1+rvanilla)^0.5)/A14stdlife))</f>
        <v>0</v>
      </c>
      <c r="P250" s="161">
        <f>IF(A14stdlife="n/a","n/a",IF(P$3&gt;(A14stdlife+$E250),(Input!$J$156*(1+rvanilla)^0.5)-SUM($J250:O250),(Input!$J$156*(1+rvanilla)^0.5)/A14stdlife))</f>
        <v>0</v>
      </c>
      <c r="Q250" s="161">
        <f>IF(A14stdlife="n/a","n/a",IF(Q$3&gt;(A14stdlife+$E250),(Input!$J$156*(1+rvanilla)^0.5)-SUM($J250:P250),(Input!$J$156*(1+rvanilla)^0.5)/A14stdlife))</f>
        <v>0</v>
      </c>
      <c r="R250" s="161">
        <f>IF(A14stdlife="n/a","n/a",IF(R$3&gt;(A14stdlife+$E250),(Input!$J$156*(1+rvanilla)^0.5)-SUM($J250:Q250),(Input!$J$156*(1+rvanilla)^0.5)/A14stdlife))</f>
        <v>0</v>
      </c>
      <c r="S250" s="161">
        <f>IF(A14stdlife="n/a","n/a",IF(S$3&gt;(A14stdlife+$E250),(Input!$J$156*(1+rvanilla)^0.5)-SUM($J250:R250),(Input!$J$156*(1+rvanilla)^0.5)/A14stdlife))</f>
        <v>0</v>
      </c>
      <c r="T250" s="161">
        <f>IF(A14stdlife="n/a","n/a",IF(T$3&gt;(A14stdlife+$E250),(Input!$J$156*(1+rvanilla)^0.5)-SUM($J250:S250),(Input!$J$156*(1+rvanilla)^0.5)/A14stdlife))</f>
        <v>0</v>
      </c>
      <c r="U250" s="161">
        <f>IF(A14stdlife="n/a","n/a",IF(U$3&gt;(A14stdlife+$E250),(Input!$J$156*(1+rvanilla)^0.5)-SUM($J250:T250),(Input!$J$156*(1+rvanilla)^0.5)/A14stdlife))</f>
        <v>0</v>
      </c>
      <c r="V250" s="161">
        <f>IF(A14stdlife="n/a","n/a",IF(V$3&gt;(A14stdlife+$E250),(Input!$J$156*(1+rvanilla)^0.5)-SUM($J250:U250),(Input!$J$156*(1+rvanilla)^0.5)/A14stdlife))</f>
        <v>0</v>
      </c>
      <c r="W250" s="161">
        <f>IF(A14stdlife="n/a","n/a",IF(W$3&gt;(A14stdlife+$E250),(Input!$J$156*(1+rvanilla)^0.5)-SUM($J250:V250),(Input!$J$156*(1+rvanilla)^0.5)/A14stdlife))</f>
        <v>0</v>
      </c>
      <c r="X250" s="161">
        <f>IF(A14stdlife="n/a","n/a",IF(X$3&gt;(A14stdlife+$E250),(Input!$J$156*(1+rvanilla)^0.5)-SUM($J250:W250),(Input!$J$156*(1+rvanilla)^0.5)/A14stdlife))</f>
        <v>0</v>
      </c>
      <c r="Y250" s="161">
        <f>IF(A14stdlife="n/a","n/a",IF(Y$3&gt;(A14stdlife+$E250),(Input!$J$156*(1+rvanilla)^0.5)-SUM($J250:X250),(Input!$J$156*(1+rvanilla)^0.5)/A14stdlife))</f>
        <v>0</v>
      </c>
      <c r="Z250" s="161">
        <f>IF(A14stdlife="n/a","n/a",IF(Z$3&gt;(A14stdlife+$E250),(Input!$J$156*(1+rvanilla)^0.5)-SUM($J250:Y250),(Input!$J$156*(1+rvanilla)^0.5)/A14stdlife))</f>
        <v>0</v>
      </c>
      <c r="AA250" s="161">
        <f>IF(A14stdlife="n/a","n/a",IF(AA$3&gt;(A14stdlife+$E250),(Input!$J$156*(1+rvanilla)^0.5)-SUM($J250:Z250),(Input!$J$156*(1+rvanilla)^0.5)/A14stdlife))</f>
        <v>0</v>
      </c>
      <c r="AB250" s="161">
        <f>IF(A14stdlife="n/a","n/a",IF(AB$3&gt;(A14stdlife+$E250),(Input!$J$156*(1+rvanilla)^0.5)-SUM($J250:AA250),(Input!$J$156*(1+rvanilla)^0.5)/A14stdlife))</f>
        <v>0</v>
      </c>
      <c r="AC250" s="161">
        <f>IF(A14stdlife="n/a","n/a",IF(AC$3&gt;(A14stdlife+$E250),(Input!$J$156*(1+rvanilla)^0.5)-SUM($J250:AB250),(Input!$J$156*(1+rvanilla)^0.5)/A14stdlife))</f>
        <v>0</v>
      </c>
      <c r="AD250" s="161">
        <f>IF(A14stdlife="n/a","n/a",IF(AD$3&gt;(A14stdlife+$E250),(Input!$J$156*(1+rvanilla)^0.5)-SUM($J250:AC250),(Input!$J$156*(1+rvanilla)^0.5)/A14stdlife))</f>
        <v>0</v>
      </c>
      <c r="AE250" s="161">
        <f>IF(A14stdlife="n/a","n/a",IF(AE$3&gt;(A14stdlife+$E250),(Input!$J$156*(1+rvanilla)^0.5)-SUM($J250:AD250),(Input!$J$156*(1+rvanilla)^0.5)/A14stdlife))</f>
        <v>0</v>
      </c>
      <c r="AF250" s="161">
        <f>IF(A14stdlife="n/a","n/a",IF(AF$3&gt;(A14stdlife+$E250),(Input!$J$156*(1+rvanilla)^0.5)-SUM($J250:AE250),(Input!$J$156*(1+rvanilla)^0.5)/A14stdlife))</f>
        <v>0</v>
      </c>
      <c r="AG250" s="161">
        <f>IF(A14stdlife="n/a","n/a",IF(AG$3&gt;(A14stdlife+$E250),(Input!$J$156*(1+rvanilla)^0.5)-SUM($J250:AF250),(Input!$J$156*(1+rvanilla)^0.5)/A14stdlife))</f>
        <v>0</v>
      </c>
      <c r="AH250" s="161">
        <f>IF(A14stdlife="n/a","n/a",IF(AH$3&gt;(A14stdlife+$E250),(Input!$J$156*(1+rvanilla)^0.5)-SUM($J250:AG250),(Input!$J$156*(1+rvanilla)^0.5)/A14stdlife))</f>
        <v>0</v>
      </c>
      <c r="AI250" s="161">
        <f>IF(A14stdlife="n/a","n/a",IF(AI$3&gt;(A14stdlife+$E250),(Input!$J$156*(1+rvanilla)^0.5)-SUM($J250:AH250),(Input!$J$156*(1+rvanilla)^0.5)/A14stdlife))</f>
        <v>0</v>
      </c>
      <c r="AJ250" s="161">
        <f>IF(A14stdlife="n/a","n/a",IF(AJ$3&gt;(A14stdlife+$E250),(Input!$J$156*(1+rvanilla)^0.5)-SUM($J250:AI250),(Input!$J$156*(1+rvanilla)^0.5)/A14stdlife))</f>
        <v>0</v>
      </c>
      <c r="AK250" s="161">
        <f>IF(A14stdlife="n/a","n/a",IF(AK$3&gt;(A14stdlife+$E250),(Input!$J$156*(1+rvanilla)^0.5)-SUM($J250:AJ250),(Input!$J$156*(1+rvanilla)^0.5)/A14stdlife))</f>
        <v>0</v>
      </c>
      <c r="AL250" s="161">
        <f>IF(A14stdlife="n/a","n/a",IF(AL$3&gt;(A14stdlife+$E250),(Input!$J$156*(1+rvanilla)^0.5)-SUM($J250:AK250),(Input!$J$156*(1+rvanilla)^0.5)/A14stdlife))</f>
        <v>0</v>
      </c>
      <c r="AM250" s="161">
        <f>IF(A14stdlife="n/a","n/a",IF(AM$3&gt;(A14stdlife+$E250),(Input!$J$156*(1+rvanilla)^0.5)-SUM($J250:AL250),(Input!$J$156*(1+rvanilla)^0.5)/A14stdlife))</f>
        <v>0</v>
      </c>
      <c r="AN250" s="161">
        <f>IF(A14stdlife="n/a","n/a",IF(AN$3&gt;(A14stdlife+$E250),(Input!$J$156*(1+rvanilla)^0.5)-SUM($J250:AM250),(Input!$J$156*(1+rvanilla)^0.5)/A14stdlife))</f>
        <v>0</v>
      </c>
      <c r="AO250" s="161">
        <f>IF(A14stdlife="n/a","n/a",IF(AO$3&gt;(A14stdlife+$E250),(Input!$J$156*(1+rvanilla)^0.5)-SUM($J250:AN250),(Input!$J$156*(1+rvanilla)^0.5)/A14stdlife))</f>
        <v>0</v>
      </c>
      <c r="AP250" s="161">
        <f>IF(A14stdlife="n/a","n/a",IF(AP$3&gt;(A14stdlife+$E250),(Input!$J$156*(1+rvanilla)^0.5)-SUM($J250:AO250),(Input!$J$156*(1+rvanilla)^0.5)/A14stdlife))</f>
        <v>0</v>
      </c>
      <c r="AQ250" s="161">
        <f>IF(A14stdlife="n/a","n/a",IF(AQ$3&gt;(A14stdlife+$E250),(Input!$J$156*(1+rvanilla)^0.5)-SUM($J250:AP250),(Input!$J$156*(1+rvanilla)^0.5)/A14stdlife))</f>
        <v>0</v>
      </c>
      <c r="AR250" s="161">
        <f>IF(A14stdlife="n/a","n/a",IF(AR$3&gt;(A14stdlife+$E250),(Input!$J$156*(1+rvanilla)^0.5)-SUM($J250:AQ250),(Input!$J$156*(1+rvanilla)^0.5)/A14stdlife))</f>
        <v>0</v>
      </c>
      <c r="AS250" s="161">
        <f>IF(A14stdlife="n/a","n/a",IF(AS$3&gt;(A14stdlife+$E250),(Input!$J$156*(1+rvanilla)^0.5)-SUM($J250:AR250),(Input!$J$156*(1+rvanilla)^0.5)/A14stdlife))</f>
        <v>0</v>
      </c>
      <c r="AT250" s="161">
        <f>IF(A14stdlife="n/a","n/a",IF(AT$3&gt;(A14stdlife+$E250),(Input!$J$156*(1+rvanilla)^0.5)-SUM($J250:AS250),(Input!$J$156*(1+rvanilla)^0.5)/A14stdlife))</f>
        <v>0</v>
      </c>
      <c r="AU250" s="161">
        <f>IF(A14stdlife="n/a","n/a",IF(AU$3&gt;(A14stdlife+$E250),(Input!$J$156*(1+rvanilla)^0.5)-SUM($J250:AT250),(Input!$J$156*(1+rvanilla)^0.5)/A14stdlife))</f>
        <v>0</v>
      </c>
      <c r="AV250" s="161">
        <f>IF(A14stdlife="n/a","n/a",IF(AV$3&gt;(A14stdlife+$E250),(Input!$J$156*(1+rvanilla)^0.5)-SUM($J250:AU250),(Input!$J$156*(1+rvanilla)^0.5)/A14stdlife))</f>
        <v>0</v>
      </c>
      <c r="AW250" s="161">
        <f>IF(A14stdlife="n/a","n/a",IF(AW$3&gt;(A14stdlife+$E250),(Input!$J$156*(1+rvanilla)^0.5)-SUM($J250:AV250),(Input!$J$156*(1+rvanilla)^0.5)/A14stdlife))</f>
        <v>0</v>
      </c>
      <c r="AX250" s="161">
        <f>IF(A14stdlife="n/a","n/a",IF(AX$3&gt;(A14stdlife+$E250),(Input!$J$156*(1+rvanilla)^0.5)-SUM($J250:AW250),(Input!$J$156*(1+rvanilla)^0.5)/A14stdlife))</f>
        <v>0</v>
      </c>
      <c r="AY250" s="161">
        <f>IF(A14stdlife="n/a","n/a",IF(AY$3&gt;(A14stdlife+$E250),(Input!$J$156*(1+rvanilla)^0.5)-SUM($J250:AX250),(Input!$J$156*(1+rvanilla)^0.5)/A14stdlife))</f>
        <v>0</v>
      </c>
      <c r="AZ250" s="161">
        <f>IF(A14stdlife="n/a","n/a",IF(AZ$3&gt;(A14stdlife+$E250),(Input!$J$156*(1+rvanilla)^0.5)-SUM($J250:AY250),(Input!$J$156*(1+rvanilla)^0.5)/A14stdlife))</f>
        <v>0</v>
      </c>
      <c r="BA250" s="161">
        <f>IF(A14stdlife="n/a","n/a",IF(BA$3&gt;(A14stdlife+$E250),(Input!$J$156*(1+rvanilla)^0.5)-SUM($J250:AZ250),(Input!$J$156*(1+rvanilla)^0.5)/A14stdlife))</f>
        <v>0</v>
      </c>
      <c r="BB250" s="161">
        <f>IF(A14stdlife="n/a","n/a",IF(BB$3&gt;(A14stdlife+$E250),(Input!$J$156*(1+rvanilla)^0.5)-SUM($J250:BA250),(Input!$J$156*(1+rvanilla)^0.5)/A14stdlife))</f>
        <v>0</v>
      </c>
      <c r="BC250" s="161">
        <f>IF(A14stdlife="n/a","n/a",IF(BC$3&gt;(A14stdlife+$E250),(Input!$J$156*(1+rvanilla)^0.5)-SUM($J250:BB250),(Input!$J$156*(1+rvanilla)^0.5)/A14stdlife))</f>
        <v>0</v>
      </c>
      <c r="BD250" s="161">
        <f>IF(A14stdlife="n/a","n/a",IF(BD$3&gt;(A14stdlife+$E250),(Input!$J$156*(1+rvanilla)^0.5)-SUM($J250:BC250),(Input!$J$156*(1+rvanilla)^0.5)/A14stdlife))</f>
        <v>0</v>
      </c>
      <c r="BE250" s="161">
        <f>IF(A14stdlife="n/a","n/a",IF(BE$3&gt;(A14stdlife+$E250),(Input!$J$156*(1+rvanilla)^0.5)-SUM($J250:BD250),(Input!$J$156*(1+rvanilla)^0.5)/A14stdlife))</f>
        <v>0</v>
      </c>
      <c r="BF250" s="161">
        <f>IF(A14stdlife="n/a","n/a",IF(BF$3&gt;(A14stdlife+$E250),(Input!$J$156*(1+rvanilla)^0.5)-SUM($J250:BE250),(Input!$J$156*(1+rvanilla)^0.5)/A14stdlife))</f>
        <v>0</v>
      </c>
      <c r="BG250" s="161">
        <f>IF(A14stdlife="n/a","n/a",IF(BG$3&gt;(A14stdlife+$E250),(Input!$J$156*(1+rvanilla)^0.5)-SUM($J250:BF250),(Input!$J$156*(1+rvanilla)^0.5)/A14stdlife))</f>
        <v>0</v>
      </c>
      <c r="BH250" s="161">
        <f>IF(A14stdlife="n/a","n/a",IF(BH$3&gt;(A14stdlife+$E250),(Input!$J$156*(1+rvanilla)^0.5)-SUM($J250:BG250),(Input!$J$156*(1+rvanilla)^0.5)/A14stdlife))</f>
        <v>0</v>
      </c>
      <c r="BI250" s="161">
        <f>IF(A14stdlife="n/a","n/a",IF(BI$3&gt;(A14stdlife+$E250),(Input!$J$156*(1+rvanilla)^0.5)-SUM($J250:BH250),(Input!$J$156*(1+rvanilla)^0.5)/A14stdlife))</f>
        <v>0</v>
      </c>
      <c r="BJ250" s="19"/>
      <c r="BK250" s="19"/>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2" x14ac:dyDescent="0.2">
      <c r="A251" s="19"/>
      <c r="B251" s="19"/>
      <c r="C251" s="35"/>
      <c r="D251" s="469"/>
      <c r="E251" s="281">
        <v>5</v>
      </c>
      <c r="F251" s="37"/>
      <c r="G251" s="393"/>
      <c r="H251" s="307"/>
      <c r="I251" s="307"/>
      <c r="J251" s="307"/>
      <c r="K251" s="306"/>
      <c r="L251" s="161">
        <f>IF(A14stdlife="n/a","n/a",IF(L$3&gt;(A14stdlife+$E251),(Input!$K$156*(1+rvanilla)^0.5)-SUM($K251:K251),(Input!$K$156*(1+rvanilla)^0.5)/A14stdlife))</f>
        <v>0</v>
      </c>
      <c r="M251" s="161">
        <f>IF(A14stdlife="n/a","n/a",IF(M$3&gt;(A14stdlife+$E251),(Input!$K$156*(1+rvanilla)^0.5)-SUM($K251:L251),(Input!$K$156*(1+rvanilla)^0.5)/A14stdlife))</f>
        <v>0</v>
      </c>
      <c r="N251" s="161">
        <f>IF(A14stdlife="n/a","n/a",IF(N$3&gt;(A14stdlife+$E251),(Input!$K$156*(1+rvanilla)^0.5)-SUM($K251:M251),(Input!$K$156*(1+rvanilla)^0.5)/A14stdlife))</f>
        <v>0</v>
      </c>
      <c r="O251" s="161">
        <f>IF(A14stdlife="n/a","n/a",IF(O$3&gt;(A14stdlife+$E251),(Input!$K$156*(1+rvanilla)^0.5)-SUM($K251:N251),(Input!$K$156*(1+rvanilla)^0.5)/A14stdlife))</f>
        <v>0</v>
      </c>
      <c r="P251" s="161">
        <f>IF(A14stdlife="n/a","n/a",IF(P$3&gt;(A14stdlife+$E251),(Input!$K$156*(1+rvanilla)^0.5)-SUM($K251:O251),(Input!$K$156*(1+rvanilla)^0.5)/A14stdlife))</f>
        <v>0</v>
      </c>
      <c r="Q251" s="161">
        <f>IF(A14stdlife="n/a","n/a",IF(Q$3&gt;(A14stdlife+$E251),(Input!$K$156*(1+rvanilla)^0.5)-SUM($K251:P251),(Input!$K$156*(1+rvanilla)^0.5)/A14stdlife))</f>
        <v>0</v>
      </c>
      <c r="R251" s="161">
        <f>IF(A14stdlife="n/a","n/a",IF(R$3&gt;(A14stdlife+$E251),(Input!$K$156*(1+rvanilla)^0.5)-SUM($K251:Q251),(Input!$K$156*(1+rvanilla)^0.5)/A14stdlife))</f>
        <v>0</v>
      </c>
      <c r="S251" s="161">
        <f>IF(A14stdlife="n/a","n/a",IF(S$3&gt;(A14stdlife+$E251),(Input!$K$156*(1+rvanilla)^0.5)-SUM($K251:R251),(Input!$K$156*(1+rvanilla)^0.5)/A14stdlife))</f>
        <v>0</v>
      </c>
      <c r="T251" s="161">
        <f>IF(A14stdlife="n/a","n/a",IF(T$3&gt;(A14stdlife+$E251),(Input!$K$156*(1+rvanilla)^0.5)-SUM($K251:S251),(Input!$K$156*(1+rvanilla)^0.5)/A14stdlife))</f>
        <v>0</v>
      </c>
      <c r="U251" s="161">
        <f>IF(A14stdlife="n/a","n/a",IF(U$3&gt;(A14stdlife+$E251),(Input!$K$156*(1+rvanilla)^0.5)-SUM($K251:T251),(Input!$K$156*(1+rvanilla)^0.5)/A14stdlife))</f>
        <v>0</v>
      </c>
      <c r="V251" s="161">
        <f>IF(A14stdlife="n/a","n/a",IF(V$3&gt;(A14stdlife+$E251),(Input!$K$156*(1+rvanilla)^0.5)-SUM($K251:U251),(Input!$K$156*(1+rvanilla)^0.5)/A14stdlife))</f>
        <v>0</v>
      </c>
      <c r="W251" s="161">
        <f>IF(A14stdlife="n/a","n/a",IF(W$3&gt;(A14stdlife+$E251),(Input!$K$156*(1+rvanilla)^0.5)-SUM($K251:V251),(Input!$K$156*(1+rvanilla)^0.5)/A14stdlife))</f>
        <v>0</v>
      </c>
      <c r="X251" s="161">
        <f>IF(A14stdlife="n/a","n/a",IF(X$3&gt;(A14stdlife+$E251),(Input!$K$156*(1+rvanilla)^0.5)-SUM($K251:W251),(Input!$K$156*(1+rvanilla)^0.5)/A14stdlife))</f>
        <v>0</v>
      </c>
      <c r="Y251" s="161">
        <f>IF(A14stdlife="n/a","n/a",IF(Y$3&gt;(A14stdlife+$E251),(Input!$K$156*(1+rvanilla)^0.5)-SUM($K251:X251),(Input!$K$156*(1+rvanilla)^0.5)/A14stdlife))</f>
        <v>0</v>
      </c>
      <c r="Z251" s="161">
        <f>IF(A14stdlife="n/a","n/a",IF(Z$3&gt;(A14stdlife+$E251),(Input!$K$156*(1+rvanilla)^0.5)-SUM($K251:Y251),(Input!$K$156*(1+rvanilla)^0.5)/A14stdlife))</f>
        <v>0</v>
      </c>
      <c r="AA251" s="161">
        <f>IF(A14stdlife="n/a","n/a",IF(AA$3&gt;(A14stdlife+$E251),(Input!$K$156*(1+rvanilla)^0.5)-SUM($K251:Z251),(Input!$K$156*(1+rvanilla)^0.5)/A14stdlife))</f>
        <v>0</v>
      </c>
      <c r="AB251" s="161">
        <f>IF(A14stdlife="n/a","n/a",IF(AB$3&gt;(A14stdlife+$E251),(Input!$K$156*(1+rvanilla)^0.5)-SUM($K251:AA251),(Input!$K$156*(1+rvanilla)^0.5)/A14stdlife))</f>
        <v>0</v>
      </c>
      <c r="AC251" s="161">
        <f>IF(A14stdlife="n/a","n/a",IF(AC$3&gt;(A14stdlife+$E251),(Input!$K$156*(1+rvanilla)^0.5)-SUM($K251:AB251),(Input!$K$156*(1+rvanilla)^0.5)/A14stdlife))</f>
        <v>0</v>
      </c>
      <c r="AD251" s="161">
        <f>IF(A14stdlife="n/a","n/a",IF(AD$3&gt;(A14stdlife+$E251),(Input!$K$156*(1+rvanilla)^0.5)-SUM($K251:AC251),(Input!$K$156*(1+rvanilla)^0.5)/A14stdlife))</f>
        <v>0</v>
      </c>
      <c r="AE251" s="161">
        <f>IF(A14stdlife="n/a","n/a",IF(AE$3&gt;(A14stdlife+$E251),(Input!$K$156*(1+rvanilla)^0.5)-SUM($K251:AD251),(Input!$K$156*(1+rvanilla)^0.5)/A14stdlife))</f>
        <v>0</v>
      </c>
      <c r="AF251" s="161">
        <f>IF(A14stdlife="n/a","n/a",IF(AF$3&gt;(A14stdlife+$E251),(Input!$K$156*(1+rvanilla)^0.5)-SUM($K251:AE251),(Input!$K$156*(1+rvanilla)^0.5)/A14stdlife))</f>
        <v>0</v>
      </c>
      <c r="AG251" s="161">
        <f>IF(A14stdlife="n/a","n/a",IF(AG$3&gt;(A14stdlife+$E251),(Input!$K$156*(1+rvanilla)^0.5)-SUM($K251:AF251),(Input!$K$156*(1+rvanilla)^0.5)/A14stdlife))</f>
        <v>0</v>
      </c>
      <c r="AH251" s="161">
        <f>IF(A14stdlife="n/a","n/a",IF(AH$3&gt;(A14stdlife+$E251),(Input!$K$156*(1+rvanilla)^0.5)-SUM($K251:AG251),(Input!$K$156*(1+rvanilla)^0.5)/A14stdlife))</f>
        <v>0</v>
      </c>
      <c r="AI251" s="161">
        <f>IF(A14stdlife="n/a","n/a",IF(AI$3&gt;(A14stdlife+$E251),(Input!$K$156*(1+rvanilla)^0.5)-SUM($K251:AH251),(Input!$K$156*(1+rvanilla)^0.5)/A14stdlife))</f>
        <v>0</v>
      </c>
      <c r="AJ251" s="161">
        <f>IF(A14stdlife="n/a","n/a",IF(AJ$3&gt;(A14stdlife+$E251),(Input!$K$156*(1+rvanilla)^0.5)-SUM($K251:AI251),(Input!$K$156*(1+rvanilla)^0.5)/A14stdlife))</f>
        <v>0</v>
      </c>
      <c r="AK251" s="161">
        <f>IF(A14stdlife="n/a","n/a",IF(AK$3&gt;(A14stdlife+$E251),(Input!$K$156*(1+rvanilla)^0.5)-SUM($K251:AJ251),(Input!$K$156*(1+rvanilla)^0.5)/A14stdlife))</f>
        <v>0</v>
      </c>
      <c r="AL251" s="161">
        <f>IF(A14stdlife="n/a","n/a",IF(AL$3&gt;(A14stdlife+$E251),(Input!$K$156*(1+rvanilla)^0.5)-SUM($K251:AK251),(Input!$K$156*(1+rvanilla)^0.5)/A14stdlife))</f>
        <v>0</v>
      </c>
      <c r="AM251" s="161">
        <f>IF(A14stdlife="n/a","n/a",IF(AM$3&gt;(A14stdlife+$E251),(Input!$K$156*(1+rvanilla)^0.5)-SUM($K251:AL251),(Input!$K$156*(1+rvanilla)^0.5)/A14stdlife))</f>
        <v>0</v>
      </c>
      <c r="AN251" s="161">
        <f>IF(A14stdlife="n/a","n/a",IF(AN$3&gt;(A14stdlife+$E251),(Input!$K$156*(1+rvanilla)^0.5)-SUM($K251:AM251),(Input!$K$156*(1+rvanilla)^0.5)/A14stdlife))</f>
        <v>0</v>
      </c>
      <c r="AO251" s="161">
        <f>IF(A14stdlife="n/a","n/a",IF(AO$3&gt;(A14stdlife+$E251),(Input!$K$156*(1+rvanilla)^0.5)-SUM($K251:AN251),(Input!$K$156*(1+rvanilla)^0.5)/A14stdlife))</f>
        <v>0</v>
      </c>
      <c r="AP251" s="161">
        <f>IF(A14stdlife="n/a","n/a",IF(AP$3&gt;(A14stdlife+$E251),(Input!$K$156*(1+rvanilla)^0.5)-SUM($K251:AO251),(Input!$K$156*(1+rvanilla)^0.5)/A14stdlife))</f>
        <v>0</v>
      </c>
      <c r="AQ251" s="161">
        <f>IF(A14stdlife="n/a","n/a",IF(AQ$3&gt;(A14stdlife+$E251),(Input!$K$156*(1+rvanilla)^0.5)-SUM($K251:AP251),(Input!$K$156*(1+rvanilla)^0.5)/A14stdlife))</f>
        <v>0</v>
      </c>
      <c r="AR251" s="161">
        <f>IF(A14stdlife="n/a","n/a",IF(AR$3&gt;(A14stdlife+$E251),(Input!$K$156*(1+rvanilla)^0.5)-SUM($K251:AQ251),(Input!$K$156*(1+rvanilla)^0.5)/A14stdlife))</f>
        <v>0</v>
      </c>
      <c r="AS251" s="161">
        <f>IF(A14stdlife="n/a","n/a",IF(AS$3&gt;(A14stdlife+$E251),(Input!$K$156*(1+rvanilla)^0.5)-SUM($K251:AR251),(Input!$K$156*(1+rvanilla)^0.5)/A14stdlife))</f>
        <v>0</v>
      </c>
      <c r="AT251" s="161">
        <f>IF(A14stdlife="n/a","n/a",IF(AT$3&gt;(A14stdlife+$E251),(Input!$K$156*(1+rvanilla)^0.5)-SUM($K251:AS251),(Input!$K$156*(1+rvanilla)^0.5)/A14stdlife))</f>
        <v>0</v>
      </c>
      <c r="AU251" s="161">
        <f>IF(A14stdlife="n/a","n/a",IF(AU$3&gt;(A14stdlife+$E251),(Input!$K$156*(1+rvanilla)^0.5)-SUM($K251:AT251),(Input!$K$156*(1+rvanilla)^0.5)/A14stdlife))</f>
        <v>0</v>
      </c>
      <c r="AV251" s="161">
        <f>IF(A14stdlife="n/a","n/a",IF(AV$3&gt;(A14stdlife+$E251),(Input!$K$156*(1+rvanilla)^0.5)-SUM($K251:AU251),(Input!$K$156*(1+rvanilla)^0.5)/A14stdlife))</f>
        <v>0</v>
      </c>
      <c r="AW251" s="161">
        <f>IF(A14stdlife="n/a","n/a",IF(AW$3&gt;(A14stdlife+$E251),(Input!$K$156*(1+rvanilla)^0.5)-SUM($K251:AV251),(Input!$K$156*(1+rvanilla)^0.5)/A14stdlife))</f>
        <v>0</v>
      </c>
      <c r="AX251" s="161">
        <f>IF(A14stdlife="n/a","n/a",IF(AX$3&gt;(A14stdlife+$E251),(Input!$K$156*(1+rvanilla)^0.5)-SUM($K251:AW251),(Input!$K$156*(1+rvanilla)^0.5)/A14stdlife))</f>
        <v>0</v>
      </c>
      <c r="AY251" s="161">
        <f>IF(A14stdlife="n/a","n/a",IF(AY$3&gt;(A14stdlife+$E251),(Input!$K$156*(1+rvanilla)^0.5)-SUM($K251:AX251),(Input!$K$156*(1+rvanilla)^0.5)/A14stdlife))</f>
        <v>0</v>
      </c>
      <c r="AZ251" s="161">
        <f>IF(A14stdlife="n/a","n/a",IF(AZ$3&gt;(A14stdlife+$E251),(Input!$K$156*(1+rvanilla)^0.5)-SUM($K251:AY251),(Input!$K$156*(1+rvanilla)^0.5)/A14stdlife))</f>
        <v>0</v>
      </c>
      <c r="BA251" s="161">
        <f>IF(A14stdlife="n/a","n/a",IF(BA$3&gt;(A14stdlife+$E251),(Input!$K$156*(1+rvanilla)^0.5)-SUM($K251:AZ251),(Input!$K$156*(1+rvanilla)^0.5)/A14stdlife))</f>
        <v>0</v>
      </c>
      <c r="BB251" s="161">
        <f>IF(A14stdlife="n/a","n/a",IF(BB$3&gt;(A14stdlife+$E251),(Input!$K$156*(1+rvanilla)^0.5)-SUM($K251:BA251),(Input!$K$156*(1+rvanilla)^0.5)/A14stdlife))</f>
        <v>0</v>
      </c>
      <c r="BC251" s="161">
        <f>IF(A14stdlife="n/a","n/a",IF(BC$3&gt;(A14stdlife+$E251),(Input!$K$156*(1+rvanilla)^0.5)-SUM($K251:BB251),(Input!$K$156*(1+rvanilla)^0.5)/A14stdlife))</f>
        <v>0</v>
      </c>
      <c r="BD251" s="161">
        <f>IF(A14stdlife="n/a","n/a",IF(BD$3&gt;(A14stdlife+$E251),(Input!$K$156*(1+rvanilla)^0.5)-SUM($K251:BC251),(Input!$K$156*(1+rvanilla)^0.5)/A14stdlife))</f>
        <v>0</v>
      </c>
      <c r="BE251" s="161">
        <f>IF(A14stdlife="n/a","n/a",IF(BE$3&gt;(A14stdlife+$E251),(Input!$K$156*(1+rvanilla)^0.5)-SUM($K251:BD251),(Input!$K$156*(1+rvanilla)^0.5)/A14stdlife))</f>
        <v>0</v>
      </c>
      <c r="BF251" s="161">
        <f>IF(A14stdlife="n/a","n/a",IF(BF$3&gt;(A14stdlife+$E251),(Input!$K$156*(1+rvanilla)^0.5)-SUM($K251:BE251),(Input!$K$156*(1+rvanilla)^0.5)/A14stdlife))</f>
        <v>0</v>
      </c>
      <c r="BG251" s="161">
        <f>IF(A14stdlife="n/a","n/a",IF(BG$3&gt;(A14stdlife+$E251),(Input!$K$156*(1+rvanilla)^0.5)-SUM($K251:BF251),(Input!$K$156*(1+rvanilla)^0.5)/A14stdlife))</f>
        <v>0</v>
      </c>
      <c r="BH251" s="161">
        <f>IF(A14stdlife="n/a","n/a",IF(BH$3&gt;(A14stdlife+$E251),(Input!$K$156*(1+rvanilla)^0.5)-SUM($K251:BG251),(Input!$K$156*(1+rvanilla)^0.5)/A14stdlife))</f>
        <v>0</v>
      </c>
      <c r="BI251" s="161">
        <f>IF(A14stdlife="n/a","n/a",IF(BI$3&gt;(A14stdlife+$E251),(Input!$K$156*(1+rvanilla)^0.5)-SUM($K251:BH251),(Input!$K$156*(1+rvanilla)^0.5)/A14stdlife))</f>
        <v>0</v>
      </c>
      <c r="BJ251" s="19"/>
      <c r="BK251" s="19"/>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x14ac:dyDescent="0.2">
      <c r="A252" s="19"/>
      <c r="B252" s="19"/>
      <c r="C252" s="35"/>
      <c r="D252" s="469"/>
      <c r="E252" s="281">
        <v>6</v>
      </c>
      <c r="F252" s="37"/>
      <c r="G252" s="393"/>
      <c r="H252" s="307"/>
      <c r="I252" s="307"/>
      <c r="J252" s="307"/>
      <c r="K252" s="307"/>
      <c r="L252" s="306"/>
      <c r="M252" s="161">
        <f>IF(A14stdlife="n/a","n/a",IF(M$3&gt;(A14stdlife+$E252),(Input!$L$156*(1+rvanilla)^0.5)-SUM($L252:L252),(Input!$L$156*(1+rvanilla)^0.5)/A14stdlife))</f>
        <v>0</v>
      </c>
      <c r="N252" s="161">
        <f>IF(A14stdlife="n/a","n/a",IF(N$3&gt;(A14stdlife+$E252),(Input!$L$156*(1+rvanilla)^0.5)-SUM($L252:M252),(Input!$L$156*(1+rvanilla)^0.5)/A14stdlife))</f>
        <v>0</v>
      </c>
      <c r="O252" s="161">
        <f>IF(A14stdlife="n/a","n/a",IF(O$3&gt;(A14stdlife+$E252),(Input!$L$156*(1+rvanilla)^0.5)-SUM($L252:N252),(Input!$L$156*(1+rvanilla)^0.5)/A14stdlife))</f>
        <v>0</v>
      </c>
      <c r="P252" s="161">
        <f>IF(A14stdlife="n/a","n/a",IF(P$3&gt;(A14stdlife+$E252),(Input!$L$156*(1+rvanilla)^0.5)-SUM($L252:O252),(Input!$L$156*(1+rvanilla)^0.5)/A14stdlife))</f>
        <v>0</v>
      </c>
      <c r="Q252" s="161">
        <f>IF(A14stdlife="n/a","n/a",IF(Q$3&gt;(A14stdlife+$E252),(Input!$L$156*(1+rvanilla)^0.5)-SUM($L252:P252),(Input!$L$156*(1+rvanilla)^0.5)/A14stdlife))</f>
        <v>0</v>
      </c>
      <c r="R252" s="161">
        <f>IF(A14stdlife="n/a","n/a",IF(R$3&gt;(A14stdlife+$E252),(Input!$L$156*(1+rvanilla)^0.5)-SUM($L252:Q252),(Input!$L$156*(1+rvanilla)^0.5)/A14stdlife))</f>
        <v>0</v>
      </c>
      <c r="S252" s="161">
        <f>IF(A14stdlife="n/a","n/a",IF(S$3&gt;(A14stdlife+$E252),(Input!$L$156*(1+rvanilla)^0.5)-SUM($L252:R252),(Input!$L$156*(1+rvanilla)^0.5)/A14stdlife))</f>
        <v>0</v>
      </c>
      <c r="T252" s="161">
        <f>IF(A14stdlife="n/a","n/a",IF(T$3&gt;(A14stdlife+$E252),(Input!$L$156*(1+rvanilla)^0.5)-SUM($L252:S252),(Input!$L$156*(1+rvanilla)^0.5)/A14stdlife))</f>
        <v>0</v>
      </c>
      <c r="U252" s="161">
        <f>IF(A14stdlife="n/a","n/a",IF(U$3&gt;(A14stdlife+$E252),(Input!$L$156*(1+rvanilla)^0.5)-SUM($L252:T252),(Input!$L$156*(1+rvanilla)^0.5)/A14stdlife))</f>
        <v>0</v>
      </c>
      <c r="V252" s="161">
        <f>IF(A14stdlife="n/a","n/a",IF(V$3&gt;(A14stdlife+$E252),(Input!$L$156*(1+rvanilla)^0.5)-SUM($L252:U252),(Input!$L$156*(1+rvanilla)^0.5)/A14stdlife))</f>
        <v>0</v>
      </c>
      <c r="W252" s="161">
        <f>IF(A14stdlife="n/a","n/a",IF(W$3&gt;(A14stdlife+$E252),(Input!$L$156*(1+rvanilla)^0.5)-SUM($L252:V252),(Input!$L$156*(1+rvanilla)^0.5)/A14stdlife))</f>
        <v>0</v>
      </c>
      <c r="X252" s="161">
        <f>IF(A14stdlife="n/a","n/a",IF(X$3&gt;(A14stdlife+$E252),(Input!$L$156*(1+rvanilla)^0.5)-SUM($L252:W252),(Input!$L$156*(1+rvanilla)^0.5)/A14stdlife))</f>
        <v>0</v>
      </c>
      <c r="Y252" s="161">
        <f>IF(A14stdlife="n/a","n/a",IF(Y$3&gt;(A14stdlife+$E252),(Input!$L$156*(1+rvanilla)^0.5)-SUM($L252:X252),(Input!$L$156*(1+rvanilla)^0.5)/A14stdlife))</f>
        <v>0</v>
      </c>
      <c r="Z252" s="161">
        <f>IF(A14stdlife="n/a","n/a",IF(Z$3&gt;(A14stdlife+$E252),(Input!$L$156*(1+rvanilla)^0.5)-SUM($L252:Y252),(Input!$L$156*(1+rvanilla)^0.5)/A14stdlife))</f>
        <v>0</v>
      </c>
      <c r="AA252" s="161">
        <f>IF(A14stdlife="n/a","n/a",IF(AA$3&gt;(A14stdlife+$E252),(Input!$L$156*(1+rvanilla)^0.5)-SUM($L252:Z252),(Input!$L$156*(1+rvanilla)^0.5)/A14stdlife))</f>
        <v>0</v>
      </c>
      <c r="AB252" s="161">
        <f>IF(A14stdlife="n/a","n/a",IF(AB$3&gt;(A14stdlife+$E252),(Input!$L$156*(1+rvanilla)^0.5)-SUM($L252:AA252),(Input!$L$156*(1+rvanilla)^0.5)/A14stdlife))</f>
        <v>0</v>
      </c>
      <c r="AC252" s="161">
        <f>IF(A14stdlife="n/a","n/a",IF(AC$3&gt;(A14stdlife+$E252),(Input!$L$156*(1+rvanilla)^0.5)-SUM($L252:AB252),(Input!$L$156*(1+rvanilla)^0.5)/A14stdlife))</f>
        <v>0</v>
      </c>
      <c r="AD252" s="161">
        <f>IF(A14stdlife="n/a","n/a",IF(AD$3&gt;(A14stdlife+$E252),(Input!$L$156*(1+rvanilla)^0.5)-SUM($L252:AC252),(Input!$L$156*(1+rvanilla)^0.5)/A14stdlife))</f>
        <v>0</v>
      </c>
      <c r="AE252" s="161">
        <f>IF(A14stdlife="n/a","n/a",IF(AE$3&gt;(A14stdlife+$E252),(Input!$L$156*(1+rvanilla)^0.5)-SUM($L252:AD252),(Input!$L$156*(1+rvanilla)^0.5)/A14stdlife))</f>
        <v>0</v>
      </c>
      <c r="AF252" s="161">
        <f>IF(A14stdlife="n/a","n/a",IF(AF$3&gt;(A14stdlife+$E252),(Input!$L$156*(1+rvanilla)^0.5)-SUM($L252:AE252),(Input!$L$156*(1+rvanilla)^0.5)/A14stdlife))</f>
        <v>0</v>
      </c>
      <c r="AG252" s="161">
        <f>IF(A14stdlife="n/a","n/a",IF(AG$3&gt;(A14stdlife+$E252),(Input!$L$156*(1+rvanilla)^0.5)-SUM($L252:AF252),(Input!$L$156*(1+rvanilla)^0.5)/A14stdlife))</f>
        <v>0</v>
      </c>
      <c r="AH252" s="161">
        <f>IF(A14stdlife="n/a","n/a",IF(AH$3&gt;(A14stdlife+$E252),(Input!$L$156*(1+rvanilla)^0.5)-SUM($L252:AG252),(Input!$L$156*(1+rvanilla)^0.5)/A14stdlife))</f>
        <v>0</v>
      </c>
      <c r="AI252" s="161">
        <f>IF(A14stdlife="n/a","n/a",IF(AI$3&gt;(A14stdlife+$E252),(Input!$L$156*(1+rvanilla)^0.5)-SUM($L252:AH252),(Input!$L$156*(1+rvanilla)^0.5)/A14stdlife))</f>
        <v>0</v>
      </c>
      <c r="AJ252" s="161">
        <f>IF(A14stdlife="n/a","n/a",IF(AJ$3&gt;(A14stdlife+$E252),(Input!$L$156*(1+rvanilla)^0.5)-SUM($L252:AI252),(Input!$L$156*(1+rvanilla)^0.5)/A14stdlife))</f>
        <v>0</v>
      </c>
      <c r="AK252" s="161">
        <f>IF(A14stdlife="n/a","n/a",IF(AK$3&gt;(A14stdlife+$E252),(Input!$L$156*(1+rvanilla)^0.5)-SUM($L252:AJ252),(Input!$L$156*(1+rvanilla)^0.5)/A14stdlife))</f>
        <v>0</v>
      </c>
      <c r="AL252" s="161">
        <f>IF(A14stdlife="n/a","n/a",IF(AL$3&gt;(A14stdlife+$E252),(Input!$L$156*(1+rvanilla)^0.5)-SUM($L252:AK252),(Input!$L$156*(1+rvanilla)^0.5)/A14stdlife))</f>
        <v>0</v>
      </c>
      <c r="AM252" s="161">
        <f>IF(A14stdlife="n/a","n/a",IF(AM$3&gt;(A14stdlife+$E252),(Input!$L$156*(1+rvanilla)^0.5)-SUM($L252:AL252),(Input!$L$156*(1+rvanilla)^0.5)/A14stdlife))</f>
        <v>0</v>
      </c>
      <c r="AN252" s="161">
        <f>IF(A14stdlife="n/a","n/a",IF(AN$3&gt;(A14stdlife+$E252),(Input!$L$156*(1+rvanilla)^0.5)-SUM($L252:AM252),(Input!$L$156*(1+rvanilla)^0.5)/A14stdlife))</f>
        <v>0</v>
      </c>
      <c r="AO252" s="161">
        <f>IF(A14stdlife="n/a","n/a",IF(AO$3&gt;(A14stdlife+$E252),(Input!$L$156*(1+rvanilla)^0.5)-SUM($L252:AN252),(Input!$L$156*(1+rvanilla)^0.5)/A14stdlife))</f>
        <v>0</v>
      </c>
      <c r="AP252" s="161">
        <f>IF(A14stdlife="n/a","n/a",IF(AP$3&gt;(A14stdlife+$E252),(Input!$L$156*(1+rvanilla)^0.5)-SUM($L252:AO252),(Input!$L$156*(1+rvanilla)^0.5)/A14stdlife))</f>
        <v>0</v>
      </c>
      <c r="AQ252" s="161">
        <f>IF(A14stdlife="n/a","n/a",IF(AQ$3&gt;(A14stdlife+$E252),(Input!$L$156*(1+rvanilla)^0.5)-SUM($L252:AP252),(Input!$L$156*(1+rvanilla)^0.5)/A14stdlife))</f>
        <v>0</v>
      </c>
      <c r="AR252" s="161">
        <f>IF(A14stdlife="n/a","n/a",IF(AR$3&gt;(A14stdlife+$E252),(Input!$L$156*(1+rvanilla)^0.5)-SUM($L252:AQ252),(Input!$L$156*(1+rvanilla)^0.5)/A14stdlife))</f>
        <v>0</v>
      </c>
      <c r="AS252" s="161">
        <f>IF(A14stdlife="n/a","n/a",IF(AS$3&gt;(A14stdlife+$E252),(Input!$L$156*(1+rvanilla)^0.5)-SUM($L252:AR252),(Input!$L$156*(1+rvanilla)^0.5)/A14stdlife))</f>
        <v>0</v>
      </c>
      <c r="AT252" s="161">
        <f>IF(A14stdlife="n/a","n/a",IF(AT$3&gt;(A14stdlife+$E252),(Input!$L$156*(1+rvanilla)^0.5)-SUM($L252:AS252),(Input!$L$156*(1+rvanilla)^0.5)/A14stdlife))</f>
        <v>0</v>
      </c>
      <c r="AU252" s="161">
        <f>IF(A14stdlife="n/a","n/a",IF(AU$3&gt;(A14stdlife+$E252),(Input!$L$156*(1+rvanilla)^0.5)-SUM($L252:AT252),(Input!$L$156*(1+rvanilla)^0.5)/A14stdlife))</f>
        <v>0</v>
      </c>
      <c r="AV252" s="161">
        <f>IF(A14stdlife="n/a","n/a",IF(AV$3&gt;(A14stdlife+$E252),(Input!$L$156*(1+rvanilla)^0.5)-SUM($L252:AU252),(Input!$L$156*(1+rvanilla)^0.5)/A14stdlife))</f>
        <v>0</v>
      </c>
      <c r="AW252" s="161">
        <f>IF(A14stdlife="n/a","n/a",IF(AW$3&gt;(A14stdlife+$E252),(Input!$L$156*(1+rvanilla)^0.5)-SUM($L252:AV252),(Input!$L$156*(1+rvanilla)^0.5)/A14stdlife))</f>
        <v>0</v>
      </c>
      <c r="AX252" s="161">
        <f>IF(A14stdlife="n/a","n/a",IF(AX$3&gt;(A14stdlife+$E252),(Input!$L$156*(1+rvanilla)^0.5)-SUM($L252:AW252),(Input!$L$156*(1+rvanilla)^0.5)/A14stdlife))</f>
        <v>0</v>
      </c>
      <c r="AY252" s="161">
        <f>IF(A14stdlife="n/a","n/a",IF(AY$3&gt;(A14stdlife+$E252),(Input!$L$156*(1+rvanilla)^0.5)-SUM($L252:AX252),(Input!$L$156*(1+rvanilla)^0.5)/A14stdlife))</f>
        <v>0</v>
      </c>
      <c r="AZ252" s="161">
        <f>IF(A14stdlife="n/a","n/a",IF(AZ$3&gt;(A14stdlife+$E252),(Input!$L$156*(1+rvanilla)^0.5)-SUM($L252:AY252),(Input!$L$156*(1+rvanilla)^0.5)/A14stdlife))</f>
        <v>0</v>
      </c>
      <c r="BA252" s="161">
        <f>IF(A14stdlife="n/a","n/a",IF(BA$3&gt;(A14stdlife+$E252),(Input!$L$156*(1+rvanilla)^0.5)-SUM($L252:AZ252),(Input!$L$156*(1+rvanilla)^0.5)/A14stdlife))</f>
        <v>0</v>
      </c>
      <c r="BB252" s="161">
        <f>IF(A14stdlife="n/a","n/a",IF(BB$3&gt;(A14stdlife+$E252),(Input!$L$156*(1+rvanilla)^0.5)-SUM($L252:BA252),(Input!$L$156*(1+rvanilla)^0.5)/A14stdlife))</f>
        <v>0</v>
      </c>
      <c r="BC252" s="161">
        <f>IF(A14stdlife="n/a","n/a",IF(BC$3&gt;(A14stdlife+$E252),(Input!$L$156*(1+rvanilla)^0.5)-SUM($L252:BB252),(Input!$L$156*(1+rvanilla)^0.5)/A14stdlife))</f>
        <v>0</v>
      </c>
      <c r="BD252" s="161">
        <f>IF(A14stdlife="n/a","n/a",IF(BD$3&gt;(A14stdlife+$E252),(Input!$L$156*(1+rvanilla)^0.5)-SUM($L252:BC252),(Input!$L$156*(1+rvanilla)^0.5)/A14stdlife))</f>
        <v>0</v>
      </c>
      <c r="BE252" s="161">
        <f>IF(A14stdlife="n/a","n/a",IF(BE$3&gt;(A14stdlife+$E252),(Input!$L$156*(1+rvanilla)^0.5)-SUM($L252:BD252),(Input!$L$156*(1+rvanilla)^0.5)/A14stdlife))</f>
        <v>0</v>
      </c>
      <c r="BF252" s="161">
        <f>IF(A14stdlife="n/a","n/a",IF(BF$3&gt;(A14stdlife+$E252),(Input!$L$156*(1+rvanilla)^0.5)-SUM($L252:BE252),(Input!$L$156*(1+rvanilla)^0.5)/A14stdlife))</f>
        <v>0</v>
      </c>
      <c r="BG252" s="161">
        <f>IF(A14stdlife="n/a","n/a",IF(BG$3&gt;(A14stdlife+$E252),(Input!$L$156*(1+rvanilla)^0.5)-SUM($L252:BF252),(Input!$L$156*(1+rvanilla)^0.5)/A14stdlife))</f>
        <v>0</v>
      </c>
      <c r="BH252" s="161">
        <f>IF(A14stdlife="n/a","n/a",IF(BH$3&gt;(A14stdlife+$E252),(Input!$L$156*(1+rvanilla)^0.5)-SUM($L252:BG252),(Input!$L$156*(1+rvanilla)^0.5)/A14stdlife))</f>
        <v>0</v>
      </c>
      <c r="BI252" s="161">
        <f>IF(A14stdlife="n/a","n/a",IF(BI$3&gt;(A14stdlife+$E252),(Input!$L$156*(1+rvanilla)^0.5)-SUM($L252:BH252),(Input!$L$156*(1+rvanilla)^0.5)/A14stdlife))</f>
        <v>0</v>
      </c>
      <c r="BJ252" s="19"/>
      <c r="BK252" s="19"/>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2" x14ac:dyDescent="0.2">
      <c r="A253" s="19"/>
      <c r="B253" s="19"/>
      <c r="C253" s="35"/>
      <c r="D253" s="469"/>
      <c r="E253" s="281">
        <v>7</v>
      </c>
      <c r="F253" s="37"/>
      <c r="G253" s="393"/>
      <c r="H253" s="307"/>
      <c r="I253" s="307"/>
      <c r="J253" s="307"/>
      <c r="K253" s="307"/>
      <c r="L253" s="307"/>
      <c r="M253" s="306"/>
      <c r="N253" s="161">
        <f>IF(A14stdlife="n/a","n/a",IF(N$3&gt;(A14stdlife+$E253),(Input!$M$156*(1+rvanilla)^0.5)-SUM($M253:M253),(Input!$M$156*(1+rvanilla)^0.5)/A14stdlife))</f>
        <v>0</v>
      </c>
      <c r="O253" s="161">
        <f>IF(A14stdlife="n/a","n/a",IF(O$3&gt;(A14stdlife+$E253),(Input!$M$156*(1+rvanilla)^0.5)-SUM($M253:N253),(Input!$M$156*(1+rvanilla)^0.5)/A14stdlife))</f>
        <v>0</v>
      </c>
      <c r="P253" s="161">
        <f>IF(A14stdlife="n/a","n/a",IF(P$3&gt;(A14stdlife+$E253),(Input!$M$156*(1+rvanilla)^0.5)-SUM($M253:O253),(Input!$M$156*(1+rvanilla)^0.5)/A14stdlife))</f>
        <v>0</v>
      </c>
      <c r="Q253" s="161">
        <f>IF(A14stdlife="n/a","n/a",IF(Q$3&gt;(A14stdlife+$E253),(Input!$M$156*(1+rvanilla)^0.5)-SUM($M253:P253),(Input!$M$156*(1+rvanilla)^0.5)/A14stdlife))</f>
        <v>0</v>
      </c>
      <c r="R253" s="161">
        <f>IF(A14stdlife="n/a","n/a",IF(R$3&gt;(A14stdlife+$E253),(Input!$M$156*(1+rvanilla)^0.5)-SUM($M253:Q253),(Input!$M$156*(1+rvanilla)^0.5)/A14stdlife))</f>
        <v>0</v>
      </c>
      <c r="S253" s="161">
        <f>IF(A14stdlife="n/a","n/a",IF(S$3&gt;(A14stdlife+$E253),(Input!$M$156*(1+rvanilla)^0.5)-SUM($M253:R253),(Input!$M$156*(1+rvanilla)^0.5)/A14stdlife))</f>
        <v>0</v>
      </c>
      <c r="T253" s="161">
        <f>IF(A14stdlife="n/a","n/a",IF(T$3&gt;(A14stdlife+$E253),(Input!$M$156*(1+rvanilla)^0.5)-SUM($M253:S253),(Input!$M$156*(1+rvanilla)^0.5)/A14stdlife))</f>
        <v>0</v>
      </c>
      <c r="U253" s="161">
        <f>IF(A14stdlife="n/a","n/a",IF(U$3&gt;(A14stdlife+$E253),(Input!$M$156*(1+rvanilla)^0.5)-SUM($M253:T253),(Input!$M$156*(1+rvanilla)^0.5)/A14stdlife))</f>
        <v>0</v>
      </c>
      <c r="V253" s="161">
        <f>IF(A14stdlife="n/a","n/a",IF(V$3&gt;(A14stdlife+$E253),(Input!$M$156*(1+rvanilla)^0.5)-SUM($M253:U253),(Input!$M$156*(1+rvanilla)^0.5)/A14stdlife))</f>
        <v>0</v>
      </c>
      <c r="W253" s="161">
        <f>IF(A14stdlife="n/a","n/a",IF(W$3&gt;(A14stdlife+$E253),(Input!$M$156*(1+rvanilla)^0.5)-SUM($M253:V253),(Input!$M$156*(1+rvanilla)^0.5)/A14stdlife))</f>
        <v>0</v>
      </c>
      <c r="X253" s="161">
        <f>IF(A14stdlife="n/a","n/a",IF(X$3&gt;(A14stdlife+$E253),(Input!$M$156*(1+rvanilla)^0.5)-SUM($M253:W253),(Input!$M$156*(1+rvanilla)^0.5)/A14stdlife))</f>
        <v>0</v>
      </c>
      <c r="Y253" s="161">
        <f>IF(A14stdlife="n/a","n/a",IF(Y$3&gt;(A14stdlife+$E253),(Input!$M$156*(1+rvanilla)^0.5)-SUM($M253:X253),(Input!$M$156*(1+rvanilla)^0.5)/A14stdlife))</f>
        <v>0</v>
      </c>
      <c r="Z253" s="161">
        <f>IF(A14stdlife="n/a","n/a",IF(Z$3&gt;(A14stdlife+$E253),(Input!$M$156*(1+rvanilla)^0.5)-SUM($M253:Y253),(Input!$M$156*(1+rvanilla)^0.5)/A14stdlife))</f>
        <v>0</v>
      </c>
      <c r="AA253" s="161">
        <f>IF(A14stdlife="n/a","n/a",IF(AA$3&gt;(A14stdlife+$E253),(Input!$M$156*(1+rvanilla)^0.5)-SUM($M253:Z253),(Input!$M$156*(1+rvanilla)^0.5)/A14stdlife))</f>
        <v>0</v>
      </c>
      <c r="AB253" s="161">
        <f>IF(A14stdlife="n/a","n/a",IF(AB$3&gt;(A14stdlife+$E253),(Input!$M$156*(1+rvanilla)^0.5)-SUM($M253:AA253),(Input!$M$156*(1+rvanilla)^0.5)/A14stdlife))</f>
        <v>0</v>
      </c>
      <c r="AC253" s="161">
        <f>IF(A14stdlife="n/a","n/a",IF(AC$3&gt;(A14stdlife+$E253),(Input!$M$156*(1+rvanilla)^0.5)-SUM($M253:AB253),(Input!$M$156*(1+rvanilla)^0.5)/A14stdlife))</f>
        <v>0</v>
      </c>
      <c r="AD253" s="161">
        <f>IF(A14stdlife="n/a","n/a",IF(AD$3&gt;(A14stdlife+$E253),(Input!$M$156*(1+rvanilla)^0.5)-SUM($M253:AC253),(Input!$M$156*(1+rvanilla)^0.5)/A14stdlife))</f>
        <v>0</v>
      </c>
      <c r="AE253" s="161">
        <f>IF(A14stdlife="n/a","n/a",IF(AE$3&gt;(A14stdlife+$E253),(Input!$M$156*(1+rvanilla)^0.5)-SUM($M253:AD253),(Input!$M$156*(1+rvanilla)^0.5)/A14stdlife))</f>
        <v>0</v>
      </c>
      <c r="AF253" s="161">
        <f>IF(A14stdlife="n/a","n/a",IF(AF$3&gt;(A14stdlife+$E253),(Input!$M$156*(1+rvanilla)^0.5)-SUM($M253:AE253),(Input!$M$156*(1+rvanilla)^0.5)/A14stdlife))</f>
        <v>0</v>
      </c>
      <c r="AG253" s="161">
        <f>IF(A14stdlife="n/a","n/a",IF(AG$3&gt;(A14stdlife+$E253),(Input!$M$156*(1+rvanilla)^0.5)-SUM($M253:AF253),(Input!$M$156*(1+rvanilla)^0.5)/A14stdlife))</f>
        <v>0</v>
      </c>
      <c r="AH253" s="161">
        <f>IF(A14stdlife="n/a","n/a",IF(AH$3&gt;(A14stdlife+$E253),(Input!$M$156*(1+rvanilla)^0.5)-SUM($M253:AG253),(Input!$M$156*(1+rvanilla)^0.5)/A14stdlife))</f>
        <v>0</v>
      </c>
      <c r="AI253" s="161">
        <f>IF(A14stdlife="n/a","n/a",IF(AI$3&gt;(A14stdlife+$E253),(Input!$M$156*(1+rvanilla)^0.5)-SUM($M253:AH253),(Input!$M$156*(1+rvanilla)^0.5)/A14stdlife))</f>
        <v>0</v>
      </c>
      <c r="AJ253" s="161">
        <f>IF(A14stdlife="n/a","n/a",IF(AJ$3&gt;(A14stdlife+$E253),(Input!$M$156*(1+rvanilla)^0.5)-SUM($M253:AI253),(Input!$M$156*(1+rvanilla)^0.5)/A14stdlife))</f>
        <v>0</v>
      </c>
      <c r="AK253" s="161">
        <f>IF(A14stdlife="n/a","n/a",IF(AK$3&gt;(A14stdlife+$E253),(Input!$M$156*(1+rvanilla)^0.5)-SUM($M253:AJ253),(Input!$M$156*(1+rvanilla)^0.5)/A14stdlife))</f>
        <v>0</v>
      </c>
      <c r="AL253" s="161">
        <f>IF(A14stdlife="n/a","n/a",IF(AL$3&gt;(A14stdlife+$E253),(Input!$M$156*(1+rvanilla)^0.5)-SUM($M253:AK253),(Input!$M$156*(1+rvanilla)^0.5)/A14stdlife))</f>
        <v>0</v>
      </c>
      <c r="AM253" s="161">
        <f>IF(A14stdlife="n/a","n/a",IF(AM$3&gt;(A14stdlife+$E253),(Input!$M$156*(1+rvanilla)^0.5)-SUM($M253:AL253),(Input!$M$156*(1+rvanilla)^0.5)/A14stdlife))</f>
        <v>0</v>
      </c>
      <c r="AN253" s="161">
        <f>IF(A14stdlife="n/a","n/a",IF(AN$3&gt;(A14stdlife+$E253),(Input!$M$156*(1+rvanilla)^0.5)-SUM($M253:AM253),(Input!$M$156*(1+rvanilla)^0.5)/A14stdlife))</f>
        <v>0</v>
      </c>
      <c r="AO253" s="161">
        <f>IF(A14stdlife="n/a","n/a",IF(AO$3&gt;(A14stdlife+$E253),(Input!$M$156*(1+rvanilla)^0.5)-SUM($M253:AN253),(Input!$M$156*(1+rvanilla)^0.5)/A14stdlife))</f>
        <v>0</v>
      </c>
      <c r="AP253" s="161">
        <f>IF(A14stdlife="n/a","n/a",IF(AP$3&gt;(A14stdlife+$E253),(Input!$M$156*(1+rvanilla)^0.5)-SUM($M253:AO253),(Input!$M$156*(1+rvanilla)^0.5)/A14stdlife))</f>
        <v>0</v>
      </c>
      <c r="AQ253" s="161">
        <f>IF(A14stdlife="n/a","n/a",IF(AQ$3&gt;(A14stdlife+$E253),(Input!$M$156*(1+rvanilla)^0.5)-SUM($M253:AP253),(Input!$M$156*(1+rvanilla)^0.5)/A14stdlife))</f>
        <v>0</v>
      </c>
      <c r="AR253" s="161">
        <f>IF(A14stdlife="n/a","n/a",IF(AR$3&gt;(A14stdlife+$E253),(Input!$M$156*(1+rvanilla)^0.5)-SUM($M253:AQ253),(Input!$M$156*(1+rvanilla)^0.5)/A14stdlife))</f>
        <v>0</v>
      </c>
      <c r="AS253" s="161">
        <f>IF(A14stdlife="n/a","n/a",IF(AS$3&gt;(A14stdlife+$E253),(Input!$M$156*(1+rvanilla)^0.5)-SUM($M253:AR253),(Input!$M$156*(1+rvanilla)^0.5)/A14stdlife))</f>
        <v>0</v>
      </c>
      <c r="AT253" s="161">
        <f>IF(A14stdlife="n/a","n/a",IF(AT$3&gt;(A14stdlife+$E253),(Input!$M$156*(1+rvanilla)^0.5)-SUM($M253:AS253),(Input!$M$156*(1+rvanilla)^0.5)/A14stdlife))</f>
        <v>0</v>
      </c>
      <c r="AU253" s="161">
        <f>IF(A14stdlife="n/a","n/a",IF(AU$3&gt;(A14stdlife+$E253),(Input!$M$156*(1+rvanilla)^0.5)-SUM($M253:AT253),(Input!$M$156*(1+rvanilla)^0.5)/A14stdlife))</f>
        <v>0</v>
      </c>
      <c r="AV253" s="161">
        <f>IF(A14stdlife="n/a","n/a",IF(AV$3&gt;(A14stdlife+$E253),(Input!$M$156*(1+rvanilla)^0.5)-SUM($M253:AU253),(Input!$M$156*(1+rvanilla)^0.5)/A14stdlife))</f>
        <v>0</v>
      </c>
      <c r="AW253" s="161">
        <f>IF(A14stdlife="n/a","n/a",IF(AW$3&gt;(A14stdlife+$E253),(Input!$M$156*(1+rvanilla)^0.5)-SUM($M253:AV253),(Input!$M$156*(1+rvanilla)^0.5)/A14stdlife))</f>
        <v>0</v>
      </c>
      <c r="AX253" s="161">
        <f>IF(A14stdlife="n/a","n/a",IF(AX$3&gt;(A14stdlife+$E253),(Input!$M$156*(1+rvanilla)^0.5)-SUM($M253:AW253),(Input!$M$156*(1+rvanilla)^0.5)/A14stdlife))</f>
        <v>0</v>
      </c>
      <c r="AY253" s="161">
        <f>IF(A14stdlife="n/a","n/a",IF(AY$3&gt;(A14stdlife+$E253),(Input!$M$156*(1+rvanilla)^0.5)-SUM($M253:AX253),(Input!$M$156*(1+rvanilla)^0.5)/A14stdlife))</f>
        <v>0</v>
      </c>
      <c r="AZ253" s="161">
        <f>IF(A14stdlife="n/a","n/a",IF(AZ$3&gt;(A14stdlife+$E253),(Input!$M$156*(1+rvanilla)^0.5)-SUM($M253:AY253),(Input!$M$156*(1+rvanilla)^0.5)/A14stdlife))</f>
        <v>0</v>
      </c>
      <c r="BA253" s="161">
        <f>IF(A14stdlife="n/a","n/a",IF(BA$3&gt;(A14stdlife+$E253),(Input!$M$156*(1+rvanilla)^0.5)-SUM($M253:AZ253),(Input!$M$156*(1+rvanilla)^0.5)/A14stdlife))</f>
        <v>0</v>
      </c>
      <c r="BB253" s="161">
        <f>IF(A14stdlife="n/a","n/a",IF(BB$3&gt;(A14stdlife+$E253),(Input!$M$156*(1+rvanilla)^0.5)-SUM($M253:BA253),(Input!$M$156*(1+rvanilla)^0.5)/A14stdlife))</f>
        <v>0</v>
      </c>
      <c r="BC253" s="161">
        <f>IF(A14stdlife="n/a","n/a",IF(BC$3&gt;(A14stdlife+$E253),(Input!$M$156*(1+rvanilla)^0.5)-SUM($M253:BB253),(Input!$M$156*(1+rvanilla)^0.5)/A14stdlife))</f>
        <v>0</v>
      </c>
      <c r="BD253" s="161">
        <f>IF(A14stdlife="n/a","n/a",IF(BD$3&gt;(A14stdlife+$E253),(Input!$M$156*(1+rvanilla)^0.5)-SUM($M253:BC253),(Input!$M$156*(1+rvanilla)^0.5)/A14stdlife))</f>
        <v>0</v>
      </c>
      <c r="BE253" s="161">
        <f>IF(A14stdlife="n/a","n/a",IF(BE$3&gt;(A14stdlife+$E253),(Input!$M$156*(1+rvanilla)^0.5)-SUM($M253:BD253),(Input!$M$156*(1+rvanilla)^0.5)/A14stdlife))</f>
        <v>0</v>
      </c>
      <c r="BF253" s="161">
        <f>IF(A14stdlife="n/a","n/a",IF(BF$3&gt;(A14stdlife+$E253),(Input!$M$156*(1+rvanilla)^0.5)-SUM($M253:BE253),(Input!$M$156*(1+rvanilla)^0.5)/A14stdlife))</f>
        <v>0</v>
      </c>
      <c r="BG253" s="161">
        <f>IF(A14stdlife="n/a","n/a",IF(BG$3&gt;(A14stdlife+$E253),(Input!$M$156*(1+rvanilla)^0.5)-SUM($M253:BF253),(Input!$M$156*(1+rvanilla)^0.5)/A14stdlife))</f>
        <v>0</v>
      </c>
      <c r="BH253" s="161">
        <f>IF(A14stdlife="n/a","n/a",IF(BH$3&gt;(A14stdlife+$E253),(Input!$M$156*(1+rvanilla)^0.5)-SUM($M253:BG253),(Input!$M$156*(1+rvanilla)^0.5)/A14stdlife))</f>
        <v>0</v>
      </c>
      <c r="BI253" s="161">
        <f>IF(A14stdlife="n/a","n/a",IF(BI$3&gt;(A14stdlife+$E253),(Input!$M$156*(1+rvanilla)^0.5)-SUM($M253:BH253),(Input!$M$156*(1+rvanilla)^0.5)/A14stdlife))</f>
        <v>0</v>
      </c>
      <c r="BJ253" s="19"/>
      <c r="BK253" s="19"/>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x14ac:dyDescent="0.2">
      <c r="A254" s="19"/>
      <c r="B254" s="19"/>
      <c r="C254" s="35"/>
      <c r="D254" s="469"/>
      <c r="E254" s="281">
        <v>8</v>
      </c>
      <c r="F254" s="37"/>
      <c r="G254" s="393"/>
      <c r="H254" s="307"/>
      <c r="I254" s="307"/>
      <c r="J254" s="307"/>
      <c r="K254" s="307"/>
      <c r="L254" s="307"/>
      <c r="M254" s="307"/>
      <c r="N254" s="306"/>
      <c r="O254" s="161">
        <f>IF(A14stdlife="n/a","n/a",IF(O$3&gt;(A14stdlife+$E254),(Input!$N$156*(1+rvanilla)^0.5)-SUM($N254:N254),(Input!$N$156*(1+rvanilla)^0.5)/A14stdlife))</f>
        <v>0</v>
      </c>
      <c r="P254" s="161">
        <f>IF(A14stdlife="n/a","n/a",IF(P$3&gt;(A14stdlife+$E254),(Input!$N$156*(1+rvanilla)^0.5)-SUM($N254:O254),(Input!$N$156*(1+rvanilla)^0.5)/A14stdlife))</f>
        <v>0</v>
      </c>
      <c r="Q254" s="161">
        <f>IF(A14stdlife="n/a","n/a",IF(Q$3&gt;(A14stdlife+$E254),(Input!$N$156*(1+rvanilla)^0.5)-SUM($N254:P254),(Input!$N$156*(1+rvanilla)^0.5)/A14stdlife))</f>
        <v>0</v>
      </c>
      <c r="R254" s="161">
        <f>IF(A14stdlife="n/a","n/a",IF(R$3&gt;(A14stdlife+$E254),(Input!$N$156*(1+rvanilla)^0.5)-SUM($N254:Q254),(Input!$N$156*(1+rvanilla)^0.5)/A14stdlife))</f>
        <v>0</v>
      </c>
      <c r="S254" s="161">
        <f>IF(A14stdlife="n/a","n/a",IF(S$3&gt;(A14stdlife+$E254),(Input!$N$156*(1+rvanilla)^0.5)-SUM($N254:R254),(Input!$N$156*(1+rvanilla)^0.5)/A14stdlife))</f>
        <v>0</v>
      </c>
      <c r="T254" s="161">
        <f>IF(A14stdlife="n/a","n/a",IF(T$3&gt;(A14stdlife+$E254),(Input!$N$156*(1+rvanilla)^0.5)-SUM($N254:S254),(Input!$N$156*(1+rvanilla)^0.5)/A14stdlife))</f>
        <v>0</v>
      </c>
      <c r="U254" s="161">
        <f>IF(A14stdlife="n/a","n/a",IF(U$3&gt;(A14stdlife+$E254),(Input!$N$156*(1+rvanilla)^0.5)-SUM($N254:T254),(Input!$N$156*(1+rvanilla)^0.5)/A14stdlife))</f>
        <v>0</v>
      </c>
      <c r="V254" s="161">
        <f>IF(A14stdlife="n/a","n/a",IF(V$3&gt;(A14stdlife+$E254),(Input!$N$156*(1+rvanilla)^0.5)-SUM($N254:U254),(Input!$N$156*(1+rvanilla)^0.5)/A14stdlife))</f>
        <v>0</v>
      </c>
      <c r="W254" s="161">
        <f>IF(A14stdlife="n/a","n/a",IF(W$3&gt;(A14stdlife+$E254),(Input!$N$156*(1+rvanilla)^0.5)-SUM($N254:V254),(Input!$N$156*(1+rvanilla)^0.5)/A14stdlife))</f>
        <v>0</v>
      </c>
      <c r="X254" s="161">
        <f>IF(A14stdlife="n/a","n/a",IF(X$3&gt;(A14stdlife+$E254),(Input!$N$156*(1+rvanilla)^0.5)-SUM($N254:W254),(Input!$N$156*(1+rvanilla)^0.5)/A14stdlife))</f>
        <v>0</v>
      </c>
      <c r="Y254" s="161">
        <f>IF(A14stdlife="n/a","n/a",IF(Y$3&gt;(A14stdlife+$E254),(Input!$N$156*(1+rvanilla)^0.5)-SUM($N254:X254),(Input!$N$156*(1+rvanilla)^0.5)/A14stdlife))</f>
        <v>0</v>
      </c>
      <c r="Z254" s="161">
        <f>IF(A14stdlife="n/a","n/a",IF(Z$3&gt;(A14stdlife+$E254),(Input!$N$156*(1+rvanilla)^0.5)-SUM($N254:Y254),(Input!$N$156*(1+rvanilla)^0.5)/A14stdlife))</f>
        <v>0</v>
      </c>
      <c r="AA254" s="161">
        <f>IF(A14stdlife="n/a","n/a",IF(AA$3&gt;(A14stdlife+$E254),(Input!$N$156*(1+rvanilla)^0.5)-SUM($N254:Z254),(Input!$N$156*(1+rvanilla)^0.5)/A14stdlife))</f>
        <v>0</v>
      </c>
      <c r="AB254" s="161">
        <f>IF(A14stdlife="n/a","n/a",IF(AB$3&gt;(A14stdlife+$E254),(Input!$N$156*(1+rvanilla)^0.5)-SUM($N254:AA254),(Input!$N$156*(1+rvanilla)^0.5)/A14stdlife))</f>
        <v>0</v>
      </c>
      <c r="AC254" s="161">
        <f>IF(A14stdlife="n/a","n/a",IF(AC$3&gt;(A14stdlife+$E254),(Input!$N$156*(1+rvanilla)^0.5)-SUM($N254:AB254),(Input!$N$156*(1+rvanilla)^0.5)/A14stdlife))</f>
        <v>0</v>
      </c>
      <c r="AD254" s="161">
        <f>IF(A14stdlife="n/a","n/a",IF(AD$3&gt;(A14stdlife+$E254),(Input!$N$156*(1+rvanilla)^0.5)-SUM($N254:AC254),(Input!$N$156*(1+rvanilla)^0.5)/A14stdlife))</f>
        <v>0</v>
      </c>
      <c r="AE254" s="161">
        <f>IF(A14stdlife="n/a","n/a",IF(AE$3&gt;(A14stdlife+$E254),(Input!$N$156*(1+rvanilla)^0.5)-SUM($N254:AD254),(Input!$N$156*(1+rvanilla)^0.5)/A14stdlife))</f>
        <v>0</v>
      </c>
      <c r="AF254" s="161">
        <f>IF(A14stdlife="n/a","n/a",IF(AF$3&gt;(A14stdlife+$E254),(Input!$N$156*(1+rvanilla)^0.5)-SUM($N254:AE254),(Input!$N$156*(1+rvanilla)^0.5)/A14stdlife))</f>
        <v>0</v>
      </c>
      <c r="AG254" s="161">
        <f>IF(A14stdlife="n/a","n/a",IF(AG$3&gt;(A14stdlife+$E254),(Input!$N$156*(1+rvanilla)^0.5)-SUM($N254:AF254),(Input!$N$156*(1+rvanilla)^0.5)/A14stdlife))</f>
        <v>0</v>
      </c>
      <c r="AH254" s="161">
        <f>IF(A14stdlife="n/a","n/a",IF(AH$3&gt;(A14stdlife+$E254),(Input!$N$156*(1+rvanilla)^0.5)-SUM($N254:AG254),(Input!$N$156*(1+rvanilla)^0.5)/A14stdlife))</f>
        <v>0</v>
      </c>
      <c r="AI254" s="161">
        <f>IF(A14stdlife="n/a","n/a",IF(AI$3&gt;(A14stdlife+$E254),(Input!$N$156*(1+rvanilla)^0.5)-SUM($N254:AH254),(Input!$N$156*(1+rvanilla)^0.5)/A14stdlife))</f>
        <v>0</v>
      </c>
      <c r="AJ254" s="161">
        <f>IF(A14stdlife="n/a","n/a",IF(AJ$3&gt;(A14stdlife+$E254),(Input!$N$156*(1+rvanilla)^0.5)-SUM($N254:AI254),(Input!$N$156*(1+rvanilla)^0.5)/A14stdlife))</f>
        <v>0</v>
      </c>
      <c r="AK254" s="161">
        <f>IF(A14stdlife="n/a","n/a",IF(AK$3&gt;(A14stdlife+$E254),(Input!$N$156*(1+rvanilla)^0.5)-SUM($N254:AJ254),(Input!$N$156*(1+rvanilla)^0.5)/A14stdlife))</f>
        <v>0</v>
      </c>
      <c r="AL254" s="161">
        <f>IF(A14stdlife="n/a","n/a",IF(AL$3&gt;(A14stdlife+$E254),(Input!$N$156*(1+rvanilla)^0.5)-SUM($N254:AK254),(Input!$N$156*(1+rvanilla)^0.5)/A14stdlife))</f>
        <v>0</v>
      </c>
      <c r="AM254" s="161">
        <f>IF(A14stdlife="n/a","n/a",IF(AM$3&gt;(A14stdlife+$E254),(Input!$N$156*(1+rvanilla)^0.5)-SUM($N254:AL254),(Input!$N$156*(1+rvanilla)^0.5)/A14stdlife))</f>
        <v>0</v>
      </c>
      <c r="AN254" s="161">
        <f>IF(A14stdlife="n/a","n/a",IF(AN$3&gt;(A14stdlife+$E254),(Input!$N$156*(1+rvanilla)^0.5)-SUM($N254:AM254),(Input!$N$156*(1+rvanilla)^0.5)/A14stdlife))</f>
        <v>0</v>
      </c>
      <c r="AO254" s="161">
        <f>IF(A14stdlife="n/a","n/a",IF(AO$3&gt;(A14stdlife+$E254),(Input!$N$156*(1+rvanilla)^0.5)-SUM($N254:AN254),(Input!$N$156*(1+rvanilla)^0.5)/A14stdlife))</f>
        <v>0</v>
      </c>
      <c r="AP254" s="161">
        <f>IF(A14stdlife="n/a","n/a",IF(AP$3&gt;(A14stdlife+$E254),(Input!$N$156*(1+rvanilla)^0.5)-SUM($N254:AO254),(Input!$N$156*(1+rvanilla)^0.5)/A14stdlife))</f>
        <v>0</v>
      </c>
      <c r="AQ254" s="161">
        <f>IF(A14stdlife="n/a","n/a",IF(AQ$3&gt;(A14stdlife+$E254),(Input!$N$156*(1+rvanilla)^0.5)-SUM($N254:AP254),(Input!$N$156*(1+rvanilla)^0.5)/A14stdlife))</f>
        <v>0</v>
      </c>
      <c r="AR254" s="161">
        <f>IF(A14stdlife="n/a","n/a",IF(AR$3&gt;(A14stdlife+$E254),(Input!$N$156*(1+rvanilla)^0.5)-SUM($N254:AQ254),(Input!$N$156*(1+rvanilla)^0.5)/A14stdlife))</f>
        <v>0</v>
      </c>
      <c r="AS254" s="161">
        <f>IF(A14stdlife="n/a","n/a",IF(AS$3&gt;(A14stdlife+$E254),(Input!$N$156*(1+rvanilla)^0.5)-SUM($N254:AR254),(Input!$N$156*(1+rvanilla)^0.5)/A14stdlife))</f>
        <v>0</v>
      </c>
      <c r="AT254" s="161">
        <f>IF(A14stdlife="n/a","n/a",IF(AT$3&gt;(A14stdlife+$E254),(Input!$N$156*(1+rvanilla)^0.5)-SUM($N254:AS254),(Input!$N$156*(1+rvanilla)^0.5)/A14stdlife))</f>
        <v>0</v>
      </c>
      <c r="AU254" s="161">
        <f>IF(A14stdlife="n/a","n/a",IF(AU$3&gt;(A14stdlife+$E254),(Input!$N$156*(1+rvanilla)^0.5)-SUM($N254:AT254),(Input!$N$156*(1+rvanilla)^0.5)/A14stdlife))</f>
        <v>0</v>
      </c>
      <c r="AV254" s="161">
        <f>IF(A14stdlife="n/a","n/a",IF(AV$3&gt;(A14stdlife+$E254),(Input!$N$156*(1+rvanilla)^0.5)-SUM($N254:AU254),(Input!$N$156*(1+rvanilla)^0.5)/A14stdlife))</f>
        <v>0</v>
      </c>
      <c r="AW254" s="161">
        <f>IF(A14stdlife="n/a","n/a",IF(AW$3&gt;(A14stdlife+$E254),(Input!$N$156*(1+rvanilla)^0.5)-SUM($N254:AV254),(Input!$N$156*(1+rvanilla)^0.5)/A14stdlife))</f>
        <v>0</v>
      </c>
      <c r="AX254" s="161">
        <f>IF(A14stdlife="n/a","n/a",IF(AX$3&gt;(A14stdlife+$E254),(Input!$N$156*(1+rvanilla)^0.5)-SUM($N254:AW254),(Input!$N$156*(1+rvanilla)^0.5)/A14stdlife))</f>
        <v>0</v>
      </c>
      <c r="AY254" s="161">
        <f>IF(A14stdlife="n/a","n/a",IF(AY$3&gt;(A14stdlife+$E254),(Input!$N$156*(1+rvanilla)^0.5)-SUM($N254:AX254),(Input!$N$156*(1+rvanilla)^0.5)/A14stdlife))</f>
        <v>0</v>
      </c>
      <c r="AZ254" s="161">
        <f>IF(A14stdlife="n/a","n/a",IF(AZ$3&gt;(A14stdlife+$E254),(Input!$N$156*(1+rvanilla)^0.5)-SUM($N254:AY254),(Input!$N$156*(1+rvanilla)^0.5)/A14stdlife))</f>
        <v>0</v>
      </c>
      <c r="BA254" s="161">
        <f>IF(A14stdlife="n/a","n/a",IF(BA$3&gt;(A14stdlife+$E254),(Input!$N$156*(1+rvanilla)^0.5)-SUM($N254:AZ254),(Input!$N$156*(1+rvanilla)^0.5)/A14stdlife))</f>
        <v>0</v>
      </c>
      <c r="BB254" s="161">
        <f>IF(A14stdlife="n/a","n/a",IF(BB$3&gt;(A14stdlife+$E254),(Input!$N$156*(1+rvanilla)^0.5)-SUM($N254:BA254),(Input!$N$156*(1+rvanilla)^0.5)/A14stdlife))</f>
        <v>0</v>
      </c>
      <c r="BC254" s="161">
        <f>IF(A14stdlife="n/a","n/a",IF(BC$3&gt;(A14stdlife+$E254),(Input!$N$156*(1+rvanilla)^0.5)-SUM($N254:BB254),(Input!$N$156*(1+rvanilla)^0.5)/A14stdlife))</f>
        <v>0</v>
      </c>
      <c r="BD254" s="161">
        <f>IF(A14stdlife="n/a","n/a",IF(BD$3&gt;(A14stdlife+$E254),(Input!$N$156*(1+rvanilla)^0.5)-SUM($N254:BC254),(Input!$N$156*(1+rvanilla)^0.5)/A14stdlife))</f>
        <v>0</v>
      </c>
      <c r="BE254" s="161">
        <f>IF(A14stdlife="n/a","n/a",IF(BE$3&gt;(A14stdlife+$E254),(Input!$N$156*(1+rvanilla)^0.5)-SUM($N254:BD254),(Input!$N$156*(1+rvanilla)^0.5)/A14stdlife))</f>
        <v>0</v>
      </c>
      <c r="BF254" s="161">
        <f>IF(A14stdlife="n/a","n/a",IF(BF$3&gt;(A14stdlife+$E254),(Input!$N$156*(1+rvanilla)^0.5)-SUM($N254:BE254),(Input!$N$156*(1+rvanilla)^0.5)/A14stdlife))</f>
        <v>0</v>
      </c>
      <c r="BG254" s="161">
        <f>IF(A14stdlife="n/a","n/a",IF(BG$3&gt;(A14stdlife+$E254),(Input!$N$156*(1+rvanilla)^0.5)-SUM($N254:BF254),(Input!$N$156*(1+rvanilla)^0.5)/A14stdlife))</f>
        <v>0</v>
      </c>
      <c r="BH254" s="161">
        <f>IF(A14stdlife="n/a","n/a",IF(BH$3&gt;(A14stdlife+$E254),(Input!$N$156*(1+rvanilla)^0.5)-SUM($N254:BG254),(Input!$N$156*(1+rvanilla)^0.5)/A14stdlife))</f>
        <v>0</v>
      </c>
      <c r="BI254" s="161">
        <f>IF(A14stdlife="n/a","n/a",IF(BI$3&gt;(A14stdlife+$E254),(Input!$N$156*(1+rvanilla)^0.5)-SUM($N254:BH254),(Input!$N$156*(1+rvanilla)^0.5)/A14stdlife))</f>
        <v>0</v>
      </c>
      <c r="BJ254" s="19"/>
      <c r="BK254" s="19"/>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x14ac:dyDescent="0.2">
      <c r="A255" s="19"/>
      <c r="B255" s="19"/>
      <c r="C255" s="35"/>
      <c r="D255" s="469"/>
      <c r="E255" s="281">
        <v>9</v>
      </c>
      <c r="F255" s="37"/>
      <c r="G255" s="393"/>
      <c r="H255" s="307"/>
      <c r="I255" s="307"/>
      <c r="J255" s="307"/>
      <c r="K255" s="307"/>
      <c r="L255" s="307"/>
      <c r="M255" s="307"/>
      <c r="N255" s="307"/>
      <c r="O255" s="306"/>
      <c r="P255" s="161">
        <f>IF(A14stdlife="n/a","n/a",IF(P$3&gt;(A14stdlife+$E255),(Input!$O$156*(1+rvanilla)^0.5)-SUM($O255:O255),(Input!$O$156*(1+rvanilla)^0.5)/A14stdlife))</f>
        <v>0</v>
      </c>
      <c r="Q255" s="161">
        <f>IF(A14stdlife="n/a","n/a",IF(Q$3&gt;(A14stdlife+$E255),(Input!$O$156*(1+rvanilla)^0.5)-SUM($O255:P255),(Input!$O$156*(1+rvanilla)^0.5)/A14stdlife))</f>
        <v>0</v>
      </c>
      <c r="R255" s="161">
        <f>IF(A14stdlife="n/a","n/a",IF(R$3&gt;(A14stdlife+$E255),(Input!$O$156*(1+rvanilla)^0.5)-SUM($O255:Q255),(Input!$O$156*(1+rvanilla)^0.5)/A14stdlife))</f>
        <v>0</v>
      </c>
      <c r="S255" s="161">
        <f>IF(A14stdlife="n/a","n/a",IF(S$3&gt;(A14stdlife+$E255),(Input!$O$156*(1+rvanilla)^0.5)-SUM($O255:R255),(Input!$O$156*(1+rvanilla)^0.5)/A14stdlife))</f>
        <v>0</v>
      </c>
      <c r="T255" s="161">
        <f>IF(A14stdlife="n/a","n/a",IF(T$3&gt;(A14stdlife+$E255),(Input!$O$156*(1+rvanilla)^0.5)-SUM($O255:S255),(Input!$O$156*(1+rvanilla)^0.5)/A14stdlife))</f>
        <v>0</v>
      </c>
      <c r="U255" s="161">
        <f>IF(A14stdlife="n/a","n/a",IF(U$3&gt;(A14stdlife+$E255),(Input!$O$156*(1+rvanilla)^0.5)-SUM($O255:T255),(Input!$O$156*(1+rvanilla)^0.5)/A14stdlife))</f>
        <v>0</v>
      </c>
      <c r="V255" s="161">
        <f>IF(A14stdlife="n/a","n/a",IF(V$3&gt;(A14stdlife+$E255),(Input!$O$156*(1+rvanilla)^0.5)-SUM($O255:U255),(Input!$O$156*(1+rvanilla)^0.5)/A14stdlife))</f>
        <v>0</v>
      </c>
      <c r="W255" s="161">
        <f>IF(A14stdlife="n/a","n/a",IF(W$3&gt;(A14stdlife+$E255),(Input!$O$156*(1+rvanilla)^0.5)-SUM($O255:V255),(Input!$O$156*(1+rvanilla)^0.5)/A14stdlife))</f>
        <v>0</v>
      </c>
      <c r="X255" s="161">
        <f>IF(A14stdlife="n/a","n/a",IF(X$3&gt;(A14stdlife+$E255),(Input!$O$156*(1+rvanilla)^0.5)-SUM($O255:W255),(Input!$O$156*(1+rvanilla)^0.5)/A14stdlife))</f>
        <v>0</v>
      </c>
      <c r="Y255" s="161">
        <f>IF(A14stdlife="n/a","n/a",IF(Y$3&gt;(A14stdlife+$E255),(Input!$O$156*(1+rvanilla)^0.5)-SUM($O255:X255),(Input!$O$156*(1+rvanilla)^0.5)/A14stdlife))</f>
        <v>0</v>
      </c>
      <c r="Z255" s="161">
        <f>IF(A14stdlife="n/a","n/a",IF(Z$3&gt;(A14stdlife+$E255),(Input!$O$156*(1+rvanilla)^0.5)-SUM($O255:Y255),(Input!$O$156*(1+rvanilla)^0.5)/A14stdlife))</f>
        <v>0</v>
      </c>
      <c r="AA255" s="161">
        <f>IF(A14stdlife="n/a","n/a",IF(AA$3&gt;(A14stdlife+$E255),(Input!$O$156*(1+rvanilla)^0.5)-SUM($O255:Z255),(Input!$O$156*(1+rvanilla)^0.5)/A14stdlife))</f>
        <v>0</v>
      </c>
      <c r="AB255" s="161">
        <f>IF(A14stdlife="n/a","n/a",IF(AB$3&gt;(A14stdlife+$E255),(Input!$O$156*(1+rvanilla)^0.5)-SUM($O255:AA255),(Input!$O$156*(1+rvanilla)^0.5)/A14stdlife))</f>
        <v>0</v>
      </c>
      <c r="AC255" s="161">
        <f>IF(A14stdlife="n/a","n/a",IF(AC$3&gt;(A14stdlife+$E255),(Input!$O$156*(1+rvanilla)^0.5)-SUM($O255:AB255),(Input!$O$156*(1+rvanilla)^0.5)/A14stdlife))</f>
        <v>0</v>
      </c>
      <c r="AD255" s="161">
        <f>IF(A14stdlife="n/a","n/a",IF(AD$3&gt;(A14stdlife+$E255),(Input!$O$156*(1+rvanilla)^0.5)-SUM($O255:AC255),(Input!$O$156*(1+rvanilla)^0.5)/A14stdlife))</f>
        <v>0</v>
      </c>
      <c r="AE255" s="161">
        <f>IF(A14stdlife="n/a","n/a",IF(AE$3&gt;(A14stdlife+$E255),(Input!$O$156*(1+rvanilla)^0.5)-SUM($O255:AD255),(Input!$O$156*(1+rvanilla)^0.5)/A14stdlife))</f>
        <v>0</v>
      </c>
      <c r="AF255" s="161">
        <f>IF(A14stdlife="n/a","n/a",IF(AF$3&gt;(A14stdlife+$E255),(Input!$O$156*(1+rvanilla)^0.5)-SUM($O255:AE255),(Input!$O$156*(1+rvanilla)^0.5)/A14stdlife))</f>
        <v>0</v>
      </c>
      <c r="AG255" s="161">
        <f>IF(A14stdlife="n/a","n/a",IF(AG$3&gt;(A14stdlife+$E255),(Input!$O$156*(1+rvanilla)^0.5)-SUM($O255:AF255),(Input!$O$156*(1+rvanilla)^0.5)/A14stdlife))</f>
        <v>0</v>
      </c>
      <c r="AH255" s="161">
        <f>IF(A14stdlife="n/a","n/a",IF(AH$3&gt;(A14stdlife+$E255),(Input!$O$156*(1+rvanilla)^0.5)-SUM($O255:AG255),(Input!$O$156*(1+rvanilla)^0.5)/A14stdlife))</f>
        <v>0</v>
      </c>
      <c r="AI255" s="161">
        <f>IF(A14stdlife="n/a","n/a",IF(AI$3&gt;(A14stdlife+$E255),(Input!$O$156*(1+rvanilla)^0.5)-SUM($O255:AH255),(Input!$O$156*(1+rvanilla)^0.5)/A14stdlife))</f>
        <v>0</v>
      </c>
      <c r="AJ255" s="161">
        <f>IF(A14stdlife="n/a","n/a",IF(AJ$3&gt;(A14stdlife+$E255),(Input!$O$156*(1+rvanilla)^0.5)-SUM($O255:AI255),(Input!$O$156*(1+rvanilla)^0.5)/A14stdlife))</f>
        <v>0</v>
      </c>
      <c r="AK255" s="161">
        <f>IF(A14stdlife="n/a","n/a",IF(AK$3&gt;(A14stdlife+$E255),(Input!$O$156*(1+rvanilla)^0.5)-SUM($O255:AJ255),(Input!$O$156*(1+rvanilla)^0.5)/A14stdlife))</f>
        <v>0</v>
      </c>
      <c r="AL255" s="161">
        <f>IF(A14stdlife="n/a","n/a",IF(AL$3&gt;(A14stdlife+$E255),(Input!$O$156*(1+rvanilla)^0.5)-SUM($O255:AK255),(Input!$O$156*(1+rvanilla)^0.5)/A14stdlife))</f>
        <v>0</v>
      </c>
      <c r="AM255" s="161">
        <f>IF(A14stdlife="n/a","n/a",IF(AM$3&gt;(A14stdlife+$E255),(Input!$O$156*(1+rvanilla)^0.5)-SUM($O255:AL255),(Input!$O$156*(1+rvanilla)^0.5)/A14stdlife))</f>
        <v>0</v>
      </c>
      <c r="AN255" s="161">
        <f>IF(A14stdlife="n/a","n/a",IF(AN$3&gt;(A14stdlife+$E255),(Input!$O$156*(1+rvanilla)^0.5)-SUM($O255:AM255),(Input!$O$156*(1+rvanilla)^0.5)/A14stdlife))</f>
        <v>0</v>
      </c>
      <c r="AO255" s="161">
        <f>IF(A14stdlife="n/a","n/a",IF(AO$3&gt;(A14stdlife+$E255),(Input!$O$156*(1+rvanilla)^0.5)-SUM($O255:AN255),(Input!$O$156*(1+rvanilla)^0.5)/A14stdlife))</f>
        <v>0</v>
      </c>
      <c r="AP255" s="161">
        <f>IF(A14stdlife="n/a","n/a",IF(AP$3&gt;(A14stdlife+$E255),(Input!$O$156*(1+rvanilla)^0.5)-SUM($O255:AO255),(Input!$O$156*(1+rvanilla)^0.5)/A14stdlife))</f>
        <v>0</v>
      </c>
      <c r="AQ255" s="161">
        <f>IF(A14stdlife="n/a","n/a",IF(AQ$3&gt;(A14stdlife+$E255),(Input!$O$156*(1+rvanilla)^0.5)-SUM($O255:AP255),(Input!$O$156*(1+rvanilla)^0.5)/A14stdlife))</f>
        <v>0</v>
      </c>
      <c r="AR255" s="161">
        <f>IF(A14stdlife="n/a","n/a",IF(AR$3&gt;(A14stdlife+$E255),(Input!$O$156*(1+rvanilla)^0.5)-SUM($O255:AQ255),(Input!$O$156*(1+rvanilla)^0.5)/A14stdlife))</f>
        <v>0</v>
      </c>
      <c r="AS255" s="161">
        <f>IF(A14stdlife="n/a","n/a",IF(AS$3&gt;(A14stdlife+$E255),(Input!$O$156*(1+rvanilla)^0.5)-SUM($O255:AR255),(Input!$O$156*(1+rvanilla)^0.5)/A14stdlife))</f>
        <v>0</v>
      </c>
      <c r="AT255" s="161">
        <f>IF(A14stdlife="n/a","n/a",IF(AT$3&gt;(A14stdlife+$E255),(Input!$O$156*(1+rvanilla)^0.5)-SUM($O255:AS255),(Input!$O$156*(1+rvanilla)^0.5)/A14stdlife))</f>
        <v>0</v>
      </c>
      <c r="AU255" s="161">
        <f>IF(A14stdlife="n/a","n/a",IF(AU$3&gt;(A14stdlife+$E255),(Input!$O$156*(1+rvanilla)^0.5)-SUM($O255:AT255),(Input!$O$156*(1+rvanilla)^0.5)/A14stdlife))</f>
        <v>0</v>
      </c>
      <c r="AV255" s="161">
        <f>IF(A14stdlife="n/a","n/a",IF(AV$3&gt;(A14stdlife+$E255),(Input!$O$156*(1+rvanilla)^0.5)-SUM($O255:AU255),(Input!$O$156*(1+rvanilla)^0.5)/A14stdlife))</f>
        <v>0</v>
      </c>
      <c r="AW255" s="161">
        <f>IF(A14stdlife="n/a","n/a",IF(AW$3&gt;(A14stdlife+$E255),(Input!$O$156*(1+rvanilla)^0.5)-SUM($O255:AV255),(Input!$O$156*(1+rvanilla)^0.5)/A14stdlife))</f>
        <v>0</v>
      </c>
      <c r="AX255" s="161">
        <f>IF(A14stdlife="n/a","n/a",IF(AX$3&gt;(A14stdlife+$E255),(Input!$O$156*(1+rvanilla)^0.5)-SUM($O255:AW255),(Input!$O$156*(1+rvanilla)^0.5)/A14stdlife))</f>
        <v>0</v>
      </c>
      <c r="AY255" s="161">
        <f>IF(A14stdlife="n/a","n/a",IF(AY$3&gt;(A14stdlife+$E255),(Input!$O$156*(1+rvanilla)^0.5)-SUM($O255:AX255),(Input!$O$156*(1+rvanilla)^0.5)/A14stdlife))</f>
        <v>0</v>
      </c>
      <c r="AZ255" s="161">
        <f>IF(A14stdlife="n/a","n/a",IF(AZ$3&gt;(A14stdlife+$E255),(Input!$O$156*(1+rvanilla)^0.5)-SUM($O255:AY255),(Input!$O$156*(1+rvanilla)^0.5)/A14stdlife))</f>
        <v>0</v>
      </c>
      <c r="BA255" s="161">
        <f>IF(A14stdlife="n/a","n/a",IF(BA$3&gt;(A14stdlife+$E255),(Input!$O$156*(1+rvanilla)^0.5)-SUM($O255:AZ255),(Input!$O$156*(1+rvanilla)^0.5)/A14stdlife))</f>
        <v>0</v>
      </c>
      <c r="BB255" s="161">
        <f>IF(A14stdlife="n/a","n/a",IF(BB$3&gt;(A14stdlife+$E255),(Input!$O$156*(1+rvanilla)^0.5)-SUM($O255:BA255),(Input!$O$156*(1+rvanilla)^0.5)/A14stdlife))</f>
        <v>0</v>
      </c>
      <c r="BC255" s="161">
        <f>IF(A14stdlife="n/a","n/a",IF(BC$3&gt;(A14stdlife+$E255),(Input!$O$156*(1+rvanilla)^0.5)-SUM($O255:BB255),(Input!$O$156*(1+rvanilla)^0.5)/A14stdlife))</f>
        <v>0</v>
      </c>
      <c r="BD255" s="161">
        <f>IF(A14stdlife="n/a","n/a",IF(BD$3&gt;(A14stdlife+$E255),(Input!$O$156*(1+rvanilla)^0.5)-SUM($O255:BC255),(Input!$O$156*(1+rvanilla)^0.5)/A14stdlife))</f>
        <v>0</v>
      </c>
      <c r="BE255" s="161">
        <f>IF(A14stdlife="n/a","n/a",IF(BE$3&gt;(A14stdlife+$E255),(Input!$O$156*(1+rvanilla)^0.5)-SUM($O255:BD255),(Input!$O$156*(1+rvanilla)^0.5)/A14stdlife))</f>
        <v>0</v>
      </c>
      <c r="BF255" s="161">
        <f>IF(A14stdlife="n/a","n/a",IF(BF$3&gt;(A14stdlife+$E255),(Input!$O$156*(1+rvanilla)^0.5)-SUM($O255:BE255),(Input!$O$156*(1+rvanilla)^0.5)/A14stdlife))</f>
        <v>0</v>
      </c>
      <c r="BG255" s="161">
        <f>IF(A14stdlife="n/a","n/a",IF(BG$3&gt;(A14stdlife+$E255),(Input!$O$156*(1+rvanilla)^0.5)-SUM($O255:BF255),(Input!$O$156*(1+rvanilla)^0.5)/A14stdlife))</f>
        <v>0</v>
      </c>
      <c r="BH255" s="161">
        <f>IF(A14stdlife="n/a","n/a",IF(BH$3&gt;(A14stdlife+$E255),(Input!$O$156*(1+rvanilla)^0.5)-SUM($O255:BG255),(Input!$O$156*(1+rvanilla)^0.5)/A14stdlife))</f>
        <v>0</v>
      </c>
      <c r="BI255" s="161">
        <f>IF(A14stdlife="n/a","n/a",IF(BI$3&gt;(A14stdlife+$E255),(Input!$O$156*(1+rvanilla)^0.5)-SUM($O255:BH255),(Input!$O$156*(1+rvanilla)^0.5)/A14stdlife))</f>
        <v>0</v>
      </c>
      <c r="BJ255" s="19"/>
      <c r="BK255" s="19"/>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x14ac:dyDescent="0.2">
      <c r="A256" s="19"/>
      <c r="B256" s="19"/>
      <c r="C256" s="35"/>
      <c r="D256" s="469"/>
      <c r="E256" s="282">
        <v>10</v>
      </c>
      <c r="F256" s="37"/>
      <c r="G256" s="393"/>
      <c r="H256" s="307"/>
      <c r="I256" s="307"/>
      <c r="J256" s="307"/>
      <c r="K256" s="307"/>
      <c r="L256" s="307"/>
      <c r="M256" s="307"/>
      <c r="N256" s="307"/>
      <c r="O256" s="307"/>
      <c r="P256" s="306"/>
      <c r="Q256" s="161">
        <f>IF(A14stdlife="n/a","n/a",IF(Q$3&gt;(A14stdlife+$E256),(Input!$P$156*(1+rvanilla)^0.5)-SUM($P256:P256),(Input!$P$156*(1+rvanilla)^0.5)/A14stdlife))</f>
        <v>0</v>
      </c>
      <c r="R256" s="161">
        <f>IF(A14stdlife="n/a","n/a",IF(R$3&gt;(A14stdlife+$E256),(Input!$P$156*(1+rvanilla)^0.5)-SUM($P256:Q256),(Input!$P$156*(1+rvanilla)^0.5)/A14stdlife))</f>
        <v>0</v>
      </c>
      <c r="S256" s="161">
        <f>IF(A14stdlife="n/a","n/a",IF(S$3&gt;(A14stdlife+$E256),(Input!$P$156*(1+rvanilla)^0.5)-SUM($P256:R256),(Input!$P$156*(1+rvanilla)^0.5)/A14stdlife))</f>
        <v>0</v>
      </c>
      <c r="T256" s="161">
        <f>IF(A14stdlife="n/a","n/a",IF(T$3&gt;(A14stdlife+$E256),(Input!$P$156*(1+rvanilla)^0.5)-SUM($P256:S256),(Input!$P$156*(1+rvanilla)^0.5)/A14stdlife))</f>
        <v>0</v>
      </c>
      <c r="U256" s="161">
        <f>IF(A14stdlife="n/a","n/a",IF(U$3&gt;(A14stdlife+$E256),(Input!$P$156*(1+rvanilla)^0.5)-SUM($P256:T256),(Input!$P$156*(1+rvanilla)^0.5)/A14stdlife))</f>
        <v>0</v>
      </c>
      <c r="V256" s="161">
        <f>IF(A14stdlife="n/a","n/a",IF(V$3&gt;(A14stdlife+$E256),(Input!$P$156*(1+rvanilla)^0.5)-SUM($P256:U256),(Input!$P$156*(1+rvanilla)^0.5)/A14stdlife))</f>
        <v>0</v>
      </c>
      <c r="W256" s="161">
        <f>IF(A14stdlife="n/a","n/a",IF(W$3&gt;(A14stdlife+$E256),(Input!$P$156*(1+rvanilla)^0.5)-SUM($P256:V256),(Input!$P$156*(1+rvanilla)^0.5)/A14stdlife))</f>
        <v>0</v>
      </c>
      <c r="X256" s="161">
        <f>IF(A14stdlife="n/a","n/a",IF(X$3&gt;(A14stdlife+$E256),(Input!$P$156*(1+rvanilla)^0.5)-SUM($P256:W256),(Input!$P$156*(1+rvanilla)^0.5)/A14stdlife))</f>
        <v>0</v>
      </c>
      <c r="Y256" s="161">
        <f>IF(A14stdlife="n/a","n/a",IF(Y$3&gt;(A14stdlife+$E256),(Input!$P$156*(1+rvanilla)^0.5)-SUM($P256:X256),(Input!$P$156*(1+rvanilla)^0.5)/A14stdlife))</f>
        <v>0</v>
      </c>
      <c r="Z256" s="161">
        <f>IF(A14stdlife="n/a","n/a",IF(Z$3&gt;(A14stdlife+$E256),(Input!$P$156*(1+rvanilla)^0.5)-SUM($P256:Y256),(Input!$P$156*(1+rvanilla)^0.5)/A14stdlife))</f>
        <v>0</v>
      </c>
      <c r="AA256" s="161">
        <f>IF(A14stdlife="n/a","n/a",IF(AA$3&gt;(A14stdlife+$E256),(Input!$P$156*(1+rvanilla)^0.5)-SUM($P256:Z256),(Input!$P$156*(1+rvanilla)^0.5)/A14stdlife))</f>
        <v>0</v>
      </c>
      <c r="AB256" s="161">
        <f>IF(A14stdlife="n/a","n/a",IF(AB$3&gt;(A14stdlife+$E256),(Input!$P$156*(1+rvanilla)^0.5)-SUM($P256:AA256),(Input!$P$156*(1+rvanilla)^0.5)/A14stdlife))</f>
        <v>0</v>
      </c>
      <c r="AC256" s="161">
        <f>IF(A14stdlife="n/a","n/a",IF(AC$3&gt;(A14stdlife+$E256),(Input!$P$156*(1+rvanilla)^0.5)-SUM($P256:AB256),(Input!$P$156*(1+rvanilla)^0.5)/A14stdlife))</f>
        <v>0</v>
      </c>
      <c r="AD256" s="161">
        <f>IF(A14stdlife="n/a","n/a",IF(AD$3&gt;(A14stdlife+$E256),(Input!$P$156*(1+rvanilla)^0.5)-SUM($P256:AC256),(Input!$P$156*(1+rvanilla)^0.5)/A14stdlife))</f>
        <v>0</v>
      </c>
      <c r="AE256" s="161">
        <f>IF(A14stdlife="n/a","n/a",IF(AE$3&gt;(A14stdlife+$E256),(Input!$P$156*(1+rvanilla)^0.5)-SUM($P256:AD256),(Input!$P$156*(1+rvanilla)^0.5)/A14stdlife))</f>
        <v>0</v>
      </c>
      <c r="AF256" s="161">
        <f>IF(A14stdlife="n/a","n/a",IF(AF$3&gt;(A14stdlife+$E256),(Input!$P$156*(1+rvanilla)^0.5)-SUM($P256:AE256),(Input!$P$156*(1+rvanilla)^0.5)/A14stdlife))</f>
        <v>0</v>
      </c>
      <c r="AG256" s="161">
        <f>IF(A14stdlife="n/a","n/a",IF(AG$3&gt;(A14stdlife+$E256),(Input!$P$156*(1+rvanilla)^0.5)-SUM($P256:AF256),(Input!$P$156*(1+rvanilla)^0.5)/A14stdlife))</f>
        <v>0</v>
      </c>
      <c r="AH256" s="161">
        <f>IF(A14stdlife="n/a","n/a",IF(AH$3&gt;(A14stdlife+$E256),(Input!$P$156*(1+rvanilla)^0.5)-SUM($P256:AG256),(Input!$P$156*(1+rvanilla)^0.5)/A14stdlife))</f>
        <v>0</v>
      </c>
      <c r="AI256" s="161">
        <f>IF(A14stdlife="n/a","n/a",IF(AI$3&gt;(A14stdlife+$E256),(Input!$P$156*(1+rvanilla)^0.5)-SUM($P256:AH256),(Input!$P$156*(1+rvanilla)^0.5)/A14stdlife))</f>
        <v>0</v>
      </c>
      <c r="AJ256" s="161">
        <f>IF(A14stdlife="n/a","n/a",IF(AJ$3&gt;(A14stdlife+$E256),(Input!$P$156*(1+rvanilla)^0.5)-SUM($P256:AI256),(Input!$P$156*(1+rvanilla)^0.5)/A14stdlife))</f>
        <v>0</v>
      </c>
      <c r="AK256" s="161">
        <f>IF(A14stdlife="n/a","n/a",IF(AK$3&gt;(A14stdlife+$E256),(Input!$P$156*(1+rvanilla)^0.5)-SUM($P256:AJ256),(Input!$P$156*(1+rvanilla)^0.5)/A14stdlife))</f>
        <v>0</v>
      </c>
      <c r="AL256" s="161">
        <f>IF(A14stdlife="n/a","n/a",IF(AL$3&gt;(A14stdlife+$E256),(Input!$P$156*(1+rvanilla)^0.5)-SUM($P256:AK256),(Input!$P$156*(1+rvanilla)^0.5)/A14stdlife))</f>
        <v>0</v>
      </c>
      <c r="AM256" s="161">
        <f>IF(A14stdlife="n/a","n/a",IF(AM$3&gt;(A14stdlife+$E256),(Input!$P$156*(1+rvanilla)^0.5)-SUM($P256:AL256),(Input!$P$156*(1+rvanilla)^0.5)/A14stdlife))</f>
        <v>0</v>
      </c>
      <c r="AN256" s="161">
        <f>IF(A14stdlife="n/a","n/a",IF(AN$3&gt;(A14stdlife+$E256),(Input!$P$156*(1+rvanilla)^0.5)-SUM($P256:AM256),(Input!$P$156*(1+rvanilla)^0.5)/A14stdlife))</f>
        <v>0</v>
      </c>
      <c r="AO256" s="161">
        <f>IF(A14stdlife="n/a","n/a",IF(AO$3&gt;(A14stdlife+$E256),(Input!$P$156*(1+rvanilla)^0.5)-SUM($P256:AN256),(Input!$P$156*(1+rvanilla)^0.5)/A14stdlife))</f>
        <v>0</v>
      </c>
      <c r="AP256" s="161">
        <f>IF(A14stdlife="n/a","n/a",IF(AP$3&gt;(A14stdlife+$E256),(Input!$P$156*(1+rvanilla)^0.5)-SUM($P256:AO256),(Input!$P$156*(1+rvanilla)^0.5)/A14stdlife))</f>
        <v>0</v>
      </c>
      <c r="AQ256" s="161">
        <f>IF(A14stdlife="n/a","n/a",IF(AQ$3&gt;(A14stdlife+$E256),(Input!$P$156*(1+rvanilla)^0.5)-SUM($P256:AP256),(Input!$P$156*(1+rvanilla)^0.5)/A14stdlife))</f>
        <v>0</v>
      </c>
      <c r="AR256" s="161">
        <f>IF(A14stdlife="n/a","n/a",IF(AR$3&gt;(A14stdlife+$E256),(Input!$P$156*(1+rvanilla)^0.5)-SUM($P256:AQ256),(Input!$P$156*(1+rvanilla)^0.5)/A14stdlife))</f>
        <v>0</v>
      </c>
      <c r="AS256" s="161">
        <f>IF(A14stdlife="n/a","n/a",IF(AS$3&gt;(A14stdlife+$E256),(Input!$P$156*(1+rvanilla)^0.5)-SUM($P256:AR256),(Input!$P$156*(1+rvanilla)^0.5)/A14stdlife))</f>
        <v>0</v>
      </c>
      <c r="AT256" s="161">
        <f>IF(A14stdlife="n/a","n/a",IF(AT$3&gt;(A14stdlife+$E256),(Input!$P$156*(1+rvanilla)^0.5)-SUM($P256:AS256),(Input!$P$156*(1+rvanilla)^0.5)/A14stdlife))</f>
        <v>0</v>
      </c>
      <c r="AU256" s="161">
        <f>IF(A14stdlife="n/a","n/a",IF(AU$3&gt;(A14stdlife+$E256),(Input!$P$156*(1+rvanilla)^0.5)-SUM($P256:AT256),(Input!$P$156*(1+rvanilla)^0.5)/A14stdlife))</f>
        <v>0</v>
      </c>
      <c r="AV256" s="161">
        <f>IF(A14stdlife="n/a","n/a",IF(AV$3&gt;(A14stdlife+$E256),(Input!$P$156*(1+rvanilla)^0.5)-SUM($P256:AU256),(Input!$P$156*(1+rvanilla)^0.5)/A14stdlife))</f>
        <v>0</v>
      </c>
      <c r="AW256" s="161">
        <f>IF(A14stdlife="n/a","n/a",IF(AW$3&gt;(A14stdlife+$E256),(Input!$P$156*(1+rvanilla)^0.5)-SUM($P256:AV256),(Input!$P$156*(1+rvanilla)^0.5)/A14stdlife))</f>
        <v>0</v>
      </c>
      <c r="AX256" s="161">
        <f>IF(A14stdlife="n/a","n/a",IF(AX$3&gt;(A14stdlife+$E256),(Input!$P$156*(1+rvanilla)^0.5)-SUM($P256:AW256),(Input!$P$156*(1+rvanilla)^0.5)/A14stdlife))</f>
        <v>0</v>
      </c>
      <c r="AY256" s="161">
        <f>IF(A14stdlife="n/a","n/a",IF(AY$3&gt;(A14stdlife+$E256),(Input!$P$156*(1+rvanilla)^0.5)-SUM($P256:AX256),(Input!$P$156*(1+rvanilla)^0.5)/A14stdlife))</f>
        <v>0</v>
      </c>
      <c r="AZ256" s="161">
        <f>IF(A14stdlife="n/a","n/a",IF(AZ$3&gt;(A14stdlife+$E256),(Input!$P$156*(1+rvanilla)^0.5)-SUM($P256:AY256),(Input!$P$156*(1+rvanilla)^0.5)/A14stdlife))</f>
        <v>0</v>
      </c>
      <c r="BA256" s="161">
        <f>IF(A14stdlife="n/a","n/a",IF(BA$3&gt;(A14stdlife+$E256),(Input!$P$156*(1+rvanilla)^0.5)-SUM($P256:AZ256),(Input!$P$156*(1+rvanilla)^0.5)/A14stdlife))</f>
        <v>0</v>
      </c>
      <c r="BB256" s="161">
        <f>IF(A14stdlife="n/a","n/a",IF(BB$3&gt;(A14stdlife+$E256),(Input!$P$156*(1+rvanilla)^0.5)-SUM($P256:BA256),(Input!$P$156*(1+rvanilla)^0.5)/A14stdlife))</f>
        <v>0</v>
      </c>
      <c r="BC256" s="161">
        <f>IF(A14stdlife="n/a","n/a",IF(BC$3&gt;(A14stdlife+$E256),(Input!$P$156*(1+rvanilla)^0.5)-SUM($P256:BB256),(Input!$P$156*(1+rvanilla)^0.5)/A14stdlife))</f>
        <v>0</v>
      </c>
      <c r="BD256" s="161">
        <f>IF(A14stdlife="n/a","n/a",IF(BD$3&gt;(A14stdlife+$E256),(Input!$P$156*(1+rvanilla)^0.5)-SUM($P256:BC256),(Input!$P$156*(1+rvanilla)^0.5)/A14stdlife))</f>
        <v>0</v>
      </c>
      <c r="BE256" s="161">
        <f>IF(A14stdlife="n/a","n/a",IF(BE$3&gt;(A14stdlife+$E256),(Input!$P$156*(1+rvanilla)^0.5)-SUM($P256:BD256),(Input!$P$156*(1+rvanilla)^0.5)/A14stdlife))</f>
        <v>0</v>
      </c>
      <c r="BF256" s="161">
        <f>IF(A14stdlife="n/a","n/a",IF(BF$3&gt;(A14stdlife+$E256),(Input!$P$156*(1+rvanilla)^0.5)-SUM($P256:BE256),(Input!$P$156*(1+rvanilla)^0.5)/A14stdlife))</f>
        <v>0</v>
      </c>
      <c r="BG256" s="161">
        <f>IF(A14stdlife="n/a","n/a",IF(BG$3&gt;(A14stdlife+$E256),(Input!$P$156*(1+rvanilla)^0.5)-SUM($P256:BF256),(Input!$P$156*(1+rvanilla)^0.5)/A14stdlife))</f>
        <v>0</v>
      </c>
      <c r="BH256" s="161">
        <f>IF(A14stdlife="n/a","n/a",IF(BH$3&gt;(A14stdlife+$E256),(Input!$P$156*(1+rvanilla)^0.5)-SUM($P256:BG256),(Input!$P$156*(1+rvanilla)^0.5)/A14stdlife))</f>
        <v>0</v>
      </c>
      <c r="BI256" s="161">
        <f>IF(A14stdlife="n/a","n/a",IF(BI$3&gt;(A14stdlife+$E256),(Input!$P$156*(1+rvanilla)^0.5)-SUM($P256:BH256),(Input!$P$156*(1+rvanilla)^0.5)/A14stdlife))</f>
        <v>0</v>
      </c>
      <c r="BJ256" s="19"/>
      <c r="BK256" s="19"/>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1" x14ac:dyDescent="0.2">
      <c r="A257" s="19"/>
      <c r="B257" s="19"/>
      <c r="C257" s="35">
        <f>Asset14</f>
        <v>0</v>
      </c>
      <c r="D257" s="19"/>
      <c r="E257" s="19"/>
      <c r="F257" s="32"/>
      <c r="G257" s="158">
        <f>SUM(G245:G256)</f>
        <v>0</v>
      </c>
      <c r="H257" s="158">
        <f t="shared" ref="H257:AL257" si="63">SUM(H245:H256)</f>
        <v>0</v>
      </c>
      <c r="I257" s="158">
        <f t="shared" si="63"/>
        <v>0</v>
      </c>
      <c r="J257" s="158">
        <f t="shared" si="63"/>
        <v>0</v>
      </c>
      <c r="K257" s="158">
        <f t="shared" si="63"/>
        <v>0</v>
      </c>
      <c r="L257" s="158">
        <f t="shared" si="63"/>
        <v>0</v>
      </c>
      <c r="M257" s="158">
        <f t="shared" si="63"/>
        <v>0</v>
      </c>
      <c r="N257" s="158">
        <f t="shared" si="63"/>
        <v>0</v>
      </c>
      <c r="O257" s="158">
        <f t="shared" si="63"/>
        <v>0</v>
      </c>
      <c r="P257" s="158">
        <f t="shared" si="63"/>
        <v>0</v>
      </c>
      <c r="Q257" s="158">
        <f t="shared" si="63"/>
        <v>0</v>
      </c>
      <c r="R257" s="158">
        <f t="shared" si="63"/>
        <v>0</v>
      </c>
      <c r="S257" s="158">
        <f t="shared" si="63"/>
        <v>0</v>
      </c>
      <c r="T257" s="158">
        <f t="shared" si="63"/>
        <v>0</v>
      </c>
      <c r="U257" s="158">
        <f t="shared" si="63"/>
        <v>0</v>
      </c>
      <c r="V257" s="158">
        <f t="shared" si="63"/>
        <v>0</v>
      </c>
      <c r="W257" s="158">
        <f t="shared" si="63"/>
        <v>0</v>
      </c>
      <c r="X257" s="158">
        <f t="shared" si="63"/>
        <v>0</v>
      </c>
      <c r="Y257" s="158">
        <f t="shared" si="63"/>
        <v>0</v>
      </c>
      <c r="Z257" s="158">
        <f t="shared" si="63"/>
        <v>0</v>
      </c>
      <c r="AA257" s="158">
        <f t="shared" si="63"/>
        <v>0</v>
      </c>
      <c r="AB257" s="158">
        <f t="shared" si="63"/>
        <v>0</v>
      </c>
      <c r="AC257" s="158">
        <f t="shared" si="63"/>
        <v>0</v>
      </c>
      <c r="AD257" s="158">
        <f t="shared" si="63"/>
        <v>0</v>
      </c>
      <c r="AE257" s="158">
        <f t="shared" si="63"/>
        <v>0</v>
      </c>
      <c r="AF257" s="158">
        <f t="shared" si="63"/>
        <v>0</v>
      </c>
      <c r="AG257" s="158">
        <f t="shared" si="63"/>
        <v>0</v>
      </c>
      <c r="AH257" s="158">
        <f t="shared" si="63"/>
        <v>0</v>
      </c>
      <c r="AI257" s="158">
        <f t="shared" si="63"/>
        <v>0</v>
      </c>
      <c r="AJ257" s="158">
        <f t="shared" si="63"/>
        <v>0</v>
      </c>
      <c r="AK257" s="158">
        <f t="shared" si="63"/>
        <v>0</v>
      </c>
      <c r="AL257" s="158">
        <f t="shared" si="63"/>
        <v>0</v>
      </c>
      <c r="AM257" s="158">
        <f t="shared" ref="AM257:BI257" si="64">SUM(AM245:AM256)</f>
        <v>0</v>
      </c>
      <c r="AN257" s="158">
        <f t="shared" si="64"/>
        <v>0</v>
      </c>
      <c r="AO257" s="158">
        <f t="shared" si="64"/>
        <v>0</v>
      </c>
      <c r="AP257" s="158">
        <f t="shared" si="64"/>
        <v>0</v>
      </c>
      <c r="AQ257" s="158">
        <f t="shared" si="64"/>
        <v>0</v>
      </c>
      <c r="AR257" s="158">
        <f t="shared" si="64"/>
        <v>0</v>
      </c>
      <c r="AS257" s="158">
        <f t="shared" si="64"/>
        <v>0</v>
      </c>
      <c r="AT257" s="158">
        <f t="shared" si="64"/>
        <v>0</v>
      </c>
      <c r="AU257" s="158">
        <f t="shared" si="64"/>
        <v>0</v>
      </c>
      <c r="AV257" s="158">
        <f t="shared" si="64"/>
        <v>0</v>
      </c>
      <c r="AW257" s="158">
        <f t="shared" si="64"/>
        <v>0</v>
      </c>
      <c r="AX257" s="158">
        <f t="shared" si="64"/>
        <v>0</v>
      </c>
      <c r="AY257" s="158">
        <f t="shared" si="64"/>
        <v>0</v>
      </c>
      <c r="AZ257" s="158">
        <f t="shared" si="64"/>
        <v>0</v>
      </c>
      <c r="BA257" s="158">
        <f t="shared" si="64"/>
        <v>0</v>
      </c>
      <c r="BB257" s="158">
        <f t="shared" si="64"/>
        <v>0</v>
      </c>
      <c r="BC257" s="158">
        <f t="shared" si="64"/>
        <v>0</v>
      </c>
      <c r="BD257" s="158">
        <f t="shared" si="64"/>
        <v>0</v>
      </c>
      <c r="BE257" s="158">
        <f t="shared" si="64"/>
        <v>0</v>
      </c>
      <c r="BF257" s="158">
        <f t="shared" si="64"/>
        <v>0</v>
      </c>
      <c r="BG257" s="158">
        <f t="shared" si="64"/>
        <v>0</v>
      </c>
      <c r="BH257" s="158">
        <f t="shared" si="64"/>
        <v>0</v>
      </c>
      <c r="BI257" s="158">
        <f t="shared" si="64"/>
        <v>0</v>
      </c>
      <c r="BJ257" s="19"/>
      <c r="BK257" s="19"/>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x14ac:dyDescent="0.2">
      <c r="A258" s="19"/>
      <c r="B258" s="42" t="str">
        <f>C270</f>
        <v>Furniture, fittings, plant and equipment</v>
      </c>
      <c r="C258" s="43"/>
      <c r="D258" s="44" t="s">
        <v>72</v>
      </c>
      <c r="E258" s="43"/>
      <c r="F258" s="45"/>
      <c r="G258" s="391">
        <f>IF(G$3&gt;A15remlife,A15value-SUM($F258:F258),IF(A15remlife="N/A","n/a",A15value/A15remlife))</f>
        <v>8.0688412181755098E-2</v>
      </c>
      <c r="H258" s="160">
        <f>IF(H$3&gt;A15remlife,A15value-SUM($F258:G258),IF(A15remlife="N/A","n/a",A15value/A15remlife))</f>
        <v>8.0688412181755098E-2</v>
      </c>
      <c r="I258" s="160">
        <f>IF(I$3&gt;A15remlife,A15value-SUM($F258:H258),IF(A15remlife="N/A","n/a",A15value/A15remlife))</f>
        <v>8.0688412181755098E-2</v>
      </c>
      <c r="J258" s="160">
        <f>IF(J$3&gt;A15remlife,A15value-SUM($F258:I258),IF(A15remlife="N/A","n/a",A15value/A15remlife))</f>
        <v>8.0688412181755098E-2</v>
      </c>
      <c r="K258" s="160">
        <f>IF(K$3&gt;A15remlife,A15value-SUM($F258:J258),IF(A15remlife="N/A","n/a",A15value/A15remlife))</f>
        <v>8.0688412181755098E-2</v>
      </c>
      <c r="L258" s="160">
        <f>IF(L$3&gt;A15remlife,A15value-SUM($F258:K258),IF(A15remlife="N/A","n/a",A15value/A15remlife))</f>
        <v>8.0688412181755098E-2</v>
      </c>
      <c r="M258" s="160">
        <f>IF(M$3&gt;A15remlife,A15value-SUM($F258:L258),IF(A15remlife="N/A","n/a",A15value/A15remlife))</f>
        <v>8.0688412181755098E-2</v>
      </c>
      <c r="N258" s="160">
        <f>IF(N$3&gt;A15remlife,A15value-SUM($F258:M258),IF(A15remlife="N/A","n/a",A15value/A15remlife))</f>
        <v>8.0688412181755098E-2</v>
      </c>
      <c r="O258" s="160">
        <f>IF(O$3&gt;A15remlife,A15value-SUM($F258:N258),IF(A15remlife="N/A","n/a",A15value/A15remlife))</f>
        <v>8.0688412181755098E-2</v>
      </c>
      <c r="P258" s="160">
        <f>IF(P$3&gt;A15remlife,A15value-SUM($F258:O258),IF(A15remlife="N/A","n/a",A15value/A15remlife))</f>
        <v>8.0688412181755098E-2</v>
      </c>
      <c r="Q258" s="160">
        <f>IF(Q$3&gt;A15remlife,A15value-SUM($F258:P258),IF(A15remlife="N/A","n/a",A15value/A15remlife))</f>
        <v>8.0688412181755098E-2</v>
      </c>
      <c r="R258" s="160">
        <f>IF(R$3&gt;A15remlife,A15value-SUM($F258:Q258),IF(A15remlife="N/A","n/a",A15value/A15remlife))</f>
        <v>8.0688412181755098E-2</v>
      </c>
      <c r="S258" s="160">
        <f>IF(S$3&gt;A15remlife,A15value-SUM($F258:R258),IF(A15remlife="N/A","n/a",A15value/A15remlife))</f>
        <v>4.0636146808186613E-2</v>
      </c>
      <c r="T258" s="160">
        <f>IF(T$3&gt;A15remlife,A15value-SUM($F258:S258),IF(A15remlife="N/A","n/a",A15value/A15remlife))</f>
        <v>0</v>
      </c>
      <c r="U258" s="160">
        <f>IF(U$3&gt;A15remlife,A15value-SUM($F258:T258),IF(A15remlife="N/A","n/a",A15value/A15remlife))</f>
        <v>0</v>
      </c>
      <c r="V258" s="160">
        <f>IF(V$3&gt;A15remlife,A15value-SUM($F258:U258),IF(A15remlife="N/A","n/a",A15value/A15remlife))</f>
        <v>0</v>
      </c>
      <c r="W258" s="160">
        <f>IF(W$3&gt;A15remlife,A15value-SUM($F258:V258),IF(A15remlife="N/A","n/a",A15value/A15remlife))</f>
        <v>0</v>
      </c>
      <c r="X258" s="160">
        <f>IF(X$3&gt;A15remlife,A15value-SUM($F258:W258),IF(A15remlife="N/A","n/a",A15value/A15remlife))</f>
        <v>0</v>
      </c>
      <c r="Y258" s="160">
        <f>IF(Y$3&gt;A15remlife,A15value-SUM($F258:X258),IF(A15remlife="N/A","n/a",A15value/A15remlife))</f>
        <v>0</v>
      </c>
      <c r="Z258" s="160">
        <f>IF(Z$3&gt;A15remlife,A15value-SUM($F258:Y258),IF(A15remlife="N/A","n/a",A15value/A15remlife))</f>
        <v>0</v>
      </c>
      <c r="AA258" s="160">
        <f>IF(AA$3&gt;A15remlife,A15value-SUM($F258:Z258),IF(A15remlife="N/A","n/a",A15value/A15remlife))</f>
        <v>0</v>
      </c>
      <c r="AB258" s="160">
        <f>IF(AB$3&gt;A15remlife,A15value-SUM($F258:AA258),IF(A15remlife="N/A","n/a",A15value/A15remlife))</f>
        <v>0</v>
      </c>
      <c r="AC258" s="160">
        <f>IF(AC$3&gt;A15remlife,A15value-SUM($F258:AB258),IF(A15remlife="N/A","n/a",A15value/A15remlife))</f>
        <v>0</v>
      </c>
      <c r="AD258" s="160">
        <f>IF(AD$3&gt;A15remlife,A15value-SUM($F258:AC258),IF(A15remlife="N/A","n/a",A15value/A15remlife))</f>
        <v>0</v>
      </c>
      <c r="AE258" s="160">
        <f>IF(AE$3&gt;A15remlife,A15value-SUM($F258:AD258),IF(A15remlife="N/A","n/a",A15value/A15remlife))</f>
        <v>0</v>
      </c>
      <c r="AF258" s="160">
        <f>IF(AF$3&gt;A15remlife,A15value-SUM($F258:AE258),IF(A15remlife="N/A","n/a",A15value/A15remlife))</f>
        <v>0</v>
      </c>
      <c r="AG258" s="160">
        <f>IF(AG$3&gt;A15remlife,A15value-SUM($F258:AF258),IF(A15remlife="N/A","n/a",A15value/A15remlife))</f>
        <v>0</v>
      </c>
      <c r="AH258" s="160">
        <f>IF(AH$3&gt;A15remlife,A15value-SUM($F258:AG258),IF(A15remlife="N/A","n/a",A15value/A15remlife))</f>
        <v>0</v>
      </c>
      <c r="AI258" s="160">
        <f>IF(AI$3&gt;A15remlife,A15value-SUM($F258:AH258),IF(A15remlife="N/A","n/a",A15value/A15remlife))</f>
        <v>0</v>
      </c>
      <c r="AJ258" s="160">
        <f>IF(AJ$3&gt;A15remlife,A15value-SUM($F258:AI258),IF(A15remlife="N/A","n/a",A15value/A15remlife))</f>
        <v>0</v>
      </c>
      <c r="AK258" s="160">
        <f>IF(AK$3&gt;A15remlife,A15value-SUM($F258:AJ258),IF(A15remlife="N/A","n/a",A15value/A15remlife))</f>
        <v>0</v>
      </c>
      <c r="AL258" s="160">
        <f>IF(AL$3&gt;A15remlife,A15value-SUM($F258:AK258),IF(A15remlife="N/A","n/a",A15value/A15remlife))</f>
        <v>0</v>
      </c>
      <c r="AM258" s="160">
        <f>IF(AM$3&gt;A15remlife,A15value-SUM($F258:AL258),IF(A15remlife="N/A","n/a",A15value/A15remlife))</f>
        <v>0</v>
      </c>
      <c r="AN258" s="160">
        <f>IF(AN$3&gt;A15remlife,A15value-SUM($F258:AM258),IF(A15remlife="N/A","n/a",A15value/A15remlife))</f>
        <v>0</v>
      </c>
      <c r="AO258" s="160">
        <f>IF(AO$3&gt;A15remlife,A15value-SUM($F258:AN258),IF(A15remlife="N/A","n/a",A15value/A15remlife))</f>
        <v>0</v>
      </c>
      <c r="AP258" s="160">
        <f>IF(AP$3&gt;A15remlife,A15value-SUM($F258:AO258),IF(A15remlife="N/A","n/a",A15value/A15remlife))</f>
        <v>0</v>
      </c>
      <c r="AQ258" s="160">
        <f>IF(AQ$3&gt;A15remlife,A15value-SUM($F258:AP258),IF(A15remlife="N/A","n/a",A15value/A15remlife))</f>
        <v>0</v>
      </c>
      <c r="AR258" s="160">
        <f>IF(AR$3&gt;A15remlife,A15value-SUM($F258:AQ258),IF(A15remlife="N/A","n/a",A15value/A15remlife))</f>
        <v>0</v>
      </c>
      <c r="AS258" s="160">
        <f>IF(AS$3&gt;A15remlife,A15value-SUM($F258:AR258),IF(A15remlife="N/A","n/a",A15value/A15remlife))</f>
        <v>0</v>
      </c>
      <c r="AT258" s="160">
        <f>IF(AT$3&gt;A15remlife,A15value-SUM($F258:AS258),IF(A15remlife="N/A","n/a",A15value/A15remlife))</f>
        <v>0</v>
      </c>
      <c r="AU258" s="160">
        <f>IF(AU$3&gt;A15remlife,A15value-SUM($F258:AT258),IF(A15remlife="N/A","n/a",A15value/A15remlife))</f>
        <v>0</v>
      </c>
      <c r="AV258" s="160">
        <f>IF(AV$3&gt;A15remlife,A15value-SUM($F258:AU258),IF(A15remlife="N/A","n/a",A15value/A15remlife))</f>
        <v>0</v>
      </c>
      <c r="AW258" s="160">
        <f>IF(AW$3&gt;A15remlife,A15value-SUM($F258:AV258),IF(A15remlife="N/A","n/a",A15value/A15remlife))</f>
        <v>0</v>
      </c>
      <c r="AX258" s="160">
        <f>IF(AX$3&gt;A15remlife,A15value-SUM($F258:AW258),IF(A15remlife="N/A","n/a",A15value/A15remlife))</f>
        <v>0</v>
      </c>
      <c r="AY258" s="160">
        <f>IF(AY$3&gt;A15remlife,A15value-SUM($F258:AX258),IF(A15remlife="N/A","n/a",A15value/A15remlife))</f>
        <v>0</v>
      </c>
      <c r="AZ258" s="160">
        <f>IF(AZ$3&gt;A15remlife,A15value-SUM($F258:AY258),IF(A15remlife="N/A","n/a",A15value/A15remlife))</f>
        <v>0</v>
      </c>
      <c r="BA258" s="160">
        <f>IF(BA$3&gt;A15remlife,A15value-SUM($F258:AZ258),IF(A15remlife="N/A","n/a",A15value/A15remlife))</f>
        <v>0</v>
      </c>
      <c r="BB258" s="160">
        <f>IF(BB$3&gt;A15remlife,A15value-SUM($F258:BA258),IF(A15remlife="N/A","n/a",A15value/A15remlife))</f>
        <v>0</v>
      </c>
      <c r="BC258" s="160">
        <f>IF(BC$3&gt;A15remlife,A15value-SUM($F258:BB258),IF(A15remlife="N/A","n/a",A15value/A15remlife))</f>
        <v>0</v>
      </c>
      <c r="BD258" s="160">
        <f>IF(BD$3&gt;A15remlife,A15value-SUM($F258:BC258),IF(A15remlife="N/A","n/a",A15value/A15remlife))</f>
        <v>0</v>
      </c>
      <c r="BE258" s="160">
        <f>IF(BE$3&gt;A15remlife,A15value-SUM($F258:BD258),IF(A15remlife="N/A","n/a",A15value/A15remlife))</f>
        <v>0</v>
      </c>
      <c r="BF258" s="160">
        <f>IF(BF$3&gt;A15remlife,A15value-SUM($F258:BE258),IF(A15remlife="N/A","n/a",A15value/A15remlife))</f>
        <v>0</v>
      </c>
      <c r="BG258" s="160">
        <f>IF(BG$3&gt;A15remlife,A15value-SUM($F258:BF258),IF(A15remlife="N/A","n/a",A15value/A15remlife))</f>
        <v>0</v>
      </c>
      <c r="BH258" s="160">
        <f>IF(BH$3&gt;A15remlife,A15value-SUM($F258:BG258),IF(A15remlife="N/A","n/a",A15value/A15remlife))</f>
        <v>0</v>
      </c>
      <c r="BI258" s="160">
        <f>IF(BI$3&gt;A15remlife,A15value-SUM($F258:BH258),IF(A15remlife="N/A","n/a",A15value/A15remlife))</f>
        <v>0</v>
      </c>
      <c r="BJ258" s="19"/>
      <c r="BK258" s="19"/>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x14ac:dyDescent="0.2">
      <c r="A259" s="19"/>
      <c r="B259" s="19"/>
      <c r="C259" s="35"/>
      <c r="D259" s="469" t="s">
        <v>71</v>
      </c>
      <c r="E259" s="281">
        <v>0</v>
      </c>
      <c r="F259" s="37"/>
      <c r="G259" s="157"/>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9"/>
      <c r="BK259" s="1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x14ac:dyDescent="0.2">
      <c r="A260" s="19"/>
      <c r="B260" s="19"/>
      <c r="C260" s="35"/>
      <c r="D260" s="469"/>
      <c r="E260" s="281">
        <v>1</v>
      </c>
      <c r="F260" s="37"/>
      <c r="G260" s="392"/>
      <c r="H260" s="161">
        <f>IF(A15stdlife="n/a","n/a",IF(H$3&gt;(A15stdlife+$E260),(Input!$G$157*(1+rvanilla)^0.5)-SUM($G260:G260),(Input!$G$157*(1+rvanilla)^0.5)/A15stdlife))</f>
        <v>4.8098988416678153E-3</v>
      </c>
      <c r="I260" s="161">
        <f>IF(A15stdlife="n/a","n/a",IF(I$3&gt;(A15stdlife+$E260),(Input!$G$157*(1+rvanilla)^0.5)-SUM($G260:H260),(Input!$G$157*(1+rvanilla)^0.5)/A15stdlife))</f>
        <v>4.8098988416678153E-3</v>
      </c>
      <c r="J260" s="161">
        <f>IF(A15stdlife="n/a","n/a",IF(J$3&gt;(A15stdlife+$E260),(Input!$G$157*(1+rvanilla)^0.5)-SUM($G260:I260),(Input!$G$157*(1+rvanilla)^0.5)/A15stdlife))</f>
        <v>4.8098988416678153E-3</v>
      </c>
      <c r="K260" s="161">
        <f>IF(A15stdlife="n/a","n/a",IF(K$3&gt;(A15stdlife+$E260),(Input!$G$157*(1+rvanilla)^0.5)-SUM($G260:J260),(Input!$G$157*(1+rvanilla)^0.5)/A15stdlife))</f>
        <v>4.8098988416678153E-3</v>
      </c>
      <c r="L260" s="161">
        <f>IF(A15stdlife="n/a","n/a",IF(L$3&gt;(A15stdlife+$E260),(Input!$G$157*(1+rvanilla)^0.5)-SUM($G260:K260),(Input!$G$157*(1+rvanilla)^0.5)/A15stdlife))</f>
        <v>4.8098988416678153E-3</v>
      </c>
      <c r="M260" s="161">
        <f>IF(A15stdlife="n/a","n/a",IF(M$3&gt;(A15stdlife+$E260),(Input!$G$157*(1+rvanilla)^0.5)-SUM($G260:L260),(Input!$G$157*(1+rvanilla)^0.5)/A15stdlife))</f>
        <v>4.8098988416678153E-3</v>
      </c>
      <c r="N260" s="161">
        <f>IF(A15stdlife="n/a","n/a",IF(N$3&gt;(A15stdlife+$E260),(Input!$G$157*(1+rvanilla)^0.5)-SUM($G260:M260),(Input!$G$157*(1+rvanilla)^0.5)/A15stdlife))</f>
        <v>4.8098988416678153E-3</v>
      </c>
      <c r="O260" s="161">
        <f>IF(A15stdlife="n/a","n/a",IF(O$3&gt;(A15stdlife+$E260),(Input!$G$157*(1+rvanilla)^0.5)-SUM($G260:N260),(Input!$G$157*(1+rvanilla)^0.5)/A15stdlife))</f>
        <v>4.8098988416678153E-3</v>
      </c>
      <c r="P260" s="161">
        <f>IF(A15stdlife="n/a","n/a",IF(P$3&gt;(A15stdlife+$E260),(Input!$G$157*(1+rvanilla)^0.5)-SUM($G260:O260),(Input!$G$157*(1+rvanilla)^0.5)/A15stdlife))</f>
        <v>4.8098988416678153E-3</v>
      </c>
      <c r="Q260" s="161">
        <f>IF(A15stdlife="n/a","n/a",IF(Q$3&gt;(A15stdlife+$E260),(Input!$G$157*(1+rvanilla)^0.5)-SUM($G260:P260),(Input!$G$157*(1+rvanilla)^0.5)/A15stdlife))</f>
        <v>4.8098988416678153E-3</v>
      </c>
      <c r="R260" s="161">
        <f>IF(A15stdlife="n/a","n/a",IF(R$3&gt;(A15stdlife+$E260),(Input!$G$157*(1+rvanilla)^0.5)-SUM($G260:Q260),(Input!$G$157*(1+rvanilla)^0.5)/A15stdlife))</f>
        <v>4.8098988416678153E-3</v>
      </c>
      <c r="S260" s="161">
        <f>IF(A15stdlife="n/a","n/a",IF(S$3&gt;(A15stdlife+$E260),(Input!$G$157*(1+rvanilla)^0.5)-SUM($G260:R260),(Input!$G$157*(1+rvanilla)^0.5)/A15stdlife))</f>
        <v>4.8098988416678153E-3</v>
      </c>
      <c r="T260" s="161">
        <f>IF(A15stdlife="n/a","n/a",IF(T$3&gt;(A15stdlife+$E260),(Input!$G$157*(1+rvanilla)^0.5)-SUM($G260:S260),(Input!$G$157*(1+rvanilla)^0.5)/A15stdlife))</f>
        <v>4.8098988416678153E-3</v>
      </c>
      <c r="U260" s="161">
        <f>IF(A15stdlife="n/a","n/a",IF(U$3&gt;(A15stdlife+$E260),(Input!$G$157*(1+rvanilla)^0.5)-SUM($G260:T260),(Input!$G$157*(1+rvanilla)^0.5)/A15stdlife))</f>
        <v>4.8098988416678153E-3</v>
      </c>
      <c r="V260" s="161">
        <f>IF(A15stdlife="n/a","n/a",IF(V$3&gt;(A15stdlife+$E260),(Input!$G$157*(1+rvanilla)^0.5)-SUM($G260:U260),(Input!$G$157*(1+rvanilla)^0.5)/A15stdlife))</f>
        <v>4.8098988416678153E-3</v>
      </c>
      <c r="W260" s="161">
        <f>IF(A15stdlife="n/a","n/a",IF(W$3&gt;(A15stdlife+$E260),(Input!$G$157*(1+rvanilla)^0.5)-SUM($G260:V260),(Input!$G$157*(1+rvanilla)^0.5)/A15stdlife))</f>
        <v>4.8098988416678153E-3</v>
      </c>
      <c r="X260" s="161">
        <f>IF(A15stdlife="n/a","n/a",IF(X$3&gt;(A15stdlife+$E260),(Input!$G$157*(1+rvanilla)^0.5)-SUM($G260:W260),(Input!$G$157*(1+rvanilla)^0.5)/A15stdlife))</f>
        <v>4.8098988416678153E-3</v>
      </c>
      <c r="Y260" s="161">
        <f>IF(A15stdlife="n/a","n/a",IF(Y$3&gt;(A15stdlife+$E260),(Input!$G$157*(1+rvanilla)^0.5)-SUM($G260:X260),(Input!$G$157*(1+rvanilla)^0.5)/A15stdlife))</f>
        <v>2.1126131584806723E-3</v>
      </c>
      <c r="Z260" s="161">
        <f>IF(A15stdlife="n/a","n/a",IF(Z$3&gt;(A15stdlife+$E260),(Input!$G$157*(1+rvanilla)^0.5)-SUM($G260:Y260),(Input!$G$157*(1+rvanilla)^0.5)/A15stdlife))</f>
        <v>0</v>
      </c>
      <c r="AA260" s="161">
        <f>IF(A15stdlife="n/a","n/a",IF(AA$3&gt;(A15stdlife+$E260),(Input!$G$157*(1+rvanilla)^0.5)-SUM($G260:Z260),(Input!$G$157*(1+rvanilla)^0.5)/A15stdlife))</f>
        <v>0</v>
      </c>
      <c r="AB260" s="161">
        <f>IF(A15stdlife="n/a","n/a",IF(AB$3&gt;(A15stdlife+$E260),(Input!$G$157*(1+rvanilla)^0.5)-SUM($G260:AA260),(Input!$G$157*(1+rvanilla)^0.5)/A15stdlife))</f>
        <v>0</v>
      </c>
      <c r="AC260" s="161">
        <f>IF(A15stdlife="n/a","n/a",IF(AC$3&gt;(A15stdlife+$E260),(Input!$G$157*(1+rvanilla)^0.5)-SUM($G260:AB260),(Input!$G$157*(1+rvanilla)^0.5)/A15stdlife))</f>
        <v>0</v>
      </c>
      <c r="AD260" s="161">
        <f>IF(A15stdlife="n/a","n/a",IF(AD$3&gt;(A15stdlife+$E260),(Input!$G$157*(1+rvanilla)^0.5)-SUM($G260:AC260),(Input!$G$157*(1+rvanilla)^0.5)/A15stdlife))</f>
        <v>0</v>
      </c>
      <c r="AE260" s="161">
        <f>IF(A15stdlife="n/a","n/a",IF(AE$3&gt;(A15stdlife+$E260),(Input!$G$157*(1+rvanilla)^0.5)-SUM($G260:AD260),(Input!$G$157*(1+rvanilla)^0.5)/A15stdlife))</f>
        <v>0</v>
      </c>
      <c r="AF260" s="161">
        <f>IF(A15stdlife="n/a","n/a",IF(AF$3&gt;(A15stdlife+$E260),(Input!$G$157*(1+rvanilla)^0.5)-SUM($G260:AE260),(Input!$G$157*(1+rvanilla)^0.5)/A15stdlife))</f>
        <v>0</v>
      </c>
      <c r="AG260" s="161">
        <f>IF(A15stdlife="n/a","n/a",IF(AG$3&gt;(A15stdlife+$E260),(Input!$G$157*(1+rvanilla)^0.5)-SUM($G260:AF260),(Input!$G$157*(1+rvanilla)^0.5)/A15stdlife))</f>
        <v>0</v>
      </c>
      <c r="AH260" s="161">
        <f>IF(A15stdlife="n/a","n/a",IF(AH$3&gt;(A15stdlife+$E260),(Input!$G$157*(1+rvanilla)^0.5)-SUM($G260:AG260),(Input!$G$157*(1+rvanilla)^0.5)/A15stdlife))</f>
        <v>0</v>
      </c>
      <c r="AI260" s="161">
        <f>IF(A15stdlife="n/a","n/a",IF(AI$3&gt;(A15stdlife+$E260),(Input!$G$157*(1+rvanilla)^0.5)-SUM($G260:AH260),(Input!$G$157*(1+rvanilla)^0.5)/A15stdlife))</f>
        <v>0</v>
      </c>
      <c r="AJ260" s="161">
        <f>IF(A15stdlife="n/a","n/a",IF(AJ$3&gt;(A15stdlife+$E260),(Input!$G$157*(1+rvanilla)^0.5)-SUM($G260:AI260),(Input!$G$157*(1+rvanilla)^0.5)/A15stdlife))</f>
        <v>0</v>
      </c>
      <c r="AK260" s="161">
        <f>IF(A15stdlife="n/a","n/a",IF(AK$3&gt;(A15stdlife+$E260),(Input!$G$157*(1+rvanilla)^0.5)-SUM($G260:AJ260),(Input!$G$157*(1+rvanilla)^0.5)/A15stdlife))</f>
        <v>0</v>
      </c>
      <c r="AL260" s="161">
        <f>IF(A15stdlife="n/a","n/a",IF(AL$3&gt;(A15stdlife+$E260),(Input!$G$157*(1+rvanilla)^0.5)-SUM($G260:AK260),(Input!$G$157*(1+rvanilla)^0.5)/A15stdlife))</f>
        <v>0</v>
      </c>
      <c r="AM260" s="161">
        <f>IF(A15stdlife="n/a","n/a",IF(AM$3&gt;(A15stdlife+$E260),(Input!$G$157*(1+rvanilla)^0.5)-SUM($G260:AL260),(Input!$G$157*(1+rvanilla)^0.5)/A15stdlife))</f>
        <v>0</v>
      </c>
      <c r="AN260" s="161">
        <f>IF(A15stdlife="n/a","n/a",IF(AN$3&gt;(A15stdlife+$E260),(Input!$G$157*(1+rvanilla)^0.5)-SUM($G260:AM260),(Input!$G$157*(1+rvanilla)^0.5)/A15stdlife))</f>
        <v>0</v>
      </c>
      <c r="AO260" s="161">
        <f>IF(A15stdlife="n/a","n/a",IF(AO$3&gt;(A15stdlife+$E260),(Input!$G$157*(1+rvanilla)^0.5)-SUM($G260:AN260),(Input!$G$157*(1+rvanilla)^0.5)/A15stdlife))</f>
        <v>0</v>
      </c>
      <c r="AP260" s="161">
        <f>IF(A15stdlife="n/a","n/a",IF(AP$3&gt;(A15stdlife+$E260),(Input!$G$157*(1+rvanilla)^0.5)-SUM($G260:AO260),(Input!$G$157*(1+rvanilla)^0.5)/A15stdlife))</f>
        <v>0</v>
      </c>
      <c r="AQ260" s="161">
        <f>IF(A15stdlife="n/a","n/a",IF(AQ$3&gt;(A15stdlife+$E260),(Input!$G$157*(1+rvanilla)^0.5)-SUM($G260:AP260),(Input!$G$157*(1+rvanilla)^0.5)/A15stdlife))</f>
        <v>0</v>
      </c>
      <c r="AR260" s="161">
        <f>IF(A15stdlife="n/a","n/a",IF(AR$3&gt;(A15stdlife+$E260),(Input!$G$157*(1+rvanilla)^0.5)-SUM($G260:AQ260),(Input!$G$157*(1+rvanilla)^0.5)/A15stdlife))</f>
        <v>0</v>
      </c>
      <c r="AS260" s="161">
        <f>IF(A15stdlife="n/a","n/a",IF(AS$3&gt;(A15stdlife+$E260),(Input!$G$157*(1+rvanilla)^0.5)-SUM($G260:AR260),(Input!$G$157*(1+rvanilla)^0.5)/A15stdlife))</f>
        <v>0</v>
      </c>
      <c r="AT260" s="161">
        <f>IF(A15stdlife="n/a","n/a",IF(AT$3&gt;(A15stdlife+$E260),(Input!$G$157*(1+rvanilla)^0.5)-SUM($G260:AS260),(Input!$G$157*(1+rvanilla)^0.5)/A15stdlife))</f>
        <v>0</v>
      </c>
      <c r="AU260" s="161">
        <f>IF(A15stdlife="n/a","n/a",IF(AU$3&gt;(A15stdlife+$E260),(Input!$G$157*(1+rvanilla)^0.5)-SUM($G260:AT260),(Input!$G$157*(1+rvanilla)^0.5)/A15stdlife))</f>
        <v>0</v>
      </c>
      <c r="AV260" s="161">
        <f>IF(A15stdlife="n/a","n/a",IF(AV$3&gt;(A15stdlife+$E260),(Input!$G$157*(1+rvanilla)^0.5)-SUM($G260:AU260),(Input!$G$157*(1+rvanilla)^0.5)/A15stdlife))</f>
        <v>0</v>
      </c>
      <c r="AW260" s="161">
        <f>IF(A15stdlife="n/a","n/a",IF(AW$3&gt;(A15stdlife+$E260),(Input!$G$157*(1+rvanilla)^0.5)-SUM($G260:AV260),(Input!$G$157*(1+rvanilla)^0.5)/A15stdlife))</f>
        <v>0</v>
      </c>
      <c r="AX260" s="161">
        <f>IF(A15stdlife="n/a","n/a",IF(AX$3&gt;(A15stdlife+$E260),(Input!$G$157*(1+rvanilla)^0.5)-SUM($G260:AW260),(Input!$G$157*(1+rvanilla)^0.5)/A15stdlife))</f>
        <v>0</v>
      </c>
      <c r="AY260" s="161">
        <f>IF(A15stdlife="n/a","n/a",IF(AY$3&gt;(A15stdlife+$E260),(Input!$G$157*(1+rvanilla)^0.5)-SUM($G260:AX260),(Input!$G$157*(1+rvanilla)^0.5)/A15stdlife))</f>
        <v>0</v>
      </c>
      <c r="AZ260" s="161">
        <f>IF(A15stdlife="n/a","n/a",IF(AZ$3&gt;(A15stdlife+$E260),(Input!$G$157*(1+rvanilla)^0.5)-SUM($G260:AY260),(Input!$G$157*(1+rvanilla)^0.5)/A15stdlife))</f>
        <v>0</v>
      </c>
      <c r="BA260" s="161">
        <f>IF(A15stdlife="n/a","n/a",IF(BA$3&gt;(A15stdlife+$E260),(Input!$G$157*(1+rvanilla)^0.5)-SUM($G260:AZ260),(Input!$G$157*(1+rvanilla)^0.5)/A15stdlife))</f>
        <v>0</v>
      </c>
      <c r="BB260" s="161">
        <f>IF(A15stdlife="n/a","n/a",IF(BB$3&gt;(A15stdlife+$E260),(Input!$G$157*(1+rvanilla)^0.5)-SUM($G260:BA260),(Input!$G$157*(1+rvanilla)^0.5)/A15stdlife))</f>
        <v>0</v>
      </c>
      <c r="BC260" s="161">
        <f>IF(A15stdlife="n/a","n/a",IF(BC$3&gt;(A15stdlife+$E260),(Input!$G$157*(1+rvanilla)^0.5)-SUM($G260:BB260),(Input!$G$157*(1+rvanilla)^0.5)/A15stdlife))</f>
        <v>0</v>
      </c>
      <c r="BD260" s="161">
        <f>IF(A15stdlife="n/a","n/a",IF(BD$3&gt;(A15stdlife+$E260),(Input!$G$157*(1+rvanilla)^0.5)-SUM($G260:BC260),(Input!$G$157*(1+rvanilla)^0.5)/A15stdlife))</f>
        <v>0</v>
      </c>
      <c r="BE260" s="161">
        <f>IF(A15stdlife="n/a","n/a",IF(BE$3&gt;(A15stdlife+$E260),(Input!$G$157*(1+rvanilla)^0.5)-SUM($G260:BD260),(Input!$G$157*(1+rvanilla)^0.5)/A15stdlife))</f>
        <v>0</v>
      </c>
      <c r="BF260" s="161">
        <f>IF(A15stdlife="n/a","n/a",IF(BF$3&gt;(A15stdlife+$E260),(Input!$G$157*(1+rvanilla)^0.5)-SUM($G260:BE260),(Input!$G$157*(1+rvanilla)^0.5)/A15stdlife))</f>
        <v>0</v>
      </c>
      <c r="BG260" s="161">
        <f>IF(A15stdlife="n/a","n/a",IF(BG$3&gt;(A15stdlife+$E260),(Input!$G$157*(1+rvanilla)^0.5)-SUM($G260:BF260),(Input!$G$157*(1+rvanilla)^0.5)/A15stdlife))</f>
        <v>0</v>
      </c>
      <c r="BH260" s="161">
        <f>IF(A15stdlife="n/a","n/a",IF(BH$3&gt;(A15stdlife+$E260),(Input!$G$157*(1+rvanilla)^0.5)-SUM($G260:BG260),(Input!$G$157*(1+rvanilla)^0.5)/A15stdlife))</f>
        <v>0</v>
      </c>
      <c r="BI260" s="161">
        <f>IF(A15stdlife="n/a","n/a",IF(BI$3&gt;(A15stdlife+$E260),(Input!$G$157*(1+rvanilla)^0.5)-SUM($G260:BH260),(Input!$G$157*(1+rvanilla)^0.5)/A15stdlife))</f>
        <v>0</v>
      </c>
      <c r="BJ260" s="19"/>
      <c r="BK260" s="19"/>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x14ac:dyDescent="0.2">
      <c r="A261" s="19"/>
      <c r="B261" s="19"/>
      <c r="C261" s="35"/>
      <c r="D261" s="469"/>
      <c r="E261" s="281">
        <v>2</v>
      </c>
      <c r="F261" s="37"/>
      <c r="G261" s="393"/>
      <c r="H261" s="306"/>
      <c r="I261" s="161">
        <f>IF(A15stdlife="n/a","n/a",IF(I$3&gt;(A15stdlife+$E261),(Input!$H$157*(1+rvanilla)^0.5)-SUM($H261:H261),(Input!$H$157*(1+rvanilla)^0.5)/A15stdlife))</f>
        <v>2.412530578006378E-3</v>
      </c>
      <c r="J261" s="161">
        <f>IF(A15stdlife="n/a","n/a",IF(J$3&gt;(A15stdlife+$E261),(Input!$H$157*(1+rvanilla)^0.5)-SUM($H261:I261),(Input!$H$157*(1+rvanilla)^0.5)/A15stdlife))</f>
        <v>2.412530578006378E-3</v>
      </c>
      <c r="K261" s="161">
        <f>IF(A15stdlife="n/a","n/a",IF(K$3&gt;(A15stdlife+$E261),(Input!$H$157*(1+rvanilla)^0.5)-SUM($H261:J261),(Input!$H$157*(1+rvanilla)^0.5)/A15stdlife))</f>
        <v>2.412530578006378E-3</v>
      </c>
      <c r="L261" s="161">
        <f>IF(A15stdlife="n/a","n/a",IF(L$3&gt;(A15stdlife+$E261),(Input!$H$157*(1+rvanilla)^0.5)-SUM($H261:K261),(Input!$H$157*(1+rvanilla)^0.5)/A15stdlife))</f>
        <v>2.412530578006378E-3</v>
      </c>
      <c r="M261" s="161">
        <f>IF(A15stdlife="n/a","n/a",IF(M$3&gt;(A15stdlife+$E261),(Input!$H$157*(1+rvanilla)^0.5)-SUM($H261:L261),(Input!$H$157*(1+rvanilla)^0.5)/A15stdlife))</f>
        <v>2.412530578006378E-3</v>
      </c>
      <c r="N261" s="161">
        <f>IF(A15stdlife="n/a","n/a",IF(N$3&gt;(A15stdlife+$E261),(Input!$H$157*(1+rvanilla)^0.5)-SUM($H261:M261),(Input!$H$157*(1+rvanilla)^0.5)/A15stdlife))</f>
        <v>2.412530578006378E-3</v>
      </c>
      <c r="O261" s="161">
        <f>IF(A15stdlife="n/a","n/a",IF(O$3&gt;(A15stdlife+$E261),(Input!$H$157*(1+rvanilla)^0.5)-SUM($H261:N261),(Input!$H$157*(1+rvanilla)^0.5)/A15stdlife))</f>
        <v>2.412530578006378E-3</v>
      </c>
      <c r="P261" s="161">
        <f>IF(A15stdlife="n/a","n/a",IF(P$3&gt;(A15stdlife+$E261),(Input!$H$157*(1+rvanilla)^0.5)-SUM($H261:O261),(Input!$H$157*(1+rvanilla)^0.5)/A15stdlife))</f>
        <v>2.412530578006378E-3</v>
      </c>
      <c r="Q261" s="161">
        <f>IF(A15stdlife="n/a","n/a",IF(Q$3&gt;(A15stdlife+$E261),(Input!$H$157*(1+rvanilla)^0.5)-SUM($H261:P261),(Input!$H$157*(1+rvanilla)^0.5)/A15stdlife))</f>
        <v>2.412530578006378E-3</v>
      </c>
      <c r="R261" s="161">
        <f>IF(A15stdlife="n/a","n/a",IF(R$3&gt;(A15stdlife+$E261),(Input!$H$157*(1+rvanilla)^0.5)-SUM($H261:Q261),(Input!$H$157*(1+rvanilla)^0.5)/A15stdlife))</f>
        <v>2.412530578006378E-3</v>
      </c>
      <c r="S261" s="161">
        <f>IF(A15stdlife="n/a","n/a",IF(S$3&gt;(A15stdlife+$E261),(Input!$H$157*(1+rvanilla)^0.5)-SUM($H261:R261),(Input!$H$157*(1+rvanilla)^0.5)/A15stdlife))</f>
        <v>2.412530578006378E-3</v>
      </c>
      <c r="T261" s="161">
        <f>IF(A15stdlife="n/a","n/a",IF(T$3&gt;(A15stdlife+$E261),(Input!$H$157*(1+rvanilla)^0.5)-SUM($H261:S261),(Input!$H$157*(1+rvanilla)^0.5)/A15stdlife))</f>
        <v>2.412530578006378E-3</v>
      </c>
      <c r="U261" s="161">
        <f>IF(A15stdlife="n/a","n/a",IF(U$3&gt;(A15stdlife+$E261),(Input!$H$157*(1+rvanilla)^0.5)-SUM($H261:T261),(Input!$H$157*(1+rvanilla)^0.5)/A15stdlife))</f>
        <v>2.412530578006378E-3</v>
      </c>
      <c r="V261" s="161">
        <f>IF(A15stdlife="n/a","n/a",IF(V$3&gt;(A15stdlife+$E261),(Input!$H$157*(1+rvanilla)^0.5)-SUM($H261:U261),(Input!$H$157*(1+rvanilla)^0.5)/A15stdlife))</f>
        <v>2.412530578006378E-3</v>
      </c>
      <c r="W261" s="161">
        <f>IF(A15stdlife="n/a","n/a",IF(W$3&gt;(A15stdlife+$E261),(Input!$H$157*(1+rvanilla)^0.5)-SUM($H261:V261),(Input!$H$157*(1+rvanilla)^0.5)/A15stdlife))</f>
        <v>2.412530578006378E-3</v>
      </c>
      <c r="X261" s="161">
        <f>IF(A15stdlife="n/a","n/a",IF(X$3&gt;(A15stdlife+$E261),(Input!$H$157*(1+rvanilla)^0.5)-SUM($H261:W261),(Input!$H$157*(1+rvanilla)^0.5)/A15stdlife))</f>
        <v>2.412530578006378E-3</v>
      </c>
      <c r="Y261" s="161">
        <f>IF(A15stdlife="n/a","n/a",IF(Y$3&gt;(A15stdlife+$E261),(Input!$H$157*(1+rvanilla)^0.5)-SUM($H261:X261),(Input!$H$157*(1+rvanilla)^0.5)/A15stdlife))</f>
        <v>2.412530578006378E-3</v>
      </c>
      <c r="Z261" s="161">
        <f>IF(A15stdlife="n/a","n/a",IF(Z$3&gt;(A15stdlife+$E261),(Input!$H$157*(1+rvanilla)^0.5)-SUM($H261:Y261),(Input!$H$157*(1+rvanilla)^0.5)/A15stdlife))</f>
        <v>1.0596363898925446E-3</v>
      </c>
      <c r="AA261" s="161">
        <f>IF(A15stdlife="n/a","n/a",IF(AA$3&gt;(A15stdlife+$E261),(Input!$H$157*(1+rvanilla)^0.5)-SUM($H261:Z261),(Input!$H$157*(1+rvanilla)^0.5)/A15stdlife))</f>
        <v>0</v>
      </c>
      <c r="AB261" s="161">
        <f>IF(A15stdlife="n/a","n/a",IF(AB$3&gt;(A15stdlife+$E261),(Input!$H$157*(1+rvanilla)^0.5)-SUM($H261:AA261),(Input!$H$157*(1+rvanilla)^0.5)/A15stdlife))</f>
        <v>0</v>
      </c>
      <c r="AC261" s="161">
        <f>IF(A15stdlife="n/a","n/a",IF(AC$3&gt;(A15stdlife+$E261),(Input!$H$157*(1+rvanilla)^0.5)-SUM($H261:AB261),(Input!$H$157*(1+rvanilla)^0.5)/A15stdlife))</f>
        <v>0</v>
      </c>
      <c r="AD261" s="161">
        <f>IF(A15stdlife="n/a","n/a",IF(AD$3&gt;(A15stdlife+$E261),(Input!$H$157*(1+rvanilla)^0.5)-SUM($H261:AC261),(Input!$H$157*(1+rvanilla)^0.5)/A15stdlife))</f>
        <v>0</v>
      </c>
      <c r="AE261" s="161">
        <f>IF(A15stdlife="n/a","n/a",IF(AE$3&gt;(A15stdlife+$E261),(Input!$H$157*(1+rvanilla)^0.5)-SUM($H261:AD261),(Input!$H$157*(1+rvanilla)^0.5)/A15stdlife))</f>
        <v>0</v>
      </c>
      <c r="AF261" s="161">
        <f>IF(A15stdlife="n/a","n/a",IF(AF$3&gt;(A15stdlife+$E261),(Input!$H$157*(1+rvanilla)^0.5)-SUM($H261:AE261),(Input!$H$157*(1+rvanilla)^0.5)/A15stdlife))</f>
        <v>0</v>
      </c>
      <c r="AG261" s="161">
        <f>IF(A15stdlife="n/a","n/a",IF(AG$3&gt;(A15stdlife+$E261),(Input!$H$157*(1+rvanilla)^0.5)-SUM($H261:AF261),(Input!$H$157*(1+rvanilla)^0.5)/A15stdlife))</f>
        <v>0</v>
      </c>
      <c r="AH261" s="161">
        <f>IF(A15stdlife="n/a","n/a",IF(AH$3&gt;(A15stdlife+$E261),(Input!$H$157*(1+rvanilla)^0.5)-SUM($H261:AG261),(Input!$H$157*(1+rvanilla)^0.5)/A15stdlife))</f>
        <v>0</v>
      </c>
      <c r="AI261" s="161">
        <f>IF(A15stdlife="n/a","n/a",IF(AI$3&gt;(A15stdlife+$E261),(Input!$H$157*(1+rvanilla)^0.5)-SUM($H261:AH261),(Input!$H$157*(1+rvanilla)^0.5)/A15stdlife))</f>
        <v>0</v>
      </c>
      <c r="AJ261" s="161">
        <f>IF(A15stdlife="n/a","n/a",IF(AJ$3&gt;(A15stdlife+$E261),(Input!$H$157*(1+rvanilla)^0.5)-SUM($H261:AI261),(Input!$H$157*(1+rvanilla)^0.5)/A15stdlife))</f>
        <v>0</v>
      </c>
      <c r="AK261" s="161">
        <f>IF(A15stdlife="n/a","n/a",IF(AK$3&gt;(A15stdlife+$E261),(Input!$H$157*(1+rvanilla)^0.5)-SUM($H261:AJ261),(Input!$H$157*(1+rvanilla)^0.5)/A15stdlife))</f>
        <v>0</v>
      </c>
      <c r="AL261" s="161">
        <f>IF(A15stdlife="n/a","n/a",IF(AL$3&gt;(A15stdlife+$E261),(Input!$H$157*(1+rvanilla)^0.5)-SUM($H261:AK261),(Input!$H$157*(1+rvanilla)^0.5)/A15stdlife))</f>
        <v>0</v>
      </c>
      <c r="AM261" s="161">
        <f>IF(A15stdlife="n/a","n/a",IF(AM$3&gt;(A15stdlife+$E261),(Input!$H$157*(1+rvanilla)^0.5)-SUM($H261:AL261),(Input!$H$157*(1+rvanilla)^0.5)/A15stdlife))</f>
        <v>0</v>
      </c>
      <c r="AN261" s="161">
        <f>IF(A15stdlife="n/a","n/a",IF(AN$3&gt;(A15stdlife+$E261),(Input!$H$157*(1+rvanilla)^0.5)-SUM($H261:AM261),(Input!$H$157*(1+rvanilla)^0.5)/A15stdlife))</f>
        <v>0</v>
      </c>
      <c r="AO261" s="161">
        <f>IF(A15stdlife="n/a","n/a",IF(AO$3&gt;(A15stdlife+$E261),(Input!$H$157*(1+rvanilla)^0.5)-SUM($H261:AN261),(Input!$H$157*(1+rvanilla)^0.5)/A15stdlife))</f>
        <v>0</v>
      </c>
      <c r="AP261" s="161">
        <f>IF(A15stdlife="n/a","n/a",IF(AP$3&gt;(A15stdlife+$E261),(Input!$H$157*(1+rvanilla)^0.5)-SUM($H261:AO261),(Input!$H$157*(1+rvanilla)^0.5)/A15stdlife))</f>
        <v>0</v>
      </c>
      <c r="AQ261" s="161">
        <f>IF(A15stdlife="n/a","n/a",IF(AQ$3&gt;(A15stdlife+$E261),(Input!$H$157*(1+rvanilla)^0.5)-SUM($H261:AP261),(Input!$H$157*(1+rvanilla)^0.5)/A15stdlife))</f>
        <v>0</v>
      </c>
      <c r="AR261" s="161">
        <f>IF(A15stdlife="n/a","n/a",IF(AR$3&gt;(A15stdlife+$E261),(Input!$H$157*(1+rvanilla)^0.5)-SUM($H261:AQ261),(Input!$H$157*(1+rvanilla)^0.5)/A15stdlife))</f>
        <v>0</v>
      </c>
      <c r="AS261" s="161">
        <f>IF(A15stdlife="n/a","n/a",IF(AS$3&gt;(A15stdlife+$E261),(Input!$H$157*(1+rvanilla)^0.5)-SUM($H261:AR261),(Input!$H$157*(1+rvanilla)^0.5)/A15stdlife))</f>
        <v>0</v>
      </c>
      <c r="AT261" s="161">
        <f>IF(A15stdlife="n/a","n/a",IF(AT$3&gt;(A15stdlife+$E261),(Input!$H$157*(1+rvanilla)^0.5)-SUM($H261:AS261),(Input!$H$157*(1+rvanilla)^0.5)/A15stdlife))</f>
        <v>0</v>
      </c>
      <c r="AU261" s="161">
        <f>IF(A15stdlife="n/a","n/a",IF(AU$3&gt;(A15stdlife+$E261),(Input!$H$157*(1+rvanilla)^0.5)-SUM($H261:AT261),(Input!$H$157*(1+rvanilla)^0.5)/A15stdlife))</f>
        <v>0</v>
      </c>
      <c r="AV261" s="161">
        <f>IF(A15stdlife="n/a","n/a",IF(AV$3&gt;(A15stdlife+$E261),(Input!$H$157*(1+rvanilla)^0.5)-SUM($H261:AU261),(Input!$H$157*(1+rvanilla)^0.5)/A15stdlife))</f>
        <v>0</v>
      </c>
      <c r="AW261" s="161">
        <f>IF(A15stdlife="n/a","n/a",IF(AW$3&gt;(A15stdlife+$E261),(Input!$H$157*(1+rvanilla)^0.5)-SUM($H261:AV261),(Input!$H$157*(1+rvanilla)^0.5)/A15stdlife))</f>
        <v>0</v>
      </c>
      <c r="AX261" s="161">
        <f>IF(A15stdlife="n/a","n/a",IF(AX$3&gt;(A15stdlife+$E261),(Input!$H$157*(1+rvanilla)^0.5)-SUM($H261:AW261),(Input!$H$157*(1+rvanilla)^0.5)/A15stdlife))</f>
        <v>0</v>
      </c>
      <c r="AY261" s="161">
        <f>IF(A15stdlife="n/a","n/a",IF(AY$3&gt;(A15stdlife+$E261),(Input!$H$157*(1+rvanilla)^0.5)-SUM($H261:AX261),(Input!$H$157*(1+rvanilla)^0.5)/A15stdlife))</f>
        <v>0</v>
      </c>
      <c r="AZ261" s="161">
        <f>IF(A15stdlife="n/a","n/a",IF(AZ$3&gt;(A15stdlife+$E261),(Input!$H$157*(1+rvanilla)^0.5)-SUM($H261:AY261),(Input!$H$157*(1+rvanilla)^0.5)/A15stdlife))</f>
        <v>0</v>
      </c>
      <c r="BA261" s="161">
        <f>IF(A15stdlife="n/a","n/a",IF(BA$3&gt;(A15stdlife+$E261),(Input!$H$157*(1+rvanilla)^0.5)-SUM($H261:AZ261),(Input!$H$157*(1+rvanilla)^0.5)/A15stdlife))</f>
        <v>0</v>
      </c>
      <c r="BB261" s="161">
        <f>IF(A15stdlife="n/a","n/a",IF(BB$3&gt;(A15stdlife+$E261),(Input!$H$157*(1+rvanilla)^0.5)-SUM($H261:BA261),(Input!$H$157*(1+rvanilla)^0.5)/A15stdlife))</f>
        <v>0</v>
      </c>
      <c r="BC261" s="161">
        <f>IF(A15stdlife="n/a","n/a",IF(BC$3&gt;(A15stdlife+$E261),(Input!$H$157*(1+rvanilla)^0.5)-SUM($H261:BB261),(Input!$H$157*(1+rvanilla)^0.5)/A15stdlife))</f>
        <v>0</v>
      </c>
      <c r="BD261" s="161">
        <f>IF(A15stdlife="n/a","n/a",IF(BD$3&gt;(A15stdlife+$E261),(Input!$H$157*(1+rvanilla)^0.5)-SUM($H261:BC261),(Input!$H$157*(1+rvanilla)^0.5)/A15stdlife))</f>
        <v>0</v>
      </c>
      <c r="BE261" s="161">
        <f>IF(A15stdlife="n/a","n/a",IF(BE$3&gt;(A15stdlife+$E261),(Input!$H$157*(1+rvanilla)^0.5)-SUM($H261:BD261),(Input!$H$157*(1+rvanilla)^0.5)/A15stdlife))</f>
        <v>0</v>
      </c>
      <c r="BF261" s="161">
        <f>IF(A15stdlife="n/a","n/a",IF(BF$3&gt;(A15stdlife+$E261),(Input!$H$157*(1+rvanilla)^0.5)-SUM($H261:BE261),(Input!$H$157*(1+rvanilla)^0.5)/A15stdlife))</f>
        <v>0</v>
      </c>
      <c r="BG261" s="161">
        <f>IF(A15stdlife="n/a","n/a",IF(BG$3&gt;(A15stdlife+$E261),(Input!$H$157*(1+rvanilla)^0.5)-SUM($H261:BF261),(Input!$H$157*(1+rvanilla)^0.5)/A15stdlife))</f>
        <v>0</v>
      </c>
      <c r="BH261" s="161">
        <f>IF(A15stdlife="n/a","n/a",IF(BH$3&gt;(A15stdlife+$E261),(Input!$H$157*(1+rvanilla)^0.5)-SUM($H261:BG261),(Input!$H$157*(1+rvanilla)^0.5)/A15stdlife))</f>
        <v>0</v>
      </c>
      <c r="BI261" s="161">
        <f>IF(A15stdlife="n/a","n/a",IF(BI$3&gt;(A15stdlife+$E261),(Input!$H$157*(1+rvanilla)^0.5)-SUM($H261:BH261),(Input!$H$157*(1+rvanilla)^0.5)/A15stdlife))</f>
        <v>0</v>
      </c>
      <c r="BJ261" s="19"/>
      <c r="BK261" s="19"/>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x14ac:dyDescent="0.2">
      <c r="A262" s="19"/>
      <c r="B262" s="19"/>
      <c r="C262" s="35"/>
      <c r="D262" s="469"/>
      <c r="E262" s="281">
        <v>3</v>
      </c>
      <c r="F262" s="37"/>
      <c r="G262" s="393"/>
      <c r="H262" s="307"/>
      <c r="I262" s="306"/>
      <c r="J262" s="161">
        <f>IF(A15stdlife="n/a","n/a",IF(J$3&gt;(A15stdlife+$E262),(Input!$I$157*(1+rvanilla)^0.5)-SUM($I262:I262),(Input!$I$157*(1+rvanilla)^0.5)/A15stdlife))</f>
        <v>3.1412188863391287E-3</v>
      </c>
      <c r="K262" s="161">
        <f>IF(A15stdlife="n/a","n/a",IF(K$3&gt;(A15stdlife+$E262),(Input!$I$157*(1+rvanilla)^0.5)-SUM($I262:J262),(Input!$I$157*(1+rvanilla)^0.5)/A15stdlife))</f>
        <v>3.1412188863391287E-3</v>
      </c>
      <c r="L262" s="161">
        <f>IF(A15stdlife="n/a","n/a",IF(L$3&gt;(A15stdlife+$E262),(Input!$I$157*(1+rvanilla)^0.5)-SUM($I262:K262),(Input!$I$157*(1+rvanilla)^0.5)/A15stdlife))</f>
        <v>3.1412188863391287E-3</v>
      </c>
      <c r="M262" s="161">
        <f>IF(A15stdlife="n/a","n/a",IF(M$3&gt;(A15stdlife+$E262),(Input!$I$157*(1+rvanilla)^0.5)-SUM($I262:L262),(Input!$I$157*(1+rvanilla)^0.5)/A15stdlife))</f>
        <v>3.1412188863391287E-3</v>
      </c>
      <c r="N262" s="161">
        <f>IF(A15stdlife="n/a","n/a",IF(N$3&gt;(A15stdlife+$E262),(Input!$I$157*(1+rvanilla)^0.5)-SUM($I262:M262),(Input!$I$157*(1+rvanilla)^0.5)/A15stdlife))</f>
        <v>3.1412188863391287E-3</v>
      </c>
      <c r="O262" s="161">
        <f>IF(A15stdlife="n/a","n/a",IF(O$3&gt;(A15stdlife+$E262),(Input!$I$157*(1+rvanilla)^0.5)-SUM($I262:N262),(Input!$I$157*(1+rvanilla)^0.5)/A15stdlife))</f>
        <v>3.1412188863391287E-3</v>
      </c>
      <c r="P262" s="161">
        <f>IF(A15stdlife="n/a","n/a",IF(P$3&gt;(A15stdlife+$E262),(Input!$I$157*(1+rvanilla)^0.5)-SUM($I262:O262),(Input!$I$157*(1+rvanilla)^0.5)/A15stdlife))</f>
        <v>3.1412188863391287E-3</v>
      </c>
      <c r="Q262" s="161">
        <f>IF(A15stdlife="n/a","n/a",IF(Q$3&gt;(A15stdlife+$E262),(Input!$I$157*(1+rvanilla)^0.5)-SUM($I262:P262),(Input!$I$157*(1+rvanilla)^0.5)/A15stdlife))</f>
        <v>3.1412188863391287E-3</v>
      </c>
      <c r="R262" s="161">
        <f>IF(A15stdlife="n/a","n/a",IF(R$3&gt;(A15stdlife+$E262),(Input!$I$157*(1+rvanilla)^0.5)-SUM($I262:Q262),(Input!$I$157*(1+rvanilla)^0.5)/A15stdlife))</f>
        <v>3.1412188863391287E-3</v>
      </c>
      <c r="S262" s="161">
        <f>IF(A15stdlife="n/a","n/a",IF(S$3&gt;(A15stdlife+$E262),(Input!$I$157*(1+rvanilla)^0.5)-SUM($I262:R262),(Input!$I$157*(1+rvanilla)^0.5)/A15stdlife))</f>
        <v>3.1412188863391287E-3</v>
      </c>
      <c r="T262" s="161">
        <f>IF(A15stdlife="n/a","n/a",IF(T$3&gt;(A15stdlife+$E262),(Input!$I$157*(1+rvanilla)^0.5)-SUM($I262:S262),(Input!$I$157*(1+rvanilla)^0.5)/A15stdlife))</f>
        <v>3.1412188863391287E-3</v>
      </c>
      <c r="U262" s="161">
        <f>IF(A15stdlife="n/a","n/a",IF(U$3&gt;(A15stdlife+$E262),(Input!$I$157*(1+rvanilla)^0.5)-SUM($I262:T262),(Input!$I$157*(1+rvanilla)^0.5)/A15stdlife))</f>
        <v>3.1412188863391287E-3</v>
      </c>
      <c r="V262" s="161">
        <f>IF(A15stdlife="n/a","n/a",IF(V$3&gt;(A15stdlife+$E262),(Input!$I$157*(1+rvanilla)^0.5)-SUM($I262:U262),(Input!$I$157*(1+rvanilla)^0.5)/A15stdlife))</f>
        <v>3.1412188863391287E-3</v>
      </c>
      <c r="W262" s="161">
        <f>IF(A15stdlife="n/a","n/a",IF(W$3&gt;(A15stdlife+$E262),(Input!$I$157*(1+rvanilla)^0.5)-SUM($I262:V262),(Input!$I$157*(1+rvanilla)^0.5)/A15stdlife))</f>
        <v>3.1412188863391287E-3</v>
      </c>
      <c r="X262" s="161">
        <f>IF(A15stdlife="n/a","n/a",IF(X$3&gt;(A15stdlife+$E262),(Input!$I$157*(1+rvanilla)^0.5)-SUM($I262:W262),(Input!$I$157*(1+rvanilla)^0.5)/A15stdlife))</f>
        <v>3.1412188863391287E-3</v>
      </c>
      <c r="Y262" s="161">
        <f>IF(A15stdlife="n/a","n/a",IF(Y$3&gt;(A15stdlife+$E262),(Input!$I$157*(1+rvanilla)^0.5)-SUM($I262:X262),(Input!$I$157*(1+rvanilla)^0.5)/A15stdlife))</f>
        <v>3.1412188863391287E-3</v>
      </c>
      <c r="Z262" s="161">
        <f>IF(A15stdlife="n/a","n/a",IF(Z$3&gt;(A15stdlife+$E262),(Input!$I$157*(1+rvanilla)^0.5)-SUM($I262:Y262),(Input!$I$157*(1+rvanilla)^0.5)/A15stdlife))</f>
        <v>3.1412188863391287E-3</v>
      </c>
      <c r="AA262" s="161">
        <f>IF(A15stdlife="n/a","n/a",IF(AA$3&gt;(A15stdlife+$E262),(Input!$I$157*(1+rvanilla)^0.5)-SUM($I262:Z262),(Input!$I$157*(1+rvanilla)^0.5)/A15stdlife))</f>
        <v>1.3796922911266246E-3</v>
      </c>
      <c r="AB262" s="161">
        <f>IF(A15stdlife="n/a","n/a",IF(AB$3&gt;(A15stdlife+$E262),(Input!$I$157*(1+rvanilla)^0.5)-SUM($I262:AA262),(Input!$I$157*(1+rvanilla)^0.5)/A15stdlife))</f>
        <v>0</v>
      </c>
      <c r="AC262" s="161">
        <f>IF(A15stdlife="n/a","n/a",IF(AC$3&gt;(A15stdlife+$E262),(Input!$I$157*(1+rvanilla)^0.5)-SUM($I262:AB262),(Input!$I$157*(1+rvanilla)^0.5)/A15stdlife))</f>
        <v>0</v>
      </c>
      <c r="AD262" s="161">
        <f>IF(A15stdlife="n/a","n/a",IF(AD$3&gt;(A15stdlife+$E262),(Input!$I$157*(1+rvanilla)^0.5)-SUM($I262:AC262),(Input!$I$157*(1+rvanilla)^0.5)/A15stdlife))</f>
        <v>0</v>
      </c>
      <c r="AE262" s="161">
        <f>IF(A15stdlife="n/a","n/a",IF(AE$3&gt;(A15stdlife+$E262),(Input!$I$157*(1+rvanilla)^0.5)-SUM($I262:AD262),(Input!$I$157*(1+rvanilla)^0.5)/A15stdlife))</f>
        <v>0</v>
      </c>
      <c r="AF262" s="161">
        <f>IF(A15stdlife="n/a","n/a",IF(AF$3&gt;(A15stdlife+$E262),(Input!$I$157*(1+rvanilla)^0.5)-SUM($I262:AE262),(Input!$I$157*(1+rvanilla)^0.5)/A15stdlife))</f>
        <v>0</v>
      </c>
      <c r="AG262" s="161">
        <f>IF(A15stdlife="n/a","n/a",IF(AG$3&gt;(A15stdlife+$E262),(Input!$I$157*(1+rvanilla)^0.5)-SUM($I262:AF262),(Input!$I$157*(1+rvanilla)^0.5)/A15stdlife))</f>
        <v>0</v>
      </c>
      <c r="AH262" s="161">
        <f>IF(A15stdlife="n/a","n/a",IF(AH$3&gt;(A15stdlife+$E262),(Input!$I$157*(1+rvanilla)^0.5)-SUM($I262:AG262),(Input!$I$157*(1+rvanilla)^0.5)/A15stdlife))</f>
        <v>0</v>
      </c>
      <c r="AI262" s="161">
        <f>IF(A15stdlife="n/a","n/a",IF(AI$3&gt;(A15stdlife+$E262),(Input!$I$157*(1+rvanilla)^0.5)-SUM($I262:AH262),(Input!$I$157*(1+rvanilla)^0.5)/A15stdlife))</f>
        <v>0</v>
      </c>
      <c r="AJ262" s="161">
        <f>IF(A15stdlife="n/a","n/a",IF(AJ$3&gt;(A15stdlife+$E262),(Input!$I$157*(1+rvanilla)^0.5)-SUM($I262:AI262),(Input!$I$157*(1+rvanilla)^0.5)/A15stdlife))</f>
        <v>0</v>
      </c>
      <c r="AK262" s="161">
        <f>IF(A15stdlife="n/a","n/a",IF(AK$3&gt;(A15stdlife+$E262),(Input!$I$157*(1+rvanilla)^0.5)-SUM($I262:AJ262),(Input!$I$157*(1+rvanilla)^0.5)/A15stdlife))</f>
        <v>0</v>
      </c>
      <c r="AL262" s="161">
        <f>IF(A15stdlife="n/a","n/a",IF(AL$3&gt;(A15stdlife+$E262),(Input!$I$157*(1+rvanilla)^0.5)-SUM($I262:AK262),(Input!$I$157*(1+rvanilla)^0.5)/A15stdlife))</f>
        <v>0</v>
      </c>
      <c r="AM262" s="161">
        <f>IF(A15stdlife="n/a","n/a",IF(AM$3&gt;(A15stdlife+$E262),(Input!$I$157*(1+rvanilla)^0.5)-SUM($I262:AL262),(Input!$I$157*(1+rvanilla)^0.5)/A15stdlife))</f>
        <v>0</v>
      </c>
      <c r="AN262" s="161">
        <f>IF(A15stdlife="n/a","n/a",IF(AN$3&gt;(A15stdlife+$E262),(Input!$I$157*(1+rvanilla)^0.5)-SUM($I262:AM262),(Input!$I$157*(1+rvanilla)^0.5)/A15stdlife))</f>
        <v>0</v>
      </c>
      <c r="AO262" s="161">
        <f>IF(A15stdlife="n/a","n/a",IF(AO$3&gt;(A15stdlife+$E262),(Input!$I$157*(1+rvanilla)^0.5)-SUM($I262:AN262),(Input!$I$157*(1+rvanilla)^0.5)/A15stdlife))</f>
        <v>0</v>
      </c>
      <c r="AP262" s="161">
        <f>IF(A15stdlife="n/a","n/a",IF(AP$3&gt;(A15stdlife+$E262),(Input!$I$157*(1+rvanilla)^0.5)-SUM($I262:AO262),(Input!$I$157*(1+rvanilla)^0.5)/A15stdlife))</f>
        <v>0</v>
      </c>
      <c r="AQ262" s="161">
        <f>IF(A15stdlife="n/a","n/a",IF(AQ$3&gt;(A15stdlife+$E262),(Input!$I$157*(1+rvanilla)^0.5)-SUM($I262:AP262),(Input!$I$157*(1+rvanilla)^0.5)/A15stdlife))</f>
        <v>0</v>
      </c>
      <c r="AR262" s="161">
        <f>IF(A15stdlife="n/a","n/a",IF(AR$3&gt;(A15stdlife+$E262),(Input!$I$157*(1+rvanilla)^0.5)-SUM($I262:AQ262),(Input!$I$157*(1+rvanilla)^0.5)/A15stdlife))</f>
        <v>0</v>
      </c>
      <c r="AS262" s="161">
        <f>IF(A15stdlife="n/a","n/a",IF(AS$3&gt;(A15stdlife+$E262),(Input!$I$157*(1+rvanilla)^0.5)-SUM($I262:AR262),(Input!$I$157*(1+rvanilla)^0.5)/A15stdlife))</f>
        <v>0</v>
      </c>
      <c r="AT262" s="161">
        <f>IF(A15stdlife="n/a","n/a",IF(AT$3&gt;(A15stdlife+$E262),(Input!$I$157*(1+rvanilla)^0.5)-SUM($I262:AS262),(Input!$I$157*(1+rvanilla)^0.5)/A15stdlife))</f>
        <v>0</v>
      </c>
      <c r="AU262" s="161">
        <f>IF(A15stdlife="n/a","n/a",IF(AU$3&gt;(A15stdlife+$E262),(Input!$I$157*(1+rvanilla)^0.5)-SUM($I262:AT262),(Input!$I$157*(1+rvanilla)^0.5)/A15stdlife))</f>
        <v>0</v>
      </c>
      <c r="AV262" s="161">
        <f>IF(A15stdlife="n/a","n/a",IF(AV$3&gt;(A15stdlife+$E262),(Input!$I$157*(1+rvanilla)^0.5)-SUM($I262:AU262),(Input!$I$157*(1+rvanilla)^0.5)/A15stdlife))</f>
        <v>0</v>
      </c>
      <c r="AW262" s="161">
        <f>IF(A15stdlife="n/a","n/a",IF(AW$3&gt;(A15stdlife+$E262),(Input!$I$157*(1+rvanilla)^0.5)-SUM($I262:AV262),(Input!$I$157*(1+rvanilla)^0.5)/A15stdlife))</f>
        <v>0</v>
      </c>
      <c r="AX262" s="161">
        <f>IF(A15stdlife="n/a","n/a",IF(AX$3&gt;(A15stdlife+$E262),(Input!$I$157*(1+rvanilla)^0.5)-SUM($I262:AW262),(Input!$I$157*(1+rvanilla)^0.5)/A15stdlife))</f>
        <v>0</v>
      </c>
      <c r="AY262" s="161">
        <f>IF(A15stdlife="n/a","n/a",IF(AY$3&gt;(A15stdlife+$E262),(Input!$I$157*(1+rvanilla)^0.5)-SUM($I262:AX262),(Input!$I$157*(1+rvanilla)^0.5)/A15stdlife))</f>
        <v>0</v>
      </c>
      <c r="AZ262" s="161">
        <f>IF(A15stdlife="n/a","n/a",IF(AZ$3&gt;(A15stdlife+$E262),(Input!$I$157*(1+rvanilla)^0.5)-SUM($I262:AY262),(Input!$I$157*(1+rvanilla)^0.5)/A15stdlife))</f>
        <v>0</v>
      </c>
      <c r="BA262" s="161">
        <f>IF(A15stdlife="n/a","n/a",IF(BA$3&gt;(A15stdlife+$E262),(Input!$I$157*(1+rvanilla)^0.5)-SUM($I262:AZ262),(Input!$I$157*(1+rvanilla)^0.5)/A15stdlife))</f>
        <v>0</v>
      </c>
      <c r="BB262" s="161">
        <f>IF(A15stdlife="n/a","n/a",IF(BB$3&gt;(A15stdlife+$E262),(Input!$I$157*(1+rvanilla)^0.5)-SUM($I262:BA262),(Input!$I$157*(1+rvanilla)^0.5)/A15stdlife))</f>
        <v>0</v>
      </c>
      <c r="BC262" s="161">
        <f>IF(A15stdlife="n/a","n/a",IF(BC$3&gt;(A15stdlife+$E262),(Input!$I$157*(1+rvanilla)^0.5)-SUM($I262:BB262),(Input!$I$157*(1+rvanilla)^0.5)/A15stdlife))</f>
        <v>0</v>
      </c>
      <c r="BD262" s="161">
        <f>IF(A15stdlife="n/a","n/a",IF(BD$3&gt;(A15stdlife+$E262),(Input!$I$157*(1+rvanilla)^0.5)-SUM($I262:BC262),(Input!$I$157*(1+rvanilla)^0.5)/A15stdlife))</f>
        <v>0</v>
      </c>
      <c r="BE262" s="161">
        <f>IF(A15stdlife="n/a","n/a",IF(BE$3&gt;(A15stdlife+$E262),(Input!$I$157*(1+rvanilla)^0.5)-SUM($I262:BD262),(Input!$I$157*(1+rvanilla)^0.5)/A15stdlife))</f>
        <v>0</v>
      </c>
      <c r="BF262" s="161">
        <f>IF(A15stdlife="n/a","n/a",IF(BF$3&gt;(A15stdlife+$E262),(Input!$I$157*(1+rvanilla)^0.5)-SUM($I262:BE262),(Input!$I$157*(1+rvanilla)^0.5)/A15stdlife))</f>
        <v>0</v>
      </c>
      <c r="BG262" s="161">
        <f>IF(A15stdlife="n/a","n/a",IF(BG$3&gt;(A15stdlife+$E262),(Input!$I$157*(1+rvanilla)^0.5)-SUM($I262:BF262),(Input!$I$157*(1+rvanilla)^0.5)/A15stdlife))</f>
        <v>0</v>
      </c>
      <c r="BH262" s="161">
        <f>IF(A15stdlife="n/a","n/a",IF(BH$3&gt;(A15stdlife+$E262),(Input!$I$157*(1+rvanilla)^0.5)-SUM($I262:BG262),(Input!$I$157*(1+rvanilla)^0.5)/A15stdlife))</f>
        <v>0</v>
      </c>
      <c r="BI262" s="161">
        <f>IF(A15stdlife="n/a","n/a",IF(BI$3&gt;(A15stdlife+$E262),(Input!$I$157*(1+rvanilla)^0.5)-SUM($I262:BH262),(Input!$I$157*(1+rvanilla)^0.5)/A15stdlife))</f>
        <v>0</v>
      </c>
      <c r="BJ262" s="19"/>
      <c r="BK262" s="19"/>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x14ac:dyDescent="0.2">
      <c r="A263" s="19"/>
      <c r="B263" s="19"/>
      <c r="C263" s="35"/>
      <c r="D263" s="469"/>
      <c r="E263" s="281">
        <v>4</v>
      </c>
      <c r="F263" s="37"/>
      <c r="G263" s="393"/>
      <c r="H263" s="307"/>
      <c r="I263" s="307"/>
      <c r="J263" s="306"/>
      <c r="K263" s="161">
        <f>IF(A15stdlife="n/a","n/a",IF(K$3&gt;(A15stdlife+$E263),(Input!$J$157*(1+rvanilla)^0.5)-SUM($J263:J263),(Input!$J$157*(1+rvanilla)^0.5)/A15stdlife))</f>
        <v>3.5244168492975644E-3</v>
      </c>
      <c r="L263" s="161">
        <f>IF(A15stdlife="n/a","n/a",IF(L$3&gt;(A15stdlife+$E263),(Input!$J$157*(1+rvanilla)^0.5)-SUM($J263:K263),(Input!$J$157*(1+rvanilla)^0.5)/A15stdlife))</f>
        <v>3.5244168492975644E-3</v>
      </c>
      <c r="M263" s="161">
        <f>IF(A15stdlife="n/a","n/a",IF(M$3&gt;(A15stdlife+$E263),(Input!$J$157*(1+rvanilla)^0.5)-SUM($J263:L263),(Input!$J$157*(1+rvanilla)^0.5)/A15stdlife))</f>
        <v>3.5244168492975644E-3</v>
      </c>
      <c r="N263" s="161">
        <f>IF(A15stdlife="n/a","n/a",IF(N$3&gt;(A15stdlife+$E263),(Input!$J$157*(1+rvanilla)^0.5)-SUM($J263:M263),(Input!$J$157*(1+rvanilla)^0.5)/A15stdlife))</f>
        <v>3.5244168492975644E-3</v>
      </c>
      <c r="O263" s="161">
        <f>IF(A15stdlife="n/a","n/a",IF(O$3&gt;(A15stdlife+$E263),(Input!$J$157*(1+rvanilla)^0.5)-SUM($J263:N263),(Input!$J$157*(1+rvanilla)^0.5)/A15stdlife))</f>
        <v>3.5244168492975644E-3</v>
      </c>
      <c r="P263" s="161">
        <f>IF(A15stdlife="n/a","n/a",IF(P$3&gt;(A15stdlife+$E263),(Input!$J$157*(1+rvanilla)^0.5)-SUM($J263:O263),(Input!$J$157*(1+rvanilla)^0.5)/A15stdlife))</f>
        <v>3.5244168492975644E-3</v>
      </c>
      <c r="Q263" s="161">
        <f>IF(A15stdlife="n/a","n/a",IF(Q$3&gt;(A15stdlife+$E263),(Input!$J$157*(1+rvanilla)^0.5)-SUM($J263:P263),(Input!$J$157*(1+rvanilla)^0.5)/A15stdlife))</f>
        <v>3.5244168492975644E-3</v>
      </c>
      <c r="R263" s="161">
        <f>IF(A15stdlife="n/a","n/a",IF(R$3&gt;(A15stdlife+$E263),(Input!$J$157*(1+rvanilla)^0.5)-SUM($J263:Q263),(Input!$J$157*(1+rvanilla)^0.5)/A15stdlife))</f>
        <v>3.5244168492975644E-3</v>
      </c>
      <c r="S263" s="161">
        <f>IF(A15stdlife="n/a","n/a",IF(S$3&gt;(A15stdlife+$E263),(Input!$J$157*(1+rvanilla)^0.5)-SUM($J263:R263),(Input!$J$157*(1+rvanilla)^0.5)/A15stdlife))</f>
        <v>3.5244168492975644E-3</v>
      </c>
      <c r="T263" s="161">
        <f>IF(A15stdlife="n/a","n/a",IF(T$3&gt;(A15stdlife+$E263),(Input!$J$157*(1+rvanilla)^0.5)-SUM($J263:S263),(Input!$J$157*(1+rvanilla)^0.5)/A15stdlife))</f>
        <v>3.5244168492975644E-3</v>
      </c>
      <c r="U263" s="161">
        <f>IF(A15stdlife="n/a","n/a",IF(U$3&gt;(A15stdlife+$E263),(Input!$J$157*(1+rvanilla)^0.5)-SUM($J263:T263),(Input!$J$157*(1+rvanilla)^0.5)/A15stdlife))</f>
        <v>3.5244168492975644E-3</v>
      </c>
      <c r="V263" s="161">
        <f>IF(A15stdlife="n/a","n/a",IF(V$3&gt;(A15stdlife+$E263),(Input!$J$157*(1+rvanilla)^0.5)-SUM($J263:U263),(Input!$J$157*(1+rvanilla)^0.5)/A15stdlife))</f>
        <v>3.5244168492975644E-3</v>
      </c>
      <c r="W263" s="161">
        <f>IF(A15stdlife="n/a","n/a",IF(W$3&gt;(A15stdlife+$E263),(Input!$J$157*(1+rvanilla)^0.5)-SUM($J263:V263),(Input!$J$157*(1+rvanilla)^0.5)/A15stdlife))</f>
        <v>3.5244168492975644E-3</v>
      </c>
      <c r="X263" s="161">
        <f>IF(A15stdlife="n/a","n/a",IF(X$3&gt;(A15stdlife+$E263),(Input!$J$157*(1+rvanilla)^0.5)-SUM($J263:W263),(Input!$J$157*(1+rvanilla)^0.5)/A15stdlife))</f>
        <v>3.5244168492975644E-3</v>
      </c>
      <c r="Y263" s="161">
        <f>IF(A15stdlife="n/a","n/a",IF(Y$3&gt;(A15stdlife+$E263),(Input!$J$157*(1+rvanilla)^0.5)-SUM($J263:X263),(Input!$J$157*(1+rvanilla)^0.5)/A15stdlife))</f>
        <v>3.5244168492975644E-3</v>
      </c>
      <c r="Z263" s="161">
        <f>IF(A15stdlife="n/a","n/a",IF(Z$3&gt;(A15stdlife+$E263),(Input!$J$157*(1+rvanilla)^0.5)-SUM($J263:Y263),(Input!$J$157*(1+rvanilla)^0.5)/A15stdlife))</f>
        <v>3.5244168492975644E-3</v>
      </c>
      <c r="AA263" s="161">
        <f>IF(A15stdlife="n/a","n/a",IF(AA$3&gt;(A15stdlife+$E263),(Input!$J$157*(1+rvanilla)^0.5)-SUM($J263:Z263),(Input!$J$157*(1+rvanilla)^0.5)/A15stdlife))</f>
        <v>3.5244168492975644E-3</v>
      </c>
      <c r="AB263" s="161">
        <f>IF(A15stdlife="n/a","n/a",IF(AB$3&gt;(A15stdlife+$E263),(Input!$J$157*(1+rvanilla)^0.5)-SUM($J263:AA263),(Input!$J$157*(1+rvanilla)^0.5)/A15stdlife))</f>
        <v>1.5480012484451952E-3</v>
      </c>
      <c r="AC263" s="161">
        <f>IF(A15stdlife="n/a","n/a",IF(AC$3&gt;(A15stdlife+$E263),(Input!$J$157*(1+rvanilla)^0.5)-SUM($J263:AB263),(Input!$J$157*(1+rvanilla)^0.5)/A15stdlife))</f>
        <v>0</v>
      </c>
      <c r="AD263" s="161">
        <f>IF(A15stdlife="n/a","n/a",IF(AD$3&gt;(A15stdlife+$E263),(Input!$J$157*(1+rvanilla)^0.5)-SUM($J263:AC263),(Input!$J$157*(1+rvanilla)^0.5)/A15stdlife))</f>
        <v>0</v>
      </c>
      <c r="AE263" s="161">
        <f>IF(A15stdlife="n/a","n/a",IF(AE$3&gt;(A15stdlife+$E263),(Input!$J$157*(1+rvanilla)^0.5)-SUM($J263:AD263),(Input!$J$157*(1+rvanilla)^0.5)/A15stdlife))</f>
        <v>0</v>
      </c>
      <c r="AF263" s="161">
        <f>IF(A15stdlife="n/a","n/a",IF(AF$3&gt;(A15stdlife+$E263),(Input!$J$157*(1+rvanilla)^0.5)-SUM($J263:AE263),(Input!$J$157*(1+rvanilla)^0.5)/A15stdlife))</f>
        <v>0</v>
      </c>
      <c r="AG263" s="161">
        <f>IF(A15stdlife="n/a","n/a",IF(AG$3&gt;(A15stdlife+$E263),(Input!$J$157*(1+rvanilla)^0.5)-SUM($J263:AF263),(Input!$J$157*(1+rvanilla)^0.5)/A15stdlife))</f>
        <v>0</v>
      </c>
      <c r="AH263" s="161">
        <f>IF(A15stdlife="n/a","n/a",IF(AH$3&gt;(A15stdlife+$E263),(Input!$J$157*(1+rvanilla)^0.5)-SUM($J263:AG263),(Input!$J$157*(1+rvanilla)^0.5)/A15stdlife))</f>
        <v>0</v>
      </c>
      <c r="AI263" s="161">
        <f>IF(A15stdlife="n/a","n/a",IF(AI$3&gt;(A15stdlife+$E263),(Input!$J$157*(1+rvanilla)^0.5)-SUM($J263:AH263),(Input!$J$157*(1+rvanilla)^0.5)/A15stdlife))</f>
        <v>0</v>
      </c>
      <c r="AJ263" s="161">
        <f>IF(A15stdlife="n/a","n/a",IF(AJ$3&gt;(A15stdlife+$E263),(Input!$J$157*(1+rvanilla)^0.5)-SUM($J263:AI263),(Input!$J$157*(1+rvanilla)^0.5)/A15stdlife))</f>
        <v>0</v>
      </c>
      <c r="AK263" s="161">
        <f>IF(A15stdlife="n/a","n/a",IF(AK$3&gt;(A15stdlife+$E263),(Input!$J$157*(1+rvanilla)^0.5)-SUM($J263:AJ263),(Input!$J$157*(1+rvanilla)^0.5)/A15stdlife))</f>
        <v>0</v>
      </c>
      <c r="AL263" s="161">
        <f>IF(A15stdlife="n/a","n/a",IF(AL$3&gt;(A15stdlife+$E263),(Input!$J$157*(1+rvanilla)^0.5)-SUM($J263:AK263),(Input!$J$157*(1+rvanilla)^0.5)/A15stdlife))</f>
        <v>0</v>
      </c>
      <c r="AM263" s="161">
        <f>IF(A15stdlife="n/a","n/a",IF(AM$3&gt;(A15stdlife+$E263),(Input!$J$157*(1+rvanilla)^0.5)-SUM($J263:AL263),(Input!$J$157*(1+rvanilla)^0.5)/A15stdlife))</f>
        <v>0</v>
      </c>
      <c r="AN263" s="161">
        <f>IF(A15stdlife="n/a","n/a",IF(AN$3&gt;(A15stdlife+$E263),(Input!$J$157*(1+rvanilla)^0.5)-SUM($J263:AM263),(Input!$J$157*(1+rvanilla)^0.5)/A15stdlife))</f>
        <v>0</v>
      </c>
      <c r="AO263" s="161">
        <f>IF(A15stdlife="n/a","n/a",IF(AO$3&gt;(A15stdlife+$E263),(Input!$J$157*(1+rvanilla)^0.5)-SUM($J263:AN263),(Input!$J$157*(1+rvanilla)^0.5)/A15stdlife))</f>
        <v>0</v>
      </c>
      <c r="AP263" s="161">
        <f>IF(A15stdlife="n/a","n/a",IF(AP$3&gt;(A15stdlife+$E263),(Input!$J$157*(1+rvanilla)^0.5)-SUM($J263:AO263),(Input!$J$157*(1+rvanilla)^0.5)/A15stdlife))</f>
        <v>0</v>
      </c>
      <c r="AQ263" s="161">
        <f>IF(A15stdlife="n/a","n/a",IF(AQ$3&gt;(A15stdlife+$E263),(Input!$J$157*(1+rvanilla)^0.5)-SUM($J263:AP263),(Input!$J$157*(1+rvanilla)^0.5)/A15stdlife))</f>
        <v>0</v>
      </c>
      <c r="AR263" s="161">
        <f>IF(A15stdlife="n/a","n/a",IF(AR$3&gt;(A15stdlife+$E263),(Input!$J$157*(1+rvanilla)^0.5)-SUM($J263:AQ263),(Input!$J$157*(1+rvanilla)^0.5)/A15stdlife))</f>
        <v>0</v>
      </c>
      <c r="AS263" s="161">
        <f>IF(A15stdlife="n/a","n/a",IF(AS$3&gt;(A15stdlife+$E263),(Input!$J$157*(1+rvanilla)^0.5)-SUM($J263:AR263),(Input!$J$157*(1+rvanilla)^0.5)/A15stdlife))</f>
        <v>0</v>
      </c>
      <c r="AT263" s="161">
        <f>IF(A15stdlife="n/a","n/a",IF(AT$3&gt;(A15stdlife+$E263),(Input!$J$157*(1+rvanilla)^0.5)-SUM($J263:AS263),(Input!$J$157*(1+rvanilla)^0.5)/A15stdlife))</f>
        <v>0</v>
      </c>
      <c r="AU263" s="161">
        <f>IF(A15stdlife="n/a","n/a",IF(AU$3&gt;(A15stdlife+$E263),(Input!$J$157*(1+rvanilla)^0.5)-SUM($J263:AT263),(Input!$J$157*(1+rvanilla)^0.5)/A15stdlife))</f>
        <v>0</v>
      </c>
      <c r="AV263" s="161">
        <f>IF(A15stdlife="n/a","n/a",IF(AV$3&gt;(A15stdlife+$E263),(Input!$J$157*(1+rvanilla)^0.5)-SUM($J263:AU263),(Input!$J$157*(1+rvanilla)^0.5)/A15stdlife))</f>
        <v>0</v>
      </c>
      <c r="AW263" s="161">
        <f>IF(A15stdlife="n/a","n/a",IF(AW$3&gt;(A15stdlife+$E263),(Input!$J$157*(1+rvanilla)^0.5)-SUM($J263:AV263),(Input!$J$157*(1+rvanilla)^0.5)/A15stdlife))</f>
        <v>0</v>
      </c>
      <c r="AX263" s="161">
        <f>IF(A15stdlife="n/a","n/a",IF(AX$3&gt;(A15stdlife+$E263),(Input!$J$157*(1+rvanilla)^0.5)-SUM($J263:AW263),(Input!$J$157*(1+rvanilla)^0.5)/A15stdlife))</f>
        <v>0</v>
      </c>
      <c r="AY263" s="161">
        <f>IF(A15stdlife="n/a","n/a",IF(AY$3&gt;(A15stdlife+$E263),(Input!$J$157*(1+rvanilla)^0.5)-SUM($J263:AX263),(Input!$J$157*(1+rvanilla)^0.5)/A15stdlife))</f>
        <v>0</v>
      </c>
      <c r="AZ263" s="161">
        <f>IF(A15stdlife="n/a","n/a",IF(AZ$3&gt;(A15stdlife+$E263),(Input!$J$157*(1+rvanilla)^0.5)-SUM($J263:AY263),(Input!$J$157*(1+rvanilla)^0.5)/A15stdlife))</f>
        <v>0</v>
      </c>
      <c r="BA263" s="161">
        <f>IF(A15stdlife="n/a","n/a",IF(BA$3&gt;(A15stdlife+$E263),(Input!$J$157*(1+rvanilla)^0.5)-SUM($J263:AZ263),(Input!$J$157*(1+rvanilla)^0.5)/A15stdlife))</f>
        <v>0</v>
      </c>
      <c r="BB263" s="161">
        <f>IF(A15stdlife="n/a","n/a",IF(BB$3&gt;(A15stdlife+$E263),(Input!$J$157*(1+rvanilla)^0.5)-SUM($J263:BA263),(Input!$J$157*(1+rvanilla)^0.5)/A15stdlife))</f>
        <v>0</v>
      </c>
      <c r="BC263" s="161">
        <f>IF(A15stdlife="n/a","n/a",IF(BC$3&gt;(A15stdlife+$E263),(Input!$J$157*(1+rvanilla)^0.5)-SUM($J263:BB263),(Input!$J$157*(1+rvanilla)^0.5)/A15stdlife))</f>
        <v>0</v>
      </c>
      <c r="BD263" s="161">
        <f>IF(A15stdlife="n/a","n/a",IF(BD$3&gt;(A15stdlife+$E263),(Input!$J$157*(1+rvanilla)^0.5)-SUM($J263:BC263),(Input!$J$157*(1+rvanilla)^0.5)/A15stdlife))</f>
        <v>0</v>
      </c>
      <c r="BE263" s="161">
        <f>IF(A15stdlife="n/a","n/a",IF(BE$3&gt;(A15stdlife+$E263),(Input!$J$157*(1+rvanilla)^0.5)-SUM($J263:BD263),(Input!$J$157*(1+rvanilla)^0.5)/A15stdlife))</f>
        <v>0</v>
      </c>
      <c r="BF263" s="161">
        <f>IF(A15stdlife="n/a","n/a",IF(BF$3&gt;(A15stdlife+$E263),(Input!$J$157*(1+rvanilla)^0.5)-SUM($J263:BE263),(Input!$J$157*(1+rvanilla)^0.5)/A15stdlife))</f>
        <v>0</v>
      </c>
      <c r="BG263" s="161">
        <f>IF(A15stdlife="n/a","n/a",IF(BG$3&gt;(A15stdlife+$E263),(Input!$J$157*(1+rvanilla)^0.5)-SUM($J263:BF263),(Input!$J$157*(1+rvanilla)^0.5)/A15stdlife))</f>
        <v>0</v>
      </c>
      <c r="BH263" s="161">
        <f>IF(A15stdlife="n/a","n/a",IF(BH$3&gt;(A15stdlife+$E263),(Input!$J$157*(1+rvanilla)^0.5)-SUM($J263:BG263),(Input!$J$157*(1+rvanilla)^0.5)/A15stdlife))</f>
        <v>0</v>
      </c>
      <c r="BI263" s="161">
        <f>IF(A15stdlife="n/a","n/a",IF(BI$3&gt;(A15stdlife+$E263),(Input!$J$157*(1+rvanilla)^0.5)-SUM($J263:BH263),(Input!$J$157*(1+rvanilla)^0.5)/A15stdlife))</f>
        <v>0</v>
      </c>
      <c r="BJ263" s="19"/>
      <c r="BK263" s="19"/>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2" x14ac:dyDescent="0.2">
      <c r="A264" s="19"/>
      <c r="B264" s="19"/>
      <c r="C264" s="35"/>
      <c r="D264" s="469"/>
      <c r="E264" s="281">
        <v>5</v>
      </c>
      <c r="F264" s="37"/>
      <c r="G264" s="393"/>
      <c r="H264" s="307"/>
      <c r="I264" s="307"/>
      <c r="J264" s="307"/>
      <c r="K264" s="306"/>
      <c r="L264" s="161">
        <f>IF(A15stdlife="n/a","n/a",IF(L$3&gt;(A15stdlife+$E264),(Input!$K$157*(1+rvanilla)^0.5)-SUM($K264:K264),(Input!$K$157*(1+rvanilla)^0.5)/A15stdlife))</f>
        <v>4.9889853654878063E-3</v>
      </c>
      <c r="M264" s="161">
        <f>IF(A15stdlife="n/a","n/a",IF(M$3&gt;(A15stdlife+$E264),(Input!$K$157*(1+rvanilla)^0.5)-SUM($K264:L264),(Input!$K$157*(1+rvanilla)^0.5)/A15stdlife))</f>
        <v>4.9889853654878063E-3</v>
      </c>
      <c r="N264" s="161">
        <f>IF(A15stdlife="n/a","n/a",IF(N$3&gt;(A15stdlife+$E264),(Input!$K$157*(1+rvanilla)^0.5)-SUM($K264:M264),(Input!$K$157*(1+rvanilla)^0.5)/A15stdlife))</f>
        <v>4.9889853654878063E-3</v>
      </c>
      <c r="O264" s="161">
        <f>IF(A15stdlife="n/a","n/a",IF(O$3&gt;(A15stdlife+$E264),(Input!$K$157*(1+rvanilla)^0.5)-SUM($K264:N264),(Input!$K$157*(1+rvanilla)^0.5)/A15stdlife))</f>
        <v>4.9889853654878063E-3</v>
      </c>
      <c r="P264" s="161">
        <f>IF(A15stdlife="n/a","n/a",IF(P$3&gt;(A15stdlife+$E264),(Input!$K$157*(1+rvanilla)^0.5)-SUM($K264:O264),(Input!$K$157*(1+rvanilla)^0.5)/A15stdlife))</f>
        <v>4.9889853654878063E-3</v>
      </c>
      <c r="Q264" s="161">
        <f>IF(A15stdlife="n/a","n/a",IF(Q$3&gt;(A15stdlife+$E264),(Input!$K$157*(1+rvanilla)^0.5)-SUM($K264:P264),(Input!$K$157*(1+rvanilla)^0.5)/A15stdlife))</f>
        <v>4.9889853654878063E-3</v>
      </c>
      <c r="R264" s="161">
        <f>IF(A15stdlife="n/a","n/a",IF(R$3&gt;(A15stdlife+$E264),(Input!$K$157*(1+rvanilla)^0.5)-SUM($K264:Q264),(Input!$K$157*(1+rvanilla)^0.5)/A15stdlife))</f>
        <v>4.9889853654878063E-3</v>
      </c>
      <c r="S264" s="161">
        <f>IF(A15stdlife="n/a","n/a",IF(S$3&gt;(A15stdlife+$E264),(Input!$K$157*(1+rvanilla)^0.5)-SUM($K264:R264),(Input!$K$157*(1+rvanilla)^0.5)/A15stdlife))</f>
        <v>4.9889853654878063E-3</v>
      </c>
      <c r="T264" s="161">
        <f>IF(A15stdlife="n/a","n/a",IF(T$3&gt;(A15stdlife+$E264),(Input!$K$157*(1+rvanilla)^0.5)-SUM($K264:S264),(Input!$K$157*(1+rvanilla)^0.5)/A15stdlife))</f>
        <v>4.9889853654878063E-3</v>
      </c>
      <c r="U264" s="161">
        <f>IF(A15stdlife="n/a","n/a",IF(U$3&gt;(A15stdlife+$E264),(Input!$K$157*(1+rvanilla)^0.5)-SUM($K264:T264),(Input!$K$157*(1+rvanilla)^0.5)/A15stdlife))</f>
        <v>4.9889853654878063E-3</v>
      </c>
      <c r="V264" s="161">
        <f>IF(A15stdlife="n/a","n/a",IF(V$3&gt;(A15stdlife+$E264),(Input!$K$157*(1+rvanilla)^0.5)-SUM($K264:U264),(Input!$K$157*(1+rvanilla)^0.5)/A15stdlife))</f>
        <v>4.9889853654878063E-3</v>
      </c>
      <c r="W264" s="161">
        <f>IF(A15stdlife="n/a","n/a",IF(W$3&gt;(A15stdlife+$E264),(Input!$K$157*(1+rvanilla)^0.5)-SUM($K264:V264),(Input!$K$157*(1+rvanilla)^0.5)/A15stdlife))</f>
        <v>4.9889853654878063E-3</v>
      </c>
      <c r="X264" s="161">
        <f>IF(A15stdlife="n/a","n/a",IF(X$3&gt;(A15stdlife+$E264),(Input!$K$157*(1+rvanilla)^0.5)-SUM($K264:W264),(Input!$K$157*(1+rvanilla)^0.5)/A15stdlife))</f>
        <v>4.9889853654878063E-3</v>
      </c>
      <c r="Y264" s="161">
        <f>IF(A15stdlife="n/a","n/a",IF(Y$3&gt;(A15stdlife+$E264),(Input!$K$157*(1+rvanilla)^0.5)-SUM($K264:X264),(Input!$K$157*(1+rvanilla)^0.5)/A15stdlife))</f>
        <v>4.9889853654878063E-3</v>
      </c>
      <c r="Z264" s="161">
        <f>IF(A15stdlife="n/a","n/a",IF(Z$3&gt;(A15stdlife+$E264),(Input!$K$157*(1+rvanilla)^0.5)-SUM($K264:Y264),(Input!$K$157*(1+rvanilla)^0.5)/A15stdlife))</f>
        <v>4.9889853654878063E-3</v>
      </c>
      <c r="AA264" s="161">
        <f>IF(A15stdlife="n/a","n/a",IF(AA$3&gt;(A15stdlife+$E264),(Input!$K$157*(1+rvanilla)^0.5)-SUM($K264:Z264),(Input!$K$157*(1+rvanilla)^0.5)/A15stdlife))</f>
        <v>4.9889853654878063E-3</v>
      </c>
      <c r="AB264" s="161">
        <f>IF(A15stdlife="n/a","n/a",IF(AB$3&gt;(A15stdlife+$E264),(Input!$K$157*(1+rvanilla)^0.5)-SUM($K264:AA264),(Input!$K$157*(1+rvanilla)^0.5)/A15stdlife))</f>
        <v>4.9889853654878063E-3</v>
      </c>
      <c r="AC264" s="161">
        <f>IF(A15stdlife="n/a","n/a",IF(AC$3&gt;(A15stdlife+$E264),(Input!$K$157*(1+rvanilla)^0.5)-SUM($K264:AB264),(Input!$K$157*(1+rvanilla)^0.5)/A15stdlife))</f>
        <v>2.1912718910616774E-3</v>
      </c>
      <c r="AD264" s="161">
        <f>IF(A15stdlife="n/a","n/a",IF(AD$3&gt;(A15stdlife+$E264),(Input!$K$157*(1+rvanilla)^0.5)-SUM($K264:AC264),(Input!$K$157*(1+rvanilla)^0.5)/A15stdlife))</f>
        <v>0</v>
      </c>
      <c r="AE264" s="161">
        <f>IF(A15stdlife="n/a","n/a",IF(AE$3&gt;(A15stdlife+$E264),(Input!$K$157*(1+rvanilla)^0.5)-SUM($K264:AD264),(Input!$K$157*(1+rvanilla)^0.5)/A15stdlife))</f>
        <v>0</v>
      </c>
      <c r="AF264" s="161">
        <f>IF(A15stdlife="n/a","n/a",IF(AF$3&gt;(A15stdlife+$E264),(Input!$K$157*(1+rvanilla)^0.5)-SUM($K264:AE264),(Input!$K$157*(1+rvanilla)^0.5)/A15stdlife))</f>
        <v>0</v>
      </c>
      <c r="AG264" s="161">
        <f>IF(A15stdlife="n/a","n/a",IF(AG$3&gt;(A15stdlife+$E264),(Input!$K$157*(1+rvanilla)^0.5)-SUM($K264:AF264),(Input!$K$157*(1+rvanilla)^0.5)/A15stdlife))</f>
        <v>0</v>
      </c>
      <c r="AH264" s="161">
        <f>IF(A15stdlife="n/a","n/a",IF(AH$3&gt;(A15stdlife+$E264),(Input!$K$157*(1+rvanilla)^0.5)-SUM($K264:AG264),(Input!$K$157*(1+rvanilla)^0.5)/A15stdlife))</f>
        <v>0</v>
      </c>
      <c r="AI264" s="161">
        <f>IF(A15stdlife="n/a","n/a",IF(AI$3&gt;(A15stdlife+$E264),(Input!$K$157*(1+rvanilla)^0.5)-SUM($K264:AH264),(Input!$K$157*(1+rvanilla)^0.5)/A15stdlife))</f>
        <v>0</v>
      </c>
      <c r="AJ264" s="161">
        <f>IF(A15stdlife="n/a","n/a",IF(AJ$3&gt;(A15stdlife+$E264),(Input!$K$157*(1+rvanilla)^0.5)-SUM($K264:AI264),(Input!$K$157*(1+rvanilla)^0.5)/A15stdlife))</f>
        <v>0</v>
      </c>
      <c r="AK264" s="161">
        <f>IF(A15stdlife="n/a","n/a",IF(AK$3&gt;(A15stdlife+$E264),(Input!$K$157*(1+rvanilla)^0.5)-SUM($K264:AJ264),(Input!$K$157*(1+rvanilla)^0.5)/A15stdlife))</f>
        <v>0</v>
      </c>
      <c r="AL264" s="161">
        <f>IF(A15stdlife="n/a","n/a",IF(AL$3&gt;(A15stdlife+$E264),(Input!$K$157*(1+rvanilla)^0.5)-SUM($K264:AK264),(Input!$K$157*(1+rvanilla)^0.5)/A15stdlife))</f>
        <v>0</v>
      </c>
      <c r="AM264" s="161">
        <f>IF(A15stdlife="n/a","n/a",IF(AM$3&gt;(A15stdlife+$E264),(Input!$K$157*(1+rvanilla)^0.5)-SUM($K264:AL264),(Input!$K$157*(1+rvanilla)^0.5)/A15stdlife))</f>
        <v>0</v>
      </c>
      <c r="AN264" s="161">
        <f>IF(A15stdlife="n/a","n/a",IF(AN$3&gt;(A15stdlife+$E264),(Input!$K$157*(1+rvanilla)^0.5)-SUM($K264:AM264),(Input!$K$157*(1+rvanilla)^0.5)/A15stdlife))</f>
        <v>0</v>
      </c>
      <c r="AO264" s="161">
        <f>IF(A15stdlife="n/a","n/a",IF(AO$3&gt;(A15stdlife+$E264),(Input!$K$157*(1+rvanilla)^0.5)-SUM($K264:AN264),(Input!$K$157*(1+rvanilla)^0.5)/A15stdlife))</f>
        <v>0</v>
      </c>
      <c r="AP264" s="161">
        <f>IF(A15stdlife="n/a","n/a",IF(AP$3&gt;(A15stdlife+$E264),(Input!$K$157*(1+rvanilla)^0.5)-SUM($K264:AO264),(Input!$K$157*(1+rvanilla)^0.5)/A15stdlife))</f>
        <v>0</v>
      </c>
      <c r="AQ264" s="161">
        <f>IF(A15stdlife="n/a","n/a",IF(AQ$3&gt;(A15stdlife+$E264),(Input!$K$157*(1+rvanilla)^0.5)-SUM($K264:AP264),(Input!$K$157*(1+rvanilla)^0.5)/A15stdlife))</f>
        <v>0</v>
      </c>
      <c r="AR264" s="161">
        <f>IF(A15stdlife="n/a","n/a",IF(AR$3&gt;(A15stdlife+$E264),(Input!$K$157*(1+rvanilla)^0.5)-SUM($K264:AQ264),(Input!$K$157*(1+rvanilla)^0.5)/A15stdlife))</f>
        <v>0</v>
      </c>
      <c r="AS264" s="161">
        <f>IF(A15stdlife="n/a","n/a",IF(AS$3&gt;(A15stdlife+$E264),(Input!$K$157*(1+rvanilla)^0.5)-SUM($K264:AR264),(Input!$K$157*(1+rvanilla)^0.5)/A15stdlife))</f>
        <v>0</v>
      </c>
      <c r="AT264" s="161">
        <f>IF(A15stdlife="n/a","n/a",IF(AT$3&gt;(A15stdlife+$E264),(Input!$K$157*(1+rvanilla)^0.5)-SUM($K264:AS264),(Input!$K$157*(1+rvanilla)^0.5)/A15stdlife))</f>
        <v>0</v>
      </c>
      <c r="AU264" s="161">
        <f>IF(A15stdlife="n/a","n/a",IF(AU$3&gt;(A15stdlife+$E264),(Input!$K$157*(1+rvanilla)^0.5)-SUM($K264:AT264),(Input!$K$157*(1+rvanilla)^0.5)/A15stdlife))</f>
        <v>0</v>
      </c>
      <c r="AV264" s="161">
        <f>IF(A15stdlife="n/a","n/a",IF(AV$3&gt;(A15stdlife+$E264),(Input!$K$157*(1+rvanilla)^0.5)-SUM($K264:AU264),(Input!$K$157*(1+rvanilla)^0.5)/A15stdlife))</f>
        <v>0</v>
      </c>
      <c r="AW264" s="161">
        <f>IF(A15stdlife="n/a","n/a",IF(AW$3&gt;(A15stdlife+$E264),(Input!$K$157*(1+rvanilla)^0.5)-SUM($K264:AV264),(Input!$K$157*(1+rvanilla)^0.5)/A15stdlife))</f>
        <v>0</v>
      </c>
      <c r="AX264" s="161">
        <f>IF(A15stdlife="n/a","n/a",IF(AX$3&gt;(A15stdlife+$E264),(Input!$K$157*(1+rvanilla)^0.5)-SUM($K264:AW264),(Input!$K$157*(1+rvanilla)^0.5)/A15stdlife))</f>
        <v>0</v>
      </c>
      <c r="AY264" s="161">
        <f>IF(A15stdlife="n/a","n/a",IF(AY$3&gt;(A15stdlife+$E264),(Input!$K$157*(1+rvanilla)^0.5)-SUM($K264:AX264),(Input!$K$157*(1+rvanilla)^0.5)/A15stdlife))</f>
        <v>0</v>
      </c>
      <c r="AZ264" s="161">
        <f>IF(A15stdlife="n/a","n/a",IF(AZ$3&gt;(A15stdlife+$E264),(Input!$K$157*(1+rvanilla)^0.5)-SUM($K264:AY264),(Input!$K$157*(1+rvanilla)^0.5)/A15stdlife))</f>
        <v>0</v>
      </c>
      <c r="BA264" s="161">
        <f>IF(A15stdlife="n/a","n/a",IF(BA$3&gt;(A15stdlife+$E264),(Input!$K$157*(1+rvanilla)^0.5)-SUM($K264:AZ264),(Input!$K$157*(1+rvanilla)^0.5)/A15stdlife))</f>
        <v>0</v>
      </c>
      <c r="BB264" s="161">
        <f>IF(A15stdlife="n/a","n/a",IF(BB$3&gt;(A15stdlife+$E264),(Input!$K$157*(1+rvanilla)^0.5)-SUM($K264:BA264),(Input!$K$157*(1+rvanilla)^0.5)/A15stdlife))</f>
        <v>0</v>
      </c>
      <c r="BC264" s="161">
        <f>IF(A15stdlife="n/a","n/a",IF(BC$3&gt;(A15stdlife+$E264),(Input!$K$157*(1+rvanilla)^0.5)-SUM($K264:BB264),(Input!$K$157*(1+rvanilla)^0.5)/A15stdlife))</f>
        <v>0</v>
      </c>
      <c r="BD264" s="161">
        <f>IF(A15stdlife="n/a","n/a",IF(BD$3&gt;(A15stdlife+$E264),(Input!$K$157*(1+rvanilla)^0.5)-SUM($K264:BC264),(Input!$K$157*(1+rvanilla)^0.5)/A15stdlife))</f>
        <v>0</v>
      </c>
      <c r="BE264" s="161">
        <f>IF(A15stdlife="n/a","n/a",IF(BE$3&gt;(A15stdlife+$E264),(Input!$K$157*(1+rvanilla)^0.5)-SUM($K264:BD264),(Input!$K$157*(1+rvanilla)^0.5)/A15stdlife))</f>
        <v>0</v>
      </c>
      <c r="BF264" s="161">
        <f>IF(A15stdlife="n/a","n/a",IF(BF$3&gt;(A15stdlife+$E264),(Input!$K$157*(1+rvanilla)^0.5)-SUM($K264:BE264),(Input!$K$157*(1+rvanilla)^0.5)/A15stdlife))</f>
        <v>0</v>
      </c>
      <c r="BG264" s="161">
        <f>IF(A15stdlife="n/a","n/a",IF(BG$3&gt;(A15stdlife+$E264),(Input!$K$157*(1+rvanilla)^0.5)-SUM($K264:BF264),(Input!$K$157*(1+rvanilla)^0.5)/A15stdlife))</f>
        <v>0</v>
      </c>
      <c r="BH264" s="161">
        <f>IF(A15stdlife="n/a","n/a",IF(BH$3&gt;(A15stdlife+$E264),(Input!$K$157*(1+rvanilla)^0.5)-SUM($K264:BG264),(Input!$K$157*(1+rvanilla)^0.5)/A15stdlife))</f>
        <v>0</v>
      </c>
      <c r="BI264" s="161">
        <f>IF(A15stdlife="n/a","n/a",IF(BI$3&gt;(A15stdlife+$E264),(Input!$K$157*(1+rvanilla)^0.5)-SUM($K264:BH264),(Input!$K$157*(1+rvanilla)^0.5)/A15stdlife))</f>
        <v>0</v>
      </c>
      <c r="BJ264" s="19"/>
      <c r="BK264" s="19"/>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x14ac:dyDescent="0.2">
      <c r="A265" s="19"/>
      <c r="B265" s="19"/>
      <c r="C265" s="35"/>
      <c r="D265" s="469"/>
      <c r="E265" s="281">
        <v>6</v>
      </c>
      <c r="F265" s="37"/>
      <c r="G265" s="393"/>
      <c r="H265" s="307"/>
      <c r="I265" s="307"/>
      <c r="J265" s="307"/>
      <c r="K265" s="307"/>
      <c r="L265" s="306"/>
      <c r="M265" s="161">
        <f>IF(A15stdlife="n/a","n/a",IF(M$3&gt;(A15stdlife+$E265),(Input!$L$157*(1+rvanilla)^0.5)-SUM($L265:L265),(Input!$L$157*(1+rvanilla)^0.5)/A15stdlife))</f>
        <v>0</v>
      </c>
      <c r="N265" s="161">
        <f>IF(A15stdlife="n/a","n/a",IF(N$3&gt;(A15stdlife+$E265),(Input!$L$157*(1+rvanilla)^0.5)-SUM($L265:M265),(Input!$L$157*(1+rvanilla)^0.5)/A15stdlife))</f>
        <v>0</v>
      </c>
      <c r="O265" s="161">
        <f>IF(A15stdlife="n/a","n/a",IF(O$3&gt;(A15stdlife+$E265),(Input!$L$157*(1+rvanilla)^0.5)-SUM($L265:N265),(Input!$L$157*(1+rvanilla)^0.5)/A15stdlife))</f>
        <v>0</v>
      </c>
      <c r="P265" s="161">
        <f>IF(A15stdlife="n/a","n/a",IF(P$3&gt;(A15stdlife+$E265),(Input!$L$157*(1+rvanilla)^0.5)-SUM($L265:O265),(Input!$L$157*(1+rvanilla)^0.5)/A15stdlife))</f>
        <v>0</v>
      </c>
      <c r="Q265" s="161">
        <f>IF(A15stdlife="n/a","n/a",IF(Q$3&gt;(A15stdlife+$E265),(Input!$L$157*(1+rvanilla)^0.5)-SUM($L265:P265),(Input!$L$157*(1+rvanilla)^0.5)/A15stdlife))</f>
        <v>0</v>
      </c>
      <c r="R265" s="161">
        <f>IF(A15stdlife="n/a","n/a",IF(R$3&gt;(A15stdlife+$E265),(Input!$L$157*(1+rvanilla)^0.5)-SUM($L265:Q265),(Input!$L$157*(1+rvanilla)^0.5)/A15stdlife))</f>
        <v>0</v>
      </c>
      <c r="S265" s="161">
        <f>IF(A15stdlife="n/a","n/a",IF(S$3&gt;(A15stdlife+$E265),(Input!$L$157*(1+rvanilla)^0.5)-SUM($L265:R265),(Input!$L$157*(1+rvanilla)^0.5)/A15stdlife))</f>
        <v>0</v>
      </c>
      <c r="T265" s="161">
        <f>IF(A15stdlife="n/a","n/a",IF(T$3&gt;(A15stdlife+$E265),(Input!$L$157*(1+rvanilla)^0.5)-SUM($L265:S265),(Input!$L$157*(1+rvanilla)^0.5)/A15stdlife))</f>
        <v>0</v>
      </c>
      <c r="U265" s="161">
        <f>IF(A15stdlife="n/a","n/a",IF(U$3&gt;(A15stdlife+$E265),(Input!$L$157*(1+rvanilla)^0.5)-SUM($L265:T265),(Input!$L$157*(1+rvanilla)^0.5)/A15stdlife))</f>
        <v>0</v>
      </c>
      <c r="V265" s="161">
        <f>IF(A15stdlife="n/a","n/a",IF(V$3&gt;(A15stdlife+$E265),(Input!$L$157*(1+rvanilla)^0.5)-SUM($L265:U265),(Input!$L$157*(1+rvanilla)^0.5)/A15stdlife))</f>
        <v>0</v>
      </c>
      <c r="W265" s="161">
        <f>IF(A15stdlife="n/a","n/a",IF(W$3&gt;(A15stdlife+$E265),(Input!$L$157*(1+rvanilla)^0.5)-SUM($L265:V265),(Input!$L$157*(1+rvanilla)^0.5)/A15stdlife))</f>
        <v>0</v>
      </c>
      <c r="X265" s="161">
        <f>IF(A15stdlife="n/a","n/a",IF(X$3&gt;(A15stdlife+$E265),(Input!$L$157*(1+rvanilla)^0.5)-SUM($L265:W265),(Input!$L$157*(1+rvanilla)^0.5)/A15stdlife))</f>
        <v>0</v>
      </c>
      <c r="Y265" s="161">
        <f>IF(A15stdlife="n/a","n/a",IF(Y$3&gt;(A15stdlife+$E265),(Input!$L$157*(1+rvanilla)^0.5)-SUM($L265:X265),(Input!$L$157*(1+rvanilla)^0.5)/A15stdlife))</f>
        <v>0</v>
      </c>
      <c r="Z265" s="161">
        <f>IF(A15stdlife="n/a","n/a",IF(Z$3&gt;(A15stdlife+$E265),(Input!$L$157*(1+rvanilla)^0.5)-SUM($L265:Y265),(Input!$L$157*(1+rvanilla)^0.5)/A15stdlife))</f>
        <v>0</v>
      </c>
      <c r="AA265" s="161">
        <f>IF(A15stdlife="n/a","n/a",IF(AA$3&gt;(A15stdlife+$E265),(Input!$L$157*(1+rvanilla)^0.5)-SUM($L265:Z265),(Input!$L$157*(1+rvanilla)^0.5)/A15stdlife))</f>
        <v>0</v>
      </c>
      <c r="AB265" s="161">
        <f>IF(A15stdlife="n/a","n/a",IF(AB$3&gt;(A15stdlife+$E265),(Input!$L$157*(1+rvanilla)^0.5)-SUM($L265:AA265),(Input!$L$157*(1+rvanilla)^0.5)/A15stdlife))</f>
        <v>0</v>
      </c>
      <c r="AC265" s="161">
        <f>IF(A15stdlife="n/a","n/a",IF(AC$3&gt;(A15stdlife+$E265),(Input!$L$157*(1+rvanilla)^0.5)-SUM($L265:AB265),(Input!$L$157*(1+rvanilla)^0.5)/A15stdlife))</f>
        <v>0</v>
      </c>
      <c r="AD265" s="161">
        <f>IF(A15stdlife="n/a","n/a",IF(AD$3&gt;(A15stdlife+$E265),(Input!$L$157*(1+rvanilla)^0.5)-SUM($L265:AC265),(Input!$L$157*(1+rvanilla)^0.5)/A15stdlife))</f>
        <v>0</v>
      </c>
      <c r="AE265" s="161">
        <f>IF(A15stdlife="n/a","n/a",IF(AE$3&gt;(A15stdlife+$E265),(Input!$L$157*(1+rvanilla)^0.5)-SUM($L265:AD265),(Input!$L$157*(1+rvanilla)^0.5)/A15stdlife))</f>
        <v>0</v>
      </c>
      <c r="AF265" s="161">
        <f>IF(A15stdlife="n/a","n/a",IF(AF$3&gt;(A15stdlife+$E265),(Input!$L$157*(1+rvanilla)^0.5)-SUM($L265:AE265),(Input!$L$157*(1+rvanilla)^0.5)/A15stdlife))</f>
        <v>0</v>
      </c>
      <c r="AG265" s="161">
        <f>IF(A15stdlife="n/a","n/a",IF(AG$3&gt;(A15stdlife+$E265),(Input!$L$157*(1+rvanilla)^0.5)-SUM($L265:AF265),(Input!$L$157*(1+rvanilla)^0.5)/A15stdlife))</f>
        <v>0</v>
      </c>
      <c r="AH265" s="161">
        <f>IF(A15stdlife="n/a","n/a",IF(AH$3&gt;(A15stdlife+$E265),(Input!$L$157*(1+rvanilla)^0.5)-SUM($L265:AG265),(Input!$L$157*(1+rvanilla)^0.5)/A15stdlife))</f>
        <v>0</v>
      </c>
      <c r="AI265" s="161">
        <f>IF(A15stdlife="n/a","n/a",IF(AI$3&gt;(A15stdlife+$E265),(Input!$L$157*(1+rvanilla)^0.5)-SUM($L265:AH265),(Input!$L$157*(1+rvanilla)^0.5)/A15stdlife))</f>
        <v>0</v>
      </c>
      <c r="AJ265" s="161">
        <f>IF(A15stdlife="n/a","n/a",IF(AJ$3&gt;(A15stdlife+$E265),(Input!$L$157*(1+rvanilla)^0.5)-SUM($L265:AI265),(Input!$L$157*(1+rvanilla)^0.5)/A15stdlife))</f>
        <v>0</v>
      </c>
      <c r="AK265" s="161">
        <f>IF(A15stdlife="n/a","n/a",IF(AK$3&gt;(A15stdlife+$E265),(Input!$L$157*(1+rvanilla)^0.5)-SUM($L265:AJ265),(Input!$L$157*(1+rvanilla)^0.5)/A15stdlife))</f>
        <v>0</v>
      </c>
      <c r="AL265" s="161">
        <f>IF(A15stdlife="n/a","n/a",IF(AL$3&gt;(A15stdlife+$E265),(Input!$L$157*(1+rvanilla)^0.5)-SUM($L265:AK265),(Input!$L$157*(1+rvanilla)^0.5)/A15stdlife))</f>
        <v>0</v>
      </c>
      <c r="AM265" s="161">
        <f>IF(A15stdlife="n/a","n/a",IF(AM$3&gt;(A15stdlife+$E265),(Input!$L$157*(1+rvanilla)^0.5)-SUM($L265:AL265),(Input!$L$157*(1+rvanilla)^0.5)/A15stdlife))</f>
        <v>0</v>
      </c>
      <c r="AN265" s="161">
        <f>IF(A15stdlife="n/a","n/a",IF(AN$3&gt;(A15stdlife+$E265),(Input!$L$157*(1+rvanilla)^0.5)-SUM($L265:AM265),(Input!$L$157*(1+rvanilla)^0.5)/A15stdlife))</f>
        <v>0</v>
      </c>
      <c r="AO265" s="161">
        <f>IF(A15stdlife="n/a","n/a",IF(AO$3&gt;(A15stdlife+$E265),(Input!$L$157*(1+rvanilla)^0.5)-SUM($L265:AN265),(Input!$L$157*(1+rvanilla)^0.5)/A15stdlife))</f>
        <v>0</v>
      </c>
      <c r="AP265" s="161">
        <f>IF(A15stdlife="n/a","n/a",IF(AP$3&gt;(A15stdlife+$E265),(Input!$L$157*(1+rvanilla)^0.5)-SUM($L265:AO265),(Input!$L$157*(1+rvanilla)^0.5)/A15stdlife))</f>
        <v>0</v>
      </c>
      <c r="AQ265" s="161">
        <f>IF(A15stdlife="n/a","n/a",IF(AQ$3&gt;(A15stdlife+$E265),(Input!$L$157*(1+rvanilla)^0.5)-SUM($L265:AP265),(Input!$L$157*(1+rvanilla)^0.5)/A15stdlife))</f>
        <v>0</v>
      </c>
      <c r="AR265" s="161">
        <f>IF(A15stdlife="n/a","n/a",IF(AR$3&gt;(A15stdlife+$E265),(Input!$L$157*(1+rvanilla)^0.5)-SUM($L265:AQ265),(Input!$L$157*(1+rvanilla)^0.5)/A15stdlife))</f>
        <v>0</v>
      </c>
      <c r="AS265" s="161">
        <f>IF(A15stdlife="n/a","n/a",IF(AS$3&gt;(A15stdlife+$E265),(Input!$L$157*(1+rvanilla)^0.5)-SUM($L265:AR265),(Input!$L$157*(1+rvanilla)^0.5)/A15stdlife))</f>
        <v>0</v>
      </c>
      <c r="AT265" s="161">
        <f>IF(A15stdlife="n/a","n/a",IF(AT$3&gt;(A15stdlife+$E265),(Input!$L$157*(1+rvanilla)^0.5)-SUM($L265:AS265),(Input!$L$157*(1+rvanilla)^0.5)/A15stdlife))</f>
        <v>0</v>
      </c>
      <c r="AU265" s="161">
        <f>IF(A15stdlife="n/a","n/a",IF(AU$3&gt;(A15stdlife+$E265),(Input!$L$157*(1+rvanilla)^0.5)-SUM($L265:AT265),(Input!$L$157*(1+rvanilla)^0.5)/A15stdlife))</f>
        <v>0</v>
      </c>
      <c r="AV265" s="161">
        <f>IF(A15stdlife="n/a","n/a",IF(AV$3&gt;(A15stdlife+$E265),(Input!$L$157*(1+rvanilla)^0.5)-SUM($L265:AU265),(Input!$L$157*(1+rvanilla)^0.5)/A15stdlife))</f>
        <v>0</v>
      </c>
      <c r="AW265" s="161">
        <f>IF(A15stdlife="n/a","n/a",IF(AW$3&gt;(A15stdlife+$E265),(Input!$L$157*(1+rvanilla)^0.5)-SUM($L265:AV265),(Input!$L$157*(1+rvanilla)^0.5)/A15stdlife))</f>
        <v>0</v>
      </c>
      <c r="AX265" s="161">
        <f>IF(A15stdlife="n/a","n/a",IF(AX$3&gt;(A15stdlife+$E265),(Input!$L$157*(1+rvanilla)^0.5)-SUM($L265:AW265),(Input!$L$157*(1+rvanilla)^0.5)/A15stdlife))</f>
        <v>0</v>
      </c>
      <c r="AY265" s="161">
        <f>IF(A15stdlife="n/a","n/a",IF(AY$3&gt;(A15stdlife+$E265),(Input!$L$157*(1+rvanilla)^0.5)-SUM($L265:AX265),(Input!$L$157*(1+rvanilla)^0.5)/A15stdlife))</f>
        <v>0</v>
      </c>
      <c r="AZ265" s="161">
        <f>IF(A15stdlife="n/a","n/a",IF(AZ$3&gt;(A15stdlife+$E265),(Input!$L$157*(1+rvanilla)^0.5)-SUM($L265:AY265),(Input!$L$157*(1+rvanilla)^0.5)/A15stdlife))</f>
        <v>0</v>
      </c>
      <c r="BA265" s="161">
        <f>IF(A15stdlife="n/a","n/a",IF(BA$3&gt;(A15stdlife+$E265),(Input!$L$157*(1+rvanilla)^0.5)-SUM($L265:AZ265),(Input!$L$157*(1+rvanilla)^0.5)/A15stdlife))</f>
        <v>0</v>
      </c>
      <c r="BB265" s="161">
        <f>IF(A15stdlife="n/a","n/a",IF(BB$3&gt;(A15stdlife+$E265),(Input!$L$157*(1+rvanilla)^0.5)-SUM($L265:BA265),(Input!$L$157*(1+rvanilla)^0.5)/A15stdlife))</f>
        <v>0</v>
      </c>
      <c r="BC265" s="161">
        <f>IF(A15stdlife="n/a","n/a",IF(BC$3&gt;(A15stdlife+$E265),(Input!$L$157*(1+rvanilla)^0.5)-SUM($L265:BB265),(Input!$L$157*(1+rvanilla)^0.5)/A15stdlife))</f>
        <v>0</v>
      </c>
      <c r="BD265" s="161">
        <f>IF(A15stdlife="n/a","n/a",IF(BD$3&gt;(A15stdlife+$E265),(Input!$L$157*(1+rvanilla)^0.5)-SUM($L265:BC265),(Input!$L$157*(1+rvanilla)^0.5)/A15stdlife))</f>
        <v>0</v>
      </c>
      <c r="BE265" s="161">
        <f>IF(A15stdlife="n/a","n/a",IF(BE$3&gt;(A15stdlife+$E265),(Input!$L$157*(1+rvanilla)^0.5)-SUM($L265:BD265),(Input!$L$157*(1+rvanilla)^0.5)/A15stdlife))</f>
        <v>0</v>
      </c>
      <c r="BF265" s="161">
        <f>IF(A15stdlife="n/a","n/a",IF(BF$3&gt;(A15stdlife+$E265),(Input!$L$157*(1+rvanilla)^0.5)-SUM($L265:BE265),(Input!$L$157*(1+rvanilla)^0.5)/A15stdlife))</f>
        <v>0</v>
      </c>
      <c r="BG265" s="161">
        <f>IF(A15stdlife="n/a","n/a",IF(BG$3&gt;(A15stdlife+$E265),(Input!$L$157*(1+rvanilla)^0.5)-SUM($L265:BF265),(Input!$L$157*(1+rvanilla)^0.5)/A15stdlife))</f>
        <v>0</v>
      </c>
      <c r="BH265" s="161">
        <f>IF(A15stdlife="n/a","n/a",IF(BH$3&gt;(A15stdlife+$E265),(Input!$L$157*(1+rvanilla)^0.5)-SUM($L265:BG265),(Input!$L$157*(1+rvanilla)^0.5)/A15stdlife))</f>
        <v>0</v>
      </c>
      <c r="BI265" s="161">
        <f>IF(A15stdlife="n/a","n/a",IF(BI$3&gt;(A15stdlife+$E265),(Input!$L$157*(1+rvanilla)^0.5)-SUM($L265:BH265),(Input!$L$157*(1+rvanilla)^0.5)/A15stdlife))</f>
        <v>0</v>
      </c>
      <c r="BJ265" s="19"/>
      <c r="BK265" s="19"/>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idden="1" outlineLevel="2" x14ac:dyDescent="0.2">
      <c r="A266" s="19"/>
      <c r="B266" s="19"/>
      <c r="C266" s="35"/>
      <c r="D266" s="469"/>
      <c r="E266" s="281">
        <v>7</v>
      </c>
      <c r="F266" s="37"/>
      <c r="G266" s="393"/>
      <c r="H266" s="307"/>
      <c r="I266" s="307"/>
      <c r="J266" s="307"/>
      <c r="K266" s="307"/>
      <c r="L266" s="307"/>
      <c r="M266" s="306"/>
      <c r="N266" s="161">
        <f>IF(A15stdlife="n/a","n/a",IF(N$3&gt;(A15stdlife+$E266),(Input!$M$157*(1+rvanilla)^0.5)-SUM($M266:M266),(Input!$M$157*(1+rvanilla)^0.5)/A15stdlife))</f>
        <v>0</v>
      </c>
      <c r="O266" s="161">
        <f>IF(A15stdlife="n/a","n/a",IF(O$3&gt;(A15stdlife+$E266),(Input!$M$157*(1+rvanilla)^0.5)-SUM($M266:N266),(Input!$M$157*(1+rvanilla)^0.5)/A15stdlife))</f>
        <v>0</v>
      </c>
      <c r="P266" s="161">
        <f>IF(A15stdlife="n/a","n/a",IF(P$3&gt;(A15stdlife+$E266),(Input!$M$157*(1+rvanilla)^0.5)-SUM($M266:O266),(Input!$M$157*(1+rvanilla)^0.5)/A15stdlife))</f>
        <v>0</v>
      </c>
      <c r="Q266" s="161">
        <f>IF(A15stdlife="n/a","n/a",IF(Q$3&gt;(A15stdlife+$E266),(Input!$M$157*(1+rvanilla)^0.5)-SUM($M266:P266),(Input!$M$157*(1+rvanilla)^0.5)/A15stdlife))</f>
        <v>0</v>
      </c>
      <c r="R266" s="161">
        <f>IF(A15stdlife="n/a","n/a",IF(R$3&gt;(A15stdlife+$E266),(Input!$M$157*(1+rvanilla)^0.5)-SUM($M266:Q266),(Input!$M$157*(1+rvanilla)^0.5)/A15stdlife))</f>
        <v>0</v>
      </c>
      <c r="S266" s="161">
        <f>IF(A15stdlife="n/a","n/a",IF(S$3&gt;(A15stdlife+$E266),(Input!$M$157*(1+rvanilla)^0.5)-SUM($M266:R266),(Input!$M$157*(1+rvanilla)^0.5)/A15stdlife))</f>
        <v>0</v>
      </c>
      <c r="T266" s="161">
        <f>IF(A15stdlife="n/a","n/a",IF(T$3&gt;(A15stdlife+$E266),(Input!$M$157*(1+rvanilla)^0.5)-SUM($M266:S266),(Input!$M$157*(1+rvanilla)^0.5)/A15stdlife))</f>
        <v>0</v>
      </c>
      <c r="U266" s="161">
        <f>IF(A15stdlife="n/a","n/a",IF(U$3&gt;(A15stdlife+$E266),(Input!$M$157*(1+rvanilla)^0.5)-SUM($M266:T266),(Input!$M$157*(1+rvanilla)^0.5)/A15stdlife))</f>
        <v>0</v>
      </c>
      <c r="V266" s="161">
        <f>IF(A15stdlife="n/a","n/a",IF(V$3&gt;(A15stdlife+$E266),(Input!$M$157*(1+rvanilla)^0.5)-SUM($M266:U266),(Input!$M$157*(1+rvanilla)^0.5)/A15stdlife))</f>
        <v>0</v>
      </c>
      <c r="W266" s="161">
        <f>IF(A15stdlife="n/a","n/a",IF(W$3&gt;(A15stdlife+$E266),(Input!$M$157*(1+rvanilla)^0.5)-SUM($M266:V266),(Input!$M$157*(1+rvanilla)^0.5)/A15stdlife))</f>
        <v>0</v>
      </c>
      <c r="X266" s="161">
        <f>IF(A15stdlife="n/a","n/a",IF(X$3&gt;(A15stdlife+$E266),(Input!$M$157*(1+rvanilla)^0.5)-SUM($M266:W266),(Input!$M$157*(1+rvanilla)^0.5)/A15stdlife))</f>
        <v>0</v>
      </c>
      <c r="Y266" s="161">
        <f>IF(A15stdlife="n/a","n/a",IF(Y$3&gt;(A15stdlife+$E266),(Input!$M$157*(1+rvanilla)^0.5)-SUM($M266:X266),(Input!$M$157*(1+rvanilla)^0.5)/A15stdlife))</f>
        <v>0</v>
      </c>
      <c r="Z266" s="161">
        <f>IF(A15stdlife="n/a","n/a",IF(Z$3&gt;(A15stdlife+$E266),(Input!$M$157*(1+rvanilla)^0.5)-SUM($M266:Y266),(Input!$M$157*(1+rvanilla)^0.5)/A15stdlife))</f>
        <v>0</v>
      </c>
      <c r="AA266" s="161">
        <f>IF(A15stdlife="n/a","n/a",IF(AA$3&gt;(A15stdlife+$E266),(Input!$M$157*(1+rvanilla)^0.5)-SUM($M266:Z266),(Input!$M$157*(1+rvanilla)^0.5)/A15stdlife))</f>
        <v>0</v>
      </c>
      <c r="AB266" s="161">
        <f>IF(A15stdlife="n/a","n/a",IF(AB$3&gt;(A15stdlife+$E266),(Input!$M$157*(1+rvanilla)^0.5)-SUM($M266:AA266),(Input!$M$157*(1+rvanilla)^0.5)/A15stdlife))</f>
        <v>0</v>
      </c>
      <c r="AC266" s="161">
        <f>IF(A15stdlife="n/a","n/a",IF(AC$3&gt;(A15stdlife+$E266),(Input!$M$157*(1+rvanilla)^0.5)-SUM($M266:AB266),(Input!$M$157*(1+rvanilla)^0.5)/A15stdlife))</f>
        <v>0</v>
      </c>
      <c r="AD266" s="161">
        <f>IF(A15stdlife="n/a","n/a",IF(AD$3&gt;(A15stdlife+$E266),(Input!$M$157*(1+rvanilla)^0.5)-SUM($M266:AC266),(Input!$M$157*(1+rvanilla)^0.5)/A15stdlife))</f>
        <v>0</v>
      </c>
      <c r="AE266" s="161">
        <f>IF(A15stdlife="n/a","n/a",IF(AE$3&gt;(A15stdlife+$E266),(Input!$M$157*(1+rvanilla)^0.5)-SUM($M266:AD266),(Input!$M$157*(1+rvanilla)^0.5)/A15stdlife))</f>
        <v>0</v>
      </c>
      <c r="AF266" s="161">
        <f>IF(A15stdlife="n/a","n/a",IF(AF$3&gt;(A15stdlife+$E266),(Input!$M$157*(1+rvanilla)^0.5)-SUM($M266:AE266),(Input!$M$157*(1+rvanilla)^0.5)/A15stdlife))</f>
        <v>0</v>
      </c>
      <c r="AG266" s="161">
        <f>IF(A15stdlife="n/a","n/a",IF(AG$3&gt;(A15stdlife+$E266),(Input!$M$157*(1+rvanilla)^0.5)-SUM($M266:AF266),(Input!$M$157*(1+rvanilla)^0.5)/A15stdlife))</f>
        <v>0</v>
      </c>
      <c r="AH266" s="161">
        <f>IF(A15stdlife="n/a","n/a",IF(AH$3&gt;(A15stdlife+$E266),(Input!$M$157*(1+rvanilla)^0.5)-SUM($M266:AG266),(Input!$M$157*(1+rvanilla)^0.5)/A15stdlife))</f>
        <v>0</v>
      </c>
      <c r="AI266" s="161">
        <f>IF(A15stdlife="n/a","n/a",IF(AI$3&gt;(A15stdlife+$E266),(Input!$M$157*(1+rvanilla)^0.5)-SUM($M266:AH266),(Input!$M$157*(1+rvanilla)^0.5)/A15stdlife))</f>
        <v>0</v>
      </c>
      <c r="AJ266" s="161">
        <f>IF(A15stdlife="n/a","n/a",IF(AJ$3&gt;(A15stdlife+$E266),(Input!$M$157*(1+rvanilla)^0.5)-SUM($M266:AI266),(Input!$M$157*(1+rvanilla)^0.5)/A15stdlife))</f>
        <v>0</v>
      </c>
      <c r="AK266" s="161">
        <f>IF(A15stdlife="n/a","n/a",IF(AK$3&gt;(A15stdlife+$E266),(Input!$M$157*(1+rvanilla)^0.5)-SUM($M266:AJ266),(Input!$M$157*(1+rvanilla)^0.5)/A15stdlife))</f>
        <v>0</v>
      </c>
      <c r="AL266" s="161">
        <f>IF(A15stdlife="n/a","n/a",IF(AL$3&gt;(A15stdlife+$E266),(Input!$M$157*(1+rvanilla)^0.5)-SUM($M266:AK266),(Input!$M$157*(1+rvanilla)^0.5)/A15stdlife))</f>
        <v>0</v>
      </c>
      <c r="AM266" s="161">
        <f>IF(A15stdlife="n/a","n/a",IF(AM$3&gt;(A15stdlife+$E266),(Input!$M$157*(1+rvanilla)^0.5)-SUM($M266:AL266),(Input!$M$157*(1+rvanilla)^0.5)/A15stdlife))</f>
        <v>0</v>
      </c>
      <c r="AN266" s="161">
        <f>IF(A15stdlife="n/a","n/a",IF(AN$3&gt;(A15stdlife+$E266),(Input!$M$157*(1+rvanilla)^0.5)-SUM($M266:AM266),(Input!$M$157*(1+rvanilla)^0.5)/A15stdlife))</f>
        <v>0</v>
      </c>
      <c r="AO266" s="161">
        <f>IF(A15stdlife="n/a","n/a",IF(AO$3&gt;(A15stdlife+$E266),(Input!$M$157*(1+rvanilla)^0.5)-SUM($M266:AN266),(Input!$M$157*(1+rvanilla)^0.5)/A15stdlife))</f>
        <v>0</v>
      </c>
      <c r="AP266" s="161">
        <f>IF(A15stdlife="n/a","n/a",IF(AP$3&gt;(A15stdlife+$E266),(Input!$M$157*(1+rvanilla)^0.5)-SUM($M266:AO266),(Input!$M$157*(1+rvanilla)^0.5)/A15stdlife))</f>
        <v>0</v>
      </c>
      <c r="AQ266" s="161">
        <f>IF(A15stdlife="n/a","n/a",IF(AQ$3&gt;(A15stdlife+$E266),(Input!$M$157*(1+rvanilla)^0.5)-SUM($M266:AP266),(Input!$M$157*(1+rvanilla)^0.5)/A15stdlife))</f>
        <v>0</v>
      </c>
      <c r="AR266" s="161">
        <f>IF(A15stdlife="n/a","n/a",IF(AR$3&gt;(A15stdlife+$E266),(Input!$M$157*(1+rvanilla)^0.5)-SUM($M266:AQ266),(Input!$M$157*(1+rvanilla)^0.5)/A15stdlife))</f>
        <v>0</v>
      </c>
      <c r="AS266" s="161">
        <f>IF(A15stdlife="n/a","n/a",IF(AS$3&gt;(A15stdlife+$E266),(Input!$M$157*(1+rvanilla)^0.5)-SUM($M266:AR266),(Input!$M$157*(1+rvanilla)^0.5)/A15stdlife))</f>
        <v>0</v>
      </c>
      <c r="AT266" s="161">
        <f>IF(A15stdlife="n/a","n/a",IF(AT$3&gt;(A15stdlife+$E266),(Input!$M$157*(1+rvanilla)^0.5)-SUM($M266:AS266),(Input!$M$157*(1+rvanilla)^0.5)/A15stdlife))</f>
        <v>0</v>
      </c>
      <c r="AU266" s="161">
        <f>IF(A15stdlife="n/a","n/a",IF(AU$3&gt;(A15stdlife+$E266),(Input!$M$157*(1+rvanilla)^0.5)-SUM($M266:AT266),(Input!$M$157*(1+rvanilla)^0.5)/A15stdlife))</f>
        <v>0</v>
      </c>
      <c r="AV266" s="161">
        <f>IF(A15stdlife="n/a","n/a",IF(AV$3&gt;(A15stdlife+$E266),(Input!$M$157*(1+rvanilla)^0.5)-SUM($M266:AU266),(Input!$M$157*(1+rvanilla)^0.5)/A15stdlife))</f>
        <v>0</v>
      </c>
      <c r="AW266" s="161">
        <f>IF(A15stdlife="n/a","n/a",IF(AW$3&gt;(A15stdlife+$E266),(Input!$M$157*(1+rvanilla)^0.5)-SUM($M266:AV266),(Input!$M$157*(1+rvanilla)^0.5)/A15stdlife))</f>
        <v>0</v>
      </c>
      <c r="AX266" s="161">
        <f>IF(A15stdlife="n/a","n/a",IF(AX$3&gt;(A15stdlife+$E266),(Input!$M$157*(1+rvanilla)^0.5)-SUM($M266:AW266),(Input!$M$157*(1+rvanilla)^0.5)/A15stdlife))</f>
        <v>0</v>
      </c>
      <c r="AY266" s="161">
        <f>IF(A15stdlife="n/a","n/a",IF(AY$3&gt;(A15stdlife+$E266),(Input!$M$157*(1+rvanilla)^0.5)-SUM($M266:AX266),(Input!$M$157*(1+rvanilla)^0.5)/A15stdlife))</f>
        <v>0</v>
      </c>
      <c r="AZ266" s="161">
        <f>IF(A15stdlife="n/a","n/a",IF(AZ$3&gt;(A15stdlife+$E266),(Input!$M$157*(1+rvanilla)^0.5)-SUM($M266:AY266),(Input!$M$157*(1+rvanilla)^0.5)/A15stdlife))</f>
        <v>0</v>
      </c>
      <c r="BA266" s="161">
        <f>IF(A15stdlife="n/a","n/a",IF(BA$3&gt;(A15stdlife+$E266),(Input!$M$157*(1+rvanilla)^0.5)-SUM($M266:AZ266),(Input!$M$157*(1+rvanilla)^0.5)/A15stdlife))</f>
        <v>0</v>
      </c>
      <c r="BB266" s="161">
        <f>IF(A15stdlife="n/a","n/a",IF(BB$3&gt;(A15stdlife+$E266),(Input!$M$157*(1+rvanilla)^0.5)-SUM($M266:BA266),(Input!$M$157*(1+rvanilla)^0.5)/A15stdlife))</f>
        <v>0</v>
      </c>
      <c r="BC266" s="161">
        <f>IF(A15stdlife="n/a","n/a",IF(BC$3&gt;(A15stdlife+$E266),(Input!$M$157*(1+rvanilla)^0.5)-SUM($M266:BB266),(Input!$M$157*(1+rvanilla)^0.5)/A15stdlife))</f>
        <v>0</v>
      </c>
      <c r="BD266" s="161">
        <f>IF(A15stdlife="n/a","n/a",IF(BD$3&gt;(A15stdlife+$E266),(Input!$M$157*(1+rvanilla)^0.5)-SUM($M266:BC266),(Input!$M$157*(1+rvanilla)^0.5)/A15stdlife))</f>
        <v>0</v>
      </c>
      <c r="BE266" s="161">
        <f>IF(A15stdlife="n/a","n/a",IF(BE$3&gt;(A15stdlife+$E266),(Input!$M$157*(1+rvanilla)^0.5)-SUM($M266:BD266),(Input!$M$157*(1+rvanilla)^0.5)/A15stdlife))</f>
        <v>0</v>
      </c>
      <c r="BF266" s="161">
        <f>IF(A15stdlife="n/a","n/a",IF(BF$3&gt;(A15stdlife+$E266),(Input!$M$157*(1+rvanilla)^0.5)-SUM($M266:BE266),(Input!$M$157*(1+rvanilla)^0.5)/A15stdlife))</f>
        <v>0</v>
      </c>
      <c r="BG266" s="161">
        <f>IF(A15stdlife="n/a","n/a",IF(BG$3&gt;(A15stdlife+$E266),(Input!$M$157*(1+rvanilla)^0.5)-SUM($M266:BF266),(Input!$M$157*(1+rvanilla)^0.5)/A15stdlife))</f>
        <v>0</v>
      </c>
      <c r="BH266" s="161">
        <f>IF(A15stdlife="n/a","n/a",IF(BH$3&gt;(A15stdlife+$E266),(Input!$M$157*(1+rvanilla)^0.5)-SUM($M266:BG266),(Input!$M$157*(1+rvanilla)^0.5)/A15stdlife))</f>
        <v>0</v>
      </c>
      <c r="BI266" s="161">
        <f>IF(A15stdlife="n/a","n/a",IF(BI$3&gt;(A15stdlife+$E266),(Input!$M$157*(1+rvanilla)^0.5)-SUM($M266:BH266),(Input!$M$157*(1+rvanilla)^0.5)/A15stdlife))</f>
        <v>0</v>
      </c>
      <c r="BJ266" s="19"/>
      <c r="BK266" s="19"/>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x14ac:dyDescent="0.2">
      <c r="A267" s="19"/>
      <c r="B267" s="19"/>
      <c r="C267" s="35"/>
      <c r="D267" s="469"/>
      <c r="E267" s="281">
        <v>8</v>
      </c>
      <c r="F267" s="37"/>
      <c r="G267" s="393"/>
      <c r="H267" s="307"/>
      <c r="I267" s="307"/>
      <c r="J267" s="307"/>
      <c r="K267" s="307"/>
      <c r="L267" s="307"/>
      <c r="M267" s="307"/>
      <c r="N267" s="306"/>
      <c r="O267" s="161">
        <f>IF(A15stdlife="n/a","n/a",IF(O$3&gt;(A15stdlife+$E267),(Input!$N$157*(1+rvanilla)^0.5)-SUM($N267:N267),(Input!$N$157*(1+rvanilla)^0.5)/A15stdlife))</f>
        <v>0</v>
      </c>
      <c r="P267" s="161">
        <f>IF(A15stdlife="n/a","n/a",IF(P$3&gt;(A15stdlife+$E267),(Input!$N$157*(1+rvanilla)^0.5)-SUM($N267:O267),(Input!$N$157*(1+rvanilla)^0.5)/A15stdlife))</f>
        <v>0</v>
      </c>
      <c r="Q267" s="161">
        <f>IF(A15stdlife="n/a","n/a",IF(Q$3&gt;(A15stdlife+$E267),(Input!$N$157*(1+rvanilla)^0.5)-SUM($N267:P267),(Input!$N$157*(1+rvanilla)^0.5)/A15stdlife))</f>
        <v>0</v>
      </c>
      <c r="R267" s="161">
        <f>IF(A15stdlife="n/a","n/a",IF(R$3&gt;(A15stdlife+$E267),(Input!$N$157*(1+rvanilla)^0.5)-SUM($N267:Q267),(Input!$N$157*(1+rvanilla)^0.5)/A15stdlife))</f>
        <v>0</v>
      </c>
      <c r="S267" s="161">
        <f>IF(A15stdlife="n/a","n/a",IF(S$3&gt;(A15stdlife+$E267),(Input!$N$157*(1+rvanilla)^0.5)-SUM($N267:R267),(Input!$N$157*(1+rvanilla)^0.5)/A15stdlife))</f>
        <v>0</v>
      </c>
      <c r="T267" s="161">
        <f>IF(A15stdlife="n/a","n/a",IF(T$3&gt;(A15stdlife+$E267),(Input!$N$157*(1+rvanilla)^0.5)-SUM($N267:S267),(Input!$N$157*(1+rvanilla)^0.5)/A15stdlife))</f>
        <v>0</v>
      </c>
      <c r="U267" s="161">
        <f>IF(A15stdlife="n/a","n/a",IF(U$3&gt;(A15stdlife+$E267),(Input!$N$157*(1+rvanilla)^0.5)-SUM($N267:T267),(Input!$N$157*(1+rvanilla)^0.5)/A15stdlife))</f>
        <v>0</v>
      </c>
      <c r="V267" s="161">
        <f>IF(A15stdlife="n/a","n/a",IF(V$3&gt;(A15stdlife+$E267),(Input!$N$157*(1+rvanilla)^0.5)-SUM($N267:U267),(Input!$N$157*(1+rvanilla)^0.5)/A15stdlife))</f>
        <v>0</v>
      </c>
      <c r="W267" s="161">
        <f>IF(A15stdlife="n/a","n/a",IF(W$3&gt;(A15stdlife+$E267),(Input!$N$157*(1+rvanilla)^0.5)-SUM($N267:V267),(Input!$N$157*(1+rvanilla)^0.5)/A15stdlife))</f>
        <v>0</v>
      </c>
      <c r="X267" s="161">
        <f>IF(A15stdlife="n/a","n/a",IF(X$3&gt;(A15stdlife+$E267),(Input!$N$157*(1+rvanilla)^0.5)-SUM($N267:W267),(Input!$N$157*(1+rvanilla)^0.5)/A15stdlife))</f>
        <v>0</v>
      </c>
      <c r="Y267" s="161">
        <f>IF(A15stdlife="n/a","n/a",IF(Y$3&gt;(A15stdlife+$E267),(Input!$N$157*(1+rvanilla)^0.5)-SUM($N267:X267),(Input!$N$157*(1+rvanilla)^0.5)/A15stdlife))</f>
        <v>0</v>
      </c>
      <c r="Z267" s="161">
        <f>IF(A15stdlife="n/a","n/a",IF(Z$3&gt;(A15stdlife+$E267),(Input!$N$157*(1+rvanilla)^0.5)-SUM($N267:Y267),(Input!$N$157*(1+rvanilla)^0.5)/A15stdlife))</f>
        <v>0</v>
      </c>
      <c r="AA267" s="161">
        <f>IF(A15stdlife="n/a","n/a",IF(AA$3&gt;(A15stdlife+$E267),(Input!$N$157*(1+rvanilla)^0.5)-SUM($N267:Z267),(Input!$N$157*(1+rvanilla)^0.5)/A15stdlife))</f>
        <v>0</v>
      </c>
      <c r="AB267" s="161">
        <f>IF(A15stdlife="n/a","n/a",IF(AB$3&gt;(A15stdlife+$E267),(Input!$N$157*(1+rvanilla)^0.5)-SUM($N267:AA267),(Input!$N$157*(1+rvanilla)^0.5)/A15stdlife))</f>
        <v>0</v>
      </c>
      <c r="AC267" s="161">
        <f>IF(A15stdlife="n/a","n/a",IF(AC$3&gt;(A15stdlife+$E267),(Input!$N$157*(1+rvanilla)^0.5)-SUM($N267:AB267),(Input!$N$157*(1+rvanilla)^0.5)/A15stdlife))</f>
        <v>0</v>
      </c>
      <c r="AD267" s="161">
        <f>IF(A15stdlife="n/a","n/a",IF(AD$3&gt;(A15stdlife+$E267),(Input!$N$157*(1+rvanilla)^0.5)-SUM($N267:AC267),(Input!$N$157*(1+rvanilla)^0.5)/A15stdlife))</f>
        <v>0</v>
      </c>
      <c r="AE267" s="161">
        <f>IF(A15stdlife="n/a","n/a",IF(AE$3&gt;(A15stdlife+$E267),(Input!$N$157*(1+rvanilla)^0.5)-SUM($N267:AD267),(Input!$N$157*(1+rvanilla)^0.5)/A15stdlife))</f>
        <v>0</v>
      </c>
      <c r="AF267" s="161">
        <f>IF(A15stdlife="n/a","n/a",IF(AF$3&gt;(A15stdlife+$E267),(Input!$N$157*(1+rvanilla)^0.5)-SUM($N267:AE267),(Input!$N$157*(1+rvanilla)^0.5)/A15stdlife))</f>
        <v>0</v>
      </c>
      <c r="AG267" s="161">
        <f>IF(A15stdlife="n/a","n/a",IF(AG$3&gt;(A15stdlife+$E267),(Input!$N$157*(1+rvanilla)^0.5)-SUM($N267:AF267),(Input!$N$157*(1+rvanilla)^0.5)/A15stdlife))</f>
        <v>0</v>
      </c>
      <c r="AH267" s="161">
        <f>IF(A15stdlife="n/a","n/a",IF(AH$3&gt;(A15stdlife+$E267),(Input!$N$157*(1+rvanilla)^0.5)-SUM($N267:AG267),(Input!$N$157*(1+rvanilla)^0.5)/A15stdlife))</f>
        <v>0</v>
      </c>
      <c r="AI267" s="161">
        <f>IF(A15stdlife="n/a","n/a",IF(AI$3&gt;(A15stdlife+$E267),(Input!$N$157*(1+rvanilla)^0.5)-SUM($N267:AH267),(Input!$N$157*(1+rvanilla)^0.5)/A15stdlife))</f>
        <v>0</v>
      </c>
      <c r="AJ267" s="161">
        <f>IF(A15stdlife="n/a","n/a",IF(AJ$3&gt;(A15stdlife+$E267),(Input!$N$157*(1+rvanilla)^0.5)-SUM($N267:AI267),(Input!$N$157*(1+rvanilla)^0.5)/A15stdlife))</f>
        <v>0</v>
      </c>
      <c r="AK267" s="161">
        <f>IF(A15stdlife="n/a","n/a",IF(AK$3&gt;(A15stdlife+$E267),(Input!$N$157*(1+rvanilla)^0.5)-SUM($N267:AJ267),(Input!$N$157*(1+rvanilla)^0.5)/A15stdlife))</f>
        <v>0</v>
      </c>
      <c r="AL267" s="161">
        <f>IF(A15stdlife="n/a","n/a",IF(AL$3&gt;(A15stdlife+$E267),(Input!$N$157*(1+rvanilla)^0.5)-SUM($N267:AK267),(Input!$N$157*(1+rvanilla)^0.5)/A15stdlife))</f>
        <v>0</v>
      </c>
      <c r="AM267" s="161">
        <f>IF(A15stdlife="n/a","n/a",IF(AM$3&gt;(A15stdlife+$E267),(Input!$N$157*(1+rvanilla)^0.5)-SUM($N267:AL267),(Input!$N$157*(1+rvanilla)^0.5)/A15stdlife))</f>
        <v>0</v>
      </c>
      <c r="AN267" s="161">
        <f>IF(A15stdlife="n/a","n/a",IF(AN$3&gt;(A15stdlife+$E267),(Input!$N$157*(1+rvanilla)^0.5)-SUM($N267:AM267),(Input!$N$157*(1+rvanilla)^0.5)/A15stdlife))</f>
        <v>0</v>
      </c>
      <c r="AO267" s="161">
        <f>IF(A15stdlife="n/a","n/a",IF(AO$3&gt;(A15stdlife+$E267),(Input!$N$157*(1+rvanilla)^0.5)-SUM($N267:AN267),(Input!$N$157*(1+rvanilla)^0.5)/A15stdlife))</f>
        <v>0</v>
      </c>
      <c r="AP267" s="161">
        <f>IF(A15stdlife="n/a","n/a",IF(AP$3&gt;(A15stdlife+$E267),(Input!$N$157*(1+rvanilla)^0.5)-SUM($N267:AO267),(Input!$N$157*(1+rvanilla)^0.5)/A15stdlife))</f>
        <v>0</v>
      </c>
      <c r="AQ267" s="161">
        <f>IF(A15stdlife="n/a","n/a",IF(AQ$3&gt;(A15stdlife+$E267),(Input!$N$157*(1+rvanilla)^0.5)-SUM($N267:AP267),(Input!$N$157*(1+rvanilla)^0.5)/A15stdlife))</f>
        <v>0</v>
      </c>
      <c r="AR267" s="161">
        <f>IF(A15stdlife="n/a","n/a",IF(AR$3&gt;(A15stdlife+$E267),(Input!$N$157*(1+rvanilla)^0.5)-SUM($N267:AQ267),(Input!$N$157*(1+rvanilla)^0.5)/A15stdlife))</f>
        <v>0</v>
      </c>
      <c r="AS267" s="161">
        <f>IF(A15stdlife="n/a","n/a",IF(AS$3&gt;(A15stdlife+$E267),(Input!$N$157*(1+rvanilla)^0.5)-SUM($N267:AR267),(Input!$N$157*(1+rvanilla)^0.5)/A15stdlife))</f>
        <v>0</v>
      </c>
      <c r="AT267" s="161">
        <f>IF(A15stdlife="n/a","n/a",IF(AT$3&gt;(A15stdlife+$E267),(Input!$N$157*(1+rvanilla)^0.5)-SUM($N267:AS267),(Input!$N$157*(1+rvanilla)^0.5)/A15stdlife))</f>
        <v>0</v>
      </c>
      <c r="AU267" s="161">
        <f>IF(A15stdlife="n/a","n/a",IF(AU$3&gt;(A15stdlife+$E267),(Input!$N$157*(1+rvanilla)^0.5)-SUM($N267:AT267),(Input!$N$157*(1+rvanilla)^0.5)/A15stdlife))</f>
        <v>0</v>
      </c>
      <c r="AV267" s="161">
        <f>IF(A15stdlife="n/a","n/a",IF(AV$3&gt;(A15stdlife+$E267),(Input!$N$157*(1+rvanilla)^0.5)-SUM($N267:AU267),(Input!$N$157*(1+rvanilla)^0.5)/A15stdlife))</f>
        <v>0</v>
      </c>
      <c r="AW267" s="161">
        <f>IF(A15stdlife="n/a","n/a",IF(AW$3&gt;(A15stdlife+$E267),(Input!$N$157*(1+rvanilla)^0.5)-SUM($N267:AV267),(Input!$N$157*(1+rvanilla)^0.5)/A15stdlife))</f>
        <v>0</v>
      </c>
      <c r="AX267" s="161">
        <f>IF(A15stdlife="n/a","n/a",IF(AX$3&gt;(A15stdlife+$E267),(Input!$N$157*(1+rvanilla)^0.5)-SUM($N267:AW267),(Input!$N$157*(1+rvanilla)^0.5)/A15stdlife))</f>
        <v>0</v>
      </c>
      <c r="AY267" s="161">
        <f>IF(A15stdlife="n/a","n/a",IF(AY$3&gt;(A15stdlife+$E267),(Input!$N$157*(1+rvanilla)^0.5)-SUM($N267:AX267),(Input!$N$157*(1+rvanilla)^0.5)/A15stdlife))</f>
        <v>0</v>
      </c>
      <c r="AZ267" s="161">
        <f>IF(A15stdlife="n/a","n/a",IF(AZ$3&gt;(A15stdlife+$E267),(Input!$N$157*(1+rvanilla)^0.5)-SUM($N267:AY267),(Input!$N$157*(1+rvanilla)^0.5)/A15stdlife))</f>
        <v>0</v>
      </c>
      <c r="BA267" s="161">
        <f>IF(A15stdlife="n/a","n/a",IF(BA$3&gt;(A15stdlife+$E267),(Input!$N$157*(1+rvanilla)^0.5)-SUM($N267:AZ267),(Input!$N$157*(1+rvanilla)^0.5)/A15stdlife))</f>
        <v>0</v>
      </c>
      <c r="BB267" s="161">
        <f>IF(A15stdlife="n/a","n/a",IF(BB$3&gt;(A15stdlife+$E267),(Input!$N$157*(1+rvanilla)^0.5)-SUM($N267:BA267),(Input!$N$157*(1+rvanilla)^0.5)/A15stdlife))</f>
        <v>0</v>
      </c>
      <c r="BC267" s="161">
        <f>IF(A15stdlife="n/a","n/a",IF(BC$3&gt;(A15stdlife+$E267),(Input!$N$157*(1+rvanilla)^0.5)-SUM($N267:BB267),(Input!$N$157*(1+rvanilla)^0.5)/A15stdlife))</f>
        <v>0</v>
      </c>
      <c r="BD267" s="161">
        <f>IF(A15stdlife="n/a","n/a",IF(BD$3&gt;(A15stdlife+$E267),(Input!$N$157*(1+rvanilla)^0.5)-SUM($N267:BC267),(Input!$N$157*(1+rvanilla)^0.5)/A15stdlife))</f>
        <v>0</v>
      </c>
      <c r="BE267" s="161">
        <f>IF(A15stdlife="n/a","n/a",IF(BE$3&gt;(A15stdlife+$E267),(Input!$N$157*(1+rvanilla)^0.5)-SUM($N267:BD267),(Input!$N$157*(1+rvanilla)^0.5)/A15stdlife))</f>
        <v>0</v>
      </c>
      <c r="BF267" s="161">
        <f>IF(A15stdlife="n/a","n/a",IF(BF$3&gt;(A15stdlife+$E267),(Input!$N$157*(1+rvanilla)^0.5)-SUM($N267:BE267),(Input!$N$157*(1+rvanilla)^0.5)/A15stdlife))</f>
        <v>0</v>
      </c>
      <c r="BG267" s="161">
        <f>IF(A15stdlife="n/a","n/a",IF(BG$3&gt;(A15stdlife+$E267),(Input!$N$157*(1+rvanilla)^0.5)-SUM($N267:BF267),(Input!$N$157*(1+rvanilla)^0.5)/A15stdlife))</f>
        <v>0</v>
      </c>
      <c r="BH267" s="161">
        <f>IF(A15stdlife="n/a","n/a",IF(BH$3&gt;(A15stdlife+$E267),(Input!$N$157*(1+rvanilla)^0.5)-SUM($N267:BG267),(Input!$N$157*(1+rvanilla)^0.5)/A15stdlife))</f>
        <v>0</v>
      </c>
      <c r="BI267" s="161">
        <f>IF(A15stdlife="n/a","n/a",IF(BI$3&gt;(A15stdlife+$E267),(Input!$N$157*(1+rvanilla)^0.5)-SUM($N267:BH267),(Input!$N$157*(1+rvanilla)^0.5)/A15stdlife))</f>
        <v>0</v>
      </c>
      <c r="BJ267" s="19"/>
      <c r="BK267" s="19"/>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x14ac:dyDescent="0.2">
      <c r="A268" s="19"/>
      <c r="B268" s="19"/>
      <c r="C268" s="35"/>
      <c r="D268" s="469"/>
      <c r="E268" s="281">
        <v>9</v>
      </c>
      <c r="F268" s="37"/>
      <c r="G268" s="393"/>
      <c r="H268" s="307"/>
      <c r="I268" s="307"/>
      <c r="J268" s="307"/>
      <c r="K268" s="307"/>
      <c r="L268" s="307"/>
      <c r="M268" s="307"/>
      <c r="N268" s="307"/>
      <c r="O268" s="306"/>
      <c r="P268" s="161">
        <f>IF(A15stdlife="n/a","n/a",IF(P$3&gt;(A15stdlife+$E268),(Input!$O$157*(1+rvanilla)^0.5)-SUM($O268:O268),(Input!$O$157*(1+rvanilla)^0.5)/A15stdlife))</f>
        <v>0</v>
      </c>
      <c r="Q268" s="161">
        <f>IF(A15stdlife="n/a","n/a",IF(Q$3&gt;(A15stdlife+$E268),(Input!$O$157*(1+rvanilla)^0.5)-SUM($O268:P268),(Input!$O$157*(1+rvanilla)^0.5)/A15stdlife))</f>
        <v>0</v>
      </c>
      <c r="R268" s="161">
        <f>IF(A15stdlife="n/a","n/a",IF(R$3&gt;(A15stdlife+$E268),(Input!$O$157*(1+rvanilla)^0.5)-SUM($O268:Q268),(Input!$O$157*(1+rvanilla)^0.5)/A15stdlife))</f>
        <v>0</v>
      </c>
      <c r="S268" s="161">
        <f>IF(A15stdlife="n/a","n/a",IF(S$3&gt;(A15stdlife+$E268),(Input!$O$157*(1+rvanilla)^0.5)-SUM($O268:R268),(Input!$O$157*(1+rvanilla)^0.5)/A15stdlife))</f>
        <v>0</v>
      </c>
      <c r="T268" s="161">
        <f>IF(A15stdlife="n/a","n/a",IF(T$3&gt;(A15stdlife+$E268),(Input!$O$157*(1+rvanilla)^0.5)-SUM($O268:S268),(Input!$O$157*(1+rvanilla)^0.5)/A15stdlife))</f>
        <v>0</v>
      </c>
      <c r="U268" s="161">
        <f>IF(A15stdlife="n/a","n/a",IF(U$3&gt;(A15stdlife+$E268),(Input!$O$157*(1+rvanilla)^0.5)-SUM($O268:T268),(Input!$O$157*(1+rvanilla)^0.5)/A15stdlife))</f>
        <v>0</v>
      </c>
      <c r="V268" s="161">
        <f>IF(A15stdlife="n/a","n/a",IF(V$3&gt;(A15stdlife+$E268),(Input!$O$157*(1+rvanilla)^0.5)-SUM($O268:U268),(Input!$O$157*(1+rvanilla)^0.5)/A15stdlife))</f>
        <v>0</v>
      </c>
      <c r="W268" s="161">
        <f>IF(A15stdlife="n/a","n/a",IF(W$3&gt;(A15stdlife+$E268),(Input!$O$157*(1+rvanilla)^0.5)-SUM($O268:V268),(Input!$O$157*(1+rvanilla)^0.5)/A15stdlife))</f>
        <v>0</v>
      </c>
      <c r="X268" s="161">
        <f>IF(A15stdlife="n/a","n/a",IF(X$3&gt;(A15stdlife+$E268),(Input!$O$157*(1+rvanilla)^0.5)-SUM($O268:W268),(Input!$O$157*(1+rvanilla)^0.5)/A15stdlife))</f>
        <v>0</v>
      </c>
      <c r="Y268" s="161">
        <f>IF(A15stdlife="n/a","n/a",IF(Y$3&gt;(A15stdlife+$E268),(Input!$O$157*(1+rvanilla)^0.5)-SUM($O268:X268),(Input!$O$157*(1+rvanilla)^0.5)/A15stdlife))</f>
        <v>0</v>
      </c>
      <c r="Z268" s="161">
        <f>IF(A15stdlife="n/a","n/a",IF(Z$3&gt;(A15stdlife+$E268),(Input!$O$157*(1+rvanilla)^0.5)-SUM($O268:Y268),(Input!$O$157*(1+rvanilla)^0.5)/A15stdlife))</f>
        <v>0</v>
      </c>
      <c r="AA268" s="161">
        <f>IF(A15stdlife="n/a","n/a",IF(AA$3&gt;(A15stdlife+$E268),(Input!$O$157*(1+rvanilla)^0.5)-SUM($O268:Z268),(Input!$O$157*(1+rvanilla)^0.5)/A15stdlife))</f>
        <v>0</v>
      </c>
      <c r="AB268" s="161">
        <f>IF(A15stdlife="n/a","n/a",IF(AB$3&gt;(A15stdlife+$E268),(Input!$O$157*(1+rvanilla)^0.5)-SUM($O268:AA268),(Input!$O$157*(1+rvanilla)^0.5)/A15stdlife))</f>
        <v>0</v>
      </c>
      <c r="AC268" s="161">
        <f>IF(A15stdlife="n/a","n/a",IF(AC$3&gt;(A15stdlife+$E268),(Input!$O$157*(1+rvanilla)^0.5)-SUM($O268:AB268),(Input!$O$157*(1+rvanilla)^0.5)/A15stdlife))</f>
        <v>0</v>
      </c>
      <c r="AD268" s="161">
        <f>IF(A15stdlife="n/a","n/a",IF(AD$3&gt;(A15stdlife+$E268),(Input!$O$157*(1+rvanilla)^0.5)-SUM($O268:AC268),(Input!$O$157*(1+rvanilla)^0.5)/A15stdlife))</f>
        <v>0</v>
      </c>
      <c r="AE268" s="161">
        <f>IF(A15stdlife="n/a","n/a",IF(AE$3&gt;(A15stdlife+$E268),(Input!$O$157*(1+rvanilla)^0.5)-SUM($O268:AD268),(Input!$O$157*(1+rvanilla)^0.5)/A15stdlife))</f>
        <v>0</v>
      </c>
      <c r="AF268" s="161">
        <f>IF(A15stdlife="n/a","n/a",IF(AF$3&gt;(A15stdlife+$E268),(Input!$O$157*(1+rvanilla)^0.5)-SUM($O268:AE268),(Input!$O$157*(1+rvanilla)^0.5)/A15stdlife))</f>
        <v>0</v>
      </c>
      <c r="AG268" s="161">
        <f>IF(A15stdlife="n/a","n/a",IF(AG$3&gt;(A15stdlife+$E268),(Input!$O$157*(1+rvanilla)^0.5)-SUM($O268:AF268),(Input!$O$157*(1+rvanilla)^0.5)/A15stdlife))</f>
        <v>0</v>
      </c>
      <c r="AH268" s="161">
        <f>IF(A15stdlife="n/a","n/a",IF(AH$3&gt;(A15stdlife+$E268),(Input!$O$157*(1+rvanilla)^0.5)-SUM($O268:AG268),(Input!$O$157*(1+rvanilla)^0.5)/A15stdlife))</f>
        <v>0</v>
      </c>
      <c r="AI268" s="161">
        <f>IF(A15stdlife="n/a","n/a",IF(AI$3&gt;(A15stdlife+$E268),(Input!$O$157*(1+rvanilla)^0.5)-SUM($O268:AH268),(Input!$O$157*(1+rvanilla)^0.5)/A15stdlife))</f>
        <v>0</v>
      </c>
      <c r="AJ268" s="161">
        <f>IF(A15stdlife="n/a","n/a",IF(AJ$3&gt;(A15stdlife+$E268),(Input!$O$157*(1+rvanilla)^0.5)-SUM($O268:AI268),(Input!$O$157*(1+rvanilla)^0.5)/A15stdlife))</f>
        <v>0</v>
      </c>
      <c r="AK268" s="161">
        <f>IF(A15stdlife="n/a","n/a",IF(AK$3&gt;(A15stdlife+$E268),(Input!$O$157*(1+rvanilla)^0.5)-SUM($O268:AJ268),(Input!$O$157*(1+rvanilla)^0.5)/A15stdlife))</f>
        <v>0</v>
      </c>
      <c r="AL268" s="161">
        <f>IF(A15stdlife="n/a","n/a",IF(AL$3&gt;(A15stdlife+$E268),(Input!$O$157*(1+rvanilla)^0.5)-SUM($O268:AK268),(Input!$O$157*(1+rvanilla)^0.5)/A15stdlife))</f>
        <v>0</v>
      </c>
      <c r="AM268" s="161">
        <f>IF(A15stdlife="n/a","n/a",IF(AM$3&gt;(A15stdlife+$E268),(Input!$O$157*(1+rvanilla)^0.5)-SUM($O268:AL268),(Input!$O$157*(1+rvanilla)^0.5)/A15stdlife))</f>
        <v>0</v>
      </c>
      <c r="AN268" s="161">
        <f>IF(A15stdlife="n/a","n/a",IF(AN$3&gt;(A15stdlife+$E268),(Input!$O$157*(1+rvanilla)^0.5)-SUM($O268:AM268),(Input!$O$157*(1+rvanilla)^0.5)/A15stdlife))</f>
        <v>0</v>
      </c>
      <c r="AO268" s="161">
        <f>IF(A15stdlife="n/a","n/a",IF(AO$3&gt;(A15stdlife+$E268),(Input!$O$157*(1+rvanilla)^0.5)-SUM($O268:AN268),(Input!$O$157*(1+rvanilla)^0.5)/A15stdlife))</f>
        <v>0</v>
      </c>
      <c r="AP268" s="161">
        <f>IF(A15stdlife="n/a","n/a",IF(AP$3&gt;(A15stdlife+$E268),(Input!$O$157*(1+rvanilla)^0.5)-SUM($O268:AO268),(Input!$O$157*(1+rvanilla)^0.5)/A15stdlife))</f>
        <v>0</v>
      </c>
      <c r="AQ268" s="161">
        <f>IF(A15stdlife="n/a","n/a",IF(AQ$3&gt;(A15stdlife+$E268),(Input!$O$157*(1+rvanilla)^0.5)-SUM($O268:AP268),(Input!$O$157*(1+rvanilla)^0.5)/A15stdlife))</f>
        <v>0</v>
      </c>
      <c r="AR268" s="161">
        <f>IF(A15stdlife="n/a","n/a",IF(AR$3&gt;(A15stdlife+$E268),(Input!$O$157*(1+rvanilla)^0.5)-SUM($O268:AQ268),(Input!$O$157*(1+rvanilla)^0.5)/A15stdlife))</f>
        <v>0</v>
      </c>
      <c r="AS268" s="161">
        <f>IF(A15stdlife="n/a","n/a",IF(AS$3&gt;(A15stdlife+$E268),(Input!$O$157*(1+rvanilla)^0.5)-SUM($O268:AR268),(Input!$O$157*(1+rvanilla)^0.5)/A15stdlife))</f>
        <v>0</v>
      </c>
      <c r="AT268" s="161">
        <f>IF(A15stdlife="n/a","n/a",IF(AT$3&gt;(A15stdlife+$E268),(Input!$O$157*(1+rvanilla)^0.5)-SUM($O268:AS268),(Input!$O$157*(1+rvanilla)^0.5)/A15stdlife))</f>
        <v>0</v>
      </c>
      <c r="AU268" s="161">
        <f>IF(A15stdlife="n/a","n/a",IF(AU$3&gt;(A15stdlife+$E268),(Input!$O$157*(1+rvanilla)^0.5)-SUM($O268:AT268),(Input!$O$157*(1+rvanilla)^0.5)/A15stdlife))</f>
        <v>0</v>
      </c>
      <c r="AV268" s="161">
        <f>IF(A15stdlife="n/a","n/a",IF(AV$3&gt;(A15stdlife+$E268),(Input!$O$157*(1+rvanilla)^0.5)-SUM($O268:AU268),(Input!$O$157*(1+rvanilla)^0.5)/A15stdlife))</f>
        <v>0</v>
      </c>
      <c r="AW268" s="161">
        <f>IF(A15stdlife="n/a","n/a",IF(AW$3&gt;(A15stdlife+$E268),(Input!$O$157*(1+rvanilla)^0.5)-SUM($O268:AV268),(Input!$O$157*(1+rvanilla)^0.5)/A15stdlife))</f>
        <v>0</v>
      </c>
      <c r="AX268" s="161">
        <f>IF(A15stdlife="n/a","n/a",IF(AX$3&gt;(A15stdlife+$E268),(Input!$O$157*(1+rvanilla)^0.5)-SUM($O268:AW268),(Input!$O$157*(1+rvanilla)^0.5)/A15stdlife))</f>
        <v>0</v>
      </c>
      <c r="AY268" s="161">
        <f>IF(A15stdlife="n/a","n/a",IF(AY$3&gt;(A15stdlife+$E268),(Input!$O$157*(1+rvanilla)^0.5)-SUM($O268:AX268),(Input!$O$157*(1+rvanilla)^0.5)/A15stdlife))</f>
        <v>0</v>
      </c>
      <c r="AZ268" s="161">
        <f>IF(A15stdlife="n/a","n/a",IF(AZ$3&gt;(A15stdlife+$E268),(Input!$O$157*(1+rvanilla)^0.5)-SUM($O268:AY268),(Input!$O$157*(1+rvanilla)^0.5)/A15stdlife))</f>
        <v>0</v>
      </c>
      <c r="BA268" s="161">
        <f>IF(A15stdlife="n/a","n/a",IF(BA$3&gt;(A15stdlife+$E268),(Input!$O$157*(1+rvanilla)^0.5)-SUM($O268:AZ268),(Input!$O$157*(1+rvanilla)^0.5)/A15stdlife))</f>
        <v>0</v>
      </c>
      <c r="BB268" s="161">
        <f>IF(A15stdlife="n/a","n/a",IF(BB$3&gt;(A15stdlife+$E268),(Input!$O$157*(1+rvanilla)^0.5)-SUM($O268:BA268),(Input!$O$157*(1+rvanilla)^0.5)/A15stdlife))</f>
        <v>0</v>
      </c>
      <c r="BC268" s="161">
        <f>IF(A15stdlife="n/a","n/a",IF(BC$3&gt;(A15stdlife+$E268),(Input!$O$157*(1+rvanilla)^0.5)-SUM($O268:BB268),(Input!$O$157*(1+rvanilla)^0.5)/A15stdlife))</f>
        <v>0</v>
      </c>
      <c r="BD268" s="161">
        <f>IF(A15stdlife="n/a","n/a",IF(BD$3&gt;(A15stdlife+$E268),(Input!$O$157*(1+rvanilla)^0.5)-SUM($O268:BC268),(Input!$O$157*(1+rvanilla)^0.5)/A15stdlife))</f>
        <v>0</v>
      </c>
      <c r="BE268" s="161">
        <f>IF(A15stdlife="n/a","n/a",IF(BE$3&gt;(A15stdlife+$E268),(Input!$O$157*(1+rvanilla)^0.5)-SUM($O268:BD268),(Input!$O$157*(1+rvanilla)^0.5)/A15stdlife))</f>
        <v>0</v>
      </c>
      <c r="BF268" s="161">
        <f>IF(A15stdlife="n/a","n/a",IF(BF$3&gt;(A15stdlife+$E268),(Input!$O$157*(1+rvanilla)^0.5)-SUM($O268:BE268),(Input!$O$157*(1+rvanilla)^0.5)/A15stdlife))</f>
        <v>0</v>
      </c>
      <c r="BG268" s="161">
        <f>IF(A15stdlife="n/a","n/a",IF(BG$3&gt;(A15stdlife+$E268),(Input!$O$157*(1+rvanilla)^0.5)-SUM($O268:BF268),(Input!$O$157*(1+rvanilla)^0.5)/A15stdlife))</f>
        <v>0</v>
      </c>
      <c r="BH268" s="161">
        <f>IF(A15stdlife="n/a","n/a",IF(BH$3&gt;(A15stdlife+$E268),(Input!$O$157*(1+rvanilla)^0.5)-SUM($O268:BG268),(Input!$O$157*(1+rvanilla)^0.5)/A15stdlife))</f>
        <v>0</v>
      </c>
      <c r="BI268" s="161">
        <f>IF(A15stdlife="n/a","n/a",IF(BI$3&gt;(A15stdlife+$E268),(Input!$O$157*(1+rvanilla)^0.5)-SUM($O268:BH268),(Input!$O$157*(1+rvanilla)^0.5)/A15stdlife))</f>
        <v>0</v>
      </c>
      <c r="BJ268" s="19"/>
      <c r="BK268" s="19"/>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x14ac:dyDescent="0.2">
      <c r="A269" s="19"/>
      <c r="B269" s="19"/>
      <c r="C269" s="35"/>
      <c r="D269" s="469"/>
      <c r="E269" s="282">
        <v>10</v>
      </c>
      <c r="F269" s="37"/>
      <c r="G269" s="393"/>
      <c r="H269" s="307"/>
      <c r="I269" s="307"/>
      <c r="J269" s="307"/>
      <c r="K269" s="307"/>
      <c r="L269" s="307"/>
      <c r="M269" s="307"/>
      <c r="N269" s="307"/>
      <c r="O269" s="307"/>
      <c r="P269" s="306"/>
      <c r="Q269" s="161">
        <f>IF(A15stdlife="n/a","n/a",IF(Q$3&gt;(A15stdlife+$E269),(Input!$P$157*(1+rvanilla)^0.5)-SUM($P269:P269),(Input!$P$157*(1+rvanilla)^0.5)/A15stdlife))</f>
        <v>0</v>
      </c>
      <c r="R269" s="161">
        <f>IF(A15stdlife="n/a","n/a",IF(R$3&gt;(A15stdlife+$E269),(Input!$P$157*(1+rvanilla)^0.5)-SUM($P269:Q269),(Input!$P$157*(1+rvanilla)^0.5)/A15stdlife))</f>
        <v>0</v>
      </c>
      <c r="S269" s="161">
        <f>IF(A15stdlife="n/a","n/a",IF(S$3&gt;(A15stdlife+$E269),(Input!$P$157*(1+rvanilla)^0.5)-SUM($P269:R269),(Input!$P$157*(1+rvanilla)^0.5)/A15stdlife))</f>
        <v>0</v>
      </c>
      <c r="T269" s="161">
        <f>IF(A15stdlife="n/a","n/a",IF(T$3&gt;(A15stdlife+$E269),(Input!$P$157*(1+rvanilla)^0.5)-SUM($P269:S269),(Input!$P$157*(1+rvanilla)^0.5)/A15stdlife))</f>
        <v>0</v>
      </c>
      <c r="U269" s="161">
        <f>IF(A15stdlife="n/a","n/a",IF(U$3&gt;(A15stdlife+$E269),(Input!$P$157*(1+rvanilla)^0.5)-SUM($P269:T269),(Input!$P$157*(1+rvanilla)^0.5)/A15stdlife))</f>
        <v>0</v>
      </c>
      <c r="V269" s="161">
        <f>IF(A15stdlife="n/a","n/a",IF(V$3&gt;(A15stdlife+$E269),(Input!$P$157*(1+rvanilla)^0.5)-SUM($P269:U269),(Input!$P$157*(1+rvanilla)^0.5)/A15stdlife))</f>
        <v>0</v>
      </c>
      <c r="W269" s="161">
        <f>IF(A15stdlife="n/a","n/a",IF(W$3&gt;(A15stdlife+$E269),(Input!$P$157*(1+rvanilla)^0.5)-SUM($P269:V269),(Input!$P$157*(1+rvanilla)^0.5)/A15stdlife))</f>
        <v>0</v>
      </c>
      <c r="X269" s="161">
        <f>IF(A15stdlife="n/a","n/a",IF(X$3&gt;(A15stdlife+$E269),(Input!$P$157*(1+rvanilla)^0.5)-SUM($P269:W269),(Input!$P$157*(1+rvanilla)^0.5)/A15stdlife))</f>
        <v>0</v>
      </c>
      <c r="Y269" s="161">
        <f>IF(A15stdlife="n/a","n/a",IF(Y$3&gt;(A15stdlife+$E269),(Input!$P$157*(1+rvanilla)^0.5)-SUM($P269:X269),(Input!$P$157*(1+rvanilla)^0.5)/A15stdlife))</f>
        <v>0</v>
      </c>
      <c r="Z269" s="161">
        <f>IF(A15stdlife="n/a","n/a",IF(Z$3&gt;(A15stdlife+$E269),(Input!$P$157*(1+rvanilla)^0.5)-SUM($P269:Y269),(Input!$P$157*(1+rvanilla)^0.5)/A15stdlife))</f>
        <v>0</v>
      </c>
      <c r="AA269" s="161">
        <f>IF(A15stdlife="n/a","n/a",IF(AA$3&gt;(A15stdlife+$E269),(Input!$P$157*(1+rvanilla)^0.5)-SUM($P269:Z269),(Input!$P$157*(1+rvanilla)^0.5)/A15stdlife))</f>
        <v>0</v>
      </c>
      <c r="AB269" s="161">
        <f>IF(A15stdlife="n/a","n/a",IF(AB$3&gt;(A15stdlife+$E269),(Input!$P$157*(1+rvanilla)^0.5)-SUM($P269:AA269),(Input!$P$157*(1+rvanilla)^0.5)/A15stdlife))</f>
        <v>0</v>
      </c>
      <c r="AC269" s="161">
        <f>IF(A15stdlife="n/a","n/a",IF(AC$3&gt;(A15stdlife+$E269),(Input!$P$157*(1+rvanilla)^0.5)-SUM($P269:AB269),(Input!$P$157*(1+rvanilla)^0.5)/A15stdlife))</f>
        <v>0</v>
      </c>
      <c r="AD269" s="161">
        <f>IF(A15stdlife="n/a","n/a",IF(AD$3&gt;(A15stdlife+$E269),(Input!$P$157*(1+rvanilla)^0.5)-SUM($P269:AC269),(Input!$P$157*(1+rvanilla)^0.5)/A15stdlife))</f>
        <v>0</v>
      </c>
      <c r="AE269" s="161">
        <f>IF(A15stdlife="n/a","n/a",IF(AE$3&gt;(A15stdlife+$E269),(Input!$P$157*(1+rvanilla)^0.5)-SUM($P269:AD269),(Input!$P$157*(1+rvanilla)^0.5)/A15stdlife))</f>
        <v>0</v>
      </c>
      <c r="AF269" s="161">
        <f>IF(A15stdlife="n/a","n/a",IF(AF$3&gt;(A15stdlife+$E269),(Input!$P$157*(1+rvanilla)^0.5)-SUM($P269:AE269),(Input!$P$157*(1+rvanilla)^0.5)/A15stdlife))</f>
        <v>0</v>
      </c>
      <c r="AG269" s="161">
        <f>IF(A15stdlife="n/a","n/a",IF(AG$3&gt;(A15stdlife+$E269),(Input!$P$157*(1+rvanilla)^0.5)-SUM($P269:AF269),(Input!$P$157*(1+rvanilla)^0.5)/A15stdlife))</f>
        <v>0</v>
      </c>
      <c r="AH269" s="161">
        <f>IF(A15stdlife="n/a","n/a",IF(AH$3&gt;(A15stdlife+$E269),(Input!$P$157*(1+rvanilla)^0.5)-SUM($P269:AG269),(Input!$P$157*(1+rvanilla)^0.5)/A15stdlife))</f>
        <v>0</v>
      </c>
      <c r="AI269" s="161">
        <f>IF(A15stdlife="n/a","n/a",IF(AI$3&gt;(A15stdlife+$E269),(Input!$P$157*(1+rvanilla)^0.5)-SUM($P269:AH269),(Input!$P$157*(1+rvanilla)^0.5)/A15stdlife))</f>
        <v>0</v>
      </c>
      <c r="AJ269" s="161">
        <f>IF(A15stdlife="n/a","n/a",IF(AJ$3&gt;(A15stdlife+$E269),(Input!$P$157*(1+rvanilla)^0.5)-SUM($P269:AI269),(Input!$P$157*(1+rvanilla)^0.5)/A15stdlife))</f>
        <v>0</v>
      </c>
      <c r="AK269" s="161">
        <f>IF(A15stdlife="n/a","n/a",IF(AK$3&gt;(A15stdlife+$E269),(Input!$P$157*(1+rvanilla)^0.5)-SUM($P269:AJ269),(Input!$P$157*(1+rvanilla)^0.5)/A15stdlife))</f>
        <v>0</v>
      </c>
      <c r="AL269" s="161">
        <f>IF(A15stdlife="n/a","n/a",IF(AL$3&gt;(A15stdlife+$E269),(Input!$P$157*(1+rvanilla)^0.5)-SUM($P269:AK269),(Input!$P$157*(1+rvanilla)^0.5)/A15stdlife))</f>
        <v>0</v>
      </c>
      <c r="AM269" s="161">
        <f>IF(A15stdlife="n/a","n/a",IF(AM$3&gt;(A15stdlife+$E269),(Input!$P$157*(1+rvanilla)^0.5)-SUM($P269:AL269),(Input!$P$157*(1+rvanilla)^0.5)/A15stdlife))</f>
        <v>0</v>
      </c>
      <c r="AN269" s="161">
        <f>IF(A15stdlife="n/a","n/a",IF(AN$3&gt;(A15stdlife+$E269),(Input!$P$157*(1+rvanilla)^0.5)-SUM($P269:AM269),(Input!$P$157*(1+rvanilla)^0.5)/A15stdlife))</f>
        <v>0</v>
      </c>
      <c r="AO269" s="161">
        <f>IF(A15stdlife="n/a","n/a",IF(AO$3&gt;(A15stdlife+$E269),(Input!$P$157*(1+rvanilla)^0.5)-SUM($P269:AN269),(Input!$P$157*(1+rvanilla)^0.5)/A15stdlife))</f>
        <v>0</v>
      </c>
      <c r="AP269" s="161">
        <f>IF(A15stdlife="n/a","n/a",IF(AP$3&gt;(A15stdlife+$E269),(Input!$P$157*(1+rvanilla)^0.5)-SUM($P269:AO269),(Input!$P$157*(1+rvanilla)^0.5)/A15stdlife))</f>
        <v>0</v>
      </c>
      <c r="AQ269" s="161">
        <f>IF(A15stdlife="n/a","n/a",IF(AQ$3&gt;(A15stdlife+$E269),(Input!$P$157*(1+rvanilla)^0.5)-SUM($P269:AP269),(Input!$P$157*(1+rvanilla)^0.5)/A15stdlife))</f>
        <v>0</v>
      </c>
      <c r="AR269" s="161">
        <f>IF(A15stdlife="n/a","n/a",IF(AR$3&gt;(A15stdlife+$E269),(Input!$P$157*(1+rvanilla)^0.5)-SUM($P269:AQ269),(Input!$P$157*(1+rvanilla)^0.5)/A15stdlife))</f>
        <v>0</v>
      </c>
      <c r="AS269" s="161">
        <f>IF(A15stdlife="n/a","n/a",IF(AS$3&gt;(A15stdlife+$E269),(Input!$P$157*(1+rvanilla)^0.5)-SUM($P269:AR269),(Input!$P$157*(1+rvanilla)^0.5)/A15stdlife))</f>
        <v>0</v>
      </c>
      <c r="AT269" s="161">
        <f>IF(A15stdlife="n/a","n/a",IF(AT$3&gt;(A15stdlife+$E269),(Input!$P$157*(1+rvanilla)^0.5)-SUM($P269:AS269),(Input!$P$157*(1+rvanilla)^0.5)/A15stdlife))</f>
        <v>0</v>
      </c>
      <c r="AU269" s="161">
        <f>IF(A15stdlife="n/a","n/a",IF(AU$3&gt;(A15stdlife+$E269),(Input!$P$157*(1+rvanilla)^0.5)-SUM($P269:AT269),(Input!$P$157*(1+rvanilla)^0.5)/A15stdlife))</f>
        <v>0</v>
      </c>
      <c r="AV269" s="161">
        <f>IF(A15stdlife="n/a","n/a",IF(AV$3&gt;(A15stdlife+$E269),(Input!$P$157*(1+rvanilla)^0.5)-SUM($P269:AU269),(Input!$P$157*(1+rvanilla)^0.5)/A15stdlife))</f>
        <v>0</v>
      </c>
      <c r="AW269" s="161">
        <f>IF(A15stdlife="n/a","n/a",IF(AW$3&gt;(A15stdlife+$E269),(Input!$P$157*(1+rvanilla)^0.5)-SUM($P269:AV269),(Input!$P$157*(1+rvanilla)^0.5)/A15stdlife))</f>
        <v>0</v>
      </c>
      <c r="AX269" s="161">
        <f>IF(A15stdlife="n/a","n/a",IF(AX$3&gt;(A15stdlife+$E269),(Input!$P$157*(1+rvanilla)^0.5)-SUM($P269:AW269),(Input!$P$157*(1+rvanilla)^0.5)/A15stdlife))</f>
        <v>0</v>
      </c>
      <c r="AY269" s="161">
        <f>IF(A15stdlife="n/a","n/a",IF(AY$3&gt;(A15stdlife+$E269),(Input!$P$157*(1+rvanilla)^0.5)-SUM($P269:AX269),(Input!$P$157*(1+rvanilla)^0.5)/A15stdlife))</f>
        <v>0</v>
      </c>
      <c r="AZ269" s="161">
        <f>IF(A15stdlife="n/a","n/a",IF(AZ$3&gt;(A15stdlife+$E269),(Input!$P$157*(1+rvanilla)^0.5)-SUM($P269:AY269),(Input!$P$157*(1+rvanilla)^0.5)/A15stdlife))</f>
        <v>0</v>
      </c>
      <c r="BA269" s="161">
        <f>IF(A15stdlife="n/a","n/a",IF(BA$3&gt;(A15stdlife+$E269),(Input!$P$157*(1+rvanilla)^0.5)-SUM($P269:AZ269),(Input!$P$157*(1+rvanilla)^0.5)/A15stdlife))</f>
        <v>0</v>
      </c>
      <c r="BB269" s="161">
        <f>IF(A15stdlife="n/a","n/a",IF(BB$3&gt;(A15stdlife+$E269),(Input!$P$157*(1+rvanilla)^0.5)-SUM($P269:BA269),(Input!$P$157*(1+rvanilla)^0.5)/A15stdlife))</f>
        <v>0</v>
      </c>
      <c r="BC269" s="161">
        <f>IF(A15stdlife="n/a","n/a",IF(BC$3&gt;(A15stdlife+$E269),(Input!$P$157*(1+rvanilla)^0.5)-SUM($P269:BB269),(Input!$P$157*(1+rvanilla)^0.5)/A15stdlife))</f>
        <v>0</v>
      </c>
      <c r="BD269" s="161">
        <f>IF(A15stdlife="n/a","n/a",IF(BD$3&gt;(A15stdlife+$E269),(Input!$P$157*(1+rvanilla)^0.5)-SUM($P269:BC269),(Input!$P$157*(1+rvanilla)^0.5)/A15stdlife))</f>
        <v>0</v>
      </c>
      <c r="BE269" s="161">
        <f>IF(A15stdlife="n/a","n/a",IF(BE$3&gt;(A15stdlife+$E269),(Input!$P$157*(1+rvanilla)^0.5)-SUM($P269:BD269),(Input!$P$157*(1+rvanilla)^0.5)/A15stdlife))</f>
        <v>0</v>
      </c>
      <c r="BF269" s="161">
        <f>IF(A15stdlife="n/a","n/a",IF(BF$3&gt;(A15stdlife+$E269),(Input!$P$157*(1+rvanilla)^0.5)-SUM($P269:BE269),(Input!$P$157*(1+rvanilla)^0.5)/A15stdlife))</f>
        <v>0</v>
      </c>
      <c r="BG269" s="161">
        <f>IF(A15stdlife="n/a","n/a",IF(BG$3&gt;(A15stdlife+$E269),(Input!$P$157*(1+rvanilla)^0.5)-SUM($P269:BF269),(Input!$P$157*(1+rvanilla)^0.5)/A15stdlife))</f>
        <v>0</v>
      </c>
      <c r="BH269" s="161">
        <f>IF(A15stdlife="n/a","n/a",IF(BH$3&gt;(A15stdlife+$E269),(Input!$P$157*(1+rvanilla)^0.5)-SUM($P269:BG269),(Input!$P$157*(1+rvanilla)^0.5)/A15stdlife))</f>
        <v>0</v>
      </c>
      <c r="BI269" s="161">
        <f>IF(A15stdlife="n/a","n/a",IF(BI$3&gt;(A15stdlife+$E269),(Input!$P$157*(1+rvanilla)^0.5)-SUM($P269:BH269),(Input!$P$157*(1+rvanilla)^0.5)/A15stdlife))</f>
        <v>0</v>
      </c>
      <c r="BJ269" s="161"/>
      <c r="BK269" s="1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1" x14ac:dyDescent="0.2">
      <c r="A270" s="19"/>
      <c r="B270" s="19"/>
      <c r="C270" s="35" t="str">
        <f>Asset15</f>
        <v>Furniture, fittings, plant and equipment</v>
      </c>
      <c r="D270" s="19"/>
      <c r="E270" s="19"/>
      <c r="F270" s="32"/>
      <c r="G270" s="158">
        <f t="shared" ref="G270:AL270" si="65">SUM(G258:G269)</f>
        <v>8.0688412181755098E-2</v>
      </c>
      <c r="H270" s="158">
        <f t="shared" si="65"/>
        <v>8.549831102342291E-2</v>
      </c>
      <c r="I270" s="158">
        <f t="shared" si="65"/>
        <v>8.7910841601429285E-2</v>
      </c>
      <c r="J270" s="158">
        <f t="shared" si="65"/>
        <v>9.1052060487768413E-2</v>
      </c>
      <c r="K270" s="158">
        <f t="shared" si="65"/>
        <v>9.4576477337065978E-2</v>
      </c>
      <c r="L270" s="158">
        <f t="shared" si="65"/>
        <v>9.9565462702553786E-2</v>
      </c>
      <c r="M270" s="158">
        <f t="shared" si="65"/>
        <v>9.9565462702553786E-2</v>
      </c>
      <c r="N270" s="158">
        <f t="shared" si="65"/>
        <v>9.9565462702553786E-2</v>
      </c>
      <c r="O270" s="158">
        <f t="shared" si="65"/>
        <v>9.9565462702553786E-2</v>
      </c>
      <c r="P270" s="158">
        <f t="shared" si="65"/>
        <v>9.9565462702553786E-2</v>
      </c>
      <c r="Q270" s="158">
        <f t="shared" si="65"/>
        <v>9.9565462702553786E-2</v>
      </c>
      <c r="R270" s="158">
        <f t="shared" si="65"/>
        <v>9.9565462702553786E-2</v>
      </c>
      <c r="S270" s="158">
        <f t="shared" si="65"/>
        <v>5.9513197328985301E-2</v>
      </c>
      <c r="T270" s="158">
        <f t="shared" si="65"/>
        <v>1.8877050520798695E-2</v>
      </c>
      <c r="U270" s="158">
        <f t="shared" si="65"/>
        <v>1.8877050520798695E-2</v>
      </c>
      <c r="V270" s="158">
        <f t="shared" si="65"/>
        <v>1.8877050520798695E-2</v>
      </c>
      <c r="W270" s="158">
        <f t="shared" si="65"/>
        <v>1.8877050520798695E-2</v>
      </c>
      <c r="X270" s="158">
        <f t="shared" si="65"/>
        <v>1.8877050520798695E-2</v>
      </c>
      <c r="Y270" s="158">
        <f t="shared" si="65"/>
        <v>1.6179764837611549E-2</v>
      </c>
      <c r="Z270" s="158">
        <f t="shared" si="65"/>
        <v>1.2714257491017043E-2</v>
      </c>
      <c r="AA270" s="158">
        <f t="shared" si="65"/>
        <v>9.8930945059119944E-3</v>
      </c>
      <c r="AB270" s="158">
        <f t="shared" si="65"/>
        <v>6.5369866139330015E-3</v>
      </c>
      <c r="AC270" s="158">
        <f t="shared" si="65"/>
        <v>2.1912718910616774E-3</v>
      </c>
      <c r="AD270" s="158">
        <f t="shared" si="65"/>
        <v>0</v>
      </c>
      <c r="AE270" s="158">
        <f t="shared" si="65"/>
        <v>0</v>
      </c>
      <c r="AF270" s="158">
        <f t="shared" si="65"/>
        <v>0</v>
      </c>
      <c r="AG270" s="158">
        <f t="shared" si="65"/>
        <v>0</v>
      </c>
      <c r="AH270" s="158">
        <f t="shared" si="65"/>
        <v>0</v>
      </c>
      <c r="AI270" s="158">
        <f t="shared" si="65"/>
        <v>0</v>
      </c>
      <c r="AJ270" s="158">
        <f t="shared" si="65"/>
        <v>0</v>
      </c>
      <c r="AK270" s="158">
        <f t="shared" si="65"/>
        <v>0</v>
      </c>
      <c r="AL270" s="158">
        <f t="shared" si="65"/>
        <v>0</v>
      </c>
      <c r="AM270" s="158">
        <f t="shared" ref="AM270:BI270" si="66">SUM(AM258:AM269)</f>
        <v>0</v>
      </c>
      <c r="AN270" s="158">
        <f t="shared" si="66"/>
        <v>0</v>
      </c>
      <c r="AO270" s="158">
        <f t="shared" si="66"/>
        <v>0</v>
      </c>
      <c r="AP270" s="158">
        <f t="shared" si="66"/>
        <v>0</v>
      </c>
      <c r="AQ270" s="158">
        <f t="shared" si="66"/>
        <v>0</v>
      </c>
      <c r="AR270" s="158">
        <f t="shared" si="66"/>
        <v>0</v>
      </c>
      <c r="AS270" s="158">
        <f t="shared" si="66"/>
        <v>0</v>
      </c>
      <c r="AT270" s="158">
        <f t="shared" si="66"/>
        <v>0</v>
      </c>
      <c r="AU270" s="158">
        <f t="shared" si="66"/>
        <v>0</v>
      </c>
      <c r="AV270" s="158">
        <f t="shared" si="66"/>
        <v>0</v>
      </c>
      <c r="AW270" s="158">
        <f t="shared" si="66"/>
        <v>0</v>
      </c>
      <c r="AX270" s="158">
        <f t="shared" si="66"/>
        <v>0</v>
      </c>
      <c r="AY270" s="158">
        <f t="shared" si="66"/>
        <v>0</v>
      </c>
      <c r="AZ270" s="158">
        <f t="shared" si="66"/>
        <v>0</v>
      </c>
      <c r="BA270" s="158">
        <f t="shared" si="66"/>
        <v>0</v>
      </c>
      <c r="BB270" s="158">
        <f t="shared" si="66"/>
        <v>0</v>
      </c>
      <c r="BC270" s="158">
        <f t="shared" si="66"/>
        <v>0</v>
      </c>
      <c r="BD270" s="158">
        <f t="shared" si="66"/>
        <v>0</v>
      </c>
      <c r="BE270" s="158">
        <f t="shared" si="66"/>
        <v>0</v>
      </c>
      <c r="BF270" s="158">
        <f t="shared" si="66"/>
        <v>0</v>
      </c>
      <c r="BG270" s="158">
        <f t="shared" si="66"/>
        <v>0</v>
      </c>
      <c r="BH270" s="158">
        <f t="shared" si="66"/>
        <v>0</v>
      </c>
      <c r="BI270" s="158">
        <f t="shared" si="66"/>
        <v>0</v>
      </c>
      <c r="BJ270" s="19"/>
      <c r="BK270" s="19"/>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x14ac:dyDescent="0.2">
      <c r="A271" s="19"/>
      <c r="B271" s="42" t="str">
        <f>C283</f>
        <v>Land (non-system)</v>
      </c>
      <c r="C271" s="43"/>
      <c r="D271" s="44" t="s">
        <v>72</v>
      </c>
      <c r="E271" s="43"/>
      <c r="F271" s="45"/>
      <c r="G271" s="391" t="str">
        <f>IF(G$3&gt;A16remlife,A16value-SUM($F271:F271),IF(A16remlife="N/A","n/a",A16value/A16remlife))</f>
        <v>n/a</v>
      </c>
      <c r="H271" s="160" t="str">
        <f>IF(H$3&gt;A16remlife,A16value-SUM($F271:G271),IF(A16remlife="N/A","n/a",A16value/A16remlife))</f>
        <v>n/a</v>
      </c>
      <c r="I271" s="160" t="str">
        <f>IF(I$3&gt;A16remlife,A16value-SUM($F271:H271),IF(A16remlife="N/A","n/a",A16value/A16remlife))</f>
        <v>n/a</v>
      </c>
      <c r="J271" s="160" t="str">
        <f>IF(J$3&gt;A16remlife,A16value-SUM($F271:I271),IF(A16remlife="N/A","n/a",A16value/A16remlife))</f>
        <v>n/a</v>
      </c>
      <c r="K271" s="160" t="str">
        <f>IF(K$3&gt;A16remlife,A16value-SUM($F271:J271),IF(A16remlife="N/A","n/a",A16value/A16remlife))</f>
        <v>n/a</v>
      </c>
      <c r="L271" s="160" t="str">
        <f>IF(L$3&gt;A16remlife,A16value-SUM($F271:K271),IF(A16remlife="N/A","n/a",A16value/A16remlife))</f>
        <v>n/a</v>
      </c>
      <c r="M271" s="160" t="str">
        <f>IF(M$3&gt;A16remlife,A16value-SUM($F271:L271),IF(A16remlife="N/A","n/a",A16value/A16remlife))</f>
        <v>n/a</v>
      </c>
      <c r="N271" s="160" t="str">
        <f>IF(N$3&gt;A16remlife,A16value-SUM($F271:M271),IF(A16remlife="N/A","n/a",A16value/A16remlife))</f>
        <v>n/a</v>
      </c>
      <c r="O271" s="160" t="str">
        <f>IF(O$3&gt;A16remlife,A16value-SUM($F271:N271),IF(A16remlife="N/A","n/a",A16value/A16remlife))</f>
        <v>n/a</v>
      </c>
      <c r="P271" s="160" t="str">
        <f>IF(P$3&gt;A16remlife,A16value-SUM($F271:O271),IF(A16remlife="N/A","n/a",A16value/A16remlife))</f>
        <v>n/a</v>
      </c>
      <c r="Q271" s="160" t="str">
        <f>IF(Q$3&gt;A16remlife,A16value-SUM($F271:P271),IF(A16remlife="N/A","n/a",A16value/A16remlife))</f>
        <v>n/a</v>
      </c>
      <c r="R271" s="160" t="str">
        <f>IF(R$3&gt;A16remlife,A16value-SUM($F271:Q271),IF(A16remlife="N/A","n/a",A16value/A16remlife))</f>
        <v>n/a</v>
      </c>
      <c r="S271" s="160" t="str">
        <f>IF(S$3&gt;A16remlife,A16value-SUM($F271:R271),IF(A16remlife="N/A","n/a",A16value/A16remlife))</f>
        <v>n/a</v>
      </c>
      <c r="T271" s="160" t="str">
        <f>IF(T$3&gt;A16remlife,A16value-SUM($F271:S271),IF(A16remlife="N/A","n/a",A16value/A16remlife))</f>
        <v>n/a</v>
      </c>
      <c r="U271" s="160" t="str">
        <f>IF(U$3&gt;A16remlife,A16value-SUM($F271:T271),IF(A16remlife="N/A","n/a",A16value/A16remlife))</f>
        <v>n/a</v>
      </c>
      <c r="V271" s="160" t="str">
        <f>IF(V$3&gt;A16remlife,A16value-SUM($F271:U271),IF(A16remlife="N/A","n/a",A16value/A16remlife))</f>
        <v>n/a</v>
      </c>
      <c r="W271" s="160" t="str">
        <f>IF(W$3&gt;A16remlife,A16value-SUM($F271:V271),IF(A16remlife="N/A","n/a",A16value/A16remlife))</f>
        <v>n/a</v>
      </c>
      <c r="X271" s="160" t="str">
        <f>IF(X$3&gt;A16remlife,A16value-SUM($F271:W271),IF(A16remlife="N/A","n/a",A16value/A16remlife))</f>
        <v>n/a</v>
      </c>
      <c r="Y271" s="160" t="str">
        <f>IF(Y$3&gt;A16remlife,A16value-SUM($F271:X271),IF(A16remlife="N/A","n/a",A16value/A16remlife))</f>
        <v>n/a</v>
      </c>
      <c r="Z271" s="160" t="str">
        <f>IF(Z$3&gt;A16remlife,A16value-SUM($F271:Y271),IF(A16remlife="N/A","n/a",A16value/A16remlife))</f>
        <v>n/a</v>
      </c>
      <c r="AA271" s="160" t="str">
        <f>IF(AA$3&gt;A16remlife,A16value-SUM($F271:Z271),IF(A16remlife="N/A","n/a",A16value/A16remlife))</f>
        <v>n/a</v>
      </c>
      <c r="AB271" s="160" t="str">
        <f>IF(AB$3&gt;A16remlife,A16value-SUM($F271:AA271),IF(A16remlife="N/A","n/a",A16value/A16remlife))</f>
        <v>n/a</v>
      </c>
      <c r="AC271" s="160" t="str">
        <f>IF(AC$3&gt;A16remlife,A16value-SUM($F271:AB271),IF(A16remlife="N/A","n/a",A16value/A16remlife))</f>
        <v>n/a</v>
      </c>
      <c r="AD271" s="160" t="str">
        <f>IF(AD$3&gt;A16remlife,A16value-SUM($F271:AC271),IF(A16remlife="N/A","n/a",A16value/A16remlife))</f>
        <v>n/a</v>
      </c>
      <c r="AE271" s="160" t="str">
        <f>IF(AE$3&gt;A16remlife,A16value-SUM($F271:AD271),IF(A16remlife="N/A","n/a",A16value/A16remlife))</f>
        <v>n/a</v>
      </c>
      <c r="AF271" s="160" t="str">
        <f>IF(AF$3&gt;A16remlife,A16value-SUM($F271:AE271),IF(A16remlife="N/A","n/a",A16value/A16remlife))</f>
        <v>n/a</v>
      </c>
      <c r="AG271" s="160" t="str">
        <f>IF(AG$3&gt;A16remlife,A16value-SUM($F271:AF271),IF(A16remlife="N/A","n/a",A16value/A16remlife))</f>
        <v>n/a</v>
      </c>
      <c r="AH271" s="160" t="str">
        <f>IF(AH$3&gt;A16remlife,A16value-SUM($F271:AG271),IF(A16remlife="N/A","n/a",A16value/A16remlife))</f>
        <v>n/a</v>
      </c>
      <c r="AI271" s="160" t="str">
        <f>IF(AI$3&gt;A16remlife,A16value-SUM($F271:AH271),IF(A16remlife="N/A","n/a",A16value/A16remlife))</f>
        <v>n/a</v>
      </c>
      <c r="AJ271" s="160" t="str">
        <f>IF(AJ$3&gt;A16remlife,A16value-SUM($F271:AI271),IF(A16remlife="N/A","n/a",A16value/A16remlife))</f>
        <v>n/a</v>
      </c>
      <c r="AK271" s="160" t="str">
        <f>IF(AK$3&gt;A16remlife,A16value-SUM($F271:AJ271),IF(A16remlife="N/A","n/a",A16value/A16remlife))</f>
        <v>n/a</v>
      </c>
      <c r="AL271" s="160" t="str">
        <f>IF(AL$3&gt;A16remlife,A16value-SUM($F271:AK271),IF(A16remlife="N/A","n/a",A16value/A16remlife))</f>
        <v>n/a</v>
      </c>
      <c r="AM271" s="160" t="str">
        <f>IF(AM$3&gt;A16remlife,A16value-SUM($F271:AL271),IF(A16remlife="N/A","n/a",A16value/A16remlife))</f>
        <v>n/a</v>
      </c>
      <c r="AN271" s="160" t="str">
        <f>IF(AN$3&gt;A16remlife,A16value-SUM($F271:AM271),IF(A16remlife="N/A","n/a",A16value/A16remlife))</f>
        <v>n/a</v>
      </c>
      <c r="AO271" s="160" t="str">
        <f>IF(AO$3&gt;A16remlife,A16value-SUM($F271:AN271),IF(A16remlife="N/A","n/a",A16value/A16remlife))</f>
        <v>n/a</v>
      </c>
      <c r="AP271" s="160" t="str">
        <f>IF(AP$3&gt;A16remlife,A16value-SUM($F271:AO271),IF(A16remlife="N/A","n/a",A16value/A16remlife))</f>
        <v>n/a</v>
      </c>
      <c r="AQ271" s="160" t="str">
        <f>IF(AQ$3&gt;A16remlife,A16value-SUM($F271:AP271),IF(A16remlife="N/A","n/a",A16value/A16remlife))</f>
        <v>n/a</v>
      </c>
      <c r="AR271" s="160" t="str">
        <f>IF(AR$3&gt;A16remlife,A16value-SUM($F271:AQ271),IF(A16remlife="N/A","n/a",A16value/A16remlife))</f>
        <v>n/a</v>
      </c>
      <c r="AS271" s="160" t="str">
        <f>IF(AS$3&gt;A16remlife,A16value-SUM($F271:AR271),IF(A16remlife="N/A","n/a",A16value/A16remlife))</f>
        <v>n/a</v>
      </c>
      <c r="AT271" s="160" t="str">
        <f>IF(AT$3&gt;A16remlife,A16value-SUM($F271:AS271),IF(A16remlife="N/A","n/a",A16value/A16remlife))</f>
        <v>n/a</v>
      </c>
      <c r="AU271" s="160" t="str">
        <f>IF(AU$3&gt;A16remlife,A16value-SUM($F271:AT271),IF(A16remlife="N/A","n/a",A16value/A16remlife))</f>
        <v>n/a</v>
      </c>
      <c r="AV271" s="160" t="str">
        <f>IF(AV$3&gt;A16remlife,A16value-SUM($F271:AU271),IF(A16remlife="N/A","n/a",A16value/A16remlife))</f>
        <v>n/a</v>
      </c>
      <c r="AW271" s="160" t="str">
        <f>IF(AW$3&gt;A16remlife,A16value-SUM($F271:AV271),IF(A16remlife="N/A","n/a",A16value/A16remlife))</f>
        <v>n/a</v>
      </c>
      <c r="AX271" s="160" t="str">
        <f>IF(AX$3&gt;A16remlife,A16value-SUM($F271:AW271),IF(A16remlife="N/A","n/a",A16value/A16remlife))</f>
        <v>n/a</v>
      </c>
      <c r="AY271" s="160" t="str">
        <f>IF(AY$3&gt;A16remlife,A16value-SUM($F271:AX271),IF(A16remlife="N/A","n/a",A16value/A16remlife))</f>
        <v>n/a</v>
      </c>
      <c r="AZ271" s="160" t="str">
        <f>IF(AZ$3&gt;A16remlife,A16value-SUM($F271:AY271),IF(A16remlife="N/A","n/a",A16value/A16remlife))</f>
        <v>n/a</v>
      </c>
      <c r="BA271" s="160" t="str">
        <f>IF(BA$3&gt;A16remlife,A16value-SUM($F271:AZ271),IF(A16remlife="N/A","n/a",A16value/A16remlife))</f>
        <v>n/a</v>
      </c>
      <c r="BB271" s="160" t="str">
        <f>IF(BB$3&gt;A16remlife,A16value-SUM($F271:BA271),IF(A16remlife="N/A","n/a",A16value/A16remlife))</f>
        <v>n/a</v>
      </c>
      <c r="BC271" s="160" t="str">
        <f>IF(BC$3&gt;A16remlife,A16value-SUM($F271:BB271),IF(A16remlife="N/A","n/a",A16value/A16remlife))</f>
        <v>n/a</v>
      </c>
      <c r="BD271" s="160" t="str">
        <f>IF(BD$3&gt;A16remlife,A16value-SUM($F271:BC271),IF(A16remlife="N/A","n/a",A16value/A16remlife))</f>
        <v>n/a</v>
      </c>
      <c r="BE271" s="160" t="str">
        <f>IF(BE$3&gt;A16remlife,A16value-SUM($F271:BD271),IF(A16remlife="N/A","n/a",A16value/A16remlife))</f>
        <v>n/a</v>
      </c>
      <c r="BF271" s="160" t="str">
        <f>IF(BF$3&gt;A16remlife,A16value-SUM($F271:BE271),IF(A16remlife="N/A","n/a",A16value/A16remlife))</f>
        <v>n/a</v>
      </c>
      <c r="BG271" s="160" t="str">
        <f>IF(BG$3&gt;A16remlife,A16value-SUM($F271:BF271),IF(A16remlife="N/A","n/a",A16value/A16remlife))</f>
        <v>n/a</v>
      </c>
      <c r="BH271" s="160" t="str">
        <f>IF(BH$3&gt;A16remlife,A16value-SUM($F271:BG271),IF(A16remlife="N/A","n/a",A16value/A16remlife))</f>
        <v>n/a</v>
      </c>
      <c r="BI271" s="160" t="str">
        <f>IF(BI$3&gt;A16remlife,A16value-SUM($F271:BH271),IF(A16remlife="N/A","n/a",A16value/A16remlife))</f>
        <v>n/a</v>
      </c>
      <c r="BJ271" s="19"/>
      <c r="BK271" s="19"/>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x14ac:dyDescent="0.2">
      <c r="A272" s="19"/>
      <c r="B272" s="19"/>
      <c r="C272" s="35"/>
      <c r="D272" s="469" t="s">
        <v>71</v>
      </c>
      <c r="E272" s="281">
        <v>0</v>
      </c>
      <c r="F272" s="37"/>
      <c r="G272" s="157"/>
      <c r="H272" s="161"/>
      <c r="I272" s="161"/>
      <c r="J272" s="161"/>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9"/>
      <c r="BK272" s="19"/>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x14ac:dyDescent="0.2">
      <c r="A273" s="19"/>
      <c r="B273" s="19"/>
      <c r="C273" s="35"/>
      <c r="D273" s="469"/>
      <c r="E273" s="281">
        <v>1</v>
      </c>
      <c r="F273" s="37"/>
      <c r="G273" s="392"/>
      <c r="H273" s="161" t="str">
        <f>IF(A16stdlife="n/a","n/a",IF(H$3&gt;(A16stdlife+$E273),(Input!$G$158*(1+rvanilla)^0.5)-SUM($G273:G273),(Input!$G$158*(1+rvanilla)^0.5)/A16stdlife))</f>
        <v>n/a</v>
      </c>
      <c r="I273" s="161" t="str">
        <f>IF(A16stdlife="n/a","n/a",IF(I$3&gt;(A16stdlife+$E273),(Input!$G$158*(1+rvanilla)^0.5)-SUM($G273:H273),(Input!$G$158*(1+rvanilla)^0.5)/A16stdlife))</f>
        <v>n/a</v>
      </c>
      <c r="J273" s="161" t="str">
        <f>IF(A16stdlife="n/a","n/a",IF(J$3&gt;(A16stdlife+$E273),(Input!$G$158*(1+rvanilla)^0.5)-SUM($G273:I273),(Input!$G$158*(1+rvanilla)^0.5)/A16stdlife))</f>
        <v>n/a</v>
      </c>
      <c r="K273" s="161" t="str">
        <f>IF(A16stdlife="n/a","n/a",IF(K$3&gt;(A16stdlife+$E273),(Input!$G$158*(1+rvanilla)^0.5)-SUM($G273:J273),(Input!$G$158*(1+rvanilla)^0.5)/A16stdlife))</f>
        <v>n/a</v>
      </c>
      <c r="L273" s="161" t="str">
        <f>IF(A16stdlife="n/a","n/a",IF(L$3&gt;(A16stdlife+$E273),(Input!$G$158*(1+rvanilla)^0.5)-SUM($G273:K273),(Input!$G$158*(1+rvanilla)^0.5)/A16stdlife))</f>
        <v>n/a</v>
      </c>
      <c r="M273" s="161" t="str">
        <f>IF(A16stdlife="n/a","n/a",IF(M$3&gt;(A16stdlife+$E273),(Input!$G$158*(1+rvanilla)^0.5)-SUM($G273:L273),(Input!$G$158*(1+rvanilla)^0.5)/A16stdlife))</f>
        <v>n/a</v>
      </c>
      <c r="N273" s="161" t="str">
        <f>IF(A16stdlife="n/a","n/a",IF(N$3&gt;(A16stdlife+$E273),(Input!$G$158*(1+rvanilla)^0.5)-SUM($G273:M273),(Input!$G$158*(1+rvanilla)^0.5)/A16stdlife))</f>
        <v>n/a</v>
      </c>
      <c r="O273" s="161" t="str">
        <f>IF(A16stdlife="n/a","n/a",IF(O$3&gt;(A16stdlife+$E273),(Input!$G$158*(1+rvanilla)^0.5)-SUM($G273:N273),(Input!$G$158*(1+rvanilla)^0.5)/A16stdlife))</f>
        <v>n/a</v>
      </c>
      <c r="P273" s="161" t="str">
        <f>IF(A16stdlife="n/a","n/a",IF(P$3&gt;(A16stdlife+$E273),(Input!$G$158*(1+rvanilla)^0.5)-SUM($G273:O273),(Input!$G$158*(1+rvanilla)^0.5)/A16stdlife))</f>
        <v>n/a</v>
      </c>
      <c r="Q273" s="161" t="str">
        <f>IF(A16stdlife="n/a","n/a",IF(Q$3&gt;(A16stdlife+$E273),(Input!$G$158*(1+rvanilla)^0.5)-SUM($G273:P273),(Input!$G$158*(1+rvanilla)^0.5)/A16stdlife))</f>
        <v>n/a</v>
      </c>
      <c r="R273" s="161" t="str">
        <f>IF(A16stdlife="n/a","n/a",IF(R$3&gt;(A16stdlife+$E273),(Input!$G$158*(1+rvanilla)^0.5)-SUM($G273:Q273),(Input!$G$158*(1+rvanilla)^0.5)/A16stdlife))</f>
        <v>n/a</v>
      </c>
      <c r="S273" s="161" t="str">
        <f>IF(A16stdlife="n/a","n/a",IF(S$3&gt;(A16stdlife+$E273),(Input!$G$158*(1+rvanilla)^0.5)-SUM($G273:R273),(Input!$G$158*(1+rvanilla)^0.5)/A16stdlife))</f>
        <v>n/a</v>
      </c>
      <c r="T273" s="161" t="str">
        <f>IF(A16stdlife="n/a","n/a",IF(T$3&gt;(A16stdlife+$E273),(Input!$G$158*(1+rvanilla)^0.5)-SUM($G273:S273),(Input!$G$158*(1+rvanilla)^0.5)/A16stdlife))</f>
        <v>n/a</v>
      </c>
      <c r="U273" s="161" t="str">
        <f>IF(A16stdlife="n/a","n/a",IF(U$3&gt;(A16stdlife+$E273),(Input!$G$158*(1+rvanilla)^0.5)-SUM($G273:T273),(Input!$G$158*(1+rvanilla)^0.5)/A16stdlife))</f>
        <v>n/a</v>
      </c>
      <c r="V273" s="161" t="str">
        <f>IF(A16stdlife="n/a","n/a",IF(V$3&gt;(A16stdlife+$E273),(Input!$G$158*(1+rvanilla)^0.5)-SUM($G273:U273),(Input!$G$158*(1+rvanilla)^0.5)/A16stdlife))</f>
        <v>n/a</v>
      </c>
      <c r="W273" s="161" t="str">
        <f>IF(A16stdlife="n/a","n/a",IF(W$3&gt;(A16stdlife+$E273),(Input!$G$158*(1+rvanilla)^0.5)-SUM($G273:V273),(Input!$G$158*(1+rvanilla)^0.5)/A16stdlife))</f>
        <v>n/a</v>
      </c>
      <c r="X273" s="161" t="str">
        <f>IF(A16stdlife="n/a","n/a",IF(X$3&gt;(A16stdlife+$E273),(Input!$G$158*(1+rvanilla)^0.5)-SUM($G273:W273),(Input!$G$158*(1+rvanilla)^0.5)/A16stdlife))</f>
        <v>n/a</v>
      </c>
      <c r="Y273" s="161" t="str">
        <f>IF(A16stdlife="n/a","n/a",IF(Y$3&gt;(A16stdlife+$E273),(Input!$G$158*(1+rvanilla)^0.5)-SUM($G273:X273),(Input!$G$158*(1+rvanilla)^0.5)/A16stdlife))</f>
        <v>n/a</v>
      </c>
      <c r="Z273" s="161" t="str">
        <f>IF(A16stdlife="n/a","n/a",IF(Z$3&gt;(A16stdlife+$E273),(Input!$G$158*(1+rvanilla)^0.5)-SUM($G273:Y273),(Input!$G$158*(1+rvanilla)^0.5)/A16stdlife))</f>
        <v>n/a</v>
      </c>
      <c r="AA273" s="161" t="str">
        <f>IF(A16stdlife="n/a","n/a",IF(AA$3&gt;(A16stdlife+$E273),(Input!$G$158*(1+rvanilla)^0.5)-SUM($G273:Z273),(Input!$G$158*(1+rvanilla)^0.5)/A16stdlife))</f>
        <v>n/a</v>
      </c>
      <c r="AB273" s="161" t="str">
        <f>IF(A16stdlife="n/a","n/a",IF(AB$3&gt;(A16stdlife+$E273),(Input!$G$158*(1+rvanilla)^0.5)-SUM($G273:AA273),(Input!$G$158*(1+rvanilla)^0.5)/A16stdlife))</f>
        <v>n/a</v>
      </c>
      <c r="AC273" s="161" t="str">
        <f>IF(A16stdlife="n/a","n/a",IF(AC$3&gt;(A16stdlife+$E273),(Input!$G$158*(1+rvanilla)^0.5)-SUM($G273:AB273),(Input!$G$158*(1+rvanilla)^0.5)/A16stdlife))</f>
        <v>n/a</v>
      </c>
      <c r="AD273" s="161" t="str">
        <f>IF(A16stdlife="n/a","n/a",IF(AD$3&gt;(A16stdlife+$E273),(Input!$G$158*(1+rvanilla)^0.5)-SUM($G273:AC273),(Input!$G$158*(1+rvanilla)^0.5)/A16stdlife))</f>
        <v>n/a</v>
      </c>
      <c r="AE273" s="161" t="str">
        <f>IF(A16stdlife="n/a","n/a",IF(AE$3&gt;(A16stdlife+$E273),(Input!$G$158*(1+rvanilla)^0.5)-SUM($G273:AD273),(Input!$G$158*(1+rvanilla)^0.5)/A16stdlife))</f>
        <v>n/a</v>
      </c>
      <c r="AF273" s="161" t="str">
        <f>IF(A16stdlife="n/a","n/a",IF(AF$3&gt;(A16stdlife+$E273),(Input!$G$158*(1+rvanilla)^0.5)-SUM($G273:AE273),(Input!$G$158*(1+rvanilla)^0.5)/A16stdlife))</f>
        <v>n/a</v>
      </c>
      <c r="AG273" s="161" t="str">
        <f>IF(A16stdlife="n/a","n/a",IF(AG$3&gt;(A16stdlife+$E273),(Input!$G$158*(1+rvanilla)^0.5)-SUM($G273:AF273),(Input!$G$158*(1+rvanilla)^0.5)/A16stdlife))</f>
        <v>n/a</v>
      </c>
      <c r="AH273" s="161" t="str">
        <f>IF(A16stdlife="n/a","n/a",IF(AH$3&gt;(A16stdlife+$E273),(Input!$G$158*(1+rvanilla)^0.5)-SUM($G273:AG273),(Input!$G$158*(1+rvanilla)^0.5)/A16stdlife))</f>
        <v>n/a</v>
      </c>
      <c r="AI273" s="161" t="str">
        <f>IF(A16stdlife="n/a","n/a",IF(AI$3&gt;(A16stdlife+$E273),(Input!$G$158*(1+rvanilla)^0.5)-SUM($G273:AH273),(Input!$G$158*(1+rvanilla)^0.5)/A16stdlife))</f>
        <v>n/a</v>
      </c>
      <c r="AJ273" s="161" t="str">
        <f>IF(A16stdlife="n/a","n/a",IF(AJ$3&gt;(A16stdlife+$E273),(Input!$G$158*(1+rvanilla)^0.5)-SUM($G273:AI273),(Input!$G$158*(1+rvanilla)^0.5)/A16stdlife))</f>
        <v>n/a</v>
      </c>
      <c r="AK273" s="161" t="str">
        <f>IF(A16stdlife="n/a","n/a",IF(AK$3&gt;(A16stdlife+$E273),(Input!$G$158*(1+rvanilla)^0.5)-SUM($G273:AJ273),(Input!$G$158*(1+rvanilla)^0.5)/A16stdlife))</f>
        <v>n/a</v>
      </c>
      <c r="AL273" s="161" t="str">
        <f>IF(A16stdlife="n/a","n/a",IF(AL$3&gt;(A16stdlife+$E273),(Input!$G$158*(1+rvanilla)^0.5)-SUM($G273:AK273),(Input!$G$158*(1+rvanilla)^0.5)/A16stdlife))</f>
        <v>n/a</v>
      </c>
      <c r="AM273" s="161" t="str">
        <f>IF(A16stdlife="n/a","n/a",IF(AM$3&gt;(A16stdlife+$E273),(Input!$G$158*(1+rvanilla)^0.5)-SUM($G273:AL273),(Input!$G$158*(1+rvanilla)^0.5)/A16stdlife))</f>
        <v>n/a</v>
      </c>
      <c r="AN273" s="161" t="str">
        <f>IF(A16stdlife="n/a","n/a",IF(AN$3&gt;(A16stdlife+$E273),(Input!$G$158*(1+rvanilla)^0.5)-SUM($G273:AM273),(Input!$G$158*(1+rvanilla)^0.5)/A16stdlife))</f>
        <v>n/a</v>
      </c>
      <c r="AO273" s="161" t="str">
        <f>IF(A16stdlife="n/a","n/a",IF(AO$3&gt;(A16stdlife+$E273),(Input!$G$158*(1+rvanilla)^0.5)-SUM($G273:AN273),(Input!$G$158*(1+rvanilla)^0.5)/A16stdlife))</f>
        <v>n/a</v>
      </c>
      <c r="AP273" s="161" t="str">
        <f>IF(A16stdlife="n/a","n/a",IF(AP$3&gt;(A16stdlife+$E273),(Input!$G$158*(1+rvanilla)^0.5)-SUM($G273:AO273),(Input!$G$158*(1+rvanilla)^0.5)/A16stdlife))</f>
        <v>n/a</v>
      </c>
      <c r="AQ273" s="161" t="str">
        <f>IF(A16stdlife="n/a","n/a",IF(AQ$3&gt;(A16stdlife+$E273),(Input!$G$158*(1+rvanilla)^0.5)-SUM($G273:AP273),(Input!$G$158*(1+rvanilla)^0.5)/A16stdlife))</f>
        <v>n/a</v>
      </c>
      <c r="AR273" s="161" t="str">
        <f>IF(A16stdlife="n/a","n/a",IF(AR$3&gt;(A16stdlife+$E273),(Input!$G$158*(1+rvanilla)^0.5)-SUM($G273:AQ273),(Input!$G$158*(1+rvanilla)^0.5)/A16stdlife))</f>
        <v>n/a</v>
      </c>
      <c r="AS273" s="161" t="str">
        <f>IF(A16stdlife="n/a","n/a",IF(AS$3&gt;(A16stdlife+$E273),(Input!$G$158*(1+rvanilla)^0.5)-SUM($G273:AR273),(Input!$G$158*(1+rvanilla)^0.5)/A16stdlife))</f>
        <v>n/a</v>
      </c>
      <c r="AT273" s="161" t="str">
        <f>IF(A16stdlife="n/a","n/a",IF(AT$3&gt;(A16stdlife+$E273),(Input!$G$158*(1+rvanilla)^0.5)-SUM($G273:AS273),(Input!$G$158*(1+rvanilla)^0.5)/A16stdlife))</f>
        <v>n/a</v>
      </c>
      <c r="AU273" s="161" t="str">
        <f>IF(A16stdlife="n/a","n/a",IF(AU$3&gt;(A16stdlife+$E273),(Input!$G$158*(1+rvanilla)^0.5)-SUM($G273:AT273),(Input!$G$158*(1+rvanilla)^0.5)/A16stdlife))</f>
        <v>n/a</v>
      </c>
      <c r="AV273" s="161" t="str">
        <f>IF(A16stdlife="n/a","n/a",IF(AV$3&gt;(A16stdlife+$E273),(Input!$G$158*(1+rvanilla)^0.5)-SUM($G273:AU273),(Input!$G$158*(1+rvanilla)^0.5)/A16stdlife))</f>
        <v>n/a</v>
      </c>
      <c r="AW273" s="161" t="str">
        <f>IF(A16stdlife="n/a","n/a",IF(AW$3&gt;(A16stdlife+$E273),(Input!$G$158*(1+rvanilla)^0.5)-SUM($G273:AV273),(Input!$G$158*(1+rvanilla)^0.5)/A16stdlife))</f>
        <v>n/a</v>
      </c>
      <c r="AX273" s="161" t="str">
        <f>IF(A16stdlife="n/a","n/a",IF(AX$3&gt;(A16stdlife+$E273),(Input!$G$158*(1+rvanilla)^0.5)-SUM($G273:AW273),(Input!$G$158*(1+rvanilla)^0.5)/A16stdlife))</f>
        <v>n/a</v>
      </c>
      <c r="AY273" s="161" t="str">
        <f>IF(A16stdlife="n/a","n/a",IF(AY$3&gt;(A16stdlife+$E273),(Input!$G$158*(1+rvanilla)^0.5)-SUM($G273:AX273),(Input!$G$158*(1+rvanilla)^0.5)/A16stdlife))</f>
        <v>n/a</v>
      </c>
      <c r="AZ273" s="161" t="str">
        <f>IF(A16stdlife="n/a","n/a",IF(AZ$3&gt;(A16stdlife+$E273),(Input!$G$158*(1+rvanilla)^0.5)-SUM($G273:AY273),(Input!$G$158*(1+rvanilla)^0.5)/A16stdlife))</f>
        <v>n/a</v>
      </c>
      <c r="BA273" s="161" t="str">
        <f>IF(A16stdlife="n/a","n/a",IF(BA$3&gt;(A16stdlife+$E273),(Input!$G$158*(1+rvanilla)^0.5)-SUM($G273:AZ273),(Input!$G$158*(1+rvanilla)^0.5)/A16stdlife))</f>
        <v>n/a</v>
      </c>
      <c r="BB273" s="161" t="str">
        <f>IF(A16stdlife="n/a","n/a",IF(BB$3&gt;(A16stdlife+$E273),(Input!$G$158*(1+rvanilla)^0.5)-SUM($G273:BA273),(Input!$G$158*(1+rvanilla)^0.5)/A16stdlife))</f>
        <v>n/a</v>
      </c>
      <c r="BC273" s="161" t="str">
        <f>IF(A16stdlife="n/a","n/a",IF(BC$3&gt;(A16stdlife+$E273),(Input!$G$158*(1+rvanilla)^0.5)-SUM($G273:BB273),(Input!$G$158*(1+rvanilla)^0.5)/A16stdlife))</f>
        <v>n/a</v>
      </c>
      <c r="BD273" s="161" t="str">
        <f>IF(A16stdlife="n/a","n/a",IF(BD$3&gt;(A16stdlife+$E273),(Input!$G$158*(1+rvanilla)^0.5)-SUM($G273:BC273),(Input!$G$158*(1+rvanilla)^0.5)/A16stdlife))</f>
        <v>n/a</v>
      </c>
      <c r="BE273" s="161" t="str">
        <f>IF(A16stdlife="n/a","n/a",IF(BE$3&gt;(A16stdlife+$E273),(Input!$G$158*(1+rvanilla)^0.5)-SUM($G273:BD273),(Input!$G$158*(1+rvanilla)^0.5)/A16stdlife))</f>
        <v>n/a</v>
      </c>
      <c r="BF273" s="161" t="str">
        <f>IF(A16stdlife="n/a","n/a",IF(BF$3&gt;(A16stdlife+$E273),(Input!$G$158*(1+rvanilla)^0.5)-SUM($G273:BE273),(Input!$G$158*(1+rvanilla)^0.5)/A16stdlife))</f>
        <v>n/a</v>
      </c>
      <c r="BG273" s="161" t="str">
        <f>IF(A16stdlife="n/a","n/a",IF(BG$3&gt;(A16stdlife+$E273),(Input!$G$158*(1+rvanilla)^0.5)-SUM($G273:BF273),(Input!$G$158*(1+rvanilla)^0.5)/A16stdlife))</f>
        <v>n/a</v>
      </c>
      <c r="BH273" s="161" t="str">
        <f>IF(A16stdlife="n/a","n/a",IF(BH$3&gt;(A16stdlife+$E273),(Input!$G$158*(1+rvanilla)^0.5)-SUM($G273:BG273),(Input!$G$158*(1+rvanilla)^0.5)/A16stdlife))</f>
        <v>n/a</v>
      </c>
      <c r="BI273" s="161" t="str">
        <f>IF(A16stdlife="n/a","n/a",IF(BI$3&gt;(A16stdlife+$E273),(Input!$G$158*(1+rvanilla)^0.5)-SUM($G273:BH273),(Input!$G$158*(1+rvanilla)^0.5)/A16stdlife))</f>
        <v>n/a</v>
      </c>
      <c r="BJ273" s="19"/>
      <c r="BK273" s="19"/>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x14ac:dyDescent="0.2">
      <c r="A274" s="19"/>
      <c r="B274" s="19"/>
      <c r="C274" s="35"/>
      <c r="D274" s="469"/>
      <c r="E274" s="281">
        <v>2</v>
      </c>
      <c r="F274" s="37"/>
      <c r="G274" s="393"/>
      <c r="H274" s="306"/>
      <c r="I274" s="161" t="str">
        <f>IF(A16stdlife="n/a","n/a",IF(I$3&gt;(A16stdlife+$E274),(Input!$H$158*(1+rvanilla)^0.5)-SUM($H274:H274),(Input!$H$158*(1+rvanilla)^0.5)/A16stdlife))</f>
        <v>n/a</v>
      </c>
      <c r="J274" s="161" t="str">
        <f>IF(A16stdlife="n/a","n/a",IF(J$3&gt;(A16stdlife+$E274),(Input!$H$158*(1+rvanilla)^0.5)-SUM($H274:I274),(Input!$H$158*(1+rvanilla)^0.5)/A16stdlife))</f>
        <v>n/a</v>
      </c>
      <c r="K274" s="161" t="str">
        <f>IF(A16stdlife="n/a","n/a",IF(K$3&gt;(A16stdlife+$E274),(Input!$H$158*(1+rvanilla)^0.5)-SUM($H274:J274),(Input!$H$158*(1+rvanilla)^0.5)/A16stdlife))</f>
        <v>n/a</v>
      </c>
      <c r="L274" s="161" t="str">
        <f>IF(A16stdlife="n/a","n/a",IF(L$3&gt;(A16stdlife+$E274),(Input!$H$158*(1+rvanilla)^0.5)-SUM($H274:K274),(Input!$H$158*(1+rvanilla)^0.5)/A16stdlife))</f>
        <v>n/a</v>
      </c>
      <c r="M274" s="161" t="str">
        <f>IF(A16stdlife="n/a","n/a",IF(M$3&gt;(A16stdlife+$E274),(Input!$H$158*(1+rvanilla)^0.5)-SUM($H274:L274),(Input!$H$158*(1+rvanilla)^0.5)/A16stdlife))</f>
        <v>n/a</v>
      </c>
      <c r="N274" s="161" t="str">
        <f>IF(A16stdlife="n/a","n/a",IF(N$3&gt;(A16stdlife+$E274),(Input!$H$158*(1+rvanilla)^0.5)-SUM($H274:M274),(Input!$H$158*(1+rvanilla)^0.5)/A16stdlife))</f>
        <v>n/a</v>
      </c>
      <c r="O274" s="161" t="str">
        <f>IF(A16stdlife="n/a","n/a",IF(O$3&gt;(A16stdlife+$E274),(Input!$H$158*(1+rvanilla)^0.5)-SUM($H274:N274),(Input!$H$158*(1+rvanilla)^0.5)/A16stdlife))</f>
        <v>n/a</v>
      </c>
      <c r="P274" s="161" t="str">
        <f>IF(A16stdlife="n/a","n/a",IF(P$3&gt;(A16stdlife+$E274),(Input!$H$158*(1+rvanilla)^0.5)-SUM($H274:O274),(Input!$H$158*(1+rvanilla)^0.5)/A16stdlife))</f>
        <v>n/a</v>
      </c>
      <c r="Q274" s="161" t="str">
        <f>IF(A16stdlife="n/a","n/a",IF(Q$3&gt;(A16stdlife+$E274),(Input!$H$158*(1+rvanilla)^0.5)-SUM($H274:P274),(Input!$H$158*(1+rvanilla)^0.5)/A16stdlife))</f>
        <v>n/a</v>
      </c>
      <c r="R274" s="161" t="str">
        <f>IF(A16stdlife="n/a","n/a",IF(R$3&gt;(A16stdlife+$E274),(Input!$H$158*(1+rvanilla)^0.5)-SUM($H274:Q274),(Input!$H$158*(1+rvanilla)^0.5)/A16stdlife))</f>
        <v>n/a</v>
      </c>
      <c r="S274" s="161" t="str">
        <f>IF(A16stdlife="n/a","n/a",IF(S$3&gt;(A16stdlife+$E274),(Input!$H$158*(1+rvanilla)^0.5)-SUM($H274:R274),(Input!$H$158*(1+rvanilla)^0.5)/A16stdlife))</f>
        <v>n/a</v>
      </c>
      <c r="T274" s="161" t="str">
        <f>IF(A16stdlife="n/a","n/a",IF(T$3&gt;(A16stdlife+$E274),(Input!$H$158*(1+rvanilla)^0.5)-SUM($H274:S274),(Input!$H$158*(1+rvanilla)^0.5)/A16stdlife))</f>
        <v>n/a</v>
      </c>
      <c r="U274" s="161" t="str">
        <f>IF(A16stdlife="n/a","n/a",IF(U$3&gt;(A16stdlife+$E274),(Input!$H$158*(1+rvanilla)^0.5)-SUM($H274:T274),(Input!$H$158*(1+rvanilla)^0.5)/A16stdlife))</f>
        <v>n/a</v>
      </c>
      <c r="V274" s="161" t="str">
        <f>IF(A16stdlife="n/a","n/a",IF(V$3&gt;(A16stdlife+$E274),(Input!$H$158*(1+rvanilla)^0.5)-SUM($H274:U274),(Input!$H$158*(1+rvanilla)^0.5)/A16stdlife))</f>
        <v>n/a</v>
      </c>
      <c r="W274" s="161" t="str">
        <f>IF(A16stdlife="n/a","n/a",IF(W$3&gt;(A16stdlife+$E274),(Input!$H$158*(1+rvanilla)^0.5)-SUM($H274:V274),(Input!$H$158*(1+rvanilla)^0.5)/A16stdlife))</f>
        <v>n/a</v>
      </c>
      <c r="X274" s="161" t="str">
        <f>IF(A16stdlife="n/a","n/a",IF(X$3&gt;(A16stdlife+$E274),(Input!$H$158*(1+rvanilla)^0.5)-SUM($H274:W274),(Input!$H$158*(1+rvanilla)^0.5)/A16stdlife))</f>
        <v>n/a</v>
      </c>
      <c r="Y274" s="161" t="str">
        <f>IF(A16stdlife="n/a","n/a",IF(Y$3&gt;(A16stdlife+$E274),(Input!$H$158*(1+rvanilla)^0.5)-SUM($H274:X274),(Input!$H$158*(1+rvanilla)^0.5)/A16stdlife))</f>
        <v>n/a</v>
      </c>
      <c r="Z274" s="161" t="str">
        <f>IF(A16stdlife="n/a","n/a",IF(Z$3&gt;(A16stdlife+$E274),(Input!$H$158*(1+rvanilla)^0.5)-SUM($H274:Y274),(Input!$H$158*(1+rvanilla)^0.5)/A16stdlife))</f>
        <v>n/a</v>
      </c>
      <c r="AA274" s="161" t="str">
        <f>IF(A16stdlife="n/a","n/a",IF(AA$3&gt;(A16stdlife+$E274),(Input!$H$158*(1+rvanilla)^0.5)-SUM($H274:Z274),(Input!$H$158*(1+rvanilla)^0.5)/A16stdlife))</f>
        <v>n/a</v>
      </c>
      <c r="AB274" s="161" t="str">
        <f>IF(A16stdlife="n/a","n/a",IF(AB$3&gt;(A16stdlife+$E274),(Input!$H$158*(1+rvanilla)^0.5)-SUM($H274:AA274),(Input!$H$158*(1+rvanilla)^0.5)/A16stdlife))</f>
        <v>n/a</v>
      </c>
      <c r="AC274" s="161" t="str">
        <f>IF(A16stdlife="n/a","n/a",IF(AC$3&gt;(A16stdlife+$E274),(Input!$H$158*(1+rvanilla)^0.5)-SUM($H274:AB274),(Input!$H$158*(1+rvanilla)^0.5)/A16stdlife))</f>
        <v>n/a</v>
      </c>
      <c r="AD274" s="161" t="str">
        <f>IF(A16stdlife="n/a","n/a",IF(AD$3&gt;(A16stdlife+$E274),(Input!$H$158*(1+rvanilla)^0.5)-SUM($H274:AC274),(Input!$H$158*(1+rvanilla)^0.5)/A16stdlife))</f>
        <v>n/a</v>
      </c>
      <c r="AE274" s="161" t="str">
        <f>IF(A16stdlife="n/a","n/a",IF(AE$3&gt;(A16stdlife+$E274),(Input!$H$158*(1+rvanilla)^0.5)-SUM($H274:AD274),(Input!$H$158*(1+rvanilla)^0.5)/A16stdlife))</f>
        <v>n/a</v>
      </c>
      <c r="AF274" s="161" t="str">
        <f>IF(A16stdlife="n/a","n/a",IF(AF$3&gt;(A16stdlife+$E274),(Input!$H$158*(1+rvanilla)^0.5)-SUM($H274:AE274),(Input!$H$158*(1+rvanilla)^0.5)/A16stdlife))</f>
        <v>n/a</v>
      </c>
      <c r="AG274" s="161" t="str">
        <f>IF(A16stdlife="n/a","n/a",IF(AG$3&gt;(A16stdlife+$E274),(Input!$H$158*(1+rvanilla)^0.5)-SUM($H274:AF274),(Input!$H$158*(1+rvanilla)^0.5)/A16stdlife))</f>
        <v>n/a</v>
      </c>
      <c r="AH274" s="161" t="str">
        <f>IF(A16stdlife="n/a","n/a",IF(AH$3&gt;(A16stdlife+$E274),(Input!$H$158*(1+rvanilla)^0.5)-SUM($H274:AG274),(Input!$H$158*(1+rvanilla)^0.5)/A16stdlife))</f>
        <v>n/a</v>
      </c>
      <c r="AI274" s="161" t="str">
        <f>IF(A16stdlife="n/a","n/a",IF(AI$3&gt;(A16stdlife+$E274),(Input!$H$158*(1+rvanilla)^0.5)-SUM($H274:AH274),(Input!$H$158*(1+rvanilla)^0.5)/A16stdlife))</f>
        <v>n/a</v>
      </c>
      <c r="AJ274" s="161" t="str">
        <f>IF(A16stdlife="n/a","n/a",IF(AJ$3&gt;(A16stdlife+$E274),(Input!$H$158*(1+rvanilla)^0.5)-SUM($H274:AI274),(Input!$H$158*(1+rvanilla)^0.5)/A16stdlife))</f>
        <v>n/a</v>
      </c>
      <c r="AK274" s="161" t="str">
        <f>IF(A16stdlife="n/a","n/a",IF(AK$3&gt;(A16stdlife+$E274),(Input!$H$158*(1+rvanilla)^0.5)-SUM($H274:AJ274),(Input!$H$158*(1+rvanilla)^0.5)/A16stdlife))</f>
        <v>n/a</v>
      </c>
      <c r="AL274" s="161" t="str">
        <f>IF(A16stdlife="n/a","n/a",IF(AL$3&gt;(A16stdlife+$E274),(Input!$H$158*(1+rvanilla)^0.5)-SUM($H274:AK274),(Input!$H$158*(1+rvanilla)^0.5)/A16stdlife))</f>
        <v>n/a</v>
      </c>
      <c r="AM274" s="161" t="str">
        <f>IF(A16stdlife="n/a","n/a",IF(AM$3&gt;(A16stdlife+$E274),(Input!$H$158*(1+rvanilla)^0.5)-SUM($H274:AL274),(Input!$H$158*(1+rvanilla)^0.5)/A16stdlife))</f>
        <v>n/a</v>
      </c>
      <c r="AN274" s="161" t="str">
        <f>IF(A16stdlife="n/a","n/a",IF(AN$3&gt;(A16stdlife+$E274),(Input!$H$158*(1+rvanilla)^0.5)-SUM($H274:AM274),(Input!$H$158*(1+rvanilla)^0.5)/A16stdlife))</f>
        <v>n/a</v>
      </c>
      <c r="AO274" s="161" t="str">
        <f>IF(A16stdlife="n/a","n/a",IF(AO$3&gt;(A16stdlife+$E274),(Input!$H$158*(1+rvanilla)^0.5)-SUM($H274:AN274),(Input!$H$158*(1+rvanilla)^0.5)/A16stdlife))</f>
        <v>n/a</v>
      </c>
      <c r="AP274" s="161" t="str">
        <f>IF(A16stdlife="n/a","n/a",IF(AP$3&gt;(A16stdlife+$E274),(Input!$H$158*(1+rvanilla)^0.5)-SUM($H274:AO274),(Input!$H$158*(1+rvanilla)^0.5)/A16stdlife))</f>
        <v>n/a</v>
      </c>
      <c r="AQ274" s="161" t="str">
        <f>IF(A16stdlife="n/a","n/a",IF(AQ$3&gt;(A16stdlife+$E274),(Input!$H$158*(1+rvanilla)^0.5)-SUM($H274:AP274),(Input!$H$158*(1+rvanilla)^0.5)/A16stdlife))</f>
        <v>n/a</v>
      </c>
      <c r="AR274" s="161" t="str">
        <f>IF(A16stdlife="n/a","n/a",IF(AR$3&gt;(A16stdlife+$E274),(Input!$H$158*(1+rvanilla)^0.5)-SUM($H274:AQ274),(Input!$H$158*(1+rvanilla)^0.5)/A16stdlife))</f>
        <v>n/a</v>
      </c>
      <c r="AS274" s="161" t="str">
        <f>IF(A16stdlife="n/a","n/a",IF(AS$3&gt;(A16stdlife+$E274),(Input!$H$158*(1+rvanilla)^0.5)-SUM($H274:AR274),(Input!$H$158*(1+rvanilla)^0.5)/A16stdlife))</f>
        <v>n/a</v>
      </c>
      <c r="AT274" s="161" t="str">
        <f>IF(A16stdlife="n/a","n/a",IF(AT$3&gt;(A16stdlife+$E274),(Input!$H$158*(1+rvanilla)^0.5)-SUM($H274:AS274),(Input!$H$158*(1+rvanilla)^0.5)/A16stdlife))</f>
        <v>n/a</v>
      </c>
      <c r="AU274" s="161" t="str">
        <f>IF(A16stdlife="n/a","n/a",IF(AU$3&gt;(A16stdlife+$E274),(Input!$H$158*(1+rvanilla)^0.5)-SUM($H274:AT274),(Input!$H$158*(1+rvanilla)^0.5)/A16stdlife))</f>
        <v>n/a</v>
      </c>
      <c r="AV274" s="161" t="str">
        <f>IF(A16stdlife="n/a","n/a",IF(AV$3&gt;(A16stdlife+$E274),(Input!$H$158*(1+rvanilla)^0.5)-SUM($H274:AU274),(Input!$H$158*(1+rvanilla)^0.5)/A16stdlife))</f>
        <v>n/a</v>
      </c>
      <c r="AW274" s="161" t="str">
        <f>IF(A16stdlife="n/a","n/a",IF(AW$3&gt;(A16stdlife+$E274),(Input!$H$158*(1+rvanilla)^0.5)-SUM($H274:AV274),(Input!$H$158*(1+rvanilla)^0.5)/A16stdlife))</f>
        <v>n/a</v>
      </c>
      <c r="AX274" s="161" t="str">
        <f>IF(A16stdlife="n/a","n/a",IF(AX$3&gt;(A16stdlife+$E274),(Input!$H$158*(1+rvanilla)^0.5)-SUM($H274:AW274),(Input!$H$158*(1+rvanilla)^0.5)/A16stdlife))</f>
        <v>n/a</v>
      </c>
      <c r="AY274" s="161" t="str">
        <f>IF(A16stdlife="n/a","n/a",IF(AY$3&gt;(A16stdlife+$E274),(Input!$H$158*(1+rvanilla)^0.5)-SUM($H274:AX274),(Input!$H$158*(1+rvanilla)^0.5)/A16stdlife))</f>
        <v>n/a</v>
      </c>
      <c r="AZ274" s="161" t="str">
        <f>IF(A16stdlife="n/a","n/a",IF(AZ$3&gt;(A16stdlife+$E274),(Input!$H$158*(1+rvanilla)^0.5)-SUM($H274:AY274),(Input!$H$158*(1+rvanilla)^0.5)/A16stdlife))</f>
        <v>n/a</v>
      </c>
      <c r="BA274" s="161" t="str">
        <f>IF(A16stdlife="n/a","n/a",IF(BA$3&gt;(A16stdlife+$E274),(Input!$H$158*(1+rvanilla)^0.5)-SUM($H274:AZ274),(Input!$H$158*(1+rvanilla)^0.5)/A16stdlife))</f>
        <v>n/a</v>
      </c>
      <c r="BB274" s="161" t="str">
        <f>IF(A16stdlife="n/a","n/a",IF(BB$3&gt;(A16stdlife+$E274),(Input!$H$158*(1+rvanilla)^0.5)-SUM($H274:BA274),(Input!$H$158*(1+rvanilla)^0.5)/A16stdlife))</f>
        <v>n/a</v>
      </c>
      <c r="BC274" s="161" t="str">
        <f>IF(A16stdlife="n/a","n/a",IF(BC$3&gt;(A16stdlife+$E274),(Input!$H$158*(1+rvanilla)^0.5)-SUM($H274:BB274),(Input!$H$158*(1+rvanilla)^0.5)/A16stdlife))</f>
        <v>n/a</v>
      </c>
      <c r="BD274" s="161" t="str">
        <f>IF(A16stdlife="n/a","n/a",IF(BD$3&gt;(A16stdlife+$E274),(Input!$H$158*(1+rvanilla)^0.5)-SUM($H274:BC274),(Input!$H$158*(1+rvanilla)^0.5)/A16stdlife))</f>
        <v>n/a</v>
      </c>
      <c r="BE274" s="161" t="str">
        <f>IF(A16stdlife="n/a","n/a",IF(BE$3&gt;(A16stdlife+$E274),(Input!$H$158*(1+rvanilla)^0.5)-SUM($H274:BD274),(Input!$H$158*(1+rvanilla)^0.5)/A16stdlife))</f>
        <v>n/a</v>
      </c>
      <c r="BF274" s="161" t="str">
        <f>IF(A16stdlife="n/a","n/a",IF(BF$3&gt;(A16stdlife+$E274),(Input!$H$158*(1+rvanilla)^0.5)-SUM($H274:BE274),(Input!$H$158*(1+rvanilla)^0.5)/A16stdlife))</f>
        <v>n/a</v>
      </c>
      <c r="BG274" s="161" t="str">
        <f>IF(A16stdlife="n/a","n/a",IF(BG$3&gt;(A16stdlife+$E274),(Input!$H$158*(1+rvanilla)^0.5)-SUM($H274:BF274),(Input!$H$158*(1+rvanilla)^0.5)/A16stdlife))</f>
        <v>n/a</v>
      </c>
      <c r="BH274" s="161" t="str">
        <f>IF(A16stdlife="n/a","n/a",IF(BH$3&gt;(A16stdlife+$E274),(Input!$H$158*(1+rvanilla)^0.5)-SUM($H274:BG274),(Input!$H$158*(1+rvanilla)^0.5)/A16stdlife))</f>
        <v>n/a</v>
      </c>
      <c r="BI274" s="161" t="str">
        <f>IF(A16stdlife="n/a","n/a",IF(BI$3&gt;(A16stdlife+$E274),(Input!$H$158*(1+rvanilla)^0.5)-SUM($H274:BH274),(Input!$H$158*(1+rvanilla)^0.5)/A16stdlife))</f>
        <v>n/a</v>
      </c>
      <c r="BJ274" s="19"/>
      <c r="BK274" s="19"/>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x14ac:dyDescent="0.2">
      <c r="A275" s="19"/>
      <c r="B275" s="19"/>
      <c r="C275" s="35"/>
      <c r="D275" s="469"/>
      <c r="E275" s="281">
        <v>3</v>
      </c>
      <c r="F275" s="37"/>
      <c r="G275" s="393"/>
      <c r="H275" s="307"/>
      <c r="I275" s="306"/>
      <c r="J275" s="161" t="str">
        <f>IF(A16stdlife="n/a","n/a",IF(J$3&gt;(A16stdlife+$E275),(Input!$I$158*(1+rvanilla)^0.5)-SUM($I275:I275),(Input!$I$158*(1+rvanilla)^0.5)/A16stdlife))</f>
        <v>n/a</v>
      </c>
      <c r="K275" s="161" t="str">
        <f>IF(A16stdlife="n/a","n/a",IF(K$3&gt;(A16stdlife+$E275),(Input!$I$158*(1+rvanilla)^0.5)-SUM($I275:J275),(Input!$I$158*(1+rvanilla)^0.5)/A16stdlife))</f>
        <v>n/a</v>
      </c>
      <c r="L275" s="161" t="str">
        <f>IF(A16stdlife="n/a","n/a",IF(L$3&gt;(A16stdlife+$E275),(Input!$I$158*(1+rvanilla)^0.5)-SUM($I275:K275),(Input!$I$158*(1+rvanilla)^0.5)/A16stdlife))</f>
        <v>n/a</v>
      </c>
      <c r="M275" s="161" t="str">
        <f>IF(A16stdlife="n/a","n/a",IF(M$3&gt;(A16stdlife+$E275),(Input!$I$158*(1+rvanilla)^0.5)-SUM($I275:L275),(Input!$I$158*(1+rvanilla)^0.5)/A16stdlife))</f>
        <v>n/a</v>
      </c>
      <c r="N275" s="161" t="str">
        <f>IF(A16stdlife="n/a","n/a",IF(N$3&gt;(A16stdlife+$E275),(Input!$I$158*(1+rvanilla)^0.5)-SUM($I275:M275),(Input!$I$158*(1+rvanilla)^0.5)/A16stdlife))</f>
        <v>n/a</v>
      </c>
      <c r="O275" s="161" t="str">
        <f>IF(A16stdlife="n/a","n/a",IF(O$3&gt;(A16stdlife+$E275),(Input!$I$158*(1+rvanilla)^0.5)-SUM($I275:N275),(Input!$I$158*(1+rvanilla)^0.5)/A16stdlife))</f>
        <v>n/a</v>
      </c>
      <c r="P275" s="161" t="str">
        <f>IF(A16stdlife="n/a","n/a",IF(P$3&gt;(A16stdlife+$E275),(Input!$I$158*(1+rvanilla)^0.5)-SUM($I275:O275),(Input!$I$158*(1+rvanilla)^0.5)/A16stdlife))</f>
        <v>n/a</v>
      </c>
      <c r="Q275" s="161" t="str">
        <f>IF(A16stdlife="n/a","n/a",IF(Q$3&gt;(A16stdlife+$E275),(Input!$I$158*(1+rvanilla)^0.5)-SUM($I275:P275),(Input!$I$158*(1+rvanilla)^0.5)/A16stdlife))</f>
        <v>n/a</v>
      </c>
      <c r="R275" s="161" t="str">
        <f>IF(A16stdlife="n/a","n/a",IF(R$3&gt;(A16stdlife+$E275),(Input!$I$158*(1+rvanilla)^0.5)-SUM($I275:Q275),(Input!$I$158*(1+rvanilla)^0.5)/A16stdlife))</f>
        <v>n/a</v>
      </c>
      <c r="S275" s="161" t="str">
        <f>IF(A16stdlife="n/a","n/a",IF(S$3&gt;(A16stdlife+$E275),(Input!$I$158*(1+rvanilla)^0.5)-SUM($I275:R275),(Input!$I$158*(1+rvanilla)^0.5)/A16stdlife))</f>
        <v>n/a</v>
      </c>
      <c r="T275" s="161" t="str">
        <f>IF(A16stdlife="n/a","n/a",IF(T$3&gt;(A16stdlife+$E275),(Input!$I$158*(1+rvanilla)^0.5)-SUM($I275:S275),(Input!$I$158*(1+rvanilla)^0.5)/A16stdlife))</f>
        <v>n/a</v>
      </c>
      <c r="U275" s="161" t="str">
        <f>IF(A16stdlife="n/a","n/a",IF(U$3&gt;(A16stdlife+$E275),(Input!$I$158*(1+rvanilla)^0.5)-SUM($I275:T275),(Input!$I$158*(1+rvanilla)^0.5)/A16stdlife))</f>
        <v>n/a</v>
      </c>
      <c r="V275" s="161" t="str">
        <f>IF(A16stdlife="n/a","n/a",IF(V$3&gt;(A16stdlife+$E275),(Input!$I$158*(1+rvanilla)^0.5)-SUM($I275:U275),(Input!$I$158*(1+rvanilla)^0.5)/A16stdlife))</f>
        <v>n/a</v>
      </c>
      <c r="W275" s="161" t="str">
        <f>IF(A16stdlife="n/a","n/a",IF(W$3&gt;(A16stdlife+$E275),(Input!$I$158*(1+rvanilla)^0.5)-SUM($I275:V275),(Input!$I$158*(1+rvanilla)^0.5)/A16stdlife))</f>
        <v>n/a</v>
      </c>
      <c r="X275" s="161" t="str">
        <f>IF(A16stdlife="n/a","n/a",IF(X$3&gt;(A16stdlife+$E275),(Input!$I$158*(1+rvanilla)^0.5)-SUM($I275:W275),(Input!$I$158*(1+rvanilla)^0.5)/A16stdlife))</f>
        <v>n/a</v>
      </c>
      <c r="Y275" s="161" t="str">
        <f>IF(A16stdlife="n/a","n/a",IF(Y$3&gt;(A16stdlife+$E275),(Input!$I$158*(1+rvanilla)^0.5)-SUM($I275:X275),(Input!$I$158*(1+rvanilla)^0.5)/A16stdlife))</f>
        <v>n/a</v>
      </c>
      <c r="Z275" s="161" t="str">
        <f>IF(A16stdlife="n/a","n/a",IF(Z$3&gt;(A16stdlife+$E275),(Input!$I$158*(1+rvanilla)^0.5)-SUM($I275:Y275),(Input!$I$158*(1+rvanilla)^0.5)/A16stdlife))</f>
        <v>n/a</v>
      </c>
      <c r="AA275" s="161" t="str">
        <f>IF(A16stdlife="n/a","n/a",IF(AA$3&gt;(A16stdlife+$E275),(Input!$I$158*(1+rvanilla)^0.5)-SUM($I275:Z275),(Input!$I$158*(1+rvanilla)^0.5)/A16stdlife))</f>
        <v>n/a</v>
      </c>
      <c r="AB275" s="161" t="str">
        <f>IF(A16stdlife="n/a","n/a",IF(AB$3&gt;(A16stdlife+$E275),(Input!$I$158*(1+rvanilla)^0.5)-SUM($I275:AA275),(Input!$I$158*(1+rvanilla)^0.5)/A16stdlife))</f>
        <v>n/a</v>
      </c>
      <c r="AC275" s="161" t="str">
        <f>IF(A16stdlife="n/a","n/a",IF(AC$3&gt;(A16stdlife+$E275),(Input!$I$158*(1+rvanilla)^0.5)-SUM($I275:AB275),(Input!$I$158*(1+rvanilla)^0.5)/A16stdlife))</f>
        <v>n/a</v>
      </c>
      <c r="AD275" s="161" t="str">
        <f>IF(A16stdlife="n/a","n/a",IF(AD$3&gt;(A16stdlife+$E275),(Input!$I$158*(1+rvanilla)^0.5)-SUM($I275:AC275),(Input!$I$158*(1+rvanilla)^0.5)/A16stdlife))</f>
        <v>n/a</v>
      </c>
      <c r="AE275" s="161" t="str">
        <f>IF(A16stdlife="n/a","n/a",IF(AE$3&gt;(A16stdlife+$E275),(Input!$I$158*(1+rvanilla)^0.5)-SUM($I275:AD275),(Input!$I$158*(1+rvanilla)^0.5)/A16stdlife))</f>
        <v>n/a</v>
      </c>
      <c r="AF275" s="161" t="str">
        <f>IF(A16stdlife="n/a","n/a",IF(AF$3&gt;(A16stdlife+$E275),(Input!$I$158*(1+rvanilla)^0.5)-SUM($I275:AE275),(Input!$I$158*(1+rvanilla)^0.5)/A16stdlife))</f>
        <v>n/a</v>
      </c>
      <c r="AG275" s="161" t="str">
        <f>IF(A16stdlife="n/a","n/a",IF(AG$3&gt;(A16stdlife+$E275),(Input!$I$158*(1+rvanilla)^0.5)-SUM($I275:AF275),(Input!$I$158*(1+rvanilla)^0.5)/A16stdlife))</f>
        <v>n/a</v>
      </c>
      <c r="AH275" s="161" t="str">
        <f>IF(A16stdlife="n/a","n/a",IF(AH$3&gt;(A16stdlife+$E275),(Input!$I$158*(1+rvanilla)^0.5)-SUM($I275:AG275),(Input!$I$158*(1+rvanilla)^0.5)/A16stdlife))</f>
        <v>n/a</v>
      </c>
      <c r="AI275" s="161" t="str">
        <f>IF(A16stdlife="n/a","n/a",IF(AI$3&gt;(A16stdlife+$E275),(Input!$I$158*(1+rvanilla)^0.5)-SUM($I275:AH275),(Input!$I$158*(1+rvanilla)^0.5)/A16stdlife))</f>
        <v>n/a</v>
      </c>
      <c r="AJ275" s="161" t="str">
        <f>IF(A16stdlife="n/a","n/a",IF(AJ$3&gt;(A16stdlife+$E275),(Input!$I$158*(1+rvanilla)^0.5)-SUM($I275:AI275),(Input!$I$158*(1+rvanilla)^0.5)/A16stdlife))</f>
        <v>n/a</v>
      </c>
      <c r="AK275" s="161" t="str">
        <f>IF(A16stdlife="n/a","n/a",IF(AK$3&gt;(A16stdlife+$E275),(Input!$I$158*(1+rvanilla)^0.5)-SUM($I275:AJ275),(Input!$I$158*(1+rvanilla)^0.5)/A16stdlife))</f>
        <v>n/a</v>
      </c>
      <c r="AL275" s="161" t="str">
        <f>IF(A16stdlife="n/a","n/a",IF(AL$3&gt;(A16stdlife+$E275),(Input!$I$158*(1+rvanilla)^0.5)-SUM($I275:AK275),(Input!$I$158*(1+rvanilla)^0.5)/A16stdlife))</f>
        <v>n/a</v>
      </c>
      <c r="AM275" s="161" t="str">
        <f>IF(A16stdlife="n/a","n/a",IF(AM$3&gt;(A16stdlife+$E275),(Input!$I$158*(1+rvanilla)^0.5)-SUM($I275:AL275),(Input!$I$158*(1+rvanilla)^0.5)/A16stdlife))</f>
        <v>n/a</v>
      </c>
      <c r="AN275" s="161" t="str">
        <f>IF(A16stdlife="n/a","n/a",IF(AN$3&gt;(A16stdlife+$E275),(Input!$I$158*(1+rvanilla)^0.5)-SUM($I275:AM275),(Input!$I$158*(1+rvanilla)^0.5)/A16stdlife))</f>
        <v>n/a</v>
      </c>
      <c r="AO275" s="161" t="str">
        <f>IF(A16stdlife="n/a","n/a",IF(AO$3&gt;(A16stdlife+$E275),(Input!$I$158*(1+rvanilla)^0.5)-SUM($I275:AN275),(Input!$I$158*(1+rvanilla)^0.5)/A16stdlife))</f>
        <v>n/a</v>
      </c>
      <c r="AP275" s="161" t="str">
        <f>IF(A16stdlife="n/a","n/a",IF(AP$3&gt;(A16stdlife+$E275),(Input!$I$158*(1+rvanilla)^0.5)-SUM($I275:AO275),(Input!$I$158*(1+rvanilla)^0.5)/A16stdlife))</f>
        <v>n/a</v>
      </c>
      <c r="AQ275" s="161" t="str">
        <f>IF(A16stdlife="n/a","n/a",IF(AQ$3&gt;(A16stdlife+$E275),(Input!$I$158*(1+rvanilla)^0.5)-SUM($I275:AP275),(Input!$I$158*(1+rvanilla)^0.5)/A16stdlife))</f>
        <v>n/a</v>
      </c>
      <c r="AR275" s="161" t="str">
        <f>IF(A16stdlife="n/a","n/a",IF(AR$3&gt;(A16stdlife+$E275),(Input!$I$158*(1+rvanilla)^0.5)-SUM($I275:AQ275),(Input!$I$158*(1+rvanilla)^0.5)/A16stdlife))</f>
        <v>n/a</v>
      </c>
      <c r="AS275" s="161" t="str">
        <f>IF(A16stdlife="n/a","n/a",IF(AS$3&gt;(A16stdlife+$E275),(Input!$I$158*(1+rvanilla)^0.5)-SUM($I275:AR275),(Input!$I$158*(1+rvanilla)^0.5)/A16stdlife))</f>
        <v>n/a</v>
      </c>
      <c r="AT275" s="161" t="str">
        <f>IF(A16stdlife="n/a","n/a",IF(AT$3&gt;(A16stdlife+$E275),(Input!$I$158*(1+rvanilla)^0.5)-SUM($I275:AS275),(Input!$I$158*(1+rvanilla)^0.5)/A16stdlife))</f>
        <v>n/a</v>
      </c>
      <c r="AU275" s="161" t="str">
        <f>IF(A16stdlife="n/a","n/a",IF(AU$3&gt;(A16stdlife+$E275),(Input!$I$158*(1+rvanilla)^0.5)-SUM($I275:AT275),(Input!$I$158*(1+rvanilla)^0.5)/A16stdlife))</f>
        <v>n/a</v>
      </c>
      <c r="AV275" s="161" t="str">
        <f>IF(A16stdlife="n/a","n/a",IF(AV$3&gt;(A16stdlife+$E275),(Input!$I$158*(1+rvanilla)^0.5)-SUM($I275:AU275),(Input!$I$158*(1+rvanilla)^0.5)/A16stdlife))</f>
        <v>n/a</v>
      </c>
      <c r="AW275" s="161" t="str">
        <f>IF(A16stdlife="n/a","n/a",IF(AW$3&gt;(A16stdlife+$E275),(Input!$I$158*(1+rvanilla)^0.5)-SUM($I275:AV275),(Input!$I$158*(1+rvanilla)^0.5)/A16stdlife))</f>
        <v>n/a</v>
      </c>
      <c r="AX275" s="161" t="str">
        <f>IF(A16stdlife="n/a","n/a",IF(AX$3&gt;(A16stdlife+$E275),(Input!$I$158*(1+rvanilla)^0.5)-SUM($I275:AW275),(Input!$I$158*(1+rvanilla)^0.5)/A16stdlife))</f>
        <v>n/a</v>
      </c>
      <c r="AY275" s="161" t="str">
        <f>IF(A16stdlife="n/a","n/a",IF(AY$3&gt;(A16stdlife+$E275),(Input!$I$158*(1+rvanilla)^0.5)-SUM($I275:AX275),(Input!$I$158*(1+rvanilla)^0.5)/A16stdlife))</f>
        <v>n/a</v>
      </c>
      <c r="AZ275" s="161" t="str">
        <f>IF(A16stdlife="n/a","n/a",IF(AZ$3&gt;(A16stdlife+$E275),(Input!$I$158*(1+rvanilla)^0.5)-SUM($I275:AY275),(Input!$I$158*(1+rvanilla)^0.5)/A16stdlife))</f>
        <v>n/a</v>
      </c>
      <c r="BA275" s="161" t="str">
        <f>IF(A16stdlife="n/a","n/a",IF(BA$3&gt;(A16stdlife+$E275),(Input!$I$158*(1+rvanilla)^0.5)-SUM($I275:AZ275),(Input!$I$158*(1+rvanilla)^0.5)/A16stdlife))</f>
        <v>n/a</v>
      </c>
      <c r="BB275" s="161" t="str">
        <f>IF(A16stdlife="n/a","n/a",IF(BB$3&gt;(A16stdlife+$E275),(Input!$I$158*(1+rvanilla)^0.5)-SUM($I275:BA275),(Input!$I$158*(1+rvanilla)^0.5)/A16stdlife))</f>
        <v>n/a</v>
      </c>
      <c r="BC275" s="161" t="str">
        <f>IF(A16stdlife="n/a","n/a",IF(BC$3&gt;(A16stdlife+$E275),(Input!$I$158*(1+rvanilla)^0.5)-SUM($I275:BB275),(Input!$I$158*(1+rvanilla)^0.5)/A16stdlife))</f>
        <v>n/a</v>
      </c>
      <c r="BD275" s="161" t="str">
        <f>IF(A16stdlife="n/a","n/a",IF(BD$3&gt;(A16stdlife+$E275),(Input!$I$158*(1+rvanilla)^0.5)-SUM($I275:BC275),(Input!$I$158*(1+rvanilla)^0.5)/A16stdlife))</f>
        <v>n/a</v>
      </c>
      <c r="BE275" s="161" t="str">
        <f>IF(A16stdlife="n/a","n/a",IF(BE$3&gt;(A16stdlife+$E275),(Input!$I$158*(1+rvanilla)^0.5)-SUM($I275:BD275),(Input!$I$158*(1+rvanilla)^0.5)/A16stdlife))</f>
        <v>n/a</v>
      </c>
      <c r="BF275" s="161" t="str">
        <f>IF(A16stdlife="n/a","n/a",IF(BF$3&gt;(A16stdlife+$E275),(Input!$I$158*(1+rvanilla)^0.5)-SUM($I275:BE275),(Input!$I$158*(1+rvanilla)^0.5)/A16stdlife))</f>
        <v>n/a</v>
      </c>
      <c r="BG275" s="161" t="str">
        <f>IF(A16stdlife="n/a","n/a",IF(BG$3&gt;(A16stdlife+$E275),(Input!$I$158*(1+rvanilla)^0.5)-SUM($I275:BF275),(Input!$I$158*(1+rvanilla)^0.5)/A16stdlife))</f>
        <v>n/a</v>
      </c>
      <c r="BH275" s="161" t="str">
        <f>IF(A16stdlife="n/a","n/a",IF(BH$3&gt;(A16stdlife+$E275),(Input!$I$158*(1+rvanilla)^0.5)-SUM($I275:BG275),(Input!$I$158*(1+rvanilla)^0.5)/A16stdlife))</f>
        <v>n/a</v>
      </c>
      <c r="BI275" s="161" t="str">
        <f>IF(A16stdlife="n/a","n/a",IF(BI$3&gt;(A16stdlife+$E275),(Input!$I$158*(1+rvanilla)^0.5)-SUM($I275:BH275),(Input!$I$158*(1+rvanilla)^0.5)/A16stdlife))</f>
        <v>n/a</v>
      </c>
      <c r="BJ275" s="19"/>
      <c r="BK275" s="19"/>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x14ac:dyDescent="0.2">
      <c r="A276" s="19"/>
      <c r="B276" s="19"/>
      <c r="C276" s="35"/>
      <c r="D276" s="469"/>
      <c r="E276" s="281">
        <v>4</v>
      </c>
      <c r="F276" s="37"/>
      <c r="G276" s="393"/>
      <c r="H276" s="307"/>
      <c r="I276" s="307"/>
      <c r="J276" s="306"/>
      <c r="K276" s="161" t="str">
        <f>IF(A16stdlife="n/a","n/a",IF(K$3&gt;(A16stdlife+$E276),(Input!$J$158*(1+rvanilla)^0.5)-SUM($J276:J276),(Input!$J$158*(1+rvanilla)^0.5)/A16stdlife))</f>
        <v>n/a</v>
      </c>
      <c r="L276" s="161" t="str">
        <f>IF(A16stdlife="n/a","n/a",IF(L$3&gt;(A16stdlife+$E276),(Input!$J$158*(1+rvanilla)^0.5)-SUM($J276:K276),(Input!$J$158*(1+rvanilla)^0.5)/A16stdlife))</f>
        <v>n/a</v>
      </c>
      <c r="M276" s="161" t="str">
        <f>IF(A16stdlife="n/a","n/a",IF(M$3&gt;(A16stdlife+$E276),(Input!$J$158*(1+rvanilla)^0.5)-SUM($J276:L276),(Input!$J$158*(1+rvanilla)^0.5)/A16stdlife))</f>
        <v>n/a</v>
      </c>
      <c r="N276" s="161" t="str">
        <f>IF(A16stdlife="n/a","n/a",IF(N$3&gt;(A16stdlife+$E276),(Input!$J$158*(1+rvanilla)^0.5)-SUM($J276:M276),(Input!$J$158*(1+rvanilla)^0.5)/A16stdlife))</f>
        <v>n/a</v>
      </c>
      <c r="O276" s="161" t="str">
        <f>IF(A16stdlife="n/a","n/a",IF(O$3&gt;(A16stdlife+$E276),(Input!$J$158*(1+rvanilla)^0.5)-SUM($J276:N276),(Input!$J$158*(1+rvanilla)^0.5)/A16stdlife))</f>
        <v>n/a</v>
      </c>
      <c r="P276" s="161" t="str">
        <f>IF(A16stdlife="n/a","n/a",IF(P$3&gt;(A16stdlife+$E276),(Input!$J$158*(1+rvanilla)^0.5)-SUM($J276:O276),(Input!$J$158*(1+rvanilla)^0.5)/A16stdlife))</f>
        <v>n/a</v>
      </c>
      <c r="Q276" s="161" t="str">
        <f>IF(A16stdlife="n/a","n/a",IF(Q$3&gt;(A16stdlife+$E276),(Input!$J$158*(1+rvanilla)^0.5)-SUM($J276:P276),(Input!$J$158*(1+rvanilla)^0.5)/A16stdlife))</f>
        <v>n/a</v>
      </c>
      <c r="R276" s="161" t="str">
        <f>IF(A16stdlife="n/a","n/a",IF(R$3&gt;(A16stdlife+$E276),(Input!$J$158*(1+rvanilla)^0.5)-SUM($J276:Q276),(Input!$J$158*(1+rvanilla)^0.5)/A16stdlife))</f>
        <v>n/a</v>
      </c>
      <c r="S276" s="161" t="str">
        <f>IF(A16stdlife="n/a","n/a",IF(S$3&gt;(A16stdlife+$E276),(Input!$J$158*(1+rvanilla)^0.5)-SUM($J276:R276),(Input!$J$158*(1+rvanilla)^0.5)/A16stdlife))</f>
        <v>n/a</v>
      </c>
      <c r="T276" s="161" t="str">
        <f>IF(A16stdlife="n/a","n/a",IF(T$3&gt;(A16stdlife+$E276),(Input!$J$158*(1+rvanilla)^0.5)-SUM($J276:S276),(Input!$J$158*(1+rvanilla)^0.5)/A16stdlife))</f>
        <v>n/a</v>
      </c>
      <c r="U276" s="161" t="str">
        <f>IF(A16stdlife="n/a","n/a",IF(U$3&gt;(A16stdlife+$E276),(Input!$J$158*(1+rvanilla)^0.5)-SUM($J276:T276),(Input!$J$158*(1+rvanilla)^0.5)/A16stdlife))</f>
        <v>n/a</v>
      </c>
      <c r="V276" s="161" t="str">
        <f>IF(A16stdlife="n/a","n/a",IF(V$3&gt;(A16stdlife+$E276),(Input!$J$158*(1+rvanilla)^0.5)-SUM($J276:U276),(Input!$J$158*(1+rvanilla)^0.5)/A16stdlife))</f>
        <v>n/a</v>
      </c>
      <c r="W276" s="161" t="str">
        <f>IF(A16stdlife="n/a","n/a",IF(W$3&gt;(A16stdlife+$E276),(Input!$J$158*(1+rvanilla)^0.5)-SUM($J276:V276),(Input!$J$158*(1+rvanilla)^0.5)/A16stdlife))</f>
        <v>n/a</v>
      </c>
      <c r="X276" s="161" t="str">
        <f>IF(A16stdlife="n/a","n/a",IF(X$3&gt;(A16stdlife+$E276),(Input!$J$158*(1+rvanilla)^0.5)-SUM($J276:W276),(Input!$J$158*(1+rvanilla)^0.5)/A16stdlife))</f>
        <v>n/a</v>
      </c>
      <c r="Y276" s="161" t="str">
        <f>IF(A16stdlife="n/a","n/a",IF(Y$3&gt;(A16stdlife+$E276),(Input!$J$158*(1+rvanilla)^0.5)-SUM($J276:X276),(Input!$J$158*(1+rvanilla)^0.5)/A16stdlife))</f>
        <v>n/a</v>
      </c>
      <c r="Z276" s="161" t="str">
        <f>IF(A16stdlife="n/a","n/a",IF(Z$3&gt;(A16stdlife+$E276),(Input!$J$158*(1+rvanilla)^0.5)-SUM($J276:Y276),(Input!$J$158*(1+rvanilla)^0.5)/A16stdlife))</f>
        <v>n/a</v>
      </c>
      <c r="AA276" s="161" t="str">
        <f>IF(A16stdlife="n/a","n/a",IF(AA$3&gt;(A16stdlife+$E276),(Input!$J$158*(1+rvanilla)^0.5)-SUM($J276:Z276),(Input!$J$158*(1+rvanilla)^0.5)/A16stdlife))</f>
        <v>n/a</v>
      </c>
      <c r="AB276" s="161" t="str">
        <f>IF(A16stdlife="n/a","n/a",IF(AB$3&gt;(A16stdlife+$E276),(Input!$J$158*(1+rvanilla)^0.5)-SUM($J276:AA276),(Input!$J$158*(1+rvanilla)^0.5)/A16stdlife))</f>
        <v>n/a</v>
      </c>
      <c r="AC276" s="161" t="str">
        <f>IF(A16stdlife="n/a","n/a",IF(AC$3&gt;(A16stdlife+$E276),(Input!$J$158*(1+rvanilla)^0.5)-SUM($J276:AB276),(Input!$J$158*(1+rvanilla)^0.5)/A16stdlife))</f>
        <v>n/a</v>
      </c>
      <c r="AD276" s="161" t="str">
        <f>IF(A16stdlife="n/a","n/a",IF(AD$3&gt;(A16stdlife+$E276),(Input!$J$158*(1+rvanilla)^0.5)-SUM($J276:AC276),(Input!$J$158*(1+rvanilla)^0.5)/A16stdlife))</f>
        <v>n/a</v>
      </c>
      <c r="AE276" s="161" t="str">
        <f>IF(A16stdlife="n/a","n/a",IF(AE$3&gt;(A16stdlife+$E276),(Input!$J$158*(1+rvanilla)^0.5)-SUM($J276:AD276),(Input!$J$158*(1+rvanilla)^0.5)/A16stdlife))</f>
        <v>n/a</v>
      </c>
      <c r="AF276" s="161" t="str">
        <f>IF(A16stdlife="n/a","n/a",IF(AF$3&gt;(A16stdlife+$E276),(Input!$J$158*(1+rvanilla)^0.5)-SUM($J276:AE276),(Input!$J$158*(1+rvanilla)^0.5)/A16stdlife))</f>
        <v>n/a</v>
      </c>
      <c r="AG276" s="161" t="str">
        <f>IF(A16stdlife="n/a","n/a",IF(AG$3&gt;(A16stdlife+$E276),(Input!$J$158*(1+rvanilla)^0.5)-SUM($J276:AF276),(Input!$J$158*(1+rvanilla)^0.5)/A16stdlife))</f>
        <v>n/a</v>
      </c>
      <c r="AH276" s="161" t="str">
        <f>IF(A16stdlife="n/a","n/a",IF(AH$3&gt;(A16stdlife+$E276),(Input!$J$158*(1+rvanilla)^0.5)-SUM($J276:AG276),(Input!$J$158*(1+rvanilla)^0.5)/A16stdlife))</f>
        <v>n/a</v>
      </c>
      <c r="AI276" s="161" t="str">
        <f>IF(A16stdlife="n/a","n/a",IF(AI$3&gt;(A16stdlife+$E276),(Input!$J$158*(1+rvanilla)^0.5)-SUM($J276:AH276),(Input!$J$158*(1+rvanilla)^0.5)/A16stdlife))</f>
        <v>n/a</v>
      </c>
      <c r="AJ276" s="161" t="str">
        <f>IF(A16stdlife="n/a","n/a",IF(AJ$3&gt;(A16stdlife+$E276),(Input!$J$158*(1+rvanilla)^0.5)-SUM($J276:AI276),(Input!$J$158*(1+rvanilla)^0.5)/A16stdlife))</f>
        <v>n/a</v>
      </c>
      <c r="AK276" s="161" t="str">
        <f>IF(A16stdlife="n/a","n/a",IF(AK$3&gt;(A16stdlife+$E276),(Input!$J$158*(1+rvanilla)^0.5)-SUM($J276:AJ276),(Input!$J$158*(1+rvanilla)^0.5)/A16stdlife))</f>
        <v>n/a</v>
      </c>
      <c r="AL276" s="161" t="str">
        <f>IF(A16stdlife="n/a","n/a",IF(AL$3&gt;(A16stdlife+$E276),(Input!$J$158*(1+rvanilla)^0.5)-SUM($J276:AK276),(Input!$J$158*(1+rvanilla)^0.5)/A16stdlife))</f>
        <v>n/a</v>
      </c>
      <c r="AM276" s="161" t="str">
        <f>IF(A16stdlife="n/a","n/a",IF(AM$3&gt;(A16stdlife+$E276),(Input!$J$158*(1+rvanilla)^0.5)-SUM($J276:AL276),(Input!$J$158*(1+rvanilla)^0.5)/A16stdlife))</f>
        <v>n/a</v>
      </c>
      <c r="AN276" s="161" t="str">
        <f>IF(A16stdlife="n/a","n/a",IF(AN$3&gt;(A16stdlife+$E276),(Input!$J$158*(1+rvanilla)^0.5)-SUM($J276:AM276),(Input!$J$158*(1+rvanilla)^0.5)/A16stdlife))</f>
        <v>n/a</v>
      </c>
      <c r="AO276" s="161" t="str">
        <f>IF(A16stdlife="n/a","n/a",IF(AO$3&gt;(A16stdlife+$E276),(Input!$J$158*(1+rvanilla)^0.5)-SUM($J276:AN276),(Input!$J$158*(1+rvanilla)^0.5)/A16stdlife))</f>
        <v>n/a</v>
      </c>
      <c r="AP276" s="161" t="str">
        <f>IF(A16stdlife="n/a","n/a",IF(AP$3&gt;(A16stdlife+$E276),(Input!$J$158*(1+rvanilla)^0.5)-SUM($J276:AO276),(Input!$J$158*(1+rvanilla)^0.5)/A16stdlife))</f>
        <v>n/a</v>
      </c>
      <c r="AQ276" s="161" t="str">
        <f>IF(A16stdlife="n/a","n/a",IF(AQ$3&gt;(A16stdlife+$E276),(Input!$J$158*(1+rvanilla)^0.5)-SUM($J276:AP276),(Input!$J$158*(1+rvanilla)^0.5)/A16stdlife))</f>
        <v>n/a</v>
      </c>
      <c r="AR276" s="161" t="str">
        <f>IF(A16stdlife="n/a","n/a",IF(AR$3&gt;(A16stdlife+$E276),(Input!$J$158*(1+rvanilla)^0.5)-SUM($J276:AQ276),(Input!$J$158*(1+rvanilla)^0.5)/A16stdlife))</f>
        <v>n/a</v>
      </c>
      <c r="AS276" s="161" t="str">
        <f>IF(A16stdlife="n/a","n/a",IF(AS$3&gt;(A16stdlife+$E276),(Input!$J$158*(1+rvanilla)^0.5)-SUM($J276:AR276),(Input!$J$158*(1+rvanilla)^0.5)/A16stdlife))</f>
        <v>n/a</v>
      </c>
      <c r="AT276" s="161" t="str">
        <f>IF(A16stdlife="n/a","n/a",IF(AT$3&gt;(A16stdlife+$E276),(Input!$J$158*(1+rvanilla)^0.5)-SUM($J276:AS276),(Input!$J$158*(1+rvanilla)^0.5)/A16stdlife))</f>
        <v>n/a</v>
      </c>
      <c r="AU276" s="161" t="str">
        <f>IF(A16stdlife="n/a","n/a",IF(AU$3&gt;(A16stdlife+$E276),(Input!$J$158*(1+rvanilla)^0.5)-SUM($J276:AT276),(Input!$J$158*(1+rvanilla)^0.5)/A16stdlife))</f>
        <v>n/a</v>
      </c>
      <c r="AV276" s="161" t="str">
        <f>IF(A16stdlife="n/a","n/a",IF(AV$3&gt;(A16stdlife+$E276),(Input!$J$158*(1+rvanilla)^0.5)-SUM($J276:AU276),(Input!$J$158*(1+rvanilla)^0.5)/A16stdlife))</f>
        <v>n/a</v>
      </c>
      <c r="AW276" s="161" t="str">
        <f>IF(A16stdlife="n/a","n/a",IF(AW$3&gt;(A16stdlife+$E276),(Input!$J$158*(1+rvanilla)^0.5)-SUM($J276:AV276),(Input!$J$158*(1+rvanilla)^0.5)/A16stdlife))</f>
        <v>n/a</v>
      </c>
      <c r="AX276" s="161" t="str">
        <f>IF(A16stdlife="n/a","n/a",IF(AX$3&gt;(A16stdlife+$E276),(Input!$J$158*(1+rvanilla)^0.5)-SUM($J276:AW276),(Input!$J$158*(1+rvanilla)^0.5)/A16stdlife))</f>
        <v>n/a</v>
      </c>
      <c r="AY276" s="161" t="str">
        <f>IF(A16stdlife="n/a","n/a",IF(AY$3&gt;(A16stdlife+$E276),(Input!$J$158*(1+rvanilla)^0.5)-SUM($J276:AX276),(Input!$J$158*(1+rvanilla)^0.5)/A16stdlife))</f>
        <v>n/a</v>
      </c>
      <c r="AZ276" s="161" t="str">
        <f>IF(A16stdlife="n/a","n/a",IF(AZ$3&gt;(A16stdlife+$E276),(Input!$J$158*(1+rvanilla)^0.5)-SUM($J276:AY276),(Input!$J$158*(1+rvanilla)^0.5)/A16stdlife))</f>
        <v>n/a</v>
      </c>
      <c r="BA276" s="161" t="str">
        <f>IF(A16stdlife="n/a","n/a",IF(BA$3&gt;(A16stdlife+$E276),(Input!$J$158*(1+rvanilla)^0.5)-SUM($J276:AZ276),(Input!$J$158*(1+rvanilla)^0.5)/A16stdlife))</f>
        <v>n/a</v>
      </c>
      <c r="BB276" s="161" t="str">
        <f>IF(A16stdlife="n/a","n/a",IF(BB$3&gt;(A16stdlife+$E276),(Input!$J$158*(1+rvanilla)^0.5)-SUM($J276:BA276),(Input!$J$158*(1+rvanilla)^0.5)/A16stdlife))</f>
        <v>n/a</v>
      </c>
      <c r="BC276" s="161" t="str">
        <f>IF(A16stdlife="n/a","n/a",IF(BC$3&gt;(A16stdlife+$E276),(Input!$J$158*(1+rvanilla)^0.5)-SUM($J276:BB276),(Input!$J$158*(1+rvanilla)^0.5)/A16stdlife))</f>
        <v>n/a</v>
      </c>
      <c r="BD276" s="161" t="str">
        <f>IF(A16stdlife="n/a","n/a",IF(BD$3&gt;(A16stdlife+$E276),(Input!$J$158*(1+rvanilla)^0.5)-SUM($J276:BC276),(Input!$J$158*(1+rvanilla)^0.5)/A16stdlife))</f>
        <v>n/a</v>
      </c>
      <c r="BE276" s="161" t="str">
        <f>IF(A16stdlife="n/a","n/a",IF(BE$3&gt;(A16stdlife+$E276),(Input!$J$158*(1+rvanilla)^0.5)-SUM($J276:BD276),(Input!$J$158*(1+rvanilla)^0.5)/A16stdlife))</f>
        <v>n/a</v>
      </c>
      <c r="BF276" s="161" t="str">
        <f>IF(A16stdlife="n/a","n/a",IF(BF$3&gt;(A16stdlife+$E276),(Input!$J$158*(1+rvanilla)^0.5)-SUM($J276:BE276),(Input!$J$158*(1+rvanilla)^0.5)/A16stdlife))</f>
        <v>n/a</v>
      </c>
      <c r="BG276" s="161" t="str">
        <f>IF(A16stdlife="n/a","n/a",IF(BG$3&gt;(A16stdlife+$E276),(Input!$J$158*(1+rvanilla)^0.5)-SUM($J276:BF276),(Input!$J$158*(1+rvanilla)^0.5)/A16stdlife))</f>
        <v>n/a</v>
      </c>
      <c r="BH276" s="161" t="str">
        <f>IF(A16stdlife="n/a","n/a",IF(BH$3&gt;(A16stdlife+$E276),(Input!$J$158*(1+rvanilla)^0.5)-SUM($J276:BG276),(Input!$J$158*(1+rvanilla)^0.5)/A16stdlife))</f>
        <v>n/a</v>
      </c>
      <c r="BI276" s="161" t="str">
        <f>IF(A16stdlife="n/a","n/a",IF(BI$3&gt;(A16stdlife+$E276),(Input!$J$158*(1+rvanilla)^0.5)-SUM($J276:BH276),(Input!$J$158*(1+rvanilla)^0.5)/A16stdlife))</f>
        <v>n/a</v>
      </c>
      <c r="BJ276" s="19"/>
      <c r="BK276" s="19"/>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2" x14ac:dyDescent="0.2">
      <c r="A277" s="19"/>
      <c r="B277" s="19"/>
      <c r="C277" s="35"/>
      <c r="D277" s="469"/>
      <c r="E277" s="281">
        <v>5</v>
      </c>
      <c r="F277" s="37"/>
      <c r="G277" s="393"/>
      <c r="H277" s="307"/>
      <c r="I277" s="307"/>
      <c r="J277" s="307"/>
      <c r="K277" s="306"/>
      <c r="L277" s="161" t="str">
        <f>IF(A16stdlife="n/a","n/a",IF(L$3&gt;(A16stdlife+$E277),(Input!$K$158*(1+rvanilla)^0.5)-SUM($K277:K277),(Input!$K$158*(1+rvanilla)^0.5)/A16stdlife))</f>
        <v>n/a</v>
      </c>
      <c r="M277" s="161" t="str">
        <f>IF(A16stdlife="n/a","n/a",IF(M$3&gt;(A16stdlife+$E277),(Input!$K$158*(1+rvanilla)^0.5)-SUM($K277:L277),(Input!$K$158*(1+rvanilla)^0.5)/A16stdlife))</f>
        <v>n/a</v>
      </c>
      <c r="N277" s="161" t="str">
        <f>IF(A16stdlife="n/a","n/a",IF(N$3&gt;(A16stdlife+$E277),(Input!$K$158*(1+rvanilla)^0.5)-SUM($K277:M277),(Input!$K$158*(1+rvanilla)^0.5)/A16stdlife))</f>
        <v>n/a</v>
      </c>
      <c r="O277" s="161" t="str">
        <f>IF(A16stdlife="n/a","n/a",IF(O$3&gt;(A16stdlife+$E277),(Input!$K$158*(1+rvanilla)^0.5)-SUM($K277:N277),(Input!$K$158*(1+rvanilla)^0.5)/A16stdlife))</f>
        <v>n/a</v>
      </c>
      <c r="P277" s="161" t="str">
        <f>IF(A16stdlife="n/a","n/a",IF(P$3&gt;(A16stdlife+$E277),(Input!$K$158*(1+rvanilla)^0.5)-SUM($K277:O277),(Input!$K$158*(1+rvanilla)^0.5)/A16stdlife))</f>
        <v>n/a</v>
      </c>
      <c r="Q277" s="161" t="str">
        <f>IF(A16stdlife="n/a","n/a",IF(Q$3&gt;(A16stdlife+$E277),(Input!$K$158*(1+rvanilla)^0.5)-SUM($K277:P277),(Input!$K$158*(1+rvanilla)^0.5)/A16stdlife))</f>
        <v>n/a</v>
      </c>
      <c r="R277" s="161" t="str">
        <f>IF(A16stdlife="n/a","n/a",IF(R$3&gt;(A16stdlife+$E277),(Input!$K$158*(1+rvanilla)^0.5)-SUM($K277:Q277),(Input!$K$158*(1+rvanilla)^0.5)/A16stdlife))</f>
        <v>n/a</v>
      </c>
      <c r="S277" s="161" t="str">
        <f>IF(A16stdlife="n/a","n/a",IF(S$3&gt;(A16stdlife+$E277),(Input!$K$158*(1+rvanilla)^0.5)-SUM($K277:R277),(Input!$K$158*(1+rvanilla)^0.5)/A16stdlife))</f>
        <v>n/a</v>
      </c>
      <c r="T277" s="161" t="str">
        <f>IF(A16stdlife="n/a","n/a",IF(T$3&gt;(A16stdlife+$E277),(Input!$K$158*(1+rvanilla)^0.5)-SUM($K277:S277),(Input!$K$158*(1+rvanilla)^0.5)/A16stdlife))</f>
        <v>n/a</v>
      </c>
      <c r="U277" s="161" t="str">
        <f>IF(A16stdlife="n/a","n/a",IF(U$3&gt;(A16stdlife+$E277),(Input!$K$158*(1+rvanilla)^0.5)-SUM($K277:T277),(Input!$K$158*(1+rvanilla)^0.5)/A16stdlife))</f>
        <v>n/a</v>
      </c>
      <c r="V277" s="161" t="str">
        <f>IF(A16stdlife="n/a","n/a",IF(V$3&gt;(A16stdlife+$E277),(Input!$K$158*(1+rvanilla)^0.5)-SUM($K277:U277),(Input!$K$158*(1+rvanilla)^0.5)/A16stdlife))</f>
        <v>n/a</v>
      </c>
      <c r="W277" s="161" t="str">
        <f>IF(A16stdlife="n/a","n/a",IF(W$3&gt;(A16stdlife+$E277),(Input!$K$158*(1+rvanilla)^0.5)-SUM($K277:V277),(Input!$K$158*(1+rvanilla)^0.5)/A16stdlife))</f>
        <v>n/a</v>
      </c>
      <c r="X277" s="161" t="str">
        <f>IF(A16stdlife="n/a","n/a",IF(X$3&gt;(A16stdlife+$E277),(Input!$K$158*(1+rvanilla)^0.5)-SUM($K277:W277),(Input!$K$158*(1+rvanilla)^0.5)/A16stdlife))</f>
        <v>n/a</v>
      </c>
      <c r="Y277" s="161" t="str">
        <f>IF(A16stdlife="n/a","n/a",IF(Y$3&gt;(A16stdlife+$E277),(Input!$K$158*(1+rvanilla)^0.5)-SUM($K277:X277),(Input!$K$158*(1+rvanilla)^0.5)/A16stdlife))</f>
        <v>n/a</v>
      </c>
      <c r="Z277" s="161" t="str">
        <f>IF(A16stdlife="n/a","n/a",IF(Z$3&gt;(A16stdlife+$E277),(Input!$K$158*(1+rvanilla)^0.5)-SUM($K277:Y277),(Input!$K$158*(1+rvanilla)^0.5)/A16stdlife))</f>
        <v>n/a</v>
      </c>
      <c r="AA277" s="161" t="str">
        <f>IF(A16stdlife="n/a","n/a",IF(AA$3&gt;(A16stdlife+$E277),(Input!$K$158*(1+rvanilla)^0.5)-SUM($K277:Z277),(Input!$K$158*(1+rvanilla)^0.5)/A16stdlife))</f>
        <v>n/a</v>
      </c>
      <c r="AB277" s="161" t="str">
        <f>IF(A16stdlife="n/a","n/a",IF(AB$3&gt;(A16stdlife+$E277),(Input!$K$158*(1+rvanilla)^0.5)-SUM($K277:AA277),(Input!$K$158*(1+rvanilla)^0.5)/A16stdlife))</f>
        <v>n/a</v>
      </c>
      <c r="AC277" s="161" t="str">
        <f>IF(A16stdlife="n/a","n/a",IF(AC$3&gt;(A16stdlife+$E277),(Input!$K$158*(1+rvanilla)^0.5)-SUM($K277:AB277),(Input!$K$158*(1+rvanilla)^0.5)/A16stdlife))</f>
        <v>n/a</v>
      </c>
      <c r="AD277" s="161" t="str">
        <f>IF(A16stdlife="n/a","n/a",IF(AD$3&gt;(A16stdlife+$E277),(Input!$K$158*(1+rvanilla)^0.5)-SUM($K277:AC277),(Input!$K$158*(1+rvanilla)^0.5)/A16stdlife))</f>
        <v>n/a</v>
      </c>
      <c r="AE277" s="161" t="str">
        <f>IF(A16stdlife="n/a","n/a",IF(AE$3&gt;(A16stdlife+$E277),(Input!$K$158*(1+rvanilla)^0.5)-SUM($K277:AD277),(Input!$K$158*(1+rvanilla)^0.5)/A16stdlife))</f>
        <v>n/a</v>
      </c>
      <c r="AF277" s="161" t="str">
        <f>IF(A16stdlife="n/a","n/a",IF(AF$3&gt;(A16stdlife+$E277),(Input!$K$158*(1+rvanilla)^0.5)-SUM($K277:AE277),(Input!$K$158*(1+rvanilla)^0.5)/A16stdlife))</f>
        <v>n/a</v>
      </c>
      <c r="AG277" s="161" t="str">
        <f>IF(A16stdlife="n/a","n/a",IF(AG$3&gt;(A16stdlife+$E277),(Input!$K$158*(1+rvanilla)^0.5)-SUM($K277:AF277),(Input!$K$158*(1+rvanilla)^0.5)/A16stdlife))</f>
        <v>n/a</v>
      </c>
      <c r="AH277" s="161" t="str">
        <f>IF(A16stdlife="n/a","n/a",IF(AH$3&gt;(A16stdlife+$E277),(Input!$K$158*(1+rvanilla)^0.5)-SUM($K277:AG277),(Input!$K$158*(1+rvanilla)^0.5)/A16stdlife))</f>
        <v>n/a</v>
      </c>
      <c r="AI277" s="161" t="str">
        <f>IF(A16stdlife="n/a","n/a",IF(AI$3&gt;(A16stdlife+$E277),(Input!$K$158*(1+rvanilla)^0.5)-SUM($K277:AH277),(Input!$K$158*(1+rvanilla)^0.5)/A16stdlife))</f>
        <v>n/a</v>
      </c>
      <c r="AJ277" s="161" t="str">
        <f>IF(A16stdlife="n/a","n/a",IF(AJ$3&gt;(A16stdlife+$E277),(Input!$K$158*(1+rvanilla)^0.5)-SUM($K277:AI277),(Input!$K$158*(1+rvanilla)^0.5)/A16stdlife))</f>
        <v>n/a</v>
      </c>
      <c r="AK277" s="161" t="str">
        <f>IF(A16stdlife="n/a","n/a",IF(AK$3&gt;(A16stdlife+$E277),(Input!$K$158*(1+rvanilla)^0.5)-SUM($K277:AJ277),(Input!$K$158*(1+rvanilla)^0.5)/A16stdlife))</f>
        <v>n/a</v>
      </c>
      <c r="AL277" s="161" t="str">
        <f>IF(A16stdlife="n/a","n/a",IF(AL$3&gt;(A16stdlife+$E277),(Input!$K$158*(1+rvanilla)^0.5)-SUM($K277:AK277),(Input!$K$158*(1+rvanilla)^0.5)/A16stdlife))</f>
        <v>n/a</v>
      </c>
      <c r="AM277" s="161" t="str">
        <f>IF(A16stdlife="n/a","n/a",IF(AM$3&gt;(A16stdlife+$E277),(Input!$K$158*(1+rvanilla)^0.5)-SUM($K277:AL277),(Input!$K$158*(1+rvanilla)^0.5)/A16stdlife))</f>
        <v>n/a</v>
      </c>
      <c r="AN277" s="161" t="str">
        <f>IF(A16stdlife="n/a","n/a",IF(AN$3&gt;(A16stdlife+$E277),(Input!$K$158*(1+rvanilla)^0.5)-SUM($K277:AM277),(Input!$K$158*(1+rvanilla)^0.5)/A16stdlife))</f>
        <v>n/a</v>
      </c>
      <c r="AO277" s="161" t="str">
        <f>IF(A16stdlife="n/a","n/a",IF(AO$3&gt;(A16stdlife+$E277),(Input!$K$158*(1+rvanilla)^0.5)-SUM($K277:AN277),(Input!$K$158*(1+rvanilla)^0.5)/A16stdlife))</f>
        <v>n/a</v>
      </c>
      <c r="AP277" s="161" t="str">
        <f>IF(A16stdlife="n/a","n/a",IF(AP$3&gt;(A16stdlife+$E277),(Input!$K$158*(1+rvanilla)^0.5)-SUM($K277:AO277),(Input!$K$158*(1+rvanilla)^0.5)/A16stdlife))</f>
        <v>n/a</v>
      </c>
      <c r="AQ277" s="161" t="str">
        <f>IF(A16stdlife="n/a","n/a",IF(AQ$3&gt;(A16stdlife+$E277),(Input!$K$158*(1+rvanilla)^0.5)-SUM($K277:AP277),(Input!$K$158*(1+rvanilla)^0.5)/A16stdlife))</f>
        <v>n/a</v>
      </c>
      <c r="AR277" s="161" t="str">
        <f>IF(A16stdlife="n/a","n/a",IF(AR$3&gt;(A16stdlife+$E277),(Input!$K$158*(1+rvanilla)^0.5)-SUM($K277:AQ277),(Input!$K$158*(1+rvanilla)^0.5)/A16stdlife))</f>
        <v>n/a</v>
      </c>
      <c r="AS277" s="161" t="str">
        <f>IF(A16stdlife="n/a","n/a",IF(AS$3&gt;(A16stdlife+$E277),(Input!$K$158*(1+rvanilla)^0.5)-SUM($K277:AR277),(Input!$K$158*(1+rvanilla)^0.5)/A16stdlife))</f>
        <v>n/a</v>
      </c>
      <c r="AT277" s="161" t="str">
        <f>IF(A16stdlife="n/a","n/a",IF(AT$3&gt;(A16stdlife+$E277),(Input!$K$158*(1+rvanilla)^0.5)-SUM($K277:AS277),(Input!$K$158*(1+rvanilla)^0.5)/A16stdlife))</f>
        <v>n/a</v>
      </c>
      <c r="AU277" s="161" t="str">
        <f>IF(A16stdlife="n/a","n/a",IF(AU$3&gt;(A16stdlife+$E277),(Input!$K$158*(1+rvanilla)^0.5)-SUM($K277:AT277),(Input!$K$158*(1+rvanilla)^0.5)/A16stdlife))</f>
        <v>n/a</v>
      </c>
      <c r="AV277" s="161" t="str">
        <f>IF(A16stdlife="n/a","n/a",IF(AV$3&gt;(A16stdlife+$E277),(Input!$K$158*(1+rvanilla)^0.5)-SUM($K277:AU277),(Input!$K$158*(1+rvanilla)^0.5)/A16stdlife))</f>
        <v>n/a</v>
      </c>
      <c r="AW277" s="161" t="str">
        <f>IF(A16stdlife="n/a","n/a",IF(AW$3&gt;(A16stdlife+$E277),(Input!$K$158*(1+rvanilla)^0.5)-SUM($K277:AV277),(Input!$K$158*(1+rvanilla)^0.5)/A16stdlife))</f>
        <v>n/a</v>
      </c>
      <c r="AX277" s="161" t="str">
        <f>IF(A16stdlife="n/a","n/a",IF(AX$3&gt;(A16stdlife+$E277),(Input!$K$158*(1+rvanilla)^0.5)-SUM($K277:AW277),(Input!$K$158*(1+rvanilla)^0.5)/A16stdlife))</f>
        <v>n/a</v>
      </c>
      <c r="AY277" s="161" t="str">
        <f>IF(A16stdlife="n/a","n/a",IF(AY$3&gt;(A16stdlife+$E277),(Input!$K$158*(1+rvanilla)^0.5)-SUM($K277:AX277),(Input!$K$158*(1+rvanilla)^0.5)/A16stdlife))</f>
        <v>n/a</v>
      </c>
      <c r="AZ277" s="161" t="str">
        <f>IF(A16stdlife="n/a","n/a",IF(AZ$3&gt;(A16stdlife+$E277),(Input!$K$158*(1+rvanilla)^0.5)-SUM($K277:AY277),(Input!$K$158*(1+rvanilla)^0.5)/A16stdlife))</f>
        <v>n/a</v>
      </c>
      <c r="BA277" s="161" t="str">
        <f>IF(A16stdlife="n/a","n/a",IF(BA$3&gt;(A16stdlife+$E277),(Input!$K$158*(1+rvanilla)^0.5)-SUM($K277:AZ277),(Input!$K$158*(1+rvanilla)^0.5)/A16stdlife))</f>
        <v>n/a</v>
      </c>
      <c r="BB277" s="161" t="str">
        <f>IF(A16stdlife="n/a","n/a",IF(BB$3&gt;(A16stdlife+$E277),(Input!$K$158*(1+rvanilla)^0.5)-SUM($K277:BA277),(Input!$K$158*(1+rvanilla)^0.5)/A16stdlife))</f>
        <v>n/a</v>
      </c>
      <c r="BC277" s="161" t="str">
        <f>IF(A16stdlife="n/a","n/a",IF(BC$3&gt;(A16stdlife+$E277),(Input!$K$158*(1+rvanilla)^0.5)-SUM($K277:BB277),(Input!$K$158*(1+rvanilla)^0.5)/A16stdlife))</f>
        <v>n/a</v>
      </c>
      <c r="BD277" s="161" t="str">
        <f>IF(A16stdlife="n/a","n/a",IF(BD$3&gt;(A16stdlife+$E277),(Input!$K$158*(1+rvanilla)^0.5)-SUM($K277:BC277),(Input!$K$158*(1+rvanilla)^0.5)/A16stdlife))</f>
        <v>n/a</v>
      </c>
      <c r="BE277" s="161" t="str">
        <f>IF(A16stdlife="n/a","n/a",IF(BE$3&gt;(A16stdlife+$E277),(Input!$K$158*(1+rvanilla)^0.5)-SUM($K277:BD277),(Input!$K$158*(1+rvanilla)^0.5)/A16stdlife))</f>
        <v>n/a</v>
      </c>
      <c r="BF277" s="161" t="str">
        <f>IF(A16stdlife="n/a","n/a",IF(BF$3&gt;(A16stdlife+$E277),(Input!$K$158*(1+rvanilla)^0.5)-SUM($K277:BE277),(Input!$K$158*(1+rvanilla)^0.5)/A16stdlife))</f>
        <v>n/a</v>
      </c>
      <c r="BG277" s="161" t="str">
        <f>IF(A16stdlife="n/a","n/a",IF(BG$3&gt;(A16stdlife+$E277),(Input!$K$158*(1+rvanilla)^0.5)-SUM($K277:BF277),(Input!$K$158*(1+rvanilla)^0.5)/A16stdlife))</f>
        <v>n/a</v>
      </c>
      <c r="BH277" s="161" t="str">
        <f>IF(A16stdlife="n/a","n/a",IF(BH$3&gt;(A16stdlife+$E277),(Input!$K$158*(1+rvanilla)^0.5)-SUM($K277:BG277),(Input!$K$158*(1+rvanilla)^0.5)/A16stdlife))</f>
        <v>n/a</v>
      </c>
      <c r="BI277" s="161" t="str">
        <f>IF(A16stdlife="n/a","n/a",IF(BI$3&gt;(A16stdlife+$E277),(Input!$K$158*(1+rvanilla)^0.5)-SUM($K277:BH277),(Input!$K$158*(1+rvanilla)^0.5)/A16stdlife))</f>
        <v>n/a</v>
      </c>
      <c r="BJ277" s="19"/>
      <c r="BK277" s="19"/>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x14ac:dyDescent="0.2">
      <c r="A278" s="19"/>
      <c r="B278" s="19"/>
      <c r="C278" s="35"/>
      <c r="D278" s="469"/>
      <c r="E278" s="281">
        <v>6</v>
      </c>
      <c r="F278" s="37"/>
      <c r="G278" s="393"/>
      <c r="H278" s="307"/>
      <c r="I278" s="307"/>
      <c r="J278" s="307"/>
      <c r="K278" s="307"/>
      <c r="L278" s="306"/>
      <c r="M278" s="161" t="str">
        <f>IF(A16stdlife="n/a","n/a",IF(M$3&gt;(A16stdlife+$E278),(Input!$L$158*(1+rvanilla)^0.5)-SUM($L278:L278),(Input!$L$158*(1+rvanilla)^0.5)/A16stdlife))</f>
        <v>n/a</v>
      </c>
      <c r="N278" s="161" t="str">
        <f>IF(A16stdlife="n/a","n/a",IF(N$3&gt;(A16stdlife+$E278),(Input!$L$158*(1+rvanilla)^0.5)-SUM($L278:M278),(Input!$L$158*(1+rvanilla)^0.5)/A16stdlife))</f>
        <v>n/a</v>
      </c>
      <c r="O278" s="161" t="str">
        <f>IF(A16stdlife="n/a","n/a",IF(O$3&gt;(A16stdlife+$E278),(Input!$L$158*(1+rvanilla)^0.5)-SUM($L278:N278),(Input!$L$158*(1+rvanilla)^0.5)/A16stdlife))</f>
        <v>n/a</v>
      </c>
      <c r="P278" s="161" t="str">
        <f>IF(A16stdlife="n/a","n/a",IF(P$3&gt;(A16stdlife+$E278),(Input!$L$158*(1+rvanilla)^0.5)-SUM($L278:O278),(Input!$L$158*(1+rvanilla)^0.5)/A16stdlife))</f>
        <v>n/a</v>
      </c>
      <c r="Q278" s="161" t="str">
        <f>IF(A16stdlife="n/a","n/a",IF(Q$3&gt;(A16stdlife+$E278),(Input!$L$158*(1+rvanilla)^0.5)-SUM($L278:P278),(Input!$L$158*(1+rvanilla)^0.5)/A16stdlife))</f>
        <v>n/a</v>
      </c>
      <c r="R278" s="161" t="str">
        <f>IF(A16stdlife="n/a","n/a",IF(R$3&gt;(A16stdlife+$E278),(Input!$L$158*(1+rvanilla)^0.5)-SUM($L278:Q278),(Input!$L$158*(1+rvanilla)^0.5)/A16stdlife))</f>
        <v>n/a</v>
      </c>
      <c r="S278" s="161" t="str">
        <f>IF(A16stdlife="n/a","n/a",IF(S$3&gt;(A16stdlife+$E278),(Input!$L$158*(1+rvanilla)^0.5)-SUM($L278:R278),(Input!$L$158*(1+rvanilla)^0.5)/A16stdlife))</f>
        <v>n/a</v>
      </c>
      <c r="T278" s="161" t="str">
        <f>IF(A16stdlife="n/a","n/a",IF(T$3&gt;(A16stdlife+$E278),(Input!$L$158*(1+rvanilla)^0.5)-SUM($L278:S278),(Input!$L$158*(1+rvanilla)^0.5)/A16stdlife))</f>
        <v>n/a</v>
      </c>
      <c r="U278" s="161" t="str">
        <f>IF(A16stdlife="n/a","n/a",IF(U$3&gt;(A16stdlife+$E278),(Input!$L$158*(1+rvanilla)^0.5)-SUM($L278:T278),(Input!$L$158*(1+rvanilla)^0.5)/A16stdlife))</f>
        <v>n/a</v>
      </c>
      <c r="V278" s="161" t="str">
        <f>IF(A16stdlife="n/a","n/a",IF(V$3&gt;(A16stdlife+$E278),(Input!$L$158*(1+rvanilla)^0.5)-SUM($L278:U278),(Input!$L$158*(1+rvanilla)^0.5)/A16stdlife))</f>
        <v>n/a</v>
      </c>
      <c r="W278" s="161" t="str">
        <f>IF(A16stdlife="n/a","n/a",IF(W$3&gt;(A16stdlife+$E278),(Input!$L$158*(1+rvanilla)^0.5)-SUM($L278:V278),(Input!$L$158*(1+rvanilla)^0.5)/A16stdlife))</f>
        <v>n/a</v>
      </c>
      <c r="X278" s="161" t="str">
        <f>IF(A16stdlife="n/a","n/a",IF(X$3&gt;(A16stdlife+$E278),(Input!$L$158*(1+rvanilla)^0.5)-SUM($L278:W278),(Input!$L$158*(1+rvanilla)^0.5)/A16stdlife))</f>
        <v>n/a</v>
      </c>
      <c r="Y278" s="161" t="str">
        <f>IF(A16stdlife="n/a","n/a",IF(Y$3&gt;(A16stdlife+$E278),(Input!$L$158*(1+rvanilla)^0.5)-SUM($L278:X278),(Input!$L$158*(1+rvanilla)^0.5)/A16stdlife))</f>
        <v>n/a</v>
      </c>
      <c r="Z278" s="161" t="str">
        <f>IF(A16stdlife="n/a","n/a",IF(Z$3&gt;(A16stdlife+$E278),(Input!$L$158*(1+rvanilla)^0.5)-SUM($L278:Y278),(Input!$L$158*(1+rvanilla)^0.5)/A16stdlife))</f>
        <v>n/a</v>
      </c>
      <c r="AA278" s="161" t="str">
        <f>IF(A16stdlife="n/a","n/a",IF(AA$3&gt;(A16stdlife+$E278),(Input!$L$158*(1+rvanilla)^0.5)-SUM($L278:Z278),(Input!$L$158*(1+rvanilla)^0.5)/A16stdlife))</f>
        <v>n/a</v>
      </c>
      <c r="AB278" s="161" t="str">
        <f>IF(A16stdlife="n/a","n/a",IF(AB$3&gt;(A16stdlife+$E278),(Input!$L$158*(1+rvanilla)^0.5)-SUM($L278:AA278),(Input!$L$158*(1+rvanilla)^0.5)/A16stdlife))</f>
        <v>n/a</v>
      </c>
      <c r="AC278" s="161" t="str">
        <f>IF(A16stdlife="n/a","n/a",IF(AC$3&gt;(A16stdlife+$E278),(Input!$L$158*(1+rvanilla)^0.5)-SUM($L278:AB278),(Input!$L$158*(1+rvanilla)^0.5)/A16stdlife))</f>
        <v>n/a</v>
      </c>
      <c r="AD278" s="161" t="str">
        <f>IF(A16stdlife="n/a","n/a",IF(AD$3&gt;(A16stdlife+$E278),(Input!$L$158*(1+rvanilla)^0.5)-SUM($L278:AC278),(Input!$L$158*(1+rvanilla)^0.5)/A16stdlife))</f>
        <v>n/a</v>
      </c>
      <c r="AE278" s="161" t="str">
        <f>IF(A16stdlife="n/a","n/a",IF(AE$3&gt;(A16stdlife+$E278),(Input!$L$158*(1+rvanilla)^0.5)-SUM($L278:AD278),(Input!$L$158*(1+rvanilla)^0.5)/A16stdlife))</f>
        <v>n/a</v>
      </c>
      <c r="AF278" s="161" t="str">
        <f>IF(A16stdlife="n/a","n/a",IF(AF$3&gt;(A16stdlife+$E278),(Input!$L$158*(1+rvanilla)^0.5)-SUM($L278:AE278),(Input!$L$158*(1+rvanilla)^0.5)/A16stdlife))</f>
        <v>n/a</v>
      </c>
      <c r="AG278" s="161" t="str">
        <f>IF(A16stdlife="n/a","n/a",IF(AG$3&gt;(A16stdlife+$E278),(Input!$L$158*(1+rvanilla)^0.5)-SUM($L278:AF278),(Input!$L$158*(1+rvanilla)^0.5)/A16stdlife))</f>
        <v>n/a</v>
      </c>
      <c r="AH278" s="161" t="str">
        <f>IF(A16stdlife="n/a","n/a",IF(AH$3&gt;(A16stdlife+$E278),(Input!$L$158*(1+rvanilla)^0.5)-SUM($L278:AG278),(Input!$L$158*(1+rvanilla)^0.5)/A16stdlife))</f>
        <v>n/a</v>
      </c>
      <c r="AI278" s="161" t="str">
        <f>IF(A16stdlife="n/a","n/a",IF(AI$3&gt;(A16stdlife+$E278),(Input!$L$158*(1+rvanilla)^0.5)-SUM($L278:AH278),(Input!$L$158*(1+rvanilla)^0.5)/A16stdlife))</f>
        <v>n/a</v>
      </c>
      <c r="AJ278" s="161" t="str">
        <f>IF(A16stdlife="n/a","n/a",IF(AJ$3&gt;(A16stdlife+$E278),(Input!$L$158*(1+rvanilla)^0.5)-SUM($L278:AI278),(Input!$L$158*(1+rvanilla)^0.5)/A16stdlife))</f>
        <v>n/a</v>
      </c>
      <c r="AK278" s="161" t="str">
        <f>IF(A16stdlife="n/a","n/a",IF(AK$3&gt;(A16stdlife+$E278),(Input!$L$158*(1+rvanilla)^0.5)-SUM($L278:AJ278),(Input!$L$158*(1+rvanilla)^0.5)/A16stdlife))</f>
        <v>n/a</v>
      </c>
      <c r="AL278" s="161" t="str">
        <f>IF(A16stdlife="n/a","n/a",IF(AL$3&gt;(A16stdlife+$E278),(Input!$L$158*(1+rvanilla)^0.5)-SUM($L278:AK278),(Input!$L$158*(1+rvanilla)^0.5)/A16stdlife))</f>
        <v>n/a</v>
      </c>
      <c r="AM278" s="161" t="str">
        <f>IF(A16stdlife="n/a","n/a",IF(AM$3&gt;(A16stdlife+$E278),(Input!$L$158*(1+rvanilla)^0.5)-SUM($L278:AL278),(Input!$L$158*(1+rvanilla)^0.5)/A16stdlife))</f>
        <v>n/a</v>
      </c>
      <c r="AN278" s="161" t="str">
        <f>IF(A16stdlife="n/a","n/a",IF(AN$3&gt;(A16stdlife+$E278),(Input!$L$158*(1+rvanilla)^0.5)-SUM($L278:AM278),(Input!$L$158*(1+rvanilla)^0.5)/A16stdlife))</f>
        <v>n/a</v>
      </c>
      <c r="AO278" s="161" t="str">
        <f>IF(A16stdlife="n/a","n/a",IF(AO$3&gt;(A16stdlife+$E278),(Input!$L$158*(1+rvanilla)^0.5)-SUM($L278:AN278),(Input!$L$158*(1+rvanilla)^0.5)/A16stdlife))</f>
        <v>n/a</v>
      </c>
      <c r="AP278" s="161" t="str">
        <f>IF(A16stdlife="n/a","n/a",IF(AP$3&gt;(A16stdlife+$E278),(Input!$L$158*(1+rvanilla)^0.5)-SUM($L278:AO278),(Input!$L$158*(1+rvanilla)^0.5)/A16stdlife))</f>
        <v>n/a</v>
      </c>
      <c r="AQ278" s="161" t="str">
        <f>IF(A16stdlife="n/a","n/a",IF(AQ$3&gt;(A16stdlife+$E278),(Input!$L$158*(1+rvanilla)^0.5)-SUM($L278:AP278),(Input!$L$158*(1+rvanilla)^0.5)/A16stdlife))</f>
        <v>n/a</v>
      </c>
      <c r="AR278" s="161" t="str">
        <f>IF(A16stdlife="n/a","n/a",IF(AR$3&gt;(A16stdlife+$E278),(Input!$L$158*(1+rvanilla)^0.5)-SUM($L278:AQ278),(Input!$L$158*(1+rvanilla)^0.5)/A16stdlife))</f>
        <v>n/a</v>
      </c>
      <c r="AS278" s="161" t="str">
        <f>IF(A16stdlife="n/a","n/a",IF(AS$3&gt;(A16stdlife+$E278),(Input!$L$158*(1+rvanilla)^0.5)-SUM($L278:AR278),(Input!$L$158*(1+rvanilla)^0.5)/A16stdlife))</f>
        <v>n/a</v>
      </c>
      <c r="AT278" s="161" t="str">
        <f>IF(A16stdlife="n/a","n/a",IF(AT$3&gt;(A16stdlife+$E278),(Input!$L$158*(1+rvanilla)^0.5)-SUM($L278:AS278),(Input!$L$158*(1+rvanilla)^0.5)/A16stdlife))</f>
        <v>n/a</v>
      </c>
      <c r="AU278" s="161" t="str">
        <f>IF(A16stdlife="n/a","n/a",IF(AU$3&gt;(A16stdlife+$E278),(Input!$L$158*(1+rvanilla)^0.5)-SUM($L278:AT278),(Input!$L$158*(1+rvanilla)^0.5)/A16stdlife))</f>
        <v>n/a</v>
      </c>
      <c r="AV278" s="161" t="str">
        <f>IF(A16stdlife="n/a","n/a",IF(AV$3&gt;(A16stdlife+$E278),(Input!$L$158*(1+rvanilla)^0.5)-SUM($L278:AU278),(Input!$L$158*(1+rvanilla)^0.5)/A16stdlife))</f>
        <v>n/a</v>
      </c>
      <c r="AW278" s="161" t="str">
        <f>IF(A16stdlife="n/a","n/a",IF(AW$3&gt;(A16stdlife+$E278),(Input!$L$158*(1+rvanilla)^0.5)-SUM($L278:AV278),(Input!$L$158*(1+rvanilla)^0.5)/A16stdlife))</f>
        <v>n/a</v>
      </c>
      <c r="AX278" s="161" t="str">
        <f>IF(A16stdlife="n/a","n/a",IF(AX$3&gt;(A16stdlife+$E278),(Input!$L$158*(1+rvanilla)^0.5)-SUM($L278:AW278),(Input!$L$158*(1+rvanilla)^0.5)/A16stdlife))</f>
        <v>n/a</v>
      </c>
      <c r="AY278" s="161" t="str">
        <f>IF(A16stdlife="n/a","n/a",IF(AY$3&gt;(A16stdlife+$E278),(Input!$L$158*(1+rvanilla)^0.5)-SUM($L278:AX278),(Input!$L$158*(1+rvanilla)^0.5)/A16stdlife))</f>
        <v>n/a</v>
      </c>
      <c r="AZ278" s="161" t="str">
        <f>IF(A16stdlife="n/a","n/a",IF(AZ$3&gt;(A16stdlife+$E278),(Input!$L$158*(1+rvanilla)^0.5)-SUM($L278:AY278),(Input!$L$158*(1+rvanilla)^0.5)/A16stdlife))</f>
        <v>n/a</v>
      </c>
      <c r="BA278" s="161" t="str">
        <f>IF(A16stdlife="n/a","n/a",IF(BA$3&gt;(A16stdlife+$E278),(Input!$L$158*(1+rvanilla)^0.5)-SUM($L278:AZ278),(Input!$L$158*(1+rvanilla)^0.5)/A16stdlife))</f>
        <v>n/a</v>
      </c>
      <c r="BB278" s="161" t="str">
        <f>IF(A16stdlife="n/a","n/a",IF(BB$3&gt;(A16stdlife+$E278),(Input!$L$158*(1+rvanilla)^0.5)-SUM($L278:BA278),(Input!$L$158*(1+rvanilla)^0.5)/A16stdlife))</f>
        <v>n/a</v>
      </c>
      <c r="BC278" s="161" t="str">
        <f>IF(A16stdlife="n/a","n/a",IF(BC$3&gt;(A16stdlife+$E278),(Input!$L$158*(1+rvanilla)^0.5)-SUM($L278:BB278),(Input!$L$158*(1+rvanilla)^0.5)/A16stdlife))</f>
        <v>n/a</v>
      </c>
      <c r="BD278" s="161" t="str">
        <f>IF(A16stdlife="n/a","n/a",IF(BD$3&gt;(A16stdlife+$E278),(Input!$L$158*(1+rvanilla)^0.5)-SUM($L278:BC278),(Input!$L$158*(1+rvanilla)^0.5)/A16stdlife))</f>
        <v>n/a</v>
      </c>
      <c r="BE278" s="161" t="str">
        <f>IF(A16stdlife="n/a","n/a",IF(BE$3&gt;(A16stdlife+$E278),(Input!$L$158*(1+rvanilla)^0.5)-SUM($L278:BD278),(Input!$L$158*(1+rvanilla)^0.5)/A16stdlife))</f>
        <v>n/a</v>
      </c>
      <c r="BF278" s="161" t="str">
        <f>IF(A16stdlife="n/a","n/a",IF(BF$3&gt;(A16stdlife+$E278),(Input!$L$158*(1+rvanilla)^0.5)-SUM($L278:BE278),(Input!$L$158*(1+rvanilla)^0.5)/A16stdlife))</f>
        <v>n/a</v>
      </c>
      <c r="BG278" s="161" t="str">
        <f>IF(A16stdlife="n/a","n/a",IF(BG$3&gt;(A16stdlife+$E278),(Input!$L$158*(1+rvanilla)^0.5)-SUM($L278:BF278),(Input!$L$158*(1+rvanilla)^0.5)/A16stdlife))</f>
        <v>n/a</v>
      </c>
      <c r="BH278" s="161" t="str">
        <f>IF(A16stdlife="n/a","n/a",IF(BH$3&gt;(A16stdlife+$E278),(Input!$L$158*(1+rvanilla)^0.5)-SUM($L278:BG278),(Input!$L$158*(1+rvanilla)^0.5)/A16stdlife))</f>
        <v>n/a</v>
      </c>
      <c r="BI278" s="161" t="str">
        <f>IF(A16stdlife="n/a","n/a",IF(BI$3&gt;(A16stdlife+$E278),(Input!$L$158*(1+rvanilla)^0.5)-SUM($L278:BH278),(Input!$L$158*(1+rvanilla)^0.5)/A16stdlife))</f>
        <v>n/a</v>
      </c>
      <c r="BJ278" s="19"/>
      <c r="BK278" s="19"/>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idden="1" outlineLevel="2" x14ac:dyDescent="0.2">
      <c r="A279" s="19"/>
      <c r="B279" s="19"/>
      <c r="C279" s="35"/>
      <c r="D279" s="469"/>
      <c r="E279" s="281">
        <v>7</v>
      </c>
      <c r="F279" s="37"/>
      <c r="G279" s="393"/>
      <c r="H279" s="307"/>
      <c r="I279" s="307"/>
      <c r="J279" s="307"/>
      <c r="K279" s="307"/>
      <c r="L279" s="307"/>
      <c r="M279" s="306"/>
      <c r="N279" s="161" t="str">
        <f>IF(A16stdlife="n/a","n/a",IF(N$3&gt;(A16stdlife+$E279),(Input!$M$158*(1+rvanilla)^0.5)-SUM($M279:M279),(Input!$M$158*(1+rvanilla)^0.5)/A16stdlife))</f>
        <v>n/a</v>
      </c>
      <c r="O279" s="161" t="str">
        <f>IF(A16stdlife="n/a","n/a",IF(O$3&gt;(A16stdlife+$E279),(Input!$M$158*(1+rvanilla)^0.5)-SUM($M279:N279),(Input!$M$158*(1+rvanilla)^0.5)/A16stdlife))</f>
        <v>n/a</v>
      </c>
      <c r="P279" s="161" t="str">
        <f>IF(A16stdlife="n/a","n/a",IF(P$3&gt;(A16stdlife+$E279),(Input!$M$158*(1+rvanilla)^0.5)-SUM($M279:O279),(Input!$M$158*(1+rvanilla)^0.5)/A16stdlife))</f>
        <v>n/a</v>
      </c>
      <c r="Q279" s="161" t="str">
        <f>IF(A16stdlife="n/a","n/a",IF(Q$3&gt;(A16stdlife+$E279),(Input!$M$158*(1+rvanilla)^0.5)-SUM($M279:P279),(Input!$M$158*(1+rvanilla)^0.5)/A16stdlife))</f>
        <v>n/a</v>
      </c>
      <c r="R279" s="161" t="str">
        <f>IF(A16stdlife="n/a","n/a",IF(R$3&gt;(A16stdlife+$E279),(Input!$M$158*(1+rvanilla)^0.5)-SUM($M279:Q279),(Input!$M$158*(1+rvanilla)^0.5)/A16stdlife))</f>
        <v>n/a</v>
      </c>
      <c r="S279" s="161" t="str">
        <f>IF(A16stdlife="n/a","n/a",IF(S$3&gt;(A16stdlife+$E279),(Input!$M$158*(1+rvanilla)^0.5)-SUM($M279:R279),(Input!$M$158*(1+rvanilla)^0.5)/A16stdlife))</f>
        <v>n/a</v>
      </c>
      <c r="T279" s="161" t="str">
        <f>IF(A16stdlife="n/a","n/a",IF(T$3&gt;(A16stdlife+$E279),(Input!$M$158*(1+rvanilla)^0.5)-SUM($M279:S279),(Input!$M$158*(1+rvanilla)^0.5)/A16stdlife))</f>
        <v>n/a</v>
      </c>
      <c r="U279" s="161" t="str">
        <f>IF(A16stdlife="n/a","n/a",IF(U$3&gt;(A16stdlife+$E279),(Input!$M$158*(1+rvanilla)^0.5)-SUM($M279:T279),(Input!$M$158*(1+rvanilla)^0.5)/A16stdlife))</f>
        <v>n/a</v>
      </c>
      <c r="V279" s="161" t="str">
        <f>IF(A16stdlife="n/a","n/a",IF(V$3&gt;(A16stdlife+$E279),(Input!$M$158*(1+rvanilla)^0.5)-SUM($M279:U279),(Input!$M$158*(1+rvanilla)^0.5)/A16stdlife))</f>
        <v>n/a</v>
      </c>
      <c r="W279" s="161" t="str">
        <f>IF(A16stdlife="n/a","n/a",IF(W$3&gt;(A16stdlife+$E279),(Input!$M$158*(1+rvanilla)^0.5)-SUM($M279:V279),(Input!$M$158*(1+rvanilla)^0.5)/A16stdlife))</f>
        <v>n/a</v>
      </c>
      <c r="X279" s="161" t="str">
        <f>IF(A16stdlife="n/a","n/a",IF(X$3&gt;(A16stdlife+$E279),(Input!$M$158*(1+rvanilla)^0.5)-SUM($M279:W279),(Input!$M$158*(1+rvanilla)^0.5)/A16stdlife))</f>
        <v>n/a</v>
      </c>
      <c r="Y279" s="161" t="str">
        <f>IF(A16stdlife="n/a","n/a",IF(Y$3&gt;(A16stdlife+$E279),(Input!$M$158*(1+rvanilla)^0.5)-SUM($M279:X279),(Input!$M$158*(1+rvanilla)^0.5)/A16stdlife))</f>
        <v>n/a</v>
      </c>
      <c r="Z279" s="161" t="str">
        <f>IF(A16stdlife="n/a","n/a",IF(Z$3&gt;(A16stdlife+$E279),(Input!$M$158*(1+rvanilla)^0.5)-SUM($M279:Y279),(Input!$M$158*(1+rvanilla)^0.5)/A16stdlife))</f>
        <v>n/a</v>
      </c>
      <c r="AA279" s="161" t="str">
        <f>IF(A16stdlife="n/a","n/a",IF(AA$3&gt;(A16stdlife+$E279),(Input!$M$158*(1+rvanilla)^0.5)-SUM($M279:Z279),(Input!$M$158*(1+rvanilla)^0.5)/A16stdlife))</f>
        <v>n/a</v>
      </c>
      <c r="AB279" s="161" t="str">
        <f>IF(A16stdlife="n/a","n/a",IF(AB$3&gt;(A16stdlife+$E279),(Input!$M$158*(1+rvanilla)^0.5)-SUM($M279:AA279),(Input!$M$158*(1+rvanilla)^0.5)/A16stdlife))</f>
        <v>n/a</v>
      </c>
      <c r="AC279" s="161" t="str">
        <f>IF(A16stdlife="n/a","n/a",IF(AC$3&gt;(A16stdlife+$E279),(Input!$M$158*(1+rvanilla)^0.5)-SUM($M279:AB279),(Input!$M$158*(1+rvanilla)^0.5)/A16stdlife))</f>
        <v>n/a</v>
      </c>
      <c r="AD279" s="161" t="str">
        <f>IF(A16stdlife="n/a","n/a",IF(AD$3&gt;(A16stdlife+$E279),(Input!$M$158*(1+rvanilla)^0.5)-SUM($M279:AC279),(Input!$M$158*(1+rvanilla)^0.5)/A16stdlife))</f>
        <v>n/a</v>
      </c>
      <c r="AE279" s="161" t="str">
        <f>IF(A16stdlife="n/a","n/a",IF(AE$3&gt;(A16stdlife+$E279),(Input!$M$158*(1+rvanilla)^0.5)-SUM($M279:AD279),(Input!$M$158*(1+rvanilla)^0.5)/A16stdlife))</f>
        <v>n/a</v>
      </c>
      <c r="AF279" s="161" t="str">
        <f>IF(A16stdlife="n/a","n/a",IF(AF$3&gt;(A16stdlife+$E279),(Input!$M$158*(1+rvanilla)^0.5)-SUM($M279:AE279),(Input!$M$158*(1+rvanilla)^0.5)/A16stdlife))</f>
        <v>n/a</v>
      </c>
      <c r="AG279" s="161" t="str">
        <f>IF(A16stdlife="n/a","n/a",IF(AG$3&gt;(A16stdlife+$E279),(Input!$M$158*(1+rvanilla)^0.5)-SUM($M279:AF279),(Input!$M$158*(1+rvanilla)^0.5)/A16stdlife))</f>
        <v>n/a</v>
      </c>
      <c r="AH279" s="161" t="str">
        <f>IF(A16stdlife="n/a","n/a",IF(AH$3&gt;(A16stdlife+$E279),(Input!$M$158*(1+rvanilla)^0.5)-SUM($M279:AG279),(Input!$M$158*(1+rvanilla)^0.5)/A16stdlife))</f>
        <v>n/a</v>
      </c>
      <c r="AI279" s="161" t="str">
        <f>IF(A16stdlife="n/a","n/a",IF(AI$3&gt;(A16stdlife+$E279),(Input!$M$158*(1+rvanilla)^0.5)-SUM($M279:AH279),(Input!$M$158*(1+rvanilla)^0.5)/A16stdlife))</f>
        <v>n/a</v>
      </c>
      <c r="AJ279" s="161" t="str">
        <f>IF(A16stdlife="n/a","n/a",IF(AJ$3&gt;(A16stdlife+$E279),(Input!$M$158*(1+rvanilla)^0.5)-SUM($M279:AI279),(Input!$M$158*(1+rvanilla)^0.5)/A16stdlife))</f>
        <v>n/a</v>
      </c>
      <c r="AK279" s="161" t="str">
        <f>IF(A16stdlife="n/a","n/a",IF(AK$3&gt;(A16stdlife+$E279),(Input!$M$158*(1+rvanilla)^0.5)-SUM($M279:AJ279),(Input!$M$158*(1+rvanilla)^0.5)/A16stdlife))</f>
        <v>n/a</v>
      </c>
      <c r="AL279" s="161" t="str">
        <f>IF(A16stdlife="n/a","n/a",IF(AL$3&gt;(A16stdlife+$E279),(Input!$M$158*(1+rvanilla)^0.5)-SUM($M279:AK279),(Input!$M$158*(1+rvanilla)^0.5)/A16stdlife))</f>
        <v>n/a</v>
      </c>
      <c r="AM279" s="161" t="str">
        <f>IF(A16stdlife="n/a","n/a",IF(AM$3&gt;(A16stdlife+$E279),(Input!$M$158*(1+rvanilla)^0.5)-SUM($M279:AL279),(Input!$M$158*(1+rvanilla)^0.5)/A16stdlife))</f>
        <v>n/a</v>
      </c>
      <c r="AN279" s="161" t="str">
        <f>IF(A16stdlife="n/a","n/a",IF(AN$3&gt;(A16stdlife+$E279),(Input!$M$158*(1+rvanilla)^0.5)-SUM($M279:AM279),(Input!$M$158*(1+rvanilla)^0.5)/A16stdlife))</f>
        <v>n/a</v>
      </c>
      <c r="AO279" s="161" t="str">
        <f>IF(A16stdlife="n/a","n/a",IF(AO$3&gt;(A16stdlife+$E279),(Input!$M$158*(1+rvanilla)^0.5)-SUM($M279:AN279),(Input!$M$158*(1+rvanilla)^0.5)/A16stdlife))</f>
        <v>n/a</v>
      </c>
      <c r="AP279" s="161" t="str">
        <f>IF(A16stdlife="n/a","n/a",IF(AP$3&gt;(A16stdlife+$E279),(Input!$M$158*(1+rvanilla)^0.5)-SUM($M279:AO279),(Input!$M$158*(1+rvanilla)^0.5)/A16stdlife))</f>
        <v>n/a</v>
      </c>
      <c r="AQ279" s="161" t="str">
        <f>IF(A16stdlife="n/a","n/a",IF(AQ$3&gt;(A16stdlife+$E279),(Input!$M$158*(1+rvanilla)^0.5)-SUM($M279:AP279),(Input!$M$158*(1+rvanilla)^0.5)/A16stdlife))</f>
        <v>n/a</v>
      </c>
      <c r="AR279" s="161" t="str">
        <f>IF(A16stdlife="n/a","n/a",IF(AR$3&gt;(A16stdlife+$E279),(Input!$M$158*(1+rvanilla)^0.5)-SUM($M279:AQ279),(Input!$M$158*(1+rvanilla)^0.5)/A16stdlife))</f>
        <v>n/a</v>
      </c>
      <c r="AS279" s="161" t="str">
        <f>IF(A16stdlife="n/a","n/a",IF(AS$3&gt;(A16stdlife+$E279),(Input!$M$158*(1+rvanilla)^0.5)-SUM($M279:AR279),(Input!$M$158*(1+rvanilla)^0.5)/A16stdlife))</f>
        <v>n/a</v>
      </c>
      <c r="AT279" s="161" t="str">
        <f>IF(A16stdlife="n/a","n/a",IF(AT$3&gt;(A16stdlife+$E279),(Input!$M$158*(1+rvanilla)^0.5)-SUM($M279:AS279),(Input!$M$158*(1+rvanilla)^0.5)/A16stdlife))</f>
        <v>n/a</v>
      </c>
      <c r="AU279" s="161" t="str">
        <f>IF(A16stdlife="n/a","n/a",IF(AU$3&gt;(A16stdlife+$E279),(Input!$M$158*(1+rvanilla)^0.5)-SUM($M279:AT279),(Input!$M$158*(1+rvanilla)^0.5)/A16stdlife))</f>
        <v>n/a</v>
      </c>
      <c r="AV279" s="161" t="str">
        <f>IF(A16stdlife="n/a","n/a",IF(AV$3&gt;(A16stdlife+$E279),(Input!$M$158*(1+rvanilla)^0.5)-SUM($M279:AU279),(Input!$M$158*(1+rvanilla)^0.5)/A16stdlife))</f>
        <v>n/a</v>
      </c>
      <c r="AW279" s="161" t="str">
        <f>IF(A16stdlife="n/a","n/a",IF(AW$3&gt;(A16stdlife+$E279),(Input!$M$158*(1+rvanilla)^0.5)-SUM($M279:AV279),(Input!$M$158*(1+rvanilla)^0.5)/A16stdlife))</f>
        <v>n/a</v>
      </c>
      <c r="AX279" s="161" t="str">
        <f>IF(A16stdlife="n/a","n/a",IF(AX$3&gt;(A16stdlife+$E279),(Input!$M$158*(1+rvanilla)^0.5)-SUM($M279:AW279),(Input!$M$158*(1+rvanilla)^0.5)/A16stdlife))</f>
        <v>n/a</v>
      </c>
      <c r="AY279" s="161" t="str">
        <f>IF(A16stdlife="n/a","n/a",IF(AY$3&gt;(A16stdlife+$E279),(Input!$M$158*(1+rvanilla)^0.5)-SUM($M279:AX279),(Input!$M$158*(1+rvanilla)^0.5)/A16stdlife))</f>
        <v>n/a</v>
      </c>
      <c r="AZ279" s="161" t="str">
        <f>IF(A16stdlife="n/a","n/a",IF(AZ$3&gt;(A16stdlife+$E279),(Input!$M$158*(1+rvanilla)^0.5)-SUM($M279:AY279),(Input!$M$158*(1+rvanilla)^0.5)/A16stdlife))</f>
        <v>n/a</v>
      </c>
      <c r="BA279" s="161" t="str">
        <f>IF(A16stdlife="n/a","n/a",IF(BA$3&gt;(A16stdlife+$E279),(Input!$M$158*(1+rvanilla)^0.5)-SUM($M279:AZ279),(Input!$M$158*(1+rvanilla)^0.5)/A16stdlife))</f>
        <v>n/a</v>
      </c>
      <c r="BB279" s="161" t="str">
        <f>IF(A16stdlife="n/a","n/a",IF(BB$3&gt;(A16stdlife+$E279),(Input!$M$158*(1+rvanilla)^0.5)-SUM($M279:BA279),(Input!$M$158*(1+rvanilla)^0.5)/A16stdlife))</f>
        <v>n/a</v>
      </c>
      <c r="BC279" s="161" t="str">
        <f>IF(A16stdlife="n/a","n/a",IF(BC$3&gt;(A16stdlife+$E279),(Input!$M$158*(1+rvanilla)^0.5)-SUM($M279:BB279),(Input!$M$158*(1+rvanilla)^0.5)/A16stdlife))</f>
        <v>n/a</v>
      </c>
      <c r="BD279" s="161" t="str">
        <f>IF(A16stdlife="n/a","n/a",IF(BD$3&gt;(A16stdlife+$E279),(Input!$M$158*(1+rvanilla)^0.5)-SUM($M279:BC279),(Input!$M$158*(1+rvanilla)^0.5)/A16stdlife))</f>
        <v>n/a</v>
      </c>
      <c r="BE279" s="161" t="str">
        <f>IF(A16stdlife="n/a","n/a",IF(BE$3&gt;(A16stdlife+$E279),(Input!$M$158*(1+rvanilla)^0.5)-SUM($M279:BD279),(Input!$M$158*(1+rvanilla)^0.5)/A16stdlife))</f>
        <v>n/a</v>
      </c>
      <c r="BF279" s="161" t="str">
        <f>IF(A16stdlife="n/a","n/a",IF(BF$3&gt;(A16stdlife+$E279),(Input!$M$158*(1+rvanilla)^0.5)-SUM($M279:BE279),(Input!$M$158*(1+rvanilla)^0.5)/A16stdlife))</f>
        <v>n/a</v>
      </c>
      <c r="BG279" s="161" t="str">
        <f>IF(A16stdlife="n/a","n/a",IF(BG$3&gt;(A16stdlife+$E279),(Input!$M$158*(1+rvanilla)^0.5)-SUM($M279:BF279),(Input!$M$158*(1+rvanilla)^0.5)/A16stdlife))</f>
        <v>n/a</v>
      </c>
      <c r="BH279" s="161" t="str">
        <f>IF(A16stdlife="n/a","n/a",IF(BH$3&gt;(A16stdlife+$E279),(Input!$M$158*(1+rvanilla)^0.5)-SUM($M279:BG279),(Input!$M$158*(1+rvanilla)^0.5)/A16stdlife))</f>
        <v>n/a</v>
      </c>
      <c r="BI279" s="161" t="str">
        <f>IF(A16stdlife="n/a","n/a",IF(BI$3&gt;(A16stdlife+$E279),(Input!$M$158*(1+rvanilla)^0.5)-SUM($M279:BH279),(Input!$M$158*(1+rvanilla)^0.5)/A16stdlife))</f>
        <v>n/a</v>
      </c>
      <c r="BJ279" s="19"/>
      <c r="BK279" s="1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x14ac:dyDescent="0.2">
      <c r="A280" s="19"/>
      <c r="B280" s="19"/>
      <c r="C280" s="35"/>
      <c r="D280" s="469"/>
      <c r="E280" s="281">
        <v>8</v>
      </c>
      <c r="F280" s="37"/>
      <c r="G280" s="393"/>
      <c r="H280" s="307"/>
      <c r="I280" s="307"/>
      <c r="J280" s="307"/>
      <c r="K280" s="307"/>
      <c r="L280" s="307"/>
      <c r="M280" s="307"/>
      <c r="N280" s="306"/>
      <c r="O280" s="161" t="str">
        <f>IF(A16stdlife="n/a","n/a",IF(O$3&gt;(A16stdlife+$E280),(Input!$N$158*(1+rvanilla)^0.5)-SUM($N280:N280),(Input!$N$158*(1+rvanilla)^0.5)/A16stdlife))</f>
        <v>n/a</v>
      </c>
      <c r="P280" s="161" t="str">
        <f>IF(A16stdlife="n/a","n/a",IF(P$3&gt;(A16stdlife+$E280),(Input!$N$158*(1+rvanilla)^0.5)-SUM($N280:O280),(Input!$N$158*(1+rvanilla)^0.5)/A16stdlife))</f>
        <v>n/a</v>
      </c>
      <c r="Q280" s="161" t="str">
        <f>IF(A16stdlife="n/a","n/a",IF(Q$3&gt;(A16stdlife+$E280),(Input!$N$158*(1+rvanilla)^0.5)-SUM($N280:P280),(Input!$N$158*(1+rvanilla)^0.5)/A16stdlife))</f>
        <v>n/a</v>
      </c>
      <c r="R280" s="161" t="str">
        <f>IF(A16stdlife="n/a","n/a",IF(R$3&gt;(A16stdlife+$E280),(Input!$N$158*(1+rvanilla)^0.5)-SUM($N280:Q280),(Input!$N$158*(1+rvanilla)^0.5)/A16stdlife))</f>
        <v>n/a</v>
      </c>
      <c r="S280" s="161" t="str">
        <f>IF(A16stdlife="n/a","n/a",IF(S$3&gt;(A16stdlife+$E280),(Input!$N$158*(1+rvanilla)^0.5)-SUM($N280:R280),(Input!$N$158*(1+rvanilla)^0.5)/A16stdlife))</f>
        <v>n/a</v>
      </c>
      <c r="T280" s="161" t="str">
        <f>IF(A16stdlife="n/a","n/a",IF(T$3&gt;(A16stdlife+$E280),(Input!$N$158*(1+rvanilla)^0.5)-SUM($N280:S280),(Input!$N$158*(1+rvanilla)^0.5)/A16stdlife))</f>
        <v>n/a</v>
      </c>
      <c r="U280" s="161" t="str">
        <f>IF(A16stdlife="n/a","n/a",IF(U$3&gt;(A16stdlife+$E280),(Input!$N$158*(1+rvanilla)^0.5)-SUM($N280:T280),(Input!$N$158*(1+rvanilla)^0.5)/A16stdlife))</f>
        <v>n/a</v>
      </c>
      <c r="V280" s="161" t="str">
        <f>IF(A16stdlife="n/a","n/a",IF(V$3&gt;(A16stdlife+$E280),(Input!$N$158*(1+rvanilla)^0.5)-SUM($N280:U280),(Input!$N$158*(1+rvanilla)^0.5)/A16stdlife))</f>
        <v>n/a</v>
      </c>
      <c r="W280" s="161" t="str">
        <f>IF(A16stdlife="n/a","n/a",IF(W$3&gt;(A16stdlife+$E280),(Input!$N$158*(1+rvanilla)^0.5)-SUM($N280:V280),(Input!$N$158*(1+rvanilla)^0.5)/A16stdlife))</f>
        <v>n/a</v>
      </c>
      <c r="X280" s="161" t="str">
        <f>IF(A16stdlife="n/a","n/a",IF(X$3&gt;(A16stdlife+$E280),(Input!$N$158*(1+rvanilla)^0.5)-SUM($N280:W280),(Input!$N$158*(1+rvanilla)^0.5)/A16stdlife))</f>
        <v>n/a</v>
      </c>
      <c r="Y280" s="161" t="str">
        <f>IF(A16stdlife="n/a","n/a",IF(Y$3&gt;(A16stdlife+$E280),(Input!$N$158*(1+rvanilla)^0.5)-SUM($N280:X280),(Input!$N$158*(1+rvanilla)^0.5)/A16stdlife))</f>
        <v>n/a</v>
      </c>
      <c r="Z280" s="161" t="str">
        <f>IF(A16stdlife="n/a","n/a",IF(Z$3&gt;(A16stdlife+$E280),(Input!$N$158*(1+rvanilla)^0.5)-SUM($N280:Y280),(Input!$N$158*(1+rvanilla)^0.5)/A16stdlife))</f>
        <v>n/a</v>
      </c>
      <c r="AA280" s="161" t="str">
        <f>IF(A16stdlife="n/a","n/a",IF(AA$3&gt;(A16stdlife+$E280),(Input!$N$158*(1+rvanilla)^0.5)-SUM($N280:Z280),(Input!$N$158*(1+rvanilla)^0.5)/A16stdlife))</f>
        <v>n/a</v>
      </c>
      <c r="AB280" s="161" t="str">
        <f>IF(A16stdlife="n/a","n/a",IF(AB$3&gt;(A16stdlife+$E280),(Input!$N$158*(1+rvanilla)^0.5)-SUM($N280:AA280),(Input!$N$158*(1+rvanilla)^0.5)/A16stdlife))</f>
        <v>n/a</v>
      </c>
      <c r="AC280" s="161" t="str">
        <f>IF(A16stdlife="n/a","n/a",IF(AC$3&gt;(A16stdlife+$E280),(Input!$N$158*(1+rvanilla)^0.5)-SUM($N280:AB280),(Input!$N$158*(1+rvanilla)^0.5)/A16stdlife))</f>
        <v>n/a</v>
      </c>
      <c r="AD280" s="161" t="str">
        <f>IF(A16stdlife="n/a","n/a",IF(AD$3&gt;(A16stdlife+$E280),(Input!$N$158*(1+rvanilla)^0.5)-SUM($N280:AC280),(Input!$N$158*(1+rvanilla)^0.5)/A16stdlife))</f>
        <v>n/a</v>
      </c>
      <c r="AE280" s="161" t="str">
        <f>IF(A16stdlife="n/a","n/a",IF(AE$3&gt;(A16stdlife+$E280),(Input!$N$158*(1+rvanilla)^0.5)-SUM($N280:AD280),(Input!$N$158*(1+rvanilla)^0.5)/A16stdlife))</f>
        <v>n/a</v>
      </c>
      <c r="AF280" s="161" t="str">
        <f>IF(A16stdlife="n/a","n/a",IF(AF$3&gt;(A16stdlife+$E280),(Input!$N$158*(1+rvanilla)^0.5)-SUM($N280:AE280),(Input!$N$158*(1+rvanilla)^0.5)/A16stdlife))</f>
        <v>n/a</v>
      </c>
      <c r="AG280" s="161" t="str">
        <f>IF(A16stdlife="n/a","n/a",IF(AG$3&gt;(A16stdlife+$E280),(Input!$N$158*(1+rvanilla)^0.5)-SUM($N280:AF280),(Input!$N$158*(1+rvanilla)^0.5)/A16stdlife))</f>
        <v>n/a</v>
      </c>
      <c r="AH280" s="161" t="str">
        <f>IF(A16stdlife="n/a","n/a",IF(AH$3&gt;(A16stdlife+$E280),(Input!$N$158*(1+rvanilla)^0.5)-SUM($N280:AG280),(Input!$N$158*(1+rvanilla)^0.5)/A16stdlife))</f>
        <v>n/a</v>
      </c>
      <c r="AI280" s="161" t="str">
        <f>IF(A16stdlife="n/a","n/a",IF(AI$3&gt;(A16stdlife+$E280),(Input!$N$158*(1+rvanilla)^0.5)-SUM($N280:AH280),(Input!$N$158*(1+rvanilla)^0.5)/A16stdlife))</f>
        <v>n/a</v>
      </c>
      <c r="AJ280" s="161" t="str">
        <f>IF(A16stdlife="n/a","n/a",IF(AJ$3&gt;(A16stdlife+$E280),(Input!$N$158*(1+rvanilla)^0.5)-SUM($N280:AI280),(Input!$N$158*(1+rvanilla)^0.5)/A16stdlife))</f>
        <v>n/a</v>
      </c>
      <c r="AK280" s="161" t="str">
        <f>IF(A16stdlife="n/a","n/a",IF(AK$3&gt;(A16stdlife+$E280),(Input!$N$158*(1+rvanilla)^0.5)-SUM($N280:AJ280),(Input!$N$158*(1+rvanilla)^0.5)/A16stdlife))</f>
        <v>n/a</v>
      </c>
      <c r="AL280" s="161" t="str">
        <f>IF(A16stdlife="n/a","n/a",IF(AL$3&gt;(A16stdlife+$E280),(Input!$N$158*(1+rvanilla)^0.5)-SUM($N280:AK280),(Input!$N$158*(1+rvanilla)^0.5)/A16stdlife))</f>
        <v>n/a</v>
      </c>
      <c r="AM280" s="161" t="str">
        <f>IF(A16stdlife="n/a","n/a",IF(AM$3&gt;(A16stdlife+$E280),(Input!$N$158*(1+rvanilla)^0.5)-SUM($N280:AL280),(Input!$N$158*(1+rvanilla)^0.5)/A16stdlife))</f>
        <v>n/a</v>
      </c>
      <c r="AN280" s="161" t="str">
        <f>IF(A16stdlife="n/a","n/a",IF(AN$3&gt;(A16stdlife+$E280),(Input!$N$158*(1+rvanilla)^0.5)-SUM($N280:AM280),(Input!$N$158*(1+rvanilla)^0.5)/A16stdlife))</f>
        <v>n/a</v>
      </c>
      <c r="AO280" s="161" t="str">
        <f>IF(A16stdlife="n/a","n/a",IF(AO$3&gt;(A16stdlife+$E280),(Input!$N$158*(1+rvanilla)^0.5)-SUM($N280:AN280),(Input!$N$158*(1+rvanilla)^0.5)/A16stdlife))</f>
        <v>n/a</v>
      </c>
      <c r="AP280" s="161" t="str">
        <f>IF(A16stdlife="n/a","n/a",IF(AP$3&gt;(A16stdlife+$E280),(Input!$N$158*(1+rvanilla)^0.5)-SUM($N280:AO280),(Input!$N$158*(1+rvanilla)^0.5)/A16stdlife))</f>
        <v>n/a</v>
      </c>
      <c r="AQ280" s="161" t="str">
        <f>IF(A16stdlife="n/a","n/a",IF(AQ$3&gt;(A16stdlife+$E280),(Input!$N$158*(1+rvanilla)^0.5)-SUM($N280:AP280),(Input!$N$158*(1+rvanilla)^0.5)/A16stdlife))</f>
        <v>n/a</v>
      </c>
      <c r="AR280" s="161" t="str">
        <f>IF(A16stdlife="n/a","n/a",IF(AR$3&gt;(A16stdlife+$E280),(Input!$N$158*(1+rvanilla)^0.5)-SUM($N280:AQ280),(Input!$N$158*(1+rvanilla)^0.5)/A16stdlife))</f>
        <v>n/a</v>
      </c>
      <c r="AS280" s="161" t="str">
        <f>IF(A16stdlife="n/a","n/a",IF(AS$3&gt;(A16stdlife+$E280),(Input!$N$158*(1+rvanilla)^0.5)-SUM($N280:AR280),(Input!$N$158*(1+rvanilla)^0.5)/A16stdlife))</f>
        <v>n/a</v>
      </c>
      <c r="AT280" s="161" t="str">
        <f>IF(A16stdlife="n/a","n/a",IF(AT$3&gt;(A16stdlife+$E280),(Input!$N$158*(1+rvanilla)^0.5)-SUM($N280:AS280),(Input!$N$158*(1+rvanilla)^0.5)/A16stdlife))</f>
        <v>n/a</v>
      </c>
      <c r="AU280" s="161" t="str">
        <f>IF(A16stdlife="n/a","n/a",IF(AU$3&gt;(A16stdlife+$E280),(Input!$N$158*(1+rvanilla)^0.5)-SUM($N280:AT280),(Input!$N$158*(1+rvanilla)^0.5)/A16stdlife))</f>
        <v>n/a</v>
      </c>
      <c r="AV280" s="161" t="str">
        <f>IF(A16stdlife="n/a","n/a",IF(AV$3&gt;(A16stdlife+$E280),(Input!$N$158*(1+rvanilla)^0.5)-SUM($N280:AU280),(Input!$N$158*(1+rvanilla)^0.5)/A16stdlife))</f>
        <v>n/a</v>
      </c>
      <c r="AW280" s="161" t="str">
        <f>IF(A16stdlife="n/a","n/a",IF(AW$3&gt;(A16stdlife+$E280),(Input!$N$158*(1+rvanilla)^0.5)-SUM($N280:AV280),(Input!$N$158*(1+rvanilla)^0.5)/A16stdlife))</f>
        <v>n/a</v>
      </c>
      <c r="AX280" s="161" t="str">
        <f>IF(A16stdlife="n/a","n/a",IF(AX$3&gt;(A16stdlife+$E280),(Input!$N$158*(1+rvanilla)^0.5)-SUM($N280:AW280),(Input!$N$158*(1+rvanilla)^0.5)/A16stdlife))</f>
        <v>n/a</v>
      </c>
      <c r="AY280" s="161" t="str">
        <f>IF(A16stdlife="n/a","n/a",IF(AY$3&gt;(A16stdlife+$E280),(Input!$N$158*(1+rvanilla)^0.5)-SUM($N280:AX280),(Input!$N$158*(1+rvanilla)^0.5)/A16stdlife))</f>
        <v>n/a</v>
      </c>
      <c r="AZ280" s="161" t="str">
        <f>IF(A16stdlife="n/a","n/a",IF(AZ$3&gt;(A16stdlife+$E280),(Input!$N$158*(1+rvanilla)^0.5)-SUM($N280:AY280),(Input!$N$158*(1+rvanilla)^0.5)/A16stdlife))</f>
        <v>n/a</v>
      </c>
      <c r="BA280" s="161" t="str">
        <f>IF(A16stdlife="n/a","n/a",IF(BA$3&gt;(A16stdlife+$E280),(Input!$N$158*(1+rvanilla)^0.5)-SUM($N280:AZ280),(Input!$N$158*(1+rvanilla)^0.5)/A16stdlife))</f>
        <v>n/a</v>
      </c>
      <c r="BB280" s="161" t="str">
        <f>IF(A16stdlife="n/a","n/a",IF(BB$3&gt;(A16stdlife+$E280),(Input!$N$158*(1+rvanilla)^0.5)-SUM($N280:BA280),(Input!$N$158*(1+rvanilla)^0.5)/A16stdlife))</f>
        <v>n/a</v>
      </c>
      <c r="BC280" s="161" t="str">
        <f>IF(A16stdlife="n/a","n/a",IF(BC$3&gt;(A16stdlife+$E280),(Input!$N$158*(1+rvanilla)^0.5)-SUM($N280:BB280),(Input!$N$158*(1+rvanilla)^0.5)/A16stdlife))</f>
        <v>n/a</v>
      </c>
      <c r="BD280" s="161" t="str">
        <f>IF(A16stdlife="n/a","n/a",IF(BD$3&gt;(A16stdlife+$E280),(Input!$N$158*(1+rvanilla)^0.5)-SUM($N280:BC280),(Input!$N$158*(1+rvanilla)^0.5)/A16stdlife))</f>
        <v>n/a</v>
      </c>
      <c r="BE280" s="161" t="str">
        <f>IF(A16stdlife="n/a","n/a",IF(BE$3&gt;(A16stdlife+$E280),(Input!$N$158*(1+rvanilla)^0.5)-SUM($N280:BD280),(Input!$N$158*(1+rvanilla)^0.5)/A16stdlife))</f>
        <v>n/a</v>
      </c>
      <c r="BF280" s="161" t="str">
        <f>IF(A16stdlife="n/a","n/a",IF(BF$3&gt;(A16stdlife+$E280),(Input!$N$158*(1+rvanilla)^0.5)-SUM($N280:BE280),(Input!$N$158*(1+rvanilla)^0.5)/A16stdlife))</f>
        <v>n/a</v>
      </c>
      <c r="BG280" s="161" t="str">
        <f>IF(A16stdlife="n/a","n/a",IF(BG$3&gt;(A16stdlife+$E280),(Input!$N$158*(1+rvanilla)^0.5)-SUM($N280:BF280),(Input!$N$158*(1+rvanilla)^0.5)/A16stdlife))</f>
        <v>n/a</v>
      </c>
      <c r="BH280" s="161" t="str">
        <f>IF(A16stdlife="n/a","n/a",IF(BH$3&gt;(A16stdlife+$E280),(Input!$N$158*(1+rvanilla)^0.5)-SUM($N280:BG280),(Input!$N$158*(1+rvanilla)^0.5)/A16stdlife))</f>
        <v>n/a</v>
      </c>
      <c r="BI280" s="161" t="str">
        <f>IF(A16stdlife="n/a","n/a",IF(BI$3&gt;(A16stdlife+$E280),(Input!$N$158*(1+rvanilla)^0.5)-SUM($N280:BH280),(Input!$N$158*(1+rvanilla)^0.5)/A16stdlife))</f>
        <v>n/a</v>
      </c>
      <c r="BJ280" s="19"/>
      <c r="BK280" s="19"/>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x14ac:dyDescent="0.2">
      <c r="A281" s="19"/>
      <c r="B281" s="19"/>
      <c r="C281" s="35"/>
      <c r="D281" s="469"/>
      <c r="E281" s="281">
        <v>9</v>
      </c>
      <c r="F281" s="37"/>
      <c r="G281" s="393"/>
      <c r="H281" s="307"/>
      <c r="I281" s="307"/>
      <c r="J281" s="307"/>
      <c r="K281" s="307"/>
      <c r="L281" s="307"/>
      <c r="M281" s="307"/>
      <c r="N281" s="307"/>
      <c r="O281" s="306"/>
      <c r="P281" s="161" t="str">
        <f>IF(A16stdlife="n/a","n/a",IF(P$3&gt;(A16stdlife+$E281),(Input!$O$158*(1+rvanilla)^0.5)-SUM($O281:O281),(Input!$O$158*(1+rvanilla)^0.5)/A16stdlife))</f>
        <v>n/a</v>
      </c>
      <c r="Q281" s="161" t="str">
        <f>IF(A16stdlife="n/a","n/a",IF(Q$3&gt;(A16stdlife+$E281),(Input!$O$158*(1+rvanilla)^0.5)-SUM($O281:P281),(Input!$O$158*(1+rvanilla)^0.5)/A16stdlife))</f>
        <v>n/a</v>
      </c>
      <c r="R281" s="161" t="str">
        <f>IF(A16stdlife="n/a","n/a",IF(R$3&gt;(A16stdlife+$E281),(Input!$O$158*(1+rvanilla)^0.5)-SUM($O281:Q281),(Input!$O$158*(1+rvanilla)^0.5)/A16stdlife))</f>
        <v>n/a</v>
      </c>
      <c r="S281" s="161" t="str">
        <f>IF(A16stdlife="n/a","n/a",IF(S$3&gt;(A16stdlife+$E281),(Input!$O$158*(1+rvanilla)^0.5)-SUM($O281:R281),(Input!$O$158*(1+rvanilla)^0.5)/A16stdlife))</f>
        <v>n/a</v>
      </c>
      <c r="T281" s="161" t="str">
        <f>IF(A16stdlife="n/a","n/a",IF(T$3&gt;(A16stdlife+$E281),(Input!$O$158*(1+rvanilla)^0.5)-SUM($O281:S281),(Input!$O$158*(1+rvanilla)^0.5)/A16stdlife))</f>
        <v>n/a</v>
      </c>
      <c r="U281" s="161" t="str">
        <f>IF(A16stdlife="n/a","n/a",IF(U$3&gt;(A16stdlife+$E281),(Input!$O$158*(1+rvanilla)^0.5)-SUM($O281:T281),(Input!$O$158*(1+rvanilla)^0.5)/A16stdlife))</f>
        <v>n/a</v>
      </c>
      <c r="V281" s="161" t="str">
        <f>IF(A16stdlife="n/a","n/a",IF(V$3&gt;(A16stdlife+$E281),(Input!$O$158*(1+rvanilla)^0.5)-SUM($O281:U281),(Input!$O$158*(1+rvanilla)^0.5)/A16stdlife))</f>
        <v>n/a</v>
      </c>
      <c r="W281" s="161" t="str">
        <f>IF(A16stdlife="n/a","n/a",IF(W$3&gt;(A16stdlife+$E281),(Input!$O$158*(1+rvanilla)^0.5)-SUM($O281:V281),(Input!$O$158*(1+rvanilla)^0.5)/A16stdlife))</f>
        <v>n/a</v>
      </c>
      <c r="X281" s="161" t="str">
        <f>IF(A16stdlife="n/a","n/a",IF(X$3&gt;(A16stdlife+$E281),(Input!$O$158*(1+rvanilla)^0.5)-SUM($O281:W281),(Input!$O$158*(1+rvanilla)^0.5)/A16stdlife))</f>
        <v>n/a</v>
      </c>
      <c r="Y281" s="161" t="str">
        <f>IF(A16stdlife="n/a","n/a",IF(Y$3&gt;(A16stdlife+$E281),(Input!$O$158*(1+rvanilla)^0.5)-SUM($O281:X281),(Input!$O$158*(1+rvanilla)^0.5)/A16stdlife))</f>
        <v>n/a</v>
      </c>
      <c r="Z281" s="161" t="str">
        <f>IF(A16stdlife="n/a","n/a",IF(Z$3&gt;(A16stdlife+$E281),(Input!$O$158*(1+rvanilla)^0.5)-SUM($O281:Y281),(Input!$O$158*(1+rvanilla)^0.5)/A16stdlife))</f>
        <v>n/a</v>
      </c>
      <c r="AA281" s="161" t="str">
        <f>IF(A16stdlife="n/a","n/a",IF(AA$3&gt;(A16stdlife+$E281),(Input!$O$158*(1+rvanilla)^0.5)-SUM($O281:Z281),(Input!$O$158*(1+rvanilla)^0.5)/A16stdlife))</f>
        <v>n/a</v>
      </c>
      <c r="AB281" s="161" t="str">
        <f>IF(A16stdlife="n/a","n/a",IF(AB$3&gt;(A16stdlife+$E281),(Input!$O$158*(1+rvanilla)^0.5)-SUM($O281:AA281),(Input!$O$158*(1+rvanilla)^0.5)/A16stdlife))</f>
        <v>n/a</v>
      </c>
      <c r="AC281" s="161" t="str">
        <f>IF(A16stdlife="n/a","n/a",IF(AC$3&gt;(A16stdlife+$E281),(Input!$O$158*(1+rvanilla)^0.5)-SUM($O281:AB281),(Input!$O$158*(1+rvanilla)^0.5)/A16stdlife))</f>
        <v>n/a</v>
      </c>
      <c r="AD281" s="161" t="str">
        <f>IF(A16stdlife="n/a","n/a",IF(AD$3&gt;(A16stdlife+$E281),(Input!$O$158*(1+rvanilla)^0.5)-SUM($O281:AC281),(Input!$O$158*(1+rvanilla)^0.5)/A16stdlife))</f>
        <v>n/a</v>
      </c>
      <c r="AE281" s="161" t="str">
        <f>IF(A16stdlife="n/a","n/a",IF(AE$3&gt;(A16stdlife+$E281),(Input!$O$158*(1+rvanilla)^0.5)-SUM($O281:AD281),(Input!$O$158*(1+rvanilla)^0.5)/A16stdlife))</f>
        <v>n/a</v>
      </c>
      <c r="AF281" s="161" t="str">
        <f>IF(A16stdlife="n/a","n/a",IF(AF$3&gt;(A16stdlife+$E281),(Input!$O$158*(1+rvanilla)^0.5)-SUM($O281:AE281),(Input!$O$158*(1+rvanilla)^0.5)/A16stdlife))</f>
        <v>n/a</v>
      </c>
      <c r="AG281" s="161" t="str">
        <f>IF(A16stdlife="n/a","n/a",IF(AG$3&gt;(A16stdlife+$E281),(Input!$O$158*(1+rvanilla)^0.5)-SUM($O281:AF281),(Input!$O$158*(1+rvanilla)^0.5)/A16stdlife))</f>
        <v>n/a</v>
      </c>
      <c r="AH281" s="161" t="str">
        <f>IF(A16stdlife="n/a","n/a",IF(AH$3&gt;(A16stdlife+$E281),(Input!$O$158*(1+rvanilla)^0.5)-SUM($O281:AG281),(Input!$O$158*(1+rvanilla)^0.5)/A16stdlife))</f>
        <v>n/a</v>
      </c>
      <c r="AI281" s="161" t="str">
        <f>IF(A16stdlife="n/a","n/a",IF(AI$3&gt;(A16stdlife+$E281),(Input!$O$158*(1+rvanilla)^0.5)-SUM($O281:AH281),(Input!$O$158*(1+rvanilla)^0.5)/A16stdlife))</f>
        <v>n/a</v>
      </c>
      <c r="AJ281" s="161" t="str">
        <f>IF(A16stdlife="n/a","n/a",IF(AJ$3&gt;(A16stdlife+$E281),(Input!$O$158*(1+rvanilla)^0.5)-SUM($O281:AI281),(Input!$O$158*(1+rvanilla)^0.5)/A16stdlife))</f>
        <v>n/a</v>
      </c>
      <c r="AK281" s="161" t="str">
        <f>IF(A16stdlife="n/a","n/a",IF(AK$3&gt;(A16stdlife+$E281),(Input!$O$158*(1+rvanilla)^0.5)-SUM($O281:AJ281),(Input!$O$158*(1+rvanilla)^0.5)/A16stdlife))</f>
        <v>n/a</v>
      </c>
      <c r="AL281" s="161" t="str">
        <f>IF(A16stdlife="n/a","n/a",IF(AL$3&gt;(A16stdlife+$E281),(Input!$O$158*(1+rvanilla)^0.5)-SUM($O281:AK281),(Input!$O$158*(1+rvanilla)^0.5)/A16stdlife))</f>
        <v>n/a</v>
      </c>
      <c r="AM281" s="161" t="str">
        <f>IF(A16stdlife="n/a","n/a",IF(AM$3&gt;(A16stdlife+$E281),(Input!$O$158*(1+rvanilla)^0.5)-SUM($O281:AL281),(Input!$O$158*(1+rvanilla)^0.5)/A16stdlife))</f>
        <v>n/a</v>
      </c>
      <c r="AN281" s="161" t="str">
        <f>IF(A16stdlife="n/a","n/a",IF(AN$3&gt;(A16stdlife+$E281),(Input!$O$158*(1+rvanilla)^0.5)-SUM($O281:AM281),(Input!$O$158*(1+rvanilla)^0.5)/A16stdlife))</f>
        <v>n/a</v>
      </c>
      <c r="AO281" s="161" t="str">
        <f>IF(A16stdlife="n/a","n/a",IF(AO$3&gt;(A16stdlife+$E281),(Input!$O$158*(1+rvanilla)^0.5)-SUM($O281:AN281),(Input!$O$158*(1+rvanilla)^0.5)/A16stdlife))</f>
        <v>n/a</v>
      </c>
      <c r="AP281" s="161" t="str">
        <f>IF(A16stdlife="n/a","n/a",IF(AP$3&gt;(A16stdlife+$E281),(Input!$O$158*(1+rvanilla)^0.5)-SUM($O281:AO281),(Input!$O$158*(1+rvanilla)^0.5)/A16stdlife))</f>
        <v>n/a</v>
      </c>
      <c r="AQ281" s="161" t="str">
        <f>IF(A16stdlife="n/a","n/a",IF(AQ$3&gt;(A16stdlife+$E281),(Input!$O$158*(1+rvanilla)^0.5)-SUM($O281:AP281),(Input!$O$158*(1+rvanilla)^0.5)/A16stdlife))</f>
        <v>n/a</v>
      </c>
      <c r="AR281" s="161" t="str">
        <f>IF(A16stdlife="n/a","n/a",IF(AR$3&gt;(A16stdlife+$E281),(Input!$O$158*(1+rvanilla)^0.5)-SUM($O281:AQ281),(Input!$O$158*(1+rvanilla)^0.5)/A16stdlife))</f>
        <v>n/a</v>
      </c>
      <c r="AS281" s="161" t="str">
        <f>IF(A16stdlife="n/a","n/a",IF(AS$3&gt;(A16stdlife+$E281),(Input!$O$158*(1+rvanilla)^0.5)-SUM($O281:AR281),(Input!$O$158*(1+rvanilla)^0.5)/A16stdlife))</f>
        <v>n/a</v>
      </c>
      <c r="AT281" s="161" t="str">
        <f>IF(A16stdlife="n/a","n/a",IF(AT$3&gt;(A16stdlife+$E281),(Input!$O$158*(1+rvanilla)^0.5)-SUM($O281:AS281),(Input!$O$158*(1+rvanilla)^0.5)/A16stdlife))</f>
        <v>n/a</v>
      </c>
      <c r="AU281" s="161" t="str">
        <f>IF(A16stdlife="n/a","n/a",IF(AU$3&gt;(A16stdlife+$E281),(Input!$O$158*(1+rvanilla)^0.5)-SUM($O281:AT281),(Input!$O$158*(1+rvanilla)^0.5)/A16stdlife))</f>
        <v>n/a</v>
      </c>
      <c r="AV281" s="161" t="str">
        <f>IF(A16stdlife="n/a","n/a",IF(AV$3&gt;(A16stdlife+$E281),(Input!$O$158*(1+rvanilla)^0.5)-SUM($O281:AU281),(Input!$O$158*(1+rvanilla)^0.5)/A16stdlife))</f>
        <v>n/a</v>
      </c>
      <c r="AW281" s="161" t="str">
        <f>IF(A16stdlife="n/a","n/a",IF(AW$3&gt;(A16stdlife+$E281),(Input!$O$158*(1+rvanilla)^0.5)-SUM($O281:AV281),(Input!$O$158*(1+rvanilla)^0.5)/A16stdlife))</f>
        <v>n/a</v>
      </c>
      <c r="AX281" s="161" t="str">
        <f>IF(A16stdlife="n/a","n/a",IF(AX$3&gt;(A16stdlife+$E281),(Input!$O$158*(1+rvanilla)^0.5)-SUM($O281:AW281),(Input!$O$158*(1+rvanilla)^0.5)/A16stdlife))</f>
        <v>n/a</v>
      </c>
      <c r="AY281" s="161" t="str">
        <f>IF(A16stdlife="n/a","n/a",IF(AY$3&gt;(A16stdlife+$E281),(Input!$O$158*(1+rvanilla)^0.5)-SUM($O281:AX281),(Input!$O$158*(1+rvanilla)^0.5)/A16stdlife))</f>
        <v>n/a</v>
      </c>
      <c r="AZ281" s="161" t="str">
        <f>IF(A16stdlife="n/a","n/a",IF(AZ$3&gt;(A16stdlife+$E281),(Input!$O$158*(1+rvanilla)^0.5)-SUM($O281:AY281),(Input!$O$158*(1+rvanilla)^0.5)/A16stdlife))</f>
        <v>n/a</v>
      </c>
      <c r="BA281" s="161" t="str">
        <f>IF(A16stdlife="n/a","n/a",IF(BA$3&gt;(A16stdlife+$E281),(Input!$O$158*(1+rvanilla)^0.5)-SUM($O281:AZ281),(Input!$O$158*(1+rvanilla)^0.5)/A16stdlife))</f>
        <v>n/a</v>
      </c>
      <c r="BB281" s="161" t="str">
        <f>IF(A16stdlife="n/a","n/a",IF(BB$3&gt;(A16stdlife+$E281),(Input!$O$158*(1+rvanilla)^0.5)-SUM($O281:BA281),(Input!$O$158*(1+rvanilla)^0.5)/A16stdlife))</f>
        <v>n/a</v>
      </c>
      <c r="BC281" s="161" t="str">
        <f>IF(A16stdlife="n/a","n/a",IF(BC$3&gt;(A16stdlife+$E281),(Input!$O$158*(1+rvanilla)^0.5)-SUM($O281:BB281),(Input!$O$158*(1+rvanilla)^0.5)/A16stdlife))</f>
        <v>n/a</v>
      </c>
      <c r="BD281" s="161" t="str">
        <f>IF(A16stdlife="n/a","n/a",IF(BD$3&gt;(A16stdlife+$E281),(Input!$O$158*(1+rvanilla)^0.5)-SUM($O281:BC281),(Input!$O$158*(1+rvanilla)^0.5)/A16stdlife))</f>
        <v>n/a</v>
      </c>
      <c r="BE281" s="161" t="str">
        <f>IF(A16stdlife="n/a","n/a",IF(BE$3&gt;(A16stdlife+$E281),(Input!$O$158*(1+rvanilla)^0.5)-SUM($O281:BD281),(Input!$O$158*(1+rvanilla)^0.5)/A16stdlife))</f>
        <v>n/a</v>
      </c>
      <c r="BF281" s="161" t="str">
        <f>IF(A16stdlife="n/a","n/a",IF(BF$3&gt;(A16stdlife+$E281),(Input!$O$158*(1+rvanilla)^0.5)-SUM($O281:BE281),(Input!$O$158*(1+rvanilla)^0.5)/A16stdlife))</f>
        <v>n/a</v>
      </c>
      <c r="BG281" s="161" t="str">
        <f>IF(A16stdlife="n/a","n/a",IF(BG$3&gt;(A16stdlife+$E281),(Input!$O$158*(1+rvanilla)^0.5)-SUM($O281:BF281),(Input!$O$158*(1+rvanilla)^0.5)/A16stdlife))</f>
        <v>n/a</v>
      </c>
      <c r="BH281" s="161" t="str">
        <f>IF(A16stdlife="n/a","n/a",IF(BH$3&gt;(A16stdlife+$E281),(Input!$O$158*(1+rvanilla)^0.5)-SUM($O281:BG281),(Input!$O$158*(1+rvanilla)^0.5)/A16stdlife))</f>
        <v>n/a</v>
      </c>
      <c r="BI281" s="161" t="str">
        <f>IF(A16stdlife="n/a","n/a",IF(BI$3&gt;(A16stdlife+$E281),(Input!$O$158*(1+rvanilla)^0.5)-SUM($O281:BH281),(Input!$O$158*(1+rvanilla)^0.5)/A16stdlife))</f>
        <v>n/a</v>
      </c>
      <c r="BJ281" s="19"/>
      <c r="BK281" s="19"/>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x14ac:dyDescent="0.2">
      <c r="A282" s="19"/>
      <c r="B282" s="19"/>
      <c r="C282" s="35"/>
      <c r="D282" s="469"/>
      <c r="E282" s="282">
        <v>10</v>
      </c>
      <c r="F282" s="37"/>
      <c r="G282" s="393"/>
      <c r="H282" s="307"/>
      <c r="I282" s="307"/>
      <c r="J282" s="307"/>
      <c r="K282" s="307"/>
      <c r="L282" s="307"/>
      <c r="M282" s="307"/>
      <c r="N282" s="307"/>
      <c r="O282" s="307"/>
      <c r="P282" s="306"/>
      <c r="Q282" s="161" t="str">
        <f>IF(A16stdlife="n/a","n/a",IF(Q$3&gt;(A16stdlife+$E282),(Input!$P$158*(1+rvanilla)^0.5)-SUM($P282:P282),(Input!$P$158*(1+rvanilla)^0.5)/A16stdlife))</f>
        <v>n/a</v>
      </c>
      <c r="R282" s="161" t="str">
        <f>IF(A16stdlife="n/a","n/a",IF(R$3&gt;(A16stdlife+$E282),(Input!$P$158*(1+rvanilla)^0.5)-SUM($P282:Q282),(Input!$P$158*(1+rvanilla)^0.5)/A16stdlife))</f>
        <v>n/a</v>
      </c>
      <c r="S282" s="161" t="str">
        <f>IF(A16stdlife="n/a","n/a",IF(S$3&gt;(A16stdlife+$E282),(Input!$P$158*(1+rvanilla)^0.5)-SUM($P282:R282),(Input!$P$158*(1+rvanilla)^0.5)/A16stdlife))</f>
        <v>n/a</v>
      </c>
      <c r="T282" s="161" t="str">
        <f>IF(A16stdlife="n/a","n/a",IF(T$3&gt;(A16stdlife+$E282),(Input!$P$158*(1+rvanilla)^0.5)-SUM($P282:S282),(Input!$P$158*(1+rvanilla)^0.5)/A16stdlife))</f>
        <v>n/a</v>
      </c>
      <c r="U282" s="161" t="str">
        <f>IF(A16stdlife="n/a","n/a",IF(U$3&gt;(A16stdlife+$E282),(Input!$P$158*(1+rvanilla)^0.5)-SUM($P282:T282),(Input!$P$158*(1+rvanilla)^0.5)/A16stdlife))</f>
        <v>n/a</v>
      </c>
      <c r="V282" s="161" t="str">
        <f>IF(A16stdlife="n/a","n/a",IF(V$3&gt;(A16stdlife+$E282),(Input!$P$158*(1+rvanilla)^0.5)-SUM($P282:U282),(Input!$P$158*(1+rvanilla)^0.5)/A16stdlife))</f>
        <v>n/a</v>
      </c>
      <c r="W282" s="161" t="str">
        <f>IF(A16stdlife="n/a","n/a",IF(W$3&gt;(A16stdlife+$E282),(Input!$P$158*(1+rvanilla)^0.5)-SUM($P282:V282),(Input!$P$158*(1+rvanilla)^0.5)/A16stdlife))</f>
        <v>n/a</v>
      </c>
      <c r="X282" s="161" t="str">
        <f>IF(A16stdlife="n/a","n/a",IF(X$3&gt;(A16stdlife+$E282),(Input!$P$158*(1+rvanilla)^0.5)-SUM($P282:W282),(Input!$P$158*(1+rvanilla)^0.5)/A16stdlife))</f>
        <v>n/a</v>
      </c>
      <c r="Y282" s="161" t="str">
        <f>IF(A16stdlife="n/a","n/a",IF(Y$3&gt;(A16stdlife+$E282),(Input!$P$158*(1+rvanilla)^0.5)-SUM($P282:X282),(Input!$P$158*(1+rvanilla)^0.5)/A16stdlife))</f>
        <v>n/a</v>
      </c>
      <c r="Z282" s="161" t="str">
        <f>IF(A16stdlife="n/a","n/a",IF(Z$3&gt;(A16stdlife+$E282),(Input!$P$158*(1+rvanilla)^0.5)-SUM($P282:Y282),(Input!$P$158*(1+rvanilla)^0.5)/A16stdlife))</f>
        <v>n/a</v>
      </c>
      <c r="AA282" s="161" t="str">
        <f>IF(A16stdlife="n/a","n/a",IF(AA$3&gt;(A16stdlife+$E282),(Input!$P$158*(1+rvanilla)^0.5)-SUM($P282:Z282),(Input!$P$158*(1+rvanilla)^0.5)/A16stdlife))</f>
        <v>n/a</v>
      </c>
      <c r="AB282" s="161" t="str">
        <f>IF(A16stdlife="n/a","n/a",IF(AB$3&gt;(A16stdlife+$E282),(Input!$P$158*(1+rvanilla)^0.5)-SUM($P282:AA282),(Input!$P$158*(1+rvanilla)^0.5)/A16stdlife))</f>
        <v>n/a</v>
      </c>
      <c r="AC282" s="161" t="str">
        <f>IF(A16stdlife="n/a","n/a",IF(AC$3&gt;(A16stdlife+$E282),(Input!$P$158*(1+rvanilla)^0.5)-SUM($P282:AB282),(Input!$P$158*(1+rvanilla)^0.5)/A16stdlife))</f>
        <v>n/a</v>
      </c>
      <c r="AD282" s="161" t="str">
        <f>IF(A16stdlife="n/a","n/a",IF(AD$3&gt;(A16stdlife+$E282),(Input!$P$158*(1+rvanilla)^0.5)-SUM($P282:AC282),(Input!$P$158*(1+rvanilla)^0.5)/A16stdlife))</f>
        <v>n/a</v>
      </c>
      <c r="AE282" s="161" t="str">
        <f>IF(A16stdlife="n/a","n/a",IF(AE$3&gt;(A16stdlife+$E282),(Input!$P$158*(1+rvanilla)^0.5)-SUM($P282:AD282),(Input!$P$158*(1+rvanilla)^0.5)/A16stdlife))</f>
        <v>n/a</v>
      </c>
      <c r="AF282" s="161" t="str">
        <f>IF(A16stdlife="n/a","n/a",IF(AF$3&gt;(A16stdlife+$E282),(Input!$P$158*(1+rvanilla)^0.5)-SUM($P282:AE282),(Input!$P$158*(1+rvanilla)^0.5)/A16stdlife))</f>
        <v>n/a</v>
      </c>
      <c r="AG282" s="161" t="str">
        <f>IF(A16stdlife="n/a","n/a",IF(AG$3&gt;(A16stdlife+$E282),(Input!$P$158*(1+rvanilla)^0.5)-SUM($P282:AF282),(Input!$P$158*(1+rvanilla)^0.5)/A16stdlife))</f>
        <v>n/a</v>
      </c>
      <c r="AH282" s="161" t="str">
        <f>IF(A16stdlife="n/a","n/a",IF(AH$3&gt;(A16stdlife+$E282),(Input!$P$158*(1+rvanilla)^0.5)-SUM($P282:AG282),(Input!$P$158*(1+rvanilla)^0.5)/A16stdlife))</f>
        <v>n/a</v>
      </c>
      <c r="AI282" s="161" t="str">
        <f>IF(A16stdlife="n/a","n/a",IF(AI$3&gt;(A16stdlife+$E282),(Input!$P$158*(1+rvanilla)^0.5)-SUM($P282:AH282),(Input!$P$158*(1+rvanilla)^0.5)/A16stdlife))</f>
        <v>n/a</v>
      </c>
      <c r="AJ282" s="161" t="str">
        <f>IF(A16stdlife="n/a","n/a",IF(AJ$3&gt;(A16stdlife+$E282),(Input!$P$158*(1+rvanilla)^0.5)-SUM($P282:AI282),(Input!$P$158*(1+rvanilla)^0.5)/A16stdlife))</f>
        <v>n/a</v>
      </c>
      <c r="AK282" s="161" t="str">
        <f>IF(A16stdlife="n/a","n/a",IF(AK$3&gt;(A16stdlife+$E282),(Input!$P$158*(1+rvanilla)^0.5)-SUM($P282:AJ282),(Input!$P$158*(1+rvanilla)^0.5)/A16stdlife))</f>
        <v>n/a</v>
      </c>
      <c r="AL282" s="161" t="str">
        <f>IF(A16stdlife="n/a","n/a",IF(AL$3&gt;(A16stdlife+$E282),(Input!$P$158*(1+rvanilla)^0.5)-SUM($P282:AK282),(Input!$P$158*(1+rvanilla)^0.5)/A16stdlife))</f>
        <v>n/a</v>
      </c>
      <c r="AM282" s="161" t="str">
        <f>IF(A16stdlife="n/a","n/a",IF(AM$3&gt;(A16stdlife+$E282),(Input!$P$158*(1+rvanilla)^0.5)-SUM($P282:AL282),(Input!$P$158*(1+rvanilla)^0.5)/A16stdlife))</f>
        <v>n/a</v>
      </c>
      <c r="AN282" s="161" t="str">
        <f>IF(A16stdlife="n/a","n/a",IF(AN$3&gt;(A16stdlife+$E282),(Input!$P$158*(1+rvanilla)^0.5)-SUM($P282:AM282),(Input!$P$158*(1+rvanilla)^0.5)/A16stdlife))</f>
        <v>n/a</v>
      </c>
      <c r="AO282" s="161" t="str">
        <f>IF(A16stdlife="n/a","n/a",IF(AO$3&gt;(A16stdlife+$E282),(Input!$P$158*(1+rvanilla)^0.5)-SUM($P282:AN282),(Input!$P$158*(1+rvanilla)^0.5)/A16stdlife))</f>
        <v>n/a</v>
      </c>
      <c r="AP282" s="161" t="str">
        <f>IF(A16stdlife="n/a","n/a",IF(AP$3&gt;(A16stdlife+$E282),(Input!$P$158*(1+rvanilla)^0.5)-SUM($P282:AO282),(Input!$P$158*(1+rvanilla)^0.5)/A16stdlife))</f>
        <v>n/a</v>
      </c>
      <c r="AQ282" s="161" t="str">
        <f>IF(A16stdlife="n/a","n/a",IF(AQ$3&gt;(A16stdlife+$E282),(Input!$P$158*(1+rvanilla)^0.5)-SUM($P282:AP282),(Input!$P$158*(1+rvanilla)^0.5)/A16stdlife))</f>
        <v>n/a</v>
      </c>
      <c r="AR282" s="161" t="str">
        <f>IF(A16stdlife="n/a","n/a",IF(AR$3&gt;(A16stdlife+$E282),(Input!$P$158*(1+rvanilla)^0.5)-SUM($P282:AQ282),(Input!$P$158*(1+rvanilla)^0.5)/A16stdlife))</f>
        <v>n/a</v>
      </c>
      <c r="AS282" s="161" t="str">
        <f>IF(A16stdlife="n/a","n/a",IF(AS$3&gt;(A16stdlife+$E282),(Input!$P$158*(1+rvanilla)^0.5)-SUM($P282:AR282),(Input!$P$158*(1+rvanilla)^0.5)/A16stdlife))</f>
        <v>n/a</v>
      </c>
      <c r="AT282" s="161" t="str">
        <f>IF(A16stdlife="n/a","n/a",IF(AT$3&gt;(A16stdlife+$E282),(Input!$P$158*(1+rvanilla)^0.5)-SUM($P282:AS282),(Input!$P$158*(1+rvanilla)^0.5)/A16stdlife))</f>
        <v>n/a</v>
      </c>
      <c r="AU282" s="161" t="str">
        <f>IF(A16stdlife="n/a","n/a",IF(AU$3&gt;(A16stdlife+$E282),(Input!$P$158*(1+rvanilla)^0.5)-SUM($P282:AT282),(Input!$P$158*(1+rvanilla)^0.5)/A16stdlife))</f>
        <v>n/a</v>
      </c>
      <c r="AV282" s="161" t="str">
        <f>IF(A16stdlife="n/a","n/a",IF(AV$3&gt;(A16stdlife+$E282),(Input!$P$158*(1+rvanilla)^0.5)-SUM($P282:AU282),(Input!$P$158*(1+rvanilla)^0.5)/A16stdlife))</f>
        <v>n/a</v>
      </c>
      <c r="AW282" s="161" t="str">
        <f>IF(A16stdlife="n/a","n/a",IF(AW$3&gt;(A16stdlife+$E282),(Input!$P$158*(1+rvanilla)^0.5)-SUM($P282:AV282),(Input!$P$158*(1+rvanilla)^0.5)/A16stdlife))</f>
        <v>n/a</v>
      </c>
      <c r="AX282" s="161" t="str">
        <f>IF(A16stdlife="n/a","n/a",IF(AX$3&gt;(A16stdlife+$E282),(Input!$P$158*(1+rvanilla)^0.5)-SUM($P282:AW282),(Input!$P$158*(1+rvanilla)^0.5)/A16stdlife))</f>
        <v>n/a</v>
      </c>
      <c r="AY282" s="161" t="str">
        <f>IF(A16stdlife="n/a","n/a",IF(AY$3&gt;(A16stdlife+$E282),(Input!$P$158*(1+rvanilla)^0.5)-SUM($P282:AX282),(Input!$P$158*(1+rvanilla)^0.5)/A16stdlife))</f>
        <v>n/a</v>
      </c>
      <c r="AZ282" s="161" t="str">
        <f>IF(A16stdlife="n/a","n/a",IF(AZ$3&gt;(A16stdlife+$E282),(Input!$P$158*(1+rvanilla)^0.5)-SUM($P282:AY282),(Input!$P$158*(1+rvanilla)^0.5)/A16stdlife))</f>
        <v>n/a</v>
      </c>
      <c r="BA282" s="161" t="str">
        <f>IF(A16stdlife="n/a","n/a",IF(BA$3&gt;(A16stdlife+$E282),(Input!$P$158*(1+rvanilla)^0.5)-SUM($P282:AZ282),(Input!$P$158*(1+rvanilla)^0.5)/A16stdlife))</f>
        <v>n/a</v>
      </c>
      <c r="BB282" s="161" t="str">
        <f>IF(A16stdlife="n/a","n/a",IF(BB$3&gt;(A16stdlife+$E282),(Input!$P$158*(1+rvanilla)^0.5)-SUM($P282:BA282),(Input!$P$158*(1+rvanilla)^0.5)/A16stdlife))</f>
        <v>n/a</v>
      </c>
      <c r="BC282" s="161" t="str">
        <f>IF(A16stdlife="n/a","n/a",IF(BC$3&gt;(A16stdlife+$E282),(Input!$P$158*(1+rvanilla)^0.5)-SUM($P282:BB282),(Input!$P$158*(1+rvanilla)^0.5)/A16stdlife))</f>
        <v>n/a</v>
      </c>
      <c r="BD282" s="161" t="str">
        <f>IF(A16stdlife="n/a","n/a",IF(BD$3&gt;(A16stdlife+$E282),(Input!$P$158*(1+rvanilla)^0.5)-SUM($P282:BC282),(Input!$P$158*(1+rvanilla)^0.5)/A16stdlife))</f>
        <v>n/a</v>
      </c>
      <c r="BE282" s="161" t="str">
        <f>IF(A16stdlife="n/a","n/a",IF(BE$3&gt;(A16stdlife+$E282),(Input!$P$158*(1+rvanilla)^0.5)-SUM($P282:BD282),(Input!$P$158*(1+rvanilla)^0.5)/A16stdlife))</f>
        <v>n/a</v>
      </c>
      <c r="BF282" s="161" t="str">
        <f>IF(A16stdlife="n/a","n/a",IF(BF$3&gt;(A16stdlife+$E282),(Input!$P$158*(1+rvanilla)^0.5)-SUM($P282:BE282),(Input!$P$158*(1+rvanilla)^0.5)/A16stdlife))</f>
        <v>n/a</v>
      </c>
      <c r="BG282" s="161" t="str">
        <f>IF(A16stdlife="n/a","n/a",IF(BG$3&gt;(A16stdlife+$E282),(Input!$P$158*(1+rvanilla)^0.5)-SUM($P282:BF282),(Input!$P$158*(1+rvanilla)^0.5)/A16stdlife))</f>
        <v>n/a</v>
      </c>
      <c r="BH282" s="161" t="str">
        <f>IF(A16stdlife="n/a","n/a",IF(BH$3&gt;(A16stdlife+$E282),(Input!$P$158*(1+rvanilla)^0.5)-SUM($P282:BG282),(Input!$P$158*(1+rvanilla)^0.5)/A16stdlife))</f>
        <v>n/a</v>
      </c>
      <c r="BI282" s="161" t="str">
        <f>IF(A16stdlife="n/a","n/a",IF(BI$3&gt;(A16stdlife+$E282),(Input!$P$158*(1+rvanilla)^0.5)-SUM($P282:BH282),(Input!$P$158*(1+rvanilla)^0.5)/A16stdlife))</f>
        <v>n/a</v>
      </c>
      <c r="BJ282" s="19"/>
      <c r="BK282" s="19"/>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1" x14ac:dyDescent="0.2">
      <c r="A283" s="19"/>
      <c r="B283" s="19"/>
      <c r="C283" s="35" t="str">
        <f>Asset16</f>
        <v>Land (non-system)</v>
      </c>
      <c r="D283" s="19"/>
      <c r="E283" s="19"/>
      <c r="F283" s="32"/>
      <c r="G283" s="158">
        <f t="shared" ref="G283:AL283" si="67">SUM(G271:G282)</f>
        <v>0</v>
      </c>
      <c r="H283" s="158">
        <f t="shared" si="67"/>
        <v>0</v>
      </c>
      <c r="I283" s="158">
        <f t="shared" si="67"/>
        <v>0</v>
      </c>
      <c r="J283" s="158">
        <f t="shared" si="67"/>
        <v>0</v>
      </c>
      <c r="K283" s="158">
        <f t="shared" si="67"/>
        <v>0</v>
      </c>
      <c r="L283" s="158">
        <f t="shared" si="67"/>
        <v>0</v>
      </c>
      <c r="M283" s="158">
        <f t="shared" si="67"/>
        <v>0</v>
      </c>
      <c r="N283" s="158">
        <f t="shared" si="67"/>
        <v>0</v>
      </c>
      <c r="O283" s="158">
        <f t="shared" si="67"/>
        <v>0</v>
      </c>
      <c r="P283" s="158">
        <f t="shared" si="67"/>
        <v>0</v>
      </c>
      <c r="Q283" s="158">
        <f t="shared" si="67"/>
        <v>0</v>
      </c>
      <c r="R283" s="158">
        <f t="shared" si="67"/>
        <v>0</v>
      </c>
      <c r="S283" s="158">
        <f t="shared" si="67"/>
        <v>0</v>
      </c>
      <c r="T283" s="158">
        <f t="shared" si="67"/>
        <v>0</v>
      </c>
      <c r="U283" s="158">
        <f t="shared" si="67"/>
        <v>0</v>
      </c>
      <c r="V283" s="158">
        <f t="shared" si="67"/>
        <v>0</v>
      </c>
      <c r="W283" s="158">
        <f t="shared" si="67"/>
        <v>0</v>
      </c>
      <c r="X283" s="158">
        <f t="shared" si="67"/>
        <v>0</v>
      </c>
      <c r="Y283" s="158">
        <f t="shared" si="67"/>
        <v>0</v>
      </c>
      <c r="Z283" s="158">
        <f t="shared" si="67"/>
        <v>0</v>
      </c>
      <c r="AA283" s="158">
        <f t="shared" si="67"/>
        <v>0</v>
      </c>
      <c r="AB283" s="158">
        <f t="shared" si="67"/>
        <v>0</v>
      </c>
      <c r="AC283" s="158">
        <f t="shared" si="67"/>
        <v>0</v>
      </c>
      <c r="AD283" s="158">
        <f t="shared" si="67"/>
        <v>0</v>
      </c>
      <c r="AE283" s="158">
        <f t="shared" si="67"/>
        <v>0</v>
      </c>
      <c r="AF283" s="158">
        <f t="shared" si="67"/>
        <v>0</v>
      </c>
      <c r="AG283" s="158">
        <f t="shared" si="67"/>
        <v>0</v>
      </c>
      <c r="AH283" s="158">
        <f t="shared" si="67"/>
        <v>0</v>
      </c>
      <c r="AI283" s="158">
        <f t="shared" si="67"/>
        <v>0</v>
      </c>
      <c r="AJ283" s="158">
        <f t="shared" si="67"/>
        <v>0</v>
      </c>
      <c r="AK283" s="158">
        <f t="shared" si="67"/>
        <v>0</v>
      </c>
      <c r="AL283" s="158">
        <f t="shared" si="67"/>
        <v>0</v>
      </c>
      <c r="AM283" s="158">
        <f t="shared" ref="AM283:BI283" si="68">SUM(AM271:AM282)</f>
        <v>0</v>
      </c>
      <c r="AN283" s="158">
        <f t="shared" si="68"/>
        <v>0</v>
      </c>
      <c r="AO283" s="158">
        <f t="shared" si="68"/>
        <v>0</v>
      </c>
      <c r="AP283" s="158">
        <f t="shared" si="68"/>
        <v>0</v>
      </c>
      <c r="AQ283" s="158">
        <f t="shared" si="68"/>
        <v>0</v>
      </c>
      <c r="AR283" s="158">
        <f t="shared" si="68"/>
        <v>0</v>
      </c>
      <c r="AS283" s="158">
        <f t="shared" si="68"/>
        <v>0</v>
      </c>
      <c r="AT283" s="158">
        <f t="shared" si="68"/>
        <v>0</v>
      </c>
      <c r="AU283" s="158">
        <f t="shared" si="68"/>
        <v>0</v>
      </c>
      <c r="AV283" s="158">
        <f t="shared" si="68"/>
        <v>0</v>
      </c>
      <c r="AW283" s="158">
        <f t="shared" si="68"/>
        <v>0</v>
      </c>
      <c r="AX283" s="158">
        <f t="shared" si="68"/>
        <v>0</v>
      </c>
      <c r="AY283" s="158">
        <f t="shared" si="68"/>
        <v>0</v>
      </c>
      <c r="AZ283" s="158">
        <f t="shared" si="68"/>
        <v>0</v>
      </c>
      <c r="BA283" s="158">
        <f t="shared" si="68"/>
        <v>0</v>
      </c>
      <c r="BB283" s="158">
        <f t="shared" si="68"/>
        <v>0</v>
      </c>
      <c r="BC283" s="158">
        <f t="shared" si="68"/>
        <v>0</v>
      </c>
      <c r="BD283" s="158">
        <f t="shared" si="68"/>
        <v>0</v>
      </c>
      <c r="BE283" s="158">
        <f t="shared" si="68"/>
        <v>0</v>
      </c>
      <c r="BF283" s="158">
        <f t="shared" si="68"/>
        <v>0</v>
      </c>
      <c r="BG283" s="158">
        <f t="shared" si="68"/>
        <v>0</v>
      </c>
      <c r="BH283" s="158">
        <f t="shared" si="68"/>
        <v>0</v>
      </c>
      <c r="BI283" s="158">
        <f t="shared" si="68"/>
        <v>0</v>
      </c>
      <c r="BJ283" s="19"/>
      <c r="BK283" s="19"/>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x14ac:dyDescent="0.2">
      <c r="A284" s="19"/>
      <c r="B284" s="42" t="str">
        <f>C296</f>
        <v>Other non system assets</v>
      </c>
      <c r="C284" s="43"/>
      <c r="D284" s="44" t="s">
        <v>72</v>
      </c>
      <c r="E284" s="43"/>
      <c r="F284" s="45"/>
      <c r="G284" s="391">
        <f>IF(G$3&gt;A17remlife,A17value-SUM($F284:F284),IF(A17remlife="N/A","n/a",A17value/A17remlife))</f>
        <v>0.20444487064830161</v>
      </c>
      <c r="H284" s="160">
        <f>IF(H$3&gt;A17remlife,A17value-SUM($F284:G284),IF(A17remlife="N/A","n/a",A17value/A17remlife))</f>
        <v>0.20444487064830161</v>
      </c>
      <c r="I284" s="160">
        <f>IF(I$3&gt;A17remlife,A17value-SUM($F284:H284),IF(A17remlife="N/A","n/a",A17value/A17remlife))</f>
        <v>0.20444487064830161</v>
      </c>
      <c r="J284" s="160">
        <f>IF(J$3&gt;A17remlife,A17value-SUM($F284:I284),IF(A17remlife="N/A","n/a",A17value/A17remlife))</f>
        <v>0.20444487064830161</v>
      </c>
      <c r="K284" s="160">
        <f>IF(K$3&gt;A17remlife,A17value-SUM($F284:J284),IF(A17remlife="N/A","n/a",A17value/A17remlife))</f>
        <v>0.20444487064830161</v>
      </c>
      <c r="L284" s="160">
        <f>IF(L$3&gt;A17remlife,A17value-SUM($F284:K284),IF(A17remlife="N/A","n/a",A17value/A17remlife))</f>
        <v>0.20444487064830161</v>
      </c>
      <c r="M284" s="160">
        <f>IF(M$3&gt;A17remlife,A17value-SUM($F284:L284),IF(A17remlife="N/A","n/a",A17value/A17remlife))</f>
        <v>0.20444487064830161</v>
      </c>
      <c r="N284" s="160">
        <f>IF(N$3&gt;A17remlife,A17value-SUM($F284:M284),IF(A17remlife="N/A","n/a",A17value/A17remlife))</f>
        <v>0.13460462858979105</v>
      </c>
      <c r="O284" s="160">
        <f>IF(O$3&gt;A17remlife,A17value-SUM($F284:N284),IF(A17remlife="N/A","n/a",A17value/A17remlife))</f>
        <v>0</v>
      </c>
      <c r="P284" s="160">
        <f>IF(P$3&gt;A17remlife,A17value-SUM($F284:O284),IF(A17remlife="N/A","n/a",A17value/A17remlife))</f>
        <v>0</v>
      </c>
      <c r="Q284" s="160">
        <f>IF(Q$3&gt;A17remlife,A17value-SUM($F284:P284),IF(A17remlife="N/A","n/a",A17value/A17remlife))</f>
        <v>0</v>
      </c>
      <c r="R284" s="160">
        <f>IF(R$3&gt;A17remlife,A17value-SUM($F284:Q284),IF(A17remlife="N/A","n/a",A17value/A17remlife))</f>
        <v>0</v>
      </c>
      <c r="S284" s="160">
        <f>IF(S$3&gt;A17remlife,A17value-SUM($F284:R284),IF(A17remlife="N/A","n/a",A17value/A17remlife))</f>
        <v>0</v>
      </c>
      <c r="T284" s="160">
        <f>IF(T$3&gt;A17remlife,A17value-SUM($F284:S284),IF(A17remlife="N/A","n/a",A17value/A17remlife))</f>
        <v>0</v>
      </c>
      <c r="U284" s="160">
        <f>IF(U$3&gt;A17remlife,A17value-SUM($F284:T284),IF(A17remlife="N/A","n/a",A17value/A17remlife))</f>
        <v>0</v>
      </c>
      <c r="V284" s="160">
        <f>IF(V$3&gt;A17remlife,A17value-SUM($F284:U284),IF(A17remlife="N/A","n/a",A17value/A17remlife))</f>
        <v>0</v>
      </c>
      <c r="W284" s="160">
        <f>IF(W$3&gt;A17remlife,A17value-SUM($F284:V284),IF(A17remlife="N/A","n/a",A17value/A17remlife))</f>
        <v>0</v>
      </c>
      <c r="X284" s="160">
        <f>IF(X$3&gt;A17remlife,A17value-SUM($F284:W284),IF(A17remlife="N/A","n/a",A17value/A17remlife))</f>
        <v>0</v>
      </c>
      <c r="Y284" s="160">
        <f>IF(Y$3&gt;A17remlife,A17value-SUM($F284:X284),IF(A17remlife="N/A","n/a",A17value/A17remlife))</f>
        <v>0</v>
      </c>
      <c r="Z284" s="160">
        <f>IF(Z$3&gt;A17remlife,A17value-SUM($F284:Y284),IF(A17remlife="N/A","n/a",A17value/A17remlife))</f>
        <v>0</v>
      </c>
      <c r="AA284" s="160">
        <f>IF(AA$3&gt;A17remlife,A17value-SUM($F284:Z284),IF(A17remlife="N/A","n/a",A17value/A17remlife))</f>
        <v>0</v>
      </c>
      <c r="AB284" s="160">
        <f>IF(AB$3&gt;A17remlife,A17value-SUM($F284:AA284),IF(A17remlife="N/A","n/a",A17value/A17remlife))</f>
        <v>0</v>
      </c>
      <c r="AC284" s="160">
        <f>IF(AC$3&gt;A17remlife,A17value-SUM($F284:AB284),IF(A17remlife="N/A","n/a",A17value/A17remlife))</f>
        <v>0</v>
      </c>
      <c r="AD284" s="160">
        <f>IF(AD$3&gt;A17remlife,A17value-SUM($F284:AC284),IF(A17remlife="N/A","n/a",A17value/A17remlife))</f>
        <v>0</v>
      </c>
      <c r="AE284" s="160">
        <f>IF(AE$3&gt;A17remlife,A17value-SUM($F284:AD284),IF(A17remlife="N/A","n/a",A17value/A17remlife))</f>
        <v>0</v>
      </c>
      <c r="AF284" s="160">
        <f>IF(AF$3&gt;A17remlife,A17value-SUM($F284:AE284),IF(A17remlife="N/A","n/a",A17value/A17remlife))</f>
        <v>0</v>
      </c>
      <c r="AG284" s="160">
        <f>IF(AG$3&gt;A17remlife,A17value-SUM($F284:AF284),IF(A17remlife="N/A","n/a",A17value/A17remlife))</f>
        <v>0</v>
      </c>
      <c r="AH284" s="160">
        <f>IF(AH$3&gt;A17remlife,A17value-SUM($F284:AG284),IF(A17remlife="N/A","n/a",A17value/A17remlife))</f>
        <v>0</v>
      </c>
      <c r="AI284" s="160">
        <f>IF(AI$3&gt;A17remlife,A17value-SUM($F284:AH284),IF(A17remlife="N/A","n/a",A17value/A17remlife))</f>
        <v>0</v>
      </c>
      <c r="AJ284" s="160">
        <f>IF(AJ$3&gt;A17remlife,A17value-SUM($F284:AI284),IF(A17remlife="N/A","n/a",A17value/A17remlife))</f>
        <v>0</v>
      </c>
      <c r="AK284" s="160">
        <f>IF(AK$3&gt;A17remlife,A17value-SUM($F284:AJ284),IF(A17remlife="N/A","n/a",A17value/A17remlife))</f>
        <v>0</v>
      </c>
      <c r="AL284" s="160">
        <f>IF(AL$3&gt;A17remlife,A17value-SUM($F284:AK284),IF(A17remlife="N/A","n/a",A17value/A17remlife))</f>
        <v>0</v>
      </c>
      <c r="AM284" s="160">
        <f>IF(AM$3&gt;A17remlife,A17value-SUM($F284:AL284),IF(A17remlife="N/A","n/a",A17value/A17remlife))</f>
        <v>0</v>
      </c>
      <c r="AN284" s="160">
        <f>IF(AN$3&gt;A17remlife,A17value-SUM($F284:AM284),IF(A17remlife="N/A","n/a",A17value/A17remlife))</f>
        <v>0</v>
      </c>
      <c r="AO284" s="160">
        <f>IF(AO$3&gt;A17remlife,A17value-SUM($F284:AN284),IF(A17remlife="N/A","n/a",A17value/A17remlife))</f>
        <v>0</v>
      </c>
      <c r="AP284" s="160">
        <f>IF(AP$3&gt;A17remlife,A17value-SUM($F284:AO284),IF(A17remlife="N/A","n/a",A17value/A17remlife))</f>
        <v>0</v>
      </c>
      <c r="AQ284" s="160">
        <f>IF(AQ$3&gt;A17remlife,A17value-SUM($F284:AP284),IF(A17remlife="N/A","n/a",A17value/A17remlife))</f>
        <v>0</v>
      </c>
      <c r="AR284" s="160">
        <f>IF(AR$3&gt;A17remlife,A17value-SUM($F284:AQ284),IF(A17remlife="N/A","n/a",A17value/A17remlife))</f>
        <v>0</v>
      </c>
      <c r="AS284" s="160">
        <f>IF(AS$3&gt;A17remlife,A17value-SUM($F284:AR284),IF(A17remlife="N/A","n/a",A17value/A17remlife))</f>
        <v>0</v>
      </c>
      <c r="AT284" s="160">
        <f>IF(AT$3&gt;A17remlife,A17value-SUM($F284:AS284),IF(A17remlife="N/A","n/a",A17value/A17remlife))</f>
        <v>0</v>
      </c>
      <c r="AU284" s="160">
        <f>IF(AU$3&gt;A17remlife,A17value-SUM($F284:AT284),IF(A17remlife="N/A","n/a",A17value/A17remlife))</f>
        <v>0</v>
      </c>
      <c r="AV284" s="160">
        <f>IF(AV$3&gt;A17remlife,A17value-SUM($F284:AU284),IF(A17remlife="N/A","n/a",A17value/A17remlife))</f>
        <v>0</v>
      </c>
      <c r="AW284" s="160">
        <f>IF(AW$3&gt;A17remlife,A17value-SUM($F284:AV284),IF(A17remlife="N/A","n/a",A17value/A17remlife))</f>
        <v>0</v>
      </c>
      <c r="AX284" s="160">
        <f>IF(AX$3&gt;A17remlife,A17value-SUM($F284:AW284),IF(A17remlife="N/A","n/a",A17value/A17remlife))</f>
        <v>0</v>
      </c>
      <c r="AY284" s="160">
        <f>IF(AY$3&gt;A17remlife,A17value-SUM($F284:AX284),IF(A17remlife="N/A","n/a",A17value/A17remlife))</f>
        <v>0</v>
      </c>
      <c r="AZ284" s="160">
        <f>IF(AZ$3&gt;A17remlife,A17value-SUM($F284:AY284),IF(A17remlife="N/A","n/a",A17value/A17remlife))</f>
        <v>0</v>
      </c>
      <c r="BA284" s="160">
        <f>IF(BA$3&gt;A17remlife,A17value-SUM($F284:AZ284),IF(A17remlife="N/A","n/a",A17value/A17remlife))</f>
        <v>0</v>
      </c>
      <c r="BB284" s="160">
        <f>IF(BB$3&gt;A17remlife,A17value-SUM($F284:BA284),IF(A17remlife="N/A","n/a",A17value/A17remlife))</f>
        <v>0</v>
      </c>
      <c r="BC284" s="160">
        <f>IF(BC$3&gt;A17remlife,A17value-SUM($F284:BB284),IF(A17remlife="N/A","n/a",A17value/A17remlife))</f>
        <v>0</v>
      </c>
      <c r="BD284" s="160">
        <f>IF(BD$3&gt;A17remlife,A17value-SUM($F284:BC284),IF(A17remlife="N/A","n/a",A17value/A17remlife))</f>
        <v>0</v>
      </c>
      <c r="BE284" s="160">
        <f>IF(BE$3&gt;A17remlife,A17value-SUM($F284:BD284),IF(A17remlife="N/A","n/a",A17value/A17remlife))</f>
        <v>0</v>
      </c>
      <c r="BF284" s="160">
        <f>IF(BF$3&gt;A17remlife,A17value-SUM($F284:BE284),IF(A17remlife="N/A","n/a",A17value/A17remlife))</f>
        <v>0</v>
      </c>
      <c r="BG284" s="160">
        <f>IF(BG$3&gt;A17remlife,A17value-SUM($F284:BF284),IF(A17remlife="N/A","n/a",A17value/A17remlife))</f>
        <v>0</v>
      </c>
      <c r="BH284" s="160">
        <f>IF(BH$3&gt;A17remlife,A17value-SUM($F284:BG284),IF(A17remlife="N/A","n/a",A17value/A17remlife))</f>
        <v>0</v>
      </c>
      <c r="BI284" s="160">
        <f>IF(BI$3&gt;A17remlife,A17value-SUM($F284:BH284),IF(A17remlife="N/A","n/a",A17value/A17remlife))</f>
        <v>0</v>
      </c>
      <c r="BJ284" s="19"/>
      <c r="BK284" s="19"/>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x14ac:dyDescent="0.2">
      <c r="A285" s="19"/>
      <c r="B285" s="19"/>
      <c r="C285" s="35"/>
      <c r="D285" s="469" t="s">
        <v>71</v>
      </c>
      <c r="E285" s="281">
        <v>0</v>
      </c>
      <c r="F285" s="37"/>
      <c r="G285" s="157"/>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9"/>
      <c r="BK285" s="19"/>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x14ac:dyDescent="0.2">
      <c r="A286" s="19"/>
      <c r="B286" s="19"/>
      <c r="C286" s="35"/>
      <c r="D286" s="469"/>
      <c r="E286" s="281">
        <v>1</v>
      </c>
      <c r="F286" s="37"/>
      <c r="G286" s="392"/>
      <c r="H286" s="161">
        <f>IF(A17stdlife="n/a","n/a",IF(H$3&gt;(A17stdlife+$E286),(Input!$G$159*(1+rvanilla)^0.5)-SUM($G286:G286),(Input!$G$159*(1+rvanilla)^0.5)/A17stdlife))</f>
        <v>0</v>
      </c>
      <c r="I286" s="161">
        <f>IF(A17stdlife="n/a","n/a",IF(I$3&gt;(A17stdlife+$E286),(Input!$G$159*(1+rvanilla)^0.5)-SUM($G286:H286),(Input!$G$159*(1+rvanilla)^0.5)/A17stdlife))</f>
        <v>0</v>
      </c>
      <c r="J286" s="161">
        <f>IF(A17stdlife="n/a","n/a",IF(J$3&gt;(A17stdlife+$E286),(Input!$G$159*(1+rvanilla)^0.5)-SUM($G286:I286),(Input!$G$159*(1+rvanilla)^0.5)/A17stdlife))</f>
        <v>0</v>
      </c>
      <c r="K286" s="161">
        <f>IF(A17stdlife="n/a","n/a",IF(K$3&gt;(A17stdlife+$E286),(Input!$G$159*(1+rvanilla)^0.5)-SUM($G286:J286),(Input!$G$159*(1+rvanilla)^0.5)/A17stdlife))</f>
        <v>0</v>
      </c>
      <c r="L286" s="161">
        <f>IF(A17stdlife="n/a","n/a",IF(L$3&gt;(A17stdlife+$E286),(Input!$G$159*(1+rvanilla)^0.5)-SUM($G286:K286),(Input!$G$159*(1+rvanilla)^0.5)/A17stdlife))</f>
        <v>0</v>
      </c>
      <c r="M286" s="161">
        <f>IF(A17stdlife="n/a","n/a",IF(M$3&gt;(A17stdlife+$E286),(Input!$G$159*(1+rvanilla)^0.5)-SUM($G286:L286),(Input!$G$159*(1+rvanilla)^0.5)/A17stdlife))</f>
        <v>0</v>
      </c>
      <c r="N286" s="161">
        <f>IF(A17stdlife="n/a","n/a",IF(N$3&gt;(A17stdlife+$E286),(Input!$G$159*(1+rvanilla)^0.5)-SUM($G286:M286),(Input!$G$159*(1+rvanilla)^0.5)/A17stdlife))</f>
        <v>0</v>
      </c>
      <c r="O286" s="161">
        <f>IF(A17stdlife="n/a","n/a",IF(O$3&gt;(A17stdlife+$E286),(Input!$G$159*(1+rvanilla)^0.5)-SUM($G286:N286),(Input!$G$159*(1+rvanilla)^0.5)/A17stdlife))</f>
        <v>0</v>
      </c>
      <c r="P286" s="161">
        <f>IF(A17stdlife="n/a","n/a",IF(P$3&gt;(A17stdlife+$E286),(Input!$G$159*(1+rvanilla)^0.5)-SUM($G286:O286),(Input!$G$159*(1+rvanilla)^0.5)/A17stdlife))</f>
        <v>0</v>
      </c>
      <c r="Q286" s="161">
        <f>IF(A17stdlife="n/a","n/a",IF(Q$3&gt;(A17stdlife+$E286),(Input!$G$159*(1+rvanilla)^0.5)-SUM($G286:P286),(Input!$G$159*(1+rvanilla)^0.5)/A17stdlife))</f>
        <v>0</v>
      </c>
      <c r="R286" s="161">
        <f>IF(A17stdlife="n/a","n/a",IF(R$3&gt;(A17stdlife+$E286),(Input!$G$159*(1+rvanilla)^0.5)-SUM($G286:Q286),(Input!$G$159*(1+rvanilla)^0.5)/A17stdlife))</f>
        <v>0</v>
      </c>
      <c r="S286" s="161">
        <f>IF(A17stdlife="n/a","n/a",IF(S$3&gt;(A17stdlife+$E286),(Input!$G$159*(1+rvanilla)^0.5)-SUM($G286:R286),(Input!$G$159*(1+rvanilla)^0.5)/A17stdlife))</f>
        <v>0</v>
      </c>
      <c r="T286" s="161">
        <f>IF(A17stdlife="n/a","n/a",IF(T$3&gt;(A17stdlife+$E286),(Input!$G$159*(1+rvanilla)^0.5)-SUM($G286:S286),(Input!$G$159*(1+rvanilla)^0.5)/A17stdlife))</f>
        <v>0</v>
      </c>
      <c r="U286" s="161">
        <f>IF(A17stdlife="n/a","n/a",IF(U$3&gt;(A17stdlife+$E286),(Input!$G$159*(1+rvanilla)^0.5)-SUM($G286:T286),(Input!$G$159*(1+rvanilla)^0.5)/A17stdlife))</f>
        <v>0</v>
      </c>
      <c r="V286" s="161">
        <f>IF(A17stdlife="n/a","n/a",IF(V$3&gt;(A17stdlife+$E286),(Input!$G$159*(1+rvanilla)^0.5)-SUM($G286:U286),(Input!$G$159*(1+rvanilla)^0.5)/A17stdlife))</f>
        <v>0</v>
      </c>
      <c r="W286" s="161">
        <f>IF(A17stdlife="n/a","n/a",IF(W$3&gt;(A17stdlife+$E286),(Input!$G$159*(1+rvanilla)^0.5)-SUM($G286:V286),(Input!$G$159*(1+rvanilla)^0.5)/A17stdlife))</f>
        <v>0</v>
      </c>
      <c r="X286" s="161">
        <f>IF(A17stdlife="n/a","n/a",IF(X$3&gt;(A17stdlife+$E286),(Input!$G$159*(1+rvanilla)^0.5)-SUM($G286:W286),(Input!$G$159*(1+rvanilla)^0.5)/A17stdlife))</f>
        <v>0</v>
      </c>
      <c r="Y286" s="161">
        <f>IF(A17stdlife="n/a","n/a",IF(Y$3&gt;(A17stdlife+$E286),(Input!$G$159*(1+rvanilla)^0.5)-SUM($G286:X286),(Input!$G$159*(1+rvanilla)^0.5)/A17stdlife))</f>
        <v>0</v>
      </c>
      <c r="Z286" s="161">
        <f>IF(A17stdlife="n/a","n/a",IF(Z$3&gt;(A17stdlife+$E286),(Input!$G$159*(1+rvanilla)^0.5)-SUM($G286:Y286),(Input!$G$159*(1+rvanilla)^0.5)/A17stdlife))</f>
        <v>0</v>
      </c>
      <c r="AA286" s="161">
        <f>IF(A17stdlife="n/a","n/a",IF(AA$3&gt;(A17stdlife+$E286),(Input!$G$159*(1+rvanilla)^0.5)-SUM($G286:Z286),(Input!$G$159*(1+rvanilla)^0.5)/A17stdlife))</f>
        <v>0</v>
      </c>
      <c r="AB286" s="161">
        <f>IF(A17stdlife="n/a","n/a",IF(AB$3&gt;(A17stdlife+$E286),(Input!$G$159*(1+rvanilla)^0.5)-SUM($G286:AA286),(Input!$G$159*(1+rvanilla)^0.5)/A17stdlife))</f>
        <v>0</v>
      </c>
      <c r="AC286" s="161">
        <f>IF(A17stdlife="n/a","n/a",IF(AC$3&gt;(A17stdlife+$E286),(Input!$G$159*(1+rvanilla)^0.5)-SUM($G286:AB286),(Input!$G$159*(1+rvanilla)^0.5)/A17stdlife))</f>
        <v>0</v>
      </c>
      <c r="AD286" s="161">
        <f>IF(A17stdlife="n/a","n/a",IF(AD$3&gt;(A17stdlife+$E286),(Input!$G$159*(1+rvanilla)^0.5)-SUM($G286:AC286),(Input!$G$159*(1+rvanilla)^0.5)/A17stdlife))</f>
        <v>0</v>
      </c>
      <c r="AE286" s="161">
        <f>IF(A17stdlife="n/a","n/a",IF(AE$3&gt;(A17stdlife+$E286),(Input!$G$159*(1+rvanilla)^0.5)-SUM($G286:AD286),(Input!$G$159*(1+rvanilla)^0.5)/A17stdlife))</f>
        <v>0</v>
      </c>
      <c r="AF286" s="161">
        <f>IF(A17stdlife="n/a","n/a",IF(AF$3&gt;(A17stdlife+$E286),(Input!$G$159*(1+rvanilla)^0.5)-SUM($G286:AE286),(Input!$G$159*(1+rvanilla)^0.5)/A17stdlife))</f>
        <v>0</v>
      </c>
      <c r="AG286" s="161">
        <f>IF(A17stdlife="n/a","n/a",IF(AG$3&gt;(A17stdlife+$E286),(Input!$G$159*(1+rvanilla)^0.5)-SUM($G286:AF286),(Input!$G$159*(1+rvanilla)^0.5)/A17stdlife))</f>
        <v>0</v>
      </c>
      <c r="AH286" s="161">
        <f>IF(A17stdlife="n/a","n/a",IF(AH$3&gt;(A17stdlife+$E286),(Input!$G$159*(1+rvanilla)^0.5)-SUM($G286:AG286),(Input!$G$159*(1+rvanilla)^0.5)/A17stdlife))</f>
        <v>0</v>
      </c>
      <c r="AI286" s="161">
        <f>IF(A17stdlife="n/a","n/a",IF(AI$3&gt;(A17stdlife+$E286),(Input!$G$159*(1+rvanilla)^0.5)-SUM($G286:AH286),(Input!$G$159*(1+rvanilla)^0.5)/A17stdlife))</f>
        <v>0</v>
      </c>
      <c r="AJ286" s="161">
        <f>IF(A17stdlife="n/a","n/a",IF(AJ$3&gt;(A17stdlife+$E286),(Input!$G$159*(1+rvanilla)^0.5)-SUM($G286:AI286),(Input!$G$159*(1+rvanilla)^0.5)/A17stdlife))</f>
        <v>0</v>
      </c>
      <c r="AK286" s="161">
        <f>IF(A17stdlife="n/a","n/a",IF(AK$3&gt;(A17stdlife+$E286),(Input!$G$159*(1+rvanilla)^0.5)-SUM($G286:AJ286),(Input!$G$159*(1+rvanilla)^0.5)/A17stdlife))</f>
        <v>0</v>
      </c>
      <c r="AL286" s="161">
        <f>IF(A17stdlife="n/a","n/a",IF(AL$3&gt;(A17stdlife+$E286),(Input!$G$159*(1+rvanilla)^0.5)-SUM($G286:AK286),(Input!$G$159*(1+rvanilla)^0.5)/A17stdlife))</f>
        <v>0</v>
      </c>
      <c r="AM286" s="161">
        <f>IF(A17stdlife="n/a","n/a",IF(AM$3&gt;(A17stdlife+$E286),(Input!$G$159*(1+rvanilla)^0.5)-SUM($G286:AL286),(Input!$G$159*(1+rvanilla)^0.5)/A17stdlife))</f>
        <v>0</v>
      </c>
      <c r="AN286" s="161">
        <f>IF(A17stdlife="n/a","n/a",IF(AN$3&gt;(A17stdlife+$E286),(Input!$G$159*(1+rvanilla)^0.5)-SUM($G286:AM286),(Input!$G$159*(1+rvanilla)^0.5)/A17stdlife))</f>
        <v>0</v>
      </c>
      <c r="AO286" s="161">
        <f>IF(A17stdlife="n/a","n/a",IF(AO$3&gt;(A17stdlife+$E286),(Input!$G$159*(1+rvanilla)^0.5)-SUM($G286:AN286),(Input!$G$159*(1+rvanilla)^0.5)/A17stdlife))</f>
        <v>0</v>
      </c>
      <c r="AP286" s="161">
        <f>IF(A17stdlife="n/a","n/a",IF(AP$3&gt;(A17stdlife+$E286),(Input!$G$159*(1+rvanilla)^0.5)-SUM($G286:AO286),(Input!$G$159*(1+rvanilla)^0.5)/A17stdlife))</f>
        <v>0</v>
      </c>
      <c r="AQ286" s="161">
        <f>IF(A17stdlife="n/a","n/a",IF(AQ$3&gt;(A17stdlife+$E286),(Input!$G$159*(1+rvanilla)^0.5)-SUM($G286:AP286),(Input!$G$159*(1+rvanilla)^0.5)/A17stdlife))</f>
        <v>0</v>
      </c>
      <c r="AR286" s="161">
        <f>IF(A17stdlife="n/a","n/a",IF(AR$3&gt;(A17stdlife+$E286),(Input!$G$159*(1+rvanilla)^0.5)-SUM($G286:AQ286),(Input!$G$159*(1+rvanilla)^0.5)/A17stdlife))</f>
        <v>0</v>
      </c>
      <c r="AS286" s="161">
        <f>IF(A17stdlife="n/a","n/a",IF(AS$3&gt;(A17stdlife+$E286),(Input!$G$159*(1+rvanilla)^0.5)-SUM($G286:AR286),(Input!$G$159*(1+rvanilla)^0.5)/A17stdlife))</f>
        <v>0</v>
      </c>
      <c r="AT286" s="161">
        <f>IF(A17stdlife="n/a","n/a",IF(AT$3&gt;(A17stdlife+$E286),(Input!$G$159*(1+rvanilla)^0.5)-SUM($G286:AS286),(Input!$G$159*(1+rvanilla)^0.5)/A17stdlife))</f>
        <v>0</v>
      </c>
      <c r="AU286" s="161">
        <f>IF(A17stdlife="n/a","n/a",IF(AU$3&gt;(A17stdlife+$E286),(Input!$G$159*(1+rvanilla)^0.5)-SUM($G286:AT286),(Input!$G$159*(1+rvanilla)^0.5)/A17stdlife))</f>
        <v>0</v>
      </c>
      <c r="AV286" s="161">
        <f>IF(A17stdlife="n/a","n/a",IF(AV$3&gt;(A17stdlife+$E286),(Input!$G$159*(1+rvanilla)^0.5)-SUM($G286:AU286),(Input!$G$159*(1+rvanilla)^0.5)/A17stdlife))</f>
        <v>0</v>
      </c>
      <c r="AW286" s="161">
        <f>IF(A17stdlife="n/a","n/a",IF(AW$3&gt;(A17stdlife+$E286),(Input!$G$159*(1+rvanilla)^0.5)-SUM($G286:AV286),(Input!$G$159*(1+rvanilla)^0.5)/A17stdlife))</f>
        <v>0</v>
      </c>
      <c r="AX286" s="161">
        <f>IF(A17stdlife="n/a","n/a",IF(AX$3&gt;(A17stdlife+$E286),(Input!$G$159*(1+rvanilla)^0.5)-SUM($G286:AW286),(Input!$G$159*(1+rvanilla)^0.5)/A17stdlife))</f>
        <v>0</v>
      </c>
      <c r="AY286" s="161">
        <f>IF(A17stdlife="n/a","n/a",IF(AY$3&gt;(A17stdlife+$E286),(Input!$G$159*(1+rvanilla)^0.5)-SUM($G286:AX286),(Input!$G$159*(1+rvanilla)^0.5)/A17stdlife))</f>
        <v>0</v>
      </c>
      <c r="AZ286" s="161">
        <f>IF(A17stdlife="n/a","n/a",IF(AZ$3&gt;(A17stdlife+$E286),(Input!$G$159*(1+rvanilla)^0.5)-SUM($G286:AY286),(Input!$G$159*(1+rvanilla)^0.5)/A17stdlife))</f>
        <v>0</v>
      </c>
      <c r="BA286" s="161">
        <f>IF(A17stdlife="n/a","n/a",IF(BA$3&gt;(A17stdlife+$E286),(Input!$G$159*(1+rvanilla)^0.5)-SUM($G286:AZ286),(Input!$G$159*(1+rvanilla)^0.5)/A17stdlife))</f>
        <v>0</v>
      </c>
      <c r="BB286" s="161">
        <f>IF(A17stdlife="n/a","n/a",IF(BB$3&gt;(A17stdlife+$E286),(Input!$G$159*(1+rvanilla)^0.5)-SUM($G286:BA286),(Input!$G$159*(1+rvanilla)^0.5)/A17stdlife))</f>
        <v>0</v>
      </c>
      <c r="BC286" s="161">
        <f>IF(A17stdlife="n/a","n/a",IF(BC$3&gt;(A17stdlife+$E286),(Input!$G$159*(1+rvanilla)^0.5)-SUM($G286:BB286),(Input!$G$159*(1+rvanilla)^0.5)/A17stdlife))</f>
        <v>0</v>
      </c>
      <c r="BD286" s="161">
        <f>IF(A17stdlife="n/a","n/a",IF(BD$3&gt;(A17stdlife+$E286),(Input!$G$159*(1+rvanilla)^0.5)-SUM($G286:BC286),(Input!$G$159*(1+rvanilla)^0.5)/A17stdlife))</f>
        <v>0</v>
      </c>
      <c r="BE286" s="161">
        <f>IF(A17stdlife="n/a","n/a",IF(BE$3&gt;(A17stdlife+$E286),(Input!$G$159*(1+rvanilla)^0.5)-SUM($G286:BD286),(Input!$G$159*(1+rvanilla)^0.5)/A17stdlife))</f>
        <v>0</v>
      </c>
      <c r="BF286" s="161">
        <f>IF(A17stdlife="n/a","n/a",IF(BF$3&gt;(A17stdlife+$E286),(Input!$G$159*(1+rvanilla)^0.5)-SUM($G286:BE286),(Input!$G$159*(1+rvanilla)^0.5)/A17stdlife))</f>
        <v>0</v>
      </c>
      <c r="BG286" s="161">
        <f>IF(A17stdlife="n/a","n/a",IF(BG$3&gt;(A17stdlife+$E286),(Input!$G$159*(1+rvanilla)^0.5)-SUM($G286:BF286),(Input!$G$159*(1+rvanilla)^0.5)/A17stdlife))</f>
        <v>0</v>
      </c>
      <c r="BH286" s="161">
        <f>IF(A17stdlife="n/a","n/a",IF(BH$3&gt;(A17stdlife+$E286),(Input!$G$159*(1+rvanilla)^0.5)-SUM($G286:BG286),(Input!$G$159*(1+rvanilla)^0.5)/A17stdlife))</f>
        <v>0</v>
      </c>
      <c r="BI286" s="161">
        <f>IF(A17stdlife="n/a","n/a",IF(BI$3&gt;(A17stdlife+$E286),(Input!$G$159*(1+rvanilla)^0.5)-SUM($G286:BH286),(Input!$G$159*(1+rvanilla)^0.5)/A17stdlife))</f>
        <v>0</v>
      </c>
      <c r="BJ286" s="19"/>
      <c r="BK286" s="19"/>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x14ac:dyDescent="0.2">
      <c r="A287" s="19"/>
      <c r="B287" s="19"/>
      <c r="C287" s="35"/>
      <c r="D287" s="469"/>
      <c r="E287" s="281">
        <v>2</v>
      </c>
      <c r="F287" s="37"/>
      <c r="G287" s="393"/>
      <c r="H287" s="306"/>
      <c r="I287" s="161">
        <f>IF(A17stdlife="n/a","n/a",IF(I$3&gt;(A17stdlife+$E287),(Input!$H$159*(1+rvanilla)^0.5)-SUM($H287:H287),(Input!$H$159*(1+rvanilla)^0.5)/A17stdlife))</f>
        <v>0</v>
      </c>
      <c r="J287" s="161">
        <f>IF(A17stdlife="n/a","n/a",IF(J$3&gt;(A17stdlife+$E287),(Input!$H$159*(1+rvanilla)^0.5)-SUM($H287:I287),(Input!$H$159*(1+rvanilla)^0.5)/A17stdlife))</f>
        <v>0</v>
      </c>
      <c r="K287" s="161">
        <f>IF(A17stdlife="n/a","n/a",IF(K$3&gt;(A17stdlife+$E287),(Input!$H$159*(1+rvanilla)^0.5)-SUM($H287:J287),(Input!$H$159*(1+rvanilla)^0.5)/A17stdlife))</f>
        <v>0</v>
      </c>
      <c r="L287" s="161">
        <f>IF(A17stdlife="n/a","n/a",IF(L$3&gt;(A17stdlife+$E287),(Input!$H$159*(1+rvanilla)^0.5)-SUM($H287:K287),(Input!$H$159*(1+rvanilla)^0.5)/A17stdlife))</f>
        <v>0</v>
      </c>
      <c r="M287" s="161">
        <f>IF(A17stdlife="n/a","n/a",IF(M$3&gt;(A17stdlife+$E287),(Input!$H$159*(1+rvanilla)^0.5)-SUM($H287:L287),(Input!$H$159*(1+rvanilla)^0.5)/A17stdlife))</f>
        <v>0</v>
      </c>
      <c r="N287" s="161">
        <f>IF(A17stdlife="n/a","n/a",IF(N$3&gt;(A17stdlife+$E287),(Input!$H$159*(1+rvanilla)^0.5)-SUM($H287:M287),(Input!$H$159*(1+rvanilla)^0.5)/A17stdlife))</f>
        <v>0</v>
      </c>
      <c r="O287" s="161">
        <f>IF(A17stdlife="n/a","n/a",IF(O$3&gt;(A17stdlife+$E287),(Input!$H$159*(1+rvanilla)^0.5)-SUM($H287:N287),(Input!$H$159*(1+rvanilla)^0.5)/A17stdlife))</f>
        <v>0</v>
      </c>
      <c r="P287" s="161">
        <f>IF(A17stdlife="n/a","n/a",IF(P$3&gt;(A17stdlife+$E287),(Input!$H$159*(1+rvanilla)^0.5)-SUM($H287:O287),(Input!$H$159*(1+rvanilla)^0.5)/A17stdlife))</f>
        <v>0</v>
      </c>
      <c r="Q287" s="161">
        <f>IF(A17stdlife="n/a","n/a",IF(Q$3&gt;(A17stdlife+$E287),(Input!$H$159*(1+rvanilla)^0.5)-SUM($H287:P287),(Input!$H$159*(1+rvanilla)^0.5)/A17stdlife))</f>
        <v>0</v>
      </c>
      <c r="R287" s="161">
        <f>IF(A17stdlife="n/a","n/a",IF(R$3&gt;(A17stdlife+$E287),(Input!$H$159*(1+rvanilla)^0.5)-SUM($H287:Q287),(Input!$H$159*(1+rvanilla)^0.5)/A17stdlife))</f>
        <v>0</v>
      </c>
      <c r="S287" s="161">
        <f>IF(A17stdlife="n/a","n/a",IF(S$3&gt;(A17stdlife+$E287),(Input!$H$159*(1+rvanilla)^0.5)-SUM($H287:R287),(Input!$H$159*(1+rvanilla)^0.5)/A17stdlife))</f>
        <v>0</v>
      </c>
      <c r="T287" s="161">
        <f>IF(A17stdlife="n/a","n/a",IF(T$3&gt;(A17stdlife+$E287),(Input!$H$159*(1+rvanilla)^0.5)-SUM($H287:S287),(Input!$H$159*(1+rvanilla)^0.5)/A17stdlife))</f>
        <v>0</v>
      </c>
      <c r="U287" s="161">
        <f>IF(A17stdlife="n/a","n/a",IF(U$3&gt;(A17stdlife+$E287),(Input!$H$159*(1+rvanilla)^0.5)-SUM($H287:T287),(Input!$H$159*(1+rvanilla)^0.5)/A17stdlife))</f>
        <v>0</v>
      </c>
      <c r="V287" s="161">
        <f>IF(A17stdlife="n/a","n/a",IF(V$3&gt;(A17stdlife+$E287),(Input!$H$159*(1+rvanilla)^0.5)-SUM($H287:U287),(Input!$H$159*(1+rvanilla)^0.5)/A17stdlife))</f>
        <v>0</v>
      </c>
      <c r="W287" s="161">
        <f>IF(A17stdlife="n/a","n/a",IF(W$3&gt;(A17stdlife+$E287),(Input!$H$159*(1+rvanilla)^0.5)-SUM($H287:V287),(Input!$H$159*(1+rvanilla)^0.5)/A17stdlife))</f>
        <v>0</v>
      </c>
      <c r="X287" s="161">
        <f>IF(A17stdlife="n/a","n/a",IF(X$3&gt;(A17stdlife+$E287),(Input!$H$159*(1+rvanilla)^0.5)-SUM($H287:W287),(Input!$H$159*(1+rvanilla)^0.5)/A17stdlife))</f>
        <v>0</v>
      </c>
      <c r="Y287" s="161">
        <f>IF(A17stdlife="n/a","n/a",IF(Y$3&gt;(A17stdlife+$E287),(Input!$H$159*(1+rvanilla)^0.5)-SUM($H287:X287),(Input!$H$159*(1+rvanilla)^0.5)/A17stdlife))</f>
        <v>0</v>
      </c>
      <c r="Z287" s="161">
        <f>IF(A17stdlife="n/a","n/a",IF(Z$3&gt;(A17stdlife+$E287),(Input!$H$159*(1+rvanilla)^0.5)-SUM($H287:Y287),(Input!$H$159*(1+rvanilla)^0.5)/A17stdlife))</f>
        <v>0</v>
      </c>
      <c r="AA287" s="161">
        <f>IF(A17stdlife="n/a","n/a",IF(AA$3&gt;(A17stdlife+$E287),(Input!$H$159*(1+rvanilla)^0.5)-SUM($H287:Z287),(Input!$H$159*(1+rvanilla)^0.5)/A17stdlife))</f>
        <v>0</v>
      </c>
      <c r="AB287" s="161">
        <f>IF(A17stdlife="n/a","n/a",IF(AB$3&gt;(A17stdlife+$E287),(Input!$H$159*(1+rvanilla)^0.5)-SUM($H287:AA287),(Input!$H$159*(1+rvanilla)^0.5)/A17stdlife))</f>
        <v>0</v>
      </c>
      <c r="AC287" s="161">
        <f>IF(A17stdlife="n/a","n/a",IF(AC$3&gt;(A17stdlife+$E287),(Input!$H$159*(1+rvanilla)^0.5)-SUM($H287:AB287),(Input!$H$159*(1+rvanilla)^0.5)/A17stdlife))</f>
        <v>0</v>
      </c>
      <c r="AD287" s="161">
        <f>IF(A17stdlife="n/a","n/a",IF(AD$3&gt;(A17stdlife+$E287),(Input!$H$159*(1+rvanilla)^0.5)-SUM($H287:AC287),(Input!$H$159*(1+rvanilla)^0.5)/A17stdlife))</f>
        <v>0</v>
      </c>
      <c r="AE287" s="161">
        <f>IF(A17stdlife="n/a","n/a",IF(AE$3&gt;(A17stdlife+$E287),(Input!$H$159*(1+rvanilla)^0.5)-SUM($H287:AD287),(Input!$H$159*(1+rvanilla)^0.5)/A17stdlife))</f>
        <v>0</v>
      </c>
      <c r="AF287" s="161">
        <f>IF(A17stdlife="n/a","n/a",IF(AF$3&gt;(A17stdlife+$E287),(Input!$H$159*(1+rvanilla)^0.5)-SUM($H287:AE287),(Input!$H$159*(1+rvanilla)^0.5)/A17stdlife))</f>
        <v>0</v>
      </c>
      <c r="AG287" s="161">
        <f>IF(A17stdlife="n/a","n/a",IF(AG$3&gt;(A17stdlife+$E287),(Input!$H$159*(1+rvanilla)^0.5)-SUM($H287:AF287),(Input!$H$159*(1+rvanilla)^0.5)/A17stdlife))</f>
        <v>0</v>
      </c>
      <c r="AH287" s="161">
        <f>IF(A17stdlife="n/a","n/a",IF(AH$3&gt;(A17stdlife+$E287),(Input!$H$159*(1+rvanilla)^0.5)-SUM($H287:AG287),(Input!$H$159*(1+rvanilla)^0.5)/A17stdlife))</f>
        <v>0</v>
      </c>
      <c r="AI287" s="161">
        <f>IF(A17stdlife="n/a","n/a",IF(AI$3&gt;(A17stdlife+$E287),(Input!$H$159*(1+rvanilla)^0.5)-SUM($H287:AH287),(Input!$H$159*(1+rvanilla)^0.5)/A17stdlife))</f>
        <v>0</v>
      </c>
      <c r="AJ287" s="161">
        <f>IF(A17stdlife="n/a","n/a",IF(AJ$3&gt;(A17stdlife+$E287),(Input!$H$159*(1+rvanilla)^0.5)-SUM($H287:AI287),(Input!$H$159*(1+rvanilla)^0.5)/A17stdlife))</f>
        <v>0</v>
      </c>
      <c r="AK287" s="161">
        <f>IF(A17stdlife="n/a","n/a",IF(AK$3&gt;(A17stdlife+$E287),(Input!$H$159*(1+rvanilla)^0.5)-SUM($H287:AJ287),(Input!$H$159*(1+rvanilla)^0.5)/A17stdlife))</f>
        <v>0</v>
      </c>
      <c r="AL287" s="161">
        <f>IF(A17stdlife="n/a","n/a",IF(AL$3&gt;(A17stdlife+$E287),(Input!$H$159*(1+rvanilla)^0.5)-SUM($H287:AK287),(Input!$H$159*(1+rvanilla)^0.5)/A17stdlife))</f>
        <v>0</v>
      </c>
      <c r="AM287" s="161">
        <f>IF(A17stdlife="n/a","n/a",IF(AM$3&gt;(A17stdlife+$E287),(Input!$H$159*(1+rvanilla)^0.5)-SUM($H287:AL287),(Input!$H$159*(1+rvanilla)^0.5)/A17stdlife))</f>
        <v>0</v>
      </c>
      <c r="AN287" s="161">
        <f>IF(A17stdlife="n/a","n/a",IF(AN$3&gt;(A17stdlife+$E287),(Input!$H$159*(1+rvanilla)^0.5)-SUM($H287:AM287),(Input!$H$159*(1+rvanilla)^0.5)/A17stdlife))</f>
        <v>0</v>
      </c>
      <c r="AO287" s="161">
        <f>IF(A17stdlife="n/a","n/a",IF(AO$3&gt;(A17stdlife+$E287),(Input!$H$159*(1+rvanilla)^0.5)-SUM($H287:AN287),(Input!$H$159*(1+rvanilla)^0.5)/A17stdlife))</f>
        <v>0</v>
      </c>
      <c r="AP287" s="161">
        <f>IF(A17stdlife="n/a","n/a",IF(AP$3&gt;(A17stdlife+$E287),(Input!$H$159*(1+rvanilla)^0.5)-SUM($H287:AO287),(Input!$H$159*(1+rvanilla)^0.5)/A17stdlife))</f>
        <v>0</v>
      </c>
      <c r="AQ287" s="161">
        <f>IF(A17stdlife="n/a","n/a",IF(AQ$3&gt;(A17stdlife+$E287),(Input!$H$159*(1+rvanilla)^0.5)-SUM($H287:AP287),(Input!$H$159*(1+rvanilla)^0.5)/A17stdlife))</f>
        <v>0</v>
      </c>
      <c r="AR287" s="161">
        <f>IF(A17stdlife="n/a","n/a",IF(AR$3&gt;(A17stdlife+$E287),(Input!$H$159*(1+rvanilla)^0.5)-SUM($H287:AQ287),(Input!$H$159*(1+rvanilla)^0.5)/A17stdlife))</f>
        <v>0</v>
      </c>
      <c r="AS287" s="161">
        <f>IF(A17stdlife="n/a","n/a",IF(AS$3&gt;(A17stdlife+$E287),(Input!$H$159*(1+rvanilla)^0.5)-SUM($H287:AR287),(Input!$H$159*(1+rvanilla)^0.5)/A17stdlife))</f>
        <v>0</v>
      </c>
      <c r="AT287" s="161">
        <f>IF(A17stdlife="n/a","n/a",IF(AT$3&gt;(A17stdlife+$E287),(Input!$H$159*(1+rvanilla)^0.5)-SUM($H287:AS287),(Input!$H$159*(1+rvanilla)^0.5)/A17stdlife))</f>
        <v>0</v>
      </c>
      <c r="AU287" s="161">
        <f>IF(A17stdlife="n/a","n/a",IF(AU$3&gt;(A17stdlife+$E287),(Input!$H$159*(1+rvanilla)^0.5)-SUM($H287:AT287),(Input!$H$159*(1+rvanilla)^0.5)/A17stdlife))</f>
        <v>0</v>
      </c>
      <c r="AV287" s="161">
        <f>IF(A17stdlife="n/a","n/a",IF(AV$3&gt;(A17stdlife+$E287),(Input!$H$159*(1+rvanilla)^0.5)-SUM($H287:AU287),(Input!$H$159*(1+rvanilla)^0.5)/A17stdlife))</f>
        <v>0</v>
      </c>
      <c r="AW287" s="161">
        <f>IF(A17stdlife="n/a","n/a",IF(AW$3&gt;(A17stdlife+$E287),(Input!$H$159*(1+rvanilla)^0.5)-SUM($H287:AV287),(Input!$H$159*(1+rvanilla)^0.5)/A17stdlife))</f>
        <v>0</v>
      </c>
      <c r="AX287" s="161">
        <f>IF(A17stdlife="n/a","n/a",IF(AX$3&gt;(A17stdlife+$E287),(Input!$H$159*(1+rvanilla)^0.5)-SUM($H287:AW287),(Input!$H$159*(1+rvanilla)^0.5)/A17stdlife))</f>
        <v>0</v>
      </c>
      <c r="AY287" s="161">
        <f>IF(A17stdlife="n/a","n/a",IF(AY$3&gt;(A17stdlife+$E287),(Input!$H$159*(1+rvanilla)^0.5)-SUM($H287:AX287),(Input!$H$159*(1+rvanilla)^0.5)/A17stdlife))</f>
        <v>0</v>
      </c>
      <c r="AZ287" s="161">
        <f>IF(A17stdlife="n/a","n/a",IF(AZ$3&gt;(A17stdlife+$E287),(Input!$H$159*(1+rvanilla)^0.5)-SUM($H287:AY287),(Input!$H$159*(1+rvanilla)^0.5)/A17stdlife))</f>
        <v>0</v>
      </c>
      <c r="BA287" s="161">
        <f>IF(A17stdlife="n/a","n/a",IF(BA$3&gt;(A17stdlife+$E287),(Input!$H$159*(1+rvanilla)^0.5)-SUM($H287:AZ287),(Input!$H$159*(1+rvanilla)^0.5)/A17stdlife))</f>
        <v>0</v>
      </c>
      <c r="BB287" s="161">
        <f>IF(A17stdlife="n/a","n/a",IF(BB$3&gt;(A17stdlife+$E287),(Input!$H$159*(1+rvanilla)^0.5)-SUM($H287:BA287),(Input!$H$159*(1+rvanilla)^0.5)/A17stdlife))</f>
        <v>0</v>
      </c>
      <c r="BC287" s="161">
        <f>IF(A17stdlife="n/a","n/a",IF(BC$3&gt;(A17stdlife+$E287),(Input!$H$159*(1+rvanilla)^0.5)-SUM($H287:BB287),(Input!$H$159*(1+rvanilla)^0.5)/A17stdlife))</f>
        <v>0</v>
      </c>
      <c r="BD287" s="161">
        <f>IF(A17stdlife="n/a","n/a",IF(BD$3&gt;(A17stdlife+$E287),(Input!$H$159*(1+rvanilla)^0.5)-SUM($H287:BC287),(Input!$H$159*(1+rvanilla)^0.5)/A17stdlife))</f>
        <v>0</v>
      </c>
      <c r="BE287" s="161">
        <f>IF(A17stdlife="n/a","n/a",IF(BE$3&gt;(A17stdlife+$E287),(Input!$H$159*(1+rvanilla)^0.5)-SUM($H287:BD287),(Input!$H$159*(1+rvanilla)^0.5)/A17stdlife))</f>
        <v>0</v>
      </c>
      <c r="BF287" s="161">
        <f>IF(A17stdlife="n/a","n/a",IF(BF$3&gt;(A17stdlife+$E287),(Input!$H$159*(1+rvanilla)^0.5)-SUM($H287:BE287),(Input!$H$159*(1+rvanilla)^0.5)/A17stdlife))</f>
        <v>0</v>
      </c>
      <c r="BG287" s="161">
        <f>IF(A17stdlife="n/a","n/a",IF(BG$3&gt;(A17stdlife+$E287),(Input!$H$159*(1+rvanilla)^0.5)-SUM($H287:BF287),(Input!$H$159*(1+rvanilla)^0.5)/A17stdlife))</f>
        <v>0</v>
      </c>
      <c r="BH287" s="161">
        <f>IF(A17stdlife="n/a","n/a",IF(BH$3&gt;(A17stdlife+$E287),(Input!$H$159*(1+rvanilla)^0.5)-SUM($H287:BG287),(Input!$H$159*(1+rvanilla)^0.5)/A17stdlife))</f>
        <v>0</v>
      </c>
      <c r="BI287" s="161">
        <f>IF(A17stdlife="n/a","n/a",IF(BI$3&gt;(A17stdlife+$E287),(Input!$H$159*(1+rvanilla)^0.5)-SUM($H287:BH287),(Input!$H$159*(1+rvanilla)^0.5)/A17stdlife))</f>
        <v>0</v>
      </c>
      <c r="BJ287" s="19"/>
      <c r="BK287" s="19"/>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x14ac:dyDescent="0.2">
      <c r="A288" s="19"/>
      <c r="B288" s="19"/>
      <c r="C288" s="35"/>
      <c r="D288" s="469"/>
      <c r="E288" s="281">
        <v>3</v>
      </c>
      <c r="F288" s="37"/>
      <c r="G288" s="393"/>
      <c r="H288" s="307"/>
      <c r="I288" s="306"/>
      <c r="J288" s="161">
        <f>IF(A17stdlife="n/a","n/a",IF(J$3&gt;(A17stdlife+$E288),(Input!$I$159*(1+rvanilla)^0.5)-SUM($I288:I288),(Input!$I$159*(1+rvanilla)^0.5)/A17stdlife))</f>
        <v>0</v>
      </c>
      <c r="K288" s="161">
        <f>IF(A17stdlife="n/a","n/a",IF(K$3&gt;(A17stdlife+$E288),(Input!$I$159*(1+rvanilla)^0.5)-SUM($I288:J288),(Input!$I$159*(1+rvanilla)^0.5)/A17stdlife))</f>
        <v>0</v>
      </c>
      <c r="L288" s="161">
        <f>IF(A17stdlife="n/a","n/a",IF(L$3&gt;(A17stdlife+$E288),(Input!$I$159*(1+rvanilla)^0.5)-SUM($I288:K288),(Input!$I$159*(1+rvanilla)^0.5)/A17stdlife))</f>
        <v>0</v>
      </c>
      <c r="M288" s="161">
        <f>IF(A17stdlife="n/a","n/a",IF(M$3&gt;(A17stdlife+$E288),(Input!$I$159*(1+rvanilla)^0.5)-SUM($I288:L288),(Input!$I$159*(1+rvanilla)^0.5)/A17stdlife))</f>
        <v>0</v>
      </c>
      <c r="N288" s="161">
        <f>IF(A17stdlife="n/a","n/a",IF(N$3&gt;(A17stdlife+$E288),(Input!$I$159*(1+rvanilla)^0.5)-SUM($I288:M288),(Input!$I$159*(1+rvanilla)^0.5)/A17stdlife))</f>
        <v>0</v>
      </c>
      <c r="O288" s="161">
        <f>IF(A17stdlife="n/a","n/a",IF(O$3&gt;(A17stdlife+$E288),(Input!$I$159*(1+rvanilla)^0.5)-SUM($I288:N288),(Input!$I$159*(1+rvanilla)^0.5)/A17stdlife))</f>
        <v>0</v>
      </c>
      <c r="P288" s="161">
        <f>IF(A17stdlife="n/a","n/a",IF(P$3&gt;(A17stdlife+$E288),(Input!$I$159*(1+rvanilla)^0.5)-SUM($I288:O288),(Input!$I$159*(1+rvanilla)^0.5)/A17stdlife))</f>
        <v>0</v>
      </c>
      <c r="Q288" s="161">
        <f>IF(A17stdlife="n/a","n/a",IF(Q$3&gt;(A17stdlife+$E288),(Input!$I$159*(1+rvanilla)^0.5)-SUM($I288:P288),(Input!$I$159*(1+rvanilla)^0.5)/A17stdlife))</f>
        <v>0</v>
      </c>
      <c r="R288" s="161">
        <f>IF(A17stdlife="n/a","n/a",IF(R$3&gt;(A17stdlife+$E288),(Input!$I$159*(1+rvanilla)^0.5)-SUM($I288:Q288),(Input!$I$159*(1+rvanilla)^0.5)/A17stdlife))</f>
        <v>0</v>
      </c>
      <c r="S288" s="161">
        <f>IF(A17stdlife="n/a","n/a",IF(S$3&gt;(A17stdlife+$E288),(Input!$I$159*(1+rvanilla)^0.5)-SUM($I288:R288),(Input!$I$159*(1+rvanilla)^0.5)/A17stdlife))</f>
        <v>0</v>
      </c>
      <c r="T288" s="161">
        <f>IF(A17stdlife="n/a","n/a",IF(T$3&gt;(A17stdlife+$E288),(Input!$I$159*(1+rvanilla)^0.5)-SUM($I288:S288),(Input!$I$159*(1+rvanilla)^0.5)/A17stdlife))</f>
        <v>0</v>
      </c>
      <c r="U288" s="161">
        <f>IF(A17stdlife="n/a","n/a",IF(U$3&gt;(A17stdlife+$E288),(Input!$I$159*(1+rvanilla)^0.5)-SUM($I288:T288),(Input!$I$159*(1+rvanilla)^0.5)/A17stdlife))</f>
        <v>0</v>
      </c>
      <c r="V288" s="161">
        <f>IF(A17stdlife="n/a","n/a",IF(V$3&gt;(A17stdlife+$E288),(Input!$I$159*(1+rvanilla)^0.5)-SUM($I288:U288),(Input!$I$159*(1+rvanilla)^0.5)/A17stdlife))</f>
        <v>0</v>
      </c>
      <c r="W288" s="161">
        <f>IF(A17stdlife="n/a","n/a",IF(W$3&gt;(A17stdlife+$E288),(Input!$I$159*(1+rvanilla)^0.5)-SUM($I288:V288),(Input!$I$159*(1+rvanilla)^0.5)/A17stdlife))</f>
        <v>0</v>
      </c>
      <c r="X288" s="161">
        <f>IF(A17stdlife="n/a","n/a",IF(X$3&gt;(A17stdlife+$E288),(Input!$I$159*(1+rvanilla)^0.5)-SUM($I288:W288),(Input!$I$159*(1+rvanilla)^0.5)/A17stdlife))</f>
        <v>0</v>
      </c>
      <c r="Y288" s="161">
        <f>IF(A17stdlife="n/a","n/a",IF(Y$3&gt;(A17stdlife+$E288),(Input!$I$159*(1+rvanilla)^0.5)-SUM($I288:X288),(Input!$I$159*(1+rvanilla)^0.5)/A17stdlife))</f>
        <v>0</v>
      </c>
      <c r="Z288" s="161">
        <f>IF(A17stdlife="n/a","n/a",IF(Z$3&gt;(A17stdlife+$E288),(Input!$I$159*(1+rvanilla)^0.5)-SUM($I288:Y288),(Input!$I$159*(1+rvanilla)^0.5)/A17stdlife))</f>
        <v>0</v>
      </c>
      <c r="AA288" s="161">
        <f>IF(A17stdlife="n/a","n/a",IF(AA$3&gt;(A17stdlife+$E288),(Input!$I$159*(1+rvanilla)^0.5)-SUM($I288:Z288),(Input!$I$159*(1+rvanilla)^0.5)/A17stdlife))</f>
        <v>0</v>
      </c>
      <c r="AB288" s="161">
        <f>IF(A17stdlife="n/a","n/a",IF(AB$3&gt;(A17stdlife+$E288),(Input!$I$159*(1+rvanilla)^0.5)-SUM($I288:AA288),(Input!$I$159*(1+rvanilla)^0.5)/A17stdlife))</f>
        <v>0</v>
      </c>
      <c r="AC288" s="161">
        <f>IF(A17stdlife="n/a","n/a",IF(AC$3&gt;(A17stdlife+$E288),(Input!$I$159*(1+rvanilla)^0.5)-SUM($I288:AB288),(Input!$I$159*(1+rvanilla)^0.5)/A17stdlife))</f>
        <v>0</v>
      </c>
      <c r="AD288" s="161">
        <f>IF(A17stdlife="n/a","n/a",IF(AD$3&gt;(A17stdlife+$E288),(Input!$I$159*(1+rvanilla)^0.5)-SUM($I288:AC288),(Input!$I$159*(1+rvanilla)^0.5)/A17stdlife))</f>
        <v>0</v>
      </c>
      <c r="AE288" s="161">
        <f>IF(A17stdlife="n/a","n/a",IF(AE$3&gt;(A17stdlife+$E288),(Input!$I$159*(1+rvanilla)^0.5)-SUM($I288:AD288),(Input!$I$159*(1+rvanilla)^0.5)/A17stdlife))</f>
        <v>0</v>
      </c>
      <c r="AF288" s="161">
        <f>IF(A17stdlife="n/a","n/a",IF(AF$3&gt;(A17stdlife+$E288),(Input!$I$159*(1+rvanilla)^0.5)-SUM($I288:AE288),(Input!$I$159*(1+rvanilla)^0.5)/A17stdlife))</f>
        <v>0</v>
      </c>
      <c r="AG288" s="161">
        <f>IF(A17stdlife="n/a","n/a",IF(AG$3&gt;(A17stdlife+$E288),(Input!$I$159*(1+rvanilla)^0.5)-SUM($I288:AF288),(Input!$I$159*(1+rvanilla)^0.5)/A17stdlife))</f>
        <v>0</v>
      </c>
      <c r="AH288" s="161">
        <f>IF(A17stdlife="n/a","n/a",IF(AH$3&gt;(A17stdlife+$E288),(Input!$I$159*(1+rvanilla)^0.5)-SUM($I288:AG288),(Input!$I$159*(1+rvanilla)^0.5)/A17stdlife))</f>
        <v>0</v>
      </c>
      <c r="AI288" s="161">
        <f>IF(A17stdlife="n/a","n/a",IF(AI$3&gt;(A17stdlife+$E288),(Input!$I$159*(1+rvanilla)^0.5)-SUM($I288:AH288),(Input!$I$159*(1+rvanilla)^0.5)/A17stdlife))</f>
        <v>0</v>
      </c>
      <c r="AJ288" s="161">
        <f>IF(A17stdlife="n/a","n/a",IF(AJ$3&gt;(A17stdlife+$E288),(Input!$I$159*(1+rvanilla)^0.5)-SUM($I288:AI288),(Input!$I$159*(1+rvanilla)^0.5)/A17stdlife))</f>
        <v>0</v>
      </c>
      <c r="AK288" s="161">
        <f>IF(A17stdlife="n/a","n/a",IF(AK$3&gt;(A17stdlife+$E288),(Input!$I$159*(1+rvanilla)^0.5)-SUM($I288:AJ288),(Input!$I$159*(1+rvanilla)^0.5)/A17stdlife))</f>
        <v>0</v>
      </c>
      <c r="AL288" s="161">
        <f>IF(A17stdlife="n/a","n/a",IF(AL$3&gt;(A17stdlife+$E288),(Input!$I$159*(1+rvanilla)^0.5)-SUM($I288:AK288),(Input!$I$159*(1+rvanilla)^0.5)/A17stdlife))</f>
        <v>0</v>
      </c>
      <c r="AM288" s="161">
        <f>IF(A17stdlife="n/a","n/a",IF(AM$3&gt;(A17stdlife+$E288),(Input!$I$159*(1+rvanilla)^0.5)-SUM($I288:AL288),(Input!$I$159*(1+rvanilla)^0.5)/A17stdlife))</f>
        <v>0</v>
      </c>
      <c r="AN288" s="161">
        <f>IF(A17stdlife="n/a","n/a",IF(AN$3&gt;(A17stdlife+$E288),(Input!$I$159*(1+rvanilla)^0.5)-SUM($I288:AM288),(Input!$I$159*(1+rvanilla)^0.5)/A17stdlife))</f>
        <v>0</v>
      </c>
      <c r="AO288" s="161">
        <f>IF(A17stdlife="n/a","n/a",IF(AO$3&gt;(A17stdlife+$E288),(Input!$I$159*(1+rvanilla)^0.5)-SUM($I288:AN288),(Input!$I$159*(1+rvanilla)^0.5)/A17stdlife))</f>
        <v>0</v>
      </c>
      <c r="AP288" s="161">
        <f>IF(A17stdlife="n/a","n/a",IF(AP$3&gt;(A17stdlife+$E288),(Input!$I$159*(1+rvanilla)^0.5)-SUM($I288:AO288),(Input!$I$159*(1+rvanilla)^0.5)/A17stdlife))</f>
        <v>0</v>
      </c>
      <c r="AQ288" s="161">
        <f>IF(A17stdlife="n/a","n/a",IF(AQ$3&gt;(A17stdlife+$E288),(Input!$I$159*(1+rvanilla)^0.5)-SUM($I288:AP288),(Input!$I$159*(1+rvanilla)^0.5)/A17stdlife))</f>
        <v>0</v>
      </c>
      <c r="AR288" s="161">
        <f>IF(A17stdlife="n/a","n/a",IF(AR$3&gt;(A17stdlife+$E288),(Input!$I$159*(1+rvanilla)^0.5)-SUM($I288:AQ288),(Input!$I$159*(1+rvanilla)^0.5)/A17stdlife))</f>
        <v>0</v>
      </c>
      <c r="AS288" s="161">
        <f>IF(A17stdlife="n/a","n/a",IF(AS$3&gt;(A17stdlife+$E288),(Input!$I$159*(1+rvanilla)^0.5)-SUM($I288:AR288),(Input!$I$159*(1+rvanilla)^0.5)/A17stdlife))</f>
        <v>0</v>
      </c>
      <c r="AT288" s="161">
        <f>IF(A17stdlife="n/a","n/a",IF(AT$3&gt;(A17stdlife+$E288),(Input!$I$159*(1+rvanilla)^0.5)-SUM($I288:AS288),(Input!$I$159*(1+rvanilla)^0.5)/A17stdlife))</f>
        <v>0</v>
      </c>
      <c r="AU288" s="161">
        <f>IF(A17stdlife="n/a","n/a",IF(AU$3&gt;(A17stdlife+$E288),(Input!$I$159*(1+rvanilla)^0.5)-SUM($I288:AT288),(Input!$I$159*(1+rvanilla)^0.5)/A17stdlife))</f>
        <v>0</v>
      </c>
      <c r="AV288" s="161">
        <f>IF(A17stdlife="n/a","n/a",IF(AV$3&gt;(A17stdlife+$E288),(Input!$I$159*(1+rvanilla)^0.5)-SUM($I288:AU288),(Input!$I$159*(1+rvanilla)^0.5)/A17stdlife))</f>
        <v>0</v>
      </c>
      <c r="AW288" s="161">
        <f>IF(A17stdlife="n/a","n/a",IF(AW$3&gt;(A17stdlife+$E288),(Input!$I$159*(1+rvanilla)^0.5)-SUM($I288:AV288),(Input!$I$159*(1+rvanilla)^0.5)/A17stdlife))</f>
        <v>0</v>
      </c>
      <c r="AX288" s="161">
        <f>IF(A17stdlife="n/a","n/a",IF(AX$3&gt;(A17stdlife+$E288),(Input!$I$159*(1+rvanilla)^0.5)-SUM($I288:AW288),(Input!$I$159*(1+rvanilla)^0.5)/A17stdlife))</f>
        <v>0</v>
      </c>
      <c r="AY288" s="161">
        <f>IF(A17stdlife="n/a","n/a",IF(AY$3&gt;(A17stdlife+$E288),(Input!$I$159*(1+rvanilla)^0.5)-SUM($I288:AX288),(Input!$I$159*(1+rvanilla)^0.5)/A17stdlife))</f>
        <v>0</v>
      </c>
      <c r="AZ288" s="161">
        <f>IF(A17stdlife="n/a","n/a",IF(AZ$3&gt;(A17stdlife+$E288),(Input!$I$159*(1+rvanilla)^0.5)-SUM($I288:AY288),(Input!$I$159*(1+rvanilla)^0.5)/A17stdlife))</f>
        <v>0</v>
      </c>
      <c r="BA288" s="161">
        <f>IF(A17stdlife="n/a","n/a",IF(BA$3&gt;(A17stdlife+$E288),(Input!$I$159*(1+rvanilla)^0.5)-SUM($I288:AZ288),(Input!$I$159*(1+rvanilla)^0.5)/A17stdlife))</f>
        <v>0</v>
      </c>
      <c r="BB288" s="161">
        <f>IF(A17stdlife="n/a","n/a",IF(BB$3&gt;(A17stdlife+$E288),(Input!$I$159*(1+rvanilla)^0.5)-SUM($I288:BA288),(Input!$I$159*(1+rvanilla)^0.5)/A17stdlife))</f>
        <v>0</v>
      </c>
      <c r="BC288" s="161">
        <f>IF(A17stdlife="n/a","n/a",IF(BC$3&gt;(A17stdlife+$E288),(Input!$I$159*(1+rvanilla)^0.5)-SUM($I288:BB288),(Input!$I$159*(1+rvanilla)^0.5)/A17stdlife))</f>
        <v>0</v>
      </c>
      <c r="BD288" s="161">
        <f>IF(A17stdlife="n/a","n/a",IF(BD$3&gt;(A17stdlife+$E288),(Input!$I$159*(1+rvanilla)^0.5)-SUM($I288:BC288),(Input!$I$159*(1+rvanilla)^0.5)/A17stdlife))</f>
        <v>0</v>
      </c>
      <c r="BE288" s="161">
        <f>IF(A17stdlife="n/a","n/a",IF(BE$3&gt;(A17stdlife+$E288),(Input!$I$159*(1+rvanilla)^0.5)-SUM($I288:BD288),(Input!$I$159*(1+rvanilla)^0.5)/A17stdlife))</f>
        <v>0</v>
      </c>
      <c r="BF288" s="161">
        <f>IF(A17stdlife="n/a","n/a",IF(BF$3&gt;(A17stdlife+$E288),(Input!$I$159*(1+rvanilla)^0.5)-SUM($I288:BE288),(Input!$I$159*(1+rvanilla)^0.5)/A17stdlife))</f>
        <v>0</v>
      </c>
      <c r="BG288" s="161">
        <f>IF(A17stdlife="n/a","n/a",IF(BG$3&gt;(A17stdlife+$E288),(Input!$I$159*(1+rvanilla)^0.5)-SUM($I288:BF288),(Input!$I$159*(1+rvanilla)^0.5)/A17stdlife))</f>
        <v>0</v>
      </c>
      <c r="BH288" s="161">
        <f>IF(A17stdlife="n/a","n/a",IF(BH$3&gt;(A17stdlife+$E288),(Input!$I$159*(1+rvanilla)^0.5)-SUM($I288:BG288),(Input!$I$159*(1+rvanilla)^0.5)/A17stdlife))</f>
        <v>0</v>
      </c>
      <c r="BI288" s="161">
        <f>IF(A17stdlife="n/a","n/a",IF(BI$3&gt;(A17stdlife+$E288),(Input!$I$159*(1+rvanilla)^0.5)-SUM($I288:BH288),(Input!$I$159*(1+rvanilla)^0.5)/A17stdlife))</f>
        <v>0</v>
      </c>
      <c r="BJ288" s="19"/>
      <c r="BK288" s="19"/>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x14ac:dyDescent="0.2">
      <c r="A289" s="19"/>
      <c r="B289" s="19"/>
      <c r="C289" s="35"/>
      <c r="D289" s="469"/>
      <c r="E289" s="281">
        <v>4</v>
      </c>
      <c r="F289" s="37"/>
      <c r="G289" s="393"/>
      <c r="H289" s="307"/>
      <c r="I289" s="307"/>
      <c r="J289" s="306"/>
      <c r="K289" s="161">
        <f>IF(A17stdlife="n/a","n/a",IF(K$3&gt;(A17stdlife+$E289),(Input!$J$159*(1+rvanilla)^0.5)-SUM($J289:J289),(Input!$J$159*(1+rvanilla)^0.5)/A17stdlife))</f>
        <v>0</v>
      </c>
      <c r="L289" s="161">
        <f>IF(A17stdlife="n/a","n/a",IF(L$3&gt;(A17stdlife+$E289),(Input!$J$159*(1+rvanilla)^0.5)-SUM($J289:K289),(Input!$J$159*(1+rvanilla)^0.5)/A17stdlife))</f>
        <v>0</v>
      </c>
      <c r="M289" s="161">
        <f>IF(A17stdlife="n/a","n/a",IF(M$3&gt;(A17stdlife+$E289),(Input!$J$159*(1+rvanilla)^0.5)-SUM($J289:L289),(Input!$J$159*(1+rvanilla)^0.5)/A17stdlife))</f>
        <v>0</v>
      </c>
      <c r="N289" s="161">
        <f>IF(A17stdlife="n/a","n/a",IF(N$3&gt;(A17stdlife+$E289),(Input!$J$159*(1+rvanilla)^0.5)-SUM($J289:M289),(Input!$J$159*(1+rvanilla)^0.5)/A17stdlife))</f>
        <v>0</v>
      </c>
      <c r="O289" s="161">
        <f>IF(A17stdlife="n/a","n/a",IF(O$3&gt;(A17stdlife+$E289),(Input!$J$159*(1+rvanilla)^0.5)-SUM($J289:N289),(Input!$J$159*(1+rvanilla)^0.5)/A17stdlife))</f>
        <v>0</v>
      </c>
      <c r="P289" s="161">
        <f>IF(A17stdlife="n/a","n/a",IF(P$3&gt;(A17stdlife+$E289),(Input!$J$159*(1+rvanilla)^0.5)-SUM($J289:O289),(Input!$J$159*(1+rvanilla)^0.5)/A17stdlife))</f>
        <v>0</v>
      </c>
      <c r="Q289" s="161">
        <f>IF(A17stdlife="n/a","n/a",IF(Q$3&gt;(A17stdlife+$E289),(Input!$J$159*(1+rvanilla)^0.5)-SUM($J289:P289),(Input!$J$159*(1+rvanilla)^0.5)/A17stdlife))</f>
        <v>0</v>
      </c>
      <c r="R289" s="161">
        <f>IF(A17stdlife="n/a","n/a",IF(R$3&gt;(A17stdlife+$E289),(Input!$J$159*(1+rvanilla)^0.5)-SUM($J289:Q289),(Input!$J$159*(1+rvanilla)^0.5)/A17stdlife))</f>
        <v>0</v>
      </c>
      <c r="S289" s="161">
        <f>IF(A17stdlife="n/a","n/a",IF(S$3&gt;(A17stdlife+$E289),(Input!$J$159*(1+rvanilla)^0.5)-SUM($J289:R289),(Input!$J$159*(1+rvanilla)^0.5)/A17stdlife))</f>
        <v>0</v>
      </c>
      <c r="T289" s="161">
        <f>IF(A17stdlife="n/a","n/a",IF(T$3&gt;(A17stdlife+$E289),(Input!$J$159*(1+rvanilla)^0.5)-SUM($J289:S289),(Input!$J$159*(1+rvanilla)^0.5)/A17stdlife))</f>
        <v>0</v>
      </c>
      <c r="U289" s="161">
        <f>IF(A17stdlife="n/a","n/a",IF(U$3&gt;(A17stdlife+$E289),(Input!$J$159*(1+rvanilla)^0.5)-SUM($J289:T289),(Input!$J$159*(1+rvanilla)^0.5)/A17stdlife))</f>
        <v>0</v>
      </c>
      <c r="V289" s="161">
        <f>IF(A17stdlife="n/a","n/a",IF(V$3&gt;(A17stdlife+$E289),(Input!$J$159*(1+rvanilla)^0.5)-SUM($J289:U289),(Input!$J$159*(1+rvanilla)^0.5)/A17stdlife))</f>
        <v>0</v>
      </c>
      <c r="W289" s="161">
        <f>IF(A17stdlife="n/a","n/a",IF(W$3&gt;(A17stdlife+$E289),(Input!$J$159*(1+rvanilla)^0.5)-SUM($J289:V289),(Input!$J$159*(1+rvanilla)^0.5)/A17stdlife))</f>
        <v>0</v>
      </c>
      <c r="X289" s="161">
        <f>IF(A17stdlife="n/a","n/a",IF(X$3&gt;(A17stdlife+$E289),(Input!$J$159*(1+rvanilla)^0.5)-SUM($J289:W289),(Input!$J$159*(1+rvanilla)^0.5)/A17stdlife))</f>
        <v>0</v>
      </c>
      <c r="Y289" s="161">
        <f>IF(A17stdlife="n/a","n/a",IF(Y$3&gt;(A17stdlife+$E289),(Input!$J$159*(1+rvanilla)^0.5)-SUM($J289:X289),(Input!$J$159*(1+rvanilla)^0.5)/A17stdlife))</f>
        <v>0</v>
      </c>
      <c r="Z289" s="161">
        <f>IF(A17stdlife="n/a","n/a",IF(Z$3&gt;(A17stdlife+$E289),(Input!$J$159*(1+rvanilla)^0.5)-SUM($J289:Y289),(Input!$J$159*(1+rvanilla)^0.5)/A17stdlife))</f>
        <v>0</v>
      </c>
      <c r="AA289" s="161">
        <f>IF(A17stdlife="n/a","n/a",IF(AA$3&gt;(A17stdlife+$E289),(Input!$J$159*(1+rvanilla)^0.5)-SUM($J289:Z289),(Input!$J$159*(1+rvanilla)^0.5)/A17stdlife))</f>
        <v>0</v>
      </c>
      <c r="AB289" s="161">
        <f>IF(A17stdlife="n/a","n/a",IF(AB$3&gt;(A17stdlife+$E289),(Input!$J$159*(1+rvanilla)^0.5)-SUM($J289:AA289),(Input!$J$159*(1+rvanilla)^0.5)/A17stdlife))</f>
        <v>0</v>
      </c>
      <c r="AC289" s="161">
        <f>IF(A17stdlife="n/a","n/a",IF(AC$3&gt;(A17stdlife+$E289),(Input!$J$159*(1+rvanilla)^0.5)-SUM($J289:AB289),(Input!$J$159*(1+rvanilla)^0.5)/A17stdlife))</f>
        <v>0</v>
      </c>
      <c r="AD289" s="161">
        <f>IF(A17stdlife="n/a","n/a",IF(AD$3&gt;(A17stdlife+$E289),(Input!$J$159*(1+rvanilla)^0.5)-SUM($J289:AC289),(Input!$J$159*(1+rvanilla)^0.5)/A17stdlife))</f>
        <v>0</v>
      </c>
      <c r="AE289" s="161">
        <f>IF(A17stdlife="n/a","n/a",IF(AE$3&gt;(A17stdlife+$E289),(Input!$J$159*(1+rvanilla)^0.5)-SUM($J289:AD289),(Input!$J$159*(1+rvanilla)^0.5)/A17stdlife))</f>
        <v>0</v>
      </c>
      <c r="AF289" s="161">
        <f>IF(A17stdlife="n/a","n/a",IF(AF$3&gt;(A17stdlife+$E289),(Input!$J$159*(1+rvanilla)^0.5)-SUM($J289:AE289),(Input!$J$159*(1+rvanilla)^0.5)/A17stdlife))</f>
        <v>0</v>
      </c>
      <c r="AG289" s="161">
        <f>IF(A17stdlife="n/a","n/a",IF(AG$3&gt;(A17stdlife+$E289),(Input!$J$159*(1+rvanilla)^0.5)-SUM($J289:AF289),(Input!$J$159*(1+rvanilla)^0.5)/A17stdlife))</f>
        <v>0</v>
      </c>
      <c r="AH289" s="161">
        <f>IF(A17stdlife="n/a","n/a",IF(AH$3&gt;(A17stdlife+$E289),(Input!$J$159*(1+rvanilla)^0.5)-SUM($J289:AG289),(Input!$J$159*(1+rvanilla)^0.5)/A17stdlife))</f>
        <v>0</v>
      </c>
      <c r="AI289" s="161">
        <f>IF(A17stdlife="n/a","n/a",IF(AI$3&gt;(A17stdlife+$E289),(Input!$J$159*(1+rvanilla)^0.5)-SUM($J289:AH289),(Input!$J$159*(1+rvanilla)^0.5)/A17stdlife))</f>
        <v>0</v>
      </c>
      <c r="AJ289" s="161">
        <f>IF(A17stdlife="n/a","n/a",IF(AJ$3&gt;(A17stdlife+$E289),(Input!$J$159*(1+rvanilla)^0.5)-SUM($J289:AI289),(Input!$J$159*(1+rvanilla)^0.5)/A17stdlife))</f>
        <v>0</v>
      </c>
      <c r="AK289" s="161">
        <f>IF(A17stdlife="n/a","n/a",IF(AK$3&gt;(A17stdlife+$E289),(Input!$J$159*(1+rvanilla)^0.5)-SUM($J289:AJ289),(Input!$J$159*(1+rvanilla)^0.5)/A17stdlife))</f>
        <v>0</v>
      </c>
      <c r="AL289" s="161">
        <f>IF(A17stdlife="n/a","n/a",IF(AL$3&gt;(A17stdlife+$E289),(Input!$J$159*(1+rvanilla)^0.5)-SUM($J289:AK289),(Input!$J$159*(1+rvanilla)^0.5)/A17stdlife))</f>
        <v>0</v>
      </c>
      <c r="AM289" s="161">
        <f>IF(A17stdlife="n/a","n/a",IF(AM$3&gt;(A17stdlife+$E289),(Input!$J$159*(1+rvanilla)^0.5)-SUM($J289:AL289),(Input!$J$159*(1+rvanilla)^0.5)/A17stdlife))</f>
        <v>0</v>
      </c>
      <c r="AN289" s="161">
        <f>IF(A17stdlife="n/a","n/a",IF(AN$3&gt;(A17stdlife+$E289),(Input!$J$159*(1+rvanilla)^0.5)-SUM($J289:AM289),(Input!$J$159*(1+rvanilla)^0.5)/A17stdlife))</f>
        <v>0</v>
      </c>
      <c r="AO289" s="161">
        <f>IF(A17stdlife="n/a","n/a",IF(AO$3&gt;(A17stdlife+$E289),(Input!$J$159*(1+rvanilla)^0.5)-SUM($J289:AN289),(Input!$J$159*(1+rvanilla)^0.5)/A17stdlife))</f>
        <v>0</v>
      </c>
      <c r="AP289" s="161">
        <f>IF(A17stdlife="n/a","n/a",IF(AP$3&gt;(A17stdlife+$E289),(Input!$J$159*(1+rvanilla)^0.5)-SUM($J289:AO289),(Input!$J$159*(1+rvanilla)^0.5)/A17stdlife))</f>
        <v>0</v>
      </c>
      <c r="AQ289" s="161">
        <f>IF(A17stdlife="n/a","n/a",IF(AQ$3&gt;(A17stdlife+$E289),(Input!$J$159*(1+rvanilla)^0.5)-SUM($J289:AP289),(Input!$J$159*(1+rvanilla)^0.5)/A17stdlife))</f>
        <v>0</v>
      </c>
      <c r="AR289" s="161">
        <f>IF(A17stdlife="n/a","n/a",IF(AR$3&gt;(A17stdlife+$E289),(Input!$J$159*(1+rvanilla)^0.5)-SUM($J289:AQ289),(Input!$J$159*(1+rvanilla)^0.5)/A17stdlife))</f>
        <v>0</v>
      </c>
      <c r="AS289" s="161">
        <f>IF(A17stdlife="n/a","n/a",IF(AS$3&gt;(A17stdlife+$E289),(Input!$J$159*(1+rvanilla)^0.5)-SUM($J289:AR289),(Input!$J$159*(1+rvanilla)^0.5)/A17stdlife))</f>
        <v>0</v>
      </c>
      <c r="AT289" s="161">
        <f>IF(A17stdlife="n/a","n/a",IF(AT$3&gt;(A17stdlife+$E289),(Input!$J$159*(1+rvanilla)^0.5)-SUM($J289:AS289),(Input!$J$159*(1+rvanilla)^0.5)/A17stdlife))</f>
        <v>0</v>
      </c>
      <c r="AU289" s="161">
        <f>IF(A17stdlife="n/a","n/a",IF(AU$3&gt;(A17stdlife+$E289),(Input!$J$159*(1+rvanilla)^0.5)-SUM($J289:AT289),(Input!$J$159*(1+rvanilla)^0.5)/A17stdlife))</f>
        <v>0</v>
      </c>
      <c r="AV289" s="161">
        <f>IF(A17stdlife="n/a","n/a",IF(AV$3&gt;(A17stdlife+$E289),(Input!$J$159*(1+rvanilla)^0.5)-SUM($J289:AU289),(Input!$J$159*(1+rvanilla)^0.5)/A17stdlife))</f>
        <v>0</v>
      </c>
      <c r="AW289" s="161">
        <f>IF(A17stdlife="n/a","n/a",IF(AW$3&gt;(A17stdlife+$E289),(Input!$J$159*(1+rvanilla)^0.5)-SUM($J289:AV289),(Input!$J$159*(1+rvanilla)^0.5)/A17stdlife))</f>
        <v>0</v>
      </c>
      <c r="AX289" s="161">
        <f>IF(A17stdlife="n/a","n/a",IF(AX$3&gt;(A17stdlife+$E289),(Input!$J$159*(1+rvanilla)^0.5)-SUM($J289:AW289),(Input!$J$159*(1+rvanilla)^0.5)/A17stdlife))</f>
        <v>0</v>
      </c>
      <c r="AY289" s="161">
        <f>IF(A17stdlife="n/a","n/a",IF(AY$3&gt;(A17stdlife+$E289),(Input!$J$159*(1+rvanilla)^0.5)-SUM($J289:AX289),(Input!$J$159*(1+rvanilla)^0.5)/A17stdlife))</f>
        <v>0</v>
      </c>
      <c r="AZ289" s="161">
        <f>IF(A17stdlife="n/a","n/a",IF(AZ$3&gt;(A17stdlife+$E289),(Input!$J$159*(1+rvanilla)^0.5)-SUM($J289:AY289),(Input!$J$159*(1+rvanilla)^0.5)/A17stdlife))</f>
        <v>0</v>
      </c>
      <c r="BA289" s="161">
        <f>IF(A17stdlife="n/a","n/a",IF(BA$3&gt;(A17stdlife+$E289),(Input!$J$159*(1+rvanilla)^0.5)-SUM($J289:AZ289),(Input!$J$159*(1+rvanilla)^0.5)/A17stdlife))</f>
        <v>0</v>
      </c>
      <c r="BB289" s="161">
        <f>IF(A17stdlife="n/a","n/a",IF(BB$3&gt;(A17stdlife+$E289),(Input!$J$159*(1+rvanilla)^0.5)-SUM($J289:BA289),(Input!$J$159*(1+rvanilla)^0.5)/A17stdlife))</f>
        <v>0</v>
      </c>
      <c r="BC289" s="161">
        <f>IF(A17stdlife="n/a","n/a",IF(BC$3&gt;(A17stdlife+$E289),(Input!$J$159*(1+rvanilla)^0.5)-SUM($J289:BB289),(Input!$J$159*(1+rvanilla)^0.5)/A17stdlife))</f>
        <v>0</v>
      </c>
      <c r="BD289" s="161">
        <f>IF(A17stdlife="n/a","n/a",IF(BD$3&gt;(A17stdlife+$E289),(Input!$J$159*(1+rvanilla)^0.5)-SUM($J289:BC289),(Input!$J$159*(1+rvanilla)^0.5)/A17stdlife))</f>
        <v>0</v>
      </c>
      <c r="BE289" s="161">
        <f>IF(A17stdlife="n/a","n/a",IF(BE$3&gt;(A17stdlife+$E289),(Input!$J$159*(1+rvanilla)^0.5)-SUM($J289:BD289),(Input!$J$159*(1+rvanilla)^0.5)/A17stdlife))</f>
        <v>0</v>
      </c>
      <c r="BF289" s="161">
        <f>IF(A17stdlife="n/a","n/a",IF(BF$3&gt;(A17stdlife+$E289),(Input!$J$159*(1+rvanilla)^0.5)-SUM($J289:BE289),(Input!$J$159*(1+rvanilla)^0.5)/A17stdlife))</f>
        <v>0</v>
      </c>
      <c r="BG289" s="161">
        <f>IF(A17stdlife="n/a","n/a",IF(BG$3&gt;(A17stdlife+$E289),(Input!$J$159*(1+rvanilla)^0.5)-SUM($J289:BF289),(Input!$J$159*(1+rvanilla)^0.5)/A17stdlife))</f>
        <v>0</v>
      </c>
      <c r="BH289" s="161">
        <f>IF(A17stdlife="n/a","n/a",IF(BH$3&gt;(A17stdlife+$E289),(Input!$J$159*(1+rvanilla)^0.5)-SUM($J289:BG289),(Input!$J$159*(1+rvanilla)^0.5)/A17stdlife))</f>
        <v>0</v>
      </c>
      <c r="BI289" s="161">
        <f>IF(A17stdlife="n/a","n/a",IF(BI$3&gt;(A17stdlife+$E289),(Input!$J$159*(1+rvanilla)^0.5)-SUM($J289:BH289),(Input!$J$159*(1+rvanilla)^0.5)/A17stdlife))</f>
        <v>0</v>
      </c>
      <c r="BJ289" s="161"/>
      <c r="BK289" s="1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2" x14ac:dyDescent="0.2">
      <c r="A290" s="19"/>
      <c r="B290" s="19"/>
      <c r="C290" s="35"/>
      <c r="D290" s="469"/>
      <c r="E290" s="281">
        <v>5</v>
      </c>
      <c r="F290" s="37"/>
      <c r="G290" s="393"/>
      <c r="H290" s="307"/>
      <c r="I290" s="307"/>
      <c r="J290" s="307"/>
      <c r="K290" s="306"/>
      <c r="L290" s="161">
        <f>IF(A17stdlife="n/a","n/a",IF(L$3&gt;(A17stdlife+$E290),(Input!$K$159*(1+rvanilla)^0.5)-SUM($K290:K290),(Input!$K$159*(1+rvanilla)^0.5)/A17stdlife))</f>
        <v>0</v>
      </c>
      <c r="M290" s="161">
        <f>IF(A17stdlife="n/a","n/a",IF(M$3&gt;(A17stdlife+$E290),(Input!$K$159*(1+rvanilla)^0.5)-SUM($K290:L290),(Input!$K$159*(1+rvanilla)^0.5)/A17stdlife))</f>
        <v>0</v>
      </c>
      <c r="N290" s="161">
        <f>IF(A17stdlife="n/a","n/a",IF(N$3&gt;(A17stdlife+$E290),(Input!$K$159*(1+rvanilla)^0.5)-SUM($K290:M290),(Input!$K$159*(1+rvanilla)^0.5)/A17stdlife))</f>
        <v>0</v>
      </c>
      <c r="O290" s="161">
        <f>IF(A17stdlife="n/a","n/a",IF(O$3&gt;(A17stdlife+$E290),(Input!$K$159*(1+rvanilla)^0.5)-SUM($K290:N290),(Input!$K$159*(1+rvanilla)^0.5)/A17stdlife))</f>
        <v>0</v>
      </c>
      <c r="P290" s="161">
        <f>IF(A17stdlife="n/a","n/a",IF(P$3&gt;(A17stdlife+$E290),(Input!$K$159*(1+rvanilla)^0.5)-SUM($K290:O290),(Input!$K$159*(1+rvanilla)^0.5)/A17stdlife))</f>
        <v>0</v>
      </c>
      <c r="Q290" s="161">
        <f>IF(A17stdlife="n/a","n/a",IF(Q$3&gt;(A17stdlife+$E290),(Input!$K$159*(1+rvanilla)^0.5)-SUM($K290:P290),(Input!$K$159*(1+rvanilla)^0.5)/A17stdlife))</f>
        <v>0</v>
      </c>
      <c r="R290" s="161">
        <f>IF(A17stdlife="n/a","n/a",IF(R$3&gt;(A17stdlife+$E290),(Input!$K$159*(1+rvanilla)^0.5)-SUM($K290:Q290),(Input!$K$159*(1+rvanilla)^0.5)/A17stdlife))</f>
        <v>0</v>
      </c>
      <c r="S290" s="161">
        <f>IF(A17stdlife="n/a","n/a",IF(S$3&gt;(A17stdlife+$E290),(Input!$K$159*(1+rvanilla)^0.5)-SUM($K290:R290),(Input!$K$159*(1+rvanilla)^0.5)/A17stdlife))</f>
        <v>0</v>
      </c>
      <c r="T290" s="161">
        <f>IF(A17stdlife="n/a","n/a",IF(T$3&gt;(A17stdlife+$E290),(Input!$K$159*(1+rvanilla)^0.5)-SUM($K290:S290),(Input!$K$159*(1+rvanilla)^0.5)/A17stdlife))</f>
        <v>0</v>
      </c>
      <c r="U290" s="161">
        <f>IF(A17stdlife="n/a","n/a",IF(U$3&gt;(A17stdlife+$E290),(Input!$K$159*(1+rvanilla)^0.5)-SUM($K290:T290),(Input!$K$159*(1+rvanilla)^0.5)/A17stdlife))</f>
        <v>0</v>
      </c>
      <c r="V290" s="161">
        <f>IF(A17stdlife="n/a","n/a",IF(V$3&gt;(A17stdlife+$E290),(Input!$K$159*(1+rvanilla)^0.5)-SUM($K290:U290),(Input!$K$159*(1+rvanilla)^0.5)/A17stdlife))</f>
        <v>0</v>
      </c>
      <c r="W290" s="161">
        <f>IF(A17stdlife="n/a","n/a",IF(W$3&gt;(A17stdlife+$E290),(Input!$K$159*(1+rvanilla)^0.5)-SUM($K290:V290),(Input!$K$159*(1+rvanilla)^0.5)/A17stdlife))</f>
        <v>0</v>
      </c>
      <c r="X290" s="161">
        <f>IF(A17stdlife="n/a","n/a",IF(X$3&gt;(A17stdlife+$E290),(Input!$K$159*(1+rvanilla)^0.5)-SUM($K290:W290),(Input!$K$159*(1+rvanilla)^0.5)/A17stdlife))</f>
        <v>0</v>
      </c>
      <c r="Y290" s="161">
        <f>IF(A17stdlife="n/a","n/a",IF(Y$3&gt;(A17stdlife+$E290),(Input!$K$159*(1+rvanilla)^0.5)-SUM($K290:X290),(Input!$K$159*(1+rvanilla)^0.5)/A17stdlife))</f>
        <v>0</v>
      </c>
      <c r="Z290" s="161">
        <f>IF(A17stdlife="n/a","n/a",IF(Z$3&gt;(A17stdlife+$E290),(Input!$K$159*(1+rvanilla)^0.5)-SUM($K290:Y290),(Input!$K$159*(1+rvanilla)^0.5)/A17stdlife))</f>
        <v>0</v>
      </c>
      <c r="AA290" s="161">
        <f>IF(A17stdlife="n/a","n/a",IF(AA$3&gt;(A17stdlife+$E290),(Input!$K$159*(1+rvanilla)^0.5)-SUM($K290:Z290),(Input!$K$159*(1+rvanilla)^0.5)/A17stdlife))</f>
        <v>0</v>
      </c>
      <c r="AB290" s="161">
        <f>IF(A17stdlife="n/a","n/a",IF(AB$3&gt;(A17stdlife+$E290),(Input!$K$159*(1+rvanilla)^0.5)-SUM($K290:AA290),(Input!$K$159*(1+rvanilla)^0.5)/A17stdlife))</f>
        <v>0</v>
      </c>
      <c r="AC290" s="161">
        <f>IF(A17stdlife="n/a","n/a",IF(AC$3&gt;(A17stdlife+$E290),(Input!$K$159*(1+rvanilla)^0.5)-SUM($K290:AB290),(Input!$K$159*(1+rvanilla)^0.5)/A17stdlife))</f>
        <v>0</v>
      </c>
      <c r="AD290" s="161">
        <f>IF(A17stdlife="n/a","n/a",IF(AD$3&gt;(A17stdlife+$E290),(Input!$K$159*(1+rvanilla)^0.5)-SUM($K290:AC290),(Input!$K$159*(1+rvanilla)^0.5)/A17stdlife))</f>
        <v>0</v>
      </c>
      <c r="AE290" s="161">
        <f>IF(A17stdlife="n/a","n/a",IF(AE$3&gt;(A17stdlife+$E290),(Input!$K$159*(1+rvanilla)^0.5)-SUM($K290:AD290),(Input!$K$159*(1+rvanilla)^0.5)/A17stdlife))</f>
        <v>0</v>
      </c>
      <c r="AF290" s="161">
        <f>IF(A17stdlife="n/a","n/a",IF(AF$3&gt;(A17stdlife+$E290),(Input!$K$159*(1+rvanilla)^0.5)-SUM($K290:AE290),(Input!$K$159*(1+rvanilla)^0.5)/A17stdlife))</f>
        <v>0</v>
      </c>
      <c r="AG290" s="161">
        <f>IF(A17stdlife="n/a","n/a",IF(AG$3&gt;(A17stdlife+$E290),(Input!$K$159*(1+rvanilla)^0.5)-SUM($K290:AF290),(Input!$K$159*(1+rvanilla)^0.5)/A17stdlife))</f>
        <v>0</v>
      </c>
      <c r="AH290" s="161">
        <f>IF(A17stdlife="n/a","n/a",IF(AH$3&gt;(A17stdlife+$E290),(Input!$K$159*(1+rvanilla)^0.5)-SUM($K290:AG290),(Input!$K$159*(1+rvanilla)^0.5)/A17stdlife))</f>
        <v>0</v>
      </c>
      <c r="AI290" s="161">
        <f>IF(A17stdlife="n/a","n/a",IF(AI$3&gt;(A17stdlife+$E290),(Input!$K$159*(1+rvanilla)^0.5)-SUM($K290:AH290),(Input!$K$159*(1+rvanilla)^0.5)/A17stdlife))</f>
        <v>0</v>
      </c>
      <c r="AJ290" s="161">
        <f>IF(A17stdlife="n/a","n/a",IF(AJ$3&gt;(A17stdlife+$E290),(Input!$K$159*(1+rvanilla)^0.5)-SUM($K290:AI290),(Input!$K$159*(1+rvanilla)^0.5)/A17stdlife))</f>
        <v>0</v>
      </c>
      <c r="AK290" s="161">
        <f>IF(A17stdlife="n/a","n/a",IF(AK$3&gt;(A17stdlife+$E290),(Input!$K$159*(1+rvanilla)^0.5)-SUM($K290:AJ290),(Input!$K$159*(1+rvanilla)^0.5)/A17stdlife))</f>
        <v>0</v>
      </c>
      <c r="AL290" s="161">
        <f>IF(A17stdlife="n/a","n/a",IF(AL$3&gt;(A17stdlife+$E290),(Input!$K$159*(1+rvanilla)^0.5)-SUM($K290:AK290),(Input!$K$159*(1+rvanilla)^0.5)/A17stdlife))</f>
        <v>0</v>
      </c>
      <c r="AM290" s="161">
        <f>IF(A17stdlife="n/a","n/a",IF(AM$3&gt;(A17stdlife+$E290),(Input!$K$159*(1+rvanilla)^0.5)-SUM($K290:AL290),(Input!$K$159*(1+rvanilla)^0.5)/A17stdlife))</f>
        <v>0</v>
      </c>
      <c r="AN290" s="161">
        <f>IF(A17stdlife="n/a","n/a",IF(AN$3&gt;(A17stdlife+$E290),(Input!$K$159*(1+rvanilla)^0.5)-SUM($K290:AM290),(Input!$K$159*(1+rvanilla)^0.5)/A17stdlife))</f>
        <v>0</v>
      </c>
      <c r="AO290" s="161">
        <f>IF(A17stdlife="n/a","n/a",IF(AO$3&gt;(A17stdlife+$E290),(Input!$K$159*(1+rvanilla)^0.5)-SUM($K290:AN290),(Input!$K$159*(1+rvanilla)^0.5)/A17stdlife))</f>
        <v>0</v>
      </c>
      <c r="AP290" s="161">
        <f>IF(A17stdlife="n/a","n/a",IF(AP$3&gt;(A17stdlife+$E290),(Input!$K$159*(1+rvanilla)^0.5)-SUM($K290:AO290),(Input!$K$159*(1+rvanilla)^0.5)/A17stdlife))</f>
        <v>0</v>
      </c>
      <c r="AQ290" s="161">
        <f>IF(A17stdlife="n/a","n/a",IF(AQ$3&gt;(A17stdlife+$E290),(Input!$K$159*(1+rvanilla)^0.5)-SUM($K290:AP290),(Input!$K$159*(1+rvanilla)^0.5)/A17stdlife))</f>
        <v>0</v>
      </c>
      <c r="AR290" s="161">
        <f>IF(A17stdlife="n/a","n/a",IF(AR$3&gt;(A17stdlife+$E290),(Input!$K$159*(1+rvanilla)^0.5)-SUM($K290:AQ290),(Input!$K$159*(1+rvanilla)^0.5)/A17stdlife))</f>
        <v>0</v>
      </c>
      <c r="AS290" s="161">
        <f>IF(A17stdlife="n/a","n/a",IF(AS$3&gt;(A17stdlife+$E290),(Input!$K$159*(1+rvanilla)^0.5)-SUM($K290:AR290),(Input!$K$159*(1+rvanilla)^0.5)/A17stdlife))</f>
        <v>0</v>
      </c>
      <c r="AT290" s="161">
        <f>IF(A17stdlife="n/a","n/a",IF(AT$3&gt;(A17stdlife+$E290),(Input!$K$159*(1+rvanilla)^0.5)-SUM($K290:AS290),(Input!$K$159*(1+rvanilla)^0.5)/A17stdlife))</f>
        <v>0</v>
      </c>
      <c r="AU290" s="161">
        <f>IF(A17stdlife="n/a","n/a",IF(AU$3&gt;(A17stdlife+$E290),(Input!$K$159*(1+rvanilla)^0.5)-SUM($K290:AT290),(Input!$K$159*(1+rvanilla)^0.5)/A17stdlife))</f>
        <v>0</v>
      </c>
      <c r="AV290" s="161">
        <f>IF(A17stdlife="n/a","n/a",IF(AV$3&gt;(A17stdlife+$E290),(Input!$K$159*(1+rvanilla)^0.5)-SUM($K290:AU290),(Input!$K$159*(1+rvanilla)^0.5)/A17stdlife))</f>
        <v>0</v>
      </c>
      <c r="AW290" s="161">
        <f>IF(A17stdlife="n/a","n/a",IF(AW$3&gt;(A17stdlife+$E290),(Input!$K$159*(1+rvanilla)^0.5)-SUM($K290:AV290),(Input!$K$159*(1+rvanilla)^0.5)/A17stdlife))</f>
        <v>0</v>
      </c>
      <c r="AX290" s="161">
        <f>IF(A17stdlife="n/a","n/a",IF(AX$3&gt;(A17stdlife+$E290),(Input!$K$159*(1+rvanilla)^0.5)-SUM($K290:AW290),(Input!$K$159*(1+rvanilla)^0.5)/A17stdlife))</f>
        <v>0</v>
      </c>
      <c r="AY290" s="161">
        <f>IF(A17stdlife="n/a","n/a",IF(AY$3&gt;(A17stdlife+$E290),(Input!$K$159*(1+rvanilla)^0.5)-SUM($K290:AX290),(Input!$K$159*(1+rvanilla)^0.5)/A17stdlife))</f>
        <v>0</v>
      </c>
      <c r="AZ290" s="161">
        <f>IF(A17stdlife="n/a","n/a",IF(AZ$3&gt;(A17stdlife+$E290),(Input!$K$159*(1+rvanilla)^0.5)-SUM($K290:AY290),(Input!$K$159*(1+rvanilla)^0.5)/A17stdlife))</f>
        <v>0</v>
      </c>
      <c r="BA290" s="161">
        <f>IF(A17stdlife="n/a","n/a",IF(BA$3&gt;(A17stdlife+$E290),(Input!$K$159*(1+rvanilla)^0.5)-SUM($K290:AZ290),(Input!$K$159*(1+rvanilla)^0.5)/A17stdlife))</f>
        <v>0</v>
      </c>
      <c r="BB290" s="161">
        <f>IF(A17stdlife="n/a","n/a",IF(BB$3&gt;(A17stdlife+$E290),(Input!$K$159*(1+rvanilla)^0.5)-SUM($K290:BA290),(Input!$K$159*(1+rvanilla)^0.5)/A17stdlife))</f>
        <v>0</v>
      </c>
      <c r="BC290" s="161">
        <f>IF(A17stdlife="n/a","n/a",IF(BC$3&gt;(A17stdlife+$E290),(Input!$K$159*(1+rvanilla)^0.5)-SUM($K290:BB290),(Input!$K$159*(1+rvanilla)^0.5)/A17stdlife))</f>
        <v>0</v>
      </c>
      <c r="BD290" s="161">
        <f>IF(A17stdlife="n/a","n/a",IF(BD$3&gt;(A17stdlife+$E290),(Input!$K$159*(1+rvanilla)^0.5)-SUM($K290:BC290),(Input!$K$159*(1+rvanilla)^0.5)/A17stdlife))</f>
        <v>0</v>
      </c>
      <c r="BE290" s="161">
        <f>IF(A17stdlife="n/a","n/a",IF(BE$3&gt;(A17stdlife+$E290),(Input!$K$159*(1+rvanilla)^0.5)-SUM($K290:BD290),(Input!$K$159*(1+rvanilla)^0.5)/A17stdlife))</f>
        <v>0</v>
      </c>
      <c r="BF290" s="161">
        <f>IF(A17stdlife="n/a","n/a",IF(BF$3&gt;(A17stdlife+$E290),(Input!$K$159*(1+rvanilla)^0.5)-SUM($K290:BE290),(Input!$K$159*(1+rvanilla)^0.5)/A17stdlife))</f>
        <v>0</v>
      </c>
      <c r="BG290" s="161">
        <f>IF(A17stdlife="n/a","n/a",IF(BG$3&gt;(A17stdlife+$E290),(Input!$K$159*(1+rvanilla)^0.5)-SUM($K290:BF290),(Input!$K$159*(1+rvanilla)^0.5)/A17stdlife))</f>
        <v>0</v>
      </c>
      <c r="BH290" s="161">
        <f>IF(A17stdlife="n/a","n/a",IF(BH$3&gt;(A17stdlife+$E290),(Input!$K$159*(1+rvanilla)^0.5)-SUM($K290:BG290),(Input!$K$159*(1+rvanilla)^0.5)/A17stdlife))</f>
        <v>0</v>
      </c>
      <c r="BI290" s="161">
        <f>IF(A17stdlife="n/a","n/a",IF(BI$3&gt;(A17stdlife+$E290),(Input!$K$159*(1+rvanilla)^0.5)-SUM($K290:BH290),(Input!$K$159*(1+rvanilla)^0.5)/A17stdlife))</f>
        <v>0</v>
      </c>
      <c r="BJ290" s="19"/>
      <c r="BK290" s="19"/>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x14ac:dyDescent="0.2">
      <c r="A291" s="19"/>
      <c r="B291" s="19"/>
      <c r="C291" s="35"/>
      <c r="D291" s="469"/>
      <c r="E291" s="281">
        <v>6</v>
      </c>
      <c r="F291" s="37"/>
      <c r="G291" s="393"/>
      <c r="H291" s="307"/>
      <c r="I291" s="307"/>
      <c r="J291" s="307"/>
      <c r="K291" s="307"/>
      <c r="L291" s="306"/>
      <c r="M291" s="161">
        <f>IF(A17stdlife="n/a","n/a",IF(M$3&gt;(A17stdlife+$E291),(Input!$L$159*(1+rvanilla)^0.5)-SUM($L291:L291),(Input!$L$159*(1+rvanilla)^0.5)/A17stdlife))</f>
        <v>0</v>
      </c>
      <c r="N291" s="161">
        <f>IF(A17stdlife="n/a","n/a",IF(N$3&gt;(A17stdlife+$E291),(Input!$L$159*(1+rvanilla)^0.5)-SUM($L291:M291),(Input!$L$159*(1+rvanilla)^0.5)/A17stdlife))</f>
        <v>0</v>
      </c>
      <c r="O291" s="161">
        <f>IF(A17stdlife="n/a","n/a",IF(O$3&gt;(A17stdlife+$E291),(Input!$L$159*(1+rvanilla)^0.5)-SUM($L291:N291),(Input!$L$159*(1+rvanilla)^0.5)/A17stdlife))</f>
        <v>0</v>
      </c>
      <c r="P291" s="161">
        <f>IF(A17stdlife="n/a","n/a",IF(P$3&gt;(A17stdlife+$E291),(Input!$L$159*(1+rvanilla)^0.5)-SUM($L291:O291),(Input!$L$159*(1+rvanilla)^0.5)/A17stdlife))</f>
        <v>0</v>
      </c>
      <c r="Q291" s="161">
        <f>IF(A17stdlife="n/a","n/a",IF(Q$3&gt;(A17stdlife+$E291),(Input!$L$159*(1+rvanilla)^0.5)-SUM($L291:P291),(Input!$L$159*(1+rvanilla)^0.5)/A17stdlife))</f>
        <v>0</v>
      </c>
      <c r="R291" s="161">
        <f>IF(A17stdlife="n/a","n/a",IF(R$3&gt;(A17stdlife+$E291),(Input!$L$159*(1+rvanilla)^0.5)-SUM($L291:Q291),(Input!$L$159*(1+rvanilla)^0.5)/A17stdlife))</f>
        <v>0</v>
      </c>
      <c r="S291" s="161">
        <f>IF(A17stdlife="n/a","n/a",IF(S$3&gt;(A17stdlife+$E291),(Input!$L$159*(1+rvanilla)^0.5)-SUM($L291:R291),(Input!$L$159*(1+rvanilla)^0.5)/A17stdlife))</f>
        <v>0</v>
      </c>
      <c r="T291" s="161">
        <f>IF(A17stdlife="n/a","n/a",IF(T$3&gt;(A17stdlife+$E291),(Input!$L$159*(1+rvanilla)^0.5)-SUM($L291:S291),(Input!$L$159*(1+rvanilla)^0.5)/A17stdlife))</f>
        <v>0</v>
      </c>
      <c r="U291" s="161">
        <f>IF(A17stdlife="n/a","n/a",IF(U$3&gt;(A17stdlife+$E291),(Input!$L$159*(1+rvanilla)^0.5)-SUM($L291:T291),(Input!$L$159*(1+rvanilla)^0.5)/A17stdlife))</f>
        <v>0</v>
      </c>
      <c r="V291" s="161">
        <f>IF(A17stdlife="n/a","n/a",IF(V$3&gt;(A17stdlife+$E291),(Input!$L$159*(1+rvanilla)^0.5)-SUM($L291:U291),(Input!$L$159*(1+rvanilla)^0.5)/A17stdlife))</f>
        <v>0</v>
      </c>
      <c r="W291" s="161">
        <f>IF(A17stdlife="n/a","n/a",IF(W$3&gt;(A17stdlife+$E291),(Input!$L$159*(1+rvanilla)^0.5)-SUM($L291:V291),(Input!$L$159*(1+rvanilla)^0.5)/A17stdlife))</f>
        <v>0</v>
      </c>
      <c r="X291" s="161">
        <f>IF(A17stdlife="n/a","n/a",IF(X$3&gt;(A17stdlife+$E291),(Input!$L$159*(1+rvanilla)^0.5)-SUM($L291:W291),(Input!$L$159*(1+rvanilla)^0.5)/A17stdlife))</f>
        <v>0</v>
      </c>
      <c r="Y291" s="161">
        <f>IF(A17stdlife="n/a","n/a",IF(Y$3&gt;(A17stdlife+$E291),(Input!$L$159*(1+rvanilla)^0.5)-SUM($L291:X291),(Input!$L$159*(1+rvanilla)^0.5)/A17stdlife))</f>
        <v>0</v>
      </c>
      <c r="Z291" s="161">
        <f>IF(A17stdlife="n/a","n/a",IF(Z$3&gt;(A17stdlife+$E291),(Input!$L$159*(1+rvanilla)^0.5)-SUM($L291:Y291),(Input!$L$159*(1+rvanilla)^0.5)/A17stdlife))</f>
        <v>0</v>
      </c>
      <c r="AA291" s="161">
        <f>IF(A17stdlife="n/a","n/a",IF(AA$3&gt;(A17stdlife+$E291),(Input!$L$159*(1+rvanilla)^0.5)-SUM($L291:Z291),(Input!$L$159*(1+rvanilla)^0.5)/A17stdlife))</f>
        <v>0</v>
      </c>
      <c r="AB291" s="161">
        <f>IF(A17stdlife="n/a","n/a",IF(AB$3&gt;(A17stdlife+$E291),(Input!$L$159*(1+rvanilla)^0.5)-SUM($L291:AA291),(Input!$L$159*(1+rvanilla)^0.5)/A17stdlife))</f>
        <v>0</v>
      </c>
      <c r="AC291" s="161">
        <f>IF(A17stdlife="n/a","n/a",IF(AC$3&gt;(A17stdlife+$E291),(Input!$L$159*(1+rvanilla)^0.5)-SUM($L291:AB291),(Input!$L$159*(1+rvanilla)^0.5)/A17stdlife))</f>
        <v>0</v>
      </c>
      <c r="AD291" s="161">
        <f>IF(A17stdlife="n/a","n/a",IF(AD$3&gt;(A17stdlife+$E291),(Input!$L$159*(1+rvanilla)^0.5)-SUM($L291:AC291),(Input!$L$159*(1+rvanilla)^0.5)/A17stdlife))</f>
        <v>0</v>
      </c>
      <c r="AE291" s="161">
        <f>IF(A17stdlife="n/a","n/a",IF(AE$3&gt;(A17stdlife+$E291),(Input!$L$159*(1+rvanilla)^0.5)-SUM($L291:AD291),(Input!$L$159*(1+rvanilla)^0.5)/A17stdlife))</f>
        <v>0</v>
      </c>
      <c r="AF291" s="161">
        <f>IF(A17stdlife="n/a","n/a",IF(AF$3&gt;(A17stdlife+$E291),(Input!$L$159*(1+rvanilla)^0.5)-SUM($L291:AE291),(Input!$L$159*(1+rvanilla)^0.5)/A17stdlife))</f>
        <v>0</v>
      </c>
      <c r="AG291" s="161">
        <f>IF(A17stdlife="n/a","n/a",IF(AG$3&gt;(A17stdlife+$E291),(Input!$L$159*(1+rvanilla)^0.5)-SUM($L291:AF291),(Input!$L$159*(1+rvanilla)^0.5)/A17stdlife))</f>
        <v>0</v>
      </c>
      <c r="AH291" s="161">
        <f>IF(A17stdlife="n/a","n/a",IF(AH$3&gt;(A17stdlife+$E291),(Input!$L$159*(1+rvanilla)^0.5)-SUM($L291:AG291),(Input!$L$159*(1+rvanilla)^0.5)/A17stdlife))</f>
        <v>0</v>
      </c>
      <c r="AI291" s="161">
        <f>IF(A17stdlife="n/a","n/a",IF(AI$3&gt;(A17stdlife+$E291),(Input!$L$159*(1+rvanilla)^0.5)-SUM($L291:AH291),(Input!$L$159*(1+rvanilla)^0.5)/A17stdlife))</f>
        <v>0</v>
      </c>
      <c r="AJ291" s="161">
        <f>IF(A17stdlife="n/a","n/a",IF(AJ$3&gt;(A17stdlife+$E291),(Input!$L$159*(1+rvanilla)^0.5)-SUM($L291:AI291),(Input!$L$159*(1+rvanilla)^0.5)/A17stdlife))</f>
        <v>0</v>
      </c>
      <c r="AK291" s="161">
        <f>IF(A17stdlife="n/a","n/a",IF(AK$3&gt;(A17stdlife+$E291),(Input!$L$159*(1+rvanilla)^0.5)-SUM($L291:AJ291),(Input!$L$159*(1+rvanilla)^0.5)/A17stdlife))</f>
        <v>0</v>
      </c>
      <c r="AL291" s="161">
        <f>IF(A17stdlife="n/a","n/a",IF(AL$3&gt;(A17stdlife+$E291),(Input!$L$159*(1+rvanilla)^0.5)-SUM($L291:AK291),(Input!$L$159*(1+rvanilla)^0.5)/A17stdlife))</f>
        <v>0</v>
      </c>
      <c r="AM291" s="161">
        <f>IF(A17stdlife="n/a","n/a",IF(AM$3&gt;(A17stdlife+$E291),(Input!$L$159*(1+rvanilla)^0.5)-SUM($L291:AL291),(Input!$L$159*(1+rvanilla)^0.5)/A17stdlife))</f>
        <v>0</v>
      </c>
      <c r="AN291" s="161">
        <f>IF(A17stdlife="n/a","n/a",IF(AN$3&gt;(A17stdlife+$E291),(Input!$L$159*(1+rvanilla)^0.5)-SUM($L291:AM291),(Input!$L$159*(1+rvanilla)^0.5)/A17stdlife))</f>
        <v>0</v>
      </c>
      <c r="AO291" s="161">
        <f>IF(A17stdlife="n/a","n/a",IF(AO$3&gt;(A17stdlife+$E291),(Input!$L$159*(1+rvanilla)^0.5)-SUM($L291:AN291),(Input!$L$159*(1+rvanilla)^0.5)/A17stdlife))</f>
        <v>0</v>
      </c>
      <c r="AP291" s="161">
        <f>IF(A17stdlife="n/a","n/a",IF(AP$3&gt;(A17stdlife+$E291),(Input!$L$159*(1+rvanilla)^0.5)-SUM($L291:AO291),(Input!$L$159*(1+rvanilla)^0.5)/A17stdlife))</f>
        <v>0</v>
      </c>
      <c r="AQ291" s="161">
        <f>IF(A17stdlife="n/a","n/a",IF(AQ$3&gt;(A17stdlife+$E291),(Input!$L$159*(1+rvanilla)^0.5)-SUM($L291:AP291),(Input!$L$159*(1+rvanilla)^0.5)/A17stdlife))</f>
        <v>0</v>
      </c>
      <c r="AR291" s="161">
        <f>IF(A17stdlife="n/a","n/a",IF(AR$3&gt;(A17stdlife+$E291),(Input!$L$159*(1+rvanilla)^0.5)-SUM($L291:AQ291),(Input!$L$159*(1+rvanilla)^0.5)/A17stdlife))</f>
        <v>0</v>
      </c>
      <c r="AS291" s="161">
        <f>IF(A17stdlife="n/a","n/a",IF(AS$3&gt;(A17stdlife+$E291),(Input!$L$159*(1+rvanilla)^0.5)-SUM($L291:AR291),(Input!$L$159*(1+rvanilla)^0.5)/A17stdlife))</f>
        <v>0</v>
      </c>
      <c r="AT291" s="161">
        <f>IF(A17stdlife="n/a","n/a",IF(AT$3&gt;(A17stdlife+$E291),(Input!$L$159*(1+rvanilla)^0.5)-SUM($L291:AS291),(Input!$L$159*(1+rvanilla)^0.5)/A17stdlife))</f>
        <v>0</v>
      </c>
      <c r="AU291" s="161">
        <f>IF(A17stdlife="n/a","n/a",IF(AU$3&gt;(A17stdlife+$E291),(Input!$L$159*(1+rvanilla)^0.5)-SUM($L291:AT291),(Input!$L$159*(1+rvanilla)^0.5)/A17stdlife))</f>
        <v>0</v>
      </c>
      <c r="AV291" s="161">
        <f>IF(A17stdlife="n/a","n/a",IF(AV$3&gt;(A17stdlife+$E291),(Input!$L$159*(1+rvanilla)^0.5)-SUM($L291:AU291),(Input!$L$159*(1+rvanilla)^0.5)/A17stdlife))</f>
        <v>0</v>
      </c>
      <c r="AW291" s="161">
        <f>IF(A17stdlife="n/a","n/a",IF(AW$3&gt;(A17stdlife+$E291),(Input!$L$159*(1+rvanilla)^0.5)-SUM($L291:AV291),(Input!$L$159*(1+rvanilla)^0.5)/A17stdlife))</f>
        <v>0</v>
      </c>
      <c r="AX291" s="161">
        <f>IF(A17stdlife="n/a","n/a",IF(AX$3&gt;(A17stdlife+$E291),(Input!$L$159*(1+rvanilla)^0.5)-SUM($L291:AW291),(Input!$L$159*(1+rvanilla)^0.5)/A17stdlife))</f>
        <v>0</v>
      </c>
      <c r="AY291" s="161">
        <f>IF(A17stdlife="n/a","n/a",IF(AY$3&gt;(A17stdlife+$E291),(Input!$L$159*(1+rvanilla)^0.5)-SUM($L291:AX291),(Input!$L$159*(1+rvanilla)^0.5)/A17stdlife))</f>
        <v>0</v>
      </c>
      <c r="AZ291" s="161">
        <f>IF(A17stdlife="n/a","n/a",IF(AZ$3&gt;(A17stdlife+$E291),(Input!$L$159*(1+rvanilla)^0.5)-SUM($L291:AY291),(Input!$L$159*(1+rvanilla)^0.5)/A17stdlife))</f>
        <v>0</v>
      </c>
      <c r="BA291" s="161">
        <f>IF(A17stdlife="n/a","n/a",IF(BA$3&gt;(A17stdlife+$E291),(Input!$L$159*(1+rvanilla)^0.5)-SUM($L291:AZ291),(Input!$L$159*(1+rvanilla)^0.5)/A17stdlife))</f>
        <v>0</v>
      </c>
      <c r="BB291" s="161">
        <f>IF(A17stdlife="n/a","n/a",IF(BB$3&gt;(A17stdlife+$E291),(Input!$L$159*(1+rvanilla)^0.5)-SUM($L291:BA291),(Input!$L$159*(1+rvanilla)^0.5)/A17stdlife))</f>
        <v>0</v>
      </c>
      <c r="BC291" s="161">
        <f>IF(A17stdlife="n/a","n/a",IF(BC$3&gt;(A17stdlife+$E291),(Input!$L$159*(1+rvanilla)^0.5)-SUM($L291:BB291),(Input!$L$159*(1+rvanilla)^0.5)/A17stdlife))</f>
        <v>0</v>
      </c>
      <c r="BD291" s="161">
        <f>IF(A17stdlife="n/a","n/a",IF(BD$3&gt;(A17stdlife+$E291),(Input!$L$159*(1+rvanilla)^0.5)-SUM($L291:BC291),(Input!$L$159*(1+rvanilla)^0.5)/A17stdlife))</f>
        <v>0</v>
      </c>
      <c r="BE291" s="161">
        <f>IF(A17stdlife="n/a","n/a",IF(BE$3&gt;(A17stdlife+$E291),(Input!$L$159*(1+rvanilla)^0.5)-SUM($L291:BD291),(Input!$L$159*(1+rvanilla)^0.5)/A17stdlife))</f>
        <v>0</v>
      </c>
      <c r="BF291" s="161">
        <f>IF(A17stdlife="n/a","n/a",IF(BF$3&gt;(A17stdlife+$E291),(Input!$L$159*(1+rvanilla)^0.5)-SUM($L291:BE291),(Input!$L$159*(1+rvanilla)^0.5)/A17stdlife))</f>
        <v>0</v>
      </c>
      <c r="BG291" s="161">
        <f>IF(A17stdlife="n/a","n/a",IF(BG$3&gt;(A17stdlife+$E291),(Input!$L$159*(1+rvanilla)^0.5)-SUM($L291:BF291),(Input!$L$159*(1+rvanilla)^0.5)/A17stdlife))</f>
        <v>0</v>
      </c>
      <c r="BH291" s="161">
        <f>IF(A17stdlife="n/a","n/a",IF(BH$3&gt;(A17stdlife+$E291),(Input!$L$159*(1+rvanilla)^0.5)-SUM($L291:BG291),(Input!$L$159*(1+rvanilla)^0.5)/A17stdlife))</f>
        <v>0</v>
      </c>
      <c r="BI291" s="161">
        <f>IF(A17stdlife="n/a","n/a",IF(BI$3&gt;(A17stdlife+$E291),(Input!$L$159*(1+rvanilla)^0.5)-SUM($L291:BH291),(Input!$L$159*(1+rvanilla)^0.5)/A17stdlife))</f>
        <v>0</v>
      </c>
      <c r="BJ291" s="19"/>
      <c r="BK291" s="19"/>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idden="1" outlineLevel="2" x14ac:dyDescent="0.2">
      <c r="A292" s="19"/>
      <c r="B292" s="19"/>
      <c r="C292" s="35"/>
      <c r="D292" s="469"/>
      <c r="E292" s="281">
        <v>7</v>
      </c>
      <c r="F292" s="37"/>
      <c r="G292" s="393"/>
      <c r="H292" s="307"/>
      <c r="I292" s="307"/>
      <c r="J292" s="307"/>
      <c r="K292" s="307"/>
      <c r="L292" s="307"/>
      <c r="M292" s="306"/>
      <c r="N292" s="161">
        <f>IF(A17stdlife="n/a","n/a",IF(N$3&gt;(A17stdlife+$E292),(Input!$M$159*(1+rvanilla)^0.5)-SUM($M292:M292),(Input!$M$159*(1+rvanilla)^0.5)/A17stdlife))</f>
        <v>0</v>
      </c>
      <c r="O292" s="161">
        <f>IF(A17stdlife="n/a","n/a",IF(O$3&gt;(A17stdlife+$E292),(Input!$M$159*(1+rvanilla)^0.5)-SUM($M292:N292),(Input!$M$159*(1+rvanilla)^0.5)/A17stdlife))</f>
        <v>0</v>
      </c>
      <c r="P292" s="161">
        <f>IF(A17stdlife="n/a","n/a",IF(P$3&gt;(A17stdlife+$E292),(Input!$M$159*(1+rvanilla)^0.5)-SUM($M292:O292),(Input!$M$159*(1+rvanilla)^0.5)/A17stdlife))</f>
        <v>0</v>
      </c>
      <c r="Q292" s="161">
        <f>IF(A17stdlife="n/a","n/a",IF(Q$3&gt;(A17stdlife+$E292),(Input!$M$159*(1+rvanilla)^0.5)-SUM($M292:P292),(Input!$M$159*(1+rvanilla)^0.5)/A17stdlife))</f>
        <v>0</v>
      </c>
      <c r="R292" s="161">
        <f>IF(A17stdlife="n/a","n/a",IF(R$3&gt;(A17stdlife+$E292),(Input!$M$159*(1+rvanilla)^0.5)-SUM($M292:Q292),(Input!$M$159*(1+rvanilla)^0.5)/A17stdlife))</f>
        <v>0</v>
      </c>
      <c r="S292" s="161">
        <f>IF(A17stdlife="n/a","n/a",IF(S$3&gt;(A17stdlife+$E292),(Input!$M$159*(1+rvanilla)^0.5)-SUM($M292:R292),(Input!$M$159*(1+rvanilla)^0.5)/A17stdlife))</f>
        <v>0</v>
      </c>
      <c r="T292" s="161">
        <f>IF(A17stdlife="n/a","n/a",IF(T$3&gt;(A17stdlife+$E292),(Input!$M$159*(1+rvanilla)^0.5)-SUM($M292:S292),(Input!$M$159*(1+rvanilla)^0.5)/A17stdlife))</f>
        <v>0</v>
      </c>
      <c r="U292" s="161">
        <f>IF(A17stdlife="n/a","n/a",IF(U$3&gt;(A17stdlife+$E292),(Input!$M$159*(1+rvanilla)^0.5)-SUM($M292:T292),(Input!$M$159*(1+rvanilla)^0.5)/A17stdlife))</f>
        <v>0</v>
      </c>
      <c r="V292" s="161">
        <f>IF(A17stdlife="n/a","n/a",IF(V$3&gt;(A17stdlife+$E292),(Input!$M$159*(1+rvanilla)^0.5)-SUM($M292:U292),(Input!$M$159*(1+rvanilla)^0.5)/A17stdlife))</f>
        <v>0</v>
      </c>
      <c r="W292" s="161">
        <f>IF(A17stdlife="n/a","n/a",IF(W$3&gt;(A17stdlife+$E292),(Input!$M$159*(1+rvanilla)^0.5)-SUM($M292:V292),(Input!$M$159*(1+rvanilla)^0.5)/A17stdlife))</f>
        <v>0</v>
      </c>
      <c r="X292" s="161">
        <f>IF(A17stdlife="n/a","n/a",IF(X$3&gt;(A17stdlife+$E292),(Input!$M$159*(1+rvanilla)^0.5)-SUM($M292:W292),(Input!$M$159*(1+rvanilla)^0.5)/A17stdlife))</f>
        <v>0</v>
      </c>
      <c r="Y292" s="161">
        <f>IF(A17stdlife="n/a","n/a",IF(Y$3&gt;(A17stdlife+$E292),(Input!$M$159*(1+rvanilla)^0.5)-SUM($M292:X292),(Input!$M$159*(1+rvanilla)^0.5)/A17stdlife))</f>
        <v>0</v>
      </c>
      <c r="Z292" s="161">
        <f>IF(A17stdlife="n/a","n/a",IF(Z$3&gt;(A17stdlife+$E292),(Input!$M$159*(1+rvanilla)^0.5)-SUM($M292:Y292),(Input!$M$159*(1+rvanilla)^0.5)/A17stdlife))</f>
        <v>0</v>
      </c>
      <c r="AA292" s="161">
        <f>IF(A17stdlife="n/a","n/a",IF(AA$3&gt;(A17stdlife+$E292),(Input!$M$159*(1+rvanilla)^0.5)-SUM($M292:Z292),(Input!$M$159*(1+rvanilla)^0.5)/A17stdlife))</f>
        <v>0</v>
      </c>
      <c r="AB292" s="161">
        <f>IF(A17stdlife="n/a","n/a",IF(AB$3&gt;(A17stdlife+$E292),(Input!$M$159*(1+rvanilla)^0.5)-SUM($M292:AA292),(Input!$M$159*(1+rvanilla)^0.5)/A17stdlife))</f>
        <v>0</v>
      </c>
      <c r="AC292" s="161">
        <f>IF(A17stdlife="n/a","n/a",IF(AC$3&gt;(A17stdlife+$E292),(Input!$M$159*(1+rvanilla)^0.5)-SUM($M292:AB292),(Input!$M$159*(1+rvanilla)^0.5)/A17stdlife))</f>
        <v>0</v>
      </c>
      <c r="AD292" s="161">
        <f>IF(A17stdlife="n/a","n/a",IF(AD$3&gt;(A17stdlife+$E292),(Input!$M$159*(1+rvanilla)^0.5)-SUM($M292:AC292),(Input!$M$159*(1+rvanilla)^0.5)/A17stdlife))</f>
        <v>0</v>
      </c>
      <c r="AE292" s="161">
        <f>IF(A17stdlife="n/a","n/a",IF(AE$3&gt;(A17stdlife+$E292),(Input!$M$159*(1+rvanilla)^0.5)-SUM($M292:AD292),(Input!$M$159*(1+rvanilla)^0.5)/A17stdlife))</f>
        <v>0</v>
      </c>
      <c r="AF292" s="161">
        <f>IF(A17stdlife="n/a","n/a",IF(AF$3&gt;(A17stdlife+$E292),(Input!$M$159*(1+rvanilla)^0.5)-SUM($M292:AE292),(Input!$M$159*(1+rvanilla)^0.5)/A17stdlife))</f>
        <v>0</v>
      </c>
      <c r="AG292" s="161">
        <f>IF(A17stdlife="n/a","n/a",IF(AG$3&gt;(A17stdlife+$E292),(Input!$M$159*(1+rvanilla)^0.5)-SUM($M292:AF292),(Input!$M$159*(1+rvanilla)^0.5)/A17stdlife))</f>
        <v>0</v>
      </c>
      <c r="AH292" s="161">
        <f>IF(A17stdlife="n/a","n/a",IF(AH$3&gt;(A17stdlife+$E292),(Input!$M$159*(1+rvanilla)^0.5)-SUM($M292:AG292),(Input!$M$159*(1+rvanilla)^0.5)/A17stdlife))</f>
        <v>0</v>
      </c>
      <c r="AI292" s="161">
        <f>IF(A17stdlife="n/a","n/a",IF(AI$3&gt;(A17stdlife+$E292),(Input!$M$159*(1+rvanilla)^0.5)-SUM($M292:AH292),(Input!$M$159*(1+rvanilla)^0.5)/A17stdlife))</f>
        <v>0</v>
      </c>
      <c r="AJ292" s="161">
        <f>IF(A17stdlife="n/a","n/a",IF(AJ$3&gt;(A17stdlife+$E292),(Input!$M$159*(1+rvanilla)^0.5)-SUM($M292:AI292),(Input!$M$159*(1+rvanilla)^0.5)/A17stdlife))</f>
        <v>0</v>
      </c>
      <c r="AK292" s="161">
        <f>IF(A17stdlife="n/a","n/a",IF(AK$3&gt;(A17stdlife+$E292),(Input!$M$159*(1+rvanilla)^0.5)-SUM($M292:AJ292),(Input!$M$159*(1+rvanilla)^0.5)/A17stdlife))</f>
        <v>0</v>
      </c>
      <c r="AL292" s="161">
        <f>IF(A17stdlife="n/a","n/a",IF(AL$3&gt;(A17stdlife+$E292),(Input!$M$159*(1+rvanilla)^0.5)-SUM($M292:AK292),(Input!$M$159*(1+rvanilla)^0.5)/A17stdlife))</f>
        <v>0</v>
      </c>
      <c r="AM292" s="161">
        <f>IF(A17stdlife="n/a","n/a",IF(AM$3&gt;(A17stdlife+$E292),(Input!$M$159*(1+rvanilla)^0.5)-SUM($M292:AL292),(Input!$M$159*(1+rvanilla)^0.5)/A17stdlife))</f>
        <v>0</v>
      </c>
      <c r="AN292" s="161">
        <f>IF(A17stdlife="n/a","n/a",IF(AN$3&gt;(A17stdlife+$E292),(Input!$M$159*(1+rvanilla)^0.5)-SUM($M292:AM292),(Input!$M$159*(1+rvanilla)^0.5)/A17stdlife))</f>
        <v>0</v>
      </c>
      <c r="AO292" s="161">
        <f>IF(A17stdlife="n/a","n/a",IF(AO$3&gt;(A17stdlife+$E292),(Input!$M$159*(1+rvanilla)^0.5)-SUM($M292:AN292),(Input!$M$159*(1+rvanilla)^0.5)/A17stdlife))</f>
        <v>0</v>
      </c>
      <c r="AP292" s="161">
        <f>IF(A17stdlife="n/a","n/a",IF(AP$3&gt;(A17stdlife+$E292),(Input!$M$159*(1+rvanilla)^0.5)-SUM($M292:AO292),(Input!$M$159*(1+rvanilla)^0.5)/A17stdlife))</f>
        <v>0</v>
      </c>
      <c r="AQ292" s="161">
        <f>IF(A17stdlife="n/a","n/a",IF(AQ$3&gt;(A17stdlife+$E292),(Input!$M$159*(1+rvanilla)^0.5)-SUM($M292:AP292),(Input!$M$159*(1+rvanilla)^0.5)/A17stdlife))</f>
        <v>0</v>
      </c>
      <c r="AR292" s="161">
        <f>IF(A17stdlife="n/a","n/a",IF(AR$3&gt;(A17stdlife+$E292),(Input!$M$159*(1+rvanilla)^0.5)-SUM($M292:AQ292),(Input!$M$159*(1+rvanilla)^0.5)/A17stdlife))</f>
        <v>0</v>
      </c>
      <c r="AS292" s="161">
        <f>IF(A17stdlife="n/a","n/a",IF(AS$3&gt;(A17stdlife+$E292),(Input!$M$159*(1+rvanilla)^0.5)-SUM($M292:AR292),(Input!$M$159*(1+rvanilla)^0.5)/A17stdlife))</f>
        <v>0</v>
      </c>
      <c r="AT292" s="161">
        <f>IF(A17stdlife="n/a","n/a",IF(AT$3&gt;(A17stdlife+$E292),(Input!$M$159*(1+rvanilla)^0.5)-SUM($M292:AS292),(Input!$M$159*(1+rvanilla)^0.5)/A17stdlife))</f>
        <v>0</v>
      </c>
      <c r="AU292" s="161">
        <f>IF(A17stdlife="n/a","n/a",IF(AU$3&gt;(A17stdlife+$E292),(Input!$M$159*(1+rvanilla)^0.5)-SUM($M292:AT292),(Input!$M$159*(1+rvanilla)^0.5)/A17stdlife))</f>
        <v>0</v>
      </c>
      <c r="AV292" s="161">
        <f>IF(A17stdlife="n/a","n/a",IF(AV$3&gt;(A17stdlife+$E292),(Input!$M$159*(1+rvanilla)^0.5)-SUM($M292:AU292),(Input!$M$159*(1+rvanilla)^0.5)/A17stdlife))</f>
        <v>0</v>
      </c>
      <c r="AW292" s="161">
        <f>IF(A17stdlife="n/a","n/a",IF(AW$3&gt;(A17stdlife+$E292),(Input!$M$159*(1+rvanilla)^0.5)-SUM($M292:AV292),(Input!$M$159*(1+rvanilla)^0.5)/A17stdlife))</f>
        <v>0</v>
      </c>
      <c r="AX292" s="161">
        <f>IF(A17stdlife="n/a","n/a",IF(AX$3&gt;(A17stdlife+$E292),(Input!$M$159*(1+rvanilla)^0.5)-SUM($M292:AW292),(Input!$M$159*(1+rvanilla)^0.5)/A17stdlife))</f>
        <v>0</v>
      </c>
      <c r="AY292" s="161">
        <f>IF(A17stdlife="n/a","n/a",IF(AY$3&gt;(A17stdlife+$E292),(Input!$M$159*(1+rvanilla)^0.5)-SUM($M292:AX292),(Input!$M$159*(1+rvanilla)^0.5)/A17stdlife))</f>
        <v>0</v>
      </c>
      <c r="AZ292" s="161">
        <f>IF(A17stdlife="n/a","n/a",IF(AZ$3&gt;(A17stdlife+$E292),(Input!$M$159*(1+rvanilla)^0.5)-SUM($M292:AY292),(Input!$M$159*(1+rvanilla)^0.5)/A17stdlife))</f>
        <v>0</v>
      </c>
      <c r="BA292" s="161">
        <f>IF(A17stdlife="n/a","n/a",IF(BA$3&gt;(A17stdlife+$E292),(Input!$M$159*(1+rvanilla)^0.5)-SUM($M292:AZ292),(Input!$M$159*(1+rvanilla)^0.5)/A17stdlife))</f>
        <v>0</v>
      </c>
      <c r="BB292" s="161">
        <f>IF(A17stdlife="n/a","n/a",IF(BB$3&gt;(A17stdlife+$E292),(Input!$M$159*(1+rvanilla)^0.5)-SUM($M292:BA292),(Input!$M$159*(1+rvanilla)^0.5)/A17stdlife))</f>
        <v>0</v>
      </c>
      <c r="BC292" s="161">
        <f>IF(A17stdlife="n/a","n/a",IF(BC$3&gt;(A17stdlife+$E292),(Input!$M$159*(1+rvanilla)^0.5)-SUM($M292:BB292),(Input!$M$159*(1+rvanilla)^0.5)/A17stdlife))</f>
        <v>0</v>
      </c>
      <c r="BD292" s="161">
        <f>IF(A17stdlife="n/a","n/a",IF(BD$3&gt;(A17stdlife+$E292),(Input!$M$159*(1+rvanilla)^0.5)-SUM($M292:BC292),(Input!$M$159*(1+rvanilla)^0.5)/A17stdlife))</f>
        <v>0</v>
      </c>
      <c r="BE292" s="161">
        <f>IF(A17stdlife="n/a","n/a",IF(BE$3&gt;(A17stdlife+$E292),(Input!$M$159*(1+rvanilla)^0.5)-SUM($M292:BD292),(Input!$M$159*(1+rvanilla)^0.5)/A17stdlife))</f>
        <v>0</v>
      </c>
      <c r="BF292" s="161">
        <f>IF(A17stdlife="n/a","n/a",IF(BF$3&gt;(A17stdlife+$E292),(Input!$M$159*(1+rvanilla)^0.5)-SUM($M292:BE292),(Input!$M$159*(1+rvanilla)^0.5)/A17stdlife))</f>
        <v>0</v>
      </c>
      <c r="BG292" s="161">
        <f>IF(A17stdlife="n/a","n/a",IF(BG$3&gt;(A17stdlife+$E292),(Input!$M$159*(1+rvanilla)^0.5)-SUM($M292:BF292),(Input!$M$159*(1+rvanilla)^0.5)/A17stdlife))</f>
        <v>0</v>
      </c>
      <c r="BH292" s="161">
        <f>IF(A17stdlife="n/a","n/a",IF(BH$3&gt;(A17stdlife+$E292),(Input!$M$159*(1+rvanilla)^0.5)-SUM($M292:BG292),(Input!$M$159*(1+rvanilla)^0.5)/A17stdlife))</f>
        <v>0</v>
      </c>
      <c r="BI292" s="161">
        <f>IF(A17stdlife="n/a","n/a",IF(BI$3&gt;(A17stdlife+$E292),(Input!$M$159*(1+rvanilla)^0.5)-SUM($M292:BH292),(Input!$M$159*(1+rvanilla)^0.5)/A17stdlife))</f>
        <v>0</v>
      </c>
      <c r="BJ292" s="19"/>
      <c r="BK292" s="19"/>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x14ac:dyDescent="0.2">
      <c r="A293" s="19"/>
      <c r="B293" s="19"/>
      <c r="C293" s="35"/>
      <c r="D293" s="469"/>
      <c r="E293" s="281">
        <v>8</v>
      </c>
      <c r="F293" s="37"/>
      <c r="G293" s="393"/>
      <c r="H293" s="307"/>
      <c r="I293" s="307"/>
      <c r="J293" s="307"/>
      <c r="K293" s="307"/>
      <c r="L293" s="307"/>
      <c r="M293" s="307"/>
      <c r="N293" s="306"/>
      <c r="O293" s="161">
        <f>IF(A17stdlife="n/a","n/a",IF(O$3&gt;(A17stdlife+$E293),(Input!$N$159*(1+rvanilla)^0.5)-SUM($N293:N293),(Input!$N$159*(1+rvanilla)^0.5)/A17stdlife))</f>
        <v>0</v>
      </c>
      <c r="P293" s="161">
        <f>IF(A17stdlife="n/a","n/a",IF(P$3&gt;(A17stdlife+$E293),(Input!$N$159*(1+rvanilla)^0.5)-SUM($N293:O293),(Input!$N$159*(1+rvanilla)^0.5)/A17stdlife))</f>
        <v>0</v>
      </c>
      <c r="Q293" s="161">
        <f>IF(A17stdlife="n/a","n/a",IF(Q$3&gt;(A17stdlife+$E293),(Input!$N$159*(1+rvanilla)^0.5)-SUM($N293:P293),(Input!$N$159*(1+rvanilla)^0.5)/A17stdlife))</f>
        <v>0</v>
      </c>
      <c r="R293" s="161">
        <f>IF(A17stdlife="n/a","n/a",IF(R$3&gt;(A17stdlife+$E293),(Input!$N$159*(1+rvanilla)^0.5)-SUM($N293:Q293),(Input!$N$159*(1+rvanilla)^0.5)/A17stdlife))</f>
        <v>0</v>
      </c>
      <c r="S293" s="161">
        <f>IF(A17stdlife="n/a","n/a",IF(S$3&gt;(A17stdlife+$E293),(Input!$N$159*(1+rvanilla)^0.5)-SUM($N293:R293),(Input!$N$159*(1+rvanilla)^0.5)/A17stdlife))</f>
        <v>0</v>
      </c>
      <c r="T293" s="161">
        <f>IF(A17stdlife="n/a","n/a",IF(T$3&gt;(A17stdlife+$E293),(Input!$N$159*(1+rvanilla)^0.5)-SUM($N293:S293),(Input!$N$159*(1+rvanilla)^0.5)/A17stdlife))</f>
        <v>0</v>
      </c>
      <c r="U293" s="161">
        <f>IF(A17stdlife="n/a","n/a",IF(U$3&gt;(A17stdlife+$E293),(Input!$N$159*(1+rvanilla)^0.5)-SUM($N293:T293),(Input!$N$159*(1+rvanilla)^0.5)/A17stdlife))</f>
        <v>0</v>
      </c>
      <c r="V293" s="161">
        <f>IF(A17stdlife="n/a","n/a",IF(V$3&gt;(A17stdlife+$E293),(Input!$N$159*(1+rvanilla)^0.5)-SUM($N293:U293),(Input!$N$159*(1+rvanilla)^0.5)/A17stdlife))</f>
        <v>0</v>
      </c>
      <c r="W293" s="161">
        <f>IF(A17stdlife="n/a","n/a",IF(W$3&gt;(A17stdlife+$E293),(Input!$N$159*(1+rvanilla)^0.5)-SUM($N293:V293),(Input!$N$159*(1+rvanilla)^0.5)/A17stdlife))</f>
        <v>0</v>
      </c>
      <c r="X293" s="161">
        <f>IF(A17stdlife="n/a","n/a",IF(X$3&gt;(A17stdlife+$E293),(Input!$N$159*(1+rvanilla)^0.5)-SUM($N293:W293),(Input!$N$159*(1+rvanilla)^0.5)/A17stdlife))</f>
        <v>0</v>
      </c>
      <c r="Y293" s="161">
        <f>IF(A17stdlife="n/a","n/a",IF(Y$3&gt;(A17stdlife+$E293),(Input!$N$159*(1+rvanilla)^0.5)-SUM($N293:X293),(Input!$N$159*(1+rvanilla)^0.5)/A17stdlife))</f>
        <v>0</v>
      </c>
      <c r="Z293" s="161">
        <f>IF(A17stdlife="n/a","n/a",IF(Z$3&gt;(A17stdlife+$E293),(Input!$N$159*(1+rvanilla)^0.5)-SUM($N293:Y293),(Input!$N$159*(1+rvanilla)^0.5)/A17stdlife))</f>
        <v>0</v>
      </c>
      <c r="AA293" s="161">
        <f>IF(A17stdlife="n/a","n/a",IF(AA$3&gt;(A17stdlife+$E293),(Input!$N$159*(1+rvanilla)^0.5)-SUM($N293:Z293),(Input!$N$159*(1+rvanilla)^0.5)/A17stdlife))</f>
        <v>0</v>
      </c>
      <c r="AB293" s="161">
        <f>IF(A17stdlife="n/a","n/a",IF(AB$3&gt;(A17stdlife+$E293),(Input!$N$159*(1+rvanilla)^0.5)-SUM($N293:AA293),(Input!$N$159*(1+rvanilla)^0.5)/A17stdlife))</f>
        <v>0</v>
      </c>
      <c r="AC293" s="161">
        <f>IF(A17stdlife="n/a","n/a",IF(AC$3&gt;(A17stdlife+$E293),(Input!$N$159*(1+rvanilla)^0.5)-SUM($N293:AB293),(Input!$N$159*(1+rvanilla)^0.5)/A17stdlife))</f>
        <v>0</v>
      </c>
      <c r="AD293" s="161">
        <f>IF(A17stdlife="n/a","n/a",IF(AD$3&gt;(A17stdlife+$E293),(Input!$N$159*(1+rvanilla)^0.5)-SUM($N293:AC293),(Input!$N$159*(1+rvanilla)^0.5)/A17stdlife))</f>
        <v>0</v>
      </c>
      <c r="AE293" s="161">
        <f>IF(A17stdlife="n/a","n/a",IF(AE$3&gt;(A17stdlife+$E293),(Input!$N$159*(1+rvanilla)^0.5)-SUM($N293:AD293),(Input!$N$159*(1+rvanilla)^0.5)/A17stdlife))</f>
        <v>0</v>
      </c>
      <c r="AF293" s="161">
        <f>IF(A17stdlife="n/a","n/a",IF(AF$3&gt;(A17stdlife+$E293),(Input!$N$159*(1+rvanilla)^0.5)-SUM($N293:AE293),(Input!$N$159*(1+rvanilla)^0.5)/A17stdlife))</f>
        <v>0</v>
      </c>
      <c r="AG293" s="161">
        <f>IF(A17stdlife="n/a","n/a",IF(AG$3&gt;(A17stdlife+$E293),(Input!$N$159*(1+rvanilla)^0.5)-SUM($N293:AF293),(Input!$N$159*(1+rvanilla)^0.5)/A17stdlife))</f>
        <v>0</v>
      </c>
      <c r="AH293" s="161">
        <f>IF(A17stdlife="n/a","n/a",IF(AH$3&gt;(A17stdlife+$E293),(Input!$N$159*(1+rvanilla)^0.5)-SUM($N293:AG293),(Input!$N$159*(1+rvanilla)^0.5)/A17stdlife))</f>
        <v>0</v>
      </c>
      <c r="AI293" s="161">
        <f>IF(A17stdlife="n/a","n/a",IF(AI$3&gt;(A17stdlife+$E293),(Input!$N$159*(1+rvanilla)^0.5)-SUM($N293:AH293),(Input!$N$159*(1+rvanilla)^0.5)/A17stdlife))</f>
        <v>0</v>
      </c>
      <c r="AJ293" s="161">
        <f>IF(A17stdlife="n/a","n/a",IF(AJ$3&gt;(A17stdlife+$E293),(Input!$N$159*(1+rvanilla)^0.5)-SUM($N293:AI293),(Input!$N$159*(1+rvanilla)^0.5)/A17stdlife))</f>
        <v>0</v>
      </c>
      <c r="AK293" s="161">
        <f>IF(A17stdlife="n/a","n/a",IF(AK$3&gt;(A17stdlife+$E293),(Input!$N$159*(1+rvanilla)^0.5)-SUM($N293:AJ293),(Input!$N$159*(1+rvanilla)^0.5)/A17stdlife))</f>
        <v>0</v>
      </c>
      <c r="AL293" s="161">
        <f>IF(A17stdlife="n/a","n/a",IF(AL$3&gt;(A17stdlife+$E293),(Input!$N$159*(1+rvanilla)^0.5)-SUM($N293:AK293),(Input!$N$159*(1+rvanilla)^0.5)/A17stdlife))</f>
        <v>0</v>
      </c>
      <c r="AM293" s="161">
        <f>IF(A17stdlife="n/a","n/a",IF(AM$3&gt;(A17stdlife+$E293),(Input!$N$159*(1+rvanilla)^0.5)-SUM($N293:AL293),(Input!$N$159*(1+rvanilla)^0.5)/A17stdlife))</f>
        <v>0</v>
      </c>
      <c r="AN293" s="161">
        <f>IF(A17stdlife="n/a","n/a",IF(AN$3&gt;(A17stdlife+$E293),(Input!$N$159*(1+rvanilla)^0.5)-SUM($N293:AM293),(Input!$N$159*(1+rvanilla)^0.5)/A17stdlife))</f>
        <v>0</v>
      </c>
      <c r="AO293" s="161">
        <f>IF(A17stdlife="n/a","n/a",IF(AO$3&gt;(A17stdlife+$E293),(Input!$N$159*(1+rvanilla)^0.5)-SUM($N293:AN293),(Input!$N$159*(1+rvanilla)^0.5)/A17stdlife))</f>
        <v>0</v>
      </c>
      <c r="AP293" s="161">
        <f>IF(A17stdlife="n/a","n/a",IF(AP$3&gt;(A17stdlife+$E293),(Input!$N$159*(1+rvanilla)^0.5)-SUM($N293:AO293),(Input!$N$159*(1+rvanilla)^0.5)/A17stdlife))</f>
        <v>0</v>
      </c>
      <c r="AQ293" s="161">
        <f>IF(A17stdlife="n/a","n/a",IF(AQ$3&gt;(A17stdlife+$E293),(Input!$N$159*(1+rvanilla)^0.5)-SUM($N293:AP293),(Input!$N$159*(1+rvanilla)^0.5)/A17stdlife))</f>
        <v>0</v>
      </c>
      <c r="AR293" s="161">
        <f>IF(A17stdlife="n/a","n/a",IF(AR$3&gt;(A17stdlife+$E293),(Input!$N$159*(1+rvanilla)^0.5)-SUM($N293:AQ293),(Input!$N$159*(1+rvanilla)^0.5)/A17stdlife))</f>
        <v>0</v>
      </c>
      <c r="AS293" s="161">
        <f>IF(A17stdlife="n/a","n/a",IF(AS$3&gt;(A17stdlife+$E293),(Input!$N$159*(1+rvanilla)^0.5)-SUM($N293:AR293),(Input!$N$159*(1+rvanilla)^0.5)/A17stdlife))</f>
        <v>0</v>
      </c>
      <c r="AT293" s="161">
        <f>IF(A17stdlife="n/a","n/a",IF(AT$3&gt;(A17stdlife+$E293),(Input!$N$159*(1+rvanilla)^0.5)-SUM($N293:AS293),(Input!$N$159*(1+rvanilla)^0.5)/A17stdlife))</f>
        <v>0</v>
      </c>
      <c r="AU293" s="161">
        <f>IF(A17stdlife="n/a","n/a",IF(AU$3&gt;(A17stdlife+$E293),(Input!$N$159*(1+rvanilla)^0.5)-SUM($N293:AT293),(Input!$N$159*(1+rvanilla)^0.5)/A17stdlife))</f>
        <v>0</v>
      </c>
      <c r="AV293" s="161">
        <f>IF(A17stdlife="n/a","n/a",IF(AV$3&gt;(A17stdlife+$E293),(Input!$N$159*(1+rvanilla)^0.5)-SUM($N293:AU293),(Input!$N$159*(1+rvanilla)^0.5)/A17stdlife))</f>
        <v>0</v>
      </c>
      <c r="AW293" s="161">
        <f>IF(A17stdlife="n/a","n/a",IF(AW$3&gt;(A17stdlife+$E293),(Input!$N$159*(1+rvanilla)^0.5)-SUM($N293:AV293),(Input!$N$159*(1+rvanilla)^0.5)/A17stdlife))</f>
        <v>0</v>
      </c>
      <c r="AX293" s="161">
        <f>IF(A17stdlife="n/a","n/a",IF(AX$3&gt;(A17stdlife+$E293),(Input!$N$159*(1+rvanilla)^0.5)-SUM($N293:AW293),(Input!$N$159*(1+rvanilla)^0.5)/A17stdlife))</f>
        <v>0</v>
      </c>
      <c r="AY293" s="161">
        <f>IF(A17stdlife="n/a","n/a",IF(AY$3&gt;(A17stdlife+$E293),(Input!$N$159*(1+rvanilla)^0.5)-SUM($N293:AX293),(Input!$N$159*(1+rvanilla)^0.5)/A17stdlife))</f>
        <v>0</v>
      </c>
      <c r="AZ293" s="161">
        <f>IF(A17stdlife="n/a","n/a",IF(AZ$3&gt;(A17stdlife+$E293),(Input!$N$159*(1+rvanilla)^0.5)-SUM($N293:AY293),(Input!$N$159*(1+rvanilla)^0.5)/A17stdlife))</f>
        <v>0</v>
      </c>
      <c r="BA293" s="161">
        <f>IF(A17stdlife="n/a","n/a",IF(BA$3&gt;(A17stdlife+$E293),(Input!$N$159*(1+rvanilla)^0.5)-SUM($N293:AZ293),(Input!$N$159*(1+rvanilla)^0.5)/A17stdlife))</f>
        <v>0</v>
      </c>
      <c r="BB293" s="161">
        <f>IF(A17stdlife="n/a","n/a",IF(BB$3&gt;(A17stdlife+$E293),(Input!$N$159*(1+rvanilla)^0.5)-SUM($N293:BA293),(Input!$N$159*(1+rvanilla)^0.5)/A17stdlife))</f>
        <v>0</v>
      </c>
      <c r="BC293" s="161">
        <f>IF(A17stdlife="n/a","n/a",IF(BC$3&gt;(A17stdlife+$E293),(Input!$N$159*(1+rvanilla)^0.5)-SUM($N293:BB293),(Input!$N$159*(1+rvanilla)^0.5)/A17stdlife))</f>
        <v>0</v>
      </c>
      <c r="BD293" s="161">
        <f>IF(A17stdlife="n/a","n/a",IF(BD$3&gt;(A17stdlife+$E293),(Input!$N$159*(1+rvanilla)^0.5)-SUM($N293:BC293),(Input!$N$159*(1+rvanilla)^0.5)/A17stdlife))</f>
        <v>0</v>
      </c>
      <c r="BE293" s="161">
        <f>IF(A17stdlife="n/a","n/a",IF(BE$3&gt;(A17stdlife+$E293),(Input!$N$159*(1+rvanilla)^0.5)-SUM($N293:BD293),(Input!$N$159*(1+rvanilla)^0.5)/A17stdlife))</f>
        <v>0</v>
      </c>
      <c r="BF293" s="161">
        <f>IF(A17stdlife="n/a","n/a",IF(BF$3&gt;(A17stdlife+$E293),(Input!$N$159*(1+rvanilla)^0.5)-SUM($N293:BE293),(Input!$N$159*(1+rvanilla)^0.5)/A17stdlife))</f>
        <v>0</v>
      </c>
      <c r="BG293" s="161">
        <f>IF(A17stdlife="n/a","n/a",IF(BG$3&gt;(A17stdlife+$E293),(Input!$N$159*(1+rvanilla)^0.5)-SUM($N293:BF293),(Input!$N$159*(1+rvanilla)^0.5)/A17stdlife))</f>
        <v>0</v>
      </c>
      <c r="BH293" s="161">
        <f>IF(A17stdlife="n/a","n/a",IF(BH$3&gt;(A17stdlife+$E293),(Input!$N$159*(1+rvanilla)^0.5)-SUM($N293:BG293),(Input!$N$159*(1+rvanilla)^0.5)/A17stdlife))</f>
        <v>0</v>
      </c>
      <c r="BI293" s="161">
        <f>IF(A17stdlife="n/a","n/a",IF(BI$3&gt;(A17stdlife+$E293),(Input!$N$159*(1+rvanilla)^0.5)-SUM($N293:BH293),(Input!$N$159*(1+rvanilla)^0.5)/A17stdlife))</f>
        <v>0</v>
      </c>
      <c r="BJ293" s="19"/>
      <c r="BK293" s="19"/>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x14ac:dyDescent="0.2">
      <c r="A294" s="19"/>
      <c r="B294" s="19"/>
      <c r="C294" s="35"/>
      <c r="D294" s="469"/>
      <c r="E294" s="281">
        <v>9</v>
      </c>
      <c r="F294" s="37"/>
      <c r="G294" s="393"/>
      <c r="H294" s="307"/>
      <c r="I294" s="307"/>
      <c r="J294" s="307"/>
      <c r="K294" s="307"/>
      <c r="L294" s="307"/>
      <c r="M294" s="307"/>
      <c r="N294" s="307"/>
      <c r="O294" s="306"/>
      <c r="P294" s="161">
        <f>IF(A17stdlife="n/a","n/a",IF(P$3&gt;(A17stdlife+$E294),(Input!$O$159*(1+rvanilla)^0.5)-SUM($O294:O294),(Input!$O$159*(1+rvanilla)^0.5)/A17stdlife))</f>
        <v>0</v>
      </c>
      <c r="Q294" s="161">
        <f>IF(A17stdlife="n/a","n/a",IF(Q$3&gt;(A17stdlife+$E294),(Input!$O$159*(1+rvanilla)^0.5)-SUM($O294:P294),(Input!$O$159*(1+rvanilla)^0.5)/A17stdlife))</f>
        <v>0</v>
      </c>
      <c r="R294" s="161">
        <f>IF(A17stdlife="n/a","n/a",IF(R$3&gt;(A17stdlife+$E294),(Input!$O$159*(1+rvanilla)^0.5)-SUM($O294:Q294),(Input!$O$159*(1+rvanilla)^0.5)/A17stdlife))</f>
        <v>0</v>
      </c>
      <c r="S294" s="161">
        <f>IF(A17stdlife="n/a","n/a",IF(S$3&gt;(A17stdlife+$E294),(Input!$O$159*(1+rvanilla)^0.5)-SUM($O294:R294),(Input!$O$159*(1+rvanilla)^0.5)/A17stdlife))</f>
        <v>0</v>
      </c>
      <c r="T294" s="161">
        <f>IF(A17stdlife="n/a","n/a",IF(T$3&gt;(A17stdlife+$E294),(Input!$O$159*(1+rvanilla)^0.5)-SUM($O294:S294),(Input!$O$159*(1+rvanilla)^0.5)/A17stdlife))</f>
        <v>0</v>
      </c>
      <c r="U294" s="161">
        <f>IF(A17stdlife="n/a","n/a",IF(U$3&gt;(A17stdlife+$E294),(Input!$O$159*(1+rvanilla)^0.5)-SUM($O294:T294),(Input!$O$159*(1+rvanilla)^0.5)/A17stdlife))</f>
        <v>0</v>
      </c>
      <c r="V294" s="161">
        <f>IF(A17stdlife="n/a","n/a",IF(V$3&gt;(A17stdlife+$E294),(Input!$O$159*(1+rvanilla)^0.5)-SUM($O294:U294),(Input!$O$159*(1+rvanilla)^0.5)/A17stdlife))</f>
        <v>0</v>
      </c>
      <c r="W294" s="161">
        <f>IF(A17stdlife="n/a","n/a",IF(W$3&gt;(A17stdlife+$E294),(Input!$O$159*(1+rvanilla)^0.5)-SUM($O294:V294),(Input!$O$159*(1+rvanilla)^0.5)/A17stdlife))</f>
        <v>0</v>
      </c>
      <c r="X294" s="161">
        <f>IF(A17stdlife="n/a","n/a",IF(X$3&gt;(A17stdlife+$E294),(Input!$O$159*(1+rvanilla)^0.5)-SUM($O294:W294),(Input!$O$159*(1+rvanilla)^0.5)/A17stdlife))</f>
        <v>0</v>
      </c>
      <c r="Y294" s="161">
        <f>IF(A17stdlife="n/a","n/a",IF(Y$3&gt;(A17stdlife+$E294),(Input!$O$159*(1+rvanilla)^0.5)-SUM($O294:X294),(Input!$O$159*(1+rvanilla)^0.5)/A17stdlife))</f>
        <v>0</v>
      </c>
      <c r="Z294" s="161">
        <f>IF(A17stdlife="n/a","n/a",IF(Z$3&gt;(A17stdlife+$E294),(Input!$O$159*(1+rvanilla)^0.5)-SUM($O294:Y294),(Input!$O$159*(1+rvanilla)^0.5)/A17stdlife))</f>
        <v>0</v>
      </c>
      <c r="AA294" s="161">
        <f>IF(A17stdlife="n/a","n/a",IF(AA$3&gt;(A17stdlife+$E294),(Input!$O$159*(1+rvanilla)^0.5)-SUM($O294:Z294),(Input!$O$159*(1+rvanilla)^0.5)/A17stdlife))</f>
        <v>0</v>
      </c>
      <c r="AB294" s="161">
        <f>IF(A17stdlife="n/a","n/a",IF(AB$3&gt;(A17stdlife+$E294),(Input!$O$159*(1+rvanilla)^0.5)-SUM($O294:AA294),(Input!$O$159*(1+rvanilla)^0.5)/A17stdlife))</f>
        <v>0</v>
      </c>
      <c r="AC294" s="161">
        <f>IF(A17stdlife="n/a","n/a",IF(AC$3&gt;(A17stdlife+$E294),(Input!$O$159*(1+rvanilla)^0.5)-SUM($O294:AB294),(Input!$O$159*(1+rvanilla)^0.5)/A17stdlife))</f>
        <v>0</v>
      </c>
      <c r="AD294" s="161">
        <f>IF(A17stdlife="n/a","n/a",IF(AD$3&gt;(A17stdlife+$E294),(Input!$O$159*(1+rvanilla)^0.5)-SUM($O294:AC294),(Input!$O$159*(1+rvanilla)^0.5)/A17stdlife))</f>
        <v>0</v>
      </c>
      <c r="AE294" s="161">
        <f>IF(A17stdlife="n/a","n/a",IF(AE$3&gt;(A17stdlife+$E294),(Input!$O$159*(1+rvanilla)^0.5)-SUM($O294:AD294),(Input!$O$159*(1+rvanilla)^0.5)/A17stdlife))</f>
        <v>0</v>
      </c>
      <c r="AF294" s="161">
        <f>IF(A17stdlife="n/a","n/a",IF(AF$3&gt;(A17stdlife+$E294),(Input!$O$159*(1+rvanilla)^0.5)-SUM($O294:AE294),(Input!$O$159*(1+rvanilla)^0.5)/A17stdlife))</f>
        <v>0</v>
      </c>
      <c r="AG294" s="161">
        <f>IF(A17stdlife="n/a","n/a",IF(AG$3&gt;(A17stdlife+$E294),(Input!$O$159*(1+rvanilla)^0.5)-SUM($O294:AF294),(Input!$O$159*(1+rvanilla)^0.5)/A17stdlife))</f>
        <v>0</v>
      </c>
      <c r="AH294" s="161">
        <f>IF(A17stdlife="n/a","n/a",IF(AH$3&gt;(A17stdlife+$E294),(Input!$O$159*(1+rvanilla)^0.5)-SUM($O294:AG294),(Input!$O$159*(1+rvanilla)^0.5)/A17stdlife))</f>
        <v>0</v>
      </c>
      <c r="AI294" s="161">
        <f>IF(A17stdlife="n/a","n/a",IF(AI$3&gt;(A17stdlife+$E294),(Input!$O$159*(1+rvanilla)^0.5)-SUM($O294:AH294),(Input!$O$159*(1+rvanilla)^0.5)/A17stdlife))</f>
        <v>0</v>
      </c>
      <c r="AJ294" s="161">
        <f>IF(A17stdlife="n/a","n/a",IF(AJ$3&gt;(A17stdlife+$E294),(Input!$O$159*(1+rvanilla)^0.5)-SUM($O294:AI294),(Input!$O$159*(1+rvanilla)^0.5)/A17stdlife))</f>
        <v>0</v>
      </c>
      <c r="AK294" s="161">
        <f>IF(A17stdlife="n/a","n/a",IF(AK$3&gt;(A17stdlife+$E294),(Input!$O$159*(1+rvanilla)^0.5)-SUM($O294:AJ294),(Input!$O$159*(1+rvanilla)^0.5)/A17stdlife))</f>
        <v>0</v>
      </c>
      <c r="AL294" s="161">
        <f>IF(A17stdlife="n/a","n/a",IF(AL$3&gt;(A17stdlife+$E294),(Input!$O$159*(1+rvanilla)^0.5)-SUM($O294:AK294),(Input!$O$159*(1+rvanilla)^0.5)/A17stdlife))</f>
        <v>0</v>
      </c>
      <c r="AM294" s="161">
        <f>IF(A17stdlife="n/a","n/a",IF(AM$3&gt;(A17stdlife+$E294),(Input!$O$159*(1+rvanilla)^0.5)-SUM($O294:AL294),(Input!$O$159*(1+rvanilla)^0.5)/A17stdlife))</f>
        <v>0</v>
      </c>
      <c r="AN294" s="161">
        <f>IF(A17stdlife="n/a","n/a",IF(AN$3&gt;(A17stdlife+$E294),(Input!$O$159*(1+rvanilla)^0.5)-SUM($O294:AM294),(Input!$O$159*(1+rvanilla)^0.5)/A17stdlife))</f>
        <v>0</v>
      </c>
      <c r="AO294" s="161">
        <f>IF(A17stdlife="n/a","n/a",IF(AO$3&gt;(A17stdlife+$E294),(Input!$O$159*(1+rvanilla)^0.5)-SUM($O294:AN294),(Input!$O$159*(1+rvanilla)^0.5)/A17stdlife))</f>
        <v>0</v>
      </c>
      <c r="AP294" s="161">
        <f>IF(A17stdlife="n/a","n/a",IF(AP$3&gt;(A17stdlife+$E294),(Input!$O$159*(1+rvanilla)^0.5)-SUM($O294:AO294),(Input!$O$159*(1+rvanilla)^0.5)/A17stdlife))</f>
        <v>0</v>
      </c>
      <c r="AQ294" s="161">
        <f>IF(A17stdlife="n/a","n/a",IF(AQ$3&gt;(A17stdlife+$E294),(Input!$O$159*(1+rvanilla)^0.5)-SUM($O294:AP294),(Input!$O$159*(1+rvanilla)^0.5)/A17stdlife))</f>
        <v>0</v>
      </c>
      <c r="AR294" s="161">
        <f>IF(A17stdlife="n/a","n/a",IF(AR$3&gt;(A17stdlife+$E294),(Input!$O$159*(1+rvanilla)^0.5)-SUM($O294:AQ294),(Input!$O$159*(1+rvanilla)^0.5)/A17stdlife))</f>
        <v>0</v>
      </c>
      <c r="AS294" s="161">
        <f>IF(A17stdlife="n/a","n/a",IF(AS$3&gt;(A17stdlife+$E294),(Input!$O$159*(1+rvanilla)^0.5)-SUM($O294:AR294),(Input!$O$159*(1+rvanilla)^0.5)/A17stdlife))</f>
        <v>0</v>
      </c>
      <c r="AT294" s="161">
        <f>IF(A17stdlife="n/a","n/a",IF(AT$3&gt;(A17stdlife+$E294),(Input!$O$159*(1+rvanilla)^0.5)-SUM($O294:AS294),(Input!$O$159*(1+rvanilla)^0.5)/A17stdlife))</f>
        <v>0</v>
      </c>
      <c r="AU294" s="161">
        <f>IF(A17stdlife="n/a","n/a",IF(AU$3&gt;(A17stdlife+$E294),(Input!$O$159*(1+rvanilla)^0.5)-SUM($O294:AT294),(Input!$O$159*(1+rvanilla)^0.5)/A17stdlife))</f>
        <v>0</v>
      </c>
      <c r="AV294" s="161">
        <f>IF(A17stdlife="n/a","n/a",IF(AV$3&gt;(A17stdlife+$E294),(Input!$O$159*(1+rvanilla)^0.5)-SUM($O294:AU294),(Input!$O$159*(1+rvanilla)^0.5)/A17stdlife))</f>
        <v>0</v>
      </c>
      <c r="AW294" s="161">
        <f>IF(A17stdlife="n/a","n/a",IF(AW$3&gt;(A17stdlife+$E294),(Input!$O$159*(1+rvanilla)^0.5)-SUM($O294:AV294),(Input!$O$159*(1+rvanilla)^0.5)/A17stdlife))</f>
        <v>0</v>
      </c>
      <c r="AX294" s="161">
        <f>IF(A17stdlife="n/a","n/a",IF(AX$3&gt;(A17stdlife+$E294),(Input!$O$159*(1+rvanilla)^0.5)-SUM($O294:AW294),(Input!$O$159*(1+rvanilla)^0.5)/A17stdlife))</f>
        <v>0</v>
      </c>
      <c r="AY294" s="161">
        <f>IF(A17stdlife="n/a","n/a",IF(AY$3&gt;(A17stdlife+$E294),(Input!$O$159*(1+rvanilla)^0.5)-SUM($O294:AX294),(Input!$O$159*(1+rvanilla)^0.5)/A17stdlife))</f>
        <v>0</v>
      </c>
      <c r="AZ294" s="161">
        <f>IF(A17stdlife="n/a","n/a",IF(AZ$3&gt;(A17stdlife+$E294),(Input!$O$159*(1+rvanilla)^0.5)-SUM($O294:AY294),(Input!$O$159*(1+rvanilla)^0.5)/A17stdlife))</f>
        <v>0</v>
      </c>
      <c r="BA294" s="161">
        <f>IF(A17stdlife="n/a","n/a",IF(BA$3&gt;(A17stdlife+$E294),(Input!$O$159*(1+rvanilla)^0.5)-SUM($O294:AZ294),(Input!$O$159*(1+rvanilla)^0.5)/A17stdlife))</f>
        <v>0</v>
      </c>
      <c r="BB294" s="161">
        <f>IF(A17stdlife="n/a","n/a",IF(BB$3&gt;(A17stdlife+$E294),(Input!$O$159*(1+rvanilla)^0.5)-SUM($O294:BA294),(Input!$O$159*(1+rvanilla)^0.5)/A17stdlife))</f>
        <v>0</v>
      </c>
      <c r="BC294" s="161">
        <f>IF(A17stdlife="n/a","n/a",IF(BC$3&gt;(A17stdlife+$E294),(Input!$O$159*(1+rvanilla)^0.5)-SUM($O294:BB294),(Input!$O$159*(1+rvanilla)^0.5)/A17stdlife))</f>
        <v>0</v>
      </c>
      <c r="BD294" s="161">
        <f>IF(A17stdlife="n/a","n/a",IF(BD$3&gt;(A17stdlife+$E294),(Input!$O$159*(1+rvanilla)^0.5)-SUM($O294:BC294),(Input!$O$159*(1+rvanilla)^0.5)/A17stdlife))</f>
        <v>0</v>
      </c>
      <c r="BE294" s="161">
        <f>IF(A17stdlife="n/a","n/a",IF(BE$3&gt;(A17stdlife+$E294),(Input!$O$159*(1+rvanilla)^0.5)-SUM($O294:BD294),(Input!$O$159*(1+rvanilla)^0.5)/A17stdlife))</f>
        <v>0</v>
      </c>
      <c r="BF294" s="161">
        <f>IF(A17stdlife="n/a","n/a",IF(BF$3&gt;(A17stdlife+$E294),(Input!$O$159*(1+rvanilla)^0.5)-SUM($O294:BE294),(Input!$O$159*(1+rvanilla)^0.5)/A17stdlife))</f>
        <v>0</v>
      </c>
      <c r="BG294" s="161">
        <f>IF(A17stdlife="n/a","n/a",IF(BG$3&gt;(A17stdlife+$E294),(Input!$O$159*(1+rvanilla)^0.5)-SUM($O294:BF294),(Input!$O$159*(1+rvanilla)^0.5)/A17stdlife))</f>
        <v>0</v>
      </c>
      <c r="BH294" s="161">
        <f>IF(A17stdlife="n/a","n/a",IF(BH$3&gt;(A17stdlife+$E294),(Input!$O$159*(1+rvanilla)^0.5)-SUM($O294:BG294),(Input!$O$159*(1+rvanilla)^0.5)/A17stdlife))</f>
        <v>0</v>
      </c>
      <c r="BI294" s="161">
        <f>IF(A17stdlife="n/a","n/a",IF(BI$3&gt;(A17stdlife+$E294),(Input!$O$159*(1+rvanilla)^0.5)-SUM($O294:BH294),(Input!$O$159*(1+rvanilla)^0.5)/A17stdlife))</f>
        <v>0</v>
      </c>
      <c r="BJ294" s="19"/>
      <c r="BK294" s="19"/>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x14ac:dyDescent="0.2">
      <c r="A295" s="19"/>
      <c r="B295" s="19"/>
      <c r="C295" s="35"/>
      <c r="D295" s="469"/>
      <c r="E295" s="282">
        <v>10</v>
      </c>
      <c r="F295" s="37"/>
      <c r="G295" s="393"/>
      <c r="H295" s="307"/>
      <c r="I295" s="307"/>
      <c r="J295" s="307"/>
      <c r="K295" s="307"/>
      <c r="L295" s="307"/>
      <c r="M295" s="307"/>
      <c r="N295" s="307"/>
      <c r="O295" s="307"/>
      <c r="P295" s="306"/>
      <c r="Q295" s="161">
        <f>IF(A17stdlife="n/a","n/a",IF(Q$3&gt;(A17stdlife+$E295),(Input!$P$159*(1+rvanilla)^0.5)-SUM($P295:P295),(Input!$P$159*(1+rvanilla)^0.5)/A17stdlife))</f>
        <v>0</v>
      </c>
      <c r="R295" s="161">
        <f>IF(A17stdlife="n/a","n/a",IF(R$3&gt;(A17stdlife+$E295),(Input!$P$159*(1+rvanilla)^0.5)-SUM($P295:Q295),(Input!$P$159*(1+rvanilla)^0.5)/A17stdlife))</f>
        <v>0</v>
      </c>
      <c r="S295" s="161">
        <f>IF(A17stdlife="n/a","n/a",IF(S$3&gt;(A17stdlife+$E295),(Input!$P$159*(1+rvanilla)^0.5)-SUM($P295:R295),(Input!$P$159*(1+rvanilla)^0.5)/A17stdlife))</f>
        <v>0</v>
      </c>
      <c r="T295" s="161">
        <f>IF(A17stdlife="n/a","n/a",IF(T$3&gt;(A17stdlife+$E295),(Input!$P$159*(1+rvanilla)^0.5)-SUM($P295:S295),(Input!$P$159*(1+rvanilla)^0.5)/A17stdlife))</f>
        <v>0</v>
      </c>
      <c r="U295" s="161">
        <f>IF(A17stdlife="n/a","n/a",IF(U$3&gt;(A17stdlife+$E295),(Input!$P$159*(1+rvanilla)^0.5)-SUM($P295:T295),(Input!$P$159*(1+rvanilla)^0.5)/A17stdlife))</f>
        <v>0</v>
      </c>
      <c r="V295" s="161">
        <f>IF(A17stdlife="n/a","n/a",IF(V$3&gt;(A17stdlife+$E295),(Input!$P$159*(1+rvanilla)^0.5)-SUM($P295:U295),(Input!$P$159*(1+rvanilla)^0.5)/A17stdlife))</f>
        <v>0</v>
      </c>
      <c r="W295" s="161">
        <f>IF(A17stdlife="n/a","n/a",IF(W$3&gt;(A17stdlife+$E295),(Input!$P$159*(1+rvanilla)^0.5)-SUM($P295:V295),(Input!$P$159*(1+rvanilla)^0.5)/A17stdlife))</f>
        <v>0</v>
      </c>
      <c r="X295" s="161">
        <f>IF(A17stdlife="n/a","n/a",IF(X$3&gt;(A17stdlife+$E295),(Input!$P$159*(1+rvanilla)^0.5)-SUM($P295:W295),(Input!$P$159*(1+rvanilla)^0.5)/A17stdlife))</f>
        <v>0</v>
      </c>
      <c r="Y295" s="161">
        <f>IF(A17stdlife="n/a","n/a",IF(Y$3&gt;(A17stdlife+$E295),(Input!$P$159*(1+rvanilla)^0.5)-SUM($P295:X295),(Input!$P$159*(1+rvanilla)^0.5)/A17stdlife))</f>
        <v>0</v>
      </c>
      <c r="Z295" s="161">
        <f>IF(A17stdlife="n/a","n/a",IF(Z$3&gt;(A17stdlife+$E295),(Input!$P$159*(1+rvanilla)^0.5)-SUM($P295:Y295),(Input!$P$159*(1+rvanilla)^0.5)/A17stdlife))</f>
        <v>0</v>
      </c>
      <c r="AA295" s="161">
        <f>IF(A17stdlife="n/a","n/a",IF(AA$3&gt;(A17stdlife+$E295),(Input!$P$159*(1+rvanilla)^0.5)-SUM($P295:Z295),(Input!$P$159*(1+rvanilla)^0.5)/A17stdlife))</f>
        <v>0</v>
      </c>
      <c r="AB295" s="161">
        <f>IF(A17stdlife="n/a","n/a",IF(AB$3&gt;(A17stdlife+$E295),(Input!$P$159*(1+rvanilla)^0.5)-SUM($P295:AA295),(Input!$P$159*(1+rvanilla)^0.5)/A17stdlife))</f>
        <v>0</v>
      </c>
      <c r="AC295" s="161">
        <f>IF(A17stdlife="n/a","n/a",IF(AC$3&gt;(A17stdlife+$E295),(Input!$P$159*(1+rvanilla)^0.5)-SUM($P295:AB295),(Input!$P$159*(1+rvanilla)^0.5)/A17stdlife))</f>
        <v>0</v>
      </c>
      <c r="AD295" s="161">
        <f>IF(A17stdlife="n/a","n/a",IF(AD$3&gt;(A17stdlife+$E295),(Input!$P$159*(1+rvanilla)^0.5)-SUM($P295:AC295),(Input!$P$159*(1+rvanilla)^0.5)/A17stdlife))</f>
        <v>0</v>
      </c>
      <c r="AE295" s="161">
        <f>IF(A17stdlife="n/a","n/a",IF(AE$3&gt;(A17stdlife+$E295),(Input!$P$159*(1+rvanilla)^0.5)-SUM($P295:AD295),(Input!$P$159*(1+rvanilla)^0.5)/A17stdlife))</f>
        <v>0</v>
      </c>
      <c r="AF295" s="161">
        <f>IF(A17stdlife="n/a","n/a",IF(AF$3&gt;(A17stdlife+$E295),(Input!$P$159*(1+rvanilla)^0.5)-SUM($P295:AE295),(Input!$P$159*(1+rvanilla)^0.5)/A17stdlife))</f>
        <v>0</v>
      </c>
      <c r="AG295" s="161">
        <f>IF(A17stdlife="n/a","n/a",IF(AG$3&gt;(A17stdlife+$E295),(Input!$P$159*(1+rvanilla)^0.5)-SUM($P295:AF295),(Input!$P$159*(1+rvanilla)^0.5)/A17stdlife))</f>
        <v>0</v>
      </c>
      <c r="AH295" s="161">
        <f>IF(A17stdlife="n/a","n/a",IF(AH$3&gt;(A17stdlife+$E295),(Input!$P$159*(1+rvanilla)^0.5)-SUM($P295:AG295),(Input!$P$159*(1+rvanilla)^0.5)/A17stdlife))</f>
        <v>0</v>
      </c>
      <c r="AI295" s="161">
        <f>IF(A17stdlife="n/a","n/a",IF(AI$3&gt;(A17stdlife+$E295),(Input!$P$159*(1+rvanilla)^0.5)-SUM($P295:AH295),(Input!$P$159*(1+rvanilla)^0.5)/A17stdlife))</f>
        <v>0</v>
      </c>
      <c r="AJ295" s="161">
        <f>IF(A17stdlife="n/a","n/a",IF(AJ$3&gt;(A17stdlife+$E295),(Input!$P$159*(1+rvanilla)^0.5)-SUM($P295:AI295),(Input!$P$159*(1+rvanilla)^0.5)/A17stdlife))</f>
        <v>0</v>
      </c>
      <c r="AK295" s="161">
        <f>IF(A17stdlife="n/a","n/a",IF(AK$3&gt;(A17stdlife+$E295),(Input!$P$159*(1+rvanilla)^0.5)-SUM($P295:AJ295),(Input!$P$159*(1+rvanilla)^0.5)/A17stdlife))</f>
        <v>0</v>
      </c>
      <c r="AL295" s="161">
        <f>IF(A17stdlife="n/a","n/a",IF(AL$3&gt;(A17stdlife+$E295),(Input!$P$159*(1+rvanilla)^0.5)-SUM($P295:AK295),(Input!$P$159*(1+rvanilla)^0.5)/A17stdlife))</f>
        <v>0</v>
      </c>
      <c r="AM295" s="161">
        <f>IF(A17stdlife="n/a","n/a",IF(AM$3&gt;(A17stdlife+$E295),(Input!$P$159*(1+rvanilla)^0.5)-SUM($P295:AL295),(Input!$P$159*(1+rvanilla)^0.5)/A17stdlife))</f>
        <v>0</v>
      </c>
      <c r="AN295" s="161">
        <f>IF(A17stdlife="n/a","n/a",IF(AN$3&gt;(A17stdlife+$E295),(Input!$P$159*(1+rvanilla)^0.5)-SUM($P295:AM295),(Input!$P$159*(1+rvanilla)^0.5)/A17stdlife))</f>
        <v>0</v>
      </c>
      <c r="AO295" s="161">
        <f>IF(A17stdlife="n/a","n/a",IF(AO$3&gt;(A17stdlife+$E295),(Input!$P$159*(1+rvanilla)^0.5)-SUM($P295:AN295),(Input!$P$159*(1+rvanilla)^0.5)/A17stdlife))</f>
        <v>0</v>
      </c>
      <c r="AP295" s="161">
        <f>IF(A17stdlife="n/a","n/a",IF(AP$3&gt;(A17stdlife+$E295),(Input!$P$159*(1+rvanilla)^0.5)-SUM($P295:AO295),(Input!$P$159*(1+rvanilla)^0.5)/A17stdlife))</f>
        <v>0</v>
      </c>
      <c r="AQ295" s="161">
        <f>IF(A17stdlife="n/a","n/a",IF(AQ$3&gt;(A17stdlife+$E295),(Input!$P$159*(1+rvanilla)^0.5)-SUM($P295:AP295),(Input!$P$159*(1+rvanilla)^0.5)/A17stdlife))</f>
        <v>0</v>
      </c>
      <c r="AR295" s="161">
        <f>IF(A17stdlife="n/a","n/a",IF(AR$3&gt;(A17stdlife+$E295),(Input!$P$159*(1+rvanilla)^0.5)-SUM($P295:AQ295),(Input!$P$159*(1+rvanilla)^0.5)/A17stdlife))</f>
        <v>0</v>
      </c>
      <c r="AS295" s="161">
        <f>IF(A17stdlife="n/a","n/a",IF(AS$3&gt;(A17stdlife+$E295),(Input!$P$159*(1+rvanilla)^0.5)-SUM($P295:AR295),(Input!$P$159*(1+rvanilla)^0.5)/A17stdlife))</f>
        <v>0</v>
      </c>
      <c r="AT295" s="161">
        <f>IF(A17stdlife="n/a","n/a",IF(AT$3&gt;(A17stdlife+$E295),(Input!$P$159*(1+rvanilla)^0.5)-SUM($P295:AS295),(Input!$P$159*(1+rvanilla)^0.5)/A17stdlife))</f>
        <v>0</v>
      </c>
      <c r="AU295" s="161">
        <f>IF(A17stdlife="n/a","n/a",IF(AU$3&gt;(A17stdlife+$E295),(Input!$P$159*(1+rvanilla)^0.5)-SUM($P295:AT295),(Input!$P$159*(1+rvanilla)^0.5)/A17stdlife))</f>
        <v>0</v>
      </c>
      <c r="AV295" s="161">
        <f>IF(A17stdlife="n/a","n/a",IF(AV$3&gt;(A17stdlife+$E295),(Input!$P$159*(1+rvanilla)^0.5)-SUM($P295:AU295),(Input!$P$159*(1+rvanilla)^0.5)/A17stdlife))</f>
        <v>0</v>
      </c>
      <c r="AW295" s="161">
        <f>IF(A17stdlife="n/a","n/a",IF(AW$3&gt;(A17stdlife+$E295),(Input!$P$159*(1+rvanilla)^0.5)-SUM($P295:AV295),(Input!$P$159*(1+rvanilla)^0.5)/A17stdlife))</f>
        <v>0</v>
      </c>
      <c r="AX295" s="161">
        <f>IF(A17stdlife="n/a","n/a",IF(AX$3&gt;(A17stdlife+$E295),(Input!$P$159*(1+rvanilla)^0.5)-SUM($P295:AW295),(Input!$P$159*(1+rvanilla)^0.5)/A17stdlife))</f>
        <v>0</v>
      </c>
      <c r="AY295" s="161">
        <f>IF(A17stdlife="n/a","n/a",IF(AY$3&gt;(A17stdlife+$E295),(Input!$P$159*(1+rvanilla)^0.5)-SUM($P295:AX295),(Input!$P$159*(1+rvanilla)^0.5)/A17stdlife))</f>
        <v>0</v>
      </c>
      <c r="AZ295" s="161">
        <f>IF(A17stdlife="n/a","n/a",IF(AZ$3&gt;(A17stdlife+$E295),(Input!$P$159*(1+rvanilla)^0.5)-SUM($P295:AY295),(Input!$P$159*(1+rvanilla)^0.5)/A17stdlife))</f>
        <v>0</v>
      </c>
      <c r="BA295" s="161">
        <f>IF(A17stdlife="n/a","n/a",IF(BA$3&gt;(A17stdlife+$E295),(Input!$P$159*(1+rvanilla)^0.5)-SUM($P295:AZ295),(Input!$P$159*(1+rvanilla)^0.5)/A17stdlife))</f>
        <v>0</v>
      </c>
      <c r="BB295" s="161">
        <f>IF(A17stdlife="n/a","n/a",IF(BB$3&gt;(A17stdlife+$E295),(Input!$P$159*(1+rvanilla)^0.5)-SUM($P295:BA295),(Input!$P$159*(1+rvanilla)^0.5)/A17stdlife))</f>
        <v>0</v>
      </c>
      <c r="BC295" s="161">
        <f>IF(A17stdlife="n/a","n/a",IF(BC$3&gt;(A17stdlife+$E295),(Input!$P$159*(1+rvanilla)^0.5)-SUM($P295:BB295),(Input!$P$159*(1+rvanilla)^0.5)/A17stdlife))</f>
        <v>0</v>
      </c>
      <c r="BD295" s="161">
        <f>IF(A17stdlife="n/a","n/a",IF(BD$3&gt;(A17stdlife+$E295),(Input!$P$159*(1+rvanilla)^0.5)-SUM($P295:BC295),(Input!$P$159*(1+rvanilla)^0.5)/A17stdlife))</f>
        <v>0</v>
      </c>
      <c r="BE295" s="161">
        <f>IF(A17stdlife="n/a","n/a",IF(BE$3&gt;(A17stdlife+$E295),(Input!$P$159*(1+rvanilla)^0.5)-SUM($P295:BD295),(Input!$P$159*(1+rvanilla)^0.5)/A17stdlife))</f>
        <v>0</v>
      </c>
      <c r="BF295" s="161">
        <f>IF(A17stdlife="n/a","n/a",IF(BF$3&gt;(A17stdlife+$E295),(Input!$P$159*(1+rvanilla)^0.5)-SUM($P295:BE295),(Input!$P$159*(1+rvanilla)^0.5)/A17stdlife))</f>
        <v>0</v>
      </c>
      <c r="BG295" s="161">
        <f>IF(A17stdlife="n/a","n/a",IF(BG$3&gt;(A17stdlife+$E295),(Input!$P$159*(1+rvanilla)^0.5)-SUM($P295:BF295),(Input!$P$159*(1+rvanilla)^0.5)/A17stdlife))</f>
        <v>0</v>
      </c>
      <c r="BH295" s="161">
        <f>IF(A17stdlife="n/a","n/a",IF(BH$3&gt;(A17stdlife+$E295),(Input!$P$159*(1+rvanilla)^0.5)-SUM($P295:BG295),(Input!$P$159*(1+rvanilla)^0.5)/A17stdlife))</f>
        <v>0</v>
      </c>
      <c r="BI295" s="161">
        <f>IF(A17stdlife="n/a","n/a",IF(BI$3&gt;(A17stdlife+$E295),(Input!$P$159*(1+rvanilla)^0.5)-SUM($P295:BH295),(Input!$P$159*(1+rvanilla)^0.5)/A17stdlife))</f>
        <v>0</v>
      </c>
      <c r="BJ295" s="19"/>
      <c r="BK295" s="19"/>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1" x14ac:dyDescent="0.2">
      <c r="A296" s="19"/>
      <c r="B296" s="19"/>
      <c r="C296" s="35" t="str">
        <f>Asset17</f>
        <v>Other non system assets</v>
      </c>
      <c r="D296" s="19"/>
      <c r="E296" s="19"/>
      <c r="F296" s="32"/>
      <c r="G296" s="158">
        <f>SUM(G284:G295)</f>
        <v>0.20444487064830161</v>
      </c>
      <c r="H296" s="158">
        <f t="shared" ref="H296:AL296" si="69">SUM(H284:H295)</f>
        <v>0.20444487064830161</v>
      </c>
      <c r="I296" s="158">
        <f t="shared" si="69"/>
        <v>0.20444487064830161</v>
      </c>
      <c r="J296" s="158">
        <f t="shared" si="69"/>
        <v>0.20444487064830161</v>
      </c>
      <c r="K296" s="158">
        <f t="shared" si="69"/>
        <v>0.20444487064830161</v>
      </c>
      <c r="L296" s="158">
        <f t="shared" si="69"/>
        <v>0.20444487064830161</v>
      </c>
      <c r="M296" s="158">
        <f t="shared" si="69"/>
        <v>0.20444487064830161</v>
      </c>
      <c r="N296" s="158">
        <f t="shared" si="69"/>
        <v>0.13460462858979105</v>
      </c>
      <c r="O296" s="158">
        <f t="shared" si="69"/>
        <v>0</v>
      </c>
      <c r="P296" s="158">
        <f t="shared" si="69"/>
        <v>0</v>
      </c>
      <c r="Q296" s="158">
        <f t="shared" si="69"/>
        <v>0</v>
      </c>
      <c r="R296" s="158">
        <f t="shared" si="69"/>
        <v>0</v>
      </c>
      <c r="S296" s="158">
        <f t="shared" si="69"/>
        <v>0</v>
      </c>
      <c r="T296" s="158">
        <f t="shared" si="69"/>
        <v>0</v>
      </c>
      <c r="U296" s="158">
        <f t="shared" si="69"/>
        <v>0</v>
      </c>
      <c r="V296" s="158">
        <f t="shared" si="69"/>
        <v>0</v>
      </c>
      <c r="W296" s="158">
        <f t="shared" si="69"/>
        <v>0</v>
      </c>
      <c r="X296" s="158">
        <f t="shared" si="69"/>
        <v>0</v>
      </c>
      <c r="Y296" s="158">
        <f t="shared" si="69"/>
        <v>0</v>
      </c>
      <c r="Z296" s="158">
        <f t="shared" si="69"/>
        <v>0</v>
      </c>
      <c r="AA296" s="158">
        <f t="shared" si="69"/>
        <v>0</v>
      </c>
      <c r="AB296" s="158">
        <f t="shared" si="69"/>
        <v>0</v>
      </c>
      <c r="AC296" s="158">
        <f t="shared" si="69"/>
        <v>0</v>
      </c>
      <c r="AD296" s="158">
        <f t="shared" si="69"/>
        <v>0</v>
      </c>
      <c r="AE296" s="158">
        <f t="shared" si="69"/>
        <v>0</v>
      </c>
      <c r="AF296" s="158">
        <f t="shared" si="69"/>
        <v>0</v>
      </c>
      <c r="AG296" s="158">
        <f t="shared" si="69"/>
        <v>0</v>
      </c>
      <c r="AH296" s="158">
        <f t="shared" si="69"/>
        <v>0</v>
      </c>
      <c r="AI296" s="158">
        <f t="shared" si="69"/>
        <v>0</v>
      </c>
      <c r="AJ296" s="158">
        <f t="shared" si="69"/>
        <v>0</v>
      </c>
      <c r="AK296" s="158">
        <f t="shared" si="69"/>
        <v>0</v>
      </c>
      <c r="AL296" s="158">
        <f t="shared" si="69"/>
        <v>0</v>
      </c>
      <c r="AM296" s="158">
        <f t="shared" ref="AM296:BI296" si="70">SUM(AM284:AM295)</f>
        <v>0</v>
      </c>
      <c r="AN296" s="158">
        <f t="shared" si="70"/>
        <v>0</v>
      </c>
      <c r="AO296" s="158">
        <f t="shared" si="70"/>
        <v>0</v>
      </c>
      <c r="AP296" s="158">
        <f t="shared" si="70"/>
        <v>0</v>
      </c>
      <c r="AQ296" s="158">
        <f t="shared" si="70"/>
        <v>0</v>
      </c>
      <c r="AR296" s="158">
        <f t="shared" si="70"/>
        <v>0</v>
      </c>
      <c r="AS296" s="158">
        <f t="shared" si="70"/>
        <v>0</v>
      </c>
      <c r="AT296" s="158">
        <f t="shared" si="70"/>
        <v>0</v>
      </c>
      <c r="AU296" s="158">
        <f t="shared" si="70"/>
        <v>0</v>
      </c>
      <c r="AV296" s="158">
        <f t="shared" si="70"/>
        <v>0</v>
      </c>
      <c r="AW296" s="158">
        <f t="shared" si="70"/>
        <v>0</v>
      </c>
      <c r="AX296" s="158">
        <f t="shared" si="70"/>
        <v>0</v>
      </c>
      <c r="AY296" s="158">
        <f t="shared" si="70"/>
        <v>0</v>
      </c>
      <c r="AZ296" s="158">
        <f t="shared" si="70"/>
        <v>0</v>
      </c>
      <c r="BA296" s="158">
        <f t="shared" si="70"/>
        <v>0</v>
      </c>
      <c r="BB296" s="158">
        <f t="shared" si="70"/>
        <v>0</v>
      </c>
      <c r="BC296" s="158">
        <f t="shared" si="70"/>
        <v>0</v>
      </c>
      <c r="BD296" s="158">
        <f t="shared" si="70"/>
        <v>0</v>
      </c>
      <c r="BE296" s="158">
        <f t="shared" si="70"/>
        <v>0</v>
      </c>
      <c r="BF296" s="158">
        <f t="shared" si="70"/>
        <v>0</v>
      </c>
      <c r="BG296" s="158">
        <f t="shared" si="70"/>
        <v>0</v>
      </c>
      <c r="BH296" s="158">
        <f t="shared" si="70"/>
        <v>0</v>
      </c>
      <c r="BI296" s="158">
        <f t="shared" si="70"/>
        <v>0</v>
      </c>
      <c r="BJ296" s="19"/>
      <c r="BK296" s="19"/>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x14ac:dyDescent="0.2">
      <c r="A297" s="19"/>
      <c r="B297" s="42" t="str">
        <f>C309</f>
        <v>IT systems</v>
      </c>
      <c r="C297" s="43"/>
      <c r="D297" s="44" t="s">
        <v>72</v>
      </c>
      <c r="E297" s="43"/>
      <c r="F297" s="45"/>
      <c r="G297" s="391">
        <f>IF(G$3&gt;A18remlife,A18value-SUM($F297:F297),IF(A18remlife="N/A","n/a",A18value/A18remlife))</f>
        <v>8.8953833114733172</v>
      </c>
      <c r="H297" s="160">
        <f>IF(H$3&gt;A18remlife,A18value-SUM($F297:G297),IF(A18remlife="N/A","n/a",A18value/A18remlife))</f>
        <v>8.8953833114733172</v>
      </c>
      <c r="I297" s="160">
        <f>IF(I$3&gt;A18remlife,A18value-SUM($F297:H297),IF(A18remlife="N/A","n/a",A18value/A18remlife))</f>
        <v>8.8953833114733172</v>
      </c>
      <c r="J297" s="160">
        <f>IF(J$3&gt;A18remlife,A18value-SUM($F297:I297),IF(A18remlife="N/A","n/a",A18value/A18remlife))</f>
        <v>2.6556375645501156</v>
      </c>
      <c r="K297" s="160">
        <f>IF(K$3&gt;A18remlife,A18value-SUM($F297:J297),IF(A18remlife="N/A","n/a",A18value/A18remlife))</f>
        <v>0</v>
      </c>
      <c r="L297" s="160">
        <f>IF(L$3&gt;A18remlife,A18value-SUM($F297:K297),IF(A18remlife="N/A","n/a",A18value/A18remlife))</f>
        <v>0</v>
      </c>
      <c r="M297" s="160">
        <f>IF(M$3&gt;A18remlife,A18value-SUM($F297:L297),IF(A18remlife="N/A","n/a",A18value/A18remlife))</f>
        <v>0</v>
      </c>
      <c r="N297" s="160">
        <f>IF(N$3&gt;A18remlife,A18value-SUM($F297:M297),IF(A18remlife="N/A","n/a",A18value/A18remlife))</f>
        <v>0</v>
      </c>
      <c r="O297" s="160">
        <f>IF(O$3&gt;A18remlife,A18value-SUM($F297:N297),IF(A18remlife="N/A","n/a",A18value/A18remlife))</f>
        <v>0</v>
      </c>
      <c r="P297" s="160">
        <f>IF(P$3&gt;A18remlife,A18value-SUM($F297:O297),IF(A18remlife="N/A","n/a",A18value/A18remlife))</f>
        <v>0</v>
      </c>
      <c r="Q297" s="160">
        <f>IF(Q$3&gt;A18remlife,A18value-SUM($F297:P297),IF(A18remlife="N/A","n/a",A18value/A18remlife))</f>
        <v>0</v>
      </c>
      <c r="R297" s="160">
        <f>IF(R$3&gt;A18remlife,A18value-SUM($F297:Q297),IF(A18remlife="N/A","n/a",A18value/A18remlife))</f>
        <v>0</v>
      </c>
      <c r="S297" s="160">
        <f>IF(S$3&gt;A18remlife,A18value-SUM($F297:R297),IF(A18remlife="N/A","n/a",A18value/A18remlife))</f>
        <v>0</v>
      </c>
      <c r="T297" s="160">
        <f>IF(T$3&gt;A18remlife,A18value-SUM($F297:S297),IF(A18remlife="N/A","n/a",A18value/A18remlife))</f>
        <v>0</v>
      </c>
      <c r="U297" s="160">
        <f>IF(U$3&gt;A18remlife,A18value-SUM($F297:T297),IF(A18remlife="N/A","n/a",A18value/A18remlife))</f>
        <v>0</v>
      </c>
      <c r="V297" s="160">
        <f>IF(V$3&gt;A18remlife,A18value-SUM($F297:U297),IF(A18remlife="N/A","n/a",A18value/A18remlife))</f>
        <v>0</v>
      </c>
      <c r="W297" s="160">
        <f>IF(W$3&gt;A18remlife,A18value-SUM($F297:V297),IF(A18remlife="N/A","n/a",A18value/A18remlife))</f>
        <v>0</v>
      </c>
      <c r="X297" s="160">
        <f>IF(X$3&gt;A18remlife,A18value-SUM($F297:W297),IF(A18remlife="N/A","n/a",A18value/A18remlife))</f>
        <v>0</v>
      </c>
      <c r="Y297" s="160">
        <f>IF(Y$3&gt;A18remlife,A18value-SUM($F297:X297),IF(A18remlife="N/A","n/a",A18value/A18remlife))</f>
        <v>0</v>
      </c>
      <c r="Z297" s="160">
        <f>IF(Z$3&gt;A18remlife,A18value-SUM($F297:Y297),IF(A18remlife="N/A","n/a",A18value/A18remlife))</f>
        <v>0</v>
      </c>
      <c r="AA297" s="160">
        <f>IF(AA$3&gt;A18remlife,A18value-SUM($F297:Z297),IF(A18remlife="N/A","n/a",A18value/A18remlife))</f>
        <v>0</v>
      </c>
      <c r="AB297" s="160">
        <f>IF(AB$3&gt;A18remlife,A18value-SUM($F297:AA297),IF(A18remlife="N/A","n/a",A18value/A18remlife))</f>
        <v>0</v>
      </c>
      <c r="AC297" s="160">
        <f>IF(AC$3&gt;A18remlife,A18value-SUM($F297:AB297),IF(A18remlife="N/A","n/a",A18value/A18remlife))</f>
        <v>0</v>
      </c>
      <c r="AD297" s="160">
        <f>IF(AD$3&gt;A18remlife,A18value-SUM($F297:AC297),IF(A18remlife="N/A","n/a",A18value/A18remlife))</f>
        <v>0</v>
      </c>
      <c r="AE297" s="160">
        <f>IF(AE$3&gt;A18remlife,A18value-SUM($F297:AD297),IF(A18remlife="N/A","n/a",A18value/A18remlife))</f>
        <v>0</v>
      </c>
      <c r="AF297" s="160">
        <f>IF(AF$3&gt;A18remlife,A18value-SUM($F297:AE297),IF(A18remlife="N/A","n/a",A18value/A18remlife))</f>
        <v>0</v>
      </c>
      <c r="AG297" s="160">
        <f>IF(AG$3&gt;A18remlife,A18value-SUM($F297:AF297),IF(A18remlife="N/A","n/a",A18value/A18remlife))</f>
        <v>0</v>
      </c>
      <c r="AH297" s="160">
        <f>IF(AH$3&gt;A18remlife,A18value-SUM($F297:AG297),IF(A18remlife="N/A","n/a",A18value/A18remlife))</f>
        <v>0</v>
      </c>
      <c r="AI297" s="160">
        <f>IF(AI$3&gt;A18remlife,A18value-SUM($F297:AH297),IF(A18remlife="N/A","n/a",A18value/A18remlife))</f>
        <v>0</v>
      </c>
      <c r="AJ297" s="160">
        <f>IF(AJ$3&gt;A18remlife,A18value-SUM($F297:AI297),IF(A18remlife="N/A","n/a",A18value/A18remlife))</f>
        <v>0</v>
      </c>
      <c r="AK297" s="160">
        <f>IF(AK$3&gt;A18remlife,A18value-SUM($F297:AJ297),IF(A18remlife="N/A","n/a",A18value/A18remlife))</f>
        <v>0</v>
      </c>
      <c r="AL297" s="160">
        <f>IF(AL$3&gt;A18remlife,A18value-SUM($F297:AK297),IF(A18remlife="N/A","n/a",A18value/A18remlife))</f>
        <v>0</v>
      </c>
      <c r="AM297" s="160">
        <f>IF(AM$3&gt;A18remlife,A18value-SUM($F297:AL297),IF(A18remlife="N/A","n/a",A18value/A18remlife))</f>
        <v>0</v>
      </c>
      <c r="AN297" s="160">
        <f>IF(AN$3&gt;A18remlife,A18value-SUM($F297:AM297),IF(A18remlife="N/A","n/a",A18value/A18remlife))</f>
        <v>0</v>
      </c>
      <c r="AO297" s="160">
        <f>IF(AO$3&gt;A18remlife,A18value-SUM($F297:AN297),IF(A18remlife="N/A","n/a",A18value/A18remlife))</f>
        <v>0</v>
      </c>
      <c r="AP297" s="160">
        <f>IF(AP$3&gt;A18remlife,A18value-SUM($F297:AO297),IF(A18remlife="N/A","n/a",A18value/A18remlife))</f>
        <v>0</v>
      </c>
      <c r="AQ297" s="160">
        <f>IF(AQ$3&gt;A18remlife,A18value-SUM($F297:AP297),IF(A18remlife="N/A","n/a",A18value/A18remlife))</f>
        <v>0</v>
      </c>
      <c r="AR297" s="160">
        <f>IF(AR$3&gt;A18remlife,A18value-SUM($F297:AQ297),IF(A18remlife="N/A","n/a",A18value/A18remlife))</f>
        <v>0</v>
      </c>
      <c r="AS297" s="160">
        <f>IF(AS$3&gt;A18remlife,A18value-SUM($F297:AR297),IF(A18remlife="N/A","n/a",A18value/A18remlife))</f>
        <v>0</v>
      </c>
      <c r="AT297" s="160">
        <f>IF(AT$3&gt;A18remlife,A18value-SUM($F297:AS297),IF(A18remlife="N/A","n/a",A18value/A18remlife))</f>
        <v>0</v>
      </c>
      <c r="AU297" s="160">
        <f>IF(AU$3&gt;A18remlife,A18value-SUM($F297:AT297),IF(A18remlife="N/A","n/a",A18value/A18remlife))</f>
        <v>0</v>
      </c>
      <c r="AV297" s="160">
        <f>IF(AV$3&gt;A18remlife,A18value-SUM($F297:AU297),IF(A18remlife="N/A","n/a",A18value/A18remlife))</f>
        <v>0</v>
      </c>
      <c r="AW297" s="160">
        <f>IF(AW$3&gt;A18remlife,A18value-SUM($F297:AV297),IF(A18remlife="N/A","n/a",A18value/A18remlife))</f>
        <v>0</v>
      </c>
      <c r="AX297" s="160">
        <f>IF(AX$3&gt;A18remlife,A18value-SUM($F297:AW297),IF(A18remlife="N/A","n/a",A18value/A18remlife))</f>
        <v>0</v>
      </c>
      <c r="AY297" s="160">
        <f>IF(AY$3&gt;A18remlife,A18value-SUM($F297:AX297),IF(A18remlife="N/A","n/a",A18value/A18remlife))</f>
        <v>0</v>
      </c>
      <c r="AZ297" s="160">
        <f>IF(AZ$3&gt;A18remlife,A18value-SUM($F297:AY297),IF(A18remlife="N/A","n/a",A18value/A18remlife))</f>
        <v>0</v>
      </c>
      <c r="BA297" s="160">
        <f>IF(BA$3&gt;A18remlife,A18value-SUM($F297:AZ297),IF(A18remlife="N/A","n/a",A18value/A18remlife))</f>
        <v>0</v>
      </c>
      <c r="BB297" s="160">
        <f>IF(BB$3&gt;A18remlife,A18value-SUM($F297:BA297),IF(A18remlife="N/A","n/a",A18value/A18remlife))</f>
        <v>0</v>
      </c>
      <c r="BC297" s="160">
        <f>IF(BC$3&gt;A18remlife,A18value-SUM($F297:BB297),IF(A18remlife="N/A","n/a",A18value/A18remlife))</f>
        <v>0</v>
      </c>
      <c r="BD297" s="160">
        <f>IF(BD$3&gt;A18remlife,A18value-SUM($F297:BC297),IF(A18remlife="N/A","n/a",A18value/A18remlife))</f>
        <v>0</v>
      </c>
      <c r="BE297" s="160">
        <f>IF(BE$3&gt;A18remlife,A18value-SUM($F297:BD297),IF(A18remlife="N/A","n/a",A18value/A18remlife))</f>
        <v>0</v>
      </c>
      <c r="BF297" s="160">
        <f>IF(BF$3&gt;A18remlife,A18value-SUM($F297:BE297),IF(A18remlife="N/A","n/a",A18value/A18remlife))</f>
        <v>0</v>
      </c>
      <c r="BG297" s="160">
        <f>IF(BG$3&gt;A18remlife,A18value-SUM($F297:BF297),IF(A18remlife="N/A","n/a",A18value/A18remlife))</f>
        <v>0</v>
      </c>
      <c r="BH297" s="160">
        <f>IF(BH$3&gt;A18remlife,A18value-SUM($F297:BG297),IF(A18remlife="N/A","n/a",A18value/A18remlife))</f>
        <v>0</v>
      </c>
      <c r="BI297" s="160">
        <f>IF(BI$3&gt;A18remlife,A18value-SUM($F297:BH297),IF(A18remlife="N/A","n/a",A18value/A18remlife))</f>
        <v>0</v>
      </c>
      <c r="BJ297" s="19"/>
      <c r="BK297" s="19"/>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x14ac:dyDescent="0.2">
      <c r="A298" s="19"/>
      <c r="B298" s="19"/>
      <c r="C298" s="35"/>
      <c r="D298" s="469" t="s">
        <v>71</v>
      </c>
      <c r="E298" s="281">
        <v>0</v>
      </c>
      <c r="F298" s="37"/>
      <c r="G298" s="157"/>
      <c r="H298" s="161"/>
      <c r="I298" s="161"/>
      <c r="J298" s="161"/>
      <c r="K298" s="161"/>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9"/>
      <c r="BK298" s="19"/>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x14ac:dyDescent="0.2">
      <c r="A299" s="19"/>
      <c r="B299" s="19"/>
      <c r="C299" s="35"/>
      <c r="D299" s="469"/>
      <c r="E299" s="281">
        <v>1</v>
      </c>
      <c r="F299" s="37"/>
      <c r="G299" s="392"/>
      <c r="H299" s="161">
        <f>IF(A18stdlife="n/a","n/a",IF(H$3&gt;(A18stdlife+$E299),(Input!$G$160*(1+rvanilla)^0.5)-SUM($G299:G299),(Input!$G$160*(1+rvanilla)^0.5)/A18stdlife))</f>
        <v>0.54363601128625361</v>
      </c>
      <c r="I299" s="161">
        <f>IF(A18stdlife="n/a","n/a",IF(I$3&gt;(A18stdlife+$E299),(Input!$G$160*(1+rvanilla)^0.5)-SUM($G299:H299),(Input!$G$160*(1+rvanilla)^0.5)/A18stdlife))</f>
        <v>0.54363601128625361</v>
      </c>
      <c r="J299" s="161">
        <f>IF(A18stdlife="n/a","n/a",IF(J$3&gt;(A18stdlife+$E299),(Input!$G$160*(1+rvanilla)^0.5)-SUM($G299:I299),(Input!$G$160*(1+rvanilla)^0.5)/A18stdlife))</f>
        <v>0.54363601128625361</v>
      </c>
      <c r="K299" s="161">
        <f>IF(A18stdlife="n/a","n/a",IF(K$3&gt;(A18stdlife+$E299),(Input!$G$160*(1+rvanilla)^0.5)-SUM($G299:J299),(Input!$G$160*(1+rvanilla)^0.5)/A18stdlife))</f>
        <v>0.54363601128625361</v>
      </c>
      <c r="L299" s="161">
        <f>IF(A18stdlife="n/a","n/a",IF(L$3&gt;(A18stdlife+$E299),(Input!$G$160*(1+rvanilla)^0.5)-SUM($G299:K299),(Input!$G$160*(1+rvanilla)^0.5)/A18stdlife))</f>
        <v>0.54363601128625361</v>
      </c>
      <c r="M299" s="161">
        <f>IF(A18stdlife="n/a","n/a",IF(M$3&gt;(A18stdlife+$E299),(Input!$G$160*(1+rvanilla)^0.5)-SUM($G299:L299),(Input!$G$160*(1+rvanilla)^0.5)/A18stdlife))</f>
        <v>0</v>
      </c>
      <c r="N299" s="161">
        <f>IF(A18stdlife="n/a","n/a",IF(N$3&gt;(A18stdlife+$E299),(Input!$G$160*(1+rvanilla)^0.5)-SUM($G299:M299),(Input!$G$160*(1+rvanilla)^0.5)/A18stdlife))</f>
        <v>0</v>
      </c>
      <c r="O299" s="161">
        <f>IF(A18stdlife="n/a","n/a",IF(O$3&gt;(A18stdlife+$E299),(Input!$G$160*(1+rvanilla)^0.5)-SUM($G299:N299),(Input!$G$160*(1+rvanilla)^0.5)/A18stdlife))</f>
        <v>0</v>
      </c>
      <c r="P299" s="161">
        <f>IF(A18stdlife="n/a","n/a",IF(P$3&gt;(A18stdlife+$E299),(Input!$G$160*(1+rvanilla)^0.5)-SUM($G299:O299),(Input!$G$160*(1+rvanilla)^0.5)/A18stdlife))</f>
        <v>0</v>
      </c>
      <c r="Q299" s="161">
        <f>IF(A18stdlife="n/a","n/a",IF(Q$3&gt;(A18stdlife+$E299),(Input!$G$160*(1+rvanilla)^0.5)-SUM($G299:P299),(Input!$G$160*(1+rvanilla)^0.5)/A18stdlife))</f>
        <v>0</v>
      </c>
      <c r="R299" s="161">
        <f>IF(A18stdlife="n/a","n/a",IF(R$3&gt;(A18stdlife+$E299),(Input!$G$160*(1+rvanilla)^0.5)-SUM($G299:Q299),(Input!$G$160*(1+rvanilla)^0.5)/A18stdlife))</f>
        <v>0</v>
      </c>
      <c r="S299" s="161">
        <f>IF(A18stdlife="n/a","n/a",IF(S$3&gt;(A18stdlife+$E299),(Input!$G$160*(1+rvanilla)^0.5)-SUM($G299:R299),(Input!$G$160*(1+rvanilla)^0.5)/A18stdlife))</f>
        <v>0</v>
      </c>
      <c r="T299" s="161">
        <f>IF(A18stdlife="n/a","n/a",IF(T$3&gt;(A18stdlife+$E299),(Input!$G$160*(1+rvanilla)^0.5)-SUM($G299:S299),(Input!$G$160*(1+rvanilla)^0.5)/A18stdlife))</f>
        <v>0</v>
      </c>
      <c r="U299" s="161">
        <f>IF(A18stdlife="n/a","n/a",IF(U$3&gt;(A18stdlife+$E299),(Input!$G$160*(1+rvanilla)^0.5)-SUM($G299:T299),(Input!$G$160*(1+rvanilla)^0.5)/A18stdlife))</f>
        <v>0</v>
      </c>
      <c r="V299" s="161">
        <f>IF(A18stdlife="n/a","n/a",IF(V$3&gt;(A18stdlife+$E299),(Input!$G$160*(1+rvanilla)^0.5)-SUM($G299:U299),(Input!$G$160*(1+rvanilla)^0.5)/A18stdlife))</f>
        <v>0</v>
      </c>
      <c r="W299" s="161">
        <f>IF(A18stdlife="n/a","n/a",IF(W$3&gt;(A18stdlife+$E299),(Input!$G$160*(1+rvanilla)^0.5)-SUM($G299:V299),(Input!$G$160*(1+rvanilla)^0.5)/A18stdlife))</f>
        <v>0</v>
      </c>
      <c r="X299" s="161">
        <f>IF(A18stdlife="n/a","n/a",IF(X$3&gt;(A18stdlife+$E299),(Input!$G$160*(1+rvanilla)^0.5)-SUM($G299:W299),(Input!$G$160*(1+rvanilla)^0.5)/A18stdlife))</f>
        <v>0</v>
      </c>
      <c r="Y299" s="161">
        <f>IF(A18stdlife="n/a","n/a",IF(Y$3&gt;(A18stdlife+$E299),(Input!$G$160*(1+rvanilla)^0.5)-SUM($G299:X299),(Input!$G$160*(1+rvanilla)^0.5)/A18stdlife))</f>
        <v>0</v>
      </c>
      <c r="Z299" s="161">
        <f>IF(A18stdlife="n/a","n/a",IF(Z$3&gt;(A18stdlife+$E299),(Input!$G$160*(1+rvanilla)^0.5)-SUM($G299:Y299),(Input!$G$160*(1+rvanilla)^0.5)/A18stdlife))</f>
        <v>0</v>
      </c>
      <c r="AA299" s="161">
        <f>IF(A18stdlife="n/a","n/a",IF(AA$3&gt;(A18stdlife+$E299),(Input!$G$160*(1+rvanilla)^0.5)-SUM($G299:Z299),(Input!$G$160*(1+rvanilla)^0.5)/A18stdlife))</f>
        <v>0</v>
      </c>
      <c r="AB299" s="161">
        <f>IF(A18stdlife="n/a","n/a",IF(AB$3&gt;(A18stdlife+$E299),(Input!$G$160*(1+rvanilla)^0.5)-SUM($G299:AA299),(Input!$G$160*(1+rvanilla)^0.5)/A18stdlife))</f>
        <v>0</v>
      </c>
      <c r="AC299" s="161">
        <f>IF(A18stdlife="n/a","n/a",IF(AC$3&gt;(A18stdlife+$E299),(Input!$G$160*(1+rvanilla)^0.5)-SUM($G299:AB299),(Input!$G$160*(1+rvanilla)^0.5)/A18stdlife))</f>
        <v>0</v>
      </c>
      <c r="AD299" s="161">
        <f>IF(A18stdlife="n/a","n/a",IF(AD$3&gt;(A18stdlife+$E299),(Input!$G$160*(1+rvanilla)^0.5)-SUM($G299:AC299),(Input!$G$160*(1+rvanilla)^0.5)/A18stdlife))</f>
        <v>0</v>
      </c>
      <c r="AE299" s="161">
        <f>IF(A18stdlife="n/a","n/a",IF(AE$3&gt;(A18stdlife+$E299),(Input!$G$160*(1+rvanilla)^0.5)-SUM($G299:AD299),(Input!$G$160*(1+rvanilla)^0.5)/A18stdlife))</f>
        <v>0</v>
      </c>
      <c r="AF299" s="161">
        <f>IF(A18stdlife="n/a","n/a",IF(AF$3&gt;(A18stdlife+$E299),(Input!$G$160*(1+rvanilla)^0.5)-SUM($G299:AE299),(Input!$G$160*(1+rvanilla)^0.5)/A18stdlife))</f>
        <v>0</v>
      </c>
      <c r="AG299" s="161">
        <f>IF(A18stdlife="n/a","n/a",IF(AG$3&gt;(A18stdlife+$E299),(Input!$G$160*(1+rvanilla)^0.5)-SUM($G299:AF299),(Input!$G$160*(1+rvanilla)^0.5)/A18stdlife))</f>
        <v>0</v>
      </c>
      <c r="AH299" s="161">
        <f>IF(A18stdlife="n/a","n/a",IF(AH$3&gt;(A18stdlife+$E299),(Input!$G$160*(1+rvanilla)^0.5)-SUM($G299:AG299),(Input!$G$160*(1+rvanilla)^0.5)/A18stdlife))</f>
        <v>0</v>
      </c>
      <c r="AI299" s="161">
        <f>IF(A18stdlife="n/a","n/a",IF(AI$3&gt;(A18stdlife+$E299),(Input!$G$160*(1+rvanilla)^0.5)-SUM($G299:AH299),(Input!$G$160*(1+rvanilla)^0.5)/A18stdlife))</f>
        <v>0</v>
      </c>
      <c r="AJ299" s="161">
        <f>IF(A18stdlife="n/a","n/a",IF(AJ$3&gt;(A18stdlife+$E299),(Input!$G$160*(1+rvanilla)^0.5)-SUM($G299:AI299),(Input!$G$160*(1+rvanilla)^0.5)/A18stdlife))</f>
        <v>0</v>
      </c>
      <c r="AK299" s="161">
        <f>IF(A18stdlife="n/a","n/a",IF(AK$3&gt;(A18stdlife+$E299),(Input!$G$160*(1+rvanilla)^0.5)-SUM($G299:AJ299),(Input!$G$160*(1+rvanilla)^0.5)/A18stdlife))</f>
        <v>0</v>
      </c>
      <c r="AL299" s="161">
        <f>IF(A18stdlife="n/a","n/a",IF(AL$3&gt;(A18stdlife+$E299),(Input!$G$160*(1+rvanilla)^0.5)-SUM($G299:AK299),(Input!$G$160*(1+rvanilla)^0.5)/A18stdlife))</f>
        <v>0</v>
      </c>
      <c r="AM299" s="161">
        <f>IF(A18stdlife="n/a","n/a",IF(AM$3&gt;(A18stdlife+$E299),(Input!$G$160*(1+rvanilla)^0.5)-SUM($G299:AL299),(Input!$G$160*(1+rvanilla)^0.5)/A18stdlife))</f>
        <v>0</v>
      </c>
      <c r="AN299" s="161">
        <f>IF(A18stdlife="n/a","n/a",IF(AN$3&gt;(A18stdlife+$E299),(Input!$G$160*(1+rvanilla)^0.5)-SUM($G299:AM299),(Input!$G$160*(1+rvanilla)^0.5)/A18stdlife))</f>
        <v>0</v>
      </c>
      <c r="AO299" s="161">
        <f>IF(A18stdlife="n/a","n/a",IF(AO$3&gt;(A18stdlife+$E299),(Input!$G$160*(1+rvanilla)^0.5)-SUM($G299:AN299),(Input!$G$160*(1+rvanilla)^0.5)/A18stdlife))</f>
        <v>0</v>
      </c>
      <c r="AP299" s="161">
        <f>IF(A18stdlife="n/a","n/a",IF(AP$3&gt;(A18stdlife+$E299),(Input!$G$160*(1+rvanilla)^0.5)-SUM($G299:AO299),(Input!$G$160*(1+rvanilla)^0.5)/A18stdlife))</f>
        <v>0</v>
      </c>
      <c r="AQ299" s="161">
        <f>IF(A18stdlife="n/a","n/a",IF(AQ$3&gt;(A18stdlife+$E299),(Input!$G$160*(1+rvanilla)^0.5)-SUM($G299:AP299),(Input!$G$160*(1+rvanilla)^0.5)/A18stdlife))</f>
        <v>0</v>
      </c>
      <c r="AR299" s="161">
        <f>IF(A18stdlife="n/a","n/a",IF(AR$3&gt;(A18stdlife+$E299),(Input!$G$160*(1+rvanilla)^0.5)-SUM($G299:AQ299),(Input!$G$160*(1+rvanilla)^0.5)/A18stdlife))</f>
        <v>0</v>
      </c>
      <c r="AS299" s="161">
        <f>IF(A18stdlife="n/a","n/a",IF(AS$3&gt;(A18stdlife+$E299),(Input!$G$160*(1+rvanilla)^0.5)-SUM($G299:AR299),(Input!$G$160*(1+rvanilla)^0.5)/A18stdlife))</f>
        <v>0</v>
      </c>
      <c r="AT299" s="161">
        <f>IF(A18stdlife="n/a","n/a",IF(AT$3&gt;(A18stdlife+$E299),(Input!$G$160*(1+rvanilla)^0.5)-SUM($G299:AS299),(Input!$G$160*(1+rvanilla)^0.5)/A18stdlife))</f>
        <v>0</v>
      </c>
      <c r="AU299" s="161">
        <f>IF(A18stdlife="n/a","n/a",IF(AU$3&gt;(A18stdlife+$E299),(Input!$G$160*(1+rvanilla)^0.5)-SUM($G299:AT299),(Input!$G$160*(1+rvanilla)^0.5)/A18stdlife))</f>
        <v>0</v>
      </c>
      <c r="AV299" s="161">
        <f>IF(A18stdlife="n/a","n/a",IF(AV$3&gt;(A18stdlife+$E299),(Input!$G$160*(1+rvanilla)^0.5)-SUM($G299:AU299),(Input!$G$160*(1+rvanilla)^0.5)/A18stdlife))</f>
        <v>0</v>
      </c>
      <c r="AW299" s="161">
        <f>IF(A18stdlife="n/a","n/a",IF(AW$3&gt;(A18stdlife+$E299),(Input!$G$160*(1+rvanilla)^0.5)-SUM($G299:AV299),(Input!$G$160*(1+rvanilla)^0.5)/A18stdlife))</f>
        <v>0</v>
      </c>
      <c r="AX299" s="161">
        <f>IF(A18stdlife="n/a","n/a",IF(AX$3&gt;(A18stdlife+$E299),(Input!$G$160*(1+rvanilla)^0.5)-SUM($G299:AW299),(Input!$G$160*(1+rvanilla)^0.5)/A18stdlife))</f>
        <v>0</v>
      </c>
      <c r="AY299" s="161">
        <f>IF(A18stdlife="n/a","n/a",IF(AY$3&gt;(A18stdlife+$E299),(Input!$G$160*(1+rvanilla)^0.5)-SUM($G299:AX299),(Input!$G$160*(1+rvanilla)^0.5)/A18stdlife))</f>
        <v>0</v>
      </c>
      <c r="AZ299" s="161">
        <f>IF(A18stdlife="n/a","n/a",IF(AZ$3&gt;(A18stdlife+$E299),(Input!$G$160*(1+rvanilla)^0.5)-SUM($G299:AY299),(Input!$G$160*(1+rvanilla)^0.5)/A18stdlife))</f>
        <v>0</v>
      </c>
      <c r="BA299" s="161">
        <f>IF(A18stdlife="n/a","n/a",IF(BA$3&gt;(A18stdlife+$E299),(Input!$G$160*(1+rvanilla)^0.5)-SUM($G299:AZ299),(Input!$G$160*(1+rvanilla)^0.5)/A18stdlife))</f>
        <v>0</v>
      </c>
      <c r="BB299" s="161">
        <f>IF(A18stdlife="n/a","n/a",IF(BB$3&gt;(A18stdlife+$E299),(Input!$G$160*(1+rvanilla)^0.5)-SUM($G299:BA299),(Input!$G$160*(1+rvanilla)^0.5)/A18stdlife))</f>
        <v>0</v>
      </c>
      <c r="BC299" s="161">
        <f>IF(A18stdlife="n/a","n/a",IF(BC$3&gt;(A18stdlife+$E299),(Input!$G$160*(1+rvanilla)^0.5)-SUM($G299:BB299),(Input!$G$160*(1+rvanilla)^0.5)/A18stdlife))</f>
        <v>0</v>
      </c>
      <c r="BD299" s="161">
        <f>IF(A18stdlife="n/a","n/a",IF(BD$3&gt;(A18stdlife+$E299),(Input!$G$160*(1+rvanilla)^0.5)-SUM($G299:BC299),(Input!$G$160*(1+rvanilla)^0.5)/A18stdlife))</f>
        <v>0</v>
      </c>
      <c r="BE299" s="161">
        <f>IF(A18stdlife="n/a","n/a",IF(BE$3&gt;(A18stdlife+$E299),(Input!$G$160*(1+rvanilla)^0.5)-SUM($G299:BD299),(Input!$G$160*(1+rvanilla)^0.5)/A18stdlife))</f>
        <v>0</v>
      </c>
      <c r="BF299" s="161">
        <f>IF(A18stdlife="n/a","n/a",IF(BF$3&gt;(A18stdlife+$E299),(Input!$G$160*(1+rvanilla)^0.5)-SUM($G299:BE299),(Input!$G$160*(1+rvanilla)^0.5)/A18stdlife))</f>
        <v>0</v>
      </c>
      <c r="BG299" s="161">
        <f>IF(A18stdlife="n/a","n/a",IF(BG$3&gt;(A18stdlife+$E299),(Input!$G$160*(1+rvanilla)^0.5)-SUM($G299:BF299),(Input!$G$160*(1+rvanilla)^0.5)/A18stdlife))</f>
        <v>0</v>
      </c>
      <c r="BH299" s="161">
        <f>IF(A18stdlife="n/a","n/a",IF(BH$3&gt;(A18stdlife+$E299),(Input!$G$160*(1+rvanilla)^0.5)-SUM($G299:BG299),(Input!$G$160*(1+rvanilla)^0.5)/A18stdlife))</f>
        <v>0</v>
      </c>
      <c r="BI299" s="161">
        <f>IF(A18stdlife="n/a","n/a",IF(BI$3&gt;(A18stdlife+$E299),(Input!$G$160*(1+rvanilla)^0.5)-SUM($G299:BH299),(Input!$G$160*(1+rvanilla)^0.5)/A18stdlife))</f>
        <v>0</v>
      </c>
      <c r="BJ299" s="19"/>
      <c r="BK299" s="1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x14ac:dyDescent="0.2">
      <c r="A300" s="19"/>
      <c r="B300" s="19"/>
      <c r="C300" s="35"/>
      <c r="D300" s="469"/>
      <c r="E300" s="281">
        <v>2</v>
      </c>
      <c r="F300" s="37"/>
      <c r="G300" s="393"/>
      <c r="H300" s="306"/>
      <c r="I300" s="161">
        <f>IF(A18stdlife="n/a","n/a",IF(I$3&gt;(A18stdlife+$E300),(Input!$H$160*(1+rvanilla)^0.5)-SUM($H300:H300),(Input!$H$160*(1+rvanilla)^0.5)/A18stdlife))</f>
        <v>0.28164260797603047</v>
      </c>
      <c r="J300" s="161">
        <f>IF(A18stdlife="n/a","n/a",IF(J$3&gt;(A18stdlife+$E300),(Input!$H$160*(1+rvanilla)^0.5)-SUM($H300:I300),(Input!$H$160*(1+rvanilla)^0.5)/A18stdlife))</f>
        <v>0.28164260797603047</v>
      </c>
      <c r="K300" s="161">
        <f>IF(A18stdlife="n/a","n/a",IF(K$3&gt;(A18stdlife+$E300),(Input!$H$160*(1+rvanilla)^0.5)-SUM($H300:J300),(Input!$H$160*(1+rvanilla)^0.5)/A18stdlife))</f>
        <v>0.28164260797603047</v>
      </c>
      <c r="L300" s="161">
        <f>IF(A18stdlife="n/a","n/a",IF(L$3&gt;(A18stdlife+$E300),(Input!$H$160*(1+rvanilla)^0.5)-SUM($H300:K300),(Input!$H$160*(1+rvanilla)^0.5)/A18stdlife))</f>
        <v>0.28164260797603047</v>
      </c>
      <c r="M300" s="161">
        <f>IF(A18stdlife="n/a","n/a",IF(M$3&gt;(A18stdlife+$E300),(Input!$H$160*(1+rvanilla)^0.5)-SUM($H300:L300),(Input!$H$160*(1+rvanilla)^0.5)/A18stdlife))</f>
        <v>0.28164260797603047</v>
      </c>
      <c r="N300" s="161">
        <f>IF(A18stdlife="n/a","n/a",IF(N$3&gt;(A18stdlife+$E300),(Input!$H$160*(1+rvanilla)^0.5)-SUM($H300:M300),(Input!$H$160*(1+rvanilla)^0.5)/A18stdlife))</f>
        <v>-2.2204460492503131E-16</v>
      </c>
      <c r="O300" s="161">
        <f>IF(A18stdlife="n/a","n/a",IF(O$3&gt;(A18stdlife+$E300),(Input!$H$160*(1+rvanilla)^0.5)-SUM($H300:N300),(Input!$H$160*(1+rvanilla)^0.5)/A18stdlife))</f>
        <v>0</v>
      </c>
      <c r="P300" s="161">
        <f>IF(A18stdlife="n/a","n/a",IF(P$3&gt;(A18stdlife+$E300),(Input!$H$160*(1+rvanilla)^0.5)-SUM($H300:O300),(Input!$H$160*(1+rvanilla)^0.5)/A18stdlife))</f>
        <v>0</v>
      </c>
      <c r="Q300" s="161">
        <f>IF(A18stdlife="n/a","n/a",IF(Q$3&gt;(A18stdlife+$E300),(Input!$H$160*(1+rvanilla)^0.5)-SUM($H300:P300),(Input!$H$160*(1+rvanilla)^0.5)/A18stdlife))</f>
        <v>0</v>
      </c>
      <c r="R300" s="161">
        <f>IF(A18stdlife="n/a","n/a",IF(R$3&gt;(A18stdlife+$E300),(Input!$H$160*(1+rvanilla)^0.5)-SUM($H300:Q300),(Input!$H$160*(1+rvanilla)^0.5)/A18stdlife))</f>
        <v>0</v>
      </c>
      <c r="S300" s="161">
        <f>IF(A18stdlife="n/a","n/a",IF(S$3&gt;(A18stdlife+$E300),(Input!$H$160*(1+rvanilla)^0.5)-SUM($H300:R300),(Input!$H$160*(1+rvanilla)^0.5)/A18stdlife))</f>
        <v>0</v>
      </c>
      <c r="T300" s="161">
        <f>IF(A18stdlife="n/a","n/a",IF(T$3&gt;(A18stdlife+$E300),(Input!$H$160*(1+rvanilla)^0.5)-SUM($H300:S300),(Input!$H$160*(1+rvanilla)^0.5)/A18stdlife))</f>
        <v>0</v>
      </c>
      <c r="U300" s="161">
        <f>IF(A18stdlife="n/a","n/a",IF(U$3&gt;(A18stdlife+$E300),(Input!$H$160*(1+rvanilla)^0.5)-SUM($H300:T300),(Input!$H$160*(1+rvanilla)^0.5)/A18stdlife))</f>
        <v>0</v>
      </c>
      <c r="V300" s="161">
        <f>IF(A18stdlife="n/a","n/a",IF(V$3&gt;(A18stdlife+$E300),(Input!$H$160*(1+rvanilla)^0.5)-SUM($H300:U300),(Input!$H$160*(1+rvanilla)^0.5)/A18stdlife))</f>
        <v>0</v>
      </c>
      <c r="W300" s="161">
        <f>IF(A18stdlife="n/a","n/a",IF(W$3&gt;(A18stdlife+$E300),(Input!$H$160*(1+rvanilla)^0.5)-SUM($H300:V300),(Input!$H$160*(1+rvanilla)^0.5)/A18stdlife))</f>
        <v>0</v>
      </c>
      <c r="X300" s="161">
        <f>IF(A18stdlife="n/a","n/a",IF(X$3&gt;(A18stdlife+$E300),(Input!$H$160*(1+rvanilla)^0.5)-SUM($H300:W300),(Input!$H$160*(1+rvanilla)^0.5)/A18stdlife))</f>
        <v>0</v>
      </c>
      <c r="Y300" s="161">
        <f>IF(A18stdlife="n/a","n/a",IF(Y$3&gt;(A18stdlife+$E300),(Input!$H$160*(1+rvanilla)^0.5)-SUM($H300:X300),(Input!$H$160*(1+rvanilla)^0.5)/A18stdlife))</f>
        <v>0</v>
      </c>
      <c r="Z300" s="161">
        <f>IF(A18stdlife="n/a","n/a",IF(Z$3&gt;(A18stdlife+$E300),(Input!$H$160*(1+rvanilla)^0.5)-SUM($H300:Y300),(Input!$H$160*(1+rvanilla)^0.5)/A18stdlife))</f>
        <v>0</v>
      </c>
      <c r="AA300" s="161">
        <f>IF(A18stdlife="n/a","n/a",IF(AA$3&gt;(A18stdlife+$E300),(Input!$H$160*(1+rvanilla)^0.5)-SUM($H300:Z300),(Input!$H$160*(1+rvanilla)^0.5)/A18stdlife))</f>
        <v>0</v>
      </c>
      <c r="AB300" s="161">
        <f>IF(A18stdlife="n/a","n/a",IF(AB$3&gt;(A18stdlife+$E300),(Input!$H$160*(1+rvanilla)^0.5)-SUM($H300:AA300),(Input!$H$160*(1+rvanilla)^0.5)/A18stdlife))</f>
        <v>0</v>
      </c>
      <c r="AC300" s="161">
        <f>IF(A18stdlife="n/a","n/a",IF(AC$3&gt;(A18stdlife+$E300),(Input!$H$160*(1+rvanilla)^0.5)-SUM($H300:AB300),(Input!$H$160*(1+rvanilla)^0.5)/A18stdlife))</f>
        <v>0</v>
      </c>
      <c r="AD300" s="161">
        <f>IF(A18stdlife="n/a","n/a",IF(AD$3&gt;(A18stdlife+$E300),(Input!$H$160*(1+rvanilla)^0.5)-SUM($H300:AC300),(Input!$H$160*(1+rvanilla)^0.5)/A18stdlife))</f>
        <v>0</v>
      </c>
      <c r="AE300" s="161">
        <f>IF(A18stdlife="n/a","n/a",IF(AE$3&gt;(A18stdlife+$E300),(Input!$H$160*(1+rvanilla)^0.5)-SUM($H300:AD300),(Input!$H$160*(1+rvanilla)^0.5)/A18stdlife))</f>
        <v>0</v>
      </c>
      <c r="AF300" s="161">
        <f>IF(A18stdlife="n/a","n/a",IF(AF$3&gt;(A18stdlife+$E300),(Input!$H$160*(1+rvanilla)^0.5)-SUM($H300:AE300),(Input!$H$160*(1+rvanilla)^0.5)/A18stdlife))</f>
        <v>0</v>
      </c>
      <c r="AG300" s="161">
        <f>IF(A18stdlife="n/a","n/a",IF(AG$3&gt;(A18stdlife+$E300),(Input!$H$160*(1+rvanilla)^0.5)-SUM($H300:AF300),(Input!$H$160*(1+rvanilla)^0.5)/A18stdlife))</f>
        <v>0</v>
      </c>
      <c r="AH300" s="161">
        <f>IF(A18stdlife="n/a","n/a",IF(AH$3&gt;(A18stdlife+$E300),(Input!$H$160*(1+rvanilla)^0.5)-SUM($H300:AG300),(Input!$H$160*(1+rvanilla)^0.5)/A18stdlife))</f>
        <v>0</v>
      </c>
      <c r="AI300" s="161">
        <f>IF(A18stdlife="n/a","n/a",IF(AI$3&gt;(A18stdlife+$E300),(Input!$H$160*(1+rvanilla)^0.5)-SUM($H300:AH300),(Input!$H$160*(1+rvanilla)^0.5)/A18stdlife))</f>
        <v>0</v>
      </c>
      <c r="AJ300" s="161">
        <f>IF(A18stdlife="n/a","n/a",IF(AJ$3&gt;(A18stdlife+$E300),(Input!$H$160*(1+rvanilla)^0.5)-SUM($H300:AI300),(Input!$H$160*(1+rvanilla)^0.5)/A18stdlife))</f>
        <v>0</v>
      </c>
      <c r="AK300" s="161">
        <f>IF(A18stdlife="n/a","n/a",IF(AK$3&gt;(A18stdlife+$E300),(Input!$H$160*(1+rvanilla)^0.5)-SUM($H300:AJ300),(Input!$H$160*(1+rvanilla)^0.5)/A18stdlife))</f>
        <v>0</v>
      </c>
      <c r="AL300" s="161">
        <f>IF(A18stdlife="n/a","n/a",IF(AL$3&gt;(A18stdlife+$E300),(Input!$H$160*(1+rvanilla)^0.5)-SUM($H300:AK300),(Input!$H$160*(1+rvanilla)^0.5)/A18stdlife))</f>
        <v>0</v>
      </c>
      <c r="AM300" s="161">
        <f>IF(A18stdlife="n/a","n/a",IF(AM$3&gt;(A18stdlife+$E300),(Input!$H$160*(1+rvanilla)^0.5)-SUM($H300:AL300),(Input!$H$160*(1+rvanilla)^0.5)/A18stdlife))</f>
        <v>0</v>
      </c>
      <c r="AN300" s="161">
        <f>IF(A18stdlife="n/a","n/a",IF(AN$3&gt;(A18stdlife+$E300),(Input!$H$160*(1+rvanilla)^0.5)-SUM($H300:AM300),(Input!$H$160*(1+rvanilla)^0.5)/A18stdlife))</f>
        <v>0</v>
      </c>
      <c r="AO300" s="161">
        <f>IF(A18stdlife="n/a","n/a",IF(AO$3&gt;(A18stdlife+$E300),(Input!$H$160*(1+rvanilla)^0.5)-SUM($H300:AN300),(Input!$H$160*(1+rvanilla)^0.5)/A18stdlife))</f>
        <v>0</v>
      </c>
      <c r="AP300" s="161">
        <f>IF(A18stdlife="n/a","n/a",IF(AP$3&gt;(A18stdlife+$E300),(Input!$H$160*(1+rvanilla)^0.5)-SUM($H300:AO300),(Input!$H$160*(1+rvanilla)^0.5)/A18stdlife))</f>
        <v>0</v>
      </c>
      <c r="AQ300" s="161">
        <f>IF(A18stdlife="n/a","n/a",IF(AQ$3&gt;(A18stdlife+$E300),(Input!$H$160*(1+rvanilla)^0.5)-SUM($H300:AP300),(Input!$H$160*(1+rvanilla)^0.5)/A18stdlife))</f>
        <v>0</v>
      </c>
      <c r="AR300" s="161">
        <f>IF(A18stdlife="n/a","n/a",IF(AR$3&gt;(A18stdlife+$E300),(Input!$H$160*(1+rvanilla)^0.5)-SUM($H300:AQ300),(Input!$H$160*(1+rvanilla)^0.5)/A18stdlife))</f>
        <v>0</v>
      </c>
      <c r="AS300" s="161">
        <f>IF(A18stdlife="n/a","n/a",IF(AS$3&gt;(A18stdlife+$E300),(Input!$H$160*(1+rvanilla)^0.5)-SUM($H300:AR300),(Input!$H$160*(1+rvanilla)^0.5)/A18stdlife))</f>
        <v>0</v>
      </c>
      <c r="AT300" s="161">
        <f>IF(A18stdlife="n/a","n/a",IF(AT$3&gt;(A18stdlife+$E300),(Input!$H$160*(1+rvanilla)^0.5)-SUM($H300:AS300),(Input!$H$160*(1+rvanilla)^0.5)/A18stdlife))</f>
        <v>0</v>
      </c>
      <c r="AU300" s="161">
        <f>IF(A18stdlife="n/a","n/a",IF(AU$3&gt;(A18stdlife+$E300),(Input!$H$160*(1+rvanilla)^0.5)-SUM($H300:AT300),(Input!$H$160*(1+rvanilla)^0.5)/A18stdlife))</f>
        <v>0</v>
      </c>
      <c r="AV300" s="161">
        <f>IF(A18stdlife="n/a","n/a",IF(AV$3&gt;(A18stdlife+$E300),(Input!$H$160*(1+rvanilla)^0.5)-SUM($H300:AU300),(Input!$H$160*(1+rvanilla)^0.5)/A18stdlife))</f>
        <v>0</v>
      </c>
      <c r="AW300" s="161">
        <f>IF(A18stdlife="n/a","n/a",IF(AW$3&gt;(A18stdlife+$E300),(Input!$H$160*(1+rvanilla)^0.5)-SUM($H300:AV300),(Input!$H$160*(1+rvanilla)^0.5)/A18stdlife))</f>
        <v>0</v>
      </c>
      <c r="AX300" s="161">
        <f>IF(A18stdlife="n/a","n/a",IF(AX$3&gt;(A18stdlife+$E300),(Input!$H$160*(1+rvanilla)^0.5)-SUM($H300:AW300),(Input!$H$160*(1+rvanilla)^0.5)/A18stdlife))</f>
        <v>0</v>
      </c>
      <c r="AY300" s="161">
        <f>IF(A18stdlife="n/a","n/a",IF(AY$3&gt;(A18stdlife+$E300),(Input!$H$160*(1+rvanilla)^0.5)-SUM($H300:AX300),(Input!$H$160*(1+rvanilla)^0.5)/A18stdlife))</f>
        <v>0</v>
      </c>
      <c r="AZ300" s="161">
        <f>IF(A18stdlife="n/a","n/a",IF(AZ$3&gt;(A18stdlife+$E300),(Input!$H$160*(1+rvanilla)^0.5)-SUM($H300:AY300),(Input!$H$160*(1+rvanilla)^0.5)/A18stdlife))</f>
        <v>0</v>
      </c>
      <c r="BA300" s="161">
        <f>IF(A18stdlife="n/a","n/a",IF(BA$3&gt;(A18stdlife+$E300),(Input!$H$160*(1+rvanilla)^0.5)-SUM($H300:AZ300),(Input!$H$160*(1+rvanilla)^0.5)/A18stdlife))</f>
        <v>0</v>
      </c>
      <c r="BB300" s="161">
        <f>IF(A18stdlife="n/a","n/a",IF(BB$3&gt;(A18stdlife+$E300),(Input!$H$160*(1+rvanilla)^0.5)-SUM($H300:BA300),(Input!$H$160*(1+rvanilla)^0.5)/A18stdlife))</f>
        <v>0</v>
      </c>
      <c r="BC300" s="161">
        <f>IF(A18stdlife="n/a","n/a",IF(BC$3&gt;(A18stdlife+$E300),(Input!$H$160*(1+rvanilla)^0.5)-SUM($H300:BB300),(Input!$H$160*(1+rvanilla)^0.5)/A18stdlife))</f>
        <v>0</v>
      </c>
      <c r="BD300" s="161">
        <f>IF(A18stdlife="n/a","n/a",IF(BD$3&gt;(A18stdlife+$E300),(Input!$H$160*(1+rvanilla)^0.5)-SUM($H300:BC300),(Input!$H$160*(1+rvanilla)^0.5)/A18stdlife))</f>
        <v>0</v>
      </c>
      <c r="BE300" s="161">
        <f>IF(A18stdlife="n/a","n/a",IF(BE$3&gt;(A18stdlife+$E300),(Input!$H$160*(1+rvanilla)^0.5)-SUM($H300:BD300),(Input!$H$160*(1+rvanilla)^0.5)/A18stdlife))</f>
        <v>0</v>
      </c>
      <c r="BF300" s="161">
        <f>IF(A18stdlife="n/a","n/a",IF(BF$3&gt;(A18stdlife+$E300),(Input!$H$160*(1+rvanilla)^0.5)-SUM($H300:BE300),(Input!$H$160*(1+rvanilla)^0.5)/A18stdlife))</f>
        <v>0</v>
      </c>
      <c r="BG300" s="161">
        <f>IF(A18stdlife="n/a","n/a",IF(BG$3&gt;(A18stdlife+$E300),(Input!$H$160*(1+rvanilla)^0.5)-SUM($H300:BF300),(Input!$H$160*(1+rvanilla)^0.5)/A18stdlife))</f>
        <v>0</v>
      </c>
      <c r="BH300" s="161">
        <f>IF(A18stdlife="n/a","n/a",IF(BH$3&gt;(A18stdlife+$E300),(Input!$H$160*(1+rvanilla)^0.5)-SUM($H300:BG300),(Input!$H$160*(1+rvanilla)^0.5)/A18stdlife))</f>
        <v>0</v>
      </c>
      <c r="BI300" s="161">
        <f>IF(A18stdlife="n/a","n/a",IF(BI$3&gt;(A18stdlife+$E300),(Input!$H$160*(1+rvanilla)^0.5)-SUM($H300:BH300),(Input!$H$160*(1+rvanilla)^0.5)/A18stdlife))</f>
        <v>0</v>
      </c>
      <c r="BJ300" s="19"/>
      <c r="BK300" s="19"/>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x14ac:dyDescent="0.2">
      <c r="A301" s="19"/>
      <c r="B301" s="19"/>
      <c r="C301" s="35"/>
      <c r="D301" s="469"/>
      <c r="E301" s="281">
        <v>3</v>
      </c>
      <c r="F301" s="37"/>
      <c r="G301" s="393"/>
      <c r="H301" s="307"/>
      <c r="I301" s="306"/>
      <c r="J301" s="161">
        <f>IF(A18stdlife="n/a","n/a",IF(J$3&gt;(A18stdlife+$E301),(Input!$I$160*(1+rvanilla)^0.5)-SUM($I301:I301),(Input!$I$160*(1+rvanilla)^0.5)/A18stdlife))</f>
        <v>0.5213445469136897</v>
      </c>
      <c r="K301" s="161">
        <f>IF(A18stdlife="n/a","n/a",IF(K$3&gt;(A18stdlife+$E301),(Input!$I$160*(1+rvanilla)^0.5)-SUM($I301:J301),(Input!$I$160*(1+rvanilla)^0.5)/A18stdlife))</f>
        <v>0.5213445469136897</v>
      </c>
      <c r="L301" s="161">
        <f>IF(A18stdlife="n/a","n/a",IF(L$3&gt;(A18stdlife+$E301),(Input!$I$160*(1+rvanilla)^0.5)-SUM($I301:K301),(Input!$I$160*(1+rvanilla)^0.5)/A18stdlife))</f>
        <v>0.5213445469136897</v>
      </c>
      <c r="M301" s="161">
        <f>IF(A18stdlife="n/a","n/a",IF(M$3&gt;(A18stdlife+$E301),(Input!$I$160*(1+rvanilla)^0.5)-SUM($I301:L301),(Input!$I$160*(1+rvanilla)^0.5)/A18stdlife))</f>
        <v>0.5213445469136897</v>
      </c>
      <c r="N301" s="161">
        <f>IF(A18stdlife="n/a","n/a",IF(N$3&gt;(A18stdlife+$E301),(Input!$I$160*(1+rvanilla)^0.5)-SUM($I301:M301),(Input!$I$160*(1+rvanilla)^0.5)/A18stdlife))</f>
        <v>0.5213445469136897</v>
      </c>
      <c r="O301" s="161">
        <f>IF(A18stdlife="n/a","n/a",IF(O$3&gt;(A18stdlife+$E301),(Input!$I$160*(1+rvanilla)^0.5)-SUM($I301:N301),(Input!$I$160*(1+rvanilla)^0.5)/A18stdlife))</f>
        <v>0</v>
      </c>
      <c r="P301" s="161">
        <f>IF(A18stdlife="n/a","n/a",IF(P$3&gt;(A18stdlife+$E301),(Input!$I$160*(1+rvanilla)^0.5)-SUM($I301:O301),(Input!$I$160*(1+rvanilla)^0.5)/A18stdlife))</f>
        <v>0</v>
      </c>
      <c r="Q301" s="161">
        <f>IF(A18stdlife="n/a","n/a",IF(Q$3&gt;(A18stdlife+$E301),(Input!$I$160*(1+rvanilla)^0.5)-SUM($I301:P301),(Input!$I$160*(1+rvanilla)^0.5)/A18stdlife))</f>
        <v>0</v>
      </c>
      <c r="R301" s="161">
        <f>IF(A18stdlife="n/a","n/a",IF(R$3&gt;(A18stdlife+$E301),(Input!$I$160*(1+rvanilla)^0.5)-SUM($I301:Q301),(Input!$I$160*(1+rvanilla)^0.5)/A18stdlife))</f>
        <v>0</v>
      </c>
      <c r="S301" s="161">
        <f>IF(A18stdlife="n/a","n/a",IF(S$3&gt;(A18stdlife+$E301),(Input!$I$160*(1+rvanilla)^0.5)-SUM($I301:R301),(Input!$I$160*(1+rvanilla)^0.5)/A18stdlife))</f>
        <v>0</v>
      </c>
      <c r="T301" s="161">
        <f>IF(A18stdlife="n/a","n/a",IF(T$3&gt;(A18stdlife+$E301),(Input!$I$160*(1+rvanilla)^0.5)-SUM($I301:S301),(Input!$I$160*(1+rvanilla)^0.5)/A18stdlife))</f>
        <v>0</v>
      </c>
      <c r="U301" s="161">
        <f>IF(A18stdlife="n/a","n/a",IF(U$3&gt;(A18stdlife+$E301),(Input!$I$160*(1+rvanilla)^0.5)-SUM($I301:T301),(Input!$I$160*(1+rvanilla)^0.5)/A18stdlife))</f>
        <v>0</v>
      </c>
      <c r="V301" s="161">
        <f>IF(A18stdlife="n/a","n/a",IF(V$3&gt;(A18stdlife+$E301),(Input!$I$160*(1+rvanilla)^0.5)-SUM($I301:U301),(Input!$I$160*(1+rvanilla)^0.5)/A18stdlife))</f>
        <v>0</v>
      </c>
      <c r="W301" s="161">
        <f>IF(A18stdlife="n/a","n/a",IF(W$3&gt;(A18stdlife+$E301),(Input!$I$160*(1+rvanilla)^0.5)-SUM($I301:V301),(Input!$I$160*(1+rvanilla)^0.5)/A18stdlife))</f>
        <v>0</v>
      </c>
      <c r="X301" s="161">
        <f>IF(A18stdlife="n/a","n/a",IF(X$3&gt;(A18stdlife+$E301),(Input!$I$160*(1+rvanilla)^0.5)-SUM($I301:W301),(Input!$I$160*(1+rvanilla)^0.5)/A18stdlife))</f>
        <v>0</v>
      </c>
      <c r="Y301" s="161">
        <f>IF(A18stdlife="n/a","n/a",IF(Y$3&gt;(A18stdlife+$E301),(Input!$I$160*(1+rvanilla)^0.5)-SUM($I301:X301),(Input!$I$160*(1+rvanilla)^0.5)/A18stdlife))</f>
        <v>0</v>
      </c>
      <c r="Z301" s="161">
        <f>IF(A18stdlife="n/a","n/a",IF(Z$3&gt;(A18stdlife+$E301),(Input!$I$160*(1+rvanilla)^0.5)-SUM($I301:Y301),(Input!$I$160*(1+rvanilla)^0.5)/A18stdlife))</f>
        <v>0</v>
      </c>
      <c r="AA301" s="161">
        <f>IF(A18stdlife="n/a","n/a",IF(AA$3&gt;(A18stdlife+$E301),(Input!$I$160*(1+rvanilla)^0.5)-SUM($I301:Z301),(Input!$I$160*(1+rvanilla)^0.5)/A18stdlife))</f>
        <v>0</v>
      </c>
      <c r="AB301" s="161">
        <f>IF(A18stdlife="n/a","n/a",IF(AB$3&gt;(A18stdlife+$E301),(Input!$I$160*(1+rvanilla)^0.5)-SUM($I301:AA301),(Input!$I$160*(1+rvanilla)^0.5)/A18stdlife))</f>
        <v>0</v>
      </c>
      <c r="AC301" s="161">
        <f>IF(A18stdlife="n/a","n/a",IF(AC$3&gt;(A18stdlife+$E301),(Input!$I$160*(1+rvanilla)^0.5)-SUM($I301:AB301),(Input!$I$160*(1+rvanilla)^0.5)/A18stdlife))</f>
        <v>0</v>
      </c>
      <c r="AD301" s="161">
        <f>IF(A18stdlife="n/a","n/a",IF(AD$3&gt;(A18stdlife+$E301),(Input!$I$160*(1+rvanilla)^0.5)-SUM($I301:AC301),(Input!$I$160*(1+rvanilla)^0.5)/A18stdlife))</f>
        <v>0</v>
      </c>
      <c r="AE301" s="161">
        <f>IF(A18stdlife="n/a","n/a",IF(AE$3&gt;(A18stdlife+$E301),(Input!$I$160*(1+rvanilla)^0.5)-SUM($I301:AD301),(Input!$I$160*(1+rvanilla)^0.5)/A18stdlife))</f>
        <v>0</v>
      </c>
      <c r="AF301" s="161">
        <f>IF(A18stdlife="n/a","n/a",IF(AF$3&gt;(A18stdlife+$E301),(Input!$I$160*(1+rvanilla)^0.5)-SUM($I301:AE301),(Input!$I$160*(1+rvanilla)^0.5)/A18stdlife))</f>
        <v>0</v>
      </c>
      <c r="AG301" s="161">
        <f>IF(A18stdlife="n/a","n/a",IF(AG$3&gt;(A18stdlife+$E301),(Input!$I$160*(1+rvanilla)^0.5)-SUM($I301:AF301),(Input!$I$160*(1+rvanilla)^0.5)/A18stdlife))</f>
        <v>0</v>
      </c>
      <c r="AH301" s="161">
        <f>IF(A18stdlife="n/a","n/a",IF(AH$3&gt;(A18stdlife+$E301),(Input!$I$160*(1+rvanilla)^0.5)-SUM($I301:AG301),(Input!$I$160*(1+rvanilla)^0.5)/A18stdlife))</f>
        <v>0</v>
      </c>
      <c r="AI301" s="161">
        <f>IF(A18stdlife="n/a","n/a",IF(AI$3&gt;(A18stdlife+$E301),(Input!$I$160*(1+rvanilla)^0.5)-SUM($I301:AH301),(Input!$I$160*(1+rvanilla)^0.5)/A18stdlife))</f>
        <v>0</v>
      </c>
      <c r="AJ301" s="161">
        <f>IF(A18stdlife="n/a","n/a",IF(AJ$3&gt;(A18stdlife+$E301),(Input!$I$160*(1+rvanilla)^0.5)-SUM($I301:AI301),(Input!$I$160*(1+rvanilla)^0.5)/A18stdlife))</f>
        <v>0</v>
      </c>
      <c r="AK301" s="161">
        <f>IF(A18stdlife="n/a","n/a",IF(AK$3&gt;(A18stdlife+$E301),(Input!$I$160*(1+rvanilla)^0.5)-SUM($I301:AJ301),(Input!$I$160*(1+rvanilla)^0.5)/A18stdlife))</f>
        <v>0</v>
      </c>
      <c r="AL301" s="161">
        <f>IF(A18stdlife="n/a","n/a",IF(AL$3&gt;(A18stdlife+$E301),(Input!$I$160*(1+rvanilla)^0.5)-SUM($I301:AK301),(Input!$I$160*(1+rvanilla)^0.5)/A18stdlife))</f>
        <v>0</v>
      </c>
      <c r="AM301" s="161">
        <f>IF(A18stdlife="n/a","n/a",IF(AM$3&gt;(A18stdlife+$E301),(Input!$I$160*(1+rvanilla)^0.5)-SUM($I301:AL301),(Input!$I$160*(1+rvanilla)^0.5)/A18stdlife))</f>
        <v>0</v>
      </c>
      <c r="AN301" s="161">
        <f>IF(A18stdlife="n/a","n/a",IF(AN$3&gt;(A18stdlife+$E301),(Input!$I$160*(1+rvanilla)^0.5)-SUM($I301:AM301),(Input!$I$160*(1+rvanilla)^0.5)/A18stdlife))</f>
        <v>0</v>
      </c>
      <c r="AO301" s="161">
        <f>IF(A18stdlife="n/a","n/a",IF(AO$3&gt;(A18stdlife+$E301),(Input!$I$160*(1+rvanilla)^0.5)-SUM($I301:AN301),(Input!$I$160*(1+rvanilla)^0.5)/A18stdlife))</f>
        <v>0</v>
      </c>
      <c r="AP301" s="161">
        <f>IF(A18stdlife="n/a","n/a",IF(AP$3&gt;(A18stdlife+$E301),(Input!$I$160*(1+rvanilla)^0.5)-SUM($I301:AO301),(Input!$I$160*(1+rvanilla)^0.5)/A18stdlife))</f>
        <v>0</v>
      </c>
      <c r="AQ301" s="161">
        <f>IF(A18stdlife="n/a","n/a",IF(AQ$3&gt;(A18stdlife+$E301),(Input!$I$160*(1+rvanilla)^0.5)-SUM($I301:AP301),(Input!$I$160*(1+rvanilla)^0.5)/A18stdlife))</f>
        <v>0</v>
      </c>
      <c r="AR301" s="161">
        <f>IF(A18stdlife="n/a","n/a",IF(AR$3&gt;(A18stdlife+$E301),(Input!$I$160*(1+rvanilla)^0.5)-SUM($I301:AQ301),(Input!$I$160*(1+rvanilla)^0.5)/A18stdlife))</f>
        <v>0</v>
      </c>
      <c r="AS301" s="161">
        <f>IF(A18stdlife="n/a","n/a",IF(AS$3&gt;(A18stdlife+$E301),(Input!$I$160*(1+rvanilla)^0.5)-SUM($I301:AR301),(Input!$I$160*(1+rvanilla)^0.5)/A18stdlife))</f>
        <v>0</v>
      </c>
      <c r="AT301" s="161">
        <f>IF(A18stdlife="n/a","n/a",IF(AT$3&gt;(A18stdlife+$E301),(Input!$I$160*(1+rvanilla)^0.5)-SUM($I301:AS301),(Input!$I$160*(1+rvanilla)^0.5)/A18stdlife))</f>
        <v>0</v>
      </c>
      <c r="AU301" s="161">
        <f>IF(A18stdlife="n/a","n/a",IF(AU$3&gt;(A18stdlife+$E301),(Input!$I$160*(1+rvanilla)^0.5)-SUM($I301:AT301),(Input!$I$160*(1+rvanilla)^0.5)/A18stdlife))</f>
        <v>0</v>
      </c>
      <c r="AV301" s="161">
        <f>IF(A18stdlife="n/a","n/a",IF(AV$3&gt;(A18stdlife+$E301),(Input!$I$160*(1+rvanilla)^0.5)-SUM($I301:AU301),(Input!$I$160*(1+rvanilla)^0.5)/A18stdlife))</f>
        <v>0</v>
      </c>
      <c r="AW301" s="161">
        <f>IF(A18stdlife="n/a","n/a",IF(AW$3&gt;(A18stdlife+$E301),(Input!$I$160*(1+rvanilla)^0.5)-SUM($I301:AV301),(Input!$I$160*(1+rvanilla)^0.5)/A18stdlife))</f>
        <v>0</v>
      </c>
      <c r="AX301" s="161">
        <f>IF(A18stdlife="n/a","n/a",IF(AX$3&gt;(A18stdlife+$E301),(Input!$I$160*(1+rvanilla)^0.5)-SUM($I301:AW301),(Input!$I$160*(1+rvanilla)^0.5)/A18stdlife))</f>
        <v>0</v>
      </c>
      <c r="AY301" s="161">
        <f>IF(A18stdlife="n/a","n/a",IF(AY$3&gt;(A18stdlife+$E301),(Input!$I$160*(1+rvanilla)^0.5)-SUM($I301:AX301),(Input!$I$160*(1+rvanilla)^0.5)/A18stdlife))</f>
        <v>0</v>
      </c>
      <c r="AZ301" s="161">
        <f>IF(A18stdlife="n/a","n/a",IF(AZ$3&gt;(A18stdlife+$E301),(Input!$I$160*(1+rvanilla)^0.5)-SUM($I301:AY301),(Input!$I$160*(1+rvanilla)^0.5)/A18stdlife))</f>
        <v>0</v>
      </c>
      <c r="BA301" s="161">
        <f>IF(A18stdlife="n/a","n/a",IF(BA$3&gt;(A18stdlife+$E301),(Input!$I$160*(1+rvanilla)^0.5)-SUM($I301:AZ301),(Input!$I$160*(1+rvanilla)^0.5)/A18stdlife))</f>
        <v>0</v>
      </c>
      <c r="BB301" s="161">
        <f>IF(A18stdlife="n/a","n/a",IF(BB$3&gt;(A18stdlife+$E301),(Input!$I$160*(1+rvanilla)^0.5)-SUM($I301:BA301),(Input!$I$160*(1+rvanilla)^0.5)/A18stdlife))</f>
        <v>0</v>
      </c>
      <c r="BC301" s="161">
        <f>IF(A18stdlife="n/a","n/a",IF(BC$3&gt;(A18stdlife+$E301),(Input!$I$160*(1+rvanilla)^0.5)-SUM($I301:BB301),(Input!$I$160*(1+rvanilla)^0.5)/A18stdlife))</f>
        <v>0</v>
      </c>
      <c r="BD301" s="161">
        <f>IF(A18stdlife="n/a","n/a",IF(BD$3&gt;(A18stdlife+$E301),(Input!$I$160*(1+rvanilla)^0.5)-SUM($I301:BC301),(Input!$I$160*(1+rvanilla)^0.5)/A18stdlife))</f>
        <v>0</v>
      </c>
      <c r="BE301" s="161">
        <f>IF(A18stdlife="n/a","n/a",IF(BE$3&gt;(A18stdlife+$E301),(Input!$I$160*(1+rvanilla)^0.5)-SUM($I301:BD301),(Input!$I$160*(1+rvanilla)^0.5)/A18stdlife))</f>
        <v>0</v>
      </c>
      <c r="BF301" s="161">
        <f>IF(A18stdlife="n/a","n/a",IF(BF$3&gt;(A18stdlife+$E301),(Input!$I$160*(1+rvanilla)^0.5)-SUM($I301:BE301),(Input!$I$160*(1+rvanilla)^0.5)/A18stdlife))</f>
        <v>0</v>
      </c>
      <c r="BG301" s="161">
        <f>IF(A18stdlife="n/a","n/a",IF(BG$3&gt;(A18stdlife+$E301),(Input!$I$160*(1+rvanilla)^0.5)-SUM($I301:BF301),(Input!$I$160*(1+rvanilla)^0.5)/A18stdlife))</f>
        <v>0</v>
      </c>
      <c r="BH301" s="161">
        <f>IF(A18stdlife="n/a","n/a",IF(BH$3&gt;(A18stdlife+$E301),(Input!$I$160*(1+rvanilla)^0.5)-SUM($I301:BG301),(Input!$I$160*(1+rvanilla)^0.5)/A18stdlife))</f>
        <v>0</v>
      </c>
      <c r="BI301" s="161">
        <f>IF(A18stdlife="n/a","n/a",IF(BI$3&gt;(A18stdlife+$E301),(Input!$I$160*(1+rvanilla)^0.5)-SUM($I301:BH301),(Input!$I$160*(1+rvanilla)^0.5)/A18stdlife))</f>
        <v>0</v>
      </c>
      <c r="BJ301" s="19"/>
      <c r="BK301" s="19"/>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x14ac:dyDescent="0.2">
      <c r="A302" s="19"/>
      <c r="B302" s="19"/>
      <c r="C302" s="35"/>
      <c r="D302" s="469"/>
      <c r="E302" s="281">
        <v>4</v>
      </c>
      <c r="F302" s="37"/>
      <c r="G302" s="393"/>
      <c r="H302" s="307"/>
      <c r="I302" s="307"/>
      <c r="J302" s="306"/>
      <c r="K302" s="161">
        <f>IF(A18stdlife="n/a","n/a",IF(K$3&gt;(A18stdlife+$E302),(Input!$J$160*(1+rvanilla)^0.5)-SUM($J302:J302),(Input!$J$160*(1+rvanilla)^0.5)/A18stdlife))</f>
        <v>0.26617948798033175</v>
      </c>
      <c r="L302" s="161">
        <f>IF(A18stdlife="n/a","n/a",IF(L$3&gt;(A18stdlife+$E302),(Input!$J$160*(1+rvanilla)^0.5)-SUM($J302:K302),(Input!$J$160*(1+rvanilla)^0.5)/A18stdlife))</f>
        <v>0.26617948798033175</v>
      </c>
      <c r="M302" s="161">
        <f>IF(A18stdlife="n/a","n/a",IF(M$3&gt;(A18stdlife+$E302),(Input!$J$160*(1+rvanilla)^0.5)-SUM($J302:L302),(Input!$J$160*(1+rvanilla)^0.5)/A18stdlife))</f>
        <v>0.26617948798033175</v>
      </c>
      <c r="N302" s="161">
        <f>IF(A18stdlife="n/a","n/a",IF(N$3&gt;(A18stdlife+$E302),(Input!$J$160*(1+rvanilla)^0.5)-SUM($J302:M302),(Input!$J$160*(1+rvanilla)^0.5)/A18stdlife))</f>
        <v>0.26617948798033175</v>
      </c>
      <c r="O302" s="161">
        <f>IF(A18stdlife="n/a","n/a",IF(O$3&gt;(A18stdlife+$E302),(Input!$J$160*(1+rvanilla)^0.5)-SUM($J302:N302),(Input!$J$160*(1+rvanilla)^0.5)/A18stdlife))</f>
        <v>0.26617948798033175</v>
      </c>
      <c r="P302" s="161">
        <f>IF(A18stdlife="n/a","n/a",IF(P$3&gt;(A18stdlife+$E302),(Input!$J$160*(1+rvanilla)^0.5)-SUM($J302:O302),(Input!$J$160*(1+rvanilla)^0.5)/A18stdlife))</f>
        <v>0</v>
      </c>
      <c r="Q302" s="161">
        <f>IF(A18stdlife="n/a","n/a",IF(Q$3&gt;(A18stdlife+$E302),(Input!$J$160*(1+rvanilla)^0.5)-SUM($J302:P302),(Input!$J$160*(1+rvanilla)^0.5)/A18stdlife))</f>
        <v>0</v>
      </c>
      <c r="R302" s="161">
        <f>IF(A18stdlife="n/a","n/a",IF(R$3&gt;(A18stdlife+$E302),(Input!$J$160*(1+rvanilla)^0.5)-SUM($J302:Q302),(Input!$J$160*(1+rvanilla)^0.5)/A18stdlife))</f>
        <v>0</v>
      </c>
      <c r="S302" s="161">
        <f>IF(A18stdlife="n/a","n/a",IF(S$3&gt;(A18stdlife+$E302),(Input!$J$160*(1+rvanilla)^0.5)-SUM($J302:R302),(Input!$J$160*(1+rvanilla)^0.5)/A18stdlife))</f>
        <v>0</v>
      </c>
      <c r="T302" s="161">
        <f>IF(A18stdlife="n/a","n/a",IF(T$3&gt;(A18stdlife+$E302),(Input!$J$160*(1+rvanilla)^0.5)-SUM($J302:S302),(Input!$J$160*(1+rvanilla)^0.5)/A18stdlife))</f>
        <v>0</v>
      </c>
      <c r="U302" s="161">
        <f>IF(A18stdlife="n/a","n/a",IF(U$3&gt;(A18stdlife+$E302),(Input!$J$160*(1+rvanilla)^0.5)-SUM($J302:T302),(Input!$J$160*(1+rvanilla)^0.5)/A18stdlife))</f>
        <v>0</v>
      </c>
      <c r="V302" s="161">
        <f>IF(A18stdlife="n/a","n/a",IF(V$3&gt;(A18stdlife+$E302),(Input!$J$160*(1+rvanilla)^0.5)-SUM($J302:U302),(Input!$J$160*(1+rvanilla)^0.5)/A18stdlife))</f>
        <v>0</v>
      </c>
      <c r="W302" s="161">
        <f>IF(A18stdlife="n/a","n/a",IF(W$3&gt;(A18stdlife+$E302),(Input!$J$160*(1+rvanilla)^0.5)-SUM($J302:V302),(Input!$J$160*(1+rvanilla)^0.5)/A18stdlife))</f>
        <v>0</v>
      </c>
      <c r="X302" s="161">
        <f>IF(A18stdlife="n/a","n/a",IF(X$3&gt;(A18stdlife+$E302),(Input!$J$160*(1+rvanilla)^0.5)-SUM($J302:W302),(Input!$J$160*(1+rvanilla)^0.5)/A18stdlife))</f>
        <v>0</v>
      </c>
      <c r="Y302" s="161">
        <f>IF(A18stdlife="n/a","n/a",IF(Y$3&gt;(A18stdlife+$E302),(Input!$J$160*(1+rvanilla)^0.5)-SUM($J302:X302),(Input!$J$160*(1+rvanilla)^0.5)/A18stdlife))</f>
        <v>0</v>
      </c>
      <c r="Z302" s="161">
        <f>IF(A18stdlife="n/a","n/a",IF(Z$3&gt;(A18stdlife+$E302),(Input!$J$160*(1+rvanilla)^0.5)-SUM($J302:Y302),(Input!$J$160*(1+rvanilla)^0.5)/A18stdlife))</f>
        <v>0</v>
      </c>
      <c r="AA302" s="161">
        <f>IF(A18stdlife="n/a","n/a",IF(AA$3&gt;(A18stdlife+$E302),(Input!$J$160*(1+rvanilla)^0.5)-SUM($J302:Z302),(Input!$J$160*(1+rvanilla)^0.5)/A18stdlife))</f>
        <v>0</v>
      </c>
      <c r="AB302" s="161">
        <f>IF(A18stdlife="n/a","n/a",IF(AB$3&gt;(A18stdlife+$E302),(Input!$J$160*(1+rvanilla)^0.5)-SUM($J302:AA302),(Input!$J$160*(1+rvanilla)^0.5)/A18stdlife))</f>
        <v>0</v>
      </c>
      <c r="AC302" s="161">
        <f>IF(A18stdlife="n/a","n/a",IF(AC$3&gt;(A18stdlife+$E302),(Input!$J$160*(1+rvanilla)^0.5)-SUM($J302:AB302),(Input!$J$160*(1+rvanilla)^0.5)/A18stdlife))</f>
        <v>0</v>
      </c>
      <c r="AD302" s="161">
        <f>IF(A18stdlife="n/a","n/a",IF(AD$3&gt;(A18stdlife+$E302),(Input!$J$160*(1+rvanilla)^0.5)-SUM($J302:AC302),(Input!$J$160*(1+rvanilla)^0.5)/A18stdlife))</f>
        <v>0</v>
      </c>
      <c r="AE302" s="161">
        <f>IF(A18stdlife="n/a","n/a",IF(AE$3&gt;(A18stdlife+$E302),(Input!$J$160*(1+rvanilla)^0.5)-SUM($J302:AD302),(Input!$J$160*(1+rvanilla)^0.5)/A18stdlife))</f>
        <v>0</v>
      </c>
      <c r="AF302" s="161">
        <f>IF(A18stdlife="n/a","n/a",IF(AF$3&gt;(A18stdlife+$E302),(Input!$J$160*(1+rvanilla)^0.5)-SUM($J302:AE302),(Input!$J$160*(1+rvanilla)^0.5)/A18stdlife))</f>
        <v>0</v>
      </c>
      <c r="AG302" s="161">
        <f>IF(A18stdlife="n/a","n/a",IF(AG$3&gt;(A18stdlife+$E302),(Input!$J$160*(1+rvanilla)^0.5)-SUM($J302:AF302),(Input!$J$160*(1+rvanilla)^0.5)/A18stdlife))</f>
        <v>0</v>
      </c>
      <c r="AH302" s="161">
        <f>IF(A18stdlife="n/a","n/a",IF(AH$3&gt;(A18stdlife+$E302),(Input!$J$160*(1+rvanilla)^0.5)-SUM($J302:AG302),(Input!$J$160*(1+rvanilla)^0.5)/A18stdlife))</f>
        <v>0</v>
      </c>
      <c r="AI302" s="161">
        <f>IF(A18stdlife="n/a","n/a",IF(AI$3&gt;(A18stdlife+$E302),(Input!$J$160*(1+rvanilla)^0.5)-SUM($J302:AH302),(Input!$J$160*(1+rvanilla)^0.5)/A18stdlife))</f>
        <v>0</v>
      </c>
      <c r="AJ302" s="161">
        <f>IF(A18stdlife="n/a","n/a",IF(AJ$3&gt;(A18stdlife+$E302),(Input!$J$160*(1+rvanilla)^0.5)-SUM($J302:AI302),(Input!$J$160*(1+rvanilla)^0.5)/A18stdlife))</f>
        <v>0</v>
      </c>
      <c r="AK302" s="161">
        <f>IF(A18stdlife="n/a","n/a",IF(AK$3&gt;(A18stdlife+$E302),(Input!$J$160*(1+rvanilla)^0.5)-SUM($J302:AJ302),(Input!$J$160*(1+rvanilla)^0.5)/A18stdlife))</f>
        <v>0</v>
      </c>
      <c r="AL302" s="161">
        <f>IF(A18stdlife="n/a","n/a",IF(AL$3&gt;(A18stdlife+$E302),(Input!$J$160*(1+rvanilla)^0.5)-SUM($J302:AK302),(Input!$J$160*(1+rvanilla)^0.5)/A18stdlife))</f>
        <v>0</v>
      </c>
      <c r="AM302" s="161">
        <f>IF(A18stdlife="n/a","n/a",IF(AM$3&gt;(A18stdlife+$E302),(Input!$J$160*(1+rvanilla)^0.5)-SUM($J302:AL302),(Input!$J$160*(1+rvanilla)^0.5)/A18stdlife))</f>
        <v>0</v>
      </c>
      <c r="AN302" s="161">
        <f>IF(A18stdlife="n/a","n/a",IF(AN$3&gt;(A18stdlife+$E302),(Input!$J$160*(1+rvanilla)^0.5)-SUM($J302:AM302),(Input!$J$160*(1+rvanilla)^0.5)/A18stdlife))</f>
        <v>0</v>
      </c>
      <c r="AO302" s="161">
        <f>IF(A18stdlife="n/a","n/a",IF(AO$3&gt;(A18stdlife+$E302),(Input!$J$160*(1+rvanilla)^0.5)-SUM($J302:AN302),(Input!$J$160*(1+rvanilla)^0.5)/A18stdlife))</f>
        <v>0</v>
      </c>
      <c r="AP302" s="161">
        <f>IF(A18stdlife="n/a","n/a",IF(AP$3&gt;(A18stdlife+$E302),(Input!$J$160*(1+rvanilla)^0.5)-SUM($J302:AO302),(Input!$J$160*(1+rvanilla)^0.5)/A18stdlife))</f>
        <v>0</v>
      </c>
      <c r="AQ302" s="161">
        <f>IF(A18stdlife="n/a","n/a",IF(AQ$3&gt;(A18stdlife+$E302),(Input!$J$160*(1+rvanilla)^0.5)-SUM($J302:AP302),(Input!$J$160*(1+rvanilla)^0.5)/A18stdlife))</f>
        <v>0</v>
      </c>
      <c r="AR302" s="161">
        <f>IF(A18stdlife="n/a","n/a",IF(AR$3&gt;(A18stdlife+$E302),(Input!$J$160*(1+rvanilla)^0.5)-SUM($J302:AQ302),(Input!$J$160*(1+rvanilla)^0.5)/A18stdlife))</f>
        <v>0</v>
      </c>
      <c r="AS302" s="161">
        <f>IF(A18stdlife="n/a","n/a",IF(AS$3&gt;(A18stdlife+$E302),(Input!$J$160*(1+rvanilla)^0.5)-SUM($J302:AR302),(Input!$J$160*(1+rvanilla)^0.5)/A18stdlife))</f>
        <v>0</v>
      </c>
      <c r="AT302" s="161">
        <f>IF(A18stdlife="n/a","n/a",IF(AT$3&gt;(A18stdlife+$E302),(Input!$J$160*(1+rvanilla)^0.5)-SUM($J302:AS302),(Input!$J$160*(1+rvanilla)^0.5)/A18stdlife))</f>
        <v>0</v>
      </c>
      <c r="AU302" s="161">
        <f>IF(A18stdlife="n/a","n/a",IF(AU$3&gt;(A18stdlife+$E302),(Input!$J$160*(1+rvanilla)^0.5)-SUM($J302:AT302),(Input!$J$160*(1+rvanilla)^0.5)/A18stdlife))</f>
        <v>0</v>
      </c>
      <c r="AV302" s="161">
        <f>IF(A18stdlife="n/a","n/a",IF(AV$3&gt;(A18stdlife+$E302),(Input!$J$160*(1+rvanilla)^0.5)-SUM($J302:AU302),(Input!$J$160*(1+rvanilla)^0.5)/A18stdlife))</f>
        <v>0</v>
      </c>
      <c r="AW302" s="161">
        <f>IF(A18stdlife="n/a","n/a",IF(AW$3&gt;(A18stdlife+$E302),(Input!$J$160*(1+rvanilla)^0.5)-SUM($J302:AV302),(Input!$J$160*(1+rvanilla)^0.5)/A18stdlife))</f>
        <v>0</v>
      </c>
      <c r="AX302" s="161">
        <f>IF(A18stdlife="n/a","n/a",IF(AX$3&gt;(A18stdlife+$E302),(Input!$J$160*(1+rvanilla)^0.5)-SUM($J302:AW302),(Input!$J$160*(1+rvanilla)^0.5)/A18stdlife))</f>
        <v>0</v>
      </c>
      <c r="AY302" s="161">
        <f>IF(A18stdlife="n/a","n/a",IF(AY$3&gt;(A18stdlife+$E302),(Input!$J$160*(1+rvanilla)^0.5)-SUM($J302:AX302),(Input!$J$160*(1+rvanilla)^0.5)/A18stdlife))</f>
        <v>0</v>
      </c>
      <c r="AZ302" s="161">
        <f>IF(A18stdlife="n/a","n/a",IF(AZ$3&gt;(A18stdlife+$E302),(Input!$J$160*(1+rvanilla)^0.5)-SUM($J302:AY302),(Input!$J$160*(1+rvanilla)^0.5)/A18stdlife))</f>
        <v>0</v>
      </c>
      <c r="BA302" s="161">
        <f>IF(A18stdlife="n/a","n/a",IF(BA$3&gt;(A18stdlife+$E302),(Input!$J$160*(1+rvanilla)^0.5)-SUM($J302:AZ302),(Input!$J$160*(1+rvanilla)^0.5)/A18stdlife))</f>
        <v>0</v>
      </c>
      <c r="BB302" s="161">
        <f>IF(A18stdlife="n/a","n/a",IF(BB$3&gt;(A18stdlife+$E302),(Input!$J$160*(1+rvanilla)^0.5)-SUM($J302:BA302),(Input!$J$160*(1+rvanilla)^0.5)/A18stdlife))</f>
        <v>0</v>
      </c>
      <c r="BC302" s="161">
        <f>IF(A18stdlife="n/a","n/a",IF(BC$3&gt;(A18stdlife+$E302),(Input!$J$160*(1+rvanilla)^0.5)-SUM($J302:BB302),(Input!$J$160*(1+rvanilla)^0.5)/A18stdlife))</f>
        <v>0</v>
      </c>
      <c r="BD302" s="161">
        <f>IF(A18stdlife="n/a","n/a",IF(BD$3&gt;(A18stdlife+$E302),(Input!$J$160*(1+rvanilla)^0.5)-SUM($J302:BC302),(Input!$J$160*(1+rvanilla)^0.5)/A18stdlife))</f>
        <v>0</v>
      </c>
      <c r="BE302" s="161">
        <f>IF(A18stdlife="n/a","n/a",IF(BE$3&gt;(A18stdlife+$E302),(Input!$J$160*(1+rvanilla)^0.5)-SUM($J302:BD302),(Input!$J$160*(1+rvanilla)^0.5)/A18stdlife))</f>
        <v>0</v>
      </c>
      <c r="BF302" s="161">
        <f>IF(A18stdlife="n/a","n/a",IF(BF$3&gt;(A18stdlife+$E302),(Input!$J$160*(1+rvanilla)^0.5)-SUM($J302:BE302),(Input!$J$160*(1+rvanilla)^0.5)/A18stdlife))</f>
        <v>0</v>
      </c>
      <c r="BG302" s="161">
        <f>IF(A18stdlife="n/a","n/a",IF(BG$3&gt;(A18stdlife+$E302),(Input!$J$160*(1+rvanilla)^0.5)-SUM($J302:BF302),(Input!$J$160*(1+rvanilla)^0.5)/A18stdlife))</f>
        <v>0</v>
      </c>
      <c r="BH302" s="161">
        <f>IF(A18stdlife="n/a","n/a",IF(BH$3&gt;(A18stdlife+$E302),(Input!$J$160*(1+rvanilla)^0.5)-SUM($J302:BG302),(Input!$J$160*(1+rvanilla)^0.5)/A18stdlife))</f>
        <v>0</v>
      </c>
      <c r="BI302" s="161">
        <f>IF(A18stdlife="n/a","n/a",IF(BI$3&gt;(A18stdlife+$E302),(Input!$J$160*(1+rvanilla)^0.5)-SUM($J302:BH302),(Input!$J$160*(1+rvanilla)^0.5)/A18stdlife))</f>
        <v>0</v>
      </c>
      <c r="BJ302" s="19"/>
      <c r="BK302" s="19"/>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2" x14ac:dyDescent="0.2">
      <c r="A303" s="19"/>
      <c r="B303" s="19"/>
      <c r="C303" s="35"/>
      <c r="D303" s="469"/>
      <c r="E303" s="281">
        <v>5</v>
      </c>
      <c r="F303" s="37"/>
      <c r="G303" s="393"/>
      <c r="H303" s="307"/>
      <c r="I303" s="307"/>
      <c r="J303" s="307"/>
      <c r="K303" s="306"/>
      <c r="L303" s="161">
        <f>IF(A18stdlife="n/a","n/a",IF(L$3&gt;(A18stdlife+$E303),(Input!$K$160*(1+rvanilla)^0.5)-SUM($K303:K303),(Input!$K$160*(1+rvanilla)^0.5)/A18stdlife))</f>
        <v>0.28542554899526407</v>
      </c>
      <c r="M303" s="161">
        <f>IF(A18stdlife="n/a","n/a",IF(M$3&gt;(A18stdlife+$E303),(Input!$K$160*(1+rvanilla)^0.5)-SUM($K303:L303),(Input!$K$160*(1+rvanilla)^0.5)/A18stdlife))</f>
        <v>0.28542554899526407</v>
      </c>
      <c r="N303" s="161">
        <f>IF(A18stdlife="n/a","n/a",IF(N$3&gt;(A18stdlife+$E303),(Input!$K$160*(1+rvanilla)^0.5)-SUM($K303:M303),(Input!$K$160*(1+rvanilla)^0.5)/A18stdlife))</f>
        <v>0.28542554899526407</v>
      </c>
      <c r="O303" s="161">
        <f>IF(A18stdlife="n/a","n/a",IF(O$3&gt;(A18stdlife+$E303),(Input!$K$160*(1+rvanilla)^0.5)-SUM($K303:N303),(Input!$K$160*(1+rvanilla)^0.5)/A18stdlife))</f>
        <v>0.28542554899526407</v>
      </c>
      <c r="P303" s="161">
        <f>IF(A18stdlife="n/a","n/a",IF(P$3&gt;(A18stdlife+$E303),(Input!$K$160*(1+rvanilla)^0.5)-SUM($K303:O303),(Input!$K$160*(1+rvanilla)^0.5)/A18stdlife))</f>
        <v>0.28542554899526407</v>
      </c>
      <c r="Q303" s="161">
        <f>IF(A18stdlife="n/a","n/a",IF(Q$3&gt;(A18stdlife+$E303),(Input!$K$160*(1+rvanilla)^0.5)-SUM($K303:P303),(Input!$K$160*(1+rvanilla)^0.5)/A18stdlife))</f>
        <v>0</v>
      </c>
      <c r="R303" s="161">
        <f>IF(A18stdlife="n/a","n/a",IF(R$3&gt;(A18stdlife+$E303),(Input!$K$160*(1+rvanilla)^0.5)-SUM($K303:Q303),(Input!$K$160*(1+rvanilla)^0.5)/A18stdlife))</f>
        <v>0</v>
      </c>
      <c r="S303" s="161">
        <f>IF(A18stdlife="n/a","n/a",IF(S$3&gt;(A18stdlife+$E303),(Input!$K$160*(1+rvanilla)^0.5)-SUM($K303:R303),(Input!$K$160*(1+rvanilla)^0.5)/A18stdlife))</f>
        <v>0</v>
      </c>
      <c r="T303" s="161">
        <f>IF(A18stdlife="n/a","n/a",IF(T$3&gt;(A18stdlife+$E303),(Input!$K$160*(1+rvanilla)^0.5)-SUM($K303:S303),(Input!$K$160*(1+rvanilla)^0.5)/A18stdlife))</f>
        <v>0</v>
      </c>
      <c r="U303" s="161">
        <f>IF(A18stdlife="n/a","n/a",IF(U$3&gt;(A18stdlife+$E303),(Input!$K$160*(1+rvanilla)^0.5)-SUM($K303:T303),(Input!$K$160*(1+rvanilla)^0.5)/A18stdlife))</f>
        <v>0</v>
      </c>
      <c r="V303" s="161">
        <f>IF(A18stdlife="n/a","n/a",IF(V$3&gt;(A18stdlife+$E303),(Input!$K$160*(1+rvanilla)^0.5)-SUM($K303:U303),(Input!$K$160*(1+rvanilla)^0.5)/A18stdlife))</f>
        <v>0</v>
      </c>
      <c r="W303" s="161">
        <f>IF(A18stdlife="n/a","n/a",IF(W$3&gt;(A18stdlife+$E303),(Input!$K$160*(1+rvanilla)^0.5)-SUM($K303:V303),(Input!$K$160*(1+rvanilla)^0.5)/A18stdlife))</f>
        <v>0</v>
      </c>
      <c r="X303" s="161">
        <f>IF(A18stdlife="n/a","n/a",IF(X$3&gt;(A18stdlife+$E303),(Input!$K$160*(1+rvanilla)^0.5)-SUM($K303:W303),(Input!$K$160*(1+rvanilla)^0.5)/A18stdlife))</f>
        <v>0</v>
      </c>
      <c r="Y303" s="161">
        <f>IF(A18stdlife="n/a","n/a",IF(Y$3&gt;(A18stdlife+$E303),(Input!$K$160*(1+rvanilla)^0.5)-SUM($K303:X303),(Input!$K$160*(1+rvanilla)^0.5)/A18stdlife))</f>
        <v>0</v>
      </c>
      <c r="Z303" s="161">
        <f>IF(A18stdlife="n/a","n/a",IF(Z$3&gt;(A18stdlife+$E303),(Input!$K$160*(1+rvanilla)^0.5)-SUM($K303:Y303),(Input!$K$160*(1+rvanilla)^0.5)/A18stdlife))</f>
        <v>0</v>
      </c>
      <c r="AA303" s="161">
        <f>IF(A18stdlife="n/a","n/a",IF(AA$3&gt;(A18stdlife+$E303),(Input!$K$160*(1+rvanilla)^0.5)-SUM($K303:Z303),(Input!$K$160*(1+rvanilla)^0.5)/A18stdlife))</f>
        <v>0</v>
      </c>
      <c r="AB303" s="161">
        <f>IF(A18stdlife="n/a","n/a",IF(AB$3&gt;(A18stdlife+$E303),(Input!$K$160*(1+rvanilla)^0.5)-SUM($K303:AA303),(Input!$K$160*(1+rvanilla)^0.5)/A18stdlife))</f>
        <v>0</v>
      </c>
      <c r="AC303" s="161">
        <f>IF(A18stdlife="n/a","n/a",IF(AC$3&gt;(A18stdlife+$E303),(Input!$K$160*(1+rvanilla)^0.5)-SUM($K303:AB303),(Input!$K$160*(1+rvanilla)^0.5)/A18stdlife))</f>
        <v>0</v>
      </c>
      <c r="AD303" s="161">
        <f>IF(A18stdlife="n/a","n/a",IF(AD$3&gt;(A18stdlife+$E303),(Input!$K$160*(1+rvanilla)^0.5)-SUM($K303:AC303),(Input!$K$160*(1+rvanilla)^0.5)/A18stdlife))</f>
        <v>0</v>
      </c>
      <c r="AE303" s="161">
        <f>IF(A18stdlife="n/a","n/a",IF(AE$3&gt;(A18stdlife+$E303),(Input!$K$160*(1+rvanilla)^0.5)-SUM($K303:AD303),(Input!$K$160*(1+rvanilla)^0.5)/A18stdlife))</f>
        <v>0</v>
      </c>
      <c r="AF303" s="161">
        <f>IF(A18stdlife="n/a","n/a",IF(AF$3&gt;(A18stdlife+$E303),(Input!$K$160*(1+rvanilla)^0.5)-SUM($K303:AE303),(Input!$K$160*(1+rvanilla)^0.5)/A18stdlife))</f>
        <v>0</v>
      </c>
      <c r="AG303" s="161">
        <f>IF(A18stdlife="n/a","n/a",IF(AG$3&gt;(A18stdlife+$E303),(Input!$K$160*(1+rvanilla)^0.5)-SUM($K303:AF303),(Input!$K$160*(1+rvanilla)^0.5)/A18stdlife))</f>
        <v>0</v>
      </c>
      <c r="AH303" s="161">
        <f>IF(A18stdlife="n/a","n/a",IF(AH$3&gt;(A18stdlife+$E303),(Input!$K$160*(1+rvanilla)^0.5)-SUM($K303:AG303),(Input!$K$160*(1+rvanilla)^0.5)/A18stdlife))</f>
        <v>0</v>
      </c>
      <c r="AI303" s="161">
        <f>IF(A18stdlife="n/a","n/a",IF(AI$3&gt;(A18stdlife+$E303),(Input!$K$160*(1+rvanilla)^0.5)-SUM($K303:AH303),(Input!$K$160*(1+rvanilla)^0.5)/A18stdlife))</f>
        <v>0</v>
      </c>
      <c r="AJ303" s="161">
        <f>IF(A18stdlife="n/a","n/a",IF(AJ$3&gt;(A18stdlife+$E303),(Input!$K$160*(1+rvanilla)^0.5)-SUM($K303:AI303),(Input!$K$160*(1+rvanilla)^0.5)/A18stdlife))</f>
        <v>0</v>
      </c>
      <c r="AK303" s="161">
        <f>IF(A18stdlife="n/a","n/a",IF(AK$3&gt;(A18stdlife+$E303),(Input!$K$160*(1+rvanilla)^0.5)-SUM($K303:AJ303),(Input!$K$160*(1+rvanilla)^0.5)/A18stdlife))</f>
        <v>0</v>
      </c>
      <c r="AL303" s="161">
        <f>IF(A18stdlife="n/a","n/a",IF(AL$3&gt;(A18stdlife+$E303),(Input!$K$160*(1+rvanilla)^0.5)-SUM($K303:AK303),(Input!$K$160*(1+rvanilla)^0.5)/A18stdlife))</f>
        <v>0</v>
      </c>
      <c r="AM303" s="161">
        <f>IF(A18stdlife="n/a","n/a",IF(AM$3&gt;(A18stdlife+$E303),(Input!$K$160*(1+rvanilla)^0.5)-SUM($K303:AL303),(Input!$K$160*(1+rvanilla)^0.5)/A18stdlife))</f>
        <v>0</v>
      </c>
      <c r="AN303" s="161">
        <f>IF(A18stdlife="n/a","n/a",IF(AN$3&gt;(A18stdlife+$E303),(Input!$K$160*(1+rvanilla)^0.5)-SUM($K303:AM303),(Input!$K$160*(1+rvanilla)^0.5)/A18stdlife))</f>
        <v>0</v>
      </c>
      <c r="AO303" s="161">
        <f>IF(A18stdlife="n/a","n/a",IF(AO$3&gt;(A18stdlife+$E303),(Input!$K$160*(1+rvanilla)^0.5)-SUM($K303:AN303),(Input!$K$160*(1+rvanilla)^0.5)/A18stdlife))</f>
        <v>0</v>
      </c>
      <c r="AP303" s="161">
        <f>IF(A18stdlife="n/a","n/a",IF(AP$3&gt;(A18stdlife+$E303),(Input!$K$160*(1+rvanilla)^0.5)-SUM($K303:AO303),(Input!$K$160*(1+rvanilla)^0.5)/A18stdlife))</f>
        <v>0</v>
      </c>
      <c r="AQ303" s="161">
        <f>IF(A18stdlife="n/a","n/a",IF(AQ$3&gt;(A18stdlife+$E303),(Input!$K$160*(1+rvanilla)^0.5)-SUM($K303:AP303),(Input!$K$160*(1+rvanilla)^0.5)/A18stdlife))</f>
        <v>0</v>
      </c>
      <c r="AR303" s="161">
        <f>IF(A18stdlife="n/a","n/a",IF(AR$3&gt;(A18stdlife+$E303),(Input!$K$160*(1+rvanilla)^0.5)-SUM($K303:AQ303),(Input!$K$160*(1+rvanilla)^0.5)/A18stdlife))</f>
        <v>0</v>
      </c>
      <c r="AS303" s="161">
        <f>IF(A18stdlife="n/a","n/a",IF(AS$3&gt;(A18stdlife+$E303),(Input!$K$160*(1+rvanilla)^0.5)-SUM($K303:AR303),(Input!$K$160*(1+rvanilla)^0.5)/A18stdlife))</f>
        <v>0</v>
      </c>
      <c r="AT303" s="161">
        <f>IF(A18stdlife="n/a","n/a",IF(AT$3&gt;(A18stdlife+$E303),(Input!$K$160*(1+rvanilla)^0.5)-SUM($K303:AS303),(Input!$K$160*(1+rvanilla)^0.5)/A18stdlife))</f>
        <v>0</v>
      </c>
      <c r="AU303" s="161">
        <f>IF(A18stdlife="n/a","n/a",IF(AU$3&gt;(A18stdlife+$E303),(Input!$K$160*(1+rvanilla)^0.5)-SUM($K303:AT303),(Input!$K$160*(1+rvanilla)^0.5)/A18stdlife))</f>
        <v>0</v>
      </c>
      <c r="AV303" s="161">
        <f>IF(A18stdlife="n/a","n/a",IF(AV$3&gt;(A18stdlife+$E303),(Input!$K$160*(1+rvanilla)^0.5)-SUM($K303:AU303),(Input!$K$160*(1+rvanilla)^0.5)/A18stdlife))</f>
        <v>0</v>
      </c>
      <c r="AW303" s="161">
        <f>IF(A18stdlife="n/a","n/a",IF(AW$3&gt;(A18stdlife+$E303),(Input!$K$160*(1+rvanilla)^0.5)-SUM($K303:AV303),(Input!$K$160*(1+rvanilla)^0.5)/A18stdlife))</f>
        <v>0</v>
      </c>
      <c r="AX303" s="161">
        <f>IF(A18stdlife="n/a","n/a",IF(AX$3&gt;(A18stdlife+$E303),(Input!$K$160*(1+rvanilla)^0.5)-SUM($K303:AW303),(Input!$K$160*(1+rvanilla)^0.5)/A18stdlife))</f>
        <v>0</v>
      </c>
      <c r="AY303" s="161">
        <f>IF(A18stdlife="n/a","n/a",IF(AY$3&gt;(A18stdlife+$E303),(Input!$K$160*(1+rvanilla)^0.5)-SUM($K303:AX303),(Input!$K$160*(1+rvanilla)^0.5)/A18stdlife))</f>
        <v>0</v>
      </c>
      <c r="AZ303" s="161">
        <f>IF(A18stdlife="n/a","n/a",IF(AZ$3&gt;(A18stdlife+$E303),(Input!$K$160*(1+rvanilla)^0.5)-SUM($K303:AY303),(Input!$K$160*(1+rvanilla)^0.5)/A18stdlife))</f>
        <v>0</v>
      </c>
      <c r="BA303" s="161">
        <f>IF(A18stdlife="n/a","n/a",IF(BA$3&gt;(A18stdlife+$E303),(Input!$K$160*(1+rvanilla)^0.5)-SUM($K303:AZ303),(Input!$K$160*(1+rvanilla)^0.5)/A18stdlife))</f>
        <v>0</v>
      </c>
      <c r="BB303" s="161">
        <f>IF(A18stdlife="n/a","n/a",IF(BB$3&gt;(A18stdlife+$E303),(Input!$K$160*(1+rvanilla)^0.5)-SUM($K303:BA303),(Input!$K$160*(1+rvanilla)^0.5)/A18stdlife))</f>
        <v>0</v>
      </c>
      <c r="BC303" s="161">
        <f>IF(A18stdlife="n/a","n/a",IF(BC$3&gt;(A18stdlife+$E303),(Input!$K$160*(1+rvanilla)^0.5)-SUM($K303:BB303),(Input!$K$160*(1+rvanilla)^0.5)/A18stdlife))</f>
        <v>0</v>
      </c>
      <c r="BD303" s="161">
        <f>IF(A18stdlife="n/a","n/a",IF(BD$3&gt;(A18stdlife+$E303),(Input!$K$160*(1+rvanilla)^0.5)-SUM($K303:BC303),(Input!$K$160*(1+rvanilla)^0.5)/A18stdlife))</f>
        <v>0</v>
      </c>
      <c r="BE303" s="161">
        <f>IF(A18stdlife="n/a","n/a",IF(BE$3&gt;(A18stdlife+$E303),(Input!$K$160*(1+rvanilla)^0.5)-SUM($K303:BD303),(Input!$K$160*(1+rvanilla)^0.5)/A18stdlife))</f>
        <v>0</v>
      </c>
      <c r="BF303" s="161">
        <f>IF(A18stdlife="n/a","n/a",IF(BF$3&gt;(A18stdlife+$E303),(Input!$K$160*(1+rvanilla)^0.5)-SUM($K303:BE303),(Input!$K$160*(1+rvanilla)^0.5)/A18stdlife))</f>
        <v>0</v>
      </c>
      <c r="BG303" s="161">
        <f>IF(A18stdlife="n/a","n/a",IF(BG$3&gt;(A18stdlife+$E303),(Input!$K$160*(1+rvanilla)^0.5)-SUM($K303:BF303),(Input!$K$160*(1+rvanilla)^0.5)/A18stdlife))</f>
        <v>0</v>
      </c>
      <c r="BH303" s="161">
        <f>IF(A18stdlife="n/a","n/a",IF(BH$3&gt;(A18stdlife+$E303),(Input!$K$160*(1+rvanilla)^0.5)-SUM($K303:BG303),(Input!$K$160*(1+rvanilla)^0.5)/A18stdlife))</f>
        <v>0</v>
      </c>
      <c r="BI303" s="161">
        <f>IF(A18stdlife="n/a","n/a",IF(BI$3&gt;(A18stdlife+$E303),(Input!$K$160*(1+rvanilla)^0.5)-SUM($K303:BH303),(Input!$K$160*(1+rvanilla)^0.5)/A18stdlife))</f>
        <v>0</v>
      </c>
      <c r="BJ303" s="19"/>
      <c r="BK303" s="19"/>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x14ac:dyDescent="0.2">
      <c r="A304" s="19"/>
      <c r="B304" s="19"/>
      <c r="C304" s="35"/>
      <c r="D304" s="469"/>
      <c r="E304" s="281">
        <v>6</v>
      </c>
      <c r="F304" s="37"/>
      <c r="G304" s="393"/>
      <c r="H304" s="307"/>
      <c r="I304" s="307"/>
      <c r="J304" s="307"/>
      <c r="K304" s="307"/>
      <c r="L304" s="306"/>
      <c r="M304" s="161">
        <f>IF(A18stdlife="n/a","n/a",IF(M$3&gt;(A18stdlife+$E304),(Input!$L$160*(1+rvanilla)^0.5)-SUM($L304:L304),(Input!$L$160*(1+rvanilla)^0.5)/A18stdlife))</f>
        <v>0</v>
      </c>
      <c r="N304" s="161">
        <f>IF(A18stdlife="n/a","n/a",IF(N$3&gt;(A18stdlife+$E304),(Input!$L$160*(1+rvanilla)^0.5)-SUM($L304:M304),(Input!$L$160*(1+rvanilla)^0.5)/A18stdlife))</f>
        <v>0</v>
      </c>
      <c r="O304" s="161">
        <f>IF(A18stdlife="n/a","n/a",IF(O$3&gt;(A18stdlife+$E304),(Input!$L$160*(1+rvanilla)^0.5)-SUM($L304:N304),(Input!$L$160*(1+rvanilla)^0.5)/A18stdlife))</f>
        <v>0</v>
      </c>
      <c r="P304" s="161">
        <f>IF(A18stdlife="n/a","n/a",IF(P$3&gt;(A18stdlife+$E304),(Input!$L$160*(1+rvanilla)^0.5)-SUM($L304:O304),(Input!$L$160*(1+rvanilla)^0.5)/A18stdlife))</f>
        <v>0</v>
      </c>
      <c r="Q304" s="161">
        <f>IF(A18stdlife="n/a","n/a",IF(Q$3&gt;(A18stdlife+$E304),(Input!$L$160*(1+rvanilla)^0.5)-SUM($L304:P304),(Input!$L$160*(1+rvanilla)^0.5)/A18stdlife))</f>
        <v>0</v>
      </c>
      <c r="R304" s="161">
        <f>IF(A18stdlife="n/a","n/a",IF(R$3&gt;(A18stdlife+$E304),(Input!$L$160*(1+rvanilla)^0.5)-SUM($L304:Q304),(Input!$L$160*(1+rvanilla)^0.5)/A18stdlife))</f>
        <v>0</v>
      </c>
      <c r="S304" s="161">
        <f>IF(A18stdlife="n/a","n/a",IF(S$3&gt;(A18stdlife+$E304),(Input!$L$160*(1+rvanilla)^0.5)-SUM($L304:R304),(Input!$L$160*(1+rvanilla)^0.5)/A18stdlife))</f>
        <v>0</v>
      </c>
      <c r="T304" s="161">
        <f>IF(A18stdlife="n/a","n/a",IF(T$3&gt;(A18stdlife+$E304),(Input!$L$160*(1+rvanilla)^0.5)-SUM($L304:S304),(Input!$L$160*(1+rvanilla)^0.5)/A18stdlife))</f>
        <v>0</v>
      </c>
      <c r="U304" s="161">
        <f>IF(A18stdlife="n/a","n/a",IF(U$3&gt;(A18stdlife+$E304),(Input!$L$160*(1+rvanilla)^0.5)-SUM($L304:T304),(Input!$L$160*(1+rvanilla)^0.5)/A18stdlife))</f>
        <v>0</v>
      </c>
      <c r="V304" s="161">
        <f>IF(A18stdlife="n/a","n/a",IF(V$3&gt;(A18stdlife+$E304),(Input!$L$160*(1+rvanilla)^0.5)-SUM($L304:U304),(Input!$L$160*(1+rvanilla)^0.5)/A18stdlife))</f>
        <v>0</v>
      </c>
      <c r="W304" s="161">
        <f>IF(A18stdlife="n/a","n/a",IF(W$3&gt;(A18stdlife+$E304),(Input!$L$160*(1+rvanilla)^0.5)-SUM($L304:V304),(Input!$L$160*(1+rvanilla)^0.5)/A18stdlife))</f>
        <v>0</v>
      </c>
      <c r="X304" s="161">
        <f>IF(A18stdlife="n/a","n/a",IF(X$3&gt;(A18stdlife+$E304),(Input!$L$160*(1+rvanilla)^0.5)-SUM($L304:W304),(Input!$L$160*(1+rvanilla)^0.5)/A18stdlife))</f>
        <v>0</v>
      </c>
      <c r="Y304" s="161">
        <f>IF(A18stdlife="n/a","n/a",IF(Y$3&gt;(A18stdlife+$E304),(Input!$L$160*(1+rvanilla)^0.5)-SUM($L304:X304),(Input!$L$160*(1+rvanilla)^0.5)/A18stdlife))</f>
        <v>0</v>
      </c>
      <c r="Z304" s="161">
        <f>IF(A18stdlife="n/a","n/a",IF(Z$3&gt;(A18stdlife+$E304),(Input!$L$160*(1+rvanilla)^0.5)-SUM($L304:Y304),(Input!$L$160*(1+rvanilla)^0.5)/A18stdlife))</f>
        <v>0</v>
      </c>
      <c r="AA304" s="161">
        <f>IF(A18stdlife="n/a","n/a",IF(AA$3&gt;(A18stdlife+$E304),(Input!$L$160*(1+rvanilla)^0.5)-SUM($L304:Z304),(Input!$L$160*(1+rvanilla)^0.5)/A18stdlife))</f>
        <v>0</v>
      </c>
      <c r="AB304" s="161">
        <f>IF(A18stdlife="n/a","n/a",IF(AB$3&gt;(A18stdlife+$E304),(Input!$L$160*(1+rvanilla)^0.5)-SUM($L304:AA304),(Input!$L$160*(1+rvanilla)^0.5)/A18stdlife))</f>
        <v>0</v>
      </c>
      <c r="AC304" s="161">
        <f>IF(A18stdlife="n/a","n/a",IF(AC$3&gt;(A18stdlife+$E304),(Input!$L$160*(1+rvanilla)^0.5)-SUM($L304:AB304),(Input!$L$160*(1+rvanilla)^0.5)/A18stdlife))</f>
        <v>0</v>
      </c>
      <c r="AD304" s="161">
        <f>IF(A18stdlife="n/a","n/a",IF(AD$3&gt;(A18stdlife+$E304),(Input!$L$160*(1+rvanilla)^0.5)-SUM($L304:AC304),(Input!$L$160*(1+rvanilla)^0.5)/A18stdlife))</f>
        <v>0</v>
      </c>
      <c r="AE304" s="161">
        <f>IF(A18stdlife="n/a","n/a",IF(AE$3&gt;(A18stdlife+$E304),(Input!$L$160*(1+rvanilla)^0.5)-SUM($L304:AD304),(Input!$L$160*(1+rvanilla)^0.5)/A18stdlife))</f>
        <v>0</v>
      </c>
      <c r="AF304" s="161">
        <f>IF(A18stdlife="n/a","n/a",IF(AF$3&gt;(A18stdlife+$E304),(Input!$L$160*(1+rvanilla)^0.5)-SUM($L304:AE304),(Input!$L$160*(1+rvanilla)^0.5)/A18stdlife))</f>
        <v>0</v>
      </c>
      <c r="AG304" s="161">
        <f>IF(A18stdlife="n/a","n/a",IF(AG$3&gt;(A18stdlife+$E304),(Input!$L$160*(1+rvanilla)^0.5)-SUM($L304:AF304),(Input!$L$160*(1+rvanilla)^0.5)/A18stdlife))</f>
        <v>0</v>
      </c>
      <c r="AH304" s="161">
        <f>IF(A18stdlife="n/a","n/a",IF(AH$3&gt;(A18stdlife+$E304),(Input!$L$160*(1+rvanilla)^0.5)-SUM($L304:AG304),(Input!$L$160*(1+rvanilla)^0.5)/A18stdlife))</f>
        <v>0</v>
      </c>
      <c r="AI304" s="161">
        <f>IF(A18stdlife="n/a","n/a",IF(AI$3&gt;(A18stdlife+$E304),(Input!$L$160*(1+rvanilla)^0.5)-SUM($L304:AH304),(Input!$L$160*(1+rvanilla)^0.5)/A18stdlife))</f>
        <v>0</v>
      </c>
      <c r="AJ304" s="161">
        <f>IF(A18stdlife="n/a","n/a",IF(AJ$3&gt;(A18stdlife+$E304),(Input!$L$160*(1+rvanilla)^0.5)-SUM($L304:AI304),(Input!$L$160*(1+rvanilla)^0.5)/A18stdlife))</f>
        <v>0</v>
      </c>
      <c r="AK304" s="161">
        <f>IF(A18stdlife="n/a","n/a",IF(AK$3&gt;(A18stdlife+$E304),(Input!$L$160*(1+rvanilla)^0.5)-SUM($L304:AJ304),(Input!$L$160*(1+rvanilla)^0.5)/A18stdlife))</f>
        <v>0</v>
      </c>
      <c r="AL304" s="161">
        <f>IF(A18stdlife="n/a","n/a",IF(AL$3&gt;(A18stdlife+$E304),(Input!$L$160*(1+rvanilla)^0.5)-SUM($L304:AK304),(Input!$L$160*(1+rvanilla)^0.5)/A18stdlife))</f>
        <v>0</v>
      </c>
      <c r="AM304" s="161">
        <f>IF(A18stdlife="n/a","n/a",IF(AM$3&gt;(A18stdlife+$E304),(Input!$L$160*(1+rvanilla)^0.5)-SUM($L304:AL304),(Input!$L$160*(1+rvanilla)^0.5)/A18stdlife))</f>
        <v>0</v>
      </c>
      <c r="AN304" s="161">
        <f>IF(A18stdlife="n/a","n/a",IF(AN$3&gt;(A18stdlife+$E304),(Input!$L$160*(1+rvanilla)^0.5)-SUM($L304:AM304),(Input!$L$160*(1+rvanilla)^0.5)/A18stdlife))</f>
        <v>0</v>
      </c>
      <c r="AO304" s="161">
        <f>IF(A18stdlife="n/a","n/a",IF(AO$3&gt;(A18stdlife+$E304),(Input!$L$160*(1+rvanilla)^0.5)-SUM($L304:AN304),(Input!$L$160*(1+rvanilla)^0.5)/A18stdlife))</f>
        <v>0</v>
      </c>
      <c r="AP304" s="161">
        <f>IF(A18stdlife="n/a","n/a",IF(AP$3&gt;(A18stdlife+$E304),(Input!$L$160*(1+rvanilla)^0.5)-SUM($L304:AO304),(Input!$L$160*(1+rvanilla)^0.5)/A18stdlife))</f>
        <v>0</v>
      </c>
      <c r="AQ304" s="161">
        <f>IF(A18stdlife="n/a","n/a",IF(AQ$3&gt;(A18stdlife+$E304),(Input!$L$160*(1+rvanilla)^0.5)-SUM($L304:AP304),(Input!$L$160*(1+rvanilla)^0.5)/A18stdlife))</f>
        <v>0</v>
      </c>
      <c r="AR304" s="161">
        <f>IF(A18stdlife="n/a","n/a",IF(AR$3&gt;(A18stdlife+$E304),(Input!$L$160*(1+rvanilla)^0.5)-SUM($L304:AQ304),(Input!$L$160*(1+rvanilla)^0.5)/A18stdlife))</f>
        <v>0</v>
      </c>
      <c r="AS304" s="161">
        <f>IF(A18stdlife="n/a","n/a",IF(AS$3&gt;(A18stdlife+$E304),(Input!$L$160*(1+rvanilla)^0.5)-SUM($L304:AR304),(Input!$L$160*(1+rvanilla)^0.5)/A18stdlife))</f>
        <v>0</v>
      </c>
      <c r="AT304" s="161">
        <f>IF(A18stdlife="n/a","n/a",IF(AT$3&gt;(A18stdlife+$E304),(Input!$L$160*(1+rvanilla)^0.5)-SUM($L304:AS304),(Input!$L$160*(1+rvanilla)^0.5)/A18stdlife))</f>
        <v>0</v>
      </c>
      <c r="AU304" s="161">
        <f>IF(A18stdlife="n/a","n/a",IF(AU$3&gt;(A18stdlife+$E304),(Input!$L$160*(1+rvanilla)^0.5)-SUM($L304:AT304),(Input!$L$160*(1+rvanilla)^0.5)/A18stdlife))</f>
        <v>0</v>
      </c>
      <c r="AV304" s="161">
        <f>IF(A18stdlife="n/a","n/a",IF(AV$3&gt;(A18stdlife+$E304),(Input!$L$160*(1+rvanilla)^0.5)-SUM($L304:AU304),(Input!$L$160*(1+rvanilla)^0.5)/A18stdlife))</f>
        <v>0</v>
      </c>
      <c r="AW304" s="161">
        <f>IF(A18stdlife="n/a","n/a",IF(AW$3&gt;(A18stdlife+$E304),(Input!$L$160*(1+rvanilla)^0.5)-SUM($L304:AV304),(Input!$L$160*(1+rvanilla)^0.5)/A18stdlife))</f>
        <v>0</v>
      </c>
      <c r="AX304" s="161">
        <f>IF(A18stdlife="n/a","n/a",IF(AX$3&gt;(A18stdlife+$E304),(Input!$L$160*(1+rvanilla)^0.5)-SUM($L304:AW304),(Input!$L$160*(1+rvanilla)^0.5)/A18stdlife))</f>
        <v>0</v>
      </c>
      <c r="AY304" s="161">
        <f>IF(A18stdlife="n/a","n/a",IF(AY$3&gt;(A18stdlife+$E304),(Input!$L$160*(1+rvanilla)^0.5)-SUM($L304:AX304),(Input!$L$160*(1+rvanilla)^0.5)/A18stdlife))</f>
        <v>0</v>
      </c>
      <c r="AZ304" s="161">
        <f>IF(A18stdlife="n/a","n/a",IF(AZ$3&gt;(A18stdlife+$E304),(Input!$L$160*(1+rvanilla)^0.5)-SUM($L304:AY304),(Input!$L$160*(1+rvanilla)^0.5)/A18stdlife))</f>
        <v>0</v>
      </c>
      <c r="BA304" s="161">
        <f>IF(A18stdlife="n/a","n/a",IF(BA$3&gt;(A18stdlife+$E304),(Input!$L$160*(1+rvanilla)^0.5)-SUM($L304:AZ304),(Input!$L$160*(1+rvanilla)^0.5)/A18stdlife))</f>
        <v>0</v>
      </c>
      <c r="BB304" s="161">
        <f>IF(A18stdlife="n/a","n/a",IF(BB$3&gt;(A18stdlife+$E304),(Input!$L$160*(1+rvanilla)^0.5)-SUM($L304:BA304),(Input!$L$160*(1+rvanilla)^0.5)/A18stdlife))</f>
        <v>0</v>
      </c>
      <c r="BC304" s="161">
        <f>IF(A18stdlife="n/a","n/a",IF(BC$3&gt;(A18stdlife+$E304),(Input!$L$160*(1+rvanilla)^0.5)-SUM($L304:BB304),(Input!$L$160*(1+rvanilla)^0.5)/A18stdlife))</f>
        <v>0</v>
      </c>
      <c r="BD304" s="161">
        <f>IF(A18stdlife="n/a","n/a",IF(BD$3&gt;(A18stdlife+$E304),(Input!$L$160*(1+rvanilla)^0.5)-SUM($L304:BC304),(Input!$L$160*(1+rvanilla)^0.5)/A18stdlife))</f>
        <v>0</v>
      </c>
      <c r="BE304" s="161">
        <f>IF(A18stdlife="n/a","n/a",IF(BE$3&gt;(A18stdlife+$E304),(Input!$L$160*(1+rvanilla)^0.5)-SUM($L304:BD304),(Input!$L$160*(1+rvanilla)^0.5)/A18stdlife))</f>
        <v>0</v>
      </c>
      <c r="BF304" s="161">
        <f>IF(A18stdlife="n/a","n/a",IF(BF$3&gt;(A18stdlife+$E304),(Input!$L$160*(1+rvanilla)^0.5)-SUM($L304:BE304),(Input!$L$160*(1+rvanilla)^0.5)/A18stdlife))</f>
        <v>0</v>
      </c>
      <c r="BG304" s="161">
        <f>IF(A18stdlife="n/a","n/a",IF(BG$3&gt;(A18stdlife+$E304),(Input!$L$160*(1+rvanilla)^0.5)-SUM($L304:BF304),(Input!$L$160*(1+rvanilla)^0.5)/A18stdlife))</f>
        <v>0</v>
      </c>
      <c r="BH304" s="161">
        <f>IF(A18stdlife="n/a","n/a",IF(BH$3&gt;(A18stdlife+$E304),(Input!$L$160*(1+rvanilla)^0.5)-SUM($L304:BG304),(Input!$L$160*(1+rvanilla)^0.5)/A18stdlife))</f>
        <v>0</v>
      </c>
      <c r="BI304" s="161">
        <f>IF(A18stdlife="n/a","n/a",IF(BI$3&gt;(A18stdlife+$E304),(Input!$L$160*(1+rvanilla)^0.5)-SUM($L304:BH304),(Input!$L$160*(1+rvanilla)^0.5)/A18stdlife))</f>
        <v>0</v>
      </c>
      <c r="BJ304" s="19"/>
      <c r="BK304" s="19"/>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idden="1" outlineLevel="2" x14ac:dyDescent="0.2">
      <c r="A305" s="19"/>
      <c r="B305" s="19"/>
      <c r="C305" s="35"/>
      <c r="D305" s="469"/>
      <c r="E305" s="281">
        <v>7</v>
      </c>
      <c r="F305" s="37"/>
      <c r="G305" s="393"/>
      <c r="H305" s="307"/>
      <c r="I305" s="307"/>
      <c r="J305" s="307"/>
      <c r="K305" s="307"/>
      <c r="L305" s="307"/>
      <c r="M305" s="306"/>
      <c r="N305" s="161">
        <f>IF(A18stdlife="n/a","n/a",IF(N$3&gt;(A18stdlife+$E305),(Input!$M$160*(1+rvanilla)^0.5)-SUM($M305:M305),(Input!$M$160*(1+rvanilla)^0.5)/A18stdlife))</f>
        <v>0</v>
      </c>
      <c r="O305" s="161">
        <f>IF(A18stdlife="n/a","n/a",IF(O$3&gt;(A18stdlife+$E305),(Input!$M$160*(1+rvanilla)^0.5)-SUM($M305:N305),(Input!$M$160*(1+rvanilla)^0.5)/A18stdlife))</f>
        <v>0</v>
      </c>
      <c r="P305" s="161">
        <f>IF(A18stdlife="n/a","n/a",IF(P$3&gt;(A18stdlife+$E305),(Input!$M$160*(1+rvanilla)^0.5)-SUM($M305:O305),(Input!$M$160*(1+rvanilla)^0.5)/A18stdlife))</f>
        <v>0</v>
      </c>
      <c r="Q305" s="161">
        <f>IF(A18stdlife="n/a","n/a",IF(Q$3&gt;(A18stdlife+$E305),(Input!$M$160*(1+rvanilla)^0.5)-SUM($M305:P305),(Input!$M$160*(1+rvanilla)^0.5)/A18stdlife))</f>
        <v>0</v>
      </c>
      <c r="R305" s="161">
        <f>IF(A18stdlife="n/a","n/a",IF(R$3&gt;(A18stdlife+$E305),(Input!$M$160*(1+rvanilla)^0.5)-SUM($M305:Q305),(Input!$M$160*(1+rvanilla)^0.5)/A18stdlife))</f>
        <v>0</v>
      </c>
      <c r="S305" s="161">
        <f>IF(A18stdlife="n/a","n/a",IF(S$3&gt;(A18stdlife+$E305),(Input!$M$160*(1+rvanilla)^0.5)-SUM($M305:R305),(Input!$M$160*(1+rvanilla)^0.5)/A18stdlife))</f>
        <v>0</v>
      </c>
      <c r="T305" s="161">
        <f>IF(A18stdlife="n/a","n/a",IF(T$3&gt;(A18stdlife+$E305),(Input!$M$160*(1+rvanilla)^0.5)-SUM($M305:S305),(Input!$M$160*(1+rvanilla)^0.5)/A18stdlife))</f>
        <v>0</v>
      </c>
      <c r="U305" s="161">
        <f>IF(A18stdlife="n/a","n/a",IF(U$3&gt;(A18stdlife+$E305),(Input!$M$160*(1+rvanilla)^0.5)-SUM($M305:T305),(Input!$M$160*(1+rvanilla)^0.5)/A18stdlife))</f>
        <v>0</v>
      </c>
      <c r="V305" s="161">
        <f>IF(A18stdlife="n/a","n/a",IF(V$3&gt;(A18stdlife+$E305),(Input!$M$160*(1+rvanilla)^0.5)-SUM($M305:U305),(Input!$M$160*(1+rvanilla)^0.5)/A18stdlife))</f>
        <v>0</v>
      </c>
      <c r="W305" s="161">
        <f>IF(A18stdlife="n/a","n/a",IF(W$3&gt;(A18stdlife+$E305),(Input!$M$160*(1+rvanilla)^0.5)-SUM($M305:V305),(Input!$M$160*(1+rvanilla)^0.5)/A18stdlife))</f>
        <v>0</v>
      </c>
      <c r="X305" s="161">
        <f>IF(A18stdlife="n/a","n/a",IF(X$3&gt;(A18stdlife+$E305),(Input!$M$160*(1+rvanilla)^0.5)-SUM($M305:W305),(Input!$M$160*(1+rvanilla)^0.5)/A18stdlife))</f>
        <v>0</v>
      </c>
      <c r="Y305" s="161">
        <f>IF(A18stdlife="n/a","n/a",IF(Y$3&gt;(A18stdlife+$E305),(Input!$M$160*(1+rvanilla)^0.5)-SUM($M305:X305),(Input!$M$160*(1+rvanilla)^0.5)/A18stdlife))</f>
        <v>0</v>
      </c>
      <c r="Z305" s="161">
        <f>IF(A18stdlife="n/a","n/a",IF(Z$3&gt;(A18stdlife+$E305),(Input!$M$160*(1+rvanilla)^0.5)-SUM($M305:Y305),(Input!$M$160*(1+rvanilla)^0.5)/A18stdlife))</f>
        <v>0</v>
      </c>
      <c r="AA305" s="161">
        <f>IF(A18stdlife="n/a","n/a",IF(AA$3&gt;(A18stdlife+$E305),(Input!$M$160*(1+rvanilla)^0.5)-SUM($M305:Z305),(Input!$M$160*(1+rvanilla)^0.5)/A18stdlife))</f>
        <v>0</v>
      </c>
      <c r="AB305" s="161">
        <f>IF(A18stdlife="n/a","n/a",IF(AB$3&gt;(A18stdlife+$E305),(Input!$M$160*(1+rvanilla)^0.5)-SUM($M305:AA305),(Input!$M$160*(1+rvanilla)^0.5)/A18stdlife))</f>
        <v>0</v>
      </c>
      <c r="AC305" s="161">
        <f>IF(A18stdlife="n/a","n/a",IF(AC$3&gt;(A18stdlife+$E305),(Input!$M$160*(1+rvanilla)^0.5)-SUM($M305:AB305),(Input!$M$160*(1+rvanilla)^0.5)/A18stdlife))</f>
        <v>0</v>
      </c>
      <c r="AD305" s="161">
        <f>IF(A18stdlife="n/a","n/a",IF(AD$3&gt;(A18stdlife+$E305),(Input!$M$160*(1+rvanilla)^0.5)-SUM($M305:AC305),(Input!$M$160*(1+rvanilla)^0.5)/A18stdlife))</f>
        <v>0</v>
      </c>
      <c r="AE305" s="161">
        <f>IF(A18stdlife="n/a","n/a",IF(AE$3&gt;(A18stdlife+$E305),(Input!$M$160*(1+rvanilla)^0.5)-SUM($M305:AD305),(Input!$M$160*(1+rvanilla)^0.5)/A18stdlife))</f>
        <v>0</v>
      </c>
      <c r="AF305" s="161">
        <f>IF(A18stdlife="n/a","n/a",IF(AF$3&gt;(A18stdlife+$E305),(Input!$M$160*(1+rvanilla)^0.5)-SUM($M305:AE305),(Input!$M$160*(1+rvanilla)^0.5)/A18stdlife))</f>
        <v>0</v>
      </c>
      <c r="AG305" s="161">
        <f>IF(A18stdlife="n/a","n/a",IF(AG$3&gt;(A18stdlife+$E305),(Input!$M$160*(1+rvanilla)^0.5)-SUM($M305:AF305),(Input!$M$160*(1+rvanilla)^0.5)/A18stdlife))</f>
        <v>0</v>
      </c>
      <c r="AH305" s="161">
        <f>IF(A18stdlife="n/a","n/a",IF(AH$3&gt;(A18stdlife+$E305),(Input!$M$160*(1+rvanilla)^0.5)-SUM($M305:AG305),(Input!$M$160*(1+rvanilla)^0.5)/A18stdlife))</f>
        <v>0</v>
      </c>
      <c r="AI305" s="161">
        <f>IF(A18stdlife="n/a","n/a",IF(AI$3&gt;(A18stdlife+$E305),(Input!$M$160*(1+rvanilla)^0.5)-SUM($M305:AH305),(Input!$M$160*(1+rvanilla)^0.5)/A18stdlife))</f>
        <v>0</v>
      </c>
      <c r="AJ305" s="161">
        <f>IF(A18stdlife="n/a","n/a",IF(AJ$3&gt;(A18stdlife+$E305),(Input!$M$160*(1+rvanilla)^0.5)-SUM($M305:AI305),(Input!$M$160*(1+rvanilla)^0.5)/A18stdlife))</f>
        <v>0</v>
      </c>
      <c r="AK305" s="161">
        <f>IF(A18stdlife="n/a","n/a",IF(AK$3&gt;(A18stdlife+$E305),(Input!$M$160*(1+rvanilla)^0.5)-SUM($M305:AJ305),(Input!$M$160*(1+rvanilla)^0.5)/A18stdlife))</f>
        <v>0</v>
      </c>
      <c r="AL305" s="161">
        <f>IF(A18stdlife="n/a","n/a",IF(AL$3&gt;(A18stdlife+$E305),(Input!$M$160*(1+rvanilla)^0.5)-SUM($M305:AK305),(Input!$M$160*(1+rvanilla)^0.5)/A18stdlife))</f>
        <v>0</v>
      </c>
      <c r="AM305" s="161">
        <f>IF(A18stdlife="n/a","n/a",IF(AM$3&gt;(A18stdlife+$E305),(Input!$M$160*(1+rvanilla)^0.5)-SUM($M305:AL305),(Input!$M$160*(1+rvanilla)^0.5)/A18stdlife))</f>
        <v>0</v>
      </c>
      <c r="AN305" s="161">
        <f>IF(A18stdlife="n/a","n/a",IF(AN$3&gt;(A18stdlife+$E305),(Input!$M$160*(1+rvanilla)^0.5)-SUM($M305:AM305),(Input!$M$160*(1+rvanilla)^0.5)/A18stdlife))</f>
        <v>0</v>
      </c>
      <c r="AO305" s="161">
        <f>IF(A18stdlife="n/a","n/a",IF(AO$3&gt;(A18stdlife+$E305),(Input!$M$160*(1+rvanilla)^0.5)-SUM($M305:AN305),(Input!$M$160*(1+rvanilla)^0.5)/A18stdlife))</f>
        <v>0</v>
      </c>
      <c r="AP305" s="161">
        <f>IF(A18stdlife="n/a","n/a",IF(AP$3&gt;(A18stdlife+$E305),(Input!$M$160*(1+rvanilla)^0.5)-SUM($M305:AO305),(Input!$M$160*(1+rvanilla)^0.5)/A18stdlife))</f>
        <v>0</v>
      </c>
      <c r="AQ305" s="161">
        <f>IF(A18stdlife="n/a","n/a",IF(AQ$3&gt;(A18stdlife+$E305),(Input!$M$160*(1+rvanilla)^0.5)-SUM($M305:AP305),(Input!$M$160*(1+rvanilla)^0.5)/A18stdlife))</f>
        <v>0</v>
      </c>
      <c r="AR305" s="161">
        <f>IF(A18stdlife="n/a","n/a",IF(AR$3&gt;(A18stdlife+$E305),(Input!$M$160*(1+rvanilla)^0.5)-SUM($M305:AQ305),(Input!$M$160*(1+rvanilla)^0.5)/A18stdlife))</f>
        <v>0</v>
      </c>
      <c r="AS305" s="161">
        <f>IF(A18stdlife="n/a","n/a",IF(AS$3&gt;(A18stdlife+$E305),(Input!$M$160*(1+rvanilla)^0.5)-SUM($M305:AR305),(Input!$M$160*(1+rvanilla)^0.5)/A18stdlife))</f>
        <v>0</v>
      </c>
      <c r="AT305" s="161">
        <f>IF(A18stdlife="n/a","n/a",IF(AT$3&gt;(A18stdlife+$E305),(Input!$M$160*(1+rvanilla)^0.5)-SUM($M305:AS305),(Input!$M$160*(1+rvanilla)^0.5)/A18stdlife))</f>
        <v>0</v>
      </c>
      <c r="AU305" s="161">
        <f>IF(A18stdlife="n/a","n/a",IF(AU$3&gt;(A18stdlife+$E305),(Input!$M$160*(1+rvanilla)^0.5)-SUM($M305:AT305),(Input!$M$160*(1+rvanilla)^0.5)/A18stdlife))</f>
        <v>0</v>
      </c>
      <c r="AV305" s="161">
        <f>IF(A18stdlife="n/a","n/a",IF(AV$3&gt;(A18stdlife+$E305),(Input!$M$160*(1+rvanilla)^0.5)-SUM($M305:AU305),(Input!$M$160*(1+rvanilla)^0.5)/A18stdlife))</f>
        <v>0</v>
      </c>
      <c r="AW305" s="161">
        <f>IF(A18stdlife="n/a","n/a",IF(AW$3&gt;(A18stdlife+$E305),(Input!$M$160*(1+rvanilla)^0.5)-SUM($M305:AV305),(Input!$M$160*(1+rvanilla)^0.5)/A18stdlife))</f>
        <v>0</v>
      </c>
      <c r="AX305" s="161">
        <f>IF(A18stdlife="n/a","n/a",IF(AX$3&gt;(A18stdlife+$E305),(Input!$M$160*(1+rvanilla)^0.5)-SUM($M305:AW305),(Input!$M$160*(1+rvanilla)^0.5)/A18stdlife))</f>
        <v>0</v>
      </c>
      <c r="AY305" s="161">
        <f>IF(A18stdlife="n/a","n/a",IF(AY$3&gt;(A18stdlife+$E305),(Input!$M$160*(1+rvanilla)^0.5)-SUM($M305:AX305),(Input!$M$160*(1+rvanilla)^0.5)/A18stdlife))</f>
        <v>0</v>
      </c>
      <c r="AZ305" s="161">
        <f>IF(A18stdlife="n/a","n/a",IF(AZ$3&gt;(A18stdlife+$E305),(Input!$M$160*(1+rvanilla)^0.5)-SUM($M305:AY305),(Input!$M$160*(1+rvanilla)^0.5)/A18stdlife))</f>
        <v>0</v>
      </c>
      <c r="BA305" s="161">
        <f>IF(A18stdlife="n/a","n/a",IF(BA$3&gt;(A18stdlife+$E305),(Input!$M$160*(1+rvanilla)^0.5)-SUM($M305:AZ305),(Input!$M$160*(1+rvanilla)^0.5)/A18stdlife))</f>
        <v>0</v>
      </c>
      <c r="BB305" s="161">
        <f>IF(A18stdlife="n/a","n/a",IF(BB$3&gt;(A18stdlife+$E305),(Input!$M$160*(1+rvanilla)^0.5)-SUM($M305:BA305),(Input!$M$160*(1+rvanilla)^0.5)/A18stdlife))</f>
        <v>0</v>
      </c>
      <c r="BC305" s="161">
        <f>IF(A18stdlife="n/a","n/a",IF(BC$3&gt;(A18stdlife+$E305),(Input!$M$160*(1+rvanilla)^0.5)-SUM($M305:BB305),(Input!$M$160*(1+rvanilla)^0.5)/A18stdlife))</f>
        <v>0</v>
      </c>
      <c r="BD305" s="161">
        <f>IF(A18stdlife="n/a","n/a",IF(BD$3&gt;(A18stdlife+$E305),(Input!$M$160*(1+rvanilla)^0.5)-SUM($M305:BC305),(Input!$M$160*(1+rvanilla)^0.5)/A18stdlife))</f>
        <v>0</v>
      </c>
      <c r="BE305" s="161">
        <f>IF(A18stdlife="n/a","n/a",IF(BE$3&gt;(A18stdlife+$E305),(Input!$M$160*(1+rvanilla)^0.5)-SUM($M305:BD305),(Input!$M$160*(1+rvanilla)^0.5)/A18stdlife))</f>
        <v>0</v>
      </c>
      <c r="BF305" s="161">
        <f>IF(A18stdlife="n/a","n/a",IF(BF$3&gt;(A18stdlife+$E305),(Input!$M$160*(1+rvanilla)^0.5)-SUM($M305:BE305),(Input!$M$160*(1+rvanilla)^0.5)/A18stdlife))</f>
        <v>0</v>
      </c>
      <c r="BG305" s="161">
        <f>IF(A18stdlife="n/a","n/a",IF(BG$3&gt;(A18stdlife+$E305),(Input!$M$160*(1+rvanilla)^0.5)-SUM($M305:BF305),(Input!$M$160*(1+rvanilla)^0.5)/A18stdlife))</f>
        <v>0</v>
      </c>
      <c r="BH305" s="161">
        <f>IF(A18stdlife="n/a","n/a",IF(BH$3&gt;(A18stdlife+$E305),(Input!$M$160*(1+rvanilla)^0.5)-SUM($M305:BG305),(Input!$M$160*(1+rvanilla)^0.5)/A18stdlife))</f>
        <v>0</v>
      </c>
      <c r="BI305" s="161">
        <f>IF(A18stdlife="n/a","n/a",IF(BI$3&gt;(A18stdlife+$E305),(Input!$M$160*(1+rvanilla)^0.5)-SUM($M305:BH305),(Input!$M$160*(1+rvanilla)^0.5)/A18stdlife))</f>
        <v>0</v>
      </c>
      <c r="BJ305" s="19"/>
      <c r="BK305" s="19"/>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x14ac:dyDescent="0.2">
      <c r="A306" s="19"/>
      <c r="B306" s="19"/>
      <c r="C306" s="35"/>
      <c r="D306" s="469"/>
      <c r="E306" s="281">
        <v>8</v>
      </c>
      <c r="F306" s="37"/>
      <c r="G306" s="393"/>
      <c r="H306" s="307"/>
      <c r="I306" s="307"/>
      <c r="J306" s="307"/>
      <c r="K306" s="307"/>
      <c r="L306" s="307"/>
      <c r="M306" s="307"/>
      <c r="N306" s="306"/>
      <c r="O306" s="161">
        <f>IF(A18stdlife="n/a","n/a",IF(O$3&gt;(A18stdlife+$E306),(Input!$N$160*(1+rvanilla)^0.5)-SUM($N306:N306),(Input!$N$160*(1+rvanilla)^0.5)/A18stdlife))</f>
        <v>0</v>
      </c>
      <c r="P306" s="161">
        <f>IF(A18stdlife="n/a","n/a",IF(P$3&gt;(A18stdlife+$E306),(Input!$N$160*(1+rvanilla)^0.5)-SUM($N306:O306),(Input!$N$160*(1+rvanilla)^0.5)/A18stdlife))</f>
        <v>0</v>
      </c>
      <c r="Q306" s="161">
        <f>IF(A18stdlife="n/a","n/a",IF(Q$3&gt;(A18stdlife+$E306),(Input!$N$160*(1+rvanilla)^0.5)-SUM($N306:P306),(Input!$N$160*(1+rvanilla)^0.5)/A18stdlife))</f>
        <v>0</v>
      </c>
      <c r="R306" s="161">
        <f>IF(A18stdlife="n/a","n/a",IF(R$3&gt;(A18stdlife+$E306),(Input!$N$160*(1+rvanilla)^0.5)-SUM($N306:Q306),(Input!$N$160*(1+rvanilla)^0.5)/A18stdlife))</f>
        <v>0</v>
      </c>
      <c r="S306" s="161">
        <f>IF(A18stdlife="n/a","n/a",IF(S$3&gt;(A18stdlife+$E306),(Input!$N$160*(1+rvanilla)^0.5)-SUM($N306:R306),(Input!$N$160*(1+rvanilla)^0.5)/A18stdlife))</f>
        <v>0</v>
      </c>
      <c r="T306" s="161">
        <f>IF(A18stdlife="n/a","n/a",IF(T$3&gt;(A18stdlife+$E306),(Input!$N$160*(1+rvanilla)^0.5)-SUM($N306:S306),(Input!$N$160*(1+rvanilla)^0.5)/A18stdlife))</f>
        <v>0</v>
      </c>
      <c r="U306" s="161">
        <f>IF(A18stdlife="n/a","n/a",IF(U$3&gt;(A18stdlife+$E306),(Input!$N$160*(1+rvanilla)^0.5)-SUM($N306:T306),(Input!$N$160*(1+rvanilla)^0.5)/A18stdlife))</f>
        <v>0</v>
      </c>
      <c r="V306" s="161">
        <f>IF(A18stdlife="n/a","n/a",IF(V$3&gt;(A18stdlife+$E306),(Input!$N$160*(1+rvanilla)^0.5)-SUM($N306:U306),(Input!$N$160*(1+rvanilla)^0.5)/A18stdlife))</f>
        <v>0</v>
      </c>
      <c r="W306" s="161">
        <f>IF(A18stdlife="n/a","n/a",IF(W$3&gt;(A18stdlife+$E306),(Input!$N$160*(1+rvanilla)^0.5)-SUM($N306:V306),(Input!$N$160*(1+rvanilla)^0.5)/A18stdlife))</f>
        <v>0</v>
      </c>
      <c r="X306" s="161">
        <f>IF(A18stdlife="n/a","n/a",IF(X$3&gt;(A18stdlife+$E306),(Input!$N$160*(1+rvanilla)^0.5)-SUM($N306:W306),(Input!$N$160*(1+rvanilla)^0.5)/A18stdlife))</f>
        <v>0</v>
      </c>
      <c r="Y306" s="161">
        <f>IF(A18stdlife="n/a","n/a",IF(Y$3&gt;(A18stdlife+$E306),(Input!$N$160*(1+rvanilla)^0.5)-SUM($N306:X306),(Input!$N$160*(1+rvanilla)^0.5)/A18stdlife))</f>
        <v>0</v>
      </c>
      <c r="Z306" s="161">
        <f>IF(A18stdlife="n/a","n/a",IF(Z$3&gt;(A18stdlife+$E306),(Input!$N$160*(1+rvanilla)^0.5)-SUM($N306:Y306),(Input!$N$160*(1+rvanilla)^0.5)/A18stdlife))</f>
        <v>0</v>
      </c>
      <c r="AA306" s="161">
        <f>IF(A18stdlife="n/a","n/a",IF(AA$3&gt;(A18stdlife+$E306),(Input!$N$160*(1+rvanilla)^0.5)-SUM($N306:Z306),(Input!$N$160*(1+rvanilla)^0.5)/A18stdlife))</f>
        <v>0</v>
      </c>
      <c r="AB306" s="161">
        <f>IF(A18stdlife="n/a","n/a",IF(AB$3&gt;(A18stdlife+$E306),(Input!$N$160*(1+rvanilla)^0.5)-SUM($N306:AA306),(Input!$N$160*(1+rvanilla)^0.5)/A18stdlife))</f>
        <v>0</v>
      </c>
      <c r="AC306" s="161">
        <f>IF(A18stdlife="n/a","n/a",IF(AC$3&gt;(A18stdlife+$E306),(Input!$N$160*(1+rvanilla)^0.5)-SUM($N306:AB306),(Input!$N$160*(1+rvanilla)^0.5)/A18stdlife))</f>
        <v>0</v>
      </c>
      <c r="AD306" s="161">
        <f>IF(A18stdlife="n/a","n/a",IF(AD$3&gt;(A18stdlife+$E306),(Input!$N$160*(1+rvanilla)^0.5)-SUM($N306:AC306),(Input!$N$160*(1+rvanilla)^0.5)/A18stdlife))</f>
        <v>0</v>
      </c>
      <c r="AE306" s="161">
        <f>IF(A18stdlife="n/a","n/a",IF(AE$3&gt;(A18stdlife+$E306),(Input!$N$160*(1+rvanilla)^0.5)-SUM($N306:AD306),(Input!$N$160*(1+rvanilla)^0.5)/A18stdlife))</f>
        <v>0</v>
      </c>
      <c r="AF306" s="161">
        <f>IF(A18stdlife="n/a","n/a",IF(AF$3&gt;(A18stdlife+$E306),(Input!$N$160*(1+rvanilla)^0.5)-SUM($N306:AE306),(Input!$N$160*(1+rvanilla)^0.5)/A18stdlife))</f>
        <v>0</v>
      </c>
      <c r="AG306" s="161">
        <f>IF(A18stdlife="n/a","n/a",IF(AG$3&gt;(A18stdlife+$E306),(Input!$N$160*(1+rvanilla)^0.5)-SUM($N306:AF306),(Input!$N$160*(1+rvanilla)^0.5)/A18stdlife))</f>
        <v>0</v>
      </c>
      <c r="AH306" s="161">
        <f>IF(A18stdlife="n/a","n/a",IF(AH$3&gt;(A18stdlife+$E306),(Input!$N$160*(1+rvanilla)^0.5)-SUM($N306:AG306),(Input!$N$160*(1+rvanilla)^0.5)/A18stdlife))</f>
        <v>0</v>
      </c>
      <c r="AI306" s="161">
        <f>IF(A18stdlife="n/a","n/a",IF(AI$3&gt;(A18stdlife+$E306),(Input!$N$160*(1+rvanilla)^0.5)-SUM($N306:AH306),(Input!$N$160*(1+rvanilla)^0.5)/A18stdlife))</f>
        <v>0</v>
      </c>
      <c r="AJ306" s="161">
        <f>IF(A18stdlife="n/a","n/a",IF(AJ$3&gt;(A18stdlife+$E306),(Input!$N$160*(1+rvanilla)^0.5)-SUM($N306:AI306),(Input!$N$160*(1+rvanilla)^0.5)/A18stdlife))</f>
        <v>0</v>
      </c>
      <c r="AK306" s="161">
        <f>IF(A18stdlife="n/a","n/a",IF(AK$3&gt;(A18stdlife+$E306),(Input!$N$160*(1+rvanilla)^0.5)-SUM($N306:AJ306),(Input!$N$160*(1+rvanilla)^0.5)/A18stdlife))</f>
        <v>0</v>
      </c>
      <c r="AL306" s="161">
        <f>IF(A18stdlife="n/a","n/a",IF(AL$3&gt;(A18stdlife+$E306),(Input!$N$160*(1+rvanilla)^0.5)-SUM($N306:AK306),(Input!$N$160*(1+rvanilla)^0.5)/A18stdlife))</f>
        <v>0</v>
      </c>
      <c r="AM306" s="161">
        <f>IF(A18stdlife="n/a","n/a",IF(AM$3&gt;(A18stdlife+$E306),(Input!$N$160*(1+rvanilla)^0.5)-SUM($N306:AL306),(Input!$N$160*(1+rvanilla)^0.5)/A18stdlife))</f>
        <v>0</v>
      </c>
      <c r="AN306" s="161">
        <f>IF(A18stdlife="n/a","n/a",IF(AN$3&gt;(A18stdlife+$E306),(Input!$N$160*(1+rvanilla)^0.5)-SUM($N306:AM306),(Input!$N$160*(1+rvanilla)^0.5)/A18stdlife))</f>
        <v>0</v>
      </c>
      <c r="AO306" s="161">
        <f>IF(A18stdlife="n/a","n/a",IF(AO$3&gt;(A18stdlife+$E306),(Input!$N$160*(1+rvanilla)^0.5)-SUM($N306:AN306),(Input!$N$160*(1+rvanilla)^0.5)/A18stdlife))</f>
        <v>0</v>
      </c>
      <c r="AP306" s="161">
        <f>IF(A18stdlife="n/a","n/a",IF(AP$3&gt;(A18stdlife+$E306),(Input!$N$160*(1+rvanilla)^0.5)-SUM($N306:AO306),(Input!$N$160*(1+rvanilla)^0.5)/A18stdlife))</f>
        <v>0</v>
      </c>
      <c r="AQ306" s="161">
        <f>IF(A18stdlife="n/a","n/a",IF(AQ$3&gt;(A18stdlife+$E306),(Input!$N$160*(1+rvanilla)^0.5)-SUM($N306:AP306),(Input!$N$160*(1+rvanilla)^0.5)/A18stdlife))</f>
        <v>0</v>
      </c>
      <c r="AR306" s="161">
        <f>IF(A18stdlife="n/a","n/a",IF(AR$3&gt;(A18stdlife+$E306),(Input!$N$160*(1+rvanilla)^0.5)-SUM($N306:AQ306),(Input!$N$160*(1+rvanilla)^0.5)/A18stdlife))</f>
        <v>0</v>
      </c>
      <c r="AS306" s="161">
        <f>IF(A18stdlife="n/a","n/a",IF(AS$3&gt;(A18stdlife+$E306),(Input!$N$160*(1+rvanilla)^0.5)-SUM($N306:AR306),(Input!$N$160*(1+rvanilla)^0.5)/A18stdlife))</f>
        <v>0</v>
      </c>
      <c r="AT306" s="161">
        <f>IF(A18stdlife="n/a","n/a",IF(AT$3&gt;(A18stdlife+$E306),(Input!$N$160*(1+rvanilla)^0.5)-SUM($N306:AS306),(Input!$N$160*(1+rvanilla)^0.5)/A18stdlife))</f>
        <v>0</v>
      </c>
      <c r="AU306" s="161">
        <f>IF(A18stdlife="n/a","n/a",IF(AU$3&gt;(A18stdlife+$E306),(Input!$N$160*(1+rvanilla)^0.5)-SUM($N306:AT306),(Input!$N$160*(1+rvanilla)^0.5)/A18stdlife))</f>
        <v>0</v>
      </c>
      <c r="AV306" s="161">
        <f>IF(A18stdlife="n/a","n/a",IF(AV$3&gt;(A18stdlife+$E306),(Input!$N$160*(1+rvanilla)^0.5)-SUM($N306:AU306),(Input!$N$160*(1+rvanilla)^0.5)/A18stdlife))</f>
        <v>0</v>
      </c>
      <c r="AW306" s="161">
        <f>IF(A18stdlife="n/a","n/a",IF(AW$3&gt;(A18stdlife+$E306),(Input!$N$160*(1+rvanilla)^0.5)-SUM($N306:AV306),(Input!$N$160*(1+rvanilla)^0.5)/A18stdlife))</f>
        <v>0</v>
      </c>
      <c r="AX306" s="161">
        <f>IF(A18stdlife="n/a","n/a",IF(AX$3&gt;(A18stdlife+$E306),(Input!$N$160*(1+rvanilla)^0.5)-SUM($N306:AW306),(Input!$N$160*(1+rvanilla)^0.5)/A18stdlife))</f>
        <v>0</v>
      </c>
      <c r="AY306" s="161">
        <f>IF(A18stdlife="n/a","n/a",IF(AY$3&gt;(A18stdlife+$E306),(Input!$N$160*(1+rvanilla)^0.5)-SUM($N306:AX306),(Input!$N$160*(1+rvanilla)^0.5)/A18stdlife))</f>
        <v>0</v>
      </c>
      <c r="AZ306" s="161">
        <f>IF(A18stdlife="n/a","n/a",IF(AZ$3&gt;(A18stdlife+$E306),(Input!$N$160*(1+rvanilla)^0.5)-SUM($N306:AY306),(Input!$N$160*(1+rvanilla)^0.5)/A18stdlife))</f>
        <v>0</v>
      </c>
      <c r="BA306" s="161">
        <f>IF(A18stdlife="n/a","n/a",IF(BA$3&gt;(A18stdlife+$E306),(Input!$N$160*(1+rvanilla)^0.5)-SUM($N306:AZ306),(Input!$N$160*(1+rvanilla)^0.5)/A18stdlife))</f>
        <v>0</v>
      </c>
      <c r="BB306" s="161">
        <f>IF(A18stdlife="n/a","n/a",IF(BB$3&gt;(A18stdlife+$E306),(Input!$N$160*(1+rvanilla)^0.5)-SUM($N306:BA306),(Input!$N$160*(1+rvanilla)^0.5)/A18stdlife))</f>
        <v>0</v>
      </c>
      <c r="BC306" s="161">
        <f>IF(A18stdlife="n/a","n/a",IF(BC$3&gt;(A18stdlife+$E306),(Input!$N$160*(1+rvanilla)^0.5)-SUM($N306:BB306),(Input!$N$160*(1+rvanilla)^0.5)/A18stdlife))</f>
        <v>0</v>
      </c>
      <c r="BD306" s="161">
        <f>IF(A18stdlife="n/a","n/a",IF(BD$3&gt;(A18stdlife+$E306),(Input!$N$160*(1+rvanilla)^0.5)-SUM($N306:BC306),(Input!$N$160*(1+rvanilla)^0.5)/A18stdlife))</f>
        <v>0</v>
      </c>
      <c r="BE306" s="161">
        <f>IF(A18stdlife="n/a","n/a",IF(BE$3&gt;(A18stdlife+$E306),(Input!$N$160*(1+rvanilla)^0.5)-SUM($N306:BD306),(Input!$N$160*(1+rvanilla)^0.5)/A18stdlife))</f>
        <v>0</v>
      </c>
      <c r="BF306" s="161">
        <f>IF(A18stdlife="n/a","n/a",IF(BF$3&gt;(A18stdlife+$E306),(Input!$N$160*(1+rvanilla)^0.5)-SUM($N306:BE306),(Input!$N$160*(1+rvanilla)^0.5)/A18stdlife))</f>
        <v>0</v>
      </c>
      <c r="BG306" s="161">
        <f>IF(A18stdlife="n/a","n/a",IF(BG$3&gt;(A18stdlife+$E306),(Input!$N$160*(1+rvanilla)^0.5)-SUM($N306:BF306),(Input!$N$160*(1+rvanilla)^0.5)/A18stdlife))</f>
        <v>0</v>
      </c>
      <c r="BH306" s="161">
        <f>IF(A18stdlife="n/a","n/a",IF(BH$3&gt;(A18stdlife+$E306),(Input!$N$160*(1+rvanilla)^0.5)-SUM($N306:BG306),(Input!$N$160*(1+rvanilla)^0.5)/A18stdlife))</f>
        <v>0</v>
      </c>
      <c r="BI306" s="161">
        <f>IF(A18stdlife="n/a","n/a",IF(BI$3&gt;(A18stdlife+$E306),(Input!$N$160*(1+rvanilla)^0.5)-SUM($N306:BH306),(Input!$N$160*(1+rvanilla)^0.5)/A18stdlife))</f>
        <v>0</v>
      </c>
      <c r="BJ306" s="19"/>
      <c r="BK306" s="19"/>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x14ac:dyDescent="0.2">
      <c r="A307" s="19"/>
      <c r="B307" s="19"/>
      <c r="C307" s="35"/>
      <c r="D307" s="469"/>
      <c r="E307" s="281">
        <v>9</v>
      </c>
      <c r="F307" s="37"/>
      <c r="G307" s="393"/>
      <c r="H307" s="307"/>
      <c r="I307" s="307"/>
      <c r="J307" s="307"/>
      <c r="K307" s="307"/>
      <c r="L307" s="307"/>
      <c r="M307" s="307"/>
      <c r="N307" s="307"/>
      <c r="O307" s="306"/>
      <c r="P307" s="161">
        <f>IF(A18stdlife="n/a","n/a",IF(P$3&gt;(A18stdlife+$E307),(Input!$O$160*(1+rvanilla)^0.5)-SUM($O307:O307),(Input!$O$160*(1+rvanilla)^0.5)/A18stdlife))</f>
        <v>0</v>
      </c>
      <c r="Q307" s="161">
        <f>IF(A18stdlife="n/a","n/a",IF(Q$3&gt;(A18stdlife+$E307),(Input!$O$160*(1+rvanilla)^0.5)-SUM($O307:P307),(Input!$O$160*(1+rvanilla)^0.5)/A18stdlife))</f>
        <v>0</v>
      </c>
      <c r="R307" s="161">
        <f>IF(A18stdlife="n/a","n/a",IF(R$3&gt;(A18stdlife+$E307),(Input!$O$160*(1+rvanilla)^0.5)-SUM($O307:Q307),(Input!$O$160*(1+rvanilla)^0.5)/A18stdlife))</f>
        <v>0</v>
      </c>
      <c r="S307" s="161">
        <f>IF(A18stdlife="n/a","n/a",IF(S$3&gt;(A18stdlife+$E307),(Input!$O$160*(1+rvanilla)^0.5)-SUM($O307:R307),(Input!$O$160*(1+rvanilla)^0.5)/A18stdlife))</f>
        <v>0</v>
      </c>
      <c r="T307" s="161">
        <f>IF(A18stdlife="n/a","n/a",IF(T$3&gt;(A18stdlife+$E307),(Input!$O$160*(1+rvanilla)^0.5)-SUM($O307:S307),(Input!$O$160*(1+rvanilla)^0.5)/A18stdlife))</f>
        <v>0</v>
      </c>
      <c r="U307" s="161">
        <f>IF(A18stdlife="n/a","n/a",IF(U$3&gt;(A18stdlife+$E307),(Input!$O$160*(1+rvanilla)^0.5)-SUM($O307:T307),(Input!$O$160*(1+rvanilla)^0.5)/A18stdlife))</f>
        <v>0</v>
      </c>
      <c r="V307" s="161">
        <f>IF(A18stdlife="n/a","n/a",IF(V$3&gt;(A18stdlife+$E307),(Input!$O$160*(1+rvanilla)^0.5)-SUM($O307:U307),(Input!$O$160*(1+rvanilla)^0.5)/A18stdlife))</f>
        <v>0</v>
      </c>
      <c r="W307" s="161">
        <f>IF(A18stdlife="n/a","n/a",IF(W$3&gt;(A18stdlife+$E307),(Input!$O$160*(1+rvanilla)^0.5)-SUM($O307:V307),(Input!$O$160*(1+rvanilla)^0.5)/A18stdlife))</f>
        <v>0</v>
      </c>
      <c r="X307" s="161">
        <f>IF(A18stdlife="n/a","n/a",IF(X$3&gt;(A18stdlife+$E307),(Input!$O$160*(1+rvanilla)^0.5)-SUM($O307:W307),(Input!$O$160*(1+rvanilla)^0.5)/A18stdlife))</f>
        <v>0</v>
      </c>
      <c r="Y307" s="161">
        <f>IF(A18stdlife="n/a","n/a",IF(Y$3&gt;(A18stdlife+$E307),(Input!$O$160*(1+rvanilla)^0.5)-SUM($O307:X307),(Input!$O$160*(1+rvanilla)^0.5)/A18stdlife))</f>
        <v>0</v>
      </c>
      <c r="Z307" s="161">
        <f>IF(A18stdlife="n/a","n/a",IF(Z$3&gt;(A18stdlife+$E307),(Input!$O$160*(1+rvanilla)^0.5)-SUM($O307:Y307),(Input!$O$160*(1+rvanilla)^0.5)/A18stdlife))</f>
        <v>0</v>
      </c>
      <c r="AA307" s="161">
        <f>IF(A18stdlife="n/a","n/a",IF(AA$3&gt;(A18stdlife+$E307),(Input!$O$160*(1+rvanilla)^0.5)-SUM($O307:Z307),(Input!$O$160*(1+rvanilla)^0.5)/A18stdlife))</f>
        <v>0</v>
      </c>
      <c r="AB307" s="161">
        <f>IF(A18stdlife="n/a","n/a",IF(AB$3&gt;(A18stdlife+$E307),(Input!$O$160*(1+rvanilla)^0.5)-SUM($O307:AA307),(Input!$O$160*(1+rvanilla)^0.5)/A18stdlife))</f>
        <v>0</v>
      </c>
      <c r="AC307" s="161">
        <f>IF(A18stdlife="n/a","n/a",IF(AC$3&gt;(A18stdlife+$E307),(Input!$O$160*(1+rvanilla)^0.5)-SUM($O307:AB307),(Input!$O$160*(1+rvanilla)^0.5)/A18stdlife))</f>
        <v>0</v>
      </c>
      <c r="AD307" s="161">
        <f>IF(A18stdlife="n/a","n/a",IF(AD$3&gt;(A18stdlife+$E307),(Input!$O$160*(1+rvanilla)^0.5)-SUM($O307:AC307),(Input!$O$160*(1+rvanilla)^0.5)/A18stdlife))</f>
        <v>0</v>
      </c>
      <c r="AE307" s="161">
        <f>IF(A18stdlife="n/a","n/a",IF(AE$3&gt;(A18stdlife+$E307),(Input!$O$160*(1+rvanilla)^0.5)-SUM($O307:AD307),(Input!$O$160*(1+rvanilla)^0.5)/A18stdlife))</f>
        <v>0</v>
      </c>
      <c r="AF307" s="161">
        <f>IF(A18stdlife="n/a","n/a",IF(AF$3&gt;(A18stdlife+$E307),(Input!$O$160*(1+rvanilla)^0.5)-SUM($O307:AE307),(Input!$O$160*(1+rvanilla)^0.5)/A18stdlife))</f>
        <v>0</v>
      </c>
      <c r="AG307" s="161">
        <f>IF(A18stdlife="n/a","n/a",IF(AG$3&gt;(A18stdlife+$E307),(Input!$O$160*(1+rvanilla)^0.5)-SUM($O307:AF307),(Input!$O$160*(1+rvanilla)^0.5)/A18stdlife))</f>
        <v>0</v>
      </c>
      <c r="AH307" s="161">
        <f>IF(A18stdlife="n/a","n/a",IF(AH$3&gt;(A18stdlife+$E307),(Input!$O$160*(1+rvanilla)^0.5)-SUM($O307:AG307),(Input!$O$160*(1+rvanilla)^0.5)/A18stdlife))</f>
        <v>0</v>
      </c>
      <c r="AI307" s="161">
        <f>IF(A18stdlife="n/a","n/a",IF(AI$3&gt;(A18stdlife+$E307),(Input!$O$160*(1+rvanilla)^0.5)-SUM($O307:AH307),(Input!$O$160*(1+rvanilla)^0.5)/A18stdlife))</f>
        <v>0</v>
      </c>
      <c r="AJ307" s="161">
        <f>IF(A18stdlife="n/a","n/a",IF(AJ$3&gt;(A18stdlife+$E307),(Input!$O$160*(1+rvanilla)^0.5)-SUM($O307:AI307),(Input!$O$160*(1+rvanilla)^0.5)/A18stdlife))</f>
        <v>0</v>
      </c>
      <c r="AK307" s="161">
        <f>IF(A18stdlife="n/a","n/a",IF(AK$3&gt;(A18stdlife+$E307),(Input!$O$160*(1+rvanilla)^0.5)-SUM($O307:AJ307),(Input!$O$160*(1+rvanilla)^0.5)/A18stdlife))</f>
        <v>0</v>
      </c>
      <c r="AL307" s="161">
        <f>IF(A18stdlife="n/a","n/a",IF(AL$3&gt;(A18stdlife+$E307),(Input!$O$160*(1+rvanilla)^0.5)-SUM($O307:AK307),(Input!$O$160*(1+rvanilla)^0.5)/A18stdlife))</f>
        <v>0</v>
      </c>
      <c r="AM307" s="161">
        <f>IF(A18stdlife="n/a","n/a",IF(AM$3&gt;(A18stdlife+$E307),(Input!$O$160*(1+rvanilla)^0.5)-SUM($O307:AL307),(Input!$O$160*(1+rvanilla)^0.5)/A18stdlife))</f>
        <v>0</v>
      </c>
      <c r="AN307" s="161">
        <f>IF(A18stdlife="n/a","n/a",IF(AN$3&gt;(A18stdlife+$E307),(Input!$O$160*(1+rvanilla)^0.5)-SUM($O307:AM307),(Input!$O$160*(1+rvanilla)^0.5)/A18stdlife))</f>
        <v>0</v>
      </c>
      <c r="AO307" s="161">
        <f>IF(A18stdlife="n/a","n/a",IF(AO$3&gt;(A18stdlife+$E307),(Input!$O$160*(1+rvanilla)^0.5)-SUM($O307:AN307),(Input!$O$160*(1+rvanilla)^0.5)/A18stdlife))</f>
        <v>0</v>
      </c>
      <c r="AP307" s="161">
        <f>IF(A18stdlife="n/a","n/a",IF(AP$3&gt;(A18stdlife+$E307),(Input!$O$160*(1+rvanilla)^0.5)-SUM($O307:AO307),(Input!$O$160*(1+rvanilla)^0.5)/A18stdlife))</f>
        <v>0</v>
      </c>
      <c r="AQ307" s="161">
        <f>IF(A18stdlife="n/a","n/a",IF(AQ$3&gt;(A18stdlife+$E307),(Input!$O$160*(1+rvanilla)^0.5)-SUM($O307:AP307),(Input!$O$160*(1+rvanilla)^0.5)/A18stdlife))</f>
        <v>0</v>
      </c>
      <c r="AR307" s="161">
        <f>IF(A18stdlife="n/a","n/a",IF(AR$3&gt;(A18stdlife+$E307),(Input!$O$160*(1+rvanilla)^0.5)-SUM($O307:AQ307),(Input!$O$160*(1+rvanilla)^0.5)/A18stdlife))</f>
        <v>0</v>
      </c>
      <c r="AS307" s="161">
        <f>IF(A18stdlife="n/a","n/a",IF(AS$3&gt;(A18stdlife+$E307),(Input!$O$160*(1+rvanilla)^0.5)-SUM($O307:AR307),(Input!$O$160*(1+rvanilla)^0.5)/A18stdlife))</f>
        <v>0</v>
      </c>
      <c r="AT307" s="161">
        <f>IF(A18stdlife="n/a","n/a",IF(AT$3&gt;(A18stdlife+$E307),(Input!$O$160*(1+rvanilla)^0.5)-SUM($O307:AS307),(Input!$O$160*(1+rvanilla)^0.5)/A18stdlife))</f>
        <v>0</v>
      </c>
      <c r="AU307" s="161">
        <f>IF(A18stdlife="n/a","n/a",IF(AU$3&gt;(A18stdlife+$E307),(Input!$O$160*(1+rvanilla)^0.5)-SUM($O307:AT307),(Input!$O$160*(1+rvanilla)^0.5)/A18stdlife))</f>
        <v>0</v>
      </c>
      <c r="AV307" s="161">
        <f>IF(A18stdlife="n/a","n/a",IF(AV$3&gt;(A18stdlife+$E307),(Input!$O$160*(1+rvanilla)^0.5)-SUM($O307:AU307),(Input!$O$160*(1+rvanilla)^0.5)/A18stdlife))</f>
        <v>0</v>
      </c>
      <c r="AW307" s="161">
        <f>IF(A18stdlife="n/a","n/a",IF(AW$3&gt;(A18stdlife+$E307),(Input!$O$160*(1+rvanilla)^0.5)-SUM($O307:AV307),(Input!$O$160*(1+rvanilla)^0.5)/A18stdlife))</f>
        <v>0</v>
      </c>
      <c r="AX307" s="161">
        <f>IF(A18stdlife="n/a","n/a",IF(AX$3&gt;(A18stdlife+$E307),(Input!$O$160*(1+rvanilla)^0.5)-SUM($O307:AW307),(Input!$O$160*(1+rvanilla)^0.5)/A18stdlife))</f>
        <v>0</v>
      </c>
      <c r="AY307" s="161">
        <f>IF(A18stdlife="n/a","n/a",IF(AY$3&gt;(A18stdlife+$E307),(Input!$O$160*(1+rvanilla)^0.5)-SUM($O307:AX307),(Input!$O$160*(1+rvanilla)^0.5)/A18stdlife))</f>
        <v>0</v>
      </c>
      <c r="AZ307" s="161">
        <f>IF(A18stdlife="n/a","n/a",IF(AZ$3&gt;(A18stdlife+$E307),(Input!$O$160*(1+rvanilla)^0.5)-SUM($O307:AY307),(Input!$O$160*(1+rvanilla)^0.5)/A18stdlife))</f>
        <v>0</v>
      </c>
      <c r="BA307" s="161">
        <f>IF(A18stdlife="n/a","n/a",IF(BA$3&gt;(A18stdlife+$E307),(Input!$O$160*(1+rvanilla)^0.5)-SUM($O307:AZ307),(Input!$O$160*(1+rvanilla)^0.5)/A18stdlife))</f>
        <v>0</v>
      </c>
      <c r="BB307" s="161">
        <f>IF(A18stdlife="n/a","n/a",IF(BB$3&gt;(A18stdlife+$E307),(Input!$O$160*(1+rvanilla)^0.5)-SUM($O307:BA307),(Input!$O$160*(1+rvanilla)^0.5)/A18stdlife))</f>
        <v>0</v>
      </c>
      <c r="BC307" s="161">
        <f>IF(A18stdlife="n/a","n/a",IF(BC$3&gt;(A18stdlife+$E307),(Input!$O$160*(1+rvanilla)^0.5)-SUM($O307:BB307),(Input!$O$160*(1+rvanilla)^0.5)/A18stdlife))</f>
        <v>0</v>
      </c>
      <c r="BD307" s="161">
        <f>IF(A18stdlife="n/a","n/a",IF(BD$3&gt;(A18stdlife+$E307),(Input!$O$160*(1+rvanilla)^0.5)-SUM($O307:BC307),(Input!$O$160*(1+rvanilla)^0.5)/A18stdlife))</f>
        <v>0</v>
      </c>
      <c r="BE307" s="161">
        <f>IF(A18stdlife="n/a","n/a",IF(BE$3&gt;(A18stdlife+$E307),(Input!$O$160*(1+rvanilla)^0.5)-SUM($O307:BD307),(Input!$O$160*(1+rvanilla)^0.5)/A18stdlife))</f>
        <v>0</v>
      </c>
      <c r="BF307" s="161">
        <f>IF(A18stdlife="n/a","n/a",IF(BF$3&gt;(A18stdlife+$E307),(Input!$O$160*(1+rvanilla)^0.5)-SUM($O307:BE307),(Input!$O$160*(1+rvanilla)^0.5)/A18stdlife))</f>
        <v>0</v>
      </c>
      <c r="BG307" s="161">
        <f>IF(A18stdlife="n/a","n/a",IF(BG$3&gt;(A18stdlife+$E307),(Input!$O$160*(1+rvanilla)^0.5)-SUM($O307:BF307),(Input!$O$160*(1+rvanilla)^0.5)/A18stdlife))</f>
        <v>0</v>
      </c>
      <c r="BH307" s="161">
        <f>IF(A18stdlife="n/a","n/a",IF(BH$3&gt;(A18stdlife+$E307),(Input!$O$160*(1+rvanilla)^0.5)-SUM($O307:BG307),(Input!$O$160*(1+rvanilla)^0.5)/A18stdlife))</f>
        <v>0</v>
      </c>
      <c r="BI307" s="161">
        <f>IF(A18stdlife="n/a","n/a",IF(BI$3&gt;(A18stdlife+$E307),(Input!$O$160*(1+rvanilla)^0.5)-SUM($O307:BH307),(Input!$O$160*(1+rvanilla)^0.5)/A18stdlife))</f>
        <v>0</v>
      </c>
      <c r="BJ307" s="19"/>
      <c r="BK307" s="19"/>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x14ac:dyDescent="0.2">
      <c r="A308" s="19"/>
      <c r="B308" s="19"/>
      <c r="C308" s="35"/>
      <c r="D308" s="469"/>
      <c r="E308" s="282">
        <v>10</v>
      </c>
      <c r="F308" s="37"/>
      <c r="G308" s="393"/>
      <c r="H308" s="307"/>
      <c r="I308" s="307"/>
      <c r="J308" s="307"/>
      <c r="K308" s="307"/>
      <c r="L308" s="307"/>
      <c r="M308" s="307"/>
      <c r="N308" s="307"/>
      <c r="O308" s="307"/>
      <c r="P308" s="306"/>
      <c r="Q308" s="161">
        <f>IF(A18stdlife="n/a","n/a",IF(Q$3&gt;(A18stdlife+$E308),(Input!$P$160*(1+rvanilla)^0.5)-SUM($P308:P308),(Input!$P$160*(1+rvanilla)^0.5)/A18stdlife))</f>
        <v>0</v>
      </c>
      <c r="R308" s="161">
        <f>IF(A18stdlife="n/a","n/a",IF(R$3&gt;(A18stdlife+$E308),(Input!$P$160*(1+rvanilla)^0.5)-SUM($P308:Q308),(Input!$P$160*(1+rvanilla)^0.5)/A18stdlife))</f>
        <v>0</v>
      </c>
      <c r="S308" s="161">
        <f>IF(A18stdlife="n/a","n/a",IF(S$3&gt;(A18stdlife+$E308),(Input!$P$160*(1+rvanilla)^0.5)-SUM($P308:R308),(Input!$P$160*(1+rvanilla)^0.5)/A18stdlife))</f>
        <v>0</v>
      </c>
      <c r="T308" s="161">
        <f>IF(A18stdlife="n/a","n/a",IF(T$3&gt;(A18stdlife+$E308),(Input!$P$160*(1+rvanilla)^0.5)-SUM($P308:S308),(Input!$P$160*(1+rvanilla)^0.5)/A18stdlife))</f>
        <v>0</v>
      </c>
      <c r="U308" s="161">
        <f>IF(A18stdlife="n/a","n/a",IF(U$3&gt;(A18stdlife+$E308),(Input!$P$160*(1+rvanilla)^0.5)-SUM($P308:T308),(Input!$P$160*(1+rvanilla)^0.5)/A18stdlife))</f>
        <v>0</v>
      </c>
      <c r="V308" s="161">
        <f>IF(A18stdlife="n/a","n/a",IF(V$3&gt;(A18stdlife+$E308),(Input!$P$160*(1+rvanilla)^0.5)-SUM($P308:U308),(Input!$P$160*(1+rvanilla)^0.5)/A18stdlife))</f>
        <v>0</v>
      </c>
      <c r="W308" s="161">
        <f>IF(A18stdlife="n/a","n/a",IF(W$3&gt;(A18stdlife+$E308),(Input!$P$160*(1+rvanilla)^0.5)-SUM($P308:V308),(Input!$P$160*(1+rvanilla)^0.5)/A18stdlife))</f>
        <v>0</v>
      </c>
      <c r="X308" s="161">
        <f>IF(A18stdlife="n/a","n/a",IF(X$3&gt;(A18stdlife+$E308),(Input!$P$160*(1+rvanilla)^0.5)-SUM($P308:W308),(Input!$P$160*(1+rvanilla)^0.5)/A18stdlife))</f>
        <v>0</v>
      </c>
      <c r="Y308" s="161">
        <f>IF(A18stdlife="n/a","n/a",IF(Y$3&gt;(A18stdlife+$E308),(Input!$P$160*(1+rvanilla)^0.5)-SUM($P308:X308),(Input!$P$160*(1+rvanilla)^0.5)/A18stdlife))</f>
        <v>0</v>
      </c>
      <c r="Z308" s="161">
        <f>IF(A18stdlife="n/a","n/a",IF(Z$3&gt;(A18stdlife+$E308),(Input!$P$160*(1+rvanilla)^0.5)-SUM($P308:Y308),(Input!$P$160*(1+rvanilla)^0.5)/A18stdlife))</f>
        <v>0</v>
      </c>
      <c r="AA308" s="161">
        <f>IF(A18stdlife="n/a","n/a",IF(AA$3&gt;(A18stdlife+$E308),(Input!$P$160*(1+rvanilla)^0.5)-SUM($P308:Z308),(Input!$P$160*(1+rvanilla)^0.5)/A18stdlife))</f>
        <v>0</v>
      </c>
      <c r="AB308" s="161">
        <f>IF(A18stdlife="n/a","n/a",IF(AB$3&gt;(A18stdlife+$E308),(Input!$P$160*(1+rvanilla)^0.5)-SUM($P308:AA308),(Input!$P$160*(1+rvanilla)^0.5)/A18stdlife))</f>
        <v>0</v>
      </c>
      <c r="AC308" s="161">
        <f>IF(A18stdlife="n/a","n/a",IF(AC$3&gt;(A18stdlife+$E308),(Input!$P$160*(1+rvanilla)^0.5)-SUM($P308:AB308),(Input!$P$160*(1+rvanilla)^0.5)/A18stdlife))</f>
        <v>0</v>
      </c>
      <c r="AD308" s="161">
        <f>IF(A18stdlife="n/a","n/a",IF(AD$3&gt;(A18stdlife+$E308),(Input!$P$160*(1+rvanilla)^0.5)-SUM($P308:AC308),(Input!$P$160*(1+rvanilla)^0.5)/A18stdlife))</f>
        <v>0</v>
      </c>
      <c r="AE308" s="161">
        <f>IF(A18stdlife="n/a","n/a",IF(AE$3&gt;(A18stdlife+$E308),(Input!$P$160*(1+rvanilla)^0.5)-SUM($P308:AD308),(Input!$P$160*(1+rvanilla)^0.5)/A18stdlife))</f>
        <v>0</v>
      </c>
      <c r="AF308" s="161">
        <f>IF(A18stdlife="n/a","n/a",IF(AF$3&gt;(A18stdlife+$E308),(Input!$P$160*(1+rvanilla)^0.5)-SUM($P308:AE308),(Input!$P$160*(1+rvanilla)^0.5)/A18stdlife))</f>
        <v>0</v>
      </c>
      <c r="AG308" s="161">
        <f>IF(A18stdlife="n/a","n/a",IF(AG$3&gt;(A18stdlife+$E308),(Input!$P$160*(1+rvanilla)^0.5)-SUM($P308:AF308),(Input!$P$160*(1+rvanilla)^0.5)/A18stdlife))</f>
        <v>0</v>
      </c>
      <c r="AH308" s="161">
        <f>IF(A18stdlife="n/a","n/a",IF(AH$3&gt;(A18stdlife+$E308),(Input!$P$160*(1+rvanilla)^0.5)-SUM($P308:AG308),(Input!$P$160*(1+rvanilla)^0.5)/A18stdlife))</f>
        <v>0</v>
      </c>
      <c r="AI308" s="161">
        <f>IF(A18stdlife="n/a","n/a",IF(AI$3&gt;(A18stdlife+$E308),(Input!$P$160*(1+rvanilla)^0.5)-SUM($P308:AH308),(Input!$P$160*(1+rvanilla)^0.5)/A18stdlife))</f>
        <v>0</v>
      </c>
      <c r="AJ308" s="161">
        <f>IF(A18stdlife="n/a","n/a",IF(AJ$3&gt;(A18stdlife+$E308),(Input!$P$160*(1+rvanilla)^0.5)-SUM($P308:AI308),(Input!$P$160*(1+rvanilla)^0.5)/A18stdlife))</f>
        <v>0</v>
      </c>
      <c r="AK308" s="161">
        <f>IF(A18stdlife="n/a","n/a",IF(AK$3&gt;(A18stdlife+$E308),(Input!$P$160*(1+rvanilla)^0.5)-SUM($P308:AJ308),(Input!$P$160*(1+rvanilla)^0.5)/A18stdlife))</f>
        <v>0</v>
      </c>
      <c r="AL308" s="161">
        <f>IF(A18stdlife="n/a","n/a",IF(AL$3&gt;(A18stdlife+$E308),(Input!$P$160*(1+rvanilla)^0.5)-SUM($P308:AK308),(Input!$P$160*(1+rvanilla)^0.5)/A18stdlife))</f>
        <v>0</v>
      </c>
      <c r="AM308" s="161">
        <f>IF(A18stdlife="n/a","n/a",IF(AM$3&gt;(A18stdlife+$E308),(Input!$P$160*(1+rvanilla)^0.5)-SUM($P308:AL308),(Input!$P$160*(1+rvanilla)^0.5)/A18stdlife))</f>
        <v>0</v>
      </c>
      <c r="AN308" s="161">
        <f>IF(A18stdlife="n/a","n/a",IF(AN$3&gt;(A18stdlife+$E308),(Input!$P$160*(1+rvanilla)^0.5)-SUM($P308:AM308),(Input!$P$160*(1+rvanilla)^0.5)/A18stdlife))</f>
        <v>0</v>
      </c>
      <c r="AO308" s="161">
        <f>IF(A18stdlife="n/a","n/a",IF(AO$3&gt;(A18stdlife+$E308),(Input!$P$160*(1+rvanilla)^0.5)-SUM($P308:AN308),(Input!$P$160*(1+rvanilla)^0.5)/A18stdlife))</f>
        <v>0</v>
      </c>
      <c r="AP308" s="161">
        <f>IF(A18stdlife="n/a","n/a",IF(AP$3&gt;(A18stdlife+$E308),(Input!$P$160*(1+rvanilla)^0.5)-SUM($P308:AO308),(Input!$P$160*(1+rvanilla)^0.5)/A18stdlife))</f>
        <v>0</v>
      </c>
      <c r="AQ308" s="161">
        <f>IF(A18stdlife="n/a","n/a",IF(AQ$3&gt;(A18stdlife+$E308),(Input!$P$160*(1+rvanilla)^0.5)-SUM($P308:AP308),(Input!$P$160*(1+rvanilla)^0.5)/A18stdlife))</f>
        <v>0</v>
      </c>
      <c r="AR308" s="161">
        <f>IF(A18stdlife="n/a","n/a",IF(AR$3&gt;(A18stdlife+$E308),(Input!$P$160*(1+rvanilla)^0.5)-SUM($P308:AQ308),(Input!$P$160*(1+rvanilla)^0.5)/A18stdlife))</f>
        <v>0</v>
      </c>
      <c r="AS308" s="161">
        <f>IF(A18stdlife="n/a","n/a",IF(AS$3&gt;(A18stdlife+$E308),(Input!$P$160*(1+rvanilla)^0.5)-SUM($P308:AR308),(Input!$P$160*(1+rvanilla)^0.5)/A18stdlife))</f>
        <v>0</v>
      </c>
      <c r="AT308" s="161">
        <f>IF(A18stdlife="n/a","n/a",IF(AT$3&gt;(A18stdlife+$E308),(Input!$P$160*(1+rvanilla)^0.5)-SUM($P308:AS308),(Input!$P$160*(1+rvanilla)^0.5)/A18stdlife))</f>
        <v>0</v>
      </c>
      <c r="AU308" s="161">
        <f>IF(A18stdlife="n/a","n/a",IF(AU$3&gt;(A18stdlife+$E308),(Input!$P$160*(1+rvanilla)^0.5)-SUM($P308:AT308),(Input!$P$160*(1+rvanilla)^0.5)/A18stdlife))</f>
        <v>0</v>
      </c>
      <c r="AV308" s="161">
        <f>IF(A18stdlife="n/a","n/a",IF(AV$3&gt;(A18stdlife+$E308),(Input!$P$160*(1+rvanilla)^0.5)-SUM($P308:AU308),(Input!$P$160*(1+rvanilla)^0.5)/A18stdlife))</f>
        <v>0</v>
      </c>
      <c r="AW308" s="161">
        <f>IF(A18stdlife="n/a","n/a",IF(AW$3&gt;(A18stdlife+$E308),(Input!$P$160*(1+rvanilla)^0.5)-SUM($P308:AV308),(Input!$P$160*(1+rvanilla)^0.5)/A18stdlife))</f>
        <v>0</v>
      </c>
      <c r="AX308" s="161">
        <f>IF(A18stdlife="n/a","n/a",IF(AX$3&gt;(A18stdlife+$E308),(Input!$P$160*(1+rvanilla)^0.5)-SUM($P308:AW308),(Input!$P$160*(1+rvanilla)^0.5)/A18stdlife))</f>
        <v>0</v>
      </c>
      <c r="AY308" s="161">
        <f>IF(A18stdlife="n/a","n/a",IF(AY$3&gt;(A18stdlife+$E308),(Input!$P$160*(1+rvanilla)^0.5)-SUM($P308:AX308),(Input!$P$160*(1+rvanilla)^0.5)/A18stdlife))</f>
        <v>0</v>
      </c>
      <c r="AZ308" s="161">
        <f>IF(A18stdlife="n/a","n/a",IF(AZ$3&gt;(A18stdlife+$E308),(Input!$P$160*(1+rvanilla)^0.5)-SUM($P308:AY308),(Input!$P$160*(1+rvanilla)^0.5)/A18stdlife))</f>
        <v>0</v>
      </c>
      <c r="BA308" s="161">
        <f>IF(A18stdlife="n/a","n/a",IF(BA$3&gt;(A18stdlife+$E308),(Input!$P$160*(1+rvanilla)^0.5)-SUM($P308:AZ308),(Input!$P$160*(1+rvanilla)^0.5)/A18stdlife))</f>
        <v>0</v>
      </c>
      <c r="BB308" s="161">
        <f>IF(A18stdlife="n/a","n/a",IF(BB$3&gt;(A18stdlife+$E308),(Input!$P$160*(1+rvanilla)^0.5)-SUM($P308:BA308),(Input!$P$160*(1+rvanilla)^0.5)/A18stdlife))</f>
        <v>0</v>
      </c>
      <c r="BC308" s="161">
        <f>IF(A18stdlife="n/a","n/a",IF(BC$3&gt;(A18stdlife+$E308),(Input!$P$160*(1+rvanilla)^0.5)-SUM($P308:BB308),(Input!$P$160*(1+rvanilla)^0.5)/A18stdlife))</f>
        <v>0</v>
      </c>
      <c r="BD308" s="161">
        <f>IF(A18stdlife="n/a","n/a",IF(BD$3&gt;(A18stdlife+$E308),(Input!$P$160*(1+rvanilla)^0.5)-SUM($P308:BC308),(Input!$P$160*(1+rvanilla)^0.5)/A18stdlife))</f>
        <v>0</v>
      </c>
      <c r="BE308" s="161">
        <f>IF(A18stdlife="n/a","n/a",IF(BE$3&gt;(A18stdlife+$E308),(Input!$P$160*(1+rvanilla)^0.5)-SUM($P308:BD308),(Input!$P$160*(1+rvanilla)^0.5)/A18stdlife))</f>
        <v>0</v>
      </c>
      <c r="BF308" s="161">
        <f>IF(A18stdlife="n/a","n/a",IF(BF$3&gt;(A18stdlife+$E308),(Input!$P$160*(1+rvanilla)^0.5)-SUM($P308:BE308),(Input!$P$160*(1+rvanilla)^0.5)/A18stdlife))</f>
        <v>0</v>
      </c>
      <c r="BG308" s="161">
        <f>IF(A18stdlife="n/a","n/a",IF(BG$3&gt;(A18stdlife+$E308),(Input!$P$160*(1+rvanilla)^0.5)-SUM($P308:BF308),(Input!$P$160*(1+rvanilla)^0.5)/A18stdlife))</f>
        <v>0</v>
      </c>
      <c r="BH308" s="161">
        <f>IF(A18stdlife="n/a","n/a",IF(BH$3&gt;(A18stdlife+$E308),(Input!$P$160*(1+rvanilla)^0.5)-SUM($P308:BG308),(Input!$P$160*(1+rvanilla)^0.5)/A18stdlife))</f>
        <v>0</v>
      </c>
      <c r="BI308" s="161">
        <f>IF(A18stdlife="n/a","n/a",IF(BI$3&gt;(A18stdlife+$E308),(Input!$P$160*(1+rvanilla)^0.5)-SUM($P308:BH308),(Input!$P$160*(1+rvanilla)^0.5)/A18stdlife))</f>
        <v>0</v>
      </c>
      <c r="BJ308" s="19"/>
      <c r="BK308" s="19"/>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x14ac:dyDescent="0.2">
      <c r="A309" s="19"/>
      <c r="B309" s="19"/>
      <c r="C309" s="35" t="str">
        <f>Asset18</f>
        <v>IT systems</v>
      </c>
      <c r="D309" s="19"/>
      <c r="E309" s="19"/>
      <c r="F309" s="32"/>
      <c r="G309" s="158">
        <f t="shared" ref="G309:AL309" si="71">SUM(G297:G308)</f>
        <v>8.8953833114733172</v>
      </c>
      <c r="H309" s="158">
        <f t="shared" si="71"/>
        <v>9.4390193227595702</v>
      </c>
      <c r="I309" s="158">
        <f t="shared" si="71"/>
        <v>9.7206619307356004</v>
      </c>
      <c r="J309" s="158">
        <f t="shared" si="71"/>
        <v>4.0022607307260891</v>
      </c>
      <c r="K309" s="158">
        <f t="shared" si="71"/>
        <v>1.6128026541563054</v>
      </c>
      <c r="L309" s="158">
        <f t="shared" si="71"/>
        <v>1.8982282031515694</v>
      </c>
      <c r="M309" s="158">
        <f t="shared" si="71"/>
        <v>1.3545921918653159</v>
      </c>
      <c r="N309" s="158">
        <f t="shared" si="71"/>
        <v>1.0729495838892853</v>
      </c>
      <c r="O309" s="158">
        <f t="shared" si="71"/>
        <v>0.55160503697559582</v>
      </c>
      <c r="P309" s="158">
        <f t="shared" si="71"/>
        <v>0.28542554899526407</v>
      </c>
      <c r="Q309" s="158">
        <f t="shared" si="71"/>
        <v>0</v>
      </c>
      <c r="R309" s="158">
        <f t="shared" si="71"/>
        <v>0</v>
      </c>
      <c r="S309" s="158">
        <f t="shared" si="71"/>
        <v>0</v>
      </c>
      <c r="T309" s="158">
        <f t="shared" si="71"/>
        <v>0</v>
      </c>
      <c r="U309" s="158">
        <f t="shared" si="71"/>
        <v>0</v>
      </c>
      <c r="V309" s="158">
        <f t="shared" si="71"/>
        <v>0</v>
      </c>
      <c r="W309" s="158">
        <f t="shared" si="71"/>
        <v>0</v>
      </c>
      <c r="X309" s="158">
        <f t="shared" si="71"/>
        <v>0</v>
      </c>
      <c r="Y309" s="158">
        <f t="shared" si="71"/>
        <v>0</v>
      </c>
      <c r="Z309" s="158">
        <f t="shared" si="71"/>
        <v>0</v>
      </c>
      <c r="AA309" s="158">
        <f t="shared" si="71"/>
        <v>0</v>
      </c>
      <c r="AB309" s="158">
        <f t="shared" si="71"/>
        <v>0</v>
      </c>
      <c r="AC309" s="158">
        <f t="shared" si="71"/>
        <v>0</v>
      </c>
      <c r="AD309" s="158">
        <f t="shared" si="71"/>
        <v>0</v>
      </c>
      <c r="AE309" s="158">
        <f t="shared" si="71"/>
        <v>0</v>
      </c>
      <c r="AF309" s="158">
        <f t="shared" si="71"/>
        <v>0</v>
      </c>
      <c r="AG309" s="158">
        <f t="shared" si="71"/>
        <v>0</v>
      </c>
      <c r="AH309" s="158">
        <f t="shared" si="71"/>
        <v>0</v>
      </c>
      <c r="AI309" s="158">
        <f t="shared" si="71"/>
        <v>0</v>
      </c>
      <c r="AJ309" s="158">
        <f t="shared" si="71"/>
        <v>0</v>
      </c>
      <c r="AK309" s="158">
        <f t="shared" si="71"/>
        <v>0</v>
      </c>
      <c r="AL309" s="158">
        <f t="shared" si="71"/>
        <v>0</v>
      </c>
      <c r="AM309" s="158">
        <f t="shared" ref="AM309:BI309" si="72">SUM(AM297:AM308)</f>
        <v>0</v>
      </c>
      <c r="AN309" s="158">
        <f t="shared" si="72"/>
        <v>0</v>
      </c>
      <c r="AO309" s="158">
        <f t="shared" si="72"/>
        <v>0</v>
      </c>
      <c r="AP309" s="158">
        <f t="shared" si="72"/>
        <v>0</v>
      </c>
      <c r="AQ309" s="158">
        <f t="shared" si="72"/>
        <v>0</v>
      </c>
      <c r="AR309" s="158">
        <f t="shared" si="72"/>
        <v>0</v>
      </c>
      <c r="AS309" s="158">
        <f t="shared" si="72"/>
        <v>0</v>
      </c>
      <c r="AT309" s="158">
        <f t="shared" si="72"/>
        <v>0</v>
      </c>
      <c r="AU309" s="158">
        <f t="shared" si="72"/>
        <v>0</v>
      </c>
      <c r="AV309" s="158">
        <f t="shared" si="72"/>
        <v>0</v>
      </c>
      <c r="AW309" s="158">
        <f t="shared" si="72"/>
        <v>0</v>
      </c>
      <c r="AX309" s="158">
        <f t="shared" si="72"/>
        <v>0</v>
      </c>
      <c r="AY309" s="158">
        <f t="shared" si="72"/>
        <v>0</v>
      </c>
      <c r="AZ309" s="158">
        <f t="shared" si="72"/>
        <v>0</v>
      </c>
      <c r="BA309" s="158">
        <f t="shared" si="72"/>
        <v>0</v>
      </c>
      <c r="BB309" s="158">
        <f t="shared" si="72"/>
        <v>0</v>
      </c>
      <c r="BC309" s="158">
        <f t="shared" si="72"/>
        <v>0</v>
      </c>
      <c r="BD309" s="158">
        <f t="shared" si="72"/>
        <v>0</v>
      </c>
      <c r="BE309" s="158">
        <f t="shared" si="72"/>
        <v>0</v>
      </c>
      <c r="BF309" s="158">
        <f t="shared" si="72"/>
        <v>0</v>
      </c>
      <c r="BG309" s="158">
        <f t="shared" si="72"/>
        <v>0</v>
      </c>
      <c r="BH309" s="158">
        <f t="shared" si="72"/>
        <v>0</v>
      </c>
      <c r="BI309" s="158">
        <f t="shared" si="72"/>
        <v>0</v>
      </c>
      <c r="BJ309" s="19"/>
      <c r="BK309" s="1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x14ac:dyDescent="0.2">
      <c r="A310" s="19"/>
      <c r="B310" s="42" t="str">
        <f>C322</f>
        <v>Motor vehicles</v>
      </c>
      <c r="C310" s="43"/>
      <c r="D310" s="44" t="s">
        <v>72</v>
      </c>
      <c r="E310" s="43"/>
      <c r="F310" s="45"/>
      <c r="G310" s="391">
        <f>IF(G$3&gt;A19remlife,A19value-SUM($F310:F310),IF(A19remlife="N/A","n/a",A19value/A19remlife))</f>
        <v>0.40546443465288756</v>
      </c>
      <c r="H310" s="160">
        <f>IF(H$3&gt;A19remlife,A19value-SUM($F310:G310),IF(A19remlife="N/A","n/a",A19value/A19remlife))</f>
        <v>0.40546443465288756</v>
      </c>
      <c r="I310" s="160">
        <f>IF(I$3&gt;A19remlife,A19value-SUM($F310:H310),IF(A19remlife="N/A","n/a",A19value/A19remlife))</f>
        <v>0.40546443465288756</v>
      </c>
      <c r="J310" s="160">
        <f>IF(J$3&gt;A19remlife,A19value-SUM($F310:I310),IF(A19remlife="N/A","n/a",A19value/A19remlife))</f>
        <v>0.40546443465288756</v>
      </c>
      <c r="K310" s="160">
        <f>IF(K$3&gt;A19remlife,A19value-SUM($F310:J310),IF(A19remlife="N/A","n/a",A19value/A19remlife))</f>
        <v>0.40546443465288756</v>
      </c>
      <c r="L310" s="160">
        <f>IF(L$3&gt;A19remlife,A19value-SUM($F310:K310),IF(A19remlife="N/A","n/a",A19value/A19remlife))</f>
        <v>0.40546443465288756</v>
      </c>
      <c r="M310" s="160">
        <f>IF(M$3&gt;A19remlife,A19value-SUM($F310:L310),IF(A19remlife="N/A","n/a",A19value/A19remlife))</f>
        <v>0.12612506150066505</v>
      </c>
      <c r="N310" s="160">
        <f>IF(N$3&gt;A19remlife,A19value-SUM($F310:M310),IF(A19remlife="N/A","n/a",A19value/A19remlife))</f>
        <v>0</v>
      </c>
      <c r="O310" s="160">
        <f>IF(O$3&gt;A19remlife,A19value-SUM($F310:N310),IF(A19remlife="N/A","n/a",A19value/A19remlife))</f>
        <v>0</v>
      </c>
      <c r="P310" s="160">
        <f>IF(P$3&gt;A19remlife,A19value-SUM($F310:O310),IF(A19remlife="N/A","n/a",A19value/A19remlife))</f>
        <v>0</v>
      </c>
      <c r="Q310" s="160">
        <f>IF(Q$3&gt;A19remlife,A19value-SUM($F310:P310),IF(A19remlife="N/A","n/a",A19value/A19remlife))</f>
        <v>0</v>
      </c>
      <c r="R310" s="160">
        <f>IF(R$3&gt;A19remlife,A19value-SUM($F310:Q310),IF(A19remlife="N/A","n/a",A19value/A19remlife))</f>
        <v>0</v>
      </c>
      <c r="S310" s="160">
        <f>IF(S$3&gt;A19remlife,A19value-SUM($F310:R310),IF(A19remlife="N/A","n/a",A19value/A19remlife))</f>
        <v>0</v>
      </c>
      <c r="T310" s="160">
        <f>IF(T$3&gt;A19remlife,A19value-SUM($F310:S310),IF(A19remlife="N/A","n/a",A19value/A19remlife))</f>
        <v>0</v>
      </c>
      <c r="U310" s="160">
        <f>IF(U$3&gt;A19remlife,A19value-SUM($F310:T310),IF(A19remlife="N/A","n/a",A19value/A19remlife))</f>
        <v>0</v>
      </c>
      <c r="V310" s="160">
        <f>IF(V$3&gt;A19remlife,A19value-SUM($F310:U310),IF(A19remlife="N/A","n/a",A19value/A19remlife))</f>
        <v>0</v>
      </c>
      <c r="W310" s="160">
        <f>IF(W$3&gt;A19remlife,A19value-SUM($F310:V310),IF(A19remlife="N/A","n/a",A19value/A19remlife))</f>
        <v>0</v>
      </c>
      <c r="X310" s="160">
        <f>IF(X$3&gt;A19remlife,A19value-SUM($F310:W310),IF(A19remlife="N/A","n/a",A19value/A19remlife))</f>
        <v>0</v>
      </c>
      <c r="Y310" s="160">
        <f>IF(Y$3&gt;A19remlife,A19value-SUM($F310:X310),IF(A19remlife="N/A","n/a",A19value/A19remlife))</f>
        <v>0</v>
      </c>
      <c r="Z310" s="160">
        <f>IF(Z$3&gt;A19remlife,A19value-SUM($F310:Y310),IF(A19remlife="N/A","n/a",A19value/A19remlife))</f>
        <v>0</v>
      </c>
      <c r="AA310" s="160">
        <f>IF(AA$3&gt;A19remlife,A19value-SUM($F310:Z310),IF(A19remlife="N/A","n/a",A19value/A19remlife))</f>
        <v>0</v>
      </c>
      <c r="AB310" s="160">
        <f>IF(AB$3&gt;A19remlife,A19value-SUM($F310:AA310),IF(A19remlife="N/A","n/a",A19value/A19remlife))</f>
        <v>0</v>
      </c>
      <c r="AC310" s="160">
        <f>IF(AC$3&gt;A19remlife,A19value-SUM($F310:AB310),IF(A19remlife="N/A","n/a",A19value/A19remlife))</f>
        <v>0</v>
      </c>
      <c r="AD310" s="160">
        <f>IF(AD$3&gt;A19remlife,A19value-SUM($F310:AC310),IF(A19remlife="N/A","n/a",A19value/A19remlife))</f>
        <v>0</v>
      </c>
      <c r="AE310" s="160">
        <f>IF(AE$3&gt;A19remlife,A19value-SUM($F310:AD310),IF(A19remlife="N/A","n/a",A19value/A19remlife))</f>
        <v>0</v>
      </c>
      <c r="AF310" s="160">
        <f>IF(AF$3&gt;A19remlife,A19value-SUM($F310:AE310),IF(A19remlife="N/A","n/a",A19value/A19remlife))</f>
        <v>0</v>
      </c>
      <c r="AG310" s="160">
        <f>IF(AG$3&gt;A19remlife,A19value-SUM($F310:AF310),IF(A19remlife="N/A","n/a",A19value/A19remlife))</f>
        <v>0</v>
      </c>
      <c r="AH310" s="160">
        <f>IF(AH$3&gt;A19remlife,A19value-SUM($F310:AG310),IF(A19remlife="N/A","n/a",A19value/A19remlife))</f>
        <v>0</v>
      </c>
      <c r="AI310" s="160">
        <f>IF(AI$3&gt;A19remlife,A19value-SUM($F310:AH310),IF(A19remlife="N/A","n/a",A19value/A19remlife))</f>
        <v>0</v>
      </c>
      <c r="AJ310" s="160">
        <f>IF(AJ$3&gt;A19remlife,A19value-SUM($F310:AI310),IF(A19remlife="N/A","n/a",A19value/A19remlife))</f>
        <v>0</v>
      </c>
      <c r="AK310" s="160">
        <f>IF(AK$3&gt;A19remlife,A19value-SUM($F310:AJ310),IF(A19remlife="N/A","n/a",A19value/A19remlife))</f>
        <v>0</v>
      </c>
      <c r="AL310" s="160">
        <f>IF(AL$3&gt;A19remlife,A19value-SUM($F310:AK310),IF(A19remlife="N/A","n/a",A19value/A19remlife))</f>
        <v>0</v>
      </c>
      <c r="AM310" s="160">
        <f>IF(AM$3&gt;A19remlife,A19value-SUM($F310:AL310),IF(A19remlife="N/A","n/a",A19value/A19remlife))</f>
        <v>0</v>
      </c>
      <c r="AN310" s="160">
        <f>IF(AN$3&gt;A19remlife,A19value-SUM($F310:AM310),IF(A19remlife="N/A","n/a",A19value/A19remlife))</f>
        <v>0</v>
      </c>
      <c r="AO310" s="160">
        <f>IF(AO$3&gt;A19remlife,A19value-SUM($F310:AN310),IF(A19remlife="N/A","n/a",A19value/A19remlife))</f>
        <v>0</v>
      </c>
      <c r="AP310" s="160">
        <f>IF(AP$3&gt;A19remlife,A19value-SUM($F310:AO310),IF(A19remlife="N/A","n/a",A19value/A19remlife))</f>
        <v>0</v>
      </c>
      <c r="AQ310" s="160">
        <f>IF(AQ$3&gt;A19remlife,A19value-SUM($F310:AP310),IF(A19remlife="N/A","n/a",A19value/A19remlife))</f>
        <v>0</v>
      </c>
      <c r="AR310" s="160">
        <f>IF(AR$3&gt;A19remlife,A19value-SUM($F310:AQ310),IF(A19remlife="N/A","n/a",A19value/A19remlife))</f>
        <v>0</v>
      </c>
      <c r="AS310" s="160">
        <f>IF(AS$3&gt;A19remlife,A19value-SUM($F310:AR310),IF(A19remlife="N/A","n/a",A19value/A19remlife))</f>
        <v>0</v>
      </c>
      <c r="AT310" s="160">
        <f>IF(AT$3&gt;A19remlife,A19value-SUM($F310:AS310),IF(A19remlife="N/A","n/a",A19value/A19remlife))</f>
        <v>0</v>
      </c>
      <c r="AU310" s="160">
        <f>IF(AU$3&gt;A19remlife,A19value-SUM($F310:AT310),IF(A19remlife="N/A","n/a",A19value/A19remlife))</f>
        <v>0</v>
      </c>
      <c r="AV310" s="160">
        <f>IF(AV$3&gt;A19remlife,A19value-SUM($F310:AU310),IF(A19remlife="N/A","n/a",A19value/A19remlife))</f>
        <v>0</v>
      </c>
      <c r="AW310" s="160">
        <f>IF(AW$3&gt;A19remlife,A19value-SUM($F310:AV310),IF(A19remlife="N/A","n/a",A19value/A19remlife))</f>
        <v>0</v>
      </c>
      <c r="AX310" s="160">
        <f>IF(AX$3&gt;A19remlife,A19value-SUM($F310:AW310),IF(A19remlife="N/A","n/a",A19value/A19remlife))</f>
        <v>0</v>
      </c>
      <c r="AY310" s="160">
        <f>IF(AY$3&gt;A19remlife,A19value-SUM($F310:AX310),IF(A19remlife="N/A","n/a",A19value/A19remlife))</f>
        <v>0</v>
      </c>
      <c r="AZ310" s="160">
        <f>IF(AZ$3&gt;A19remlife,A19value-SUM($F310:AY310),IF(A19remlife="N/A","n/a",A19value/A19remlife))</f>
        <v>0</v>
      </c>
      <c r="BA310" s="160">
        <f>IF(BA$3&gt;A19remlife,A19value-SUM($F310:AZ310),IF(A19remlife="N/A","n/a",A19value/A19remlife))</f>
        <v>0</v>
      </c>
      <c r="BB310" s="160">
        <f>IF(BB$3&gt;A19remlife,A19value-SUM($F310:BA310),IF(A19remlife="N/A","n/a",A19value/A19remlife))</f>
        <v>0</v>
      </c>
      <c r="BC310" s="160">
        <f>IF(BC$3&gt;A19remlife,A19value-SUM($F310:BB310),IF(A19remlife="N/A","n/a",A19value/A19remlife))</f>
        <v>0</v>
      </c>
      <c r="BD310" s="160">
        <f>IF(BD$3&gt;A19remlife,A19value-SUM($F310:BC310),IF(A19remlife="N/A","n/a",A19value/A19remlife))</f>
        <v>0</v>
      </c>
      <c r="BE310" s="160">
        <f>IF(BE$3&gt;A19remlife,A19value-SUM($F310:BD310),IF(A19remlife="N/A","n/a",A19value/A19remlife))</f>
        <v>0</v>
      </c>
      <c r="BF310" s="160">
        <f>IF(BF$3&gt;A19remlife,A19value-SUM($F310:BE310),IF(A19remlife="N/A","n/a",A19value/A19remlife))</f>
        <v>0</v>
      </c>
      <c r="BG310" s="160">
        <f>IF(BG$3&gt;A19remlife,A19value-SUM($F310:BF310),IF(A19remlife="N/A","n/a",A19value/A19remlife))</f>
        <v>0</v>
      </c>
      <c r="BH310" s="160">
        <f>IF(BH$3&gt;A19remlife,A19value-SUM($F310:BG310),IF(A19remlife="N/A","n/a",A19value/A19remlife))</f>
        <v>0</v>
      </c>
      <c r="BI310" s="160">
        <f>IF(BI$3&gt;A19remlife,A19value-SUM($F310:BH310),IF(A19remlife="N/A","n/a",A19value/A19remlife))</f>
        <v>0</v>
      </c>
      <c r="BJ310" s="19"/>
      <c r="BK310" s="19"/>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x14ac:dyDescent="0.2">
      <c r="A311" s="19"/>
      <c r="B311" s="19"/>
      <c r="C311" s="35"/>
      <c r="D311" s="469" t="s">
        <v>71</v>
      </c>
      <c r="E311" s="281">
        <v>0</v>
      </c>
      <c r="F311" s="37"/>
      <c r="G311" s="157"/>
      <c r="H311" s="161"/>
      <c r="I311" s="161"/>
      <c r="J311" s="161"/>
      <c r="K311" s="161"/>
      <c r="L311" s="161"/>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9"/>
      <c r="BK311" s="19"/>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x14ac:dyDescent="0.2">
      <c r="A312" s="19"/>
      <c r="B312" s="19"/>
      <c r="C312" s="35"/>
      <c r="D312" s="469"/>
      <c r="E312" s="281">
        <v>1</v>
      </c>
      <c r="F312" s="37"/>
      <c r="G312" s="392"/>
      <c r="H312" s="161">
        <f>IF(A19stdlife="n/a","n/a",IF(H$3&gt;(A19stdlife+$E312),(Input!$G$161*(1+rvanilla)^0.5)-SUM($G312:G312),(Input!$G$161*(1+rvanilla)^0.5)/A19stdlife))</f>
        <v>5.9970706131772574E-3</v>
      </c>
      <c r="I312" s="161">
        <f>IF(A19stdlife="n/a","n/a",IF(I$3&gt;(A19stdlife+$E312),(Input!$G$161*(1+rvanilla)^0.5)-SUM($G312:H312),(Input!$G$161*(1+rvanilla)^0.5)/A19stdlife))</f>
        <v>5.9970706131772574E-3</v>
      </c>
      <c r="J312" s="161">
        <f>IF(A19stdlife="n/a","n/a",IF(J$3&gt;(A19stdlife+$E312),(Input!$G$161*(1+rvanilla)^0.5)-SUM($G312:I312),(Input!$G$161*(1+rvanilla)^0.5)/A19stdlife))</f>
        <v>5.9970706131772574E-3</v>
      </c>
      <c r="K312" s="161">
        <f>IF(A19stdlife="n/a","n/a",IF(K$3&gt;(A19stdlife+$E312),(Input!$G$161*(1+rvanilla)^0.5)-SUM($G312:J312),(Input!$G$161*(1+rvanilla)^0.5)/A19stdlife))</f>
        <v>5.9970706131772574E-3</v>
      </c>
      <c r="L312" s="161">
        <f>IF(A19stdlife="n/a","n/a",IF(L$3&gt;(A19stdlife+$E312),(Input!$G$161*(1+rvanilla)^0.5)-SUM($G312:K312),(Input!$G$161*(1+rvanilla)^0.5)/A19stdlife))</f>
        <v>5.9970706131772574E-3</v>
      </c>
      <c r="M312" s="161">
        <f>IF(A19stdlife="n/a","n/a",IF(M$3&gt;(A19stdlife+$E312),(Input!$G$161*(1+rvanilla)^0.5)-SUM($G312:L312),(Input!$G$161*(1+rvanilla)^0.5)/A19stdlife))</f>
        <v>5.9970706131772574E-3</v>
      </c>
      <c r="N312" s="161">
        <f>IF(A19stdlife="n/a","n/a",IF(N$3&gt;(A19stdlife+$E312),(Input!$G$161*(1+rvanilla)^0.5)-SUM($G312:M312),(Input!$G$161*(1+rvanilla)^0.5)/A19stdlife))</f>
        <v>5.9970706131772574E-3</v>
      </c>
      <c r="O312" s="161">
        <f>IF(A19stdlife="n/a","n/a",IF(O$3&gt;(A19stdlife+$E312),(Input!$G$161*(1+rvanilla)^0.5)-SUM($G312:N312),(Input!$G$161*(1+rvanilla)^0.5)/A19stdlife))</f>
        <v>5.9970706131772574E-3</v>
      </c>
      <c r="P312" s="161">
        <f>IF(A19stdlife="n/a","n/a",IF(P$3&gt;(A19stdlife+$E312),(Input!$G$161*(1+rvanilla)^0.5)-SUM($G312:O312),(Input!$G$161*(1+rvanilla)^0.5)/A19stdlife))</f>
        <v>5.9970706131772574E-3</v>
      </c>
      <c r="Q312" s="161">
        <f>IF(A19stdlife="n/a","n/a",IF(Q$3&gt;(A19stdlife+$E312),(Input!$G$161*(1+rvanilla)^0.5)-SUM($G312:P312),(Input!$G$161*(1+rvanilla)^0.5)/A19stdlife))</f>
        <v>5.9970706131772574E-3</v>
      </c>
      <c r="R312" s="161">
        <f>IF(A19stdlife="n/a","n/a",IF(R$3&gt;(A19stdlife+$E312),(Input!$G$161*(1+rvanilla)^0.5)-SUM($G312:Q312),(Input!$G$161*(1+rvanilla)^0.5)/A19stdlife))</f>
        <v>1.4644052546108483E-3</v>
      </c>
      <c r="S312" s="161">
        <f>IF(A19stdlife="n/a","n/a",IF(S$3&gt;(A19stdlife+$E312),(Input!$G$161*(1+rvanilla)^0.5)-SUM($G312:R312),(Input!$G$161*(1+rvanilla)^0.5)/A19stdlife))</f>
        <v>0</v>
      </c>
      <c r="T312" s="161">
        <f>IF(A19stdlife="n/a","n/a",IF(T$3&gt;(A19stdlife+$E312),(Input!$G$161*(1+rvanilla)^0.5)-SUM($G312:S312),(Input!$G$161*(1+rvanilla)^0.5)/A19stdlife))</f>
        <v>0</v>
      </c>
      <c r="U312" s="161">
        <f>IF(A19stdlife="n/a","n/a",IF(U$3&gt;(A19stdlife+$E312),(Input!$G$161*(1+rvanilla)^0.5)-SUM($G312:T312),(Input!$G$161*(1+rvanilla)^0.5)/A19stdlife))</f>
        <v>0</v>
      </c>
      <c r="V312" s="161">
        <f>IF(A19stdlife="n/a","n/a",IF(V$3&gt;(A19stdlife+$E312),(Input!$G$161*(1+rvanilla)^0.5)-SUM($G312:U312),(Input!$G$161*(1+rvanilla)^0.5)/A19stdlife))</f>
        <v>0</v>
      </c>
      <c r="W312" s="161">
        <f>IF(A19stdlife="n/a","n/a",IF(W$3&gt;(A19stdlife+$E312),(Input!$G$161*(1+rvanilla)^0.5)-SUM($G312:V312),(Input!$G$161*(1+rvanilla)^0.5)/A19stdlife))</f>
        <v>0</v>
      </c>
      <c r="X312" s="161">
        <f>IF(A19stdlife="n/a","n/a",IF(X$3&gt;(A19stdlife+$E312),(Input!$G$161*(1+rvanilla)^0.5)-SUM($G312:W312),(Input!$G$161*(1+rvanilla)^0.5)/A19stdlife))</f>
        <v>0</v>
      </c>
      <c r="Y312" s="161">
        <f>IF(A19stdlife="n/a","n/a",IF(Y$3&gt;(A19stdlife+$E312),(Input!$G$161*(1+rvanilla)^0.5)-SUM($G312:X312),(Input!$G$161*(1+rvanilla)^0.5)/A19stdlife))</f>
        <v>0</v>
      </c>
      <c r="Z312" s="161">
        <f>IF(A19stdlife="n/a","n/a",IF(Z$3&gt;(A19stdlife+$E312),(Input!$G$161*(1+rvanilla)^0.5)-SUM($G312:Y312),(Input!$G$161*(1+rvanilla)^0.5)/A19stdlife))</f>
        <v>0</v>
      </c>
      <c r="AA312" s="161">
        <f>IF(A19stdlife="n/a","n/a",IF(AA$3&gt;(A19stdlife+$E312),(Input!$G$161*(1+rvanilla)^0.5)-SUM($G312:Z312),(Input!$G$161*(1+rvanilla)^0.5)/A19stdlife))</f>
        <v>0</v>
      </c>
      <c r="AB312" s="161">
        <f>IF(A19stdlife="n/a","n/a",IF(AB$3&gt;(A19stdlife+$E312),(Input!$G$161*(1+rvanilla)^0.5)-SUM($G312:AA312),(Input!$G$161*(1+rvanilla)^0.5)/A19stdlife))</f>
        <v>0</v>
      </c>
      <c r="AC312" s="161">
        <f>IF(A19stdlife="n/a","n/a",IF(AC$3&gt;(A19stdlife+$E312),(Input!$G$161*(1+rvanilla)^0.5)-SUM($G312:AB312),(Input!$G$161*(1+rvanilla)^0.5)/A19stdlife))</f>
        <v>0</v>
      </c>
      <c r="AD312" s="161">
        <f>IF(A19stdlife="n/a","n/a",IF(AD$3&gt;(A19stdlife+$E312),(Input!$G$161*(1+rvanilla)^0.5)-SUM($G312:AC312),(Input!$G$161*(1+rvanilla)^0.5)/A19stdlife))</f>
        <v>0</v>
      </c>
      <c r="AE312" s="161">
        <f>IF(A19stdlife="n/a","n/a",IF(AE$3&gt;(A19stdlife+$E312),(Input!$G$161*(1+rvanilla)^0.5)-SUM($G312:AD312),(Input!$G$161*(1+rvanilla)^0.5)/A19stdlife))</f>
        <v>0</v>
      </c>
      <c r="AF312" s="161">
        <f>IF(A19stdlife="n/a","n/a",IF(AF$3&gt;(A19stdlife+$E312),(Input!$G$161*(1+rvanilla)^0.5)-SUM($G312:AE312),(Input!$G$161*(1+rvanilla)^0.5)/A19stdlife))</f>
        <v>0</v>
      </c>
      <c r="AG312" s="161">
        <f>IF(A19stdlife="n/a","n/a",IF(AG$3&gt;(A19stdlife+$E312),(Input!$G$161*(1+rvanilla)^0.5)-SUM($G312:AF312),(Input!$G$161*(1+rvanilla)^0.5)/A19stdlife))</f>
        <v>0</v>
      </c>
      <c r="AH312" s="161">
        <f>IF(A19stdlife="n/a","n/a",IF(AH$3&gt;(A19stdlife+$E312),(Input!$G$161*(1+rvanilla)^0.5)-SUM($G312:AG312),(Input!$G$161*(1+rvanilla)^0.5)/A19stdlife))</f>
        <v>0</v>
      </c>
      <c r="AI312" s="161">
        <f>IF(A19stdlife="n/a","n/a",IF(AI$3&gt;(A19stdlife+$E312),(Input!$G$161*(1+rvanilla)^0.5)-SUM($G312:AH312),(Input!$G$161*(1+rvanilla)^0.5)/A19stdlife))</f>
        <v>0</v>
      </c>
      <c r="AJ312" s="161">
        <f>IF(A19stdlife="n/a","n/a",IF(AJ$3&gt;(A19stdlife+$E312),(Input!$G$161*(1+rvanilla)^0.5)-SUM($G312:AI312),(Input!$G$161*(1+rvanilla)^0.5)/A19stdlife))</f>
        <v>0</v>
      </c>
      <c r="AK312" s="161">
        <f>IF(A19stdlife="n/a","n/a",IF(AK$3&gt;(A19stdlife+$E312),(Input!$G$161*(1+rvanilla)^0.5)-SUM($G312:AJ312),(Input!$G$161*(1+rvanilla)^0.5)/A19stdlife))</f>
        <v>0</v>
      </c>
      <c r="AL312" s="161">
        <f>IF(A19stdlife="n/a","n/a",IF(AL$3&gt;(A19stdlife+$E312),(Input!$G$161*(1+rvanilla)^0.5)-SUM($G312:AK312),(Input!$G$161*(1+rvanilla)^0.5)/A19stdlife))</f>
        <v>0</v>
      </c>
      <c r="AM312" s="161">
        <f>IF(A19stdlife="n/a","n/a",IF(AM$3&gt;(A19stdlife+$E312),(Input!$G$161*(1+rvanilla)^0.5)-SUM($G312:AL312),(Input!$G$161*(1+rvanilla)^0.5)/A19stdlife))</f>
        <v>0</v>
      </c>
      <c r="AN312" s="161">
        <f>IF(A19stdlife="n/a","n/a",IF(AN$3&gt;(A19stdlife+$E312),(Input!$G$161*(1+rvanilla)^0.5)-SUM($G312:AM312),(Input!$G$161*(1+rvanilla)^0.5)/A19stdlife))</f>
        <v>0</v>
      </c>
      <c r="AO312" s="161">
        <f>IF(A19stdlife="n/a","n/a",IF(AO$3&gt;(A19stdlife+$E312),(Input!$G$161*(1+rvanilla)^0.5)-SUM($G312:AN312),(Input!$G$161*(1+rvanilla)^0.5)/A19stdlife))</f>
        <v>0</v>
      </c>
      <c r="AP312" s="161">
        <f>IF(A19stdlife="n/a","n/a",IF(AP$3&gt;(A19stdlife+$E312),(Input!$G$161*(1+rvanilla)^0.5)-SUM($G312:AO312),(Input!$G$161*(1+rvanilla)^0.5)/A19stdlife))</f>
        <v>0</v>
      </c>
      <c r="AQ312" s="161">
        <f>IF(A19stdlife="n/a","n/a",IF(AQ$3&gt;(A19stdlife+$E312),(Input!$G$161*(1+rvanilla)^0.5)-SUM($G312:AP312),(Input!$G$161*(1+rvanilla)^0.5)/A19stdlife))</f>
        <v>0</v>
      </c>
      <c r="AR312" s="161">
        <f>IF(A19stdlife="n/a","n/a",IF(AR$3&gt;(A19stdlife+$E312),(Input!$G$161*(1+rvanilla)^0.5)-SUM($G312:AQ312),(Input!$G$161*(1+rvanilla)^0.5)/A19stdlife))</f>
        <v>0</v>
      </c>
      <c r="AS312" s="161">
        <f>IF(A19stdlife="n/a","n/a",IF(AS$3&gt;(A19stdlife+$E312),(Input!$G$161*(1+rvanilla)^0.5)-SUM($G312:AR312),(Input!$G$161*(1+rvanilla)^0.5)/A19stdlife))</f>
        <v>0</v>
      </c>
      <c r="AT312" s="161">
        <f>IF(A19stdlife="n/a","n/a",IF(AT$3&gt;(A19stdlife+$E312),(Input!$G$161*(1+rvanilla)^0.5)-SUM($G312:AS312),(Input!$G$161*(1+rvanilla)^0.5)/A19stdlife))</f>
        <v>0</v>
      </c>
      <c r="AU312" s="161">
        <f>IF(A19stdlife="n/a","n/a",IF(AU$3&gt;(A19stdlife+$E312),(Input!$G$161*(1+rvanilla)^0.5)-SUM($G312:AT312),(Input!$G$161*(1+rvanilla)^0.5)/A19stdlife))</f>
        <v>0</v>
      </c>
      <c r="AV312" s="161">
        <f>IF(A19stdlife="n/a","n/a",IF(AV$3&gt;(A19stdlife+$E312),(Input!$G$161*(1+rvanilla)^0.5)-SUM($G312:AU312),(Input!$G$161*(1+rvanilla)^0.5)/A19stdlife))</f>
        <v>0</v>
      </c>
      <c r="AW312" s="161">
        <f>IF(A19stdlife="n/a","n/a",IF(AW$3&gt;(A19stdlife+$E312),(Input!$G$161*(1+rvanilla)^0.5)-SUM($G312:AV312),(Input!$G$161*(1+rvanilla)^0.5)/A19stdlife))</f>
        <v>0</v>
      </c>
      <c r="AX312" s="161">
        <f>IF(A19stdlife="n/a","n/a",IF(AX$3&gt;(A19stdlife+$E312),(Input!$G$161*(1+rvanilla)^0.5)-SUM($G312:AW312),(Input!$G$161*(1+rvanilla)^0.5)/A19stdlife))</f>
        <v>0</v>
      </c>
      <c r="AY312" s="161">
        <f>IF(A19stdlife="n/a","n/a",IF(AY$3&gt;(A19stdlife+$E312),(Input!$G$161*(1+rvanilla)^0.5)-SUM($G312:AX312),(Input!$G$161*(1+rvanilla)^0.5)/A19stdlife))</f>
        <v>0</v>
      </c>
      <c r="AZ312" s="161">
        <f>IF(A19stdlife="n/a","n/a",IF(AZ$3&gt;(A19stdlife+$E312),(Input!$G$161*(1+rvanilla)^0.5)-SUM($G312:AY312),(Input!$G$161*(1+rvanilla)^0.5)/A19stdlife))</f>
        <v>0</v>
      </c>
      <c r="BA312" s="161">
        <f>IF(A19stdlife="n/a","n/a",IF(BA$3&gt;(A19stdlife+$E312),(Input!$G$161*(1+rvanilla)^0.5)-SUM($G312:AZ312),(Input!$G$161*(1+rvanilla)^0.5)/A19stdlife))</f>
        <v>0</v>
      </c>
      <c r="BB312" s="161">
        <f>IF(A19stdlife="n/a","n/a",IF(BB$3&gt;(A19stdlife+$E312),(Input!$G$161*(1+rvanilla)^0.5)-SUM($G312:BA312),(Input!$G$161*(1+rvanilla)^0.5)/A19stdlife))</f>
        <v>0</v>
      </c>
      <c r="BC312" s="161">
        <f>IF(A19stdlife="n/a","n/a",IF(BC$3&gt;(A19stdlife+$E312),(Input!$G$161*(1+rvanilla)^0.5)-SUM($G312:BB312),(Input!$G$161*(1+rvanilla)^0.5)/A19stdlife))</f>
        <v>0</v>
      </c>
      <c r="BD312" s="161">
        <f>IF(A19stdlife="n/a","n/a",IF(BD$3&gt;(A19stdlife+$E312),(Input!$G$161*(1+rvanilla)^0.5)-SUM($G312:BC312),(Input!$G$161*(1+rvanilla)^0.5)/A19stdlife))</f>
        <v>0</v>
      </c>
      <c r="BE312" s="161">
        <f>IF(A19stdlife="n/a","n/a",IF(BE$3&gt;(A19stdlife+$E312),(Input!$G$161*(1+rvanilla)^0.5)-SUM($G312:BD312),(Input!$G$161*(1+rvanilla)^0.5)/A19stdlife))</f>
        <v>0</v>
      </c>
      <c r="BF312" s="161">
        <f>IF(A19stdlife="n/a","n/a",IF(BF$3&gt;(A19stdlife+$E312),(Input!$G$161*(1+rvanilla)^0.5)-SUM($G312:BE312),(Input!$G$161*(1+rvanilla)^0.5)/A19stdlife))</f>
        <v>0</v>
      </c>
      <c r="BG312" s="161">
        <f>IF(A19stdlife="n/a","n/a",IF(BG$3&gt;(A19stdlife+$E312),(Input!$G$161*(1+rvanilla)^0.5)-SUM($G312:BF312),(Input!$G$161*(1+rvanilla)^0.5)/A19stdlife))</f>
        <v>0</v>
      </c>
      <c r="BH312" s="161">
        <f>IF(A19stdlife="n/a","n/a",IF(BH$3&gt;(A19stdlife+$E312),(Input!$G$161*(1+rvanilla)^0.5)-SUM($G312:BG312),(Input!$G$161*(1+rvanilla)^0.5)/A19stdlife))</f>
        <v>0</v>
      </c>
      <c r="BI312" s="161">
        <f>IF(A19stdlife="n/a","n/a",IF(BI$3&gt;(A19stdlife+$E312),(Input!$G$161*(1+rvanilla)^0.5)-SUM($G312:BH312),(Input!$G$161*(1+rvanilla)^0.5)/A19stdlife))</f>
        <v>0</v>
      </c>
      <c r="BJ312" s="19"/>
      <c r="BK312" s="19"/>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x14ac:dyDescent="0.2">
      <c r="A313" s="19"/>
      <c r="B313" s="19"/>
      <c r="C313" s="35"/>
      <c r="D313" s="469"/>
      <c r="E313" s="281">
        <v>2</v>
      </c>
      <c r="F313" s="37"/>
      <c r="G313" s="393"/>
      <c r="H313" s="306"/>
      <c r="I313" s="161">
        <f>IF(A19stdlife="n/a","n/a",IF(I$3&gt;(A19stdlife+$E313),(Input!$H$161*(1+rvanilla)^0.5)-SUM($H313:H313),(Input!$H$161*(1+rvanilla)^0.5)/A19stdlife))</f>
        <v>3.4040780384994368E-3</v>
      </c>
      <c r="J313" s="161">
        <f>IF(A19stdlife="n/a","n/a",IF(J$3&gt;(A19stdlife+$E313),(Input!$H$161*(1+rvanilla)^0.5)-SUM($H313:I313),(Input!$H$161*(1+rvanilla)^0.5)/A19stdlife))</f>
        <v>3.4040780384994368E-3</v>
      </c>
      <c r="K313" s="161">
        <f>IF(A19stdlife="n/a","n/a",IF(K$3&gt;(A19stdlife+$E313),(Input!$H$161*(1+rvanilla)^0.5)-SUM($H313:J313),(Input!$H$161*(1+rvanilla)^0.5)/A19stdlife))</f>
        <v>3.4040780384994368E-3</v>
      </c>
      <c r="L313" s="161">
        <f>IF(A19stdlife="n/a","n/a",IF(L$3&gt;(A19stdlife+$E313),(Input!$H$161*(1+rvanilla)^0.5)-SUM($H313:K313),(Input!$H$161*(1+rvanilla)^0.5)/A19stdlife))</f>
        <v>3.4040780384994368E-3</v>
      </c>
      <c r="M313" s="161">
        <f>IF(A19stdlife="n/a","n/a",IF(M$3&gt;(A19stdlife+$E313),(Input!$H$161*(1+rvanilla)^0.5)-SUM($H313:L313),(Input!$H$161*(1+rvanilla)^0.5)/A19stdlife))</f>
        <v>3.4040780384994368E-3</v>
      </c>
      <c r="N313" s="161">
        <f>IF(A19stdlife="n/a","n/a",IF(N$3&gt;(A19stdlife+$E313),(Input!$H$161*(1+rvanilla)^0.5)-SUM($H313:M313),(Input!$H$161*(1+rvanilla)^0.5)/A19stdlife))</f>
        <v>3.4040780384994368E-3</v>
      </c>
      <c r="O313" s="161">
        <f>IF(A19stdlife="n/a","n/a",IF(O$3&gt;(A19stdlife+$E313),(Input!$H$161*(1+rvanilla)^0.5)-SUM($H313:N313),(Input!$H$161*(1+rvanilla)^0.5)/A19stdlife))</f>
        <v>3.4040780384994368E-3</v>
      </c>
      <c r="P313" s="161">
        <f>IF(A19stdlife="n/a","n/a",IF(P$3&gt;(A19stdlife+$E313),(Input!$H$161*(1+rvanilla)^0.5)-SUM($H313:O313),(Input!$H$161*(1+rvanilla)^0.5)/A19stdlife))</f>
        <v>3.4040780384994368E-3</v>
      </c>
      <c r="Q313" s="161">
        <f>IF(A19stdlife="n/a","n/a",IF(Q$3&gt;(A19stdlife+$E313),(Input!$H$161*(1+rvanilla)^0.5)-SUM($H313:P313),(Input!$H$161*(1+rvanilla)^0.5)/A19stdlife))</f>
        <v>3.4040780384994368E-3</v>
      </c>
      <c r="R313" s="161">
        <f>IF(A19stdlife="n/a","n/a",IF(R$3&gt;(A19stdlife+$E313),(Input!$H$161*(1+rvanilla)^0.5)-SUM($H313:Q313),(Input!$H$161*(1+rvanilla)^0.5)/A19stdlife))</f>
        <v>3.4040780384994368E-3</v>
      </c>
      <c r="S313" s="161">
        <f>IF(A19stdlife="n/a","n/a",IF(S$3&gt;(A19stdlife+$E313),(Input!$H$161*(1+rvanilla)^0.5)-SUM($H313:R313),(Input!$H$161*(1+rvanilla)^0.5)/A19stdlife))</f>
        <v>8.3123079386970139E-4</v>
      </c>
      <c r="T313" s="161">
        <f>IF(A19stdlife="n/a","n/a",IF(T$3&gt;(A19stdlife+$E313),(Input!$H$161*(1+rvanilla)^0.5)-SUM($H313:S313),(Input!$H$161*(1+rvanilla)^0.5)/A19stdlife))</f>
        <v>0</v>
      </c>
      <c r="U313" s="161">
        <f>IF(A19stdlife="n/a","n/a",IF(U$3&gt;(A19stdlife+$E313),(Input!$H$161*(1+rvanilla)^0.5)-SUM($H313:T313),(Input!$H$161*(1+rvanilla)^0.5)/A19stdlife))</f>
        <v>0</v>
      </c>
      <c r="V313" s="161">
        <f>IF(A19stdlife="n/a","n/a",IF(V$3&gt;(A19stdlife+$E313),(Input!$H$161*(1+rvanilla)^0.5)-SUM($H313:U313),(Input!$H$161*(1+rvanilla)^0.5)/A19stdlife))</f>
        <v>0</v>
      </c>
      <c r="W313" s="161">
        <f>IF(A19stdlife="n/a","n/a",IF(W$3&gt;(A19stdlife+$E313),(Input!$H$161*(1+rvanilla)^0.5)-SUM($H313:V313),(Input!$H$161*(1+rvanilla)^0.5)/A19stdlife))</f>
        <v>0</v>
      </c>
      <c r="X313" s="161">
        <f>IF(A19stdlife="n/a","n/a",IF(X$3&gt;(A19stdlife+$E313),(Input!$H$161*(1+rvanilla)^0.5)-SUM($H313:W313),(Input!$H$161*(1+rvanilla)^0.5)/A19stdlife))</f>
        <v>0</v>
      </c>
      <c r="Y313" s="161">
        <f>IF(A19stdlife="n/a","n/a",IF(Y$3&gt;(A19stdlife+$E313),(Input!$H$161*(1+rvanilla)^0.5)-SUM($H313:X313),(Input!$H$161*(1+rvanilla)^0.5)/A19stdlife))</f>
        <v>0</v>
      </c>
      <c r="Z313" s="161">
        <f>IF(A19stdlife="n/a","n/a",IF(Z$3&gt;(A19stdlife+$E313),(Input!$H$161*(1+rvanilla)^0.5)-SUM($H313:Y313),(Input!$H$161*(1+rvanilla)^0.5)/A19stdlife))</f>
        <v>0</v>
      </c>
      <c r="AA313" s="161">
        <f>IF(A19stdlife="n/a","n/a",IF(AA$3&gt;(A19stdlife+$E313),(Input!$H$161*(1+rvanilla)^0.5)-SUM($H313:Z313),(Input!$H$161*(1+rvanilla)^0.5)/A19stdlife))</f>
        <v>0</v>
      </c>
      <c r="AB313" s="161">
        <f>IF(A19stdlife="n/a","n/a",IF(AB$3&gt;(A19stdlife+$E313),(Input!$H$161*(1+rvanilla)^0.5)-SUM($H313:AA313),(Input!$H$161*(1+rvanilla)^0.5)/A19stdlife))</f>
        <v>0</v>
      </c>
      <c r="AC313" s="161">
        <f>IF(A19stdlife="n/a","n/a",IF(AC$3&gt;(A19stdlife+$E313),(Input!$H$161*(1+rvanilla)^0.5)-SUM($H313:AB313),(Input!$H$161*(1+rvanilla)^0.5)/A19stdlife))</f>
        <v>0</v>
      </c>
      <c r="AD313" s="161">
        <f>IF(A19stdlife="n/a","n/a",IF(AD$3&gt;(A19stdlife+$E313),(Input!$H$161*(1+rvanilla)^0.5)-SUM($H313:AC313),(Input!$H$161*(1+rvanilla)^0.5)/A19stdlife))</f>
        <v>0</v>
      </c>
      <c r="AE313" s="161">
        <f>IF(A19stdlife="n/a","n/a",IF(AE$3&gt;(A19stdlife+$E313),(Input!$H$161*(1+rvanilla)^0.5)-SUM($H313:AD313),(Input!$H$161*(1+rvanilla)^0.5)/A19stdlife))</f>
        <v>0</v>
      </c>
      <c r="AF313" s="161">
        <f>IF(A19stdlife="n/a","n/a",IF(AF$3&gt;(A19stdlife+$E313),(Input!$H$161*(1+rvanilla)^0.5)-SUM($H313:AE313),(Input!$H$161*(1+rvanilla)^0.5)/A19stdlife))</f>
        <v>0</v>
      </c>
      <c r="AG313" s="161">
        <f>IF(A19stdlife="n/a","n/a",IF(AG$3&gt;(A19stdlife+$E313),(Input!$H$161*(1+rvanilla)^0.5)-SUM($H313:AF313),(Input!$H$161*(1+rvanilla)^0.5)/A19stdlife))</f>
        <v>0</v>
      </c>
      <c r="AH313" s="161">
        <f>IF(A19stdlife="n/a","n/a",IF(AH$3&gt;(A19stdlife+$E313),(Input!$H$161*(1+rvanilla)^0.5)-SUM($H313:AG313),(Input!$H$161*(1+rvanilla)^0.5)/A19stdlife))</f>
        <v>0</v>
      </c>
      <c r="AI313" s="161">
        <f>IF(A19stdlife="n/a","n/a",IF(AI$3&gt;(A19stdlife+$E313),(Input!$H$161*(1+rvanilla)^0.5)-SUM($H313:AH313),(Input!$H$161*(1+rvanilla)^0.5)/A19stdlife))</f>
        <v>0</v>
      </c>
      <c r="AJ313" s="161">
        <f>IF(A19stdlife="n/a","n/a",IF(AJ$3&gt;(A19stdlife+$E313),(Input!$H$161*(1+rvanilla)^0.5)-SUM($H313:AI313),(Input!$H$161*(1+rvanilla)^0.5)/A19stdlife))</f>
        <v>0</v>
      </c>
      <c r="AK313" s="161">
        <f>IF(A19stdlife="n/a","n/a",IF(AK$3&gt;(A19stdlife+$E313),(Input!$H$161*(1+rvanilla)^0.5)-SUM($H313:AJ313),(Input!$H$161*(1+rvanilla)^0.5)/A19stdlife))</f>
        <v>0</v>
      </c>
      <c r="AL313" s="161">
        <f>IF(A19stdlife="n/a","n/a",IF(AL$3&gt;(A19stdlife+$E313),(Input!$H$161*(1+rvanilla)^0.5)-SUM($H313:AK313),(Input!$H$161*(1+rvanilla)^0.5)/A19stdlife))</f>
        <v>0</v>
      </c>
      <c r="AM313" s="161">
        <f>IF(A19stdlife="n/a","n/a",IF(AM$3&gt;(A19stdlife+$E313),(Input!$H$161*(1+rvanilla)^0.5)-SUM($H313:AL313),(Input!$H$161*(1+rvanilla)^0.5)/A19stdlife))</f>
        <v>0</v>
      </c>
      <c r="AN313" s="161">
        <f>IF(A19stdlife="n/a","n/a",IF(AN$3&gt;(A19stdlife+$E313),(Input!$H$161*(1+rvanilla)^0.5)-SUM($H313:AM313),(Input!$H$161*(1+rvanilla)^0.5)/A19stdlife))</f>
        <v>0</v>
      </c>
      <c r="AO313" s="161">
        <f>IF(A19stdlife="n/a","n/a",IF(AO$3&gt;(A19stdlife+$E313),(Input!$H$161*(1+rvanilla)^0.5)-SUM($H313:AN313),(Input!$H$161*(1+rvanilla)^0.5)/A19stdlife))</f>
        <v>0</v>
      </c>
      <c r="AP313" s="161">
        <f>IF(A19stdlife="n/a","n/a",IF(AP$3&gt;(A19stdlife+$E313),(Input!$H$161*(1+rvanilla)^0.5)-SUM($H313:AO313),(Input!$H$161*(1+rvanilla)^0.5)/A19stdlife))</f>
        <v>0</v>
      </c>
      <c r="AQ313" s="161">
        <f>IF(A19stdlife="n/a","n/a",IF(AQ$3&gt;(A19stdlife+$E313),(Input!$H$161*(1+rvanilla)^0.5)-SUM($H313:AP313),(Input!$H$161*(1+rvanilla)^0.5)/A19stdlife))</f>
        <v>0</v>
      </c>
      <c r="AR313" s="161">
        <f>IF(A19stdlife="n/a","n/a",IF(AR$3&gt;(A19stdlife+$E313),(Input!$H$161*(1+rvanilla)^0.5)-SUM($H313:AQ313),(Input!$H$161*(1+rvanilla)^0.5)/A19stdlife))</f>
        <v>0</v>
      </c>
      <c r="AS313" s="161">
        <f>IF(A19stdlife="n/a","n/a",IF(AS$3&gt;(A19stdlife+$E313),(Input!$H$161*(1+rvanilla)^0.5)-SUM($H313:AR313),(Input!$H$161*(1+rvanilla)^0.5)/A19stdlife))</f>
        <v>0</v>
      </c>
      <c r="AT313" s="161">
        <f>IF(A19stdlife="n/a","n/a",IF(AT$3&gt;(A19stdlife+$E313),(Input!$H$161*(1+rvanilla)^0.5)-SUM($H313:AS313),(Input!$H$161*(1+rvanilla)^0.5)/A19stdlife))</f>
        <v>0</v>
      </c>
      <c r="AU313" s="161">
        <f>IF(A19stdlife="n/a","n/a",IF(AU$3&gt;(A19stdlife+$E313),(Input!$H$161*(1+rvanilla)^0.5)-SUM($H313:AT313),(Input!$H$161*(1+rvanilla)^0.5)/A19stdlife))</f>
        <v>0</v>
      </c>
      <c r="AV313" s="161">
        <f>IF(A19stdlife="n/a","n/a",IF(AV$3&gt;(A19stdlife+$E313),(Input!$H$161*(1+rvanilla)^0.5)-SUM($H313:AU313),(Input!$H$161*(1+rvanilla)^0.5)/A19stdlife))</f>
        <v>0</v>
      </c>
      <c r="AW313" s="161">
        <f>IF(A19stdlife="n/a","n/a",IF(AW$3&gt;(A19stdlife+$E313),(Input!$H$161*(1+rvanilla)^0.5)-SUM($H313:AV313),(Input!$H$161*(1+rvanilla)^0.5)/A19stdlife))</f>
        <v>0</v>
      </c>
      <c r="AX313" s="161">
        <f>IF(A19stdlife="n/a","n/a",IF(AX$3&gt;(A19stdlife+$E313),(Input!$H$161*(1+rvanilla)^0.5)-SUM($H313:AW313),(Input!$H$161*(1+rvanilla)^0.5)/A19stdlife))</f>
        <v>0</v>
      </c>
      <c r="AY313" s="161">
        <f>IF(A19stdlife="n/a","n/a",IF(AY$3&gt;(A19stdlife+$E313),(Input!$H$161*(1+rvanilla)^0.5)-SUM($H313:AX313),(Input!$H$161*(1+rvanilla)^0.5)/A19stdlife))</f>
        <v>0</v>
      </c>
      <c r="AZ313" s="161">
        <f>IF(A19stdlife="n/a","n/a",IF(AZ$3&gt;(A19stdlife+$E313),(Input!$H$161*(1+rvanilla)^0.5)-SUM($H313:AY313),(Input!$H$161*(1+rvanilla)^0.5)/A19stdlife))</f>
        <v>0</v>
      </c>
      <c r="BA313" s="161">
        <f>IF(A19stdlife="n/a","n/a",IF(BA$3&gt;(A19stdlife+$E313),(Input!$H$161*(1+rvanilla)^0.5)-SUM($H313:AZ313),(Input!$H$161*(1+rvanilla)^0.5)/A19stdlife))</f>
        <v>0</v>
      </c>
      <c r="BB313" s="161">
        <f>IF(A19stdlife="n/a","n/a",IF(BB$3&gt;(A19stdlife+$E313),(Input!$H$161*(1+rvanilla)^0.5)-SUM($H313:BA313),(Input!$H$161*(1+rvanilla)^0.5)/A19stdlife))</f>
        <v>0</v>
      </c>
      <c r="BC313" s="161">
        <f>IF(A19stdlife="n/a","n/a",IF(BC$3&gt;(A19stdlife+$E313),(Input!$H$161*(1+rvanilla)^0.5)-SUM($H313:BB313),(Input!$H$161*(1+rvanilla)^0.5)/A19stdlife))</f>
        <v>0</v>
      </c>
      <c r="BD313" s="161">
        <f>IF(A19stdlife="n/a","n/a",IF(BD$3&gt;(A19stdlife+$E313),(Input!$H$161*(1+rvanilla)^0.5)-SUM($H313:BC313),(Input!$H$161*(1+rvanilla)^0.5)/A19stdlife))</f>
        <v>0</v>
      </c>
      <c r="BE313" s="161">
        <f>IF(A19stdlife="n/a","n/a",IF(BE$3&gt;(A19stdlife+$E313),(Input!$H$161*(1+rvanilla)^0.5)-SUM($H313:BD313),(Input!$H$161*(1+rvanilla)^0.5)/A19stdlife))</f>
        <v>0</v>
      </c>
      <c r="BF313" s="161">
        <f>IF(A19stdlife="n/a","n/a",IF(BF$3&gt;(A19stdlife+$E313),(Input!$H$161*(1+rvanilla)^0.5)-SUM($H313:BE313),(Input!$H$161*(1+rvanilla)^0.5)/A19stdlife))</f>
        <v>0</v>
      </c>
      <c r="BG313" s="161">
        <f>IF(A19stdlife="n/a","n/a",IF(BG$3&gt;(A19stdlife+$E313),(Input!$H$161*(1+rvanilla)^0.5)-SUM($H313:BF313),(Input!$H$161*(1+rvanilla)^0.5)/A19stdlife))</f>
        <v>0</v>
      </c>
      <c r="BH313" s="161">
        <f>IF(A19stdlife="n/a","n/a",IF(BH$3&gt;(A19stdlife+$E313),(Input!$H$161*(1+rvanilla)^0.5)-SUM($H313:BG313),(Input!$H$161*(1+rvanilla)^0.5)/A19stdlife))</f>
        <v>0</v>
      </c>
      <c r="BI313" s="161">
        <f>IF(A19stdlife="n/a","n/a",IF(BI$3&gt;(A19stdlife+$E313),(Input!$H$161*(1+rvanilla)^0.5)-SUM($H313:BH313),(Input!$H$161*(1+rvanilla)^0.5)/A19stdlife))</f>
        <v>0</v>
      </c>
      <c r="BJ313" s="19"/>
      <c r="BK313" s="19"/>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x14ac:dyDescent="0.2">
      <c r="A314" s="19"/>
      <c r="B314" s="19"/>
      <c r="C314" s="35"/>
      <c r="D314" s="469"/>
      <c r="E314" s="281">
        <v>3</v>
      </c>
      <c r="F314" s="37"/>
      <c r="G314" s="393"/>
      <c r="H314" s="307"/>
      <c r="I314" s="306"/>
      <c r="J314" s="161">
        <f>IF(A19stdlife="n/a","n/a",IF(J$3&gt;(A19stdlife+$E314),(Input!$I$161*(1+rvanilla)^0.5)-SUM($I314:I314),(Input!$I$161*(1+rvanilla)^0.5)/A19stdlife))</f>
        <v>3.9277667061052221E-3</v>
      </c>
      <c r="K314" s="161">
        <f>IF(A19stdlife="n/a","n/a",IF(K$3&gt;(A19stdlife+$E314),(Input!$I$161*(1+rvanilla)^0.5)-SUM($I314:J314),(Input!$I$161*(1+rvanilla)^0.5)/A19stdlife))</f>
        <v>3.9277667061052221E-3</v>
      </c>
      <c r="L314" s="161">
        <f>IF(A19stdlife="n/a","n/a",IF(L$3&gt;(A19stdlife+$E314),(Input!$I$161*(1+rvanilla)^0.5)-SUM($I314:K314),(Input!$I$161*(1+rvanilla)^0.5)/A19stdlife))</f>
        <v>3.9277667061052221E-3</v>
      </c>
      <c r="M314" s="161">
        <f>IF(A19stdlife="n/a","n/a",IF(M$3&gt;(A19stdlife+$E314),(Input!$I$161*(1+rvanilla)^0.5)-SUM($I314:L314),(Input!$I$161*(1+rvanilla)^0.5)/A19stdlife))</f>
        <v>3.9277667061052221E-3</v>
      </c>
      <c r="N314" s="161">
        <f>IF(A19stdlife="n/a","n/a",IF(N$3&gt;(A19stdlife+$E314),(Input!$I$161*(1+rvanilla)^0.5)-SUM($I314:M314),(Input!$I$161*(1+rvanilla)^0.5)/A19stdlife))</f>
        <v>3.9277667061052221E-3</v>
      </c>
      <c r="O314" s="161">
        <f>IF(A19stdlife="n/a","n/a",IF(O$3&gt;(A19stdlife+$E314),(Input!$I$161*(1+rvanilla)^0.5)-SUM($I314:N314),(Input!$I$161*(1+rvanilla)^0.5)/A19stdlife))</f>
        <v>3.9277667061052221E-3</v>
      </c>
      <c r="P314" s="161">
        <f>IF(A19stdlife="n/a","n/a",IF(P$3&gt;(A19stdlife+$E314),(Input!$I$161*(1+rvanilla)^0.5)-SUM($I314:O314),(Input!$I$161*(1+rvanilla)^0.5)/A19stdlife))</f>
        <v>3.9277667061052221E-3</v>
      </c>
      <c r="Q314" s="161">
        <f>IF(A19stdlife="n/a","n/a",IF(Q$3&gt;(A19stdlife+$E314),(Input!$I$161*(1+rvanilla)^0.5)-SUM($I314:P314),(Input!$I$161*(1+rvanilla)^0.5)/A19stdlife))</f>
        <v>3.9277667061052221E-3</v>
      </c>
      <c r="R314" s="161">
        <f>IF(A19stdlife="n/a","n/a",IF(R$3&gt;(A19stdlife+$E314),(Input!$I$161*(1+rvanilla)^0.5)-SUM($I314:Q314),(Input!$I$161*(1+rvanilla)^0.5)/A19stdlife))</f>
        <v>3.9277667061052221E-3</v>
      </c>
      <c r="S314" s="161">
        <f>IF(A19stdlife="n/a","n/a",IF(S$3&gt;(A19stdlife+$E314),(Input!$I$161*(1+rvanilla)^0.5)-SUM($I314:R314),(Input!$I$161*(1+rvanilla)^0.5)/A19stdlife))</f>
        <v>3.9277667061052221E-3</v>
      </c>
      <c r="T314" s="161">
        <f>IF(A19stdlife="n/a","n/a",IF(T$3&gt;(A19stdlife+$E314),(Input!$I$161*(1+rvanilla)^0.5)-SUM($I314:S314),(Input!$I$161*(1+rvanilla)^0.5)/A19stdlife))</f>
        <v>9.5910863391663465E-4</v>
      </c>
      <c r="U314" s="161">
        <f>IF(A19stdlife="n/a","n/a",IF(U$3&gt;(A19stdlife+$E314),(Input!$I$161*(1+rvanilla)^0.5)-SUM($I314:T314),(Input!$I$161*(1+rvanilla)^0.5)/A19stdlife))</f>
        <v>0</v>
      </c>
      <c r="V314" s="161">
        <f>IF(A19stdlife="n/a","n/a",IF(V$3&gt;(A19stdlife+$E314),(Input!$I$161*(1+rvanilla)^0.5)-SUM($I314:U314),(Input!$I$161*(1+rvanilla)^0.5)/A19stdlife))</f>
        <v>0</v>
      </c>
      <c r="W314" s="161">
        <f>IF(A19stdlife="n/a","n/a",IF(W$3&gt;(A19stdlife+$E314),(Input!$I$161*(1+rvanilla)^0.5)-SUM($I314:V314),(Input!$I$161*(1+rvanilla)^0.5)/A19stdlife))</f>
        <v>0</v>
      </c>
      <c r="X314" s="161">
        <f>IF(A19stdlife="n/a","n/a",IF(X$3&gt;(A19stdlife+$E314),(Input!$I$161*(1+rvanilla)^0.5)-SUM($I314:W314),(Input!$I$161*(1+rvanilla)^0.5)/A19stdlife))</f>
        <v>0</v>
      </c>
      <c r="Y314" s="161">
        <f>IF(A19stdlife="n/a","n/a",IF(Y$3&gt;(A19stdlife+$E314),(Input!$I$161*(1+rvanilla)^0.5)-SUM($I314:X314),(Input!$I$161*(1+rvanilla)^0.5)/A19stdlife))</f>
        <v>0</v>
      </c>
      <c r="Z314" s="161">
        <f>IF(A19stdlife="n/a","n/a",IF(Z$3&gt;(A19stdlife+$E314),(Input!$I$161*(1+rvanilla)^0.5)-SUM($I314:Y314),(Input!$I$161*(1+rvanilla)^0.5)/A19stdlife))</f>
        <v>0</v>
      </c>
      <c r="AA314" s="161">
        <f>IF(A19stdlife="n/a","n/a",IF(AA$3&gt;(A19stdlife+$E314),(Input!$I$161*(1+rvanilla)^0.5)-SUM($I314:Z314),(Input!$I$161*(1+rvanilla)^0.5)/A19stdlife))</f>
        <v>0</v>
      </c>
      <c r="AB314" s="161">
        <f>IF(A19stdlife="n/a","n/a",IF(AB$3&gt;(A19stdlife+$E314),(Input!$I$161*(1+rvanilla)^0.5)-SUM($I314:AA314),(Input!$I$161*(1+rvanilla)^0.5)/A19stdlife))</f>
        <v>0</v>
      </c>
      <c r="AC314" s="161">
        <f>IF(A19stdlife="n/a","n/a",IF(AC$3&gt;(A19stdlife+$E314),(Input!$I$161*(1+rvanilla)^0.5)-SUM($I314:AB314),(Input!$I$161*(1+rvanilla)^0.5)/A19stdlife))</f>
        <v>0</v>
      </c>
      <c r="AD314" s="161">
        <f>IF(A19stdlife="n/a","n/a",IF(AD$3&gt;(A19stdlife+$E314),(Input!$I$161*(1+rvanilla)^0.5)-SUM($I314:AC314),(Input!$I$161*(1+rvanilla)^0.5)/A19stdlife))</f>
        <v>0</v>
      </c>
      <c r="AE314" s="161">
        <f>IF(A19stdlife="n/a","n/a",IF(AE$3&gt;(A19stdlife+$E314),(Input!$I$161*(1+rvanilla)^0.5)-SUM($I314:AD314),(Input!$I$161*(1+rvanilla)^0.5)/A19stdlife))</f>
        <v>0</v>
      </c>
      <c r="AF314" s="161">
        <f>IF(A19stdlife="n/a","n/a",IF(AF$3&gt;(A19stdlife+$E314),(Input!$I$161*(1+rvanilla)^0.5)-SUM($I314:AE314),(Input!$I$161*(1+rvanilla)^0.5)/A19stdlife))</f>
        <v>0</v>
      </c>
      <c r="AG314" s="161">
        <f>IF(A19stdlife="n/a","n/a",IF(AG$3&gt;(A19stdlife+$E314),(Input!$I$161*(1+rvanilla)^0.5)-SUM($I314:AF314),(Input!$I$161*(1+rvanilla)^0.5)/A19stdlife))</f>
        <v>0</v>
      </c>
      <c r="AH314" s="161">
        <f>IF(A19stdlife="n/a","n/a",IF(AH$3&gt;(A19stdlife+$E314),(Input!$I$161*(1+rvanilla)^0.5)-SUM($I314:AG314),(Input!$I$161*(1+rvanilla)^0.5)/A19stdlife))</f>
        <v>0</v>
      </c>
      <c r="AI314" s="161">
        <f>IF(A19stdlife="n/a","n/a",IF(AI$3&gt;(A19stdlife+$E314),(Input!$I$161*(1+rvanilla)^0.5)-SUM($I314:AH314),(Input!$I$161*(1+rvanilla)^0.5)/A19stdlife))</f>
        <v>0</v>
      </c>
      <c r="AJ314" s="161">
        <f>IF(A19stdlife="n/a","n/a",IF(AJ$3&gt;(A19stdlife+$E314),(Input!$I$161*(1+rvanilla)^0.5)-SUM($I314:AI314),(Input!$I$161*(1+rvanilla)^0.5)/A19stdlife))</f>
        <v>0</v>
      </c>
      <c r="AK314" s="161">
        <f>IF(A19stdlife="n/a","n/a",IF(AK$3&gt;(A19stdlife+$E314),(Input!$I$161*(1+rvanilla)^0.5)-SUM($I314:AJ314),(Input!$I$161*(1+rvanilla)^0.5)/A19stdlife))</f>
        <v>0</v>
      </c>
      <c r="AL314" s="161">
        <f>IF(A19stdlife="n/a","n/a",IF(AL$3&gt;(A19stdlife+$E314),(Input!$I$161*(1+rvanilla)^0.5)-SUM($I314:AK314),(Input!$I$161*(1+rvanilla)^0.5)/A19stdlife))</f>
        <v>0</v>
      </c>
      <c r="AM314" s="161">
        <f>IF(A19stdlife="n/a","n/a",IF(AM$3&gt;(A19stdlife+$E314),(Input!$I$161*(1+rvanilla)^0.5)-SUM($I314:AL314),(Input!$I$161*(1+rvanilla)^0.5)/A19stdlife))</f>
        <v>0</v>
      </c>
      <c r="AN314" s="161">
        <f>IF(A19stdlife="n/a","n/a",IF(AN$3&gt;(A19stdlife+$E314),(Input!$I$161*(1+rvanilla)^0.5)-SUM($I314:AM314),(Input!$I$161*(1+rvanilla)^0.5)/A19stdlife))</f>
        <v>0</v>
      </c>
      <c r="AO314" s="161">
        <f>IF(A19stdlife="n/a","n/a",IF(AO$3&gt;(A19stdlife+$E314),(Input!$I$161*(1+rvanilla)^0.5)-SUM($I314:AN314),(Input!$I$161*(1+rvanilla)^0.5)/A19stdlife))</f>
        <v>0</v>
      </c>
      <c r="AP314" s="161">
        <f>IF(A19stdlife="n/a","n/a",IF(AP$3&gt;(A19stdlife+$E314),(Input!$I$161*(1+rvanilla)^0.5)-SUM($I314:AO314),(Input!$I$161*(1+rvanilla)^0.5)/A19stdlife))</f>
        <v>0</v>
      </c>
      <c r="AQ314" s="161">
        <f>IF(A19stdlife="n/a","n/a",IF(AQ$3&gt;(A19stdlife+$E314),(Input!$I$161*(1+rvanilla)^0.5)-SUM($I314:AP314),(Input!$I$161*(1+rvanilla)^0.5)/A19stdlife))</f>
        <v>0</v>
      </c>
      <c r="AR314" s="161">
        <f>IF(A19stdlife="n/a","n/a",IF(AR$3&gt;(A19stdlife+$E314),(Input!$I$161*(1+rvanilla)^0.5)-SUM($I314:AQ314),(Input!$I$161*(1+rvanilla)^0.5)/A19stdlife))</f>
        <v>0</v>
      </c>
      <c r="AS314" s="161">
        <f>IF(A19stdlife="n/a","n/a",IF(AS$3&gt;(A19stdlife+$E314),(Input!$I$161*(1+rvanilla)^0.5)-SUM($I314:AR314),(Input!$I$161*(1+rvanilla)^0.5)/A19stdlife))</f>
        <v>0</v>
      </c>
      <c r="AT314" s="161">
        <f>IF(A19stdlife="n/a","n/a",IF(AT$3&gt;(A19stdlife+$E314),(Input!$I$161*(1+rvanilla)^0.5)-SUM($I314:AS314),(Input!$I$161*(1+rvanilla)^0.5)/A19stdlife))</f>
        <v>0</v>
      </c>
      <c r="AU314" s="161">
        <f>IF(A19stdlife="n/a","n/a",IF(AU$3&gt;(A19stdlife+$E314),(Input!$I$161*(1+rvanilla)^0.5)-SUM($I314:AT314),(Input!$I$161*(1+rvanilla)^0.5)/A19stdlife))</f>
        <v>0</v>
      </c>
      <c r="AV314" s="161">
        <f>IF(A19stdlife="n/a","n/a",IF(AV$3&gt;(A19stdlife+$E314),(Input!$I$161*(1+rvanilla)^0.5)-SUM($I314:AU314),(Input!$I$161*(1+rvanilla)^0.5)/A19stdlife))</f>
        <v>0</v>
      </c>
      <c r="AW314" s="161">
        <f>IF(A19stdlife="n/a","n/a",IF(AW$3&gt;(A19stdlife+$E314),(Input!$I$161*(1+rvanilla)^0.5)-SUM($I314:AV314),(Input!$I$161*(1+rvanilla)^0.5)/A19stdlife))</f>
        <v>0</v>
      </c>
      <c r="AX314" s="161">
        <f>IF(A19stdlife="n/a","n/a",IF(AX$3&gt;(A19stdlife+$E314),(Input!$I$161*(1+rvanilla)^0.5)-SUM($I314:AW314),(Input!$I$161*(1+rvanilla)^0.5)/A19stdlife))</f>
        <v>0</v>
      </c>
      <c r="AY314" s="161">
        <f>IF(A19stdlife="n/a","n/a",IF(AY$3&gt;(A19stdlife+$E314),(Input!$I$161*(1+rvanilla)^0.5)-SUM($I314:AX314),(Input!$I$161*(1+rvanilla)^0.5)/A19stdlife))</f>
        <v>0</v>
      </c>
      <c r="AZ314" s="161">
        <f>IF(A19stdlife="n/a","n/a",IF(AZ$3&gt;(A19stdlife+$E314),(Input!$I$161*(1+rvanilla)^0.5)-SUM($I314:AY314),(Input!$I$161*(1+rvanilla)^0.5)/A19stdlife))</f>
        <v>0</v>
      </c>
      <c r="BA314" s="161">
        <f>IF(A19stdlife="n/a","n/a",IF(BA$3&gt;(A19stdlife+$E314),(Input!$I$161*(1+rvanilla)^0.5)-SUM($I314:AZ314),(Input!$I$161*(1+rvanilla)^0.5)/A19stdlife))</f>
        <v>0</v>
      </c>
      <c r="BB314" s="161">
        <f>IF(A19stdlife="n/a","n/a",IF(BB$3&gt;(A19stdlife+$E314),(Input!$I$161*(1+rvanilla)^0.5)-SUM($I314:BA314),(Input!$I$161*(1+rvanilla)^0.5)/A19stdlife))</f>
        <v>0</v>
      </c>
      <c r="BC314" s="161">
        <f>IF(A19stdlife="n/a","n/a",IF(BC$3&gt;(A19stdlife+$E314),(Input!$I$161*(1+rvanilla)^0.5)-SUM($I314:BB314),(Input!$I$161*(1+rvanilla)^0.5)/A19stdlife))</f>
        <v>0</v>
      </c>
      <c r="BD314" s="161">
        <f>IF(A19stdlife="n/a","n/a",IF(BD$3&gt;(A19stdlife+$E314),(Input!$I$161*(1+rvanilla)^0.5)-SUM($I314:BC314),(Input!$I$161*(1+rvanilla)^0.5)/A19stdlife))</f>
        <v>0</v>
      </c>
      <c r="BE314" s="161">
        <f>IF(A19stdlife="n/a","n/a",IF(BE$3&gt;(A19stdlife+$E314),(Input!$I$161*(1+rvanilla)^0.5)-SUM($I314:BD314),(Input!$I$161*(1+rvanilla)^0.5)/A19stdlife))</f>
        <v>0</v>
      </c>
      <c r="BF314" s="161">
        <f>IF(A19stdlife="n/a","n/a",IF(BF$3&gt;(A19stdlife+$E314),(Input!$I$161*(1+rvanilla)^0.5)-SUM($I314:BE314),(Input!$I$161*(1+rvanilla)^0.5)/A19stdlife))</f>
        <v>0</v>
      </c>
      <c r="BG314" s="161">
        <f>IF(A19stdlife="n/a","n/a",IF(BG$3&gt;(A19stdlife+$E314),(Input!$I$161*(1+rvanilla)^0.5)-SUM($I314:BF314),(Input!$I$161*(1+rvanilla)^0.5)/A19stdlife))</f>
        <v>0</v>
      </c>
      <c r="BH314" s="161">
        <f>IF(A19stdlife="n/a","n/a",IF(BH$3&gt;(A19stdlife+$E314),(Input!$I$161*(1+rvanilla)^0.5)-SUM($I314:BG314),(Input!$I$161*(1+rvanilla)^0.5)/A19stdlife))</f>
        <v>0</v>
      </c>
      <c r="BI314" s="161">
        <f>IF(A19stdlife="n/a","n/a",IF(BI$3&gt;(A19stdlife+$E314),(Input!$I$161*(1+rvanilla)^0.5)-SUM($I314:BH314),(Input!$I$161*(1+rvanilla)^0.5)/A19stdlife))</f>
        <v>0</v>
      </c>
      <c r="BJ314" s="19"/>
      <c r="BK314" s="19"/>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x14ac:dyDescent="0.2">
      <c r="A315" s="19"/>
      <c r="B315" s="19"/>
      <c r="C315" s="35"/>
      <c r="D315" s="469"/>
      <c r="E315" s="281">
        <v>4</v>
      </c>
      <c r="F315" s="37"/>
      <c r="G315" s="393"/>
      <c r="H315" s="307"/>
      <c r="I315" s="307"/>
      <c r="J315" s="306"/>
      <c r="K315" s="161">
        <f>IF(A19stdlife="n/a","n/a",IF(K$3&gt;(A19stdlife+$E315),(Input!$J$161*(1+rvanilla)^0.5)-SUM($J315:J315),(Input!$J$161*(1+rvanilla)^0.5)/A19stdlife))</f>
        <v>5.3165257477872114E-3</v>
      </c>
      <c r="L315" s="161">
        <f>IF(A19stdlife="n/a","n/a",IF(L$3&gt;(A19stdlife+$E315),(Input!$J$161*(1+rvanilla)^0.5)-SUM($J315:K315),(Input!$J$161*(1+rvanilla)^0.5)/A19stdlife))</f>
        <v>5.3165257477872114E-3</v>
      </c>
      <c r="M315" s="161">
        <f>IF(A19stdlife="n/a","n/a",IF(M$3&gt;(A19stdlife+$E315),(Input!$J$161*(1+rvanilla)^0.5)-SUM($J315:L315),(Input!$J$161*(1+rvanilla)^0.5)/A19stdlife))</f>
        <v>5.3165257477872114E-3</v>
      </c>
      <c r="N315" s="161">
        <f>IF(A19stdlife="n/a","n/a",IF(N$3&gt;(A19stdlife+$E315),(Input!$J$161*(1+rvanilla)^0.5)-SUM($J315:M315),(Input!$J$161*(1+rvanilla)^0.5)/A19stdlife))</f>
        <v>5.3165257477872114E-3</v>
      </c>
      <c r="O315" s="161">
        <f>IF(A19stdlife="n/a","n/a",IF(O$3&gt;(A19stdlife+$E315),(Input!$J$161*(1+rvanilla)^0.5)-SUM($J315:N315),(Input!$J$161*(1+rvanilla)^0.5)/A19stdlife))</f>
        <v>5.3165257477872114E-3</v>
      </c>
      <c r="P315" s="161">
        <f>IF(A19stdlife="n/a","n/a",IF(P$3&gt;(A19stdlife+$E315),(Input!$J$161*(1+rvanilla)^0.5)-SUM($J315:O315),(Input!$J$161*(1+rvanilla)^0.5)/A19stdlife))</f>
        <v>5.3165257477872114E-3</v>
      </c>
      <c r="Q315" s="161">
        <f>IF(A19stdlife="n/a","n/a",IF(Q$3&gt;(A19stdlife+$E315),(Input!$J$161*(1+rvanilla)^0.5)-SUM($J315:P315),(Input!$J$161*(1+rvanilla)^0.5)/A19stdlife))</f>
        <v>5.3165257477872114E-3</v>
      </c>
      <c r="R315" s="161">
        <f>IF(A19stdlife="n/a","n/a",IF(R$3&gt;(A19stdlife+$E315),(Input!$J$161*(1+rvanilla)^0.5)-SUM($J315:Q315),(Input!$J$161*(1+rvanilla)^0.5)/A19stdlife))</f>
        <v>5.3165257477872114E-3</v>
      </c>
      <c r="S315" s="161">
        <f>IF(A19stdlife="n/a","n/a",IF(S$3&gt;(A19stdlife+$E315),(Input!$J$161*(1+rvanilla)^0.5)-SUM($J315:R315),(Input!$J$161*(1+rvanilla)^0.5)/A19stdlife))</f>
        <v>5.3165257477872114E-3</v>
      </c>
      <c r="T315" s="161">
        <f>IF(A19stdlife="n/a","n/a",IF(T$3&gt;(A19stdlife+$E315),(Input!$J$161*(1+rvanilla)^0.5)-SUM($J315:S315),(Input!$J$161*(1+rvanilla)^0.5)/A19stdlife))</f>
        <v>5.3165257477872114E-3</v>
      </c>
      <c r="U315" s="161">
        <f>IF(A19stdlife="n/a","n/a",IF(U$3&gt;(A19stdlife+$E315),(Input!$J$161*(1+rvanilla)^0.5)-SUM($J315:T315),(Input!$J$161*(1+rvanilla)^0.5)/A19stdlife))</f>
        <v>1.2982252075249071E-3</v>
      </c>
      <c r="V315" s="161">
        <f>IF(A19stdlife="n/a","n/a",IF(V$3&gt;(A19stdlife+$E315),(Input!$J$161*(1+rvanilla)^0.5)-SUM($J315:U315),(Input!$J$161*(1+rvanilla)^0.5)/A19stdlife))</f>
        <v>0</v>
      </c>
      <c r="W315" s="161">
        <f>IF(A19stdlife="n/a","n/a",IF(W$3&gt;(A19stdlife+$E315),(Input!$J$161*(1+rvanilla)^0.5)-SUM($J315:V315),(Input!$J$161*(1+rvanilla)^0.5)/A19stdlife))</f>
        <v>0</v>
      </c>
      <c r="X315" s="161">
        <f>IF(A19stdlife="n/a","n/a",IF(X$3&gt;(A19stdlife+$E315),(Input!$J$161*(1+rvanilla)^0.5)-SUM($J315:W315),(Input!$J$161*(1+rvanilla)^0.5)/A19stdlife))</f>
        <v>0</v>
      </c>
      <c r="Y315" s="161">
        <f>IF(A19stdlife="n/a","n/a",IF(Y$3&gt;(A19stdlife+$E315),(Input!$J$161*(1+rvanilla)^0.5)-SUM($J315:X315),(Input!$J$161*(1+rvanilla)^0.5)/A19stdlife))</f>
        <v>0</v>
      </c>
      <c r="Z315" s="161">
        <f>IF(A19stdlife="n/a","n/a",IF(Z$3&gt;(A19stdlife+$E315),(Input!$J$161*(1+rvanilla)^0.5)-SUM($J315:Y315),(Input!$J$161*(1+rvanilla)^0.5)/A19stdlife))</f>
        <v>0</v>
      </c>
      <c r="AA315" s="161">
        <f>IF(A19stdlife="n/a","n/a",IF(AA$3&gt;(A19stdlife+$E315),(Input!$J$161*(1+rvanilla)^0.5)-SUM($J315:Z315),(Input!$J$161*(1+rvanilla)^0.5)/A19stdlife))</f>
        <v>0</v>
      </c>
      <c r="AB315" s="161">
        <f>IF(A19stdlife="n/a","n/a",IF(AB$3&gt;(A19stdlife+$E315),(Input!$J$161*(1+rvanilla)^0.5)-SUM($J315:AA315),(Input!$J$161*(1+rvanilla)^0.5)/A19stdlife))</f>
        <v>0</v>
      </c>
      <c r="AC315" s="161">
        <f>IF(A19stdlife="n/a","n/a",IF(AC$3&gt;(A19stdlife+$E315),(Input!$J$161*(1+rvanilla)^0.5)-SUM($J315:AB315),(Input!$J$161*(1+rvanilla)^0.5)/A19stdlife))</f>
        <v>0</v>
      </c>
      <c r="AD315" s="161">
        <f>IF(A19stdlife="n/a","n/a",IF(AD$3&gt;(A19stdlife+$E315),(Input!$J$161*(1+rvanilla)^0.5)-SUM($J315:AC315),(Input!$J$161*(1+rvanilla)^0.5)/A19stdlife))</f>
        <v>0</v>
      </c>
      <c r="AE315" s="161">
        <f>IF(A19stdlife="n/a","n/a",IF(AE$3&gt;(A19stdlife+$E315),(Input!$J$161*(1+rvanilla)^0.5)-SUM($J315:AD315),(Input!$J$161*(1+rvanilla)^0.5)/A19stdlife))</f>
        <v>0</v>
      </c>
      <c r="AF315" s="161">
        <f>IF(A19stdlife="n/a","n/a",IF(AF$3&gt;(A19stdlife+$E315),(Input!$J$161*(1+rvanilla)^0.5)-SUM($J315:AE315),(Input!$J$161*(1+rvanilla)^0.5)/A19stdlife))</f>
        <v>0</v>
      </c>
      <c r="AG315" s="161">
        <f>IF(A19stdlife="n/a","n/a",IF(AG$3&gt;(A19stdlife+$E315),(Input!$J$161*(1+rvanilla)^0.5)-SUM($J315:AF315),(Input!$J$161*(1+rvanilla)^0.5)/A19stdlife))</f>
        <v>0</v>
      </c>
      <c r="AH315" s="161">
        <f>IF(A19stdlife="n/a","n/a",IF(AH$3&gt;(A19stdlife+$E315),(Input!$J$161*(1+rvanilla)^0.5)-SUM($J315:AG315),(Input!$J$161*(1+rvanilla)^0.5)/A19stdlife))</f>
        <v>0</v>
      </c>
      <c r="AI315" s="161">
        <f>IF(A19stdlife="n/a","n/a",IF(AI$3&gt;(A19stdlife+$E315),(Input!$J$161*(1+rvanilla)^0.5)-SUM($J315:AH315),(Input!$J$161*(1+rvanilla)^0.5)/A19stdlife))</f>
        <v>0</v>
      </c>
      <c r="AJ315" s="161">
        <f>IF(A19stdlife="n/a","n/a",IF(AJ$3&gt;(A19stdlife+$E315),(Input!$J$161*(1+rvanilla)^0.5)-SUM($J315:AI315),(Input!$J$161*(1+rvanilla)^0.5)/A19stdlife))</f>
        <v>0</v>
      </c>
      <c r="AK315" s="161">
        <f>IF(A19stdlife="n/a","n/a",IF(AK$3&gt;(A19stdlife+$E315),(Input!$J$161*(1+rvanilla)^0.5)-SUM($J315:AJ315),(Input!$J$161*(1+rvanilla)^0.5)/A19stdlife))</f>
        <v>0</v>
      </c>
      <c r="AL315" s="161">
        <f>IF(A19stdlife="n/a","n/a",IF(AL$3&gt;(A19stdlife+$E315),(Input!$J$161*(1+rvanilla)^0.5)-SUM($J315:AK315),(Input!$J$161*(1+rvanilla)^0.5)/A19stdlife))</f>
        <v>0</v>
      </c>
      <c r="AM315" s="161">
        <f>IF(A19stdlife="n/a","n/a",IF(AM$3&gt;(A19stdlife+$E315),(Input!$J$161*(1+rvanilla)^0.5)-SUM($J315:AL315),(Input!$J$161*(1+rvanilla)^0.5)/A19stdlife))</f>
        <v>0</v>
      </c>
      <c r="AN315" s="161">
        <f>IF(A19stdlife="n/a","n/a",IF(AN$3&gt;(A19stdlife+$E315),(Input!$J$161*(1+rvanilla)^0.5)-SUM($J315:AM315),(Input!$J$161*(1+rvanilla)^0.5)/A19stdlife))</f>
        <v>0</v>
      </c>
      <c r="AO315" s="161">
        <f>IF(A19stdlife="n/a","n/a",IF(AO$3&gt;(A19stdlife+$E315),(Input!$J$161*(1+rvanilla)^0.5)-SUM($J315:AN315),(Input!$J$161*(1+rvanilla)^0.5)/A19stdlife))</f>
        <v>0</v>
      </c>
      <c r="AP315" s="161">
        <f>IF(A19stdlife="n/a","n/a",IF(AP$3&gt;(A19stdlife+$E315),(Input!$J$161*(1+rvanilla)^0.5)-SUM($J315:AO315),(Input!$J$161*(1+rvanilla)^0.5)/A19stdlife))</f>
        <v>0</v>
      </c>
      <c r="AQ315" s="161">
        <f>IF(A19stdlife="n/a","n/a",IF(AQ$3&gt;(A19stdlife+$E315),(Input!$J$161*(1+rvanilla)^0.5)-SUM($J315:AP315),(Input!$J$161*(1+rvanilla)^0.5)/A19stdlife))</f>
        <v>0</v>
      </c>
      <c r="AR315" s="161">
        <f>IF(A19stdlife="n/a","n/a",IF(AR$3&gt;(A19stdlife+$E315),(Input!$J$161*(1+rvanilla)^0.5)-SUM($J315:AQ315),(Input!$J$161*(1+rvanilla)^0.5)/A19stdlife))</f>
        <v>0</v>
      </c>
      <c r="AS315" s="161">
        <f>IF(A19stdlife="n/a","n/a",IF(AS$3&gt;(A19stdlife+$E315),(Input!$J$161*(1+rvanilla)^0.5)-SUM($J315:AR315),(Input!$J$161*(1+rvanilla)^0.5)/A19stdlife))</f>
        <v>0</v>
      </c>
      <c r="AT315" s="161">
        <f>IF(A19stdlife="n/a","n/a",IF(AT$3&gt;(A19stdlife+$E315),(Input!$J$161*(1+rvanilla)^0.5)-SUM($J315:AS315),(Input!$J$161*(1+rvanilla)^0.5)/A19stdlife))</f>
        <v>0</v>
      </c>
      <c r="AU315" s="161">
        <f>IF(A19stdlife="n/a","n/a",IF(AU$3&gt;(A19stdlife+$E315),(Input!$J$161*(1+rvanilla)^0.5)-SUM($J315:AT315),(Input!$J$161*(1+rvanilla)^0.5)/A19stdlife))</f>
        <v>0</v>
      </c>
      <c r="AV315" s="161">
        <f>IF(A19stdlife="n/a","n/a",IF(AV$3&gt;(A19stdlife+$E315),(Input!$J$161*(1+rvanilla)^0.5)-SUM($J315:AU315),(Input!$J$161*(1+rvanilla)^0.5)/A19stdlife))</f>
        <v>0</v>
      </c>
      <c r="AW315" s="161">
        <f>IF(A19stdlife="n/a","n/a",IF(AW$3&gt;(A19stdlife+$E315),(Input!$J$161*(1+rvanilla)^0.5)-SUM($J315:AV315),(Input!$J$161*(1+rvanilla)^0.5)/A19stdlife))</f>
        <v>0</v>
      </c>
      <c r="AX315" s="161">
        <f>IF(A19stdlife="n/a","n/a",IF(AX$3&gt;(A19stdlife+$E315),(Input!$J$161*(1+rvanilla)^0.5)-SUM($J315:AW315),(Input!$J$161*(1+rvanilla)^0.5)/A19stdlife))</f>
        <v>0</v>
      </c>
      <c r="AY315" s="161">
        <f>IF(A19stdlife="n/a","n/a",IF(AY$3&gt;(A19stdlife+$E315),(Input!$J$161*(1+rvanilla)^0.5)-SUM($J315:AX315),(Input!$J$161*(1+rvanilla)^0.5)/A19stdlife))</f>
        <v>0</v>
      </c>
      <c r="AZ315" s="161">
        <f>IF(A19stdlife="n/a","n/a",IF(AZ$3&gt;(A19stdlife+$E315),(Input!$J$161*(1+rvanilla)^0.5)-SUM($J315:AY315),(Input!$J$161*(1+rvanilla)^0.5)/A19stdlife))</f>
        <v>0</v>
      </c>
      <c r="BA315" s="161">
        <f>IF(A19stdlife="n/a","n/a",IF(BA$3&gt;(A19stdlife+$E315),(Input!$J$161*(1+rvanilla)^0.5)-SUM($J315:AZ315),(Input!$J$161*(1+rvanilla)^0.5)/A19stdlife))</f>
        <v>0</v>
      </c>
      <c r="BB315" s="161">
        <f>IF(A19stdlife="n/a","n/a",IF(BB$3&gt;(A19stdlife+$E315),(Input!$J$161*(1+rvanilla)^0.5)-SUM($J315:BA315),(Input!$J$161*(1+rvanilla)^0.5)/A19stdlife))</f>
        <v>0</v>
      </c>
      <c r="BC315" s="161">
        <f>IF(A19stdlife="n/a","n/a",IF(BC$3&gt;(A19stdlife+$E315),(Input!$J$161*(1+rvanilla)^0.5)-SUM($J315:BB315),(Input!$J$161*(1+rvanilla)^0.5)/A19stdlife))</f>
        <v>0</v>
      </c>
      <c r="BD315" s="161">
        <f>IF(A19stdlife="n/a","n/a",IF(BD$3&gt;(A19stdlife+$E315),(Input!$J$161*(1+rvanilla)^0.5)-SUM($J315:BC315),(Input!$J$161*(1+rvanilla)^0.5)/A19stdlife))</f>
        <v>0</v>
      </c>
      <c r="BE315" s="161">
        <f>IF(A19stdlife="n/a","n/a",IF(BE$3&gt;(A19stdlife+$E315),(Input!$J$161*(1+rvanilla)^0.5)-SUM($J315:BD315),(Input!$J$161*(1+rvanilla)^0.5)/A19stdlife))</f>
        <v>0</v>
      </c>
      <c r="BF315" s="161">
        <f>IF(A19stdlife="n/a","n/a",IF(BF$3&gt;(A19stdlife+$E315),(Input!$J$161*(1+rvanilla)^0.5)-SUM($J315:BE315),(Input!$J$161*(1+rvanilla)^0.5)/A19stdlife))</f>
        <v>0</v>
      </c>
      <c r="BG315" s="161">
        <f>IF(A19stdlife="n/a","n/a",IF(BG$3&gt;(A19stdlife+$E315),(Input!$J$161*(1+rvanilla)^0.5)-SUM($J315:BF315),(Input!$J$161*(1+rvanilla)^0.5)/A19stdlife))</f>
        <v>0</v>
      </c>
      <c r="BH315" s="161">
        <f>IF(A19stdlife="n/a","n/a",IF(BH$3&gt;(A19stdlife+$E315),(Input!$J$161*(1+rvanilla)^0.5)-SUM($J315:BG315),(Input!$J$161*(1+rvanilla)^0.5)/A19stdlife))</f>
        <v>0</v>
      </c>
      <c r="BI315" s="161">
        <f>IF(A19stdlife="n/a","n/a",IF(BI$3&gt;(A19stdlife+$E315),(Input!$J$161*(1+rvanilla)^0.5)-SUM($J315:BH315),(Input!$J$161*(1+rvanilla)^0.5)/A19stdlife))</f>
        <v>0</v>
      </c>
      <c r="BJ315" s="19"/>
      <c r="BK315" s="19"/>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2" x14ac:dyDescent="0.2">
      <c r="A316" s="19"/>
      <c r="B316" s="19"/>
      <c r="C316" s="35"/>
      <c r="D316" s="469"/>
      <c r="E316" s="281">
        <v>5</v>
      </c>
      <c r="F316" s="37"/>
      <c r="G316" s="393"/>
      <c r="H316" s="307"/>
      <c r="I316" s="307"/>
      <c r="J316" s="307"/>
      <c r="K316" s="306"/>
      <c r="L316" s="161">
        <f>IF(A19stdlife="n/a","n/a",IF(L$3&gt;(A19stdlife+$E316),(Input!$K$161*(1+rvanilla)^0.5)-SUM($K316:K316),(Input!$K$161*(1+rvanilla)^0.5)/A19stdlife))</f>
        <v>5.7548305232610246E-3</v>
      </c>
      <c r="M316" s="161">
        <f>IF(A19stdlife="n/a","n/a",IF(M$3&gt;(A19stdlife+$E316),(Input!$K$161*(1+rvanilla)^0.5)-SUM($K316:L316),(Input!$K$161*(1+rvanilla)^0.5)/A19stdlife))</f>
        <v>5.7548305232610246E-3</v>
      </c>
      <c r="N316" s="161">
        <f>IF(A19stdlife="n/a","n/a",IF(N$3&gt;(A19stdlife+$E316),(Input!$K$161*(1+rvanilla)^0.5)-SUM($K316:M316),(Input!$K$161*(1+rvanilla)^0.5)/A19stdlife))</f>
        <v>5.7548305232610246E-3</v>
      </c>
      <c r="O316" s="161">
        <f>IF(A19stdlife="n/a","n/a",IF(O$3&gt;(A19stdlife+$E316),(Input!$K$161*(1+rvanilla)^0.5)-SUM($K316:N316),(Input!$K$161*(1+rvanilla)^0.5)/A19stdlife))</f>
        <v>5.7548305232610246E-3</v>
      </c>
      <c r="P316" s="161">
        <f>IF(A19stdlife="n/a","n/a",IF(P$3&gt;(A19stdlife+$E316),(Input!$K$161*(1+rvanilla)^0.5)-SUM($K316:O316),(Input!$K$161*(1+rvanilla)^0.5)/A19stdlife))</f>
        <v>5.7548305232610246E-3</v>
      </c>
      <c r="Q316" s="161">
        <f>IF(A19stdlife="n/a","n/a",IF(Q$3&gt;(A19stdlife+$E316),(Input!$K$161*(1+rvanilla)^0.5)-SUM($K316:P316),(Input!$K$161*(1+rvanilla)^0.5)/A19stdlife))</f>
        <v>5.7548305232610246E-3</v>
      </c>
      <c r="R316" s="161">
        <f>IF(A19stdlife="n/a","n/a",IF(R$3&gt;(A19stdlife+$E316),(Input!$K$161*(1+rvanilla)^0.5)-SUM($K316:Q316),(Input!$K$161*(1+rvanilla)^0.5)/A19stdlife))</f>
        <v>5.7548305232610246E-3</v>
      </c>
      <c r="S316" s="161">
        <f>IF(A19stdlife="n/a","n/a",IF(S$3&gt;(A19stdlife+$E316),(Input!$K$161*(1+rvanilla)^0.5)-SUM($K316:R316),(Input!$K$161*(1+rvanilla)^0.5)/A19stdlife))</f>
        <v>5.7548305232610246E-3</v>
      </c>
      <c r="T316" s="161">
        <f>IF(A19stdlife="n/a","n/a",IF(T$3&gt;(A19stdlife+$E316),(Input!$K$161*(1+rvanilla)^0.5)-SUM($K316:S316),(Input!$K$161*(1+rvanilla)^0.5)/A19stdlife))</f>
        <v>5.7548305232610246E-3</v>
      </c>
      <c r="U316" s="161">
        <f>IF(A19stdlife="n/a","n/a",IF(U$3&gt;(A19stdlife+$E316),(Input!$K$161*(1+rvanilla)^0.5)-SUM($K316:T316),(Input!$K$161*(1+rvanilla)^0.5)/A19stdlife))</f>
        <v>5.7548305232610246E-3</v>
      </c>
      <c r="V316" s="161">
        <f>IF(A19stdlife="n/a","n/a",IF(V$3&gt;(A19stdlife+$E316),(Input!$K$161*(1+rvanilla)^0.5)-SUM($K316:U316),(Input!$K$161*(1+rvanilla)^0.5)/A19stdlife))</f>
        <v>1.4052534314238224E-3</v>
      </c>
      <c r="W316" s="161">
        <f>IF(A19stdlife="n/a","n/a",IF(W$3&gt;(A19stdlife+$E316),(Input!$K$161*(1+rvanilla)^0.5)-SUM($K316:V316),(Input!$K$161*(1+rvanilla)^0.5)/A19stdlife))</f>
        <v>0</v>
      </c>
      <c r="X316" s="161">
        <f>IF(A19stdlife="n/a","n/a",IF(X$3&gt;(A19stdlife+$E316),(Input!$K$161*(1+rvanilla)^0.5)-SUM($K316:W316),(Input!$K$161*(1+rvanilla)^0.5)/A19stdlife))</f>
        <v>0</v>
      </c>
      <c r="Y316" s="161">
        <f>IF(A19stdlife="n/a","n/a",IF(Y$3&gt;(A19stdlife+$E316),(Input!$K$161*(1+rvanilla)^0.5)-SUM($K316:X316),(Input!$K$161*(1+rvanilla)^0.5)/A19stdlife))</f>
        <v>0</v>
      </c>
      <c r="Z316" s="161">
        <f>IF(A19stdlife="n/a","n/a",IF(Z$3&gt;(A19stdlife+$E316),(Input!$K$161*(1+rvanilla)^0.5)-SUM($K316:Y316),(Input!$K$161*(1+rvanilla)^0.5)/A19stdlife))</f>
        <v>0</v>
      </c>
      <c r="AA316" s="161">
        <f>IF(A19stdlife="n/a","n/a",IF(AA$3&gt;(A19stdlife+$E316),(Input!$K$161*(1+rvanilla)^0.5)-SUM($K316:Z316),(Input!$K$161*(1+rvanilla)^0.5)/A19stdlife))</f>
        <v>0</v>
      </c>
      <c r="AB316" s="161">
        <f>IF(A19stdlife="n/a","n/a",IF(AB$3&gt;(A19stdlife+$E316),(Input!$K$161*(1+rvanilla)^0.5)-SUM($K316:AA316),(Input!$K$161*(1+rvanilla)^0.5)/A19stdlife))</f>
        <v>0</v>
      </c>
      <c r="AC316" s="161">
        <f>IF(A19stdlife="n/a","n/a",IF(AC$3&gt;(A19stdlife+$E316),(Input!$K$161*(1+rvanilla)^0.5)-SUM($K316:AB316),(Input!$K$161*(1+rvanilla)^0.5)/A19stdlife))</f>
        <v>0</v>
      </c>
      <c r="AD316" s="161">
        <f>IF(A19stdlife="n/a","n/a",IF(AD$3&gt;(A19stdlife+$E316),(Input!$K$161*(1+rvanilla)^0.5)-SUM($K316:AC316),(Input!$K$161*(1+rvanilla)^0.5)/A19stdlife))</f>
        <v>0</v>
      </c>
      <c r="AE316" s="161">
        <f>IF(A19stdlife="n/a","n/a",IF(AE$3&gt;(A19stdlife+$E316),(Input!$K$161*(1+rvanilla)^0.5)-SUM($K316:AD316),(Input!$K$161*(1+rvanilla)^0.5)/A19stdlife))</f>
        <v>0</v>
      </c>
      <c r="AF316" s="161">
        <f>IF(A19stdlife="n/a","n/a",IF(AF$3&gt;(A19stdlife+$E316),(Input!$K$161*(1+rvanilla)^0.5)-SUM($K316:AE316),(Input!$K$161*(1+rvanilla)^0.5)/A19stdlife))</f>
        <v>0</v>
      </c>
      <c r="AG316" s="161">
        <f>IF(A19stdlife="n/a","n/a",IF(AG$3&gt;(A19stdlife+$E316),(Input!$K$161*(1+rvanilla)^0.5)-SUM($K316:AF316),(Input!$K$161*(1+rvanilla)^0.5)/A19stdlife))</f>
        <v>0</v>
      </c>
      <c r="AH316" s="161">
        <f>IF(A19stdlife="n/a","n/a",IF(AH$3&gt;(A19stdlife+$E316),(Input!$K$161*(1+rvanilla)^0.5)-SUM($K316:AG316),(Input!$K$161*(1+rvanilla)^0.5)/A19stdlife))</f>
        <v>0</v>
      </c>
      <c r="AI316" s="161">
        <f>IF(A19stdlife="n/a","n/a",IF(AI$3&gt;(A19stdlife+$E316),(Input!$K$161*(1+rvanilla)^0.5)-SUM($K316:AH316),(Input!$K$161*(1+rvanilla)^0.5)/A19stdlife))</f>
        <v>0</v>
      </c>
      <c r="AJ316" s="161">
        <f>IF(A19stdlife="n/a","n/a",IF(AJ$3&gt;(A19stdlife+$E316),(Input!$K$161*(1+rvanilla)^0.5)-SUM($K316:AI316),(Input!$K$161*(1+rvanilla)^0.5)/A19stdlife))</f>
        <v>0</v>
      </c>
      <c r="AK316" s="161">
        <f>IF(A19stdlife="n/a","n/a",IF(AK$3&gt;(A19stdlife+$E316),(Input!$K$161*(1+rvanilla)^0.5)-SUM($K316:AJ316),(Input!$K$161*(1+rvanilla)^0.5)/A19stdlife))</f>
        <v>0</v>
      </c>
      <c r="AL316" s="161">
        <f>IF(A19stdlife="n/a","n/a",IF(AL$3&gt;(A19stdlife+$E316),(Input!$K$161*(1+rvanilla)^0.5)-SUM($K316:AK316),(Input!$K$161*(1+rvanilla)^0.5)/A19stdlife))</f>
        <v>0</v>
      </c>
      <c r="AM316" s="161">
        <f>IF(A19stdlife="n/a","n/a",IF(AM$3&gt;(A19stdlife+$E316),(Input!$K$161*(1+rvanilla)^0.5)-SUM($K316:AL316),(Input!$K$161*(1+rvanilla)^0.5)/A19stdlife))</f>
        <v>0</v>
      </c>
      <c r="AN316" s="161">
        <f>IF(A19stdlife="n/a","n/a",IF(AN$3&gt;(A19stdlife+$E316),(Input!$K$161*(1+rvanilla)^0.5)-SUM($K316:AM316),(Input!$K$161*(1+rvanilla)^0.5)/A19stdlife))</f>
        <v>0</v>
      </c>
      <c r="AO316" s="161">
        <f>IF(A19stdlife="n/a","n/a",IF(AO$3&gt;(A19stdlife+$E316),(Input!$K$161*(1+rvanilla)^0.5)-SUM($K316:AN316),(Input!$K$161*(1+rvanilla)^0.5)/A19stdlife))</f>
        <v>0</v>
      </c>
      <c r="AP316" s="161">
        <f>IF(A19stdlife="n/a","n/a",IF(AP$3&gt;(A19stdlife+$E316),(Input!$K$161*(1+rvanilla)^0.5)-SUM($K316:AO316),(Input!$K$161*(1+rvanilla)^0.5)/A19stdlife))</f>
        <v>0</v>
      </c>
      <c r="AQ316" s="161">
        <f>IF(A19stdlife="n/a","n/a",IF(AQ$3&gt;(A19stdlife+$E316),(Input!$K$161*(1+rvanilla)^0.5)-SUM($K316:AP316),(Input!$K$161*(1+rvanilla)^0.5)/A19stdlife))</f>
        <v>0</v>
      </c>
      <c r="AR316" s="161">
        <f>IF(A19stdlife="n/a","n/a",IF(AR$3&gt;(A19stdlife+$E316),(Input!$K$161*(1+rvanilla)^0.5)-SUM($K316:AQ316),(Input!$K$161*(1+rvanilla)^0.5)/A19stdlife))</f>
        <v>0</v>
      </c>
      <c r="AS316" s="161">
        <f>IF(A19stdlife="n/a","n/a",IF(AS$3&gt;(A19stdlife+$E316),(Input!$K$161*(1+rvanilla)^0.5)-SUM($K316:AR316),(Input!$K$161*(1+rvanilla)^0.5)/A19stdlife))</f>
        <v>0</v>
      </c>
      <c r="AT316" s="161">
        <f>IF(A19stdlife="n/a","n/a",IF(AT$3&gt;(A19stdlife+$E316),(Input!$K$161*(1+rvanilla)^0.5)-SUM($K316:AS316),(Input!$K$161*(1+rvanilla)^0.5)/A19stdlife))</f>
        <v>0</v>
      </c>
      <c r="AU316" s="161">
        <f>IF(A19stdlife="n/a","n/a",IF(AU$3&gt;(A19stdlife+$E316),(Input!$K$161*(1+rvanilla)^0.5)-SUM($K316:AT316),(Input!$K$161*(1+rvanilla)^0.5)/A19stdlife))</f>
        <v>0</v>
      </c>
      <c r="AV316" s="161">
        <f>IF(A19stdlife="n/a","n/a",IF(AV$3&gt;(A19stdlife+$E316),(Input!$K$161*(1+rvanilla)^0.5)-SUM($K316:AU316),(Input!$K$161*(1+rvanilla)^0.5)/A19stdlife))</f>
        <v>0</v>
      </c>
      <c r="AW316" s="161">
        <f>IF(A19stdlife="n/a","n/a",IF(AW$3&gt;(A19stdlife+$E316),(Input!$K$161*(1+rvanilla)^0.5)-SUM($K316:AV316),(Input!$K$161*(1+rvanilla)^0.5)/A19stdlife))</f>
        <v>0</v>
      </c>
      <c r="AX316" s="161">
        <f>IF(A19stdlife="n/a","n/a",IF(AX$3&gt;(A19stdlife+$E316),(Input!$K$161*(1+rvanilla)^0.5)-SUM($K316:AW316),(Input!$K$161*(1+rvanilla)^0.5)/A19stdlife))</f>
        <v>0</v>
      </c>
      <c r="AY316" s="161">
        <f>IF(A19stdlife="n/a","n/a",IF(AY$3&gt;(A19stdlife+$E316),(Input!$K$161*(1+rvanilla)^0.5)-SUM($K316:AX316),(Input!$K$161*(1+rvanilla)^0.5)/A19stdlife))</f>
        <v>0</v>
      </c>
      <c r="AZ316" s="161">
        <f>IF(A19stdlife="n/a","n/a",IF(AZ$3&gt;(A19stdlife+$E316),(Input!$K$161*(1+rvanilla)^0.5)-SUM($K316:AY316),(Input!$K$161*(1+rvanilla)^0.5)/A19stdlife))</f>
        <v>0</v>
      </c>
      <c r="BA316" s="161">
        <f>IF(A19stdlife="n/a","n/a",IF(BA$3&gt;(A19stdlife+$E316),(Input!$K$161*(1+rvanilla)^0.5)-SUM($K316:AZ316),(Input!$K$161*(1+rvanilla)^0.5)/A19stdlife))</f>
        <v>0</v>
      </c>
      <c r="BB316" s="161">
        <f>IF(A19stdlife="n/a","n/a",IF(BB$3&gt;(A19stdlife+$E316),(Input!$K$161*(1+rvanilla)^0.5)-SUM($K316:BA316),(Input!$K$161*(1+rvanilla)^0.5)/A19stdlife))</f>
        <v>0</v>
      </c>
      <c r="BC316" s="161">
        <f>IF(A19stdlife="n/a","n/a",IF(BC$3&gt;(A19stdlife+$E316),(Input!$K$161*(1+rvanilla)^0.5)-SUM($K316:BB316),(Input!$K$161*(1+rvanilla)^0.5)/A19stdlife))</f>
        <v>0</v>
      </c>
      <c r="BD316" s="161">
        <f>IF(A19stdlife="n/a","n/a",IF(BD$3&gt;(A19stdlife+$E316),(Input!$K$161*(1+rvanilla)^0.5)-SUM($K316:BC316),(Input!$K$161*(1+rvanilla)^0.5)/A19stdlife))</f>
        <v>0</v>
      </c>
      <c r="BE316" s="161">
        <f>IF(A19stdlife="n/a","n/a",IF(BE$3&gt;(A19stdlife+$E316),(Input!$K$161*(1+rvanilla)^0.5)-SUM($K316:BD316),(Input!$K$161*(1+rvanilla)^0.5)/A19stdlife))</f>
        <v>0</v>
      </c>
      <c r="BF316" s="161">
        <f>IF(A19stdlife="n/a","n/a",IF(BF$3&gt;(A19stdlife+$E316),(Input!$K$161*(1+rvanilla)^0.5)-SUM($K316:BE316),(Input!$K$161*(1+rvanilla)^0.5)/A19stdlife))</f>
        <v>0</v>
      </c>
      <c r="BG316" s="161">
        <f>IF(A19stdlife="n/a","n/a",IF(BG$3&gt;(A19stdlife+$E316),(Input!$K$161*(1+rvanilla)^0.5)-SUM($K316:BF316),(Input!$K$161*(1+rvanilla)^0.5)/A19stdlife))</f>
        <v>0</v>
      </c>
      <c r="BH316" s="161">
        <f>IF(A19stdlife="n/a","n/a",IF(BH$3&gt;(A19stdlife+$E316),(Input!$K$161*(1+rvanilla)^0.5)-SUM($K316:BG316),(Input!$K$161*(1+rvanilla)^0.5)/A19stdlife))</f>
        <v>0</v>
      </c>
      <c r="BI316" s="161">
        <f>IF(A19stdlife="n/a","n/a",IF(BI$3&gt;(A19stdlife+$E316),(Input!$K$161*(1+rvanilla)^0.5)-SUM($K316:BH316),(Input!$K$161*(1+rvanilla)^0.5)/A19stdlife))</f>
        <v>0</v>
      </c>
      <c r="BJ316" s="19"/>
      <c r="BK316" s="19"/>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x14ac:dyDescent="0.2">
      <c r="A317" s="19"/>
      <c r="B317" s="19"/>
      <c r="C317" s="35"/>
      <c r="D317" s="469"/>
      <c r="E317" s="281">
        <v>6</v>
      </c>
      <c r="F317" s="37"/>
      <c r="G317" s="393"/>
      <c r="H317" s="307"/>
      <c r="I317" s="307"/>
      <c r="J317" s="307"/>
      <c r="K317" s="307"/>
      <c r="L317" s="306"/>
      <c r="M317" s="161">
        <f>IF(A19stdlife="n/a","n/a",IF(M$3&gt;(A19stdlife+$E317),(Input!$L$161*(1+rvanilla)^0.5)-SUM($L317:L317),(Input!$L$161*(1+rvanilla)^0.5)/A19stdlife))</f>
        <v>0</v>
      </c>
      <c r="N317" s="161">
        <f>IF(A19stdlife="n/a","n/a",IF(N$3&gt;(A19stdlife+$E317),(Input!$L$161*(1+rvanilla)^0.5)-SUM($L317:M317),(Input!$L$161*(1+rvanilla)^0.5)/A19stdlife))</f>
        <v>0</v>
      </c>
      <c r="O317" s="161">
        <f>IF(A19stdlife="n/a","n/a",IF(O$3&gt;(A19stdlife+$E317),(Input!$L$161*(1+rvanilla)^0.5)-SUM($L317:N317),(Input!$L$161*(1+rvanilla)^0.5)/A19stdlife))</f>
        <v>0</v>
      </c>
      <c r="P317" s="161">
        <f>IF(A19stdlife="n/a","n/a",IF(P$3&gt;(A19stdlife+$E317),(Input!$L$161*(1+rvanilla)^0.5)-SUM($L317:O317),(Input!$L$161*(1+rvanilla)^0.5)/A19stdlife))</f>
        <v>0</v>
      </c>
      <c r="Q317" s="161">
        <f>IF(A19stdlife="n/a","n/a",IF(Q$3&gt;(A19stdlife+$E317),(Input!$L$161*(1+rvanilla)^0.5)-SUM($L317:P317),(Input!$L$161*(1+rvanilla)^0.5)/A19stdlife))</f>
        <v>0</v>
      </c>
      <c r="R317" s="161">
        <f>IF(A19stdlife="n/a","n/a",IF(R$3&gt;(A19stdlife+$E317),(Input!$L$161*(1+rvanilla)^0.5)-SUM($L317:Q317),(Input!$L$161*(1+rvanilla)^0.5)/A19stdlife))</f>
        <v>0</v>
      </c>
      <c r="S317" s="161">
        <f>IF(A19stdlife="n/a","n/a",IF(S$3&gt;(A19stdlife+$E317),(Input!$L$161*(1+rvanilla)^0.5)-SUM($L317:R317),(Input!$L$161*(1+rvanilla)^0.5)/A19stdlife))</f>
        <v>0</v>
      </c>
      <c r="T317" s="161">
        <f>IF(A19stdlife="n/a","n/a",IF(T$3&gt;(A19stdlife+$E317),(Input!$L$161*(1+rvanilla)^0.5)-SUM($L317:S317),(Input!$L$161*(1+rvanilla)^0.5)/A19stdlife))</f>
        <v>0</v>
      </c>
      <c r="U317" s="161">
        <f>IF(A19stdlife="n/a","n/a",IF(U$3&gt;(A19stdlife+$E317),(Input!$L$161*(1+rvanilla)^0.5)-SUM($L317:T317),(Input!$L$161*(1+rvanilla)^0.5)/A19stdlife))</f>
        <v>0</v>
      </c>
      <c r="V317" s="161">
        <f>IF(A19stdlife="n/a","n/a",IF(V$3&gt;(A19stdlife+$E317),(Input!$L$161*(1+rvanilla)^0.5)-SUM($L317:U317),(Input!$L$161*(1+rvanilla)^0.5)/A19stdlife))</f>
        <v>0</v>
      </c>
      <c r="W317" s="161">
        <f>IF(A19stdlife="n/a","n/a",IF(W$3&gt;(A19stdlife+$E317),(Input!$L$161*(1+rvanilla)^0.5)-SUM($L317:V317),(Input!$L$161*(1+rvanilla)^0.5)/A19stdlife))</f>
        <v>0</v>
      </c>
      <c r="X317" s="161">
        <f>IF(A19stdlife="n/a","n/a",IF(X$3&gt;(A19stdlife+$E317),(Input!$L$161*(1+rvanilla)^0.5)-SUM($L317:W317),(Input!$L$161*(1+rvanilla)^0.5)/A19stdlife))</f>
        <v>0</v>
      </c>
      <c r="Y317" s="161">
        <f>IF(A19stdlife="n/a","n/a",IF(Y$3&gt;(A19stdlife+$E317),(Input!$L$161*(1+rvanilla)^0.5)-SUM($L317:X317),(Input!$L$161*(1+rvanilla)^0.5)/A19stdlife))</f>
        <v>0</v>
      </c>
      <c r="Z317" s="161">
        <f>IF(A19stdlife="n/a","n/a",IF(Z$3&gt;(A19stdlife+$E317),(Input!$L$161*(1+rvanilla)^0.5)-SUM($L317:Y317),(Input!$L$161*(1+rvanilla)^0.5)/A19stdlife))</f>
        <v>0</v>
      </c>
      <c r="AA317" s="161">
        <f>IF(A19stdlife="n/a","n/a",IF(AA$3&gt;(A19stdlife+$E317),(Input!$L$161*(1+rvanilla)^0.5)-SUM($L317:Z317),(Input!$L$161*(1+rvanilla)^0.5)/A19stdlife))</f>
        <v>0</v>
      </c>
      <c r="AB317" s="161">
        <f>IF(A19stdlife="n/a","n/a",IF(AB$3&gt;(A19stdlife+$E317),(Input!$L$161*(1+rvanilla)^0.5)-SUM($L317:AA317),(Input!$L$161*(1+rvanilla)^0.5)/A19stdlife))</f>
        <v>0</v>
      </c>
      <c r="AC317" s="161">
        <f>IF(A19stdlife="n/a","n/a",IF(AC$3&gt;(A19stdlife+$E317),(Input!$L$161*(1+rvanilla)^0.5)-SUM($L317:AB317),(Input!$L$161*(1+rvanilla)^0.5)/A19stdlife))</f>
        <v>0</v>
      </c>
      <c r="AD317" s="161">
        <f>IF(A19stdlife="n/a","n/a",IF(AD$3&gt;(A19stdlife+$E317),(Input!$L$161*(1+rvanilla)^0.5)-SUM($L317:AC317),(Input!$L$161*(1+rvanilla)^0.5)/A19stdlife))</f>
        <v>0</v>
      </c>
      <c r="AE317" s="161">
        <f>IF(A19stdlife="n/a","n/a",IF(AE$3&gt;(A19stdlife+$E317),(Input!$L$161*(1+rvanilla)^0.5)-SUM($L317:AD317),(Input!$L$161*(1+rvanilla)^0.5)/A19stdlife))</f>
        <v>0</v>
      </c>
      <c r="AF317" s="161">
        <f>IF(A19stdlife="n/a","n/a",IF(AF$3&gt;(A19stdlife+$E317),(Input!$L$161*(1+rvanilla)^0.5)-SUM($L317:AE317),(Input!$L$161*(1+rvanilla)^0.5)/A19stdlife))</f>
        <v>0</v>
      </c>
      <c r="AG317" s="161">
        <f>IF(A19stdlife="n/a","n/a",IF(AG$3&gt;(A19stdlife+$E317),(Input!$L$161*(1+rvanilla)^0.5)-SUM($L317:AF317),(Input!$L$161*(1+rvanilla)^0.5)/A19stdlife))</f>
        <v>0</v>
      </c>
      <c r="AH317" s="161">
        <f>IF(A19stdlife="n/a","n/a",IF(AH$3&gt;(A19stdlife+$E317),(Input!$L$161*(1+rvanilla)^0.5)-SUM($L317:AG317),(Input!$L$161*(1+rvanilla)^0.5)/A19stdlife))</f>
        <v>0</v>
      </c>
      <c r="AI317" s="161">
        <f>IF(A19stdlife="n/a","n/a",IF(AI$3&gt;(A19stdlife+$E317),(Input!$L$161*(1+rvanilla)^0.5)-SUM($L317:AH317),(Input!$L$161*(1+rvanilla)^0.5)/A19stdlife))</f>
        <v>0</v>
      </c>
      <c r="AJ317" s="161">
        <f>IF(A19stdlife="n/a","n/a",IF(AJ$3&gt;(A19stdlife+$E317),(Input!$L$161*(1+rvanilla)^0.5)-SUM($L317:AI317),(Input!$L$161*(1+rvanilla)^0.5)/A19stdlife))</f>
        <v>0</v>
      </c>
      <c r="AK317" s="161">
        <f>IF(A19stdlife="n/a","n/a",IF(AK$3&gt;(A19stdlife+$E317),(Input!$L$161*(1+rvanilla)^0.5)-SUM($L317:AJ317),(Input!$L$161*(1+rvanilla)^0.5)/A19stdlife))</f>
        <v>0</v>
      </c>
      <c r="AL317" s="161">
        <f>IF(A19stdlife="n/a","n/a",IF(AL$3&gt;(A19stdlife+$E317),(Input!$L$161*(1+rvanilla)^0.5)-SUM($L317:AK317),(Input!$L$161*(1+rvanilla)^0.5)/A19stdlife))</f>
        <v>0</v>
      </c>
      <c r="AM317" s="161">
        <f>IF(A19stdlife="n/a","n/a",IF(AM$3&gt;(A19stdlife+$E317),(Input!$L$161*(1+rvanilla)^0.5)-SUM($L317:AL317),(Input!$L$161*(1+rvanilla)^0.5)/A19stdlife))</f>
        <v>0</v>
      </c>
      <c r="AN317" s="161">
        <f>IF(A19stdlife="n/a","n/a",IF(AN$3&gt;(A19stdlife+$E317),(Input!$L$161*(1+rvanilla)^0.5)-SUM($L317:AM317),(Input!$L$161*(1+rvanilla)^0.5)/A19stdlife))</f>
        <v>0</v>
      </c>
      <c r="AO317" s="161">
        <f>IF(A19stdlife="n/a","n/a",IF(AO$3&gt;(A19stdlife+$E317),(Input!$L$161*(1+rvanilla)^0.5)-SUM($L317:AN317),(Input!$L$161*(1+rvanilla)^0.5)/A19stdlife))</f>
        <v>0</v>
      </c>
      <c r="AP317" s="161">
        <f>IF(A19stdlife="n/a","n/a",IF(AP$3&gt;(A19stdlife+$E317),(Input!$L$161*(1+rvanilla)^0.5)-SUM($L317:AO317),(Input!$L$161*(1+rvanilla)^0.5)/A19stdlife))</f>
        <v>0</v>
      </c>
      <c r="AQ317" s="161">
        <f>IF(A19stdlife="n/a","n/a",IF(AQ$3&gt;(A19stdlife+$E317),(Input!$L$161*(1+rvanilla)^0.5)-SUM($L317:AP317),(Input!$L$161*(1+rvanilla)^0.5)/A19stdlife))</f>
        <v>0</v>
      </c>
      <c r="AR317" s="161">
        <f>IF(A19stdlife="n/a","n/a",IF(AR$3&gt;(A19stdlife+$E317),(Input!$L$161*(1+rvanilla)^0.5)-SUM($L317:AQ317),(Input!$L$161*(1+rvanilla)^0.5)/A19stdlife))</f>
        <v>0</v>
      </c>
      <c r="AS317" s="161">
        <f>IF(A19stdlife="n/a","n/a",IF(AS$3&gt;(A19stdlife+$E317),(Input!$L$161*(1+rvanilla)^0.5)-SUM($L317:AR317),(Input!$L$161*(1+rvanilla)^0.5)/A19stdlife))</f>
        <v>0</v>
      </c>
      <c r="AT317" s="161">
        <f>IF(A19stdlife="n/a","n/a",IF(AT$3&gt;(A19stdlife+$E317),(Input!$L$161*(1+rvanilla)^0.5)-SUM($L317:AS317),(Input!$L$161*(1+rvanilla)^0.5)/A19stdlife))</f>
        <v>0</v>
      </c>
      <c r="AU317" s="161">
        <f>IF(A19stdlife="n/a","n/a",IF(AU$3&gt;(A19stdlife+$E317),(Input!$L$161*(1+rvanilla)^0.5)-SUM($L317:AT317),(Input!$L$161*(1+rvanilla)^0.5)/A19stdlife))</f>
        <v>0</v>
      </c>
      <c r="AV317" s="161">
        <f>IF(A19stdlife="n/a","n/a",IF(AV$3&gt;(A19stdlife+$E317),(Input!$L$161*(1+rvanilla)^0.5)-SUM($L317:AU317),(Input!$L$161*(1+rvanilla)^0.5)/A19stdlife))</f>
        <v>0</v>
      </c>
      <c r="AW317" s="161">
        <f>IF(A19stdlife="n/a","n/a",IF(AW$3&gt;(A19stdlife+$E317),(Input!$L$161*(1+rvanilla)^0.5)-SUM($L317:AV317),(Input!$L$161*(1+rvanilla)^0.5)/A19stdlife))</f>
        <v>0</v>
      </c>
      <c r="AX317" s="161">
        <f>IF(A19stdlife="n/a","n/a",IF(AX$3&gt;(A19stdlife+$E317),(Input!$L$161*(1+rvanilla)^0.5)-SUM($L317:AW317),(Input!$L$161*(1+rvanilla)^0.5)/A19stdlife))</f>
        <v>0</v>
      </c>
      <c r="AY317" s="161">
        <f>IF(A19stdlife="n/a","n/a",IF(AY$3&gt;(A19stdlife+$E317),(Input!$L$161*(1+rvanilla)^0.5)-SUM($L317:AX317),(Input!$L$161*(1+rvanilla)^0.5)/A19stdlife))</f>
        <v>0</v>
      </c>
      <c r="AZ317" s="161">
        <f>IF(A19stdlife="n/a","n/a",IF(AZ$3&gt;(A19stdlife+$E317),(Input!$L$161*(1+rvanilla)^0.5)-SUM($L317:AY317),(Input!$L$161*(1+rvanilla)^0.5)/A19stdlife))</f>
        <v>0</v>
      </c>
      <c r="BA317" s="161">
        <f>IF(A19stdlife="n/a","n/a",IF(BA$3&gt;(A19stdlife+$E317),(Input!$L$161*(1+rvanilla)^0.5)-SUM($L317:AZ317),(Input!$L$161*(1+rvanilla)^0.5)/A19stdlife))</f>
        <v>0</v>
      </c>
      <c r="BB317" s="161">
        <f>IF(A19stdlife="n/a","n/a",IF(BB$3&gt;(A19stdlife+$E317),(Input!$L$161*(1+rvanilla)^0.5)-SUM($L317:BA317),(Input!$L$161*(1+rvanilla)^0.5)/A19stdlife))</f>
        <v>0</v>
      </c>
      <c r="BC317" s="161">
        <f>IF(A19stdlife="n/a","n/a",IF(BC$3&gt;(A19stdlife+$E317),(Input!$L$161*(1+rvanilla)^0.5)-SUM($L317:BB317),(Input!$L$161*(1+rvanilla)^0.5)/A19stdlife))</f>
        <v>0</v>
      </c>
      <c r="BD317" s="161">
        <f>IF(A19stdlife="n/a","n/a",IF(BD$3&gt;(A19stdlife+$E317),(Input!$L$161*(1+rvanilla)^0.5)-SUM($L317:BC317),(Input!$L$161*(1+rvanilla)^0.5)/A19stdlife))</f>
        <v>0</v>
      </c>
      <c r="BE317" s="161">
        <f>IF(A19stdlife="n/a","n/a",IF(BE$3&gt;(A19stdlife+$E317),(Input!$L$161*(1+rvanilla)^0.5)-SUM($L317:BD317),(Input!$L$161*(1+rvanilla)^0.5)/A19stdlife))</f>
        <v>0</v>
      </c>
      <c r="BF317" s="161">
        <f>IF(A19stdlife="n/a","n/a",IF(BF$3&gt;(A19stdlife+$E317),(Input!$L$161*(1+rvanilla)^0.5)-SUM($L317:BE317),(Input!$L$161*(1+rvanilla)^0.5)/A19stdlife))</f>
        <v>0</v>
      </c>
      <c r="BG317" s="161">
        <f>IF(A19stdlife="n/a","n/a",IF(BG$3&gt;(A19stdlife+$E317),(Input!$L$161*(1+rvanilla)^0.5)-SUM($L317:BF317),(Input!$L$161*(1+rvanilla)^0.5)/A19stdlife))</f>
        <v>0</v>
      </c>
      <c r="BH317" s="161">
        <f>IF(A19stdlife="n/a","n/a",IF(BH$3&gt;(A19stdlife+$E317),(Input!$L$161*(1+rvanilla)^0.5)-SUM($L317:BG317),(Input!$L$161*(1+rvanilla)^0.5)/A19stdlife))</f>
        <v>0</v>
      </c>
      <c r="BI317" s="161">
        <f>IF(A19stdlife="n/a","n/a",IF(BI$3&gt;(A19stdlife+$E317),(Input!$L$161*(1+rvanilla)^0.5)-SUM($L317:BH317),(Input!$L$161*(1+rvanilla)^0.5)/A19stdlife))</f>
        <v>0</v>
      </c>
      <c r="BJ317" s="19"/>
      <c r="BK317" s="19"/>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idden="1" outlineLevel="2" x14ac:dyDescent="0.2">
      <c r="A318" s="19"/>
      <c r="B318" s="19"/>
      <c r="C318" s="35"/>
      <c r="D318" s="469"/>
      <c r="E318" s="281">
        <v>7</v>
      </c>
      <c r="F318" s="37"/>
      <c r="G318" s="393"/>
      <c r="H318" s="307"/>
      <c r="I318" s="307"/>
      <c r="J318" s="307"/>
      <c r="K318" s="307"/>
      <c r="L318" s="307"/>
      <c r="M318" s="306"/>
      <c r="N318" s="161">
        <f>IF(A19stdlife="n/a","n/a",IF(N$3&gt;(A19stdlife+$E318),(Input!$M$161*(1+rvanilla)^0.5)-SUM($M318:M318),(Input!$M$161*(1+rvanilla)^0.5)/A19stdlife))</f>
        <v>0</v>
      </c>
      <c r="O318" s="161">
        <f>IF(A19stdlife="n/a","n/a",IF(O$3&gt;(A19stdlife+$E318),(Input!$M$161*(1+rvanilla)^0.5)-SUM($M318:N318),(Input!$M$161*(1+rvanilla)^0.5)/A19stdlife))</f>
        <v>0</v>
      </c>
      <c r="P318" s="161">
        <f>IF(A19stdlife="n/a","n/a",IF(P$3&gt;(A19stdlife+$E318),(Input!$M$161*(1+rvanilla)^0.5)-SUM($M318:O318),(Input!$M$161*(1+rvanilla)^0.5)/A19stdlife))</f>
        <v>0</v>
      </c>
      <c r="Q318" s="161">
        <f>IF(A19stdlife="n/a","n/a",IF(Q$3&gt;(A19stdlife+$E318),(Input!$M$161*(1+rvanilla)^0.5)-SUM($M318:P318),(Input!$M$161*(1+rvanilla)^0.5)/A19stdlife))</f>
        <v>0</v>
      </c>
      <c r="R318" s="161">
        <f>IF(A19stdlife="n/a","n/a",IF(R$3&gt;(A19stdlife+$E318),(Input!$M$161*(1+rvanilla)^0.5)-SUM($M318:Q318),(Input!$M$161*(1+rvanilla)^0.5)/A19stdlife))</f>
        <v>0</v>
      </c>
      <c r="S318" s="161">
        <f>IF(A19stdlife="n/a","n/a",IF(S$3&gt;(A19stdlife+$E318),(Input!$M$161*(1+rvanilla)^0.5)-SUM($M318:R318),(Input!$M$161*(1+rvanilla)^0.5)/A19stdlife))</f>
        <v>0</v>
      </c>
      <c r="T318" s="161">
        <f>IF(A19stdlife="n/a","n/a",IF(T$3&gt;(A19stdlife+$E318),(Input!$M$161*(1+rvanilla)^0.5)-SUM($M318:S318),(Input!$M$161*(1+rvanilla)^0.5)/A19stdlife))</f>
        <v>0</v>
      </c>
      <c r="U318" s="161">
        <f>IF(A19stdlife="n/a","n/a",IF(U$3&gt;(A19stdlife+$E318),(Input!$M$161*(1+rvanilla)^0.5)-SUM($M318:T318),(Input!$M$161*(1+rvanilla)^0.5)/A19stdlife))</f>
        <v>0</v>
      </c>
      <c r="V318" s="161">
        <f>IF(A19stdlife="n/a","n/a",IF(V$3&gt;(A19stdlife+$E318),(Input!$M$161*(1+rvanilla)^0.5)-SUM($M318:U318),(Input!$M$161*(1+rvanilla)^0.5)/A19stdlife))</f>
        <v>0</v>
      </c>
      <c r="W318" s="161">
        <f>IF(A19stdlife="n/a","n/a",IF(W$3&gt;(A19stdlife+$E318),(Input!$M$161*(1+rvanilla)^0.5)-SUM($M318:V318),(Input!$M$161*(1+rvanilla)^0.5)/A19stdlife))</f>
        <v>0</v>
      </c>
      <c r="X318" s="161">
        <f>IF(A19stdlife="n/a","n/a",IF(X$3&gt;(A19stdlife+$E318),(Input!$M$161*(1+rvanilla)^0.5)-SUM($M318:W318),(Input!$M$161*(1+rvanilla)^0.5)/A19stdlife))</f>
        <v>0</v>
      </c>
      <c r="Y318" s="161">
        <f>IF(A19stdlife="n/a","n/a",IF(Y$3&gt;(A19stdlife+$E318),(Input!$M$161*(1+rvanilla)^0.5)-SUM($M318:X318),(Input!$M$161*(1+rvanilla)^0.5)/A19stdlife))</f>
        <v>0</v>
      </c>
      <c r="Z318" s="161">
        <f>IF(A19stdlife="n/a","n/a",IF(Z$3&gt;(A19stdlife+$E318),(Input!$M$161*(1+rvanilla)^0.5)-SUM($M318:Y318),(Input!$M$161*(1+rvanilla)^0.5)/A19stdlife))</f>
        <v>0</v>
      </c>
      <c r="AA318" s="161">
        <f>IF(A19stdlife="n/a","n/a",IF(AA$3&gt;(A19stdlife+$E318),(Input!$M$161*(1+rvanilla)^0.5)-SUM($M318:Z318),(Input!$M$161*(1+rvanilla)^0.5)/A19stdlife))</f>
        <v>0</v>
      </c>
      <c r="AB318" s="161">
        <f>IF(A19stdlife="n/a","n/a",IF(AB$3&gt;(A19stdlife+$E318),(Input!$M$161*(1+rvanilla)^0.5)-SUM($M318:AA318),(Input!$M$161*(1+rvanilla)^0.5)/A19stdlife))</f>
        <v>0</v>
      </c>
      <c r="AC318" s="161">
        <f>IF(A19stdlife="n/a","n/a",IF(AC$3&gt;(A19stdlife+$E318),(Input!$M$161*(1+rvanilla)^0.5)-SUM($M318:AB318),(Input!$M$161*(1+rvanilla)^0.5)/A19stdlife))</f>
        <v>0</v>
      </c>
      <c r="AD318" s="161">
        <f>IF(A19stdlife="n/a","n/a",IF(AD$3&gt;(A19stdlife+$E318),(Input!$M$161*(1+rvanilla)^0.5)-SUM($M318:AC318),(Input!$M$161*(1+rvanilla)^0.5)/A19stdlife))</f>
        <v>0</v>
      </c>
      <c r="AE318" s="161">
        <f>IF(A19stdlife="n/a","n/a",IF(AE$3&gt;(A19stdlife+$E318),(Input!$M$161*(1+rvanilla)^0.5)-SUM($M318:AD318),(Input!$M$161*(1+rvanilla)^0.5)/A19stdlife))</f>
        <v>0</v>
      </c>
      <c r="AF318" s="161">
        <f>IF(A19stdlife="n/a","n/a",IF(AF$3&gt;(A19stdlife+$E318),(Input!$M$161*(1+rvanilla)^0.5)-SUM($M318:AE318),(Input!$M$161*(1+rvanilla)^0.5)/A19stdlife))</f>
        <v>0</v>
      </c>
      <c r="AG318" s="161">
        <f>IF(A19stdlife="n/a","n/a",IF(AG$3&gt;(A19stdlife+$E318),(Input!$M$161*(1+rvanilla)^0.5)-SUM($M318:AF318),(Input!$M$161*(1+rvanilla)^0.5)/A19stdlife))</f>
        <v>0</v>
      </c>
      <c r="AH318" s="161">
        <f>IF(A19stdlife="n/a","n/a",IF(AH$3&gt;(A19stdlife+$E318),(Input!$M$161*(1+rvanilla)^0.5)-SUM($M318:AG318),(Input!$M$161*(1+rvanilla)^0.5)/A19stdlife))</f>
        <v>0</v>
      </c>
      <c r="AI318" s="161">
        <f>IF(A19stdlife="n/a","n/a",IF(AI$3&gt;(A19stdlife+$E318),(Input!$M$161*(1+rvanilla)^0.5)-SUM($M318:AH318),(Input!$M$161*(1+rvanilla)^0.5)/A19stdlife))</f>
        <v>0</v>
      </c>
      <c r="AJ318" s="161">
        <f>IF(A19stdlife="n/a","n/a",IF(AJ$3&gt;(A19stdlife+$E318),(Input!$M$161*(1+rvanilla)^0.5)-SUM($M318:AI318),(Input!$M$161*(1+rvanilla)^0.5)/A19stdlife))</f>
        <v>0</v>
      </c>
      <c r="AK318" s="161">
        <f>IF(A19stdlife="n/a","n/a",IF(AK$3&gt;(A19stdlife+$E318),(Input!$M$161*(1+rvanilla)^0.5)-SUM($M318:AJ318),(Input!$M$161*(1+rvanilla)^0.5)/A19stdlife))</f>
        <v>0</v>
      </c>
      <c r="AL318" s="161">
        <f>IF(A19stdlife="n/a","n/a",IF(AL$3&gt;(A19stdlife+$E318),(Input!$M$161*(1+rvanilla)^0.5)-SUM($M318:AK318),(Input!$M$161*(1+rvanilla)^0.5)/A19stdlife))</f>
        <v>0</v>
      </c>
      <c r="AM318" s="161">
        <f>IF(A19stdlife="n/a","n/a",IF(AM$3&gt;(A19stdlife+$E318),(Input!$M$161*(1+rvanilla)^0.5)-SUM($M318:AL318),(Input!$M$161*(1+rvanilla)^0.5)/A19stdlife))</f>
        <v>0</v>
      </c>
      <c r="AN318" s="161">
        <f>IF(A19stdlife="n/a","n/a",IF(AN$3&gt;(A19stdlife+$E318),(Input!$M$161*(1+rvanilla)^0.5)-SUM($M318:AM318),(Input!$M$161*(1+rvanilla)^0.5)/A19stdlife))</f>
        <v>0</v>
      </c>
      <c r="AO318" s="161">
        <f>IF(A19stdlife="n/a","n/a",IF(AO$3&gt;(A19stdlife+$E318),(Input!$M$161*(1+rvanilla)^0.5)-SUM($M318:AN318),(Input!$M$161*(1+rvanilla)^0.5)/A19stdlife))</f>
        <v>0</v>
      </c>
      <c r="AP318" s="161">
        <f>IF(A19stdlife="n/a","n/a",IF(AP$3&gt;(A19stdlife+$E318),(Input!$M$161*(1+rvanilla)^0.5)-SUM($M318:AO318),(Input!$M$161*(1+rvanilla)^0.5)/A19stdlife))</f>
        <v>0</v>
      </c>
      <c r="AQ318" s="161">
        <f>IF(A19stdlife="n/a","n/a",IF(AQ$3&gt;(A19stdlife+$E318),(Input!$M$161*(1+rvanilla)^0.5)-SUM($M318:AP318),(Input!$M$161*(1+rvanilla)^0.5)/A19stdlife))</f>
        <v>0</v>
      </c>
      <c r="AR318" s="161">
        <f>IF(A19stdlife="n/a","n/a",IF(AR$3&gt;(A19stdlife+$E318),(Input!$M$161*(1+rvanilla)^0.5)-SUM($M318:AQ318),(Input!$M$161*(1+rvanilla)^0.5)/A19stdlife))</f>
        <v>0</v>
      </c>
      <c r="AS318" s="161">
        <f>IF(A19stdlife="n/a","n/a",IF(AS$3&gt;(A19stdlife+$E318),(Input!$M$161*(1+rvanilla)^0.5)-SUM($M318:AR318),(Input!$M$161*(1+rvanilla)^0.5)/A19stdlife))</f>
        <v>0</v>
      </c>
      <c r="AT318" s="161">
        <f>IF(A19stdlife="n/a","n/a",IF(AT$3&gt;(A19stdlife+$E318),(Input!$M$161*(1+rvanilla)^0.5)-SUM($M318:AS318),(Input!$M$161*(1+rvanilla)^0.5)/A19stdlife))</f>
        <v>0</v>
      </c>
      <c r="AU318" s="161">
        <f>IF(A19stdlife="n/a","n/a",IF(AU$3&gt;(A19stdlife+$E318),(Input!$M$161*(1+rvanilla)^0.5)-SUM($M318:AT318),(Input!$M$161*(1+rvanilla)^0.5)/A19stdlife))</f>
        <v>0</v>
      </c>
      <c r="AV318" s="161">
        <f>IF(A19stdlife="n/a","n/a",IF(AV$3&gt;(A19stdlife+$E318),(Input!$M$161*(1+rvanilla)^0.5)-SUM($M318:AU318),(Input!$M$161*(1+rvanilla)^0.5)/A19stdlife))</f>
        <v>0</v>
      </c>
      <c r="AW318" s="161">
        <f>IF(A19stdlife="n/a","n/a",IF(AW$3&gt;(A19stdlife+$E318),(Input!$M$161*(1+rvanilla)^0.5)-SUM($M318:AV318),(Input!$M$161*(1+rvanilla)^0.5)/A19stdlife))</f>
        <v>0</v>
      </c>
      <c r="AX318" s="161">
        <f>IF(A19stdlife="n/a","n/a",IF(AX$3&gt;(A19stdlife+$E318),(Input!$M$161*(1+rvanilla)^0.5)-SUM($M318:AW318),(Input!$M$161*(1+rvanilla)^0.5)/A19stdlife))</f>
        <v>0</v>
      </c>
      <c r="AY318" s="161">
        <f>IF(A19stdlife="n/a","n/a",IF(AY$3&gt;(A19stdlife+$E318),(Input!$M$161*(1+rvanilla)^0.5)-SUM($M318:AX318),(Input!$M$161*(1+rvanilla)^0.5)/A19stdlife))</f>
        <v>0</v>
      </c>
      <c r="AZ318" s="161">
        <f>IF(A19stdlife="n/a","n/a",IF(AZ$3&gt;(A19stdlife+$E318),(Input!$M$161*(1+rvanilla)^0.5)-SUM($M318:AY318),(Input!$M$161*(1+rvanilla)^0.5)/A19stdlife))</f>
        <v>0</v>
      </c>
      <c r="BA318" s="161">
        <f>IF(A19stdlife="n/a","n/a",IF(BA$3&gt;(A19stdlife+$E318),(Input!$M$161*(1+rvanilla)^0.5)-SUM($M318:AZ318),(Input!$M$161*(1+rvanilla)^0.5)/A19stdlife))</f>
        <v>0</v>
      </c>
      <c r="BB318" s="161">
        <f>IF(A19stdlife="n/a","n/a",IF(BB$3&gt;(A19stdlife+$E318),(Input!$M$161*(1+rvanilla)^0.5)-SUM($M318:BA318),(Input!$M$161*(1+rvanilla)^0.5)/A19stdlife))</f>
        <v>0</v>
      </c>
      <c r="BC318" s="161">
        <f>IF(A19stdlife="n/a","n/a",IF(BC$3&gt;(A19stdlife+$E318),(Input!$M$161*(1+rvanilla)^0.5)-SUM($M318:BB318),(Input!$M$161*(1+rvanilla)^0.5)/A19stdlife))</f>
        <v>0</v>
      </c>
      <c r="BD318" s="161">
        <f>IF(A19stdlife="n/a","n/a",IF(BD$3&gt;(A19stdlife+$E318),(Input!$M$161*(1+rvanilla)^0.5)-SUM($M318:BC318),(Input!$M$161*(1+rvanilla)^0.5)/A19stdlife))</f>
        <v>0</v>
      </c>
      <c r="BE318" s="161">
        <f>IF(A19stdlife="n/a","n/a",IF(BE$3&gt;(A19stdlife+$E318),(Input!$M$161*(1+rvanilla)^0.5)-SUM($M318:BD318),(Input!$M$161*(1+rvanilla)^0.5)/A19stdlife))</f>
        <v>0</v>
      </c>
      <c r="BF318" s="161">
        <f>IF(A19stdlife="n/a","n/a",IF(BF$3&gt;(A19stdlife+$E318),(Input!$M$161*(1+rvanilla)^0.5)-SUM($M318:BE318),(Input!$M$161*(1+rvanilla)^0.5)/A19stdlife))</f>
        <v>0</v>
      </c>
      <c r="BG318" s="161">
        <f>IF(A19stdlife="n/a","n/a",IF(BG$3&gt;(A19stdlife+$E318),(Input!$M$161*(1+rvanilla)^0.5)-SUM($M318:BF318),(Input!$M$161*(1+rvanilla)^0.5)/A19stdlife))</f>
        <v>0</v>
      </c>
      <c r="BH318" s="161">
        <f>IF(A19stdlife="n/a","n/a",IF(BH$3&gt;(A19stdlife+$E318),(Input!$M$161*(1+rvanilla)^0.5)-SUM($M318:BG318),(Input!$M$161*(1+rvanilla)^0.5)/A19stdlife))</f>
        <v>0</v>
      </c>
      <c r="BI318" s="161">
        <f>IF(A19stdlife="n/a","n/a",IF(BI$3&gt;(A19stdlife+$E318),(Input!$M$161*(1+rvanilla)^0.5)-SUM($M318:BH318),(Input!$M$161*(1+rvanilla)^0.5)/A19stdlife))</f>
        <v>0</v>
      </c>
      <c r="BJ318" s="19"/>
      <c r="BK318" s="19"/>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x14ac:dyDescent="0.2">
      <c r="A319" s="19"/>
      <c r="B319" s="19"/>
      <c r="C319" s="35"/>
      <c r="D319" s="469"/>
      <c r="E319" s="281">
        <v>8</v>
      </c>
      <c r="F319" s="37"/>
      <c r="G319" s="393"/>
      <c r="H319" s="307"/>
      <c r="I319" s="307"/>
      <c r="J319" s="307"/>
      <c r="K319" s="307"/>
      <c r="L319" s="307"/>
      <c r="M319" s="307"/>
      <c r="N319" s="306"/>
      <c r="O319" s="161">
        <f>IF(A19stdlife="n/a","n/a",IF(O$3&gt;(A19stdlife+$E319),(Input!$N$161*(1+rvanilla)^0.5)-SUM($N319:N319),(Input!$N$161*(1+rvanilla)^0.5)/A19stdlife))</f>
        <v>0</v>
      </c>
      <c r="P319" s="161">
        <f>IF(A19stdlife="n/a","n/a",IF(P$3&gt;(A19stdlife+$E319),(Input!$N$161*(1+rvanilla)^0.5)-SUM($N319:O319),(Input!$N$161*(1+rvanilla)^0.5)/A19stdlife))</f>
        <v>0</v>
      </c>
      <c r="Q319" s="161">
        <f>IF(A19stdlife="n/a","n/a",IF(Q$3&gt;(A19stdlife+$E319),(Input!$N$161*(1+rvanilla)^0.5)-SUM($N319:P319),(Input!$N$161*(1+rvanilla)^0.5)/A19stdlife))</f>
        <v>0</v>
      </c>
      <c r="R319" s="161">
        <f>IF(A19stdlife="n/a","n/a",IF(R$3&gt;(A19stdlife+$E319),(Input!$N$161*(1+rvanilla)^0.5)-SUM($N319:Q319),(Input!$N$161*(1+rvanilla)^0.5)/A19stdlife))</f>
        <v>0</v>
      </c>
      <c r="S319" s="161">
        <f>IF(A19stdlife="n/a","n/a",IF(S$3&gt;(A19stdlife+$E319),(Input!$N$161*(1+rvanilla)^0.5)-SUM($N319:R319),(Input!$N$161*(1+rvanilla)^0.5)/A19stdlife))</f>
        <v>0</v>
      </c>
      <c r="T319" s="161">
        <f>IF(A19stdlife="n/a","n/a",IF(T$3&gt;(A19stdlife+$E319),(Input!$N$161*(1+rvanilla)^0.5)-SUM($N319:S319),(Input!$N$161*(1+rvanilla)^0.5)/A19stdlife))</f>
        <v>0</v>
      </c>
      <c r="U319" s="161">
        <f>IF(A19stdlife="n/a","n/a",IF(U$3&gt;(A19stdlife+$E319),(Input!$N$161*(1+rvanilla)^0.5)-SUM($N319:T319),(Input!$N$161*(1+rvanilla)^0.5)/A19stdlife))</f>
        <v>0</v>
      </c>
      <c r="V319" s="161">
        <f>IF(A19stdlife="n/a","n/a",IF(V$3&gt;(A19stdlife+$E319),(Input!$N$161*(1+rvanilla)^0.5)-SUM($N319:U319),(Input!$N$161*(1+rvanilla)^0.5)/A19stdlife))</f>
        <v>0</v>
      </c>
      <c r="W319" s="161">
        <f>IF(A19stdlife="n/a","n/a",IF(W$3&gt;(A19stdlife+$E319),(Input!$N$161*(1+rvanilla)^0.5)-SUM($N319:V319),(Input!$N$161*(1+rvanilla)^0.5)/A19stdlife))</f>
        <v>0</v>
      </c>
      <c r="X319" s="161">
        <f>IF(A19stdlife="n/a","n/a",IF(X$3&gt;(A19stdlife+$E319),(Input!$N$161*(1+rvanilla)^0.5)-SUM($N319:W319),(Input!$N$161*(1+rvanilla)^0.5)/A19stdlife))</f>
        <v>0</v>
      </c>
      <c r="Y319" s="161">
        <f>IF(A19stdlife="n/a","n/a",IF(Y$3&gt;(A19stdlife+$E319),(Input!$N$161*(1+rvanilla)^0.5)-SUM($N319:X319),(Input!$N$161*(1+rvanilla)^0.5)/A19stdlife))</f>
        <v>0</v>
      </c>
      <c r="Z319" s="161">
        <f>IF(A19stdlife="n/a","n/a",IF(Z$3&gt;(A19stdlife+$E319),(Input!$N$161*(1+rvanilla)^0.5)-SUM($N319:Y319),(Input!$N$161*(1+rvanilla)^0.5)/A19stdlife))</f>
        <v>0</v>
      </c>
      <c r="AA319" s="161">
        <f>IF(A19stdlife="n/a","n/a",IF(AA$3&gt;(A19stdlife+$E319),(Input!$N$161*(1+rvanilla)^0.5)-SUM($N319:Z319),(Input!$N$161*(1+rvanilla)^0.5)/A19stdlife))</f>
        <v>0</v>
      </c>
      <c r="AB319" s="161">
        <f>IF(A19stdlife="n/a","n/a",IF(AB$3&gt;(A19stdlife+$E319),(Input!$N$161*(1+rvanilla)^0.5)-SUM($N319:AA319),(Input!$N$161*(1+rvanilla)^0.5)/A19stdlife))</f>
        <v>0</v>
      </c>
      <c r="AC319" s="161">
        <f>IF(A19stdlife="n/a","n/a",IF(AC$3&gt;(A19stdlife+$E319),(Input!$N$161*(1+rvanilla)^0.5)-SUM($N319:AB319),(Input!$N$161*(1+rvanilla)^0.5)/A19stdlife))</f>
        <v>0</v>
      </c>
      <c r="AD319" s="161">
        <f>IF(A19stdlife="n/a","n/a",IF(AD$3&gt;(A19stdlife+$E319),(Input!$N$161*(1+rvanilla)^0.5)-SUM($N319:AC319),(Input!$N$161*(1+rvanilla)^0.5)/A19stdlife))</f>
        <v>0</v>
      </c>
      <c r="AE319" s="161">
        <f>IF(A19stdlife="n/a","n/a",IF(AE$3&gt;(A19stdlife+$E319),(Input!$N$161*(1+rvanilla)^0.5)-SUM($N319:AD319),(Input!$N$161*(1+rvanilla)^0.5)/A19stdlife))</f>
        <v>0</v>
      </c>
      <c r="AF319" s="161">
        <f>IF(A19stdlife="n/a","n/a",IF(AF$3&gt;(A19stdlife+$E319),(Input!$N$161*(1+rvanilla)^0.5)-SUM($N319:AE319),(Input!$N$161*(1+rvanilla)^0.5)/A19stdlife))</f>
        <v>0</v>
      </c>
      <c r="AG319" s="161">
        <f>IF(A19stdlife="n/a","n/a",IF(AG$3&gt;(A19stdlife+$E319),(Input!$N$161*(1+rvanilla)^0.5)-SUM($N319:AF319),(Input!$N$161*(1+rvanilla)^0.5)/A19stdlife))</f>
        <v>0</v>
      </c>
      <c r="AH319" s="161">
        <f>IF(A19stdlife="n/a","n/a",IF(AH$3&gt;(A19stdlife+$E319),(Input!$N$161*(1+rvanilla)^0.5)-SUM($N319:AG319),(Input!$N$161*(1+rvanilla)^0.5)/A19stdlife))</f>
        <v>0</v>
      </c>
      <c r="AI319" s="161">
        <f>IF(A19stdlife="n/a","n/a",IF(AI$3&gt;(A19stdlife+$E319),(Input!$N$161*(1+rvanilla)^0.5)-SUM($N319:AH319),(Input!$N$161*(1+rvanilla)^0.5)/A19stdlife))</f>
        <v>0</v>
      </c>
      <c r="AJ319" s="161">
        <f>IF(A19stdlife="n/a","n/a",IF(AJ$3&gt;(A19stdlife+$E319),(Input!$N$161*(1+rvanilla)^0.5)-SUM($N319:AI319),(Input!$N$161*(1+rvanilla)^0.5)/A19stdlife))</f>
        <v>0</v>
      </c>
      <c r="AK319" s="161">
        <f>IF(A19stdlife="n/a","n/a",IF(AK$3&gt;(A19stdlife+$E319),(Input!$N$161*(1+rvanilla)^0.5)-SUM($N319:AJ319),(Input!$N$161*(1+rvanilla)^0.5)/A19stdlife))</f>
        <v>0</v>
      </c>
      <c r="AL319" s="161">
        <f>IF(A19stdlife="n/a","n/a",IF(AL$3&gt;(A19stdlife+$E319),(Input!$N$161*(1+rvanilla)^0.5)-SUM($N319:AK319),(Input!$N$161*(1+rvanilla)^0.5)/A19stdlife))</f>
        <v>0</v>
      </c>
      <c r="AM319" s="161">
        <f>IF(A19stdlife="n/a","n/a",IF(AM$3&gt;(A19stdlife+$E319),(Input!$N$161*(1+rvanilla)^0.5)-SUM($N319:AL319),(Input!$N$161*(1+rvanilla)^0.5)/A19stdlife))</f>
        <v>0</v>
      </c>
      <c r="AN319" s="161">
        <f>IF(A19stdlife="n/a","n/a",IF(AN$3&gt;(A19stdlife+$E319),(Input!$N$161*(1+rvanilla)^0.5)-SUM($N319:AM319),(Input!$N$161*(1+rvanilla)^0.5)/A19stdlife))</f>
        <v>0</v>
      </c>
      <c r="AO319" s="161">
        <f>IF(A19stdlife="n/a","n/a",IF(AO$3&gt;(A19stdlife+$E319),(Input!$N$161*(1+rvanilla)^0.5)-SUM($N319:AN319),(Input!$N$161*(1+rvanilla)^0.5)/A19stdlife))</f>
        <v>0</v>
      </c>
      <c r="AP319" s="161">
        <f>IF(A19stdlife="n/a","n/a",IF(AP$3&gt;(A19stdlife+$E319),(Input!$N$161*(1+rvanilla)^0.5)-SUM($N319:AO319),(Input!$N$161*(1+rvanilla)^0.5)/A19stdlife))</f>
        <v>0</v>
      </c>
      <c r="AQ319" s="161">
        <f>IF(A19stdlife="n/a","n/a",IF(AQ$3&gt;(A19stdlife+$E319),(Input!$N$161*(1+rvanilla)^0.5)-SUM($N319:AP319),(Input!$N$161*(1+rvanilla)^0.5)/A19stdlife))</f>
        <v>0</v>
      </c>
      <c r="AR319" s="161">
        <f>IF(A19stdlife="n/a","n/a",IF(AR$3&gt;(A19stdlife+$E319),(Input!$N$161*(1+rvanilla)^0.5)-SUM($N319:AQ319),(Input!$N$161*(1+rvanilla)^0.5)/A19stdlife))</f>
        <v>0</v>
      </c>
      <c r="AS319" s="161">
        <f>IF(A19stdlife="n/a","n/a",IF(AS$3&gt;(A19stdlife+$E319),(Input!$N$161*(1+rvanilla)^0.5)-SUM($N319:AR319),(Input!$N$161*(1+rvanilla)^0.5)/A19stdlife))</f>
        <v>0</v>
      </c>
      <c r="AT319" s="161">
        <f>IF(A19stdlife="n/a","n/a",IF(AT$3&gt;(A19stdlife+$E319),(Input!$N$161*(1+rvanilla)^0.5)-SUM($N319:AS319),(Input!$N$161*(1+rvanilla)^0.5)/A19stdlife))</f>
        <v>0</v>
      </c>
      <c r="AU319" s="161">
        <f>IF(A19stdlife="n/a","n/a",IF(AU$3&gt;(A19stdlife+$E319),(Input!$N$161*(1+rvanilla)^0.5)-SUM($N319:AT319),(Input!$N$161*(1+rvanilla)^0.5)/A19stdlife))</f>
        <v>0</v>
      </c>
      <c r="AV319" s="161">
        <f>IF(A19stdlife="n/a","n/a",IF(AV$3&gt;(A19stdlife+$E319),(Input!$N$161*(1+rvanilla)^0.5)-SUM($N319:AU319),(Input!$N$161*(1+rvanilla)^0.5)/A19stdlife))</f>
        <v>0</v>
      </c>
      <c r="AW319" s="161">
        <f>IF(A19stdlife="n/a","n/a",IF(AW$3&gt;(A19stdlife+$E319),(Input!$N$161*(1+rvanilla)^0.5)-SUM($N319:AV319),(Input!$N$161*(1+rvanilla)^0.5)/A19stdlife))</f>
        <v>0</v>
      </c>
      <c r="AX319" s="161">
        <f>IF(A19stdlife="n/a","n/a",IF(AX$3&gt;(A19stdlife+$E319),(Input!$N$161*(1+rvanilla)^0.5)-SUM($N319:AW319),(Input!$N$161*(1+rvanilla)^0.5)/A19stdlife))</f>
        <v>0</v>
      </c>
      <c r="AY319" s="161">
        <f>IF(A19stdlife="n/a","n/a",IF(AY$3&gt;(A19stdlife+$E319),(Input!$N$161*(1+rvanilla)^0.5)-SUM($N319:AX319),(Input!$N$161*(1+rvanilla)^0.5)/A19stdlife))</f>
        <v>0</v>
      </c>
      <c r="AZ319" s="161">
        <f>IF(A19stdlife="n/a","n/a",IF(AZ$3&gt;(A19stdlife+$E319),(Input!$N$161*(1+rvanilla)^0.5)-SUM($N319:AY319),(Input!$N$161*(1+rvanilla)^0.5)/A19stdlife))</f>
        <v>0</v>
      </c>
      <c r="BA319" s="161">
        <f>IF(A19stdlife="n/a","n/a",IF(BA$3&gt;(A19stdlife+$E319),(Input!$N$161*(1+rvanilla)^0.5)-SUM($N319:AZ319),(Input!$N$161*(1+rvanilla)^0.5)/A19stdlife))</f>
        <v>0</v>
      </c>
      <c r="BB319" s="161">
        <f>IF(A19stdlife="n/a","n/a",IF(BB$3&gt;(A19stdlife+$E319),(Input!$N$161*(1+rvanilla)^0.5)-SUM($N319:BA319),(Input!$N$161*(1+rvanilla)^0.5)/A19stdlife))</f>
        <v>0</v>
      </c>
      <c r="BC319" s="161">
        <f>IF(A19stdlife="n/a","n/a",IF(BC$3&gt;(A19stdlife+$E319),(Input!$N$161*(1+rvanilla)^0.5)-SUM($N319:BB319),(Input!$N$161*(1+rvanilla)^0.5)/A19stdlife))</f>
        <v>0</v>
      </c>
      <c r="BD319" s="161">
        <f>IF(A19stdlife="n/a","n/a",IF(BD$3&gt;(A19stdlife+$E319),(Input!$N$161*(1+rvanilla)^0.5)-SUM($N319:BC319),(Input!$N$161*(1+rvanilla)^0.5)/A19stdlife))</f>
        <v>0</v>
      </c>
      <c r="BE319" s="161">
        <f>IF(A19stdlife="n/a","n/a",IF(BE$3&gt;(A19stdlife+$E319),(Input!$N$161*(1+rvanilla)^0.5)-SUM($N319:BD319),(Input!$N$161*(1+rvanilla)^0.5)/A19stdlife))</f>
        <v>0</v>
      </c>
      <c r="BF319" s="161">
        <f>IF(A19stdlife="n/a","n/a",IF(BF$3&gt;(A19stdlife+$E319),(Input!$N$161*(1+rvanilla)^0.5)-SUM($N319:BE319),(Input!$N$161*(1+rvanilla)^0.5)/A19stdlife))</f>
        <v>0</v>
      </c>
      <c r="BG319" s="161">
        <f>IF(A19stdlife="n/a","n/a",IF(BG$3&gt;(A19stdlife+$E319),(Input!$N$161*(1+rvanilla)^0.5)-SUM($N319:BF319),(Input!$N$161*(1+rvanilla)^0.5)/A19stdlife))</f>
        <v>0</v>
      </c>
      <c r="BH319" s="161">
        <f>IF(A19stdlife="n/a","n/a",IF(BH$3&gt;(A19stdlife+$E319),(Input!$N$161*(1+rvanilla)^0.5)-SUM($N319:BG319),(Input!$N$161*(1+rvanilla)^0.5)/A19stdlife))</f>
        <v>0</v>
      </c>
      <c r="BI319" s="161">
        <f>IF(A19stdlife="n/a","n/a",IF(BI$3&gt;(A19stdlife+$E319),(Input!$N$161*(1+rvanilla)^0.5)-SUM($N319:BH319),(Input!$N$161*(1+rvanilla)^0.5)/A19stdlife))</f>
        <v>0</v>
      </c>
      <c r="BJ319" s="19"/>
      <c r="BK319" s="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x14ac:dyDescent="0.2">
      <c r="A320" s="19"/>
      <c r="B320" s="19"/>
      <c r="C320" s="35"/>
      <c r="D320" s="469"/>
      <c r="E320" s="281">
        <v>9</v>
      </c>
      <c r="F320" s="37"/>
      <c r="G320" s="393"/>
      <c r="H320" s="307"/>
      <c r="I320" s="307"/>
      <c r="J320" s="307"/>
      <c r="K320" s="307"/>
      <c r="L320" s="307"/>
      <c r="M320" s="307"/>
      <c r="N320" s="307"/>
      <c r="O320" s="306"/>
      <c r="P320" s="161">
        <f>IF(A19stdlife="n/a","n/a",IF(P$3&gt;(A19stdlife+$E320),(Input!$O$161*(1+rvanilla)^0.5)-SUM($O320:O320),(Input!$O$161*(1+rvanilla)^0.5)/A19stdlife))</f>
        <v>0</v>
      </c>
      <c r="Q320" s="161">
        <f>IF(A19stdlife="n/a","n/a",IF(Q$3&gt;(A19stdlife+$E320),(Input!$O$161*(1+rvanilla)^0.5)-SUM($O320:P320),(Input!$O$161*(1+rvanilla)^0.5)/A19stdlife))</f>
        <v>0</v>
      </c>
      <c r="R320" s="161">
        <f>IF(A19stdlife="n/a","n/a",IF(R$3&gt;(A19stdlife+$E320),(Input!$O$161*(1+rvanilla)^0.5)-SUM($O320:Q320),(Input!$O$161*(1+rvanilla)^0.5)/A19stdlife))</f>
        <v>0</v>
      </c>
      <c r="S320" s="161">
        <f>IF(A19stdlife="n/a","n/a",IF(S$3&gt;(A19stdlife+$E320),(Input!$O$161*(1+rvanilla)^0.5)-SUM($O320:R320),(Input!$O$161*(1+rvanilla)^0.5)/A19stdlife))</f>
        <v>0</v>
      </c>
      <c r="T320" s="161">
        <f>IF(A19stdlife="n/a","n/a",IF(T$3&gt;(A19stdlife+$E320),(Input!$O$161*(1+rvanilla)^0.5)-SUM($O320:S320),(Input!$O$161*(1+rvanilla)^0.5)/A19stdlife))</f>
        <v>0</v>
      </c>
      <c r="U320" s="161">
        <f>IF(A19stdlife="n/a","n/a",IF(U$3&gt;(A19stdlife+$E320),(Input!$O$161*(1+rvanilla)^0.5)-SUM($O320:T320),(Input!$O$161*(1+rvanilla)^0.5)/A19stdlife))</f>
        <v>0</v>
      </c>
      <c r="V320" s="161">
        <f>IF(A19stdlife="n/a","n/a",IF(V$3&gt;(A19stdlife+$E320),(Input!$O$161*(1+rvanilla)^0.5)-SUM($O320:U320),(Input!$O$161*(1+rvanilla)^0.5)/A19stdlife))</f>
        <v>0</v>
      </c>
      <c r="W320" s="161">
        <f>IF(A19stdlife="n/a","n/a",IF(W$3&gt;(A19stdlife+$E320),(Input!$O$161*(1+rvanilla)^0.5)-SUM($O320:V320),(Input!$O$161*(1+rvanilla)^0.5)/A19stdlife))</f>
        <v>0</v>
      </c>
      <c r="X320" s="161">
        <f>IF(A19stdlife="n/a","n/a",IF(X$3&gt;(A19stdlife+$E320),(Input!$O$161*(1+rvanilla)^0.5)-SUM($O320:W320),(Input!$O$161*(1+rvanilla)^0.5)/A19stdlife))</f>
        <v>0</v>
      </c>
      <c r="Y320" s="161">
        <f>IF(A19stdlife="n/a","n/a",IF(Y$3&gt;(A19stdlife+$E320),(Input!$O$161*(1+rvanilla)^0.5)-SUM($O320:X320),(Input!$O$161*(1+rvanilla)^0.5)/A19stdlife))</f>
        <v>0</v>
      </c>
      <c r="Z320" s="161">
        <f>IF(A19stdlife="n/a","n/a",IF(Z$3&gt;(A19stdlife+$E320),(Input!$O$161*(1+rvanilla)^0.5)-SUM($O320:Y320),(Input!$O$161*(1+rvanilla)^0.5)/A19stdlife))</f>
        <v>0</v>
      </c>
      <c r="AA320" s="161">
        <f>IF(A19stdlife="n/a","n/a",IF(AA$3&gt;(A19stdlife+$E320),(Input!$O$161*(1+rvanilla)^0.5)-SUM($O320:Z320),(Input!$O$161*(1+rvanilla)^0.5)/A19stdlife))</f>
        <v>0</v>
      </c>
      <c r="AB320" s="161">
        <f>IF(A19stdlife="n/a","n/a",IF(AB$3&gt;(A19stdlife+$E320),(Input!$O$161*(1+rvanilla)^0.5)-SUM($O320:AA320),(Input!$O$161*(1+rvanilla)^0.5)/A19stdlife))</f>
        <v>0</v>
      </c>
      <c r="AC320" s="161">
        <f>IF(A19stdlife="n/a","n/a",IF(AC$3&gt;(A19stdlife+$E320),(Input!$O$161*(1+rvanilla)^0.5)-SUM($O320:AB320),(Input!$O$161*(1+rvanilla)^0.5)/A19stdlife))</f>
        <v>0</v>
      </c>
      <c r="AD320" s="161">
        <f>IF(A19stdlife="n/a","n/a",IF(AD$3&gt;(A19stdlife+$E320),(Input!$O$161*(1+rvanilla)^0.5)-SUM($O320:AC320),(Input!$O$161*(1+rvanilla)^0.5)/A19stdlife))</f>
        <v>0</v>
      </c>
      <c r="AE320" s="161">
        <f>IF(A19stdlife="n/a","n/a",IF(AE$3&gt;(A19stdlife+$E320),(Input!$O$161*(1+rvanilla)^0.5)-SUM($O320:AD320),(Input!$O$161*(1+rvanilla)^0.5)/A19stdlife))</f>
        <v>0</v>
      </c>
      <c r="AF320" s="161">
        <f>IF(A19stdlife="n/a","n/a",IF(AF$3&gt;(A19stdlife+$E320),(Input!$O$161*(1+rvanilla)^0.5)-SUM($O320:AE320),(Input!$O$161*(1+rvanilla)^0.5)/A19stdlife))</f>
        <v>0</v>
      </c>
      <c r="AG320" s="161">
        <f>IF(A19stdlife="n/a","n/a",IF(AG$3&gt;(A19stdlife+$E320),(Input!$O$161*(1+rvanilla)^0.5)-SUM($O320:AF320),(Input!$O$161*(1+rvanilla)^0.5)/A19stdlife))</f>
        <v>0</v>
      </c>
      <c r="AH320" s="161">
        <f>IF(A19stdlife="n/a","n/a",IF(AH$3&gt;(A19stdlife+$E320),(Input!$O$161*(1+rvanilla)^0.5)-SUM($O320:AG320),(Input!$O$161*(1+rvanilla)^0.5)/A19stdlife))</f>
        <v>0</v>
      </c>
      <c r="AI320" s="161">
        <f>IF(A19stdlife="n/a","n/a",IF(AI$3&gt;(A19stdlife+$E320),(Input!$O$161*(1+rvanilla)^0.5)-SUM($O320:AH320),(Input!$O$161*(1+rvanilla)^0.5)/A19stdlife))</f>
        <v>0</v>
      </c>
      <c r="AJ320" s="161">
        <f>IF(A19stdlife="n/a","n/a",IF(AJ$3&gt;(A19stdlife+$E320),(Input!$O$161*(1+rvanilla)^0.5)-SUM($O320:AI320),(Input!$O$161*(1+rvanilla)^0.5)/A19stdlife))</f>
        <v>0</v>
      </c>
      <c r="AK320" s="161">
        <f>IF(A19stdlife="n/a","n/a",IF(AK$3&gt;(A19stdlife+$E320),(Input!$O$161*(1+rvanilla)^0.5)-SUM($O320:AJ320),(Input!$O$161*(1+rvanilla)^0.5)/A19stdlife))</f>
        <v>0</v>
      </c>
      <c r="AL320" s="161">
        <f>IF(A19stdlife="n/a","n/a",IF(AL$3&gt;(A19stdlife+$E320),(Input!$O$161*(1+rvanilla)^0.5)-SUM($O320:AK320),(Input!$O$161*(1+rvanilla)^0.5)/A19stdlife))</f>
        <v>0</v>
      </c>
      <c r="AM320" s="161">
        <f>IF(A19stdlife="n/a","n/a",IF(AM$3&gt;(A19stdlife+$E320),(Input!$O$161*(1+rvanilla)^0.5)-SUM($O320:AL320),(Input!$O$161*(1+rvanilla)^0.5)/A19stdlife))</f>
        <v>0</v>
      </c>
      <c r="AN320" s="161">
        <f>IF(A19stdlife="n/a","n/a",IF(AN$3&gt;(A19stdlife+$E320),(Input!$O$161*(1+rvanilla)^0.5)-SUM($O320:AM320),(Input!$O$161*(1+rvanilla)^0.5)/A19stdlife))</f>
        <v>0</v>
      </c>
      <c r="AO320" s="161">
        <f>IF(A19stdlife="n/a","n/a",IF(AO$3&gt;(A19stdlife+$E320),(Input!$O$161*(1+rvanilla)^0.5)-SUM($O320:AN320),(Input!$O$161*(1+rvanilla)^0.5)/A19stdlife))</f>
        <v>0</v>
      </c>
      <c r="AP320" s="161">
        <f>IF(A19stdlife="n/a","n/a",IF(AP$3&gt;(A19stdlife+$E320),(Input!$O$161*(1+rvanilla)^0.5)-SUM($O320:AO320),(Input!$O$161*(1+rvanilla)^0.5)/A19stdlife))</f>
        <v>0</v>
      </c>
      <c r="AQ320" s="161">
        <f>IF(A19stdlife="n/a","n/a",IF(AQ$3&gt;(A19stdlife+$E320),(Input!$O$161*(1+rvanilla)^0.5)-SUM($O320:AP320),(Input!$O$161*(1+rvanilla)^0.5)/A19stdlife))</f>
        <v>0</v>
      </c>
      <c r="AR320" s="161">
        <f>IF(A19stdlife="n/a","n/a",IF(AR$3&gt;(A19stdlife+$E320),(Input!$O$161*(1+rvanilla)^0.5)-SUM($O320:AQ320),(Input!$O$161*(1+rvanilla)^0.5)/A19stdlife))</f>
        <v>0</v>
      </c>
      <c r="AS320" s="161">
        <f>IF(A19stdlife="n/a","n/a",IF(AS$3&gt;(A19stdlife+$E320),(Input!$O$161*(1+rvanilla)^0.5)-SUM($O320:AR320),(Input!$O$161*(1+rvanilla)^0.5)/A19stdlife))</f>
        <v>0</v>
      </c>
      <c r="AT320" s="161">
        <f>IF(A19stdlife="n/a","n/a",IF(AT$3&gt;(A19stdlife+$E320),(Input!$O$161*(1+rvanilla)^0.5)-SUM($O320:AS320),(Input!$O$161*(1+rvanilla)^0.5)/A19stdlife))</f>
        <v>0</v>
      </c>
      <c r="AU320" s="161">
        <f>IF(A19stdlife="n/a","n/a",IF(AU$3&gt;(A19stdlife+$E320),(Input!$O$161*(1+rvanilla)^0.5)-SUM($O320:AT320),(Input!$O$161*(1+rvanilla)^0.5)/A19stdlife))</f>
        <v>0</v>
      </c>
      <c r="AV320" s="161">
        <f>IF(A19stdlife="n/a","n/a",IF(AV$3&gt;(A19stdlife+$E320),(Input!$O$161*(1+rvanilla)^0.5)-SUM($O320:AU320),(Input!$O$161*(1+rvanilla)^0.5)/A19stdlife))</f>
        <v>0</v>
      </c>
      <c r="AW320" s="161">
        <f>IF(A19stdlife="n/a","n/a",IF(AW$3&gt;(A19stdlife+$E320),(Input!$O$161*(1+rvanilla)^0.5)-SUM($O320:AV320),(Input!$O$161*(1+rvanilla)^0.5)/A19stdlife))</f>
        <v>0</v>
      </c>
      <c r="AX320" s="161">
        <f>IF(A19stdlife="n/a","n/a",IF(AX$3&gt;(A19stdlife+$E320),(Input!$O$161*(1+rvanilla)^0.5)-SUM($O320:AW320),(Input!$O$161*(1+rvanilla)^0.5)/A19stdlife))</f>
        <v>0</v>
      </c>
      <c r="AY320" s="161">
        <f>IF(A19stdlife="n/a","n/a",IF(AY$3&gt;(A19stdlife+$E320),(Input!$O$161*(1+rvanilla)^0.5)-SUM($O320:AX320),(Input!$O$161*(1+rvanilla)^0.5)/A19stdlife))</f>
        <v>0</v>
      </c>
      <c r="AZ320" s="161">
        <f>IF(A19stdlife="n/a","n/a",IF(AZ$3&gt;(A19stdlife+$E320),(Input!$O$161*(1+rvanilla)^0.5)-SUM($O320:AY320),(Input!$O$161*(1+rvanilla)^0.5)/A19stdlife))</f>
        <v>0</v>
      </c>
      <c r="BA320" s="161">
        <f>IF(A19stdlife="n/a","n/a",IF(BA$3&gt;(A19stdlife+$E320),(Input!$O$161*(1+rvanilla)^0.5)-SUM($O320:AZ320),(Input!$O$161*(1+rvanilla)^0.5)/A19stdlife))</f>
        <v>0</v>
      </c>
      <c r="BB320" s="161">
        <f>IF(A19stdlife="n/a","n/a",IF(BB$3&gt;(A19stdlife+$E320),(Input!$O$161*(1+rvanilla)^0.5)-SUM($O320:BA320),(Input!$O$161*(1+rvanilla)^0.5)/A19stdlife))</f>
        <v>0</v>
      </c>
      <c r="BC320" s="161">
        <f>IF(A19stdlife="n/a","n/a",IF(BC$3&gt;(A19stdlife+$E320),(Input!$O$161*(1+rvanilla)^0.5)-SUM($O320:BB320),(Input!$O$161*(1+rvanilla)^0.5)/A19stdlife))</f>
        <v>0</v>
      </c>
      <c r="BD320" s="161">
        <f>IF(A19stdlife="n/a","n/a",IF(BD$3&gt;(A19stdlife+$E320),(Input!$O$161*(1+rvanilla)^0.5)-SUM($O320:BC320),(Input!$O$161*(1+rvanilla)^0.5)/A19stdlife))</f>
        <v>0</v>
      </c>
      <c r="BE320" s="161">
        <f>IF(A19stdlife="n/a","n/a",IF(BE$3&gt;(A19stdlife+$E320),(Input!$O$161*(1+rvanilla)^0.5)-SUM($O320:BD320),(Input!$O$161*(1+rvanilla)^0.5)/A19stdlife))</f>
        <v>0</v>
      </c>
      <c r="BF320" s="161">
        <f>IF(A19stdlife="n/a","n/a",IF(BF$3&gt;(A19stdlife+$E320),(Input!$O$161*(1+rvanilla)^0.5)-SUM($O320:BE320),(Input!$O$161*(1+rvanilla)^0.5)/A19stdlife))</f>
        <v>0</v>
      </c>
      <c r="BG320" s="161">
        <f>IF(A19stdlife="n/a","n/a",IF(BG$3&gt;(A19stdlife+$E320),(Input!$O$161*(1+rvanilla)^0.5)-SUM($O320:BF320),(Input!$O$161*(1+rvanilla)^0.5)/A19stdlife))</f>
        <v>0</v>
      </c>
      <c r="BH320" s="161">
        <f>IF(A19stdlife="n/a","n/a",IF(BH$3&gt;(A19stdlife+$E320),(Input!$O$161*(1+rvanilla)^0.5)-SUM($O320:BG320),(Input!$O$161*(1+rvanilla)^0.5)/A19stdlife))</f>
        <v>0</v>
      </c>
      <c r="BI320" s="161">
        <f>IF(A19stdlife="n/a","n/a",IF(BI$3&gt;(A19stdlife+$E320),(Input!$O$161*(1+rvanilla)^0.5)-SUM($O320:BH320),(Input!$O$161*(1+rvanilla)^0.5)/A19stdlife))</f>
        <v>0</v>
      </c>
      <c r="BJ320" s="19"/>
      <c r="BK320" s="19"/>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x14ac:dyDescent="0.2">
      <c r="A321" s="19"/>
      <c r="B321" s="19"/>
      <c r="C321" s="35"/>
      <c r="D321" s="469"/>
      <c r="E321" s="282">
        <v>10</v>
      </c>
      <c r="F321" s="37"/>
      <c r="G321" s="393"/>
      <c r="H321" s="307"/>
      <c r="I321" s="307"/>
      <c r="J321" s="307"/>
      <c r="K321" s="307"/>
      <c r="L321" s="307"/>
      <c r="M321" s="307"/>
      <c r="N321" s="307"/>
      <c r="O321" s="307"/>
      <c r="P321" s="306"/>
      <c r="Q321" s="161">
        <f>IF(A19stdlife="n/a","n/a",IF(Q$3&gt;(A19stdlife+$E321),(Input!$P$161*(1+rvanilla)^0.5)-SUM($P321:P321),(Input!$P$161*(1+rvanilla)^0.5)/A19stdlife))</f>
        <v>0</v>
      </c>
      <c r="R321" s="161">
        <f>IF(A19stdlife="n/a","n/a",IF(R$3&gt;(A19stdlife+$E321),(Input!$P$161*(1+rvanilla)^0.5)-SUM($P321:Q321),(Input!$P$161*(1+rvanilla)^0.5)/A19stdlife))</f>
        <v>0</v>
      </c>
      <c r="S321" s="161">
        <f>IF(A19stdlife="n/a","n/a",IF(S$3&gt;(A19stdlife+$E321),(Input!$P$161*(1+rvanilla)^0.5)-SUM($P321:R321),(Input!$P$161*(1+rvanilla)^0.5)/A19stdlife))</f>
        <v>0</v>
      </c>
      <c r="T321" s="161">
        <f>IF(A19stdlife="n/a","n/a",IF(T$3&gt;(A19stdlife+$E321),(Input!$P$161*(1+rvanilla)^0.5)-SUM($P321:S321),(Input!$P$161*(1+rvanilla)^0.5)/A19stdlife))</f>
        <v>0</v>
      </c>
      <c r="U321" s="161">
        <f>IF(A19stdlife="n/a","n/a",IF(U$3&gt;(A19stdlife+$E321),(Input!$P$161*(1+rvanilla)^0.5)-SUM($P321:T321),(Input!$P$161*(1+rvanilla)^0.5)/A19stdlife))</f>
        <v>0</v>
      </c>
      <c r="V321" s="161">
        <f>IF(A19stdlife="n/a","n/a",IF(V$3&gt;(A19stdlife+$E321),(Input!$P$161*(1+rvanilla)^0.5)-SUM($P321:U321),(Input!$P$161*(1+rvanilla)^0.5)/A19stdlife))</f>
        <v>0</v>
      </c>
      <c r="W321" s="161">
        <f>IF(A19stdlife="n/a","n/a",IF(W$3&gt;(A19stdlife+$E321),(Input!$P$161*(1+rvanilla)^0.5)-SUM($P321:V321),(Input!$P$161*(1+rvanilla)^0.5)/A19stdlife))</f>
        <v>0</v>
      </c>
      <c r="X321" s="161">
        <f>IF(A19stdlife="n/a","n/a",IF(X$3&gt;(A19stdlife+$E321),(Input!$P$161*(1+rvanilla)^0.5)-SUM($P321:W321),(Input!$P$161*(1+rvanilla)^0.5)/A19stdlife))</f>
        <v>0</v>
      </c>
      <c r="Y321" s="161">
        <f>IF(A19stdlife="n/a","n/a",IF(Y$3&gt;(A19stdlife+$E321),(Input!$P$161*(1+rvanilla)^0.5)-SUM($P321:X321),(Input!$P$161*(1+rvanilla)^0.5)/A19stdlife))</f>
        <v>0</v>
      </c>
      <c r="Z321" s="161">
        <f>IF(A19stdlife="n/a","n/a",IF(Z$3&gt;(A19stdlife+$E321),(Input!$P$161*(1+rvanilla)^0.5)-SUM($P321:Y321),(Input!$P$161*(1+rvanilla)^0.5)/A19stdlife))</f>
        <v>0</v>
      </c>
      <c r="AA321" s="161">
        <f>IF(A19stdlife="n/a","n/a",IF(AA$3&gt;(A19stdlife+$E321),(Input!$P$161*(1+rvanilla)^0.5)-SUM($P321:Z321),(Input!$P$161*(1+rvanilla)^0.5)/A19stdlife))</f>
        <v>0</v>
      </c>
      <c r="AB321" s="161">
        <f>IF(A19stdlife="n/a","n/a",IF(AB$3&gt;(A19stdlife+$E321),(Input!$P$161*(1+rvanilla)^0.5)-SUM($P321:AA321),(Input!$P$161*(1+rvanilla)^0.5)/A19stdlife))</f>
        <v>0</v>
      </c>
      <c r="AC321" s="161">
        <f>IF(A19stdlife="n/a","n/a",IF(AC$3&gt;(A19stdlife+$E321),(Input!$P$161*(1+rvanilla)^0.5)-SUM($P321:AB321),(Input!$P$161*(1+rvanilla)^0.5)/A19stdlife))</f>
        <v>0</v>
      </c>
      <c r="AD321" s="161">
        <f>IF(A19stdlife="n/a","n/a",IF(AD$3&gt;(A19stdlife+$E321),(Input!$P$161*(1+rvanilla)^0.5)-SUM($P321:AC321),(Input!$P$161*(1+rvanilla)^0.5)/A19stdlife))</f>
        <v>0</v>
      </c>
      <c r="AE321" s="161">
        <f>IF(A19stdlife="n/a","n/a",IF(AE$3&gt;(A19stdlife+$E321),(Input!$P$161*(1+rvanilla)^0.5)-SUM($P321:AD321),(Input!$P$161*(1+rvanilla)^0.5)/A19stdlife))</f>
        <v>0</v>
      </c>
      <c r="AF321" s="161">
        <f>IF(A19stdlife="n/a","n/a",IF(AF$3&gt;(A19stdlife+$E321),(Input!$P$161*(1+rvanilla)^0.5)-SUM($P321:AE321),(Input!$P$161*(1+rvanilla)^0.5)/A19stdlife))</f>
        <v>0</v>
      </c>
      <c r="AG321" s="161">
        <f>IF(A19stdlife="n/a","n/a",IF(AG$3&gt;(A19stdlife+$E321),(Input!$P$161*(1+rvanilla)^0.5)-SUM($P321:AF321),(Input!$P$161*(1+rvanilla)^0.5)/A19stdlife))</f>
        <v>0</v>
      </c>
      <c r="AH321" s="161">
        <f>IF(A19stdlife="n/a","n/a",IF(AH$3&gt;(A19stdlife+$E321),(Input!$P$161*(1+rvanilla)^0.5)-SUM($P321:AG321),(Input!$P$161*(1+rvanilla)^0.5)/A19stdlife))</f>
        <v>0</v>
      </c>
      <c r="AI321" s="161">
        <f>IF(A19stdlife="n/a","n/a",IF(AI$3&gt;(A19stdlife+$E321),(Input!$P$161*(1+rvanilla)^0.5)-SUM($P321:AH321),(Input!$P$161*(1+rvanilla)^0.5)/A19stdlife))</f>
        <v>0</v>
      </c>
      <c r="AJ321" s="161">
        <f>IF(A19stdlife="n/a","n/a",IF(AJ$3&gt;(A19stdlife+$E321),(Input!$P$161*(1+rvanilla)^0.5)-SUM($P321:AI321),(Input!$P$161*(1+rvanilla)^0.5)/A19stdlife))</f>
        <v>0</v>
      </c>
      <c r="AK321" s="161">
        <f>IF(A19stdlife="n/a","n/a",IF(AK$3&gt;(A19stdlife+$E321),(Input!$P$161*(1+rvanilla)^0.5)-SUM($P321:AJ321),(Input!$P$161*(1+rvanilla)^0.5)/A19stdlife))</f>
        <v>0</v>
      </c>
      <c r="AL321" s="161">
        <f>IF(A19stdlife="n/a","n/a",IF(AL$3&gt;(A19stdlife+$E321),(Input!$P$161*(1+rvanilla)^0.5)-SUM($P321:AK321),(Input!$P$161*(1+rvanilla)^0.5)/A19stdlife))</f>
        <v>0</v>
      </c>
      <c r="AM321" s="161">
        <f>IF(A19stdlife="n/a","n/a",IF(AM$3&gt;(A19stdlife+$E321),(Input!$P$161*(1+rvanilla)^0.5)-SUM($P321:AL321),(Input!$P$161*(1+rvanilla)^0.5)/A19stdlife))</f>
        <v>0</v>
      </c>
      <c r="AN321" s="161">
        <f>IF(A19stdlife="n/a","n/a",IF(AN$3&gt;(A19stdlife+$E321),(Input!$P$161*(1+rvanilla)^0.5)-SUM($P321:AM321),(Input!$P$161*(1+rvanilla)^0.5)/A19stdlife))</f>
        <v>0</v>
      </c>
      <c r="AO321" s="161">
        <f>IF(A19stdlife="n/a","n/a",IF(AO$3&gt;(A19stdlife+$E321),(Input!$P$161*(1+rvanilla)^0.5)-SUM($P321:AN321),(Input!$P$161*(1+rvanilla)^0.5)/A19stdlife))</f>
        <v>0</v>
      </c>
      <c r="AP321" s="161">
        <f>IF(A19stdlife="n/a","n/a",IF(AP$3&gt;(A19stdlife+$E321),(Input!$P$161*(1+rvanilla)^0.5)-SUM($P321:AO321),(Input!$P$161*(1+rvanilla)^0.5)/A19stdlife))</f>
        <v>0</v>
      </c>
      <c r="AQ321" s="161">
        <f>IF(A19stdlife="n/a","n/a",IF(AQ$3&gt;(A19stdlife+$E321),(Input!$P$161*(1+rvanilla)^0.5)-SUM($P321:AP321),(Input!$P$161*(1+rvanilla)^0.5)/A19stdlife))</f>
        <v>0</v>
      </c>
      <c r="AR321" s="161">
        <f>IF(A19stdlife="n/a","n/a",IF(AR$3&gt;(A19stdlife+$E321),(Input!$P$161*(1+rvanilla)^0.5)-SUM($P321:AQ321),(Input!$P$161*(1+rvanilla)^0.5)/A19stdlife))</f>
        <v>0</v>
      </c>
      <c r="AS321" s="161">
        <f>IF(A19stdlife="n/a","n/a",IF(AS$3&gt;(A19stdlife+$E321),(Input!$P$161*(1+rvanilla)^0.5)-SUM($P321:AR321),(Input!$P$161*(1+rvanilla)^0.5)/A19stdlife))</f>
        <v>0</v>
      </c>
      <c r="AT321" s="161">
        <f>IF(A19stdlife="n/a","n/a",IF(AT$3&gt;(A19stdlife+$E321),(Input!$P$161*(1+rvanilla)^0.5)-SUM($P321:AS321),(Input!$P$161*(1+rvanilla)^0.5)/A19stdlife))</f>
        <v>0</v>
      </c>
      <c r="AU321" s="161">
        <f>IF(A19stdlife="n/a","n/a",IF(AU$3&gt;(A19stdlife+$E321),(Input!$P$161*(1+rvanilla)^0.5)-SUM($P321:AT321),(Input!$P$161*(1+rvanilla)^0.5)/A19stdlife))</f>
        <v>0</v>
      </c>
      <c r="AV321" s="161">
        <f>IF(A19stdlife="n/a","n/a",IF(AV$3&gt;(A19stdlife+$E321),(Input!$P$161*(1+rvanilla)^0.5)-SUM($P321:AU321),(Input!$P$161*(1+rvanilla)^0.5)/A19stdlife))</f>
        <v>0</v>
      </c>
      <c r="AW321" s="161">
        <f>IF(A19stdlife="n/a","n/a",IF(AW$3&gt;(A19stdlife+$E321),(Input!$P$161*(1+rvanilla)^0.5)-SUM($P321:AV321),(Input!$P$161*(1+rvanilla)^0.5)/A19stdlife))</f>
        <v>0</v>
      </c>
      <c r="AX321" s="161">
        <f>IF(A19stdlife="n/a","n/a",IF(AX$3&gt;(A19stdlife+$E321),(Input!$P$161*(1+rvanilla)^0.5)-SUM($P321:AW321),(Input!$P$161*(1+rvanilla)^0.5)/A19stdlife))</f>
        <v>0</v>
      </c>
      <c r="AY321" s="161">
        <f>IF(A19stdlife="n/a","n/a",IF(AY$3&gt;(A19stdlife+$E321),(Input!$P$161*(1+rvanilla)^0.5)-SUM($P321:AX321),(Input!$P$161*(1+rvanilla)^0.5)/A19stdlife))</f>
        <v>0</v>
      </c>
      <c r="AZ321" s="161">
        <f>IF(A19stdlife="n/a","n/a",IF(AZ$3&gt;(A19stdlife+$E321),(Input!$P$161*(1+rvanilla)^0.5)-SUM($P321:AY321),(Input!$P$161*(1+rvanilla)^0.5)/A19stdlife))</f>
        <v>0</v>
      </c>
      <c r="BA321" s="161">
        <f>IF(A19stdlife="n/a","n/a",IF(BA$3&gt;(A19stdlife+$E321),(Input!$P$161*(1+rvanilla)^0.5)-SUM($P321:AZ321),(Input!$P$161*(1+rvanilla)^0.5)/A19stdlife))</f>
        <v>0</v>
      </c>
      <c r="BB321" s="161">
        <f>IF(A19stdlife="n/a","n/a",IF(BB$3&gt;(A19stdlife+$E321),(Input!$P$161*(1+rvanilla)^0.5)-SUM($P321:BA321),(Input!$P$161*(1+rvanilla)^0.5)/A19stdlife))</f>
        <v>0</v>
      </c>
      <c r="BC321" s="161">
        <f>IF(A19stdlife="n/a","n/a",IF(BC$3&gt;(A19stdlife+$E321),(Input!$P$161*(1+rvanilla)^0.5)-SUM($P321:BB321),(Input!$P$161*(1+rvanilla)^0.5)/A19stdlife))</f>
        <v>0</v>
      </c>
      <c r="BD321" s="161">
        <f>IF(A19stdlife="n/a","n/a",IF(BD$3&gt;(A19stdlife+$E321),(Input!$P$161*(1+rvanilla)^0.5)-SUM($P321:BC321),(Input!$P$161*(1+rvanilla)^0.5)/A19stdlife))</f>
        <v>0</v>
      </c>
      <c r="BE321" s="161">
        <f>IF(A19stdlife="n/a","n/a",IF(BE$3&gt;(A19stdlife+$E321),(Input!$P$161*(1+rvanilla)^0.5)-SUM($P321:BD321),(Input!$P$161*(1+rvanilla)^0.5)/A19stdlife))</f>
        <v>0</v>
      </c>
      <c r="BF321" s="161">
        <f>IF(A19stdlife="n/a","n/a",IF(BF$3&gt;(A19stdlife+$E321),(Input!$P$161*(1+rvanilla)^0.5)-SUM($P321:BE321),(Input!$P$161*(1+rvanilla)^0.5)/A19stdlife))</f>
        <v>0</v>
      </c>
      <c r="BG321" s="161">
        <f>IF(A19stdlife="n/a","n/a",IF(BG$3&gt;(A19stdlife+$E321),(Input!$P$161*(1+rvanilla)^0.5)-SUM($P321:BF321),(Input!$P$161*(1+rvanilla)^0.5)/A19stdlife))</f>
        <v>0</v>
      </c>
      <c r="BH321" s="161">
        <f>IF(A19stdlife="n/a","n/a",IF(BH$3&gt;(A19stdlife+$E321),(Input!$P$161*(1+rvanilla)^0.5)-SUM($P321:BG321),(Input!$P$161*(1+rvanilla)^0.5)/A19stdlife))</f>
        <v>0</v>
      </c>
      <c r="BI321" s="161">
        <f>IF(A19stdlife="n/a","n/a",IF(BI$3&gt;(A19stdlife+$E321),(Input!$P$161*(1+rvanilla)^0.5)-SUM($P321:BH321),(Input!$P$161*(1+rvanilla)^0.5)/A19stdlife))</f>
        <v>0</v>
      </c>
      <c r="BJ321" s="19"/>
      <c r="BK321" s="19"/>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1" x14ac:dyDescent="0.2">
      <c r="A322" s="19"/>
      <c r="B322" s="19"/>
      <c r="C322" s="35" t="str">
        <f>Asset19</f>
        <v>Motor vehicles</v>
      </c>
      <c r="D322" s="19"/>
      <c r="E322" s="19"/>
      <c r="F322" s="32"/>
      <c r="G322" s="158">
        <f t="shared" ref="G322:AL322" si="73">SUM(G310:G321)</f>
        <v>0.40546443465288756</v>
      </c>
      <c r="H322" s="158">
        <f t="shared" si="73"/>
        <v>0.41146150526606484</v>
      </c>
      <c r="I322" s="158">
        <f t="shared" si="73"/>
        <v>0.4148655833045643</v>
      </c>
      <c r="J322" s="158">
        <f t="shared" si="73"/>
        <v>0.41879335001066953</v>
      </c>
      <c r="K322" s="158">
        <f t="shared" si="73"/>
        <v>0.42410987575845677</v>
      </c>
      <c r="L322" s="158">
        <f t="shared" si="73"/>
        <v>0.4298647062817178</v>
      </c>
      <c r="M322" s="158">
        <f t="shared" si="73"/>
        <v>0.1505253331294952</v>
      </c>
      <c r="N322" s="158">
        <f t="shared" si="73"/>
        <v>2.4400271628830152E-2</v>
      </c>
      <c r="O322" s="158">
        <f t="shared" si="73"/>
        <v>2.4400271628830152E-2</v>
      </c>
      <c r="P322" s="158">
        <f t="shared" si="73"/>
        <v>2.4400271628830152E-2</v>
      </c>
      <c r="Q322" s="158">
        <f t="shared" si="73"/>
        <v>2.4400271628830152E-2</v>
      </c>
      <c r="R322" s="158">
        <f t="shared" si="73"/>
        <v>1.9867606270263745E-2</v>
      </c>
      <c r="S322" s="158">
        <f t="shared" si="73"/>
        <v>1.583035377102316E-2</v>
      </c>
      <c r="T322" s="158">
        <f t="shared" si="73"/>
        <v>1.2030464904964872E-2</v>
      </c>
      <c r="U322" s="158">
        <f t="shared" si="73"/>
        <v>7.0530557307859317E-3</v>
      </c>
      <c r="V322" s="158">
        <f t="shared" si="73"/>
        <v>1.4052534314238224E-3</v>
      </c>
      <c r="W322" s="158">
        <f t="shared" si="73"/>
        <v>0</v>
      </c>
      <c r="X322" s="158">
        <f t="shared" si="73"/>
        <v>0</v>
      </c>
      <c r="Y322" s="158">
        <f t="shared" si="73"/>
        <v>0</v>
      </c>
      <c r="Z322" s="158">
        <f t="shared" si="73"/>
        <v>0</v>
      </c>
      <c r="AA322" s="158">
        <f t="shared" si="73"/>
        <v>0</v>
      </c>
      <c r="AB322" s="158">
        <f t="shared" si="73"/>
        <v>0</v>
      </c>
      <c r="AC322" s="158">
        <f t="shared" si="73"/>
        <v>0</v>
      </c>
      <c r="AD322" s="158">
        <f t="shared" si="73"/>
        <v>0</v>
      </c>
      <c r="AE322" s="158">
        <f t="shared" si="73"/>
        <v>0</v>
      </c>
      <c r="AF322" s="158">
        <f t="shared" si="73"/>
        <v>0</v>
      </c>
      <c r="AG322" s="158">
        <f t="shared" si="73"/>
        <v>0</v>
      </c>
      <c r="AH322" s="158">
        <f t="shared" si="73"/>
        <v>0</v>
      </c>
      <c r="AI322" s="158">
        <f t="shared" si="73"/>
        <v>0</v>
      </c>
      <c r="AJ322" s="158">
        <f t="shared" si="73"/>
        <v>0</v>
      </c>
      <c r="AK322" s="158">
        <f t="shared" si="73"/>
        <v>0</v>
      </c>
      <c r="AL322" s="158">
        <f t="shared" si="73"/>
        <v>0</v>
      </c>
      <c r="AM322" s="158">
        <f t="shared" ref="AM322:BI322" si="74">SUM(AM310:AM321)</f>
        <v>0</v>
      </c>
      <c r="AN322" s="158">
        <f t="shared" si="74"/>
        <v>0</v>
      </c>
      <c r="AO322" s="158">
        <f t="shared" si="74"/>
        <v>0</v>
      </c>
      <c r="AP322" s="158">
        <f t="shared" si="74"/>
        <v>0</v>
      </c>
      <c r="AQ322" s="158">
        <f t="shared" si="74"/>
        <v>0</v>
      </c>
      <c r="AR322" s="158">
        <f t="shared" si="74"/>
        <v>0</v>
      </c>
      <c r="AS322" s="158">
        <f t="shared" si="74"/>
        <v>0</v>
      </c>
      <c r="AT322" s="158">
        <f t="shared" si="74"/>
        <v>0</v>
      </c>
      <c r="AU322" s="158">
        <f t="shared" si="74"/>
        <v>0</v>
      </c>
      <c r="AV322" s="158">
        <f t="shared" si="74"/>
        <v>0</v>
      </c>
      <c r="AW322" s="158">
        <f t="shared" si="74"/>
        <v>0</v>
      </c>
      <c r="AX322" s="158">
        <f t="shared" si="74"/>
        <v>0</v>
      </c>
      <c r="AY322" s="158">
        <f t="shared" si="74"/>
        <v>0</v>
      </c>
      <c r="AZ322" s="158">
        <f t="shared" si="74"/>
        <v>0</v>
      </c>
      <c r="BA322" s="158">
        <f t="shared" si="74"/>
        <v>0</v>
      </c>
      <c r="BB322" s="158">
        <f t="shared" si="74"/>
        <v>0</v>
      </c>
      <c r="BC322" s="158">
        <f t="shared" si="74"/>
        <v>0</v>
      </c>
      <c r="BD322" s="158">
        <f t="shared" si="74"/>
        <v>0</v>
      </c>
      <c r="BE322" s="158">
        <f t="shared" si="74"/>
        <v>0</v>
      </c>
      <c r="BF322" s="158">
        <f t="shared" si="74"/>
        <v>0</v>
      </c>
      <c r="BG322" s="158">
        <f t="shared" si="74"/>
        <v>0</v>
      </c>
      <c r="BH322" s="158">
        <f t="shared" si="74"/>
        <v>0</v>
      </c>
      <c r="BI322" s="158">
        <f t="shared" si="74"/>
        <v>0</v>
      </c>
      <c r="BJ322" s="19"/>
      <c r="BK322" s="19"/>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x14ac:dyDescent="0.2">
      <c r="A323" s="19"/>
      <c r="B323" s="42" t="str">
        <f>C335</f>
        <v>Buildings</v>
      </c>
      <c r="C323" s="43"/>
      <c r="D323" s="44" t="s">
        <v>72</v>
      </c>
      <c r="E323" s="43"/>
      <c r="F323" s="45"/>
      <c r="G323" s="391">
        <f>IF(G$3&gt;A20remlife,A20value-SUM($F323:F323),IF(A20remlife="N/A","n/a",A20value/A20remlife))</f>
        <v>0.16869069086948821</v>
      </c>
      <c r="H323" s="160">
        <f>IF(H$3&gt;A20remlife,A20value-SUM($F323:G323),IF(A20remlife="N/A","n/a",A20value/A20remlife))</f>
        <v>0.16869069086948821</v>
      </c>
      <c r="I323" s="160">
        <f>IF(I$3&gt;A20remlife,A20value-SUM($F323:H323),IF(A20remlife="N/A","n/a",A20value/A20remlife))</f>
        <v>0.16869069086948821</v>
      </c>
      <c r="J323" s="160">
        <f>IF(J$3&gt;A20remlife,A20value-SUM($F323:I323),IF(A20remlife="N/A","n/a",A20value/A20remlife))</f>
        <v>0.16869069086948821</v>
      </c>
      <c r="K323" s="160">
        <f>IF(K$3&gt;A20remlife,A20value-SUM($F323:J323),IF(A20remlife="N/A","n/a",A20value/A20remlife))</f>
        <v>0.16869069086948821</v>
      </c>
      <c r="L323" s="160">
        <f>IF(L$3&gt;A20remlife,A20value-SUM($F323:K323),IF(A20remlife="N/A","n/a",A20value/A20remlife))</f>
        <v>0.16869069086948821</v>
      </c>
      <c r="M323" s="160">
        <f>IF(M$3&gt;A20remlife,A20value-SUM($F323:L323),IF(A20remlife="N/A","n/a",A20value/A20remlife))</f>
        <v>0.16869069086948821</v>
      </c>
      <c r="N323" s="160">
        <f>IF(N$3&gt;A20remlife,A20value-SUM($F323:M323),IF(A20remlife="N/A","n/a",A20value/A20remlife))</f>
        <v>0.16869069086948821</v>
      </c>
      <c r="O323" s="160">
        <f>IF(O$3&gt;A20remlife,A20value-SUM($F323:N323),IF(A20remlife="N/A","n/a",A20value/A20remlife))</f>
        <v>0.16869069086948821</v>
      </c>
      <c r="P323" s="160">
        <f>IF(P$3&gt;A20remlife,A20value-SUM($F323:O323),IF(A20remlife="N/A","n/a",A20value/A20remlife))</f>
        <v>0.16869069086948821</v>
      </c>
      <c r="Q323" s="160">
        <f>IF(Q$3&gt;A20remlife,A20value-SUM($F323:P323),IF(A20remlife="N/A","n/a",A20value/A20remlife))</f>
        <v>0.16869069086948821</v>
      </c>
      <c r="R323" s="160">
        <f>IF(R$3&gt;A20remlife,A20value-SUM($F323:Q323),IF(A20remlife="N/A","n/a",A20value/A20remlife))</f>
        <v>0.16869069086948821</v>
      </c>
      <c r="S323" s="160">
        <f>IF(S$3&gt;A20remlife,A20value-SUM($F323:R323),IF(A20remlife="N/A","n/a",A20value/A20remlife))</f>
        <v>0.16869069086948821</v>
      </c>
      <c r="T323" s="160">
        <f>IF(T$3&gt;A20remlife,A20value-SUM($F323:S323),IF(A20remlife="N/A","n/a",A20value/A20remlife))</f>
        <v>0.16869069086948821</v>
      </c>
      <c r="U323" s="160">
        <f>IF(U$3&gt;A20remlife,A20value-SUM($F323:T323),IF(A20remlife="N/A","n/a",A20value/A20remlife))</f>
        <v>0.16869069086948821</v>
      </c>
      <c r="V323" s="160">
        <f>IF(V$3&gt;A20remlife,A20value-SUM($F323:U323),IF(A20remlife="N/A","n/a",A20value/A20remlife))</f>
        <v>0.16869069086948821</v>
      </c>
      <c r="W323" s="160">
        <f>IF(W$3&gt;A20remlife,A20value-SUM($F323:V323),IF(A20remlife="N/A","n/a",A20value/A20remlife))</f>
        <v>0.16869069086948821</v>
      </c>
      <c r="X323" s="160">
        <f>IF(X$3&gt;A20remlife,A20value-SUM($F323:W323),IF(A20remlife="N/A","n/a",A20value/A20remlife))</f>
        <v>0.16869069086948821</v>
      </c>
      <c r="Y323" s="160">
        <f>IF(Y$3&gt;A20remlife,A20value-SUM($F323:X323),IF(A20remlife="N/A","n/a",A20value/A20remlife))</f>
        <v>0.16869069086948821</v>
      </c>
      <c r="Z323" s="160">
        <f>IF(Z$3&gt;A20remlife,A20value-SUM($F323:Y323),IF(A20remlife="N/A","n/a",A20value/A20remlife))</f>
        <v>0.16869069086948821</v>
      </c>
      <c r="AA323" s="160">
        <f>IF(AA$3&gt;A20remlife,A20value-SUM($F323:Z323),IF(A20remlife="N/A","n/a",A20value/A20remlife))</f>
        <v>0.16869069086948821</v>
      </c>
      <c r="AB323" s="160">
        <f>IF(AB$3&gt;A20remlife,A20value-SUM($F323:AA323),IF(A20remlife="N/A","n/a",A20value/A20remlife))</f>
        <v>0.16869069086948821</v>
      </c>
      <c r="AC323" s="160">
        <f>IF(AC$3&gt;A20remlife,A20value-SUM($F323:AB323),IF(A20remlife="N/A","n/a",A20value/A20remlife))</f>
        <v>0.16869069086948821</v>
      </c>
      <c r="AD323" s="160">
        <f>IF(AD$3&gt;A20remlife,A20value-SUM($F323:AC323),IF(A20remlife="N/A","n/a",A20value/A20remlife))</f>
        <v>0.16869069086948821</v>
      </c>
      <c r="AE323" s="160">
        <f>IF(AE$3&gt;A20remlife,A20value-SUM($F323:AD323),IF(A20remlife="N/A","n/a",A20value/A20remlife))</f>
        <v>0.16869069086948821</v>
      </c>
      <c r="AF323" s="160">
        <f>IF(AF$3&gt;A20remlife,A20value-SUM($F323:AE323),IF(A20remlife="N/A","n/a",A20value/A20remlife))</f>
        <v>0.16869069086948821</v>
      </c>
      <c r="AG323" s="160">
        <f>IF(AG$3&gt;A20remlife,A20value-SUM($F323:AF323),IF(A20remlife="N/A","n/a",A20value/A20remlife))</f>
        <v>0.16869069086948821</v>
      </c>
      <c r="AH323" s="160">
        <f>IF(AH$3&gt;A20remlife,A20value-SUM($F323:AG323),IF(A20remlife="N/A","n/a",A20value/A20remlife))</f>
        <v>0.16869069086948821</v>
      </c>
      <c r="AI323" s="160">
        <f>IF(AI$3&gt;A20remlife,A20value-SUM($F323:AH323),IF(A20remlife="N/A","n/a",A20value/A20remlife))</f>
        <v>0.16869069086948821</v>
      </c>
      <c r="AJ323" s="160">
        <f>IF(AJ$3&gt;A20remlife,A20value-SUM($F323:AI323),IF(A20remlife="N/A","n/a",A20value/A20remlife))</f>
        <v>0.1631204087130893</v>
      </c>
      <c r="AK323" s="160">
        <f>IF(AK$3&gt;A20remlife,A20value-SUM($F323:AJ323),IF(A20remlife="N/A","n/a",A20value/A20remlife))</f>
        <v>0</v>
      </c>
      <c r="AL323" s="160">
        <f>IF(AL$3&gt;A20remlife,A20value-SUM($F323:AK323),IF(A20remlife="N/A","n/a",A20value/A20remlife))</f>
        <v>0</v>
      </c>
      <c r="AM323" s="160">
        <f>IF(AM$3&gt;A20remlife,A20value-SUM($F323:AL323),IF(A20remlife="N/A","n/a",A20value/A20remlife))</f>
        <v>0</v>
      </c>
      <c r="AN323" s="160">
        <f>IF(AN$3&gt;A20remlife,A20value-SUM($F323:AM323),IF(A20remlife="N/A","n/a",A20value/A20remlife))</f>
        <v>0</v>
      </c>
      <c r="AO323" s="160">
        <f>IF(AO$3&gt;A20remlife,A20value-SUM($F323:AN323),IF(A20remlife="N/A","n/a",A20value/A20remlife))</f>
        <v>0</v>
      </c>
      <c r="AP323" s="160">
        <f>IF(AP$3&gt;A20remlife,A20value-SUM($F323:AO323),IF(A20remlife="N/A","n/a",A20value/A20remlife))</f>
        <v>0</v>
      </c>
      <c r="AQ323" s="160">
        <f>IF(AQ$3&gt;A20remlife,A20value-SUM($F323:AP323),IF(A20remlife="N/A","n/a",A20value/A20remlife))</f>
        <v>0</v>
      </c>
      <c r="AR323" s="160">
        <f>IF(AR$3&gt;A20remlife,A20value-SUM($F323:AQ323),IF(A20remlife="N/A","n/a",A20value/A20remlife))</f>
        <v>0</v>
      </c>
      <c r="AS323" s="160">
        <f>IF(AS$3&gt;A20remlife,A20value-SUM($F323:AR323),IF(A20remlife="N/A","n/a",A20value/A20remlife))</f>
        <v>0</v>
      </c>
      <c r="AT323" s="160">
        <f>IF(AT$3&gt;A20remlife,A20value-SUM($F323:AS323),IF(A20remlife="N/A","n/a",A20value/A20remlife))</f>
        <v>0</v>
      </c>
      <c r="AU323" s="160">
        <f>IF(AU$3&gt;A20remlife,A20value-SUM($F323:AT323),IF(A20remlife="N/A","n/a",A20value/A20remlife))</f>
        <v>0</v>
      </c>
      <c r="AV323" s="160">
        <f>IF(AV$3&gt;A20remlife,A20value-SUM($F323:AU323),IF(A20remlife="N/A","n/a",A20value/A20remlife))</f>
        <v>0</v>
      </c>
      <c r="AW323" s="160">
        <f>IF(AW$3&gt;A20remlife,A20value-SUM($F323:AV323),IF(A20remlife="N/A","n/a",A20value/A20remlife))</f>
        <v>0</v>
      </c>
      <c r="AX323" s="160">
        <f>IF(AX$3&gt;A20remlife,A20value-SUM($F323:AW323),IF(A20remlife="N/A","n/a",A20value/A20remlife))</f>
        <v>0</v>
      </c>
      <c r="AY323" s="160">
        <f>IF(AY$3&gt;A20remlife,A20value-SUM($F323:AX323),IF(A20remlife="N/A","n/a",A20value/A20remlife))</f>
        <v>0</v>
      </c>
      <c r="AZ323" s="160">
        <f>IF(AZ$3&gt;A20remlife,A20value-SUM($F323:AY323),IF(A20remlife="N/A","n/a",A20value/A20remlife))</f>
        <v>0</v>
      </c>
      <c r="BA323" s="160">
        <f>IF(BA$3&gt;A20remlife,A20value-SUM($F323:AZ323),IF(A20remlife="N/A","n/a",A20value/A20remlife))</f>
        <v>0</v>
      </c>
      <c r="BB323" s="160">
        <f>IF(BB$3&gt;A20remlife,A20value-SUM($F323:BA323),IF(A20remlife="N/A","n/a",A20value/A20remlife))</f>
        <v>0</v>
      </c>
      <c r="BC323" s="160">
        <f>IF(BC$3&gt;A20remlife,A20value-SUM($F323:BB323),IF(A20remlife="N/A","n/a",A20value/A20remlife))</f>
        <v>0</v>
      </c>
      <c r="BD323" s="160">
        <f>IF(BD$3&gt;A20remlife,A20value-SUM($F323:BC323),IF(A20remlife="N/A","n/a",A20value/A20remlife))</f>
        <v>0</v>
      </c>
      <c r="BE323" s="160">
        <f>IF(BE$3&gt;A20remlife,A20value-SUM($F323:BD323),IF(A20remlife="N/A","n/a",A20value/A20remlife))</f>
        <v>0</v>
      </c>
      <c r="BF323" s="160">
        <f>IF(BF$3&gt;A20remlife,A20value-SUM($F323:BE323),IF(A20remlife="N/A","n/a",A20value/A20remlife))</f>
        <v>0</v>
      </c>
      <c r="BG323" s="160">
        <f>IF(BG$3&gt;A20remlife,A20value-SUM($F323:BF323),IF(A20remlife="N/A","n/a",A20value/A20remlife))</f>
        <v>0</v>
      </c>
      <c r="BH323" s="160">
        <f>IF(BH$3&gt;A20remlife,A20value-SUM($F323:BG323),IF(A20remlife="N/A","n/a",A20value/A20remlife))</f>
        <v>0</v>
      </c>
      <c r="BI323" s="160">
        <f>IF(BI$3&gt;A20remlife,A20value-SUM($F323:BH323),IF(A20remlife="N/A","n/a",A20value/A20remlife))</f>
        <v>0</v>
      </c>
      <c r="BJ323" s="19"/>
      <c r="BK323" s="19"/>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x14ac:dyDescent="0.2">
      <c r="A324" s="19"/>
      <c r="B324" s="19"/>
      <c r="C324" s="35"/>
      <c r="D324" s="469" t="s">
        <v>71</v>
      </c>
      <c r="E324" s="281">
        <v>0</v>
      </c>
      <c r="F324" s="37"/>
      <c r="G324" s="157"/>
      <c r="H324" s="161"/>
      <c r="I324" s="161"/>
      <c r="J324" s="161"/>
      <c r="K324" s="161"/>
      <c r="L324" s="161"/>
      <c r="M324" s="161"/>
      <c r="N324" s="161"/>
      <c r="O324" s="161"/>
      <c r="P324" s="161"/>
      <c r="Q324" s="161"/>
      <c r="R324" s="161"/>
      <c r="S324" s="161"/>
      <c r="T324" s="161"/>
      <c r="U324" s="161"/>
      <c r="V324" s="161"/>
      <c r="W324" s="161"/>
      <c r="X324" s="161"/>
      <c r="Y324" s="161"/>
      <c r="Z324" s="161"/>
      <c r="AA324" s="161"/>
      <c r="AB324" s="161"/>
      <c r="AC324" s="161"/>
      <c r="AD324" s="161"/>
      <c r="AE324" s="161"/>
      <c r="AF324" s="161"/>
      <c r="AG324" s="161"/>
      <c r="AH324" s="161"/>
      <c r="AI324" s="161"/>
      <c r="AJ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9"/>
      <c r="BK324" s="19"/>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x14ac:dyDescent="0.2">
      <c r="A325" s="19"/>
      <c r="B325" s="19"/>
      <c r="C325" s="35"/>
      <c r="D325" s="469"/>
      <c r="E325" s="281">
        <v>1</v>
      </c>
      <c r="F325" s="37"/>
      <c r="G325" s="392"/>
      <c r="H325" s="161">
        <f>IF(A20stdlife="n/a","n/a",IF(H$3&gt;(A20stdlife+$E325),(Input!$G$162*(1+rvanilla)^0.5)-SUM($G325:G325),(Input!$G$162*(1+rvanilla)^0.5)/A20stdlife))</f>
        <v>7.9582266686534051E-2</v>
      </c>
      <c r="I325" s="161">
        <f>IF(A20stdlife="n/a","n/a",IF(I$3&gt;(A20stdlife+$E325),(Input!$G$162*(1+rvanilla)^0.5)-SUM($G325:H325),(Input!$G$162*(1+rvanilla)^0.5)/A20stdlife))</f>
        <v>7.9582266686534051E-2</v>
      </c>
      <c r="J325" s="161">
        <f>IF(A20stdlife="n/a","n/a",IF(J$3&gt;(A20stdlife+$E325),(Input!$G$162*(1+rvanilla)^0.5)-SUM($G325:I325),(Input!$G$162*(1+rvanilla)^0.5)/A20stdlife))</f>
        <v>7.9582266686534051E-2</v>
      </c>
      <c r="K325" s="161">
        <f>IF(A20stdlife="n/a","n/a",IF(K$3&gt;(A20stdlife+$E325),(Input!$G$162*(1+rvanilla)^0.5)-SUM($G325:J325),(Input!$G$162*(1+rvanilla)^0.5)/A20stdlife))</f>
        <v>7.9582266686534051E-2</v>
      </c>
      <c r="L325" s="161">
        <f>IF(A20stdlife="n/a","n/a",IF(L$3&gt;(A20stdlife+$E325),(Input!$G$162*(1+rvanilla)^0.5)-SUM($G325:K325),(Input!$G$162*(1+rvanilla)^0.5)/A20stdlife))</f>
        <v>7.9582266686534051E-2</v>
      </c>
      <c r="M325" s="161">
        <f>IF(A20stdlife="n/a","n/a",IF(M$3&gt;(A20stdlife+$E325),(Input!$G$162*(1+rvanilla)^0.5)-SUM($G325:L325),(Input!$G$162*(1+rvanilla)^0.5)/A20stdlife))</f>
        <v>7.9582266686534051E-2</v>
      </c>
      <c r="N325" s="161">
        <f>IF(A20stdlife="n/a","n/a",IF(N$3&gt;(A20stdlife+$E325),(Input!$G$162*(1+rvanilla)^0.5)-SUM($G325:M325),(Input!$G$162*(1+rvanilla)^0.5)/A20stdlife))</f>
        <v>7.9582266686534051E-2</v>
      </c>
      <c r="O325" s="161">
        <f>IF(A20stdlife="n/a","n/a",IF(O$3&gt;(A20stdlife+$E325),(Input!$G$162*(1+rvanilla)^0.5)-SUM($G325:N325),(Input!$G$162*(1+rvanilla)^0.5)/A20stdlife))</f>
        <v>7.9582266686534051E-2</v>
      </c>
      <c r="P325" s="161">
        <f>IF(A20stdlife="n/a","n/a",IF(P$3&gt;(A20stdlife+$E325),(Input!$G$162*(1+rvanilla)^0.5)-SUM($G325:O325),(Input!$G$162*(1+rvanilla)^0.5)/A20stdlife))</f>
        <v>7.9582266686534051E-2</v>
      </c>
      <c r="Q325" s="161">
        <f>IF(A20stdlife="n/a","n/a",IF(Q$3&gt;(A20stdlife+$E325),(Input!$G$162*(1+rvanilla)^0.5)-SUM($G325:P325),(Input!$G$162*(1+rvanilla)^0.5)/A20stdlife))</f>
        <v>7.9582266686534051E-2</v>
      </c>
      <c r="R325" s="161">
        <f>IF(A20stdlife="n/a","n/a",IF(R$3&gt;(A20stdlife+$E325),(Input!$G$162*(1+rvanilla)^0.5)-SUM($G325:Q325),(Input!$G$162*(1+rvanilla)^0.5)/A20stdlife))</f>
        <v>7.9582266686534051E-2</v>
      </c>
      <c r="S325" s="161">
        <f>IF(A20stdlife="n/a","n/a",IF(S$3&gt;(A20stdlife+$E325),(Input!$G$162*(1+rvanilla)^0.5)-SUM($G325:R325),(Input!$G$162*(1+rvanilla)^0.5)/A20stdlife))</f>
        <v>7.9582266686534051E-2</v>
      </c>
      <c r="T325" s="161">
        <f>IF(A20stdlife="n/a","n/a",IF(T$3&gt;(A20stdlife+$E325),(Input!$G$162*(1+rvanilla)^0.5)-SUM($G325:S325),(Input!$G$162*(1+rvanilla)^0.5)/A20stdlife))</f>
        <v>7.9582266686534051E-2</v>
      </c>
      <c r="U325" s="161">
        <f>IF(A20stdlife="n/a","n/a",IF(U$3&gt;(A20stdlife+$E325),(Input!$G$162*(1+rvanilla)^0.5)-SUM($G325:T325),(Input!$G$162*(1+rvanilla)^0.5)/A20stdlife))</f>
        <v>7.9582266686534051E-2</v>
      </c>
      <c r="V325" s="161">
        <f>IF(A20stdlife="n/a","n/a",IF(V$3&gt;(A20stdlife+$E325),(Input!$G$162*(1+rvanilla)^0.5)-SUM($G325:U325),(Input!$G$162*(1+rvanilla)^0.5)/A20stdlife))</f>
        <v>7.9582266686534051E-2</v>
      </c>
      <c r="W325" s="161">
        <f>IF(A20stdlife="n/a","n/a",IF(W$3&gt;(A20stdlife+$E325),(Input!$G$162*(1+rvanilla)^0.5)-SUM($G325:V325),(Input!$G$162*(1+rvanilla)^0.5)/A20stdlife))</f>
        <v>2.2204460492503131E-16</v>
      </c>
      <c r="X325" s="161">
        <f>IF(A20stdlife="n/a","n/a",IF(X$3&gt;(A20stdlife+$E325),(Input!$G$162*(1+rvanilla)^0.5)-SUM($G325:W325),(Input!$G$162*(1+rvanilla)^0.5)/A20stdlife))</f>
        <v>0</v>
      </c>
      <c r="Y325" s="161">
        <f>IF(A20stdlife="n/a","n/a",IF(Y$3&gt;(A20stdlife+$E325),(Input!$G$162*(1+rvanilla)^0.5)-SUM($G325:X325),(Input!$G$162*(1+rvanilla)^0.5)/A20stdlife))</f>
        <v>0</v>
      </c>
      <c r="Z325" s="161">
        <f>IF(A20stdlife="n/a","n/a",IF(Z$3&gt;(A20stdlife+$E325),(Input!$G$162*(1+rvanilla)^0.5)-SUM($G325:Y325),(Input!$G$162*(1+rvanilla)^0.5)/A20stdlife))</f>
        <v>0</v>
      </c>
      <c r="AA325" s="161">
        <f>IF(A20stdlife="n/a","n/a",IF(AA$3&gt;(A20stdlife+$E325),(Input!$G$162*(1+rvanilla)^0.5)-SUM($G325:Z325),(Input!$G$162*(1+rvanilla)^0.5)/A20stdlife))</f>
        <v>0</v>
      </c>
      <c r="AB325" s="161">
        <f>IF(A20stdlife="n/a","n/a",IF(AB$3&gt;(A20stdlife+$E325),(Input!$G$162*(1+rvanilla)^0.5)-SUM($G325:AA325),(Input!$G$162*(1+rvanilla)^0.5)/A20stdlife))</f>
        <v>0</v>
      </c>
      <c r="AC325" s="161">
        <f>IF(A20stdlife="n/a","n/a",IF(AC$3&gt;(A20stdlife+$E325),(Input!$G$162*(1+rvanilla)^0.5)-SUM($G325:AB325),(Input!$G$162*(1+rvanilla)^0.5)/A20stdlife))</f>
        <v>0</v>
      </c>
      <c r="AD325" s="161">
        <f>IF(A20stdlife="n/a","n/a",IF(AD$3&gt;(A20stdlife+$E325),(Input!$G$162*(1+rvanilla)^0.5)-SUM($G325:AC325),(Input!$G$162*(1+rvanilla)^0.5)/A20stdlife))</f>
        <v>0</v>
      </c>
      <c r="AE325" s="161">
        <f>IF(A20stdlife="n/a","n/a",IF(AE$3&gt;(A20stdlife+$E325),(Input!$G$162*(1+rvanilla)^0.5)-SUM($G325:AD325),(Input!$G$162*(1+rvanilla)^0.5)/A20stdlife))</f>
        <v>0</v>
      </c>
      <c r="AF325" s="161">
        <f>IF(A20stdlife="n/a","n/a",IF(AF$3&gt;(A20stdlife+$E325),(Input!$G$162*(1+rvanilla)^0.5)-SUM($G325:AE325),(Input!$G$162*(1+rvanilla)^0.5)/A20stdlife))</f>
        <v>0</v>
      </c>
      <c r="AG325" s="161">
        <f>IF(A20stdlife="n/a","n/a",IF(AG$3&gt;(A20stdlife+$E325),(Input!$G$162*(1+rvanilla)^0.5)-SUM($G325:AF325),(Input!$G$162*(1+rvanilla)^0.5)/A20stdlife))</f>
        <v>0</v>
      </c>
      <c r="AH325" s="161">
        <f>IF(A20stdlife="n/a","n/a",IF(AH$3&gt;(A20stdlife+$E325),(Input!$G$162*(1+rvanilla)^0.5)-SUM($G325:AG325),(Input!$G$162*(1+rvanilla)^0.5)/A20stdlife))</f>
        <v>0</v>
      </c>
      <c r="AI325" s="161">
        <f>IF(A20stdlife="n/a","n/a",IF(AI$3&gt;(A20stdlife+$E325),(Input!$G$162*(1+rvanilla)^0.5)-SUM($G325:AH325),(Input!$G$162*(1+rvanilla)^0.5)/A20stdlife))</f>
        <v>0</v>
      </c>
      <c r="AJ325" s="161">
        <f>IF(A20stdlife="n/a","n/a",IF(AJ$3&gt;(A20stdlife+$E325),(Input!$G$162*(1+rvanilla)^0.5)-SUM($G325:AI325),(Input!$G$162*(1+rvanilla)^0.5)/A20stdlife))</f>
        <v>0</v>
      </c>
      <c r="AK325" s="161">
        <f>IF(A20stdlife="n/a","n/a",IF(AK$3&gt;(A20stdlife+$E325),(Input!$G$162*(1+rvanilla)^0.5)-SUM($G325:AJ325),(Input!$G$162*(1+rvanilla)^0.5)/A20stdlife))</f>
        <v>0</v>
      </c>
      <c r="AL325" s="161">
        <f>IF(A20stdlife="n/a","n/a",IF(AL$3&gt;(A20stdlife+$E325),(Input!$G$162*(1+rvanilla)^0.5)-SUM($G325:AK325),(Input!$G$162*(1+rvanilla)^0.5)/A20stdlife))</f>
        <v>0</v>
      </c>
      <c r="AM325" s="161">
        <f>IF(A20stdlife="n/a","n/a",IF(AM$3&gt;(A20stdlife+$E325),(Input!$G$162*(1+rvanilla)^0.5)-SUM($G325:AL325),(Input!$G$162*(1+rvanilla)^0.5)/A20stdlife))</f>
        <v>0</v>
      </c>
      <c r="AN325" s="161">
        <f>IF(A20stdlife="n/a","n/a",IF(AN$3&gt;(A20stdlife+$E325),(Input!$G$162*(1+rvanilla)^0.5)-SUM($G325:AM325),(Input!$G$162*(1+rvanilla)^0.5)/A20stdlife))</f>
        <v>0</v>
      </c>
      <c r="AO325" s="161">
        <f>IF(A20stdlife="n/a","n/a",IF(AO$3&gt;(A20stdlife+$E325),(Input!$G$162*(1+rvanilla)^0.5)-SUM($G325:AN325),(Input!$G$162*(1+rvanilla)^0.5)/A20stdlife))</f>
        <v>0</v>
      </c>
      <c r="AP325" s="161">
        <f>IF(A20stdlife="n/a","n/a",IF(AP$3&gt;(A20stdlife+$E325),(Input!$G$162*(1+rvanilla)^0.5)-SUM($G325:AO325),(Input!$G$162*(1+rvanilla)^0.5)/A20stdlife))</f>
        <v>0</v>
      </c>
      <c r="AQ325" s="161">
        <f>IF(A20stdlife="n/a","n/a",IF(AQ$3&gt;(A20stdlife+$E325),(Input!$G$162*(1+rvanilla)^0.5)-SUM($G325:AP325),(Input!$G$162*(1+rvanilla)^0.5)/A20stdlife))</f>
        <v>0</v>
      </c>
      <c r="AR325" s="161">
        <f>IF(A20stdlife="n/a","n/a",IF(AR$3&gt;(A20stdlife+$E325),(Input!$G$162*(1+rvanilla)^0.5)-SUM($G325:AQ325),(Input!$G$162*(1+rvanilla)^0.5)/A20stdlife))</f>
        <v>0</v>
      </c>
      <c r="AS325" s="161">
        <f>IF(A20stdlife="n/a","n/a",IF(AS$3&gt;(A20stdlife+$E325),(Input!$G$162*(1+rvanilla)^0.5)-SUM($G325:AR325),(Input!$G$162*(1+rvanilla)^0.5)/A20stdlife))</f>
        <v>0</v>
      </c>
      <c r="AT325" s="161">
        <f>IF(A20stdlife="n/a","n/a",IF(AT$3&gt;(A20stdlife+$E325),(Input!$G$162*(1+rvanilla)^0.5)-SUM($G325:AS325),(Input!$G$162*(1+rvanilla)^0.5)/A20stdlife))</f>
        <v>0</v>
      </c>
      <c r="AU325" s="161">
        <f>IF(A20stdlife="n/a","n/a",IF(AU$3&gt;(A20stdlife+$E325),(Input!$G$162*(1+rvanilla)^0.5)-SUM($G325:AT325),(Input!$G$162*(1+rvanilla)^0.5)/A20stdlife))</f>
        <v>0</v>
      </c>
      <c r="AV325" s="161">
        <f>IF(A20stdlife="n/a","n/a",IF(AV$3&gt;(A20stdlife+$E325),(Input!$G$162*(1+rvanilla)^0.5)-SUM($G325:AU325),(Input!$G$162*(1+rvanilla)^0.5)/A20stdlife))</f>
        <v>0</v>
      </c>
      <c r="AW325" s="161">
        <f>IF(A20stdlife="n/a","n/a",IF(AW$3&gt;(A20stdlife+$E325),(Input!$G$162*(1+rvanilla)^0.5)-SUM($G325:AV325),(Input!$G$162*(1+rvanilla)^0.5)/A20stdlife))</f>
        <v>0</v>
      </c>
      <c r="AX325" s="161">
        <f>IF(A20stdlife="n/a","n/a",IF(AX$3&gt;(A20stdlife+$E325),(Input!$G$162*(1+rvanilla)^0.5)-SUM($G325:AW325),(Input!$G$162*(1+rvanilla)^0.5)/A20stdlife))</f>
        <v>0</v>
      </c>
      <c r="AY325" s="161">
        <f>IF(A20stdlife="n/a","n/a",IF(AY$3&gt;(A20stdlife+$E325),(Input!$G$162*(1+rvanilla)^0.5)-SUM($G325:AX325),(Input!$G$162*(1+rvanilla)^0.5)/A20stdlife))</f>
        <v>0</v>
      </c>
      <c r="AZ325" s="161">
        <f>IF(A20stdlife="n/a","n/a",IF(AZ$3&gt;(A20stdlife+$E325),(Input!$G$162*(1+rvanilla)^0.5)-SUM($G325:AY325),(Input!$G$162*(1+rvanilla)^0.5)/A20stdlife))</f>
        <v>0</v>
      </c>
      <c r="BA325" s="161">
        <f>IF(A20stdlife="n/a","n/a",IF(BA$3&gt;(A20stdlife+$E325),(Input!$G$162*(1+rvanilla)^0.5)-SUM($G325:AZ325),(Input!$G$162*(1+rvanilla)^0.5)/A20stdlife))</f>
        <v>0</v>
      </c>
      <c r="BB325" s="161">
        <f>IF(A20stdlife="n/a","n/a",IF(BB$3&gt;(A20stdlife+$E325),(Input!$G$162*(1+rvanilla)^0.5)-SUM($G325:BA325),(Input!$G$162*(1+rvanilla)^0.5)/A20stdlife))</f>
        <v>0</v>
      </c>
      <c r="BC325" s="161">
        <f>IF(A20stdlife="n/a","n/a",IF(BC$3&gt;(A20stdlife+$E325),(Input!$G$162*(1+rvanilla)^0.5)-SUM($G325:BB325),(Input!$G$162*(1+rvanilla)^0.5)/A20stdlife))</f>
        <v>0</v>
      </c>
      <c r="BD325" s="161">
        <f>IF(A20stdlife="n/a","n/a",IF(BD$3&gt;(A20stdlife+$E325),(Input!$G$162*(1+rvanilla)^0.5)-SUM($G325:BC325),(Input!$G$162*(1+rvanilla)^0.5)/A20stdlife))</f>
        <v>0</v>
      </c>
      <c r="BE325" s="161">
        <f>IF(A20stdlife="n/a","n/a",IF(BE$3&gt;(A20stdlife+$E325),(Input!$G$162*(1+rvanilla)^0.5)-SUM($G325:BD325),(Input!$G$162*(1+rvanilla)^0.5)/A20stdlife))</f>
        <v>0</v>
      </c>
      <c r="BF325" s="161">
        <f>IF(A20stdlife="n/a","n/a",IF(BF$3&gt;(A20stdlife+$E325),(Input!$G$162*(1+rvanilla)^0.5)-SUM($G325:BE325),(Input!$G$162*(1+rvanilla)^0.5)/A20stdlife))</f>
        <v>0</v>
      </c>
      <c r="BG325" s="161">
        <f>IF(A20stdlife="n/a","n/a",IF(BG$3&gt;(A20stdlife+$E325),(Input!$G$162*(1+rvanilla)^0.5)-SUM($G325:BF325),(Input!$G$162*(1+rvanilla)^0.5)/A20stdlife))</f>
        <v>0</v>
      </c>
      <c r="BH325" s="161">
        <f>IF(A20stdlife="n/a","n/a",IF(BH$3&gt;(A20stdlife+$E325),(Input!$G$162*(1+rvanilla)^0.5)-SUM($G325:BG325),(Input!$G$162*(1+rvanilla)^0.5)/A20stdlife))</f>
        <v>0</v>
      </c>
      <c r="BI325" s="161">
        <f>IF(A20stdlife="n/a","n/a",IF(BI$3&gt;(A20stdlife+$E325),(Input!$G$162*(1+rvanilla)^0.5)-SUM($G325:BH325),(Input!$G$162*(1+rvanilla)^0.5)/A20stdlife))</f>
        <v>0</v>
      </c>
      <c r="BJ325" s="19"/>
      <c r="BK325" s="19"/>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x14ac:dyDescent="0.2">
      <c r="A326" s="19"/>
      <c r="B326" s="19"/>
      <c r="C326" s="35"/>
      <c r="D326" s="469"/>
      <c r="E326" s="281">
        <v>2</v>
      </c>
      <c r="F326" s="37"/>
      <c r="G326" s="393"/>
      <c r="H326" s="306"/>
      <c r="I326" s="161">
        <f>IF(A20stdlife="n/a","n/a",IF(I$3&gt;(A20stdlife+$E326),(Input!$H$162*(1+rvanilla)^0.5)-SUM($H326:H326),(Input!$H$162*(1+rvanilla)^0.5)/A20stdlife))</f>
        <v>0.10854251346406532</v>
      </c>
      <c r="J326" s="161">
        <f>IF(A20stdlife="n/a","n/a",IF(J$3&gt;(A20stdlife+$E326),(Input!$H$162*(1+rvanilla)^0.5)-SUM($H326:I326),(Input!$H$162*(1+rvanilla)^0.5)/A20stdlife))</f>
        <v>0.10854251346406532</v>
      </c>
      <c r="K326" s="161">
        <f>IF(A20stdlife="n/a","n/a",IF(K$3&gt;(A20stdlife+$E326),(Input!$H$162*(1+rvanilla)^0.5)-SUM($H326:J326),(Input!$H$162*(1+rvanilla)^0.5)/A20stdlife))</f>
        <v>0.10854251346406532</v>
      </c>
      <c r="L326" s="161">
        <f>IF(A20stdlife="n/a","n/a",IF(L$3&gt;(A20stdlife+$E326),(Input!$H$162*(1+rvanilla)^0.5)-SUM($H326:K326),(Input!$H$162*(1+rvanilla)^0.5)/A20stdlife))</f>
        <v>0.10854251346406532</v>
      </c>
      <c r="M326" s="161">
        <f>IF(A20stdlife="n/a","n/a",IF(M$3&gt;(A20stdlife+$E326),(Input!$H$162*(1+rvanilla)^0.5)-SUM($H326:L326),(Input!$H$162*(1+rvanilla)^0.5)/A20stdlife))</f>
        <v>0.10854251346406532</v>
      </c>
      <c r="N326" s="161">
        <f>IF(A20stdlife="n/a","n/a",IF(N$3&gt;(A20stdlife+$E326),(Input!$H$162*(1+rvanilla)^0.5)-SUM($H326:M326),(Input!$H$162*(1+rvanilla)^0.5)/A20stdlife))</f>
        <v>0.10854251346406532</v>
      </c>
      <c r="O326" s="161">
        <f>IF(A20stdlife="n/a","n/a",IF(O$3&gt;(A20stdlife+$E326),(Input!$H$162*(1+rvanilla)^0.5)-SUM($H326:N326),(Input!$H$162*(1+rvanilla)^0.5)/A20stdlife))</f>
        <v>0.10854251346406532</v>
      </c>
      <c r="P326" s="161">
        <f>IF(A20stdlife="n/a","n/a",IF(P$3&gt;(A20stdlife+$E326),(Input!$H$162*(1+rvanilla)^0.5)-SUM($H326:O326),(Input!$H$162*(1+rvanilla)^0.5)/A20stdlife))</f>
        <v>0.10854251346406532</v>
      </c>
      <c r="Q326" s="161">
        <f>IF(A20stdlife="n/a","n/a",IF(Q$3&gt;(A20stdlife+$E326),(Input!$H$162*(1+rvanilla)^0.5)-SUM($H326:P326),(Input!$H$162*(1+rvanilla)^0.5)/A20stdlife))</f>
        <v>0.10854251346406532</v>
      </c>
      <c r="R326" s="161">
        <f>IF(A20stdlife="n/a","n/a",IF(R$3&gt;(A20stdlife+$E326),(Input!$H$162*(1+rvanilla)^0.5)-SUM($H326:Q326),(Input!$H$162*(1+rvanilla)^0.5)/A20stdlife))</f>
        <v>0.10854251346406532</v>
      </c>
      <c r="S326" s="161">
        <f>IF(A20stdlife="n/a","n/a",IF(S$3&gt;(A20stdlife+$E326),(Input!$H$162*(1+rvanilla)^0.5)-SUM($H326:R326),(Input!$H$162*(1+rvanilla)^0.5)/A20stdlife))</f>
        <v>0.10854251346406532</v>
      </c>
      <c r="T326" s="161">
        <f>IF(A20stdlife="n/a","n/a",IF(T$3&gt;(A20stdlife+$E326),(Input!$H$162*(1+rvanilla)^0.5)-SUM($H326:S326),(Input!$H$162*(1+rvanilla)^0.5)/A20stdlife))</f>
        <v>0.10854251346406532</v>
      </c>
      <c r="U326" s="161">
        <f>IF(A20stdlife="n/a","n/a",IF(U$3&gt;(A20stdlife+$E326),(Input!$H$162*(1+rvanilla)^0.5)-SUM($H326:T326),(Input!$H$162*(1+rvanilla)^0.5)/A20stdlife))</f>
        <v>0.10854251346406532</v>
      </c>
      <c r="V326" s="161">
        <f>IF(A20stdlife="n/a","n/a",IF(V$3&gt;(A20stdlife+$E326),(Input!$H$162*(1+rvanilla)^0.5)-SUM($H326:U326),(Input!$H$162*(1+rvanilla)^0.5)/A20stdlife))</f>
        <v>0.10854251346406532</v>
      </c>
      <c r="W326" s="161">
        <f>IF(A20stdlife="n/a","n/a",IF(W$3&gt;(A20stdlife+$E326),(Input!$H$162*(1+rvanilla)^0.5)-SUM($H326:V326),(Input!$H$162*(1+rvanilla)^0.5)/A20stdlife))</f>
        <v>0.10854251346406532</v>
      </c>
      <c r="X326" s="161">
        <f>IF(A20stdlife="n/a","n/a",IF(X$3&gt;(A20stdlife+$E326),(Input!$H$162*(1+rvanilla)^0.5)-SUM($H326:W326),(Input!$H$162*(1+rvanilla)^0.5)/A20stdlife))</f>
        <v>-4.4408920985006262E-16</v>
      </c>
      <c r="Y326" s="161">
        <f>IF(A20stdlife="n/a","n/a",IF(Y$3&gt;(A20stdlife+$E326),(Input!$H$162*(1+rvanilla)^0.5)-SUM($H326:X326),(Input!$H$162*(1+rvanilla)^0.5)/A20stdlife))</f>
        <v>0</v>
      </c>
      <c r="Z326" s="161">
        <f>IF(A20stdlife="n/a","n/a",IF(Z$3&gt;(A20stdlife+$E326),(Input!$H$162*(1+rvanilla)^0.5)-SUM($H326:Y326),(Input!$H$162*(1+rvanilla)^0.5)/A20stdlife))</f>
        <v>0</v>
      </c>
      <c r="AA326" s="161">
        <f>IF(A20stdlife="n/a","n/a",IF(AA$3&gt;(A20stdlife+$E326),(Input!$H$162*(1+rvanilla)^0.5)-SUM($H326:Z326),(Input!$H$162*(1+rvanilla)^0.5)/A20stdlife))</f>
        <v>0</v>
      </c>
      <c r="AB326" s="161">
        <f>IF(A20stdlife="n/a","n/a",IF(AB$3&gt;(A20stdlife+$E326),(Input!$H$162*(1+rvanilla)^0.5)-SUM($H326:AA326),(Input!$H$162*(1+rvanilla)^0.5)/A20stdlife))</f>
        <v>0</v>
      </c>
      <c r="AC326" s="161">
        <f>IF(A20stdlife="n/a","n/a",IF(AC$3&gt;(A20stdlife+$E326),(Input!$H$162*(1+rvanilla)^0.5)-SUM($H326:AB326),(Input!$H$162*(1+rvanilla)^0.5)/A20stdlife))</f>
        <v>0</v>
      </c>
      <c r="AD326" s="161">
        <f>IF(A20stdlife="n/a","n/a",IF(AD$3&gt;(A20stdlife+$E326),(Input!$H$162*(1+rvanilla)^0.5)-SUM($H326:AC326),(Input!$H$162*(1+rvanilla)^0.5)/A20stdlife))</f>
        <v>0</v>
      </c>
      <c r="AE326" s="161">
        <f>IF(A20stdlife="n/a","n/a",IF(AE$3&gt;(A20stdlife+$E326),(Input!$H$162*(1+rvanilla)^0.5)-SUM($H326:AD326),(Input!$H$162*(1+rvanilla)^0.5)/A20stdlife))</f>
        <v>0</v>
      </c>
      <c r="AF326" s="161">
        <f>IF(A20stdlife="n/a","n/a",IF(AF$3&gt;(A20stdlife+$E326),(Input!$H$162*(1+rvanilla)^0.5)-SUM($H326:AE326),(Input!$H$162*(1+rvanilla)^0.5)/A20stdlife))</f>
        <v>0</v>
      </c>
      <c r="AG326" s="161">
        <f>IF(A20stdlife="n/a","n/a",IF(AG$3&gt;(A20stdlife+$E326),(Input!$H$162*(1+rvanilla)^0.5)-SUM($H326:AF326),(Input!$H$162*(1+rvanilla)^0.5)/A20stdlife))</f>
        <v>0</v>
      </c>
      <c r="AH326" s="161">
        <f>IF(A20stdlife="n/a","n/a",IF(AH$3&gt;(A20stdlife+$E326),(Input!$H$162*(1+rvanilla)^0.5)-SUM($H326:AG326),(Input!$H$162*(1+rvanilla)^0.5)/A20stdlife))</f>
        <v>0</v>
      </c>
      <c r="AI326" s="161">
        <f>IF(A20stdlife="n/a","n/a",IF(AI$3&gt;(A20stdlife+$E326),(Input!$H$162*(1+rvanilla)^0.5)-SUM($H326:AH326),(Input!$H$162*(1+rvanilla)^0.5)/A20stdlife))</f>
        <v>0</v>
      </c>
      <c r="AJ326" s="161">
        <f>IF(A20stdlife="n/a","n/a",IF(AJ$3&gt;(A20stdlife+$E326),(Input!$H$162*(1+rvanilla)^0.5)-SUM($H326:AI326),(Input!$H$162*(1+rvanilla)^0.5)/A20stdlife))</f>
        <v>0</v>
      </c>
      <c r="AK326" s="161">
        <f>IF(A20stdlife="n/a","n/a",IF(AK$3&gt;(A20stdlife+$E326),(Input!$H$162*(1+rvanilla)^0.5)-SUM($H326:AJ326),(Input!$H$162*(1+rvanilla)^0.5)/A20stdlife))</f>
        <v>0</v>
      </c>
      <c r="AL326" s="161">
        <f>IF(A20stdlife="n/a","n/a",IF(AL$3&gt;(A20stdlife+$E326),(Input!$H$162*(1+rvanilla)^0.5)-SUM($H326:AK326),(Input!$H$162*(1+rvanilla)^0.5)/A20stdlife))</f>
        <v>0</v>
      </c>
      <c r="AM326" s="161">
        <f>IF(A20stdlife="n/a","n/a",IF(AM$3&gt;(A20stdlife+$E326),(Input!$H$162*(1+rvanilla)^0.5)-SUM($H326:AL326),(Input!$H$162*(1+rvanilla)^0.5)/A20stdlife))</f>
        <v>0</v>
      </c>
      <c r="AN326" s="161">
        <f>IF(A20stdlife="n/a","n/a",IF(AN$3&gt;(A20stdlife+$E326),(Input!$H$162*(1+rvanilla)^0.5)-SUM($H326:AM326),(Input!$H$162*(1+rvanilla)^0.5)/A20stdlife))</f>
        <v>0</v>
      </c>
      <c r="AO326" s="161">
        <f>IF(A20stdlife="n/a","n/a",IF(AO$3&gt;(A20stdlife+$E326),(Input!$H$162*(1+rvanilla)^0.5)-SUM($H326:AN326),(Input!$H$162*(1+rvanilla)^0.5)/A20stdlife))</f>
        <v>0</v>
      </c>
      <c r="AP326" s="161">
        <f>IF(A20stdlife="n/a","n/a",IF(AP$3&gt;(A20stdlife+$E326),(Input!$H$162*(1+rvanilla)^0.5)-SUM($H326:AO326),(Input!$H$162*(1+rvanilla)^0.5)/A20stdlife))</f>
        <v>0</v>
      </c>
      <c r="AQ326" s="161">
        <f>IF(A20stdlife="n/a","n/a",IF(AQ$3&gt;(A20stdlife+$E326),(Input!$H$162*(1+rvanilla)^0.5)-SUM($H326:AP326),(Input!$H$162*(1+rvanilla)^0.5)/A20stdlife))</f>
        <v>0</v>
      </c>
      <c r="AR326" s="161">
        <f>IF(A20stdlife="n/a","n/a",IF(AR$3&gt;(A20stdlife+$E326),(Input!$H$162*(1+rvanilla)^0.5)-SUM($H326:AQ326),(Input!$H$162*(1+rvanilla)^0.5)/A20stdlife))</f>
        <v>0</v>
      </c>
      <c r="AS326" s="161">
        <f>IF(A20stdlife="n/a","n/a",IF(AS$3&gt;(A20stdlife+$E326),(Input!$H$162*(1+rvanilla)^0.5)-SUM($H326:AR326),(Input!$H$162*(1+rvanilla)^0.5)/A20stdlife))</f>
        <v>0</v>
      </c>
      <c r="AT326" s="161">
        <f>IF(A20stdlife="n/a","n/a",IF(AT$3&gt;(A20stdlife+$E326),(Input!$H$162*(1+rvanilla)^0.5)-SUM($H326:AS326),(Input!$H$162*(1+rvanilla)^0.5)/A20stdlife))</f>
        <v>0</v>
      </c>
      <c r="AU326" s="161">
        <f>IF(A20stdlife="n/a","n/a",IF(AU$3&gt;(A20stdlife+$E326),(Input!$H$162*(1+rvanilla)^0.5)-SUM($H326:AT326),(Input!$H$162*(1+rvanilla)^0.5)/A20stdlife))</f>
        <v>0</v>
      </c>
      <c r="AV326" s="161">
        <f>IF(A20stdlife="n/a","n/a",IF(AV$3&gt;(A20stdlife+$E326),(Input!$H$162*(1+rvanilla)^0.5)-SUM($H326:AU326),(Input!$H$162*(1+rvanilla)^0.5)/A20stdlife))</f>
        <v>0</v>
      </c>
      <c r="AW326" s="161">
        <f>IF(A20stdlife="n/a","n/a",IF(AW$3&gt;(A20stdlife+$E326),(Input!$H$162*(1+rvanilla)^0.5)-SUM($H326:AV326),(Input!$H$162*(1+rvanilla)^0.5)/A20stdlife))</f>
        <v>0</v>
      </c>
      <c r="AX326" s="161">
        <f>IF(A20stdlife="n/a","n/a",IF(AX$3&gt;(A20stdlife+$E326),(Input!$H$162*(1+rvanilla)^0.5)-SUM($H326:AW326),(Input!$H$162*(1+rvanilla)^0.5)/A20stdlife))</f>
        <v>0</v>
      </c>
      <c r="AY326" s="161">
        <f>IF(A20stdlife="n/a","n/a",IF(AY$3&gt;(A20stdlife+$E326),(Input!$H$162*(1+rvanilla)^0.5)-SUM($H326:AX326),(Input!$H$162*(1+rvanilla)^0.5)/A20stdlife))</f>
        <v>0</v>
      </c>
      <c r="AZ326" s="161">
        <f>IF(A20stdlife="n/a","n/a",IF(AZ$3&gt;(A20stdlife+$E326),(Input!$H$162*(1+rvanilla)^0.5)-SUM($H326:AY326),(Input!$H$162*(1+rvanilla)^0.5)/A20stdlife))</f>
        <v>0</v>
      </c>
      <c r="BA326" s="161">
        <f>IF(A20stdlife="n/a","n/a",IF(BA$3&gt;(A20stdlife+$E326),(Input!$H$162*(1+rvanilla)^0.5)-SUM($H326:AZ326),(Input!$H$162*(1+rvanilla)^0.5)/A20stdlife))</f>
        <v>0</v>
      </c>
      <c r="BB326" s="161">
        <f>IF(A20stdlife="n/a","n/a",IF(BB$3&gt;(A20stdlife+$E326),(Input!$H$162*(1+rvanilla)^0.5)-SUM($H326:BA326),(Input!$H$162*(1+rvanilla)^0.5)/A20stdlife))</f>
        <v>0</v>
      </c>
      <c r="BC326" s="161">
        <f>IF(A20stdlife="n/a","n/a",IF(BC$3&gt;(A20stdlife+$E326),(Input!$H$162*(1+rvanilla)^0.5)-SUM($H326:BB326),(Input!$H$162*(1+rvanilla)^0.5)/A20stdlife))</f>
        <v>0</v>
      </c>
      <c r="BD326" s="161">
        <f>IF(A20stdlife="n/a","n/a",IF(BD$3&gt;(A20stdlife+$E326),(Input!$H$162*(1+rvanilla)^0.5)-SUM($H326:BC326),(Input!$H$162*(1+rvanilla)^0.5)/A20stdlife))</f>
        <v>0</v>
      </c>
      <c r="BE326" s="161">
        <f>IF(A20stdlife="n/a","n/a",IF(BE$3&gt;(A20stdlife+$E326),(Input!$H$162*(1+rvanilla)^0.5)-SUM($H326:BD326),(Input!$H$162*(1+rvanilla)^0.5)/A20stdlife))</f>
        <v>0</v>
      </c>
      <c r="BF326" s="161">
        <f>IF(A20stdlife="n/a","n/a",IF(BF$3&gt;(A20stdlife+$E326),(Input!$H$162*(1+rvanilla)^0.5)-SUM($H326:BE326),(Input!$H$162*(1+rvanilla)^0.5)/A20stdlife))</f>
        <v>0</v>
      </c>
      <c r="BG326" s="161">
        <f>IF(A20stdlife="n/a","n/a",IF(BG$3&gt;(A20stdlife+$E326),(Input!$H$162*(1+rvanilla)^0.5)-SUM($H326:BF326),(Input!$H$162*(1+rvanilla)^0.5)/A20stdlife))</f>
        <v>0</v>
      </c>
      <c r="BH326" s="161">
        <f>IF(A20stdlife="n/a","n/a",IF(BH$3&gt;(A20stdlife+$E326),(Input!$H$162*(1+rvanilla)^0.5)-SUM($H326:BG326),(Input!$H$162*(1+rvanilla)^0.5)/A20stdlife))</f>
        <v>0</v>
      </c>
      <c r="BI326" s="161">
        <f>IF(A20stdlife="n/a","n/a",IF(BI$3&gt;(A20stdlife+$E326),(Input!$H$162*(1+rvanilla)^0.5)-SUM($H326:BH326),(Input!$H$162*(1+rvanilla)^0.5)/A20stdlife))</f>
        <v>0</v>
      </c>
      <c r="BJ326" s="19"/>
      <c r="BK326" s="19"/>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x14ac:dyDescent="0.2">
      <c r="A327" s="19"/>
      <c r="B327" s="19"/>
      <c r="C327" s="35"/>
      <c r="D327" s="469"/>
      <c r="E327" s="281">
        <v>3</v>
      </c>
      <c r="F327" s="37"/>
      <c r="G327" s="393"/>
      <c r="H327" s="307"/>
      <c r="I327" s="306"/>
      <c r="J327" s="161">
        <f>IF(A20stdlife="n/a","n/a",IF(J$3&gt;(A20stdlife+$E327),(Input!$I$162*(1+rvanilla)^0.5)-SUM($I327:I327),(Input!$I$162*(1+rvanilla)^0.5)/A20stdlife))</f>
        <v>8.0953333407989547E-2</v>
      </c>
      <c r="K327" s="161">
        <f>IF(A20stdlife="n/a","n/a",IF(K$3&gt;(A20stdlife+$E327),(Input!$I$162*(1+rvanilla)^0.5)-SUM($I327:J327),(Input!$I$162*(1+rvanilla)^0.5)/A20stdlife))</f>
        <v>8.0953333407989547E-2</v>
      </c>
      <c r="L327" s="161">
        <f>IF(A20stdlife="n/a","n/a",IF(L$3&gt;(A20stdlife+$E327),(Input!$I$162*(1+rvanilla)^0.5)-SUM($I327:K327),(Input!$I$162*(1+rvanilla)^0.5)/A20stdlife))</f>
        <v>8.0953333407989547E-2</v>
      </c>
      <c r="M327" s="161">
        <f>IF(A20stdlife="n/a","n/a",IF(M$3&gt;(A20stdlife+$E327),(Input!$I$162*(1+rvanilla)^0.5)-SUM($I327:L327),(Input!$I$162*(1+rvanilla)^0.5)/A20stdlife))</f>
        <v>8.0953333407989547E-2</v>
      </c>
      <c r="N327" s="161">
        <f>IF(A20stdlife="n/a","n/a",IF(N$3&gt;(A20stdlife+$E327),(Input!$I$162*(1+rvanilla)^0.5)-SUM($I327:M327),(Input!$I$162*(1+rvanilla)^0.5)/A20stdlife))</f>
        <v>8.0953333407989547E-2</v>
      </c>
      <c r="O327" s="161">
        <f>IF(A20stdlife="n/a","n/a",IF(O$3&gt;(A20stdlife+$E327),(Input!$I$162*(1+rvanilla)^0.5)-SUM($I327:N327),(Input!$I$162*(1+rvanilla)^0.5)/A20stdlife))</f>
        <v>8.0953333407989547E-2</v>
      </c>
      <c r="P327" s="161">
        <f>IF(A20stdlife="n/a","n/a",IF(P$3&gt;(A20stdlife+$E327),(Input!$I$162*(1+rvanilla)^0.5)-SUM($I327:O327),(Input!$I$162*(1+rvanilla)^0.5)/A20stdlife))</f>
        <v>8.0953333407989547E-2</v>
      </c>
      <c r="Q327" s="161">
        <f>IF(A20stdlife="n/a","n/a",IF(Q$3&gt;(A20stdlife+$E327),(Input!$I$162*(1+rvanilla)^0.5)-SUM($I327:P327),(Input!$I$162*(1+rvanilla)^0.5)/A20stdlife))</f>
        <v>8.0953333407989547E-2</v>
      </c>
      <c r="R327" s="161">
        <f>IF(A20stdlife="n/a","n/a",IF(R$3&gt;(A20stdlife+$E327),(Input!$I$162*(1+rvanilla)^0.5)-SUM($I327:Q327),(Input!$I$162*(1+rvanilla)^0.5)/A20stdlife))</f>
        <v>8.0953333407989547E-2</v>
      </c>
      <c r="S327" s="161">
        <f>IF(A20stdlife="n/a","n/a",IF(S$3&gt;(A20stdlife+$E327),(Input!$I$162*(1+rvanilla)^0.5)-SUM($I327:R327),(Input!$I$162*(1+rvanilla)^0.5)/A20stdlife))</f>
        <v>8.0953333407989547E-2</v>
      </c>
      <c r="T327" s="161">
        <f>IF(A20stdlife="n/a","n/a",IF(T$3&gt;(A20stdlife+$E327),(Input!$I$162*(1+rvanilla)^0.5)-SUM($I327:S327),(Input!$I$162*(1+rvanilla)^0.5)/A20stdlife))</f>
        <v>8.0953333407989547E-2</v>
      </c>
      <c r="U327" s="161">
        <f>IF(A20stdlife="n/a","n/a",IF(U$3&gt;(A20stdlife+$E327),(Input!$I$162*(1+rvanilla)^0.5)-SUM($I327:T327),(Input!$I$162*(1+rvanilla)^0.5)/A20stdlife))</f>
        <v>8.0953333407989547E-2</v>
      </c>
      <c r="V327" s="161">
        <f>IF(A20stdlife="n/a","n/a",IF(V$3&gt;(A20stdlife+$E327),(Input!$I$162*(1+rvanilla)^0.5)-SUM($I327:U327),(Input!$I$162*(1+rvanilla)^0.5)/A20stdlife))</f>
        <v>8.0953333407989547E-2</v>
      </c>
      <c r="W327" s="161">
        <f>IF(A20stdlife="n/a","n/a",IF(W$3&gt;(A20stdlife+$E327),(Input!$I$162*(1+rvanilla)^0.5)-SUM($I327:V327),(Input!$I$162*(1+rvanilla)^0.5)/A20stdlife))</f>
        <v>8.0953333407989547E-2</v>
      </c>
      <c r="X327" s="161">
        <f>IF(A20stdlife="n/a","n/a",IF(X$3&gt;(A20stdlife+$E327),(Input!$I$162*(1+rvanilla)^0.5)-SUM($I327:W327),(Input!$I$162*(1+rvanilla)^0.5)/A20stdlife))</f>
        <v>8.0953333407989547E-2</v>
      </c>
      <c r="Y327" s="161">
        <f>IF(A20stdlife="n/a","n/a",IF(Y$3&gt;(A20stdlife+$E327),(Input!$I$162*(1+rvanilla)^0.5)-SUM($I327:X327),(Input!$I$162*(1+rvanilla)^0.5)/A20stdlife))</f>
        <v>4.4408920985006262E-16</v>
      </c>
      <c r="Z327" s="161">
        <f>IF(A20stdlife="n/a","n/a",IF(Z$3&gt;(A20stdlife+$E327),(Input!$I$162*(1+rvanilla)^0.5)-SUM($I327:Y327),(Input!$I$162*(1+rvanilla)^0.5)/A20stdlife))</f>
        <v>0</v>
      </c>
      <c r="AA327" s="161">
        <f>IF(A20stdlife="n/a","n/a",IF(AA$3&gt;(A20stdlife+$E327),(Input!$I$162*(1+rvanilla)^0.5)-SUM($I327:Z327),(Input!$I$162*(1+rvanilla)^0.5)/A20stdlife))</f>
        <v>0</v>
      </c>
      <c r="AB327" s="161">
        <f>IF(A20stdlife="n/a","n/a",IF(AB$3&gt;(A20stdlife+$E327),(Input!$I$162*(1+rvanilla)^0.5)-SUM($I327:AA327),(Input!$I$162*(1+rvanilla)^0.5)/A20stdlife))</f>
        <v>0</v>
      </c>
      <c r="AC327" s="161">
        <f>IF(A20stdlife="n/a","n/a",IF(AC$3&gt;(A20stdlife+$E327),(Input!$I$162*(1+rvanilla)^0.5)-SUM($I327:AB327),(Input!$I$162*(1+rvanilla)^0.5)/A20stdlife))</f>
        <v>0</v>
      </c>
      <c r="AD327" s="161">
        <f>IF(A20stdlife="n/a","n/a",IF(AD$3&gt;(A20stdlife+$E327),(Input!$I$162*(1+rvanilla)^0.5)-SUM($I327:AC327),(Input!$I$162*(1+rvanilla)^0.5)/A20stdlife))</f>
        <v>0</v>
      </c>
      <c r="AE327" s="161">
        <f>IF(A20stdlife="n/a","n/a",IF(AE$3&gt;(A20stdlife+$E327),(Input!$I$162*(1+rvanilla)^0.5)-SUM($I327:AD327),(Input!$I$162*(1+rvanilla)^0.5)/A20stdlife))</f>
        <v>0</v>
      </c>
      <c r="AF327" s="161">
        <f>IF(A20stdlife="n/a","n/a",IF(AF$3&gt;(A20stdlife+$E327),(Input!$I$162*(1+rvanilla)^0.5)-SUM($I327:AE327),(Input!$I$162*(1+rvanilla)^0.5)/A20stdlife))</f>
        <v>0</v>
      </c>
      <c r="AG327" s="161">
        <f>IF(A20stdlife="n/a","n/a",IF(AG$3&gt;(A20stdlife+$E327),(Input!$I$162*(1+rvanilla)^0.5)-SUM($I327:AF327),(Input!$I$162*(1+rvanilla)^0.5)/A20stdlife))</f>
        <v>0</v>
      </c>
      <c r="AH327" s="161">
        <f>IF(A20stdlife="n/a","n/a",IF(AH$3&gt;(A20stdlife+$E327),(Input!$I$162*(1+rvanilla)^0.5)-SUM($I327:AG327),(Input!$I$162*(1+rvanilla)^0.5)/A20stdlife))</f>
        <v>0</v>
      </c>
      <c r="AI327" s="161">
        <f>IF(A20stdlife="n/a","n/a",IF(AI$3&gt;(A20stdlife+$E327),(Input!$I$162*(1+rvanilla)^0.5)-SUM($I327:AH327),(Input!$I$162*(1+rvanilla)^0.5)/A20stdlife))</f>
        <v>0</v>
      </c>
      <c r="AJ327" s="161">
        <f>IF(A20stdlife="n/a","n/a",IF(AJ$3&gt;(A20stdlife+$E327),(Input!$I$162*(1+rvanilla)^0.5)-SUM($I327:AI327),(Input!$I$162*(1+rvanilla)^0.5)/A20stdlife))</f>
        <v>0</v>
      </c>
      <c r="AK327" s="161">
        <f>IF(A20stdlife="n/a","n/a",IF(AK$3&gt;(A20stdlife+$E327),(Input!$I$162*(1+rvanilla)^0.5)-SUM($I327:AJ327),(Input!$I$162*(1+rvanilla)^0.5)/A20stdlife))</f>
        <v>0</v>
      </c>
      <c r="AL327" s="161">
        <f>IF(A20stdlife="n/a","n/a",IF(AL$3&gt;(A20stdlife+$E327),(Input!$I$162*(1+rvanilla)^0.5)-SUM($I327:AK327),(Input!$I$162*(1+rvanilla)^0.5)/A20stdlife))</f>
        <v>0</v>
      </c>
      <c r="AM327" s="161">
        <f>IF(A20stdlife="n/a","n/a",IF(AM$3&gt;(A20stdlife+$E327),(Input!$I$162*(1+rvanilla)^0.5)-SUM($I327:AL327),(Input!$I$162*(1+rvanilla)^0.5)/A20stdlife))</f>
        <v>0</v>
      </c>
      <c r="AN327" s="161">
        <f>IF(A20stdlife="n/a","n/a",IF(AN$3&gt;(A20stdlife+$E327),(Input!$I$162*(1+rvanilla)^0.5)-SUM($I327:AM327),(Input!$I$162*(1+rvanilla)^0.5)/A20stdlife))</f>
        <v>0</v>
      </c>
      <c r="AO327" s="161">
        <f>IF(A20stdlife="n/a","n/a",IF(AO$3&gt;(A20stdlife+$E327),(Input!$I$162*(1+rvanilla)^0.5)-SUM($I327:AN327),(Input!$I$162*(1+rvanilla)^0.5)/A20stdlife))</f>
        <v>0</v>
      </c>
      <c r="AP327" s="161">
        <f>IF(A20stdlife="n/a","n/a",IF(AP$3&gt;(A20stdlife+$E327),(Input!$I$162*(1+rvanilla)^0.5)-SUM($I327:AO327),(Input!$I$162*(1+rvanilla)^0.5)/A20stdlife))</f>
        <v>0</v>
      </c>
      <c r="AQ327" s="161">
        <f>IF(A20stdlife="n/a","n/a",IF(AQ$3&gt;(A20stdlife+$E327),(Input!$I$162*(1+rvanilla)^0.5)-SUM($I327:AP327),(Input!$I$162*(1+rvanilla)^0.5)/A20stdlife))</f>
        <v>0</v>
      </c>
      <c r="AR327" s="161">
        <f>IF(A20stdlife="n/a","n/a",IF(AR$3&gt;(A20stdlife+$E327),(Input!$I$162*(1+rvanilla)^0.5)-SUM($I327:AQ327),(Input!$I$162*(1+rvanilla)^0.5)/A20stdlife))</f>
        <v>0</v>
      </c>
      <c r="AS327" s="161">
        <f>IF(A20stdlife="n/a","n/a",IF(AS$3&gt;(A20stdlife+$E327),(Input!$I$162*(1+rvanilla)^0.5)-SUM($I327:AR327),(Input!$I$162*(1+rvanilla)^0.5)/A20stdlife))</f>
        <v>0</v>
      </c>
      <c r="AT327" s="161">
        <f>IF(A20stdlife="n/a","n/a",IF(AT$3&gt;(A20stdlife+$E327),(Input!$I$162*(1+rvanilla)^0.5)-SUM($I327:AS327),(Input!$I$162*(1+rvanilla)^0.5)/A20stdlife))</f>
        <v>0</v>
      </c>
      <c r="AU327" s="161">
        <f>IF(A20stdlife="n/a","n/a",IF(AU$3&gt;(A20stdlife+$E327),(Input!$I$162*(1+rvanilla)^0.5)-SUM($I327:AT327),(Input!$I$162*(1+rvanilla)^0.5)/A20stdlife))</f>
        <v>0</v>
      </c>
      <c r="AV327" s="161">
        <f>IF(A20stdlife="n/a","n/a",IF(AV$3&gt;(A20stdlife+$E327),(Input!$I$162*(1+rvanilla)^0.5)-SUM($I327:AU327),(Input!$I$162*(1+rvanilla)^0.5)/A20stdlife))</f>
        <v>0</v>
      </c>
      <c r="AW327" s="161">
        <f>IF(A20stdlife="n/a","n/a",IF(AW$3&gt;(A20stdlife+$E327),(Input!$I$162*(1+rvanilla)^0.5)-SUM($I327:AV327),(Input!$I$162*(1+rvanilla)^0.5)/A20stdlife))</f>
        <v>0</v>
      </c>
      <c r="AX327" s="161">
        <f>IF(A20stdlife="n/a","n/a",IF(AX$3&gt;(A20stdlife+$E327),(Input!$I$162*(1+rvanilla)^0.5)-SUM($I327:AW327),(Input!$I$162*(1+rvanilla)^0.5)/A20stdlife))</f>
        <v>0</v>
      </c>
      <c r="AY327" s="161">
        <f>IF(A20stdlife="n/a","n/a",IF(AY$3&gt;(A20stdlife+$E327),(Input!$I$162*(1+rvanilla)^0.5)-SUM($I327:AX327),(Input!$I$162*(1+rvanilla)^0.5)/A20stdlife))</f>
        <v>0</v>
      </c>
      <c r="AZ327" s="161">
        <f>IF(A20stdlife="n/a","n/a",IF(AZ$3&gt;(A20stdlife+$E327),(Input!$I$162*(1+rvanilla)^0.5)-SUM($I327:AY327),(Input!$I$162*(1+rvanilla)^0.5)/A20stdlife))</f>
        <v>0</v>
      </c>
      <c r="BA327" s="161">
        <f>IF(A20stdlife="n/a","n/a",IF(BA$3&gt;(A20stdlife+$E327),(Input!$I$162*(1+rvanilla)^0.5)-SUM($I327:AZ327),(Input!$I$162*(1+rvanilla)^0.5)/A20stdlife))</f>
        <v>0</v>
      </c>
      <c r="BB327" s="161">
        <f>IF(A20stdlife="n/a","n/a",IF(BB$3&gt;(A20stdlife+$E327),(Input!$I$162*(1+rvanilla)^0.5)-SUM($I327:BA327),(Input!$I$162*(1+rvanilla)^0.5)/A20stdlife))</f>
        <v>0</v>
      </c>
      <c r="BC327" s="161">
        <f>IF(A20stdlife="n/a","n/a",IF(BC$3&gt;(A20stdlife+$E327),(Input!$I$162*(1+rvanilla)^0.5)-SUM($I327:BB327),(Input!$I$162*(1+rvanilla)^0.5)/A20stdlife))</f>
        <v>0</v>
      </c>
      <c r="BD327" s="161">
        <f>IF(A20stdlife="n/a","n/a",IF(BD$3&gt;(A20stdlife+$E327),(Input!$I$162*(1+rvanilla)^0.5)-SUM($I327:BC327),(Input!$I$162*(1+rvanilla)^0.5)/A20stdlife))</f>
        <v>0</v>
      </c>
      <c r="BE327" s="161">
        <f>IF(A20stdlife="n/a","n/a",IF(BE$3&gt;(A20stdlife+$E327),(Input!$I$162*(1+rvanilla)^0.5)-SUM($I327:BD327),(Input!$I$162*(1+rvanilla)^0.5)/A20stdlife))</f>
        <v>0</v>
      </c>
      <c r="BF327" s="161">
        <f>IF(A20stdlife="n/a","n/a",IF(BF$3&gt;(A20stdlife+$E327),(Input!$I$162*(1+rvanilla)^0.5)-SUM($I327:BE327),(Input!$I$162*(1+rvanilla)^0.5)/A20stdlife))</f>
        <v>0</v>
      </c>
      <c r="BG327" s="161">
        <f>IF(A20stdlife="n/a","n/a",IF(BG$3&gt;(A20stdlife+$E327),(Input!$I$162*(1+rvanilla)^0.5)-SUM($I327:BF327),(Input!$I$162*(1+rvanilla)^0.5)/A20stdlife))</f>
        <v>0</v>
      </c>
      <c r="BH327" s="161">
        <f>IF(A20stdlife="n/a","n/a",IF(BH$3&gt;(A20stdlife+$E327),(Input!$I$162*(1+rvanilla)^0.5)-SUM($I327:BG327),(Input!$I$162*(1+rvanilla)^0.5)/A20stdlife))</f>
        <v>0</v>
      </c>
      <c r="BI327" s="161">
        <f>IF(A20stdlife="n/a","n/a",IF(BI$3&gt;(A20stdlife+$E327),(Input!$I$162*(1+rvanilla)^0.5)-SUM($I327:BH327),(Input!$I$162*(1+rvanilla)^0.5)/A20stdlife))</f>
        <v>0</v>
      </c>
      <c r="BJ327" s="19"/>
      <c r="BK327" s="19"/>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x14ac:dyDescent="0.2">
      <c r="A328" s="19"/>
      <c r="B328" s="19"/>
      <c r="C328" s="35"/>
      <c r="D328" s="469"/>
      <c r="E328" s="281">
        <v>4</v>
      </c>
      <c r="F328" s="37"/>
      <c r="G328" s="393"/>
      <c r="H328" s="307"/>
      <c r="I328" s="307"/>
      <c r="J328" s="306"/>
      <c r="K328" s="161">
        <f>IF(A20stdlife="n/a","n/a",IF(K$3&gt;(A20stdlife+$E328),(Input!$J$162*(1+rvanilla)^0.5)-SUM($J328:J328),(Input!$J$162*(1+rvanilla)^0.5)/A20stdlife))</f>
        <v>4.8686397753728419E-2</v>
      </c>
      <c r="L328" s="161">
        <f>IF(A20stdlife="n/a","n/a",IF(L$3&gt;(A20stdlife+$E328),(Input!$J$162*(1+rvanilla)^0.5)-SUM($J328:K328),(Input!$J$162*(1+rvanilla)^0.5)/A20stdlife))</f>
        <v>4.8686397753728419E-2</v>
      </c>
      <c r="M328" s="161">
        <f>IF(A20stdlife="n/a","n/a",IF(M$3&gt;(A20stdlife+$E328),(Input!$J$162*(1+rvanilla)^0.5)-SUM($J328:L328),(Input!$J$162*(1+rvanilla)^0.5)/A20stdlife))</f>
        <v>4.8686397753728419E-2</v>
      </c>
      <c r="N328" s="161">
        <f>IF(A20stdlife="n/a","n/a",IF(N$3&gt;(A20stdlife+$E328),(Input!$J$162*(1+rvanilla)^0.5)-SUM($J328:M328),(Input!$J$162*(1+rvanilla)^0.5)/A20stdlife))</f>
        <v>4.8686397753728419E-2</v>
      </c>
      <c r="O328" s="161">
        <f>IF(A20stdlife="n/a","n/a",IF(O$3&gt;(A20stdlife+$E328),(Input!$J$162*(1+rvanilla)^0.5)-SUM($J328:N328),(Input!$J$162*(1+rvanilla)^0.5)/A20stdlife))</f>
        <v>4.8686397753728419E-2</v>
      </c>
      <c r="P328" s="161">
        <f>IF(A20stdlife="n/a","n/a",IF(P$3&gt;(A20stdlife+$E328),(Input!$J$162*(1+rvanilla)^0.5)-SUM($J328:O328),(Input!$J$162*(1+rvanilla)^0.5)/A20stdlife))</f>
        <v>4.8686397753728419E-2</v>
      </c>
      <c r="Q328" s="161">
        <f>IF(A20stdlife="n/a","n/a",IF(Q$3&gt;(A20stdlife+$E328),(Input!$J$162*(1+rvanilla)^0.5)-SUM($J328:P328),(Input!$J$162*(1+rvanilla)^0.5)/A20stdlife))</f>
        <v>4.8686397753728419E-2</v>
      </c>
      <c r="R328" s="161">
        <f>IF(A20stdlife="n/a","n/a",IF(R$3&gt;(A20stdlife+$E328),(Input!$J$162*(1+rvanilla)^0.5)-SUM($J328:Q328),(Input!$J$162*(1+rvanilla)^0.5)/A20stdlife))</f>
        <v>4.8686397753728419E-2</v>
      </c>
      <c r="S328" s="161">
        <f>IF(A20stdlife="n/a","n/a",IF(S$3&gt;(A20stdlife+$E328),(Input!$J$162*(1+rvanilla)^0.5)-SUM($J328:R328),(Input!$J$162*(1+rvanilla)^0.5)/A20stdlife))</f>
        <v>4.8686397753728419E-2</v>
      </c>
      <c r="T328" s="161">
        <f>IF(A20stdlife="n/a","n/a",IF(T$3&gt;(A20stdlife+$E328),(Input!$J$162*(1+rvanilla)^0.5)-SUM($J328:S328),(Input!$J$162*(1+rvanilla)^0.5)/A20stdlife))</f>
        <v>4.8686397753728419E-2</v>
      </c>
      <c r="U328" s="161">
        <f>IF(A20stdlife="n/a","n/a",IF(U$3&gt;(A20stdlife+$E328),(Input!$J$162*(1+rvanilla)^0.5)-SUM($J328:T328),(Input!$J$162*(1+rvanilla)^0.5)/A20stdlife))</f>
        <v>4.8686397753728419E-2</v>
      </c>
      <c r="V328" s="161">
        <f>IF(A20stdlife="n/a","n/a",IF(V$3&gt;(A20stdlife+$E328),(Input!$J$162*(1+rvanilla)^0.5)-SUM($J328:U328),(Input!$J$162*(1+rvanilla)^0.5)/A20stdlife))</f>
        <v>4.8686397753728419E-2</v>
      </c>
      <c r="W328" s="161">
        <f>IF(A20stdlife="n/a","n/a",IF(W$3&gt;(A20stdlife+$E328),(Input!$J$162*(1+rvanilla)^0.5)-SUM($J328:V328),(Input!$J$162*(1+rvanilla)^0.5)/A20stdlife))</f>
        <v>4.8686397753728419E-2</v>
      </c>
      <c r="X328" s="161">
        <f>IF(A20stdlife="n/a","n/a",IF(X$3&gt;(A20stdlife+$E328),(Input!$J$162*(1+rvanilla)^0.5)-SUM($J328:W328),(Input!$J$162*(1+rvanilla)^0.5)/A20stdlife))</f>
        <v>4.8686397753728419E-2</v>
      </c>
      <c r="Y328" s="161">
        <f>IF(A20stdlife="n/a","n/a",IF(Y$3&gt;(A20stdlife+$E328),(Input!$J$162*(1+rvanilla)^0.5)-SUM($J328:X328),(Input!$J$162*(1+rvanilla)^0.5)/A20stdlife))</f>
        <v>4.8686397753728419E-2</v>
      </c>
      <c r="Z328" s="161">
        <f>IF(A20stdlife="n/a","n/a",IF(Z$3&gt;(A20stdlife+$E328),(Input!$J$162*(1+rvanilla)^0.5)-SUM($J328:Y328),(Input!$J$162*(1+rvanilla)^0.5)/A20stdlife))</f>
        <v>1.1102230246251565E-16</v>
      </c>
      <c r="AA328" s="161">
        <f>IF(A20stdlife="n/a","n/a",IF(AA$3&gt;(A20stdlife+$E328),(Input!$J$162*(1+rvanilla)^0.5)-SUM($J328:Z328),(Input!$J$162*(1+rvanilla)^0.5)/A20stdlife))</f>
        <v>0</v>
      </c>
      <c r="AB328" s="161">
        <f>IF(A20stdlife="n/a","n/a",IF(AB$3&gt;(A20stdlife+$E328),(Input!$J$162*(1+rvanilla)^0.5)-SUM($J328:AA328),(Input!$J$162*(1+rvanilla)^0.5)/A20stdlife))</f>
        <v>0</v>
      </c>
      <c r="AC328" s="161">
        <f>IF(A20stdlife="n/a","n/a",IF(AC$3&gt;(A20stdlife+$E328),(Input!$J$162*(1+rvanilla)^0.5)-SUM($J328:AB328),(Input!$J$162*(1+rvanilla)^0.5)/A20stdlife))</f>
        <v>0</v>
      </c>
      <c r="AD328" s="161">
        <f>IF(A20stdlife="n/a","n/a",IF(AD$3&gt;(A20stdlife+$E328),(Input!$J$162*(1+rvanilla)^0.5)-SUM($J328:AC328),(Input!$J$162*(1+rvanilla)^0.5)/A20stdlife))</f>
        <v>0</v>
      </c>
      <c r="AE328" s="161">
        <f>IF(A20stdlife="n/a","n/a",IF(AE$3&gt;(A20stdlife+$E328),(Input!$J$162*(1+rvanilla)^0.5)-SUM($J328:AD328),(Input!$J$162*(1+rvanilla)^0.5)/A20stdlife))</f>
        <v>0</v>
      </c>
      <c r="AF328" s="161">
        <f>IF(A20stdlife="n/a","n/a",IF(AF$3&gt;(A20stdlife+$E328),(Input!$J$162*(1+rvanilla)^0.5)-SUM($J328:AE328),(Input!$J$162*(1+rvanilla)^0.5)/A20stdlife))</f>
        <v>0</v>
      </c>
      <c r="AG328" s="161">
        <f>IF(A20stdlife="n/a","n/a",IF(AG$3&gt;(A20stdlife+$E328),(Input!$J$162*(1+rvanilla)^0.5)-SUM($J328:AF328),(Input!$J$162*(1+rvanilla)^0.5)/A20stdlife))</f>
        <v>0</v>
      </c>
      <c r="AH328" s="161">
        <f>IF(A20stdlife="n/a","n/a",IF(AH$3&gt;(A20stdlife+$E328),(Input!$J$162*(1+rvanilla)^0.5)-SUM($J328:AG328),(Input!$J$162*(1+rvanilla)^0.5)/A20stdlife))</f>
        <v>0</v>
      </c>
      <c r="AI328" s="161">
        <f>IF(A20stdlife="n/a","n/a",IF(AI$3&gt;(A20stdlife+$E328),(Input!$J$162*(1+rvanilla)^0.5)-SUM($J328:AH328),(Input!$J$162*(1+rvanilla)^0.5)/A20stdlife))</f>
        <v>0</v>
      </c>
      <c r="AJ328" s="161">
        <f>IF(A20stdlife="n/a","n/a",IF(AJ$3&gt;(A20stdlife+$E328),(Input!$J$162*(1+rvanilla)^0.5)-SUM($J328:AI328),(Input!$J$162*(1+rvanilla)^0.5)/A20stdlife))</f>
        <v>0</v>
      </c>
      <c r="AK328" s="161">
        <f>IF(A20stdlife="n/a","n/a",IF(AK$3&gt;(A20stdlife+$E328),(Input!$J$162*(1+rvanilla)^0.5)-SUM($J328:AJ328),(Input!$J$162*(1+rvanilla)^0.5)/A20stdlife))</f>
        <v>0</v>
      </c>
      <c r="AL328" s="161">
        <f>IF(A20stdlife="n/a","n/a",IF(AL$3&gt;(A20stdlife+$E328),(Input!$J$162*(1+rvanilla)^0.5)-SUM($J328:AK328),(Input!$J$162*(1+rvanilla)^0.5)/A20stdlife))</f>
        <v>0</v>
      </c>
      <c r="AM328" s="161">
        <f>IF(A20stdlife="n/a","n/a",IF(AM$3&gt;(A20stdlife+$E328),(Input!$J$162*(1+rvanilla)^0.5)-SUM($J328:AL328),(Input!$J$162*(1+rvanilla)^0.5)/A20stdlife))</f>
        <v>0</v>
      </c>
      <c r="AN328" s="161">
        <f>IF(A20stdlife="n/a","n/a",IF(AN$3&gt;(A20stdlife+$E328),(Input!$J$162*(1+rvanilla)^0.5)-SUM($J328:AM328),(Input!$J$162*(1+rvanilla)^0.5)/A20stdlife))</f>
        <v>0</v>
      </c>
      <c r="AO328" s="161">
        <f>IF(A20stdlife="n/a","n/a",IF(AO$3&gt;(A20stdlife+$E328),(Input!$J$162*(1+rvanilla)^0.5)-SUM($J328:AN328),(Input!$J$162*(1+rvanilla)^0.5)/A20stdlife))</f>
        <v>0</v>
      </c>
      <c r="AP328" s="161">
        <f>IF(A20stdlife="n/a","n/a",IF(AP$3&gt;(A20stdlife+$E328),(Input!$J$162*(1+rvanilla)^0.5)-SUM($J328:AO328),(Input!$J$162*(1+rvanilla)^0.5)/A20stdlife))</f>
        <v>0</v>
      </c>
      <c r="AQ328" s="161">
        <f>IF(A20stdlife="n/a","n/a",IF(AQ$3&gt;(A20stdlife+$E328),(Input!$J$162*(1+rvanilla)^0.5)-SUM($J328:AP328),(Input!$J$162*(1+rvanilla)^0.5)/A20stdlife))</f>
        <v>0</v>
      </c>
      <c r="AR328" s="161">
        <f>IF(A20stdlife="n/a","n/a",IF(AR$3&gt;(A20stdlife+$E328),(Input!$J$162*(1+rvanilla)^0.5)-SUM($J328:AQ328),(Input!$J$162*(1+rvanilla)^0.5)/A20stdlife))</f>
        <v>0</v>
      </c>
      <c r="AS328" s="161">
        <f>IF(A20stdlife="n/a","n/a",IF(AS$3&gt;(A20stdlife+$E328),(Input!$J$162*(1+rvanilla)^0.5)-SUM($J328:AR328),(Input!$J$162*(1+rvanilla)^0.5)/A20stdlife))</f>
        <v>0</v>
      </c>
      <c r="AT328" s="161">
        <f>IF(A20stdlife="n/a","n/a",IF(AT$3&gt;(A20stdlife+$E328),(Input!$J$162*(1+rvanilla)^0.5)-SUM($J328:AS328),(Input!$J$162*(1+rvanilla)^0.5)/A20stdlife))</f>
        <v>0</v>
      </c>
      <c r="AU328" s="161">
        <f>IF(A20stdlife="n/a","n/a",IF(AU$3&gt;(A20stdlife+$E328),(Input!$J$162*(1+rvanilla)^0.5)-SUM($J328:AT328),(Input!$J$162*(1+rvanilla)^0.5)/A20stdlife))</f>
        <v>0</v>
      </c>
      <c r="AV328" s="161">
        <f>IF(A20stdlife="n/a","n/a",IF(AV$3&gt;(A20stdlife+$E328),(Input!$J$162*(1+rvanilla)^0.5)-SUM($J328:AU328),(Input!$J$162*(1+rvanilla)^0.5)/A20stdlife))</f>
        <v>0</v>
      </c>
      <c r="AW328" s="161">
        <f>IF(A20stdlife="n/a","n/a",IF(AW$3&gt;(A20stdlife+$E328),(Input!$J$162*(1+rvanilla)^0.5)-SUM($J328:AV328),(Input!$J$162*(1+rvanilla)^0.5)/A20stdlife))</f>
        <v>0</v>
      </c>
      <c r="AX328" s="161">
        <f>IF(A20stdlife="n/a","n/a",IF(AX$3&gt;(A20stdlife+$E328),(Input!$J$162*(1+rvanilla)^0.5)-SUM($J328:AW328),(Input!$J$162*(1+rvanilla)^0.5)/A20stdlife))</f>
        <v>0</v>
      </c>
      <c r="AY328" s="161">
        <f>IF(A20stdlife="n/a","n/a",IF(AY$3&gt;(A20stdlife+$E328),(Input!$J$162*(1+rvanilla)^0.5)-SUM($J328:AX328),(Input!$J$162*(1+rvanilla)^0.5)/A20stdlife))</f>
        <v>0</v>
      </c>
      <c r="AZ328" s="161">
        <f>IF(A20stdlife="n/a","n/a",IF(AZ$3&gt;(A20stdlife+$E328),(Input!$J$162*(1+rvanilla)^0.5)-SUM($J328:AY328),(Input!$J$162*(1+rvanilla)^0.5)/A20stdlife))</f>
        <v>0</v>
      </c>
      <c r="BA328" s="161">
        <f>IF(A20stdlife="n/a","n/a",IF(BA$3&gt;(A20stdlife+$E328),(Input!$J$162*(1+rvanilla)^0.5)-SUM($J328:AZ328),(Input!$J$162*(1+rvanilla)^0.5)/A20stdlife))</f>
        <v>0</v>
      </c>
      <c r="BB328" s="161">
        <f>IF(A20stdlife="n/a","n/a",IF(BB$3&gt;(A20stdlife+$E328),(Input!$J$162*(1+rvanilla)^0.5)-SUM($J328:BA328),(Input!$J$162*(1+rvanilla)^0.5)/A20stdlife))</f>
        <v>0</v>
      </c>
      <c r="BC328" s="161">
        <f>IF(A20stdlife="n/a","n/a",IF(BC$3&gt;(A20stdlife+$E328),(Input!$J$162*(1+rvanilla)^0.5)-SUM($J328:BB328),(Input!$J$162*(1+rvanilla)^0.5)/A20stdlife))</f>
        <v>0</v>
      </c>
      <c r="BD328" s="161">
        <f>IF(A20stdlife="n/a","n/a",IF(BD$3&gt;(A20stdlife+$E328),(Input!$J$162*(1+rvanilla)^0.5)-SUM($J328:BC328),(Input!$J$162*(1+rvanilla)^0.5)/A20stdlife))</f>
        <v>0</v>
      </c>
      <c r="BE328" s="161">
        <f>IF(A20stdlife="n/a","n/a",IF(BE$3&gt;(A20stdlife+$E328),(Input!$J$162*(1+rvanilla)^0.5)-SUM($J328:BD328),(Input!$J$162*(1+rvanilla)^0.5)/A20stdlife))</f>
        <v>0</v>
      </c>
      <c r="BF328" s="161">
        <f>IF(A20stdlife="n/a","n/a",IF(BF$3&gt;(A20stdlife+$E328),(Input!$J$162*(1+rvanilla)^0.5)-SUM($J328:BE328),(Input!$J$162*(1+rvanilla)^0.5)/A20stdlife))</f>
        <v>0</v>
      </c>
      <c r="BG328" s="161">
        <f>IF(A20stdlife="n/a","n/a",IF(BG$3&gt;(A20stdlife+$E328),(Input!$J$162*(1+rvanilla)^0.5)-SUM($J328:BF328),(Input!$J$162*(1+rvanilla)^0.5)/A20stdlife))</f>
        <v>0</v>
      </c>
      <c r="BH328" s="161">
        <f>IF(A20stdlife="n/a","n/a",IF(BH$3&gt;(A20stdlife+$E328),(Input!$J$162*(1+rvanilla)^0.5)-SUM($J328:BG328),(Input!$J$162*(1+rvanilla)^0.5)/A20stdlife))</f>
        <v>0</v>
      </c>
      <c r="BI328" s="161">
        <f>IF(A20stdlife="n/a","n/a",IF(BI$3&gt;(A20stdlife+$E328),(Input!$J$162*(1+rvanilla)^0.5)-SUM($J328:BH328),(Input!$J$162*(1+rvanilla)^0.5)/A20stdlife))</f>
        <v>0</v>
      </c>
      <c r="BJ328" s="19"/>
      <c r="BK328" s="19"/>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2" x14ac:dyDescent="0.2">
      <c r="A329" s="19"/>
      <c r="B329" s="19"/>
      <c r="C329" s="35"/>
      <c r="D329" s="469"/>
      <c r="E329" s="281">
        <v>5</v>
      </c>
      <c r="F329" s="37"/>
      <c r="G329" s="393"/>
      <c r="H329" s="307"/>
      <c r="I329" s="307"/>
      <c r="J329" s="307"/>
      <c r="K329" s="306"/>
      <c r="L329" s="161">
        <f>IF(A20stdlife="n/a","n/a",IF(L$3&gt;(A20stdlife+$E329),(Input!$K$162*(1+rvanilla)^0.5)-SUM($K329:K329),(Input!$K$162*(1+rvanilla)^0.5)/A20stdlife))</f>
        <v>4.6916510893500298E-3</v>
      </c>
      <c r="M329" s="161">
        <f>IF(A20stdlife="n/a","n/a",IF(M$3&gt;(A20stdlife+$E329),(Input!$K$162*(1+rvanilla)^0.5)-SUM($K329:L329),(Input!$K$162*(1+rvanilla)^0.5)/A20stdlife))</f>
        <v>4.6916510893500298E-3</v>
      </c>
      <c r="N329" s="161">
        <f>IF(A20stdlife="n/a","n/a",IF(N$3&gt;(A20stdlife+$E329),(Input!$K$162*(1+rvanilla)^0.5)-SUM($K329:M329),(Input!$K$162*(1+rvanilla)^0.5)/A20stdlife))</f>
        <v>4.6916510893500298E-3</v>
      </c>
      <c r="O329" s="161">
        <f>IF(A20stdlife="n/a","n/a",IF(O$3&gt;(A20stdlife+$E329),(Input!$K$162*(1+rvanilla)^0.5)-SUM($K329:N329),(Input!$K$162*(1+rvanilla)^0.5)/A20stdlife))</f>
        <v>4.6916510893500298E-3</v>
      </c>
      <c r="P329" s="161">
        <f>IF(A20stdlife="n/a","n/a",IF(P$3&gt;(A20stdlife+$E329),(Input!$K$162*(1+rvanilla)^0.5)-SUM($K329:O329),(Input!$K$162*(1+rvanilla)^0.5)/A20stdlife))</f>
        <v>4.6916510893500298E-3</v>
      </c>
      <c r="Q329" s="161">
        <f>IF(A20stdlife="n/a","n/a",IF(Q$3&gt;(A20stdlife+$E329),(Input!$K$162*(1+rvanilla)^0.5)-SUM($K329:P329),(Input!$K$162*(1+rvanilla)^0.5)/A20stdlife))</f>
        <v>4.6916510893500298E-3</v>
      </c>
      <c r="R329" s="161">
        <f>IF(A20stdlife="n/a","n/a",IF(R$3&gt;(A20stdlife+$E329),(Input!$K$162*(1+rvanilla)^0.5)-SUM($K329:Q329),(Input!$K$162*(1+rvanilla)^0.5)/A20stdlife))</f>
        <v>4.6916510893500298E-3</v>
      </c>
      <c r="S329" s="161">
        <f>IF(A20stdlife="n/a","n/a",IF(S$3&gt;(A20stdlife+$E329),(Input!$K$162*(1+rvanilla)^0.5)-SUM($K329:R329),(Input!$K$162*(1+rvanilla)^0.5)/A20stdlife))</f>
        <v>4.6916510893500298E-3</v>
      </c>
      <c r="T329" s="161">
        <f>IF(A20stdlife="n/a","n/a",IF(T$3&gt;(A20stdlife+$E329),(Input!$K$162*(1+rvanilla)^0.5)-SUM($K329:S329),(Input!$K$162*(1+rvanilla)^0.5)/A20stdlife))</f>
        <v>4.6916510893500298E-3</v>
      </c>
      <c r="U329" s="161">
        <f>IF(A20stdlife="n/a","n/a",IF(U$3&gt;(A20stdlife+$E329),(Input!$K$162*(1+rvanilla)^0.5)-SUM($K329:T329),(Input!$K$162*(1+rvanilla)^0.5)/A20stdlife))</f>
        <v>4.6916510893500298E-3</v>
      </c>
      <c r="V329" s="161">
        <f>IF(A20stdlife="n/a","n/a",IF(V$3&gt;(A20stdlife+$E329),(Input!$K$162*(1+rvanilla)^0.5)-SUM($K329:U329),(Input!$K$162*(1+rvanilla)^0.5)/A20stdlife))</f>
        <v>4.6916510893500298E-3</v>
      </c>
      <c r="W329" s="161">
        <f>IF(A20stdlife="n/a","n/a",IF(W$3&gt;(A20stdlife+$E329),(Input!$K$162*(1+rvanilla)^0.5)-SUM($K329:V329),(Input!$K$162*(1+rvanilla)^0.5)/A20stdlife))</f>
        <v>4.6916510893500298E-3</v>
      </c>
      <c r="X329" s="161">
        <f>IF(A20stdlife="n/a","n/a",IF(X$3&gt;(A20stdlife+$E329),(Input!$K$162*(1+rvanilla)^0.5)-SUM($K329:W329),(Input!$K$162*(1+rvanilla)^0.5)/A20stdlife))</f>
        <v>4.6916510893500298E-3</v>
      </c>
      <c r="Y329" s="161">
        <f>IF(A20stdlife="n/a","n/a",IF(Y$3&gt;(A20stdlife+$E329),(Input!$K$162*(1+rvanilla)^0.5)-SUM($K329:X329),(Input!$K$162*(1+rvanilla)^0.5)/A20stdlife))</f>
        <v>4.6916510893500298E-3</v>
      </c>
      <c r="Z329" s="161">
        <f>IF(A20stdlife="n/a","n/a",IF(Z$3&gt;(A20stdlife+$E329),(Input!$K$162*(1+rvanilla)^0.5)-SUM($K329:Y329),(Input!$K$162*(1+rvanilla)^0.5)/A20stdlife))</f>
        <v>4.6916510893500298E-3</v>
      </c>
      <c r="AA329" s="161">
        <f>IF(A20stdlife="n/a","n/a",IF(AA$3&gt;(A20stdlife+$E329),(Input!$K$162*(1+rvanilla)^0.5)-SUM($K329:Z329),(Input!$K$162*(1+rvanilla)^0.5)/A20stdlife))</f>
        <v>-1.3877787807814457E-17</v>
      </c>
      <c r="AB329" s="161">
        <f>IF(A20stdlife="n/a","n/a",IF(AB$3&gt;(A20stdlife+$E329),(Input!$K$162*(1+rvanilla)^0.5)-SUM($K329:AA329),(Input!$K$162*(1+rvanilla)^0.5)/A20stdlife))</f>
        <v>0</v>
      </c>
      <c r="AC329" s="161">
        <f>IF(A20stdlife="n/a","n/a",IF(AC$3&gt;(A20stdlife+$E329),(Input!$K$162*(1+rvanilla)^0.5)-SUM($K329:AB329),(Input!$K$162*(1+rvanilla)^0.5)/A20stdlife))</f>
        <v>0</v>
      </c>
      <c r="AD329" s="161">
        <f>IF(A20stdlife="n/a","n/a",IF(AD$3&gt;(A20stdlife+$E329),(Input!$K$162*(1+rvanilla)^0.5)-SUM($K329:AC329),(Input!$K$162*(1+rvanilla)^0.5)/A20stdlife))</f>
        <v>0</v>
      </c>
      <c r="AE329" s="161">
        <f>IF(A20stdlife="n/a","n/a",IF(AE$3&gt;(A20stdlife+$E329),(Input!$K$162*(1+rvanilla)^0.5)-SUM($K329:AD329),(Input!$K$162*(1+rvanilla)^0.5)/A20stdlife))</f>
        <v>0</v>
      </c>
      <c r="AF329" s="161">
        <f>IF(A20stdlife="n/a","n/a",IF(AF$3&gt;(A20stdlife+$E329),(Input!$K$162*(1+rvanilla)^0.5)-SUM($K329:AE329),(Input!$K$162*(1+rvanilla)^0.5)/A20stdlife))</f>
        <v>0</v>
      </c>
      <c r="AG329" s="161">
        <f>IF(A20stdlife="n/a","n/a",IF(AG$3&gt;(A20stdlife+$E329),(Input!$K$162*(1+rvanilla)^0.5)-SUM($K329:AF329),(Input!$K$162*(1+rvanilla)^0.5)/A20stdlife))</f>
        <v>0</v>
      </c>
      <c r="AH329" s="161">
        <f>IF(A20stdlife="n/a","n/a",IF(AH$3&gt;(A20stdlife+$E329),(Input!$K$162*(1+rvanilla)^0.5)-SUM($K329:AG329),(Input!$K$162*(1+rvanilla)^0.5)/A20stdlife))</f>
        <v>0</v>
      </c>
      <c r="AI329" s="161">
        <f>IF(A20stdlife="n/a","n/a",IF(AI$3&gt;(A20stdlife+$E329),(Input!$K$162*(1+rvanilla)^0.5)-SUM($K329:AH329),(Input!$K$162*(1+rvanilla)^0.5)/A20stdlife))</f>
        <v>0</v>
      </c>
      <c r="AJ329" s="161">
        <f>IF(A20stdlife="n/a","n/a",IF(AJ$3&gt;(A20stdlife+$E329),(Input!$K$162*(1+rvanilla)^0.5)-SUM($K329:AI329),(Input!$K$162*(1+rvanilla)^0.5)/A20stdlife))</f>
        <v>0</v>
      </c>
      <c r="AK329" s="161">
        <f>IF(A20stdlife="n/a","n/a",IF(AK$3&gt;(A20stdlife+$E329),(Input!$K$162*(1+rvanilla)^0.5)-SUM($K329:AJ329),(Input!$K$162*(1+rvanilla)^0.5)/A20stdlife))</f>
        <v>0</v>
      </c>
      <c r="AL329" s="161">
        <f>IF(A20stdlife="n/a","n/a",IF(AL$3&gt;(A20stdlife+$E329),(Input!$K$162*(1+rvanilla)^0.5)-SUM($K329:AK329),(Input!$K$162*(1+rvanilla)^0.5)/A20stdlife))</f>
        <v>0</v>
      </c>
      <c r="AM329" s="161">
        <f>IF(A20stdlife="n/a","n/a",IF(AM$3&gt;(A20stdlife+$E329),(Input!$K$162*(1+rvanilla)^0.5)-SUM($K329:AL329),(Input!$K$162*(1+rvanilla)^0.5)/A20stdlife))</f>
        <v>0</v>
      </c>
      <c r="AN329" s="161">
        <f>IF(A20stdlife="n/a","n/a",IF(AN$3&gt;(A20stdlife+$E329),(Input!$K$162*(1+rvanilla)^0.5)-SUM($K329:AM329),(Input!$K$162*(1+rvanilla)^0.5)/A20stdlife))</f>
        <v>0</v>
      </c>
      <c r="AO329" s="161">
        <f>IF(A20stdlife="n/a","n/a",IF(AO$3&gt;(A20stdlife+$E329),(Input!$K$162*(1+rvanilla)^0.5)-SUM($K329:AN329),(Input!$K$162*(1+rvanilla)^0.5)/A20stdlife))</f>
        <v>0</v>
      </c>
      <c r="AP329" s="161">
        <f>IF(A20stdlife="n/a","n/a",IF(AP$3&gt;(A20stdlife+$E329),(Input!$K$162*(1+rvanilla)^0.5)-SUM($K329:AO329),(Input!$K$162*(1+rvanilla)^0.5)/A20stdlife))</f>
        <v>0</v>
      </c>
      <c r="AQ329" s="161">
        <f>IF(A20stdlife="n/a","n/a",IF(AQ$3&gt;(A20stdlife+$E329),(Input!$K$162*(1+rvanilla)^0.5)-SUM($K329:AP329),(Input!$K$162*(1+rvanilla)^0.5)/A20stdlife))</f>
        <v>0</v>
      </c>
      <c r="AR329" s="161">
        <f>IF(A20stdlife="n/a","n/a",IF(AR$3&gt;(A20stdlife+$E329),(Input!$K$162*(1+rvanilla)^0.5)-SUM($K329:AQ329),(Input!$K$162*(1+rvanilla)^0.5)/A20stdlife))</f>
        <v>0</v>
      </c>
      <c r="AS329" s="161">
        <f>IF(A20stdlife="n/a","n/a",IF(AS$3&gt;(A20stdlife+$E329),(Input!$K$162*(1+rvanilla)^0.5)-SUM($K329:AR329),(Input!$K$162*(1+rvanilla)^0.5)/A20stdlife))</f>
        <v>0</v>
      </c>
      <c r="AT329" s="161">
        <f>IF(A20stdlife="n/a","n/a",IF(AT$3&gt;(A20stdlife+$E329),(Input!$K$162*(1+rvanilla)^0.5)-SUM($K329:AS329),(Input!$K$162*(1+rvanilla)^0.5)/A20stdlife))</f>
        <v>0</v>
      </c>
      <c r="AU329" s="161">
        <f>IF(A20stdlife="n/a","n/a",IF(AU$3&gt;(A20stdlife+$E329),(Input!$K$162*(1+rvanilla)^0.5)-SUM($K329:AT329),(Input!$K$162*(1+rvanilla)^0.5)/A20stdlife))</f>
        <v>0</v>
      </c>
      <c r="AV329" s="161">
        <f>IF(A20stdlife="n/a","n/a",IF(AV$3&gt;(A20stdlife+$E329),(Input!$K$162*(1+rvanilla)^0.5)-SUM($K329:AU329),(Input!$K$162*(1+rvanilla)^0.5)/A20stdlife))</f>
        <v>0</v>
      </c>
      <c r="AW329" s="161">
        <f>IF(A20stdlife="n/a","n/a",IF(AW$3&gt;(A20stdlife+$E329),(Input!$K$162*(1+rvanilla)^0.5)-SUM($K329:AV329),(Input!$K$162*(1+rvanilla)^0.5)/A20stdlife))</f>
        <v>0</v>
      </c>
      <c r="AX329" s="161">
        <f>IF(A20stdlife="n/a","n/a",IF(AX$3&gt;(A20stdlife+$E329),(Input!$K$162*(1+rvanilla)^0.5)-SUM($K329:AW329),(Input!$K$162*(1+rvanilla)^0.5)/A20stdlife))</f>
        <v>0</v>
      </c>
      <c r="AY329" s="161">
        <f>IF(A20stdlife="n/a","n/a",IF(AY$3&gt;(A20stdlife+$E329),(Input!$K$162*(1+rvanilla)^0.5)-SUM($K329:AX329),(Input!$K$162*(1+rvanilla)^0.5)/A20stdlife))</f>
        <v>0</v>
      </c>
      <c r="AZ329" s="161">
        <f>IF(A20stdlife="n/a","n/a",IF(AZ$3&gt;(A20stdlife+$E329),(Input!$K$162*(1+rvanilla)^0.5)-SUM($K329:AY329),(Input!$K$162*(1+rvanilla)^0.5)/A20stdlife))</f>
        <v>0</v>
      </c>
      <c r="BA329" s="161">
        <f>IF(A20stdlife="n/a","n/a",IF(BA$3&gt;(A20stdlife+$E329),(Input!$K$162*(1+rvanilla)^0.5)-SUM($K329:AZ329),(Input!$K$162*(1+rvanilla)^0.5)/A20stdlife))</f>
        <v>0</v>
      </c>
      <c r="BB329" s="161">
        <f>IF(A20stdlife="n/a","n/a",IF(BB$3&gt;(A20stdlife+$E329),(Input!$K$162*(1+rvanilla)^0.5)-SUM($K329:BA329),(Input!$K$162*(1+rvanilla)^0.5)/A20stdlife))</f>
        <v>0</v>
      </c>
      <c r="BC329" s="161">
        <f>IF(A20stdlife="n/a","n/a",IF(BC$3&gt;(A20stdlife+$E329),(Input!$K$162*(1+rvanilla)^0.5)-SUM($K329:BB329),(Input!$K$162*(1+rvanilla)^0.5)/A20stdlife))</f>
        <v>0</v>
      </c>
      <c r="BD329" s="161">
        <f>IF(A20stdlife="n/a","n/a",IF(BD$3&gt;(A20stdlife+$E329),(Input!$K$162*(1+rvanilla)^0.5)-SUM($K329:BC329),(Input!$K$162*(1+rvanilla)^0.5)/A20stdlife))</f>
        <v>0</v>
      </c>
      <c r="BE329" s="161">
        <f>IF(A20stdlife="n/a","n/a",IF(BE$3&gt;(A20stdlife+$E329),(Input!$K$162*(1+rvanilla)^0.5)-SUM($K329:BD329),(Input!$K$162*(1+rvanilla)^0.5)/A20stdlife))</f>
        <v>0</v>
      </c>
      <c r="BF329" s="161">
        <f>IF(A20stdlife="n/a","n/a",IF(BF$3&gt;(A20stdlife+$E329),(Input!$K$162*(1+rvanilla)^0.5)-SUM($K329:BE329),(Input!$K$162*(1+rvanilla)^0.5)/A20stdlife))</f>
        <v>0</v>
      </c>
      <c r="BG329" s="161">
        <f>IF(A20stdlife="n/a","n/a",IF(BG$3&gt;(A20stdlife+$E329),(Input!$K$162*(1+rvanilla)^0.5)-SUM($K329:BF329),(Input!$K$162*(1+rvanilla)^0.5)/A20stdlife))</f>
        <v>0</v>
      </c>
      <c r="BH329" s="161">
        <f>IF(A20stdlife="n/a","n/a",IF(BH$3&gt;(A20stdlife+$E329),(Input!$K$162*(1+rvanilla)^0.5)-SUM($K329:BG329),(Input!$K$162*(1+rvanilla)^0.5)/A20stdlife))</f>
        <v>0</v>
      </c>
      <c r="BI329" s="161">
        <f>IF(A20stdlife="n/a","n/a",IF(BI$3&gt;(A20stdlife+$E329),(Input!$K$162*(1+rvanilla)^0.5)-SUM($K329:BH329),(Input!$K$162*(1+rvanilla)^0.5)/A20stdlife))</f>
        <v>0</v>
      </c>
      <c r="BJ329" s="19"/>
      <c r="BK329" s="1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x14ac:dyDescent="0.2">
      <c r="A330" s="19"/>
      <c r="B330" s="19"/>
      <c r="C330" s="35"/>
      <c r="D330" s="469"/>
      <c r="E330" s="281">
        <v>6</v>
      </c>
      <c r="F330" s="37"/>
      <c r="G330" s="393"/>
      <c r="H330" s="307"/>
      <c r="I330" s="307"/>
      <c r="J330" s="307"/>
      <c r="K330" s="307"/>
      <c r="L330" s="306"/>
      <c r="M330" s="161">
        <f>IF(A20stdlife="n/a","n/a",IF(M$3&gt;(A20stdlife+$E330),(Input!$L$162*(1+rvanilla)^0.5)-SUM($L330:L330),(Input!$L$162*(1+rvanilla)^0.5)/A20stdlife))</f>
        <v>0</v>
      </c>
      <c r="N330" s="161">
        <f>IF(A20stdlife="n/a","n/a",IF(N$3&gt;(A20stdlife+$E330),(Input!$L$162*(1+rvanilla)^0.5)-SUM($L330:M330),(Input!$L$162*(1+rvanilla)^0.5)/A20stdlife))</f>
        <v>0</v>
      </c>
      <c r="O330" s="161">
        <f>IF(A20stdlife="n/a","n/a",IF(O$3&gt;(A20stdlife+$E330),(Input!$L$162*(1+rvanilla)^0.5)-SUM($L330:N330),(Input!$L$162*(1+rvanilla)^0.5)/A20stdlife))</f>
        <v>0</v>
      </c>
      <c r="P330" s="161">
        <f>IF(A20stdlife="n/a","n/a",IF(P$3&gt;(A20stdlife+$E330),(Input!$L$162*(1+rvanilla)^0.5)-SUM($L330:O330),(Input!$L$162*(1+rvanilla)^0.5)/A20stdlife))</f>
        <v>0</v>
      </c>
      <c r="Q330" s="161">
        <f>IF(A20stdlife="n/a","n/a",IF(Q$3&gt;(A20stdlife+$E330),(Input!$L$162*(1+rvanilla)^0.5)-SUM($L330:P330),(Input!$L$162*(1+rvanilla)^0.5)/A20stdlife))</f>
        <v>0</v>
      </c>
      <c r="R330" s="161">
        <f>IF(A20stdlife="n/a","n/a",IF(R$3&gt;(A20stdlife+$E330),(Input!$L$162*(1+rvanilla)^0.5)-SUM($L330:Q330),(Input!$L$162*(1+rvanilla)^0.5)/A20stdlife))</f>
        <v>0</v>
      </c>
      <c r="S330" s="161">
        <f>IF(A20stdlife="n/a","n/a",IF(S$3&gt;(A20stdlife+$E330),(Input!$L$162*(1+rvanilla)^0.5)-SUM($L330:R330),(Input!$L$162*(1+rvanilla)^0.5)/A20stdlife))</f>
        <v>0</v>
      </c>
      <c r="T330" s="161">
        <f>IF(A20stdlife="n/a","n/a",IF(T$3&gt;(A20stdlife+$E330),(Input!$L$162*(1+rvanilla)^0.5)-SUM($L330:S330),(Input!$L$162*(1+rvanilla)^0.5)/A20stdlife))</f>
        <v>0</v>
      </c>
      <c r="U330" s="161">
        <f>IF(A20stdlife="n/a","n/a",IF(U$3&gt;(A20stdlife+$E330),(Input!$L$162*(1+rvanilla)^0.5)-SUM($L330:T330),(Input!$L$162*(1+rvanilla)^0.5)/A20stdlife))</f>
        <v>0</v>
      </c>
      <c r="V330" s="161">
        <f>IF(A20stdlife="n/a","n/a",IF(V$3&gt;(A20stdlife+$E330),(Input!$L$162*(1+rvanilla)^0.5)-SUM($L330:U330),(Input!$L$162*(1+rvanilla)^0.5)/A20stdlife))</f>
        <v>0</v>
      </c>
      <c r="W330" s="161">
        <f>IF(A20stdlife="n/a","n/a",IF(W$3&gt;(A20stdlife+$E330),(Input!$L$162*(1+rvanilla)^0.5)-SUM($L330:V330),(Input!$L$162*(1+rvanilla)^0.5)/A20stdlife))</f>
        <v>0</v>
      </c>
      <c r="X330" s="161">
        <f>IF(A20stdlife="n/a","n/a",IF(X$3&gt;(A20stdlife+$E330),(Input!$L$162*(1+rvanilla)^0.5)-SUM($L330:W330),(Input!$L$162*(1+rvanilla)^0.5)/A20stdlife))</f>
        <v>0</v>
      </c>
      <c r="Y330" s="161">
        <f>IF(A20stdlife="n/a","n/a",IF(Y$3&gt;(A20stdlife+$E330),(Input!$L$162*(1+rvanilla)^0.5)-SUM($L330:X330),(Input!$L$162*(1+rvanilla)^0.5)/A20stdlife))</f>
        <v>0</v>
      </c>
      <c r="Z330" s="161">
        <f>IF(A20stdlife="n/a","n/a",IF(Z$3&gt;(A20stdlife+$E330),(Input!$L$162*(1+rvanilla)^0.5)-SUM($L330:Y330),(Input!$L$162*(1+rvanilla)^0.5)/A20stdlife))</f>
        <v>0</v>
      </c>
      <c r="AA330" s="161">
        <f>IF(A20stdlife="n/a","n/a",IF(AA$3&gt;(A20stdlife+$E330),(Input!$L$162*(1+rvanilla)^0.5)-SUM($L330:Z330),(Input!$L$162*(1+rvanilla)^0.5)/A20stdlife))</f>
        <v>0</v>
      </c>
      <c r="AB330" s="161">
        <f>IF(A20stdlife="n/a","n/a",IF(AB$3&gt;(A20stdlife+$E330),(Input!$L$162*(1+rvanilla)^0.5)-SUM($L330:AA330),(Input!$L$162*(1+rvanilla)^0.5)/A20stdlife))</f>
        <v>0</v>
      </c>
      <c r="AC330" s="161">
        <f>IF(A20stdlife="n/a","n/a",IF(AC$3&gt;(A20stdlife+$E330),(Input!$L$162*(1+rvanilla)^0.5)-SUM($L330:AB330),(Input!$L$162*(1+rvanilla)^0.5)/A20stdlife))</f>
        <v>0</v>
      </c>
      <c r="AD330" s="161">
        <f>IF(A20stdlife="n/a","n/a",IF(AD$3&gt;(A20stdlife+$E330),(Input!$L$162*(1+rvanilla)^0.5)-SUM($L330:AC330),(Input!$L$162*(1+rvanilla)^0.5)/A20stdlife))</f>
        <v>0</v>
      </c>
      <c r="AE330" s="161">
        <f>IF(A20stdlife="n/a","n/a",IF(AE$3&gt;(A20stdlife+$E330),(Input!$L$162*(1+rvanilla)^0.5)-SUM($L330:AD330),(Input!$L$162*(1+rvanilla)^0.5)/A20stdlife))</f>
        <v>0</v>
      </c>
      <c r="AF330" s="161">
        <f>IF(A20stdlife="n/a","n/a",IF(AF$3&gt;(A20stdlife+$E330),(Input!$L$162*(1+rvanilla)^0.5)-SUM($L330:AE330),(Input!$L$162*(1+rvanilla)^0.5)/A20stdlife))</f>
        <v>0</v>
      </c>
      <c r="AG330" s="161">
        <f>IF(A20stdlife="n/a","n/a",IF(AG$3&gt;(A20stdlife+$E330),(Input!$L$162*(1+rvanilla)^0.5)-SUM($L330:AF330),(Input!$L$162*(1+rvanilla)^0.5)/A20stdlife))</f>
        <v>0</v>
      </c>
      <c r="AH330" s="161">
        <f>IF(A20stdlife="n/a","n/a",IF(AH$3&gt;(A20stdlife+$E330),(Input!$L$162*(1+rvanilla)^0.5)-SUM($L330:AG330),(Input!$L$162*(1+rvanilla)^0.5)/A20stdlife))</f>
        <v>0</v>
      </c>
      <c r="AI330" s="161">
        <f>IF(A20stdlife="n/a","n/a",IF(AI$3&gt;(A20stdlife+$E330),(Input!$L$162*(1+rvanilla)^0.5)-SUM($L330:AH330),(Input!$L$162*(1+rvanilla)^0.5)/A20stdlife))</f>
        <v>0</v>
      </c>
      <c r="AJ330" s="161">
        <f>IF(A20stdlife="n/a","n/a",IF(AJ$3&gt;(A20stdlife+$E330),(Input!$L$162*(1+rvanilla)^0.5)-SUM($L330:AI330),(Input!$L$162*(1+rvanilla)^0.5)/A20stdlife))</f>
        <v>0</v>
      </c>
      <c r="AK330" s="161">
        <f>IF(A20stdlife="n/a","n/a",IF(AK$3&gt;(A20stdlife+$E330),(Input!$L$162*(1+rvanilla)^0.5)-SUM($L330:AJ330),(Input!$L$162*(1+rvanilla)^0.5)/A20stdlife))</f>
        <v>0</v>
      </c>
      <c r="AL330" s="161">
        <f>IF(A20stdlife="n/a","n/a",IF(AL$3&gt;(A20stdlife+$E330),(Input!$L$162*(1+rvanilla)^0.5)-SUM($L330:AK330),(Input!$L$162*(1+rvanilla)^0.5)/A20stdlife))</f>
        <v>0</v>
      </c>
      <c r="AM330" s="161">
        <f>IF(A20stdlife="n/a","n/a",IF(AM$3&gt;(A20stdlife+$E330),(Input!$L$162*(1+rvanilla)^0.5)-SUM($L330:AL330),(Input!$L$162*(1+rvanilla)^0.5)/A20stdlife))</f>
        <v>0</v>
      </c>
      <c r="AN330" s="161">
        <f>IF(A20stdlife="n/a","n/a",IF(AN$3&gt;(A20stdlife+$E330),(Input!$L$162*(1+rvanilla)^0.5)-SUM($L330:AM330),(Input!$L$162*(1+rvanilla)^0.5)/A20stdlife))</f>
        <v>0</v>
      </c>
      <c r="AO330" s="161">
        <f>IF(A20stdlife="n/a","n/a",IF(AO$3&gt;(A20stdlife+$E330),(Input!$L$162*(1+rvanilla)^0.5)-SUM($L330:AN330),(Input!$L$162*(1+rvanilla)^0.5)/A20stdlife))</f>
        <v>0</v>
      </c>
      <c r="AP330" s="161">
        <f>IF(A20stdlife="n/a","n/a",IF(AP$3&gt;(A20stdlife+$E330),(Input!$L$162*(1+rvanilla)^0.5)-SUM($L330:AO330),(Input!$L$162*(1+rvanilla)^0.5)/A20stdlife))</f>
        <v>0</v>
      </c>
      <c r="AQ330" s="161">
        <f>IF(A20stdlife="n/a","n/a",IF(AQ$3&gt;(A20stdlife+$E330),(Input!$L$162*(1+rvanilla)^0.5)-SUM($L330:AP330),(Input!$L$162*(1+rvanilla)^0.5)/A20stdlife))</f>
        <v>0</v>
      </c>
      <c r="AR330" s="161">
        <f>IF(A20stdlife="n/a","n/a",IF(AR$3&gt;(A20stdlife+$E330),(Input!$L$162*(1+rvanilla)^0.5)-SUM($L330:AQ330),(Input!$L$162*(1+rvanilla)^0.5)/A20stdlife))</f>
        <v>0</v>
      </c>
      <c r="AS330" s="161">
        <f>IF(A20stdlife="n/a","n/a",IF(AS$3&gt;(A20stdlife+$E330),(Input!$L$162*(1+rvanilla)^0.5)-SUM($L330:AR330),(Input!$L$162*(1+rvanilla)^0.5)/A20stdlife))</f>
        <v>0</v>
      </c>
      <c r="AT330" s="161">
        <f>IF(A20stdlife="n/a","n/a",IF(AT$3&gt;(A20stdlife+$E330),(Input!$L$162*(1+rvanilla)^0.5)-SUM($L330:AS330),(Input!$L$162*(1+rvanilla)^0.5)/A20stdlife))</f>
        <v>0</v>
      </c>
      <c r="AU330" s="161">
        <f>IF(A20stdlife="n/a","n/a",IF(AU$3&gt;(A20stdlife+$E330),(Input!$L$162*(1+rvanilla)^0.5)-SUM($L330:AT330),(Input!$L$162*(1+rvanilla)^0.5)/A20stdlife))</f>
        <v>0</v>
      </c>
      <c r="AV330" s="161">
        <f>IF(A20stdlife="n/a","n/a",IF(AV$3&gt;(A20stdlife+$E330),(Input!$L$162*(1+rvanilla)^0.5)-SUM($L330:AU330),(Input!$L$162*(1+rvanilla)^0.5)/A20stdlife))</f>
        <v>0</v>
      </c>
      <c r="AW330" s="161">
        <f>IF(A20stdlife="n/a","n/a",IF(AW$3&gt;(A20stdlife+$E330),(Input!$L$162*(1+rvanilla)^0.5)-SUM($L330:AV330),(Input!$L$162*(1+rvanilla)^0.5)/A20stdlife))</f>
        <v>0</v>
      </c>
      <c r="AX330" s="161">
        <f>IF(A20stdlife="n/a","n/a",IF(AX$3&gt;(A20stdlife+$E330),(Input!$L$162*(1+rvanilla)^0.5)-SUM($L330:AW330),(Input!$L$162*(1+rvanilla)^0.5)/A20stdlife))</f>
        <v>0</v>
      </c>
      <c r="AY330" s="161">
        <f>IF(A20stdlife="n/a","n/a",IF(AY$3&gt;(A20stdlife+$E330),(Input!$L$162*(1+rvanilla)^0.5)-SUM($L330:AX330),(Input!$L$162*(1+rvanilla)^0.5)/A20stdlife))</f>
        <v>0</v>
      </c>
      <c r="AZ330" s="161">
        <f>IF(A20stdlife="n/a","n/a",IF(AZ$3&gt;(A20stdlife+$E330),(Input!$L$162*(1+rvanilla)^0.5)-SUM($L330:AY330),(Input!$L$162*(1+rvanilla)^0.5)/A20stdlife))</f>
        <v>0</v>
      </c>
      <c r="BA330" s="161">
        <f>IF(A20stdlife="n/a","n/a",IF(BA$3&gt;(A20stdlife+$E330),(Input!$L$162*(1+rvanilla)^0.5)-SUM($L330:AZ330),(Input!$L$162*(1+rvanilla)^0.5)/A20stdlife))</f>
        <v>0</v>
      </c>
      <c r="BB330" s="161">
        <f>IF(A20stdlife="n/a","n/a",IF(BB$3&gt;(A20stdlife+$E330),(Input!$L$162*(1+rvanilla)^0.5)-SUM($L330:BA330),(Input!$L$162*(1+rvanilla)^0.5)/A20stdlife))</f>
        <v>0</v>
      </c>
      <c r="BC330" s="161">
        <f>IF(A20stdlife="n/a","n/a",IF(BC$3&gt;(A20stdlife+$E330),(Input!$L$162*(1+rvanilla)^0.5)-SUM($L330:BB330),(Input!$L$162*(1+rvanilla)^0.5)/A20stdlife))</f>
        <v>0</v>
      </c>
      <c r="BD330" s="161">
        <f>IF(A20stdlife="n/a","n/a",IF(BD$3&gt;(A20stdlife+$E330),(Input!$L$162*(1+rvanilla)^0.5)-SUM($L330:BC330),(Input!$L$162*(1+rvanilla)^0.5)/A20stdlife))</f>
        <v>0</v>
      </c>
      <c r="BE330" s="161">
        <f>IF(A20stdlife="n/a","n/a",IF(BE$3&gt;(A20stdlife+$E330),(Input!$L$162*(1+rvanilla)^0.5)-SUM($L330:BD330),(Input!$L$162*(1+rvanilla)^0.5)/A20stdlife))</f>
        <v>0</v>
      </c>
      <c r="BF330" s="161">
        <f>IF(A20stdlife="n/a","n/a",IF(BF$3&gt;(A20stdlife+$E330),(Input!$L$162*(1+rvanilla)^0.5)-SUM($L330:BE330),(Input!$L$162*(1+rvanilla)^0.5)/A20stdlife))</f>
        <v>0</v>
      </c>
      <c r="BG330" s="161">
        <f>IF(A20stdlife="n/a","n/a",IF(BG$3&gt;(A20stdlife+$E330),(Input!$L$162*(1+rvanilla)^0.5)-SUM($L330:BF330),(Input!$L$162*(1+rvanilla)^0.5)/A20stdlife))</f>
        <v>0</v>
      </c>
      <c r="BH330" s="161">
        <f>IF(A20stdlife="n/a","n/a",IF(BH$3&gt;(A20stdlife+$E330),(Input!$L$162*(1+rvanilla)^0.5)-SUM($L330:BG330),(Input!$L$162*(1+rvanilla)^0.5)/A20stdlife))</f>
        <v>0</v>
      </c>
      <c r="BI330" s="161">
        <f>IF(A20stdlife="n/a","n/a",IF(BI$3&gt;(A20stdlife+$E330),(Input!$L$162*(1+rvanilla)^0.5)-SUM($L330:BH330),(Input!$L$162*(1+rvanilla)^0.5)/A20stdlife))</f>
        <v>0</v>
      </c>
      <c r="BJ330" s="19"/>
      <c r="BK330" s="19"/>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idden="1" outlineLevel="2" x14ac:dyDescent="0.2">
      <c r="A331" s="19"/>
      <c r="B331" s="19"/>
      <c r="C331" s="35"/>
      <c r="D331" s="469"/>
      <c r="E331" s="281">
        <v>7</v>
      </c>
      <c r="F331" s="37"/>
      <c r="G331" s="393"/>
      <c r="H331" s="307"/>
      <c r="I331" s="307"/>
      <c r="J331" s="307"/>
      <c r="K331" s="307"/>
      <c r="L331" s="307"/>
      <c r="M331" s="306"/>
      <c r="N331" s="161">
        <f>IF(A20stdlife="n/a","n/a",IF(N$3&gt;(A20stdlife+$E331),(Input!$M$162*(1+rvanilla)^0.5)-SUM($M331:M331),(Input!$M$162*(1+rvanilla)^0.5)/A20stdlife))</f>
        <v>0</v>
      </c>
      <c r="O331" s="161">
        <f>IF(A20stdlife="n/a","n/a",IF(O$3&gt;(A20stdlife+$E331),(Input!$M$162*(1+rvanilla)^0.5)-SUM($M331:N331),(Input!$M$162*(1+rvanilla)^0.5)/A20stdlife))</f>
        <v>0</v>
      </c>
      <c r="P331" s="161">
        <f>IF(A20stdlife="n/a","n/a",IF(P$3&gt;(A20stdlife+$E331),(Input!$M$162*(1+rvanilla)^0.5)-SUM($M331:O331),(Input!$M$162*(1+rvanilla)^0.5)/A20stdlife))</f>
        <v>0</v>
      </c>
      <c r="Q331" s="161">
        <f>IF(A20stdlife="n/a","n/a",IF(Q$3&gt;(A20stdlife+$E331),(Input!$M$162*(1+rvanilla)^0.5)-SUM($M331:P331),(Input!$M$162*(1+rvanilla)^0.5)/A20stdlife))</f>
        <v>0</v>
      </c>
      <c r="R331" s="161">
        <f>IF(A20stdlife="n/a","n/a",IF(R$3&gt;(A20stdlife+$E331),(Input!$M$162*(1+rvanilla)^0.5)-SUM($M331:Q331),(Input!$M$162*(1+rvanilla)^0.5)/A20stdlife))</f>
        <v>0</v>
      </c>
      <c r="S331" s="161">
        <f>IF(A20stdlife="n/a","n/a",IF(S$3&gt;(A20stdlife+$E331),(Input!$M$162*(1+rvanilla)^0.5)-SUM($M331:R331),(Input!$M$162*(1+rvanilla)^0.5)/A20stdlife))</f>
        <v>0</v>
      </c>
      <c r="T331" s="161">
        <f>IF(A20stdlife="n/a","n/a",IF(T$3&gt;(A20stdlife+$E331),(Input!$M$162*(1+rvanilla)^0.5)-SUM($M331:S331),(Input!$M$162*(1+rvanilla)^0.5)/A20stdlife))</f>
        <v>0</v>
      </c>
      <c r="U331" s="161">
        <f>IF(A20stdlife="n/a","n/a",IF(U$3&gt;(A20stdlife+$E331),(Input!$M$162*(1+rvanilla)^0.5)-SUM($M331:T331),(Input!$M$162*(1+rvanilla)^0.5)/A20stdlife))</f>
        <v>0</v>
      </c>
      <c r="V331" s="161">
        <f>IF(A20stdlife="n/a","n/a",IF(V$3&gt;(A20stdlife+$E331),(Input!$M$162*(1+rvanilla)^0.5)-SUM($M331:U331),(Input!$M$162*(1+rvanilla)^0.5)/A20stdlife))</f>
        <v>0</v>
      </c>
      <c r="W331" s="161">
        <f>IF(A20stdlife="n/a","n/a",IF(W$3&gt;(A20stdlife+$E331),(Input!$M$162*(1+rvanilla)^0.5)-SUM($M331:V331),(Input!$M$162*(1+rvanilla)^0.5)/A20stdlife))</f>
        <v>0</v>
      </c>
      <c r="X331" s="161">
        <f>IF(A20stdlife="n/a","n/a",IF(X$3&gt;(A20stdlife+$E331),(Input!$M$162*(1+rvanilla)^0.5)-SUM($M331:W331),(Input!$M$162*(1+rvanilla)^0.5)/A20stdlife))</f>
        <v>0</v>
      </c>
      <c r="Y331" s="161">
        <f>IF(A20stdlife="n/a","n/a",IF(Y$3&gt;(A20stdlife+$E331),(Input!$M$162*(1+rvanilla)^0.5)-SUM($M331:X331),(Input!$M$162*(1+rvanilla)^0.5)/A20stdlife))</f>
        <v>0</v>
      </c>
      <c r="Z331" s="161">
        <f>IF(A20stdlife="n/a","n/a",IF(Z$3&gt;(A20stdlife+$E331),(Input!$M$162*(1+rvanilla)^0.5)-SUM($M331:Y331),(Input!$M$162*(1+rvanilla)^0.5)/A20stdlife))</f>
        <v>0</v>
      </c>
      <c r="AA331" s="161">
        <f>IF(A20stdlife="n/a","n/a",IF(AA$3&gt;(A20stdlife+$E331),(Input!$M$162*(1+rvanilla)^0.5)-SUM($M331:Z331),(Input!$M$162*(1+rvanilla)^0.5)/A20stdlife))</f>
        <v>0</v>
      </c>
      <c r="AB331" s="161">
        <f>IF(A20stdlife="n/a","n/a",IF(AB$3&gt;(A20stdlife+$E331),(Input!$M$162*(1+rvanilla)^0.5)-SUM($M331:AA331),(Input!$M$162*(1+rvanilla)^0.5)/A20stdlife))</f>
        <v>0</v>
      </c>
      <c r="AC331" s="161">
        <f>IF(A20stdlife="n/a","n/a",IF(AC$3&gt;(A20stdlife+$E331),(Input!$M$162*(1+rvanilla)^0.5)-SUM($M331:AB331),(Input!$M$162*(1+rvanilla)^0.5)/A20stdlife))</f>
        <v>0</v>
      </c>
      <c r="AD331" s="161">
        <f>IF(A20stdlife="n/a","n/a",IF(AD$3&gt;(A20stdlife+$E331),(Input!$M$162*(1+rvanilla)^0.5)-SUM($M331:AC331),(Input!$M$162*(1+rvanilla)^0.5)/A20stdlife))</f>
        <v>0</v>
      </c>
      <c r="AE331" s="161">
        <f>IF(A20stdlife="n/a","n/a",IF(AE$3&gt;(A20stdlife+$E331),(Input!$M$162*(1+rvanilla)^0.5)-SUM($M331:AD331),(Input!$M$162*(1+rvanilla)^0.5)/A20stdlife))</f>
        <v>0</v>
      </c>
      <c r="AF331" s="161">
        <f>IF(A20stdlife="n/a","n/a",IF(AF$3&gt;(A20stdlife+$E331),(Input!$M$162*(1+rvanilla)^0.5)-SUM($M331:AE331),(Input!$M$162*(1+rvanilla)^0.5)/A20stdlife))</f>
        <v>0</v>
      </c>
      <c r="AG331" s="161">
        <f>IF(A20stdlife="n/a","n/a",IF(AG$3&gt;(A20stdlife+$E331),(Input!$M$162*(1+rvanilla)^0.5)-SUM($M331:AF331),(Input!$M$162*(1+rvanilla)^0.5)/A20stdlife))</f>
        <v>0</v>
      </c>
      <c r="AH331" s="161">
        <f>IF(A20stdlife="n/a","n/a",IF(AH$3&gt;(A20stdlife+$E331),(Input!$M$162*(1+rvanilla)^0.5)-SUM($M331:AG331),(Input!$M$162*(1+rvanilla)^0.5)/A20stdlife))</f>
        <v>0</v>
      </c>
      <c r="AI331" s="161">
        <f>IF(A20stdlife="n/a","n/a",IF(AI$3&gt;(A20stdlife+$E331),(Input!$M$162*(1+rvanilla)^0.5)-SUM($M331:AH331),(Input!$M$162*(1+rvanilla)^0.5)/A20stdlife))</f>
        <v>0</v>
      </c>
      <c r="AJ331" s="161">
        <f>IF(A20stdlife="n/a","n/a",IF(AJ$3&gt;(A20stdlife+$E331),(Input!$M$162*(1+rvanilla)^0.5)-SUM($M331:AI331),(Input!$M$162*(1+rvanilla)^0.5)/A20stdlife))</f>
        <v>0</v>
      </c>
      <c r="AK331" s="161">
        <f>IF(A20stdlife="n/a","n/a",IF(AK$3&gt;(A20stdlife+$E331),(Input!$M$162*(1+rvanilla)^0.5)-SUM($M331:AJ331),(Input!$M$162*(1+rvanilla)^0.5)/A20stdlife))</f>
        <v>0</v>
      </c>
      <c r="AL331" s="161">
        <f>IF(A20stdlife="n/a","n/a",IF(AL$3&gt;(A20stdlife+$E331),(Input!$M$162*(1+rvanilla)^0.5)-SUM($M331:AK331),(Input!$M$162*(1+rvanilla)^0.5)/A20stdlife))</f>
        <v>0</v>
      </c>
      <c r="AM331" s="161">
        <f>IF(A20stdlife="n/a","n/a",IF(AM$3&gt;(A20stdlife+$E331),(Input!$M$162*(1+rvanilla)^0.5)-SUM($M331:AL331),(Input!$M$162*(1+rvanilla)^0.5)/A20stdlife))</f>
        <v>0</v>
      </c>
      <c r="AN331" s="161">
        <f>IF(A20stdlife="n/a","n/a",IF(AN$3&gt;(A20stdlife+$E331),(Input!$M$162*(1+rvanilla)^0.5)-SUM($M331:AM331),(Input!$M$162*(1+rvanilla)^0.5)/A20stdlife))</f>
        <v>0</v>
      </c>
      <c r="AO331" s="161">
        <f>IF(A20stdlife="n/a","n/a",IF(AO$3&gt;(A20stdlife+$E331),(Input!$M$162*(1+rvanilla)^0.5)-SUM($M331:AN331),(Input!$M$162*(1+rvanilla)^0.5)/A20stdlife))</f>
        <v>0</v>
      </c>
      <c r="AP331" s="161">
        <f>IF(A20stdlife="n/a","n/a",IF(AP$3&gt;(A20stdlife+$E331),(Input!$M$162*(1+rvanilla)^0.5)-SUM($M331:AO331),(Input!$M$162*(1+rvanilla)^0.5)/A20stdlife))</f>
        <v>0</v>
      </c>
      <c r="AQ331" s="161">
        <f>IF(A20stdlife="n/a","n/a",IF(AQ$3&gt;(A20stdlife+$E331),(Input!$M$162*(1+rvanilla)^0.5)-SUM($M331:AP331),(Input!$M$162*(1+rvanilla)^0.5)/A20stdlife))</f>
        <v>0</v>
      </c>
      <c r="AR331" s="161">
        <f>IF(A20stdlife="n/a","n/a",IF(AR$3&gt;(A20stdlife+$E331),(Input!$M$162*(1+rvanilla)^0.5)-SUM($M331:AQ331),(Input!$M$162*(1+rvanilla)^0.5)/A20stdlife))</f>
        <v>0</v>
      </c>
      <c r="AS331" s="161">
        <f>IF(A20stdlife="n/a","n/a",IF(AS$3&gt;(A20stdlife+$E331),(Input!$M$162*(1+rvanilla)^0.5)-SUM($M331:AR331),(Input!$M$162*(1+rvanilla)^0.5)/A20stdlife))</f>
        <v>0</v>
      </c>
      <c r="AT331" s="161">
        <f>IF(A20stdlife="n/a","n/a",IF(AT$3&gt;(A20stdlife+$E331),(Input!$M$162*(1+rvanilla)^0.5)-SUM($M331:AS331),(Input!$M$162*(1+rvanilla)^0.5)/A20stdlife))</f>
        <v>0</v>
      </c>
      <c r="AU331" s="161">
        <f>IF(A20stdlife="n/a","n/a",IF(AU$3&gt;(A20stdlife+$E331),(Input!$M$162*(1+rvanilla)^0.5)-SUM($M331:AT331),(Input!$M$162*(1+rvanilla)^0.5)/A20stdlife))</f>
        <v>0</v>
      </c>
      <c r="AV331" s="161">
        <f>IF(A20stdlife="n/a","n/a",IF(AV$3&gt;(A20stdlife+$E331),(Input!$M$162*(1+rvanilla)^0.5)-SUM($M331:AU331),(Input!$M$162*(1+rvanilla)^0.5)/A20stdlife))</f>
        <v>0</v>
      </c>
      <c r="AW331" s="161">
        <f>IF(A20stdlife="n/a","n/a",IF(AW$3&gt;(A20stdlife+$E331),(Input!$M$162*(1+rvanilla)^0.5)-SUM($M331:AV331),(Input!$M$162*(1+rvanilla)^0.5)/A20stdlife))</f>
        <v>0</v>
      </c>
      <c r="AX331" s="161">
        <f>IF(A20stdlife="n/a","n/a",IF(AX$3&gt;(A20stdlife+$E331),(Input!$M$162*(1+rvanilla)^0.5)-SUM($M331:AW331),(Input!$M$162*(1+rvanilla)^0.5)/A20stdlife))</f>
        <v>0</v>
      </c>
      <c r="AY331" s="161">
        <f>IF(A20stdlife="n/a","n/a",IF(AY$3&gt;(A20stdlife+$E331),(Input!$M$162*(1+rvanilla)^0.5)-SUM($M331:AX331),(Input!$M$162*(1+rvanilla)^0.5)/A20stdlife))</f>
        <v>0</v>
      </c>
      <c r="AZ331" s="161">
        <f>IF(A20stdlife="n/a","n/a",IF(AZ$3&gt;(A20stdlife+$E331),(Input!$M$162*(1+rvanilla)^0.5)-SUM($M331:AY331),(Input!$M$162*(1+rvanilla)^0.5)/A20stdlife))</f>
        <v>0</v>
      </c>
      <c r="BA331" s="161">
        <f>IF(A20stdlife="n/a","n/a",IF(BA$3&gt;(A20stdlife+$E331),(Input!$M$162*(1+rvanilla)^0.5)-SUM($M331:AZ331),(Input!$M$162*(1+rvanilla)^0.5)/A20stdlife))</f>
        <v>0</v>
      </c>
      <c r="BB331" s="161">
        <f>IF(A20stdlife="n/a","n/a",IF(BB$3&gt;(A20stdlife+$E331),(Input!$M$162*(1+rvanilla)^0.5)-SUM($M331:BA331),(Input!$M$162*(1+rvanilla)^0.5)/A20stdlife))</f>
        <v>0</v>
      </c>
      <c r="BC331" s="161">
        <f>IF(A20stdlife="n/a","n/a",IF(BC$3&gt;(A20stdlife+$E331),(Input!$M$162*(1+rvanilla)^0.5)-SUM($M331:BB331),(Input!$M$162*(1+rvanilla)^0.5)/A20stdlife))</f>
        <v>0</v>
      </c>
      <c r="BD331" s="161">
        <f>IF(A20stdlife="n/a","n/a",IF(BD$3&gt;(A20stdlife+$E331),(Input!$M$162*(1+rvanilla)^0.5)-SUM($M331:BC331),(Input!$M$162*(1+rvanilla)^0.5)/A20stdlife))</f>
        <v>0</v>
      </c>
      <c r="BE331" s="161">
        <f>IF(A20stdlife="n/a","n/a",IF(BE$3&gt;(A20stdlife+$E331),(Input!$M$162*(1+rvanilla)^0.5)-SUM($M331:BD331),(Input!$M$162*(1+rvanilla)^0.5)/A20stdlife))</f>
        <v>0</v>
      </c>
      <c r="BF331" s="161">
        <f>IF(A20stdlife="n/a","n/a",IF(BF$3&gt;(A20stdlife+$E331),(Input!$M$162*(1+rvanilla)^0.5)-SUM($M331:BE331),(Input!$M$162*(1+rvanilla)^0.5)/A20stdlife))</f>
        <v>0</v>
      </c>
      <c r="BG331" s="161">
        <f>IF(A20stdlife="n/a","n/a",IF(BG$3&gt;(A20stdlife+$E331),(Input!$M$162*(1+rvanilla)^0.5)-SUM($M331:BF331),(Input!$M$162*(1+rvanilla)^0.5)/A20stdlife))</f>
        <v>0</v>
      </c>
      <c r="BH331" s="161">
        <f>IF(A20stdlife="n/a","n/a",IF(BH$3&gt;(A20stdlife+$E331),(Input!$M$162*(1+rvanilla)^0.5)-SUM($M331:BG331),(Input!$M$162*(1+rvanilla)^0.5)/A20stdlife))</f>
        <v>0</v>
      </c>
      <c r="BI331" s="161">
        <f>IF(A20stdlife="n/a","n/a",IF(BI$3&gt;(A20stdlife+$E331),(Input!$M$162*(1+rvanilla)^0.5)-SUM($M331:BH331),(Input!$M$162*(1+rvanilla)^0.5)/A20stdlife))</f>
        <v>0</v>
      </c>
      <c r="BJ331" s="19"/>
      <c r="BK331" s="19"/>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x14ac:dyDescent="0.2">
      <c r="A332" s="19"/>
      <c r="B332" s="19"/>
      <c r="C332" s="35"/>
      <c r="D332" s="469"/>
      <c r="E332" s="281">
        <v>8</v>
      </c>
      <c r="F332" s="37"/>
      <c r="G332" s="393"/>
      <c r="H332" s="307"/>
      <c r="I332" s="307"/>
      <c r="J332" s="307"/>
      <c r="K332" s="307"/>
      <c r="L332" s="307"/>
      <c r="M332" s="307"/>
      <c r="N332" s="306"/>
      <c r="O332" s="161">
        <f>IF(A20stdlife="n/a","n/a",IF(O$3&gt;(A20stdlife+$E332),(Input!$N$162*(1+rvanilla)^0.5)-SUM($N332:N332),(Input!$N$162*(1+rvanilla)^0.5)/A20stdlife))</f>
        <v>0</v>
      </c>
      <c r="P332" s="161">
        <f>IF(A20stdlife="n/a","n/a",IF(P$3&gt;(A20stdlife+$E332),(Input!$N$162*(1+rvanilla)^0.5)-SUM($N332:O332),(Input!$N$162*(1+rvanilla)^0.5)/A20stdlife))</f>
        <v>0</v>
      </c>
      <c r="Q332" s="161">
        <f>IF(A20stdlife="n/a","n/a",IF(Q$3&gt;(A20stdlife+$E332),(Input!$N$162*(1+rvanilla)^0.5)-SUM($N332:P332),(Input!$N$162*(1+rvanilla)^0.5)/A20stdlife))</f>
        <v>0</v>
      </c>
      <c r="R332" s="161">
        <f>IF(A20stdlife="n/a","n/a",IF(R$3&gt;(A20stdlife+$E332),(Input!$N$162*(1+rvanilla)^0.5)-SUM($N332:Q332),(Input!$N$162*(1+rvanilla)^0.5)/A20stdlife))</f>
        <v>0</v>
      </c>
      <c r="S332" s="161">
        <f>IF(A20stdlife="n/a","n/a",IF(S$3&gt;(A20stdlife+$E332),(Input!$N$162*(1+rvanilla)^0.5)-SUM($N332:R332),(Input!$N$162*(1+rvanilla)^0.5)/A20stdlife))</f>
        <v>0</v>
      </c>
      <c r="T332" s="161">
        <f>IF(A20stdlife="n/a","n/a",IF(T$3&gt;(A20stdlife+$E332),(Input!$N$162*(1+rvanilla)^0.5)-SUM($N332:S332),(Input!$N$162*(1+rvanilla)^0.5)/A20stdlife))</f>
        <v>0</v>
      </c>
      <c r="U332" s="161">
        <f>IF(A20stdlife="n/a","n/a",IF(U$3&gt;(A20stdlife+$E332),(Input!$N$162*(1+rvanilla)^0.5)-SUM($N332:T332),(Input!$N$162*(1+rvanilla)^0.5)/A20stdlife))</f>
        <v>0</v>
      </c>
      <c r="V332" s="161">
        <f>IF(A20stdlife="n/a","n/a",IF(V$3&gt;(A20stdlife+$E332),(Input!$N$162*(1+rvanilla)^0.5)-SUM($N332:U332),(Input!$N$162*(1+rvanilla)^0.5)/A20stdlife))</f>
        <v>0</v>
      </c>
      <c r="W332" s="161">
        <f>IF(A20stdlife="n/a","n/a",IF(W$3&gt;(A20stdlife+$E332),(Input!$N$162*(1+rvanilla)^0.5)-SUM($N332:V332),(Input!$N$162*(1+rvanilla)^0.5)/A20stdlife))</f>
        <v>0</v>
      </c>
      <c r="X332" s="161">
        <f>IF(A20stdlife="n/a","n/a",IF(X$3&gt;(A20stdlife+$E332),(Input!$N$162*(1+rvanilla)^0.5)-SUM($N332:W332),(Input!$N$162*(1+rvanilla)^0.5)/A20stdlife))</f>
        <v>0</v>
      </c>
      <c r="Y332" s="161">
        <f>IF(A20stdlife="n/a","n/a",IF(Y$3&gt;(A20stdlife+$E332),(Input!$N$162*(1+rvanilla)^0.5)-SUM($N332:X332),(Input!$N$162*(1+rvanilla)^0.5)/A20stdlife))</f>
        <v>0</v>
      </c>
      <c r="Z332" s="161">
        <f>IF(A20stdlife="n/a","n/a",IF(Z$3&gt;(A20stdlife+$E332),(Input!$N$162*(1+rvanilla)^0.5)-SUM($N332:Y332),(Input!$N$162*(1+rvanilla)^0.5)/A20stdlife))</f>
        <v>0</v>
      </c>
      <c r="AA332" s="161">
        <f>IF(A20stdlife="n/a","n/a",IF(AA$3&gt;(A20stdlife+$E332),(Input!$N$162*(1+rvanilla)^0.5)-SUM($N332:Z332),(Input!$N$162*(1+rvanilla)^0.5)/A20stdlife))</f>
        <v>0</v>
      </c>
      <c r="AB332" s="161">
        <f>IF(A20stdlife="n/a","n/a",IF(AB$3&gt;(A20stdlife+$E332),(Input!$N$162*(1+rvanilla)^0.5)-SUM($N332:AA332),(Input!$N$162*(1+rvanilla)^0.5)/A20stdlife))</f>
        <v>0</v>
      </c>
      <c r="AC332" s="161">
        <f>IF(A20stdlife="n/a","n/a",IF(AC$3&gt;(A20stdlife+$E332),(Input!$N$162*(1+rvanilla)^0.5)-SUM($N332:AB332),(Input!$N$162*(1+rvanilla)^0.5)/A20stdlife))</f>
        <v>0</v>
      </c>
      <c r="AD332" s="161">
        <f>IF(A20stdlife="n/a","n/a",IF(AD$3&gt;(A20stdlife+$E332),(Input!$N$162*(1+rvanilla)^0.5)-SUM($N332:AC332),(Input!$N$162*(1+rvanilla)^0.5)/A20stdlife))</f>
        <v>0</v>
      </c>
      <c r="AE332" s="161">
        <f>IF(A20stdlife="n/a","n/a",IF(AE$3&gt;(A20stdlife+$E332),(Input!$N$162*(1+rvanilla)^0.5)-SUM($N332:AD332),(Input!$N$162*(1+rvanilla)^0.5)/A20stdlife))</f>
        <v>0</v>
      </c>
      <c r="AF332" s="161">
        <f>IF(A20stdlife="n/a","n/a",IF(AF$3&gt;(A20stdlife+$E332),(Input!$N$162*(1+rvanilla)^0.5)-SUM($N332:AE332),(Input!$N$162*(1+rvanilla)^0.5)/A20stdlife))</f>
        <v>0</v>
      </c>
      <c r="AG332" s="161">
        <f>IF(A20stdlife="n/a","n/a",IF(AG$3&gt;(A20stdlife+$E332),(Input!$N$162*(1+rvanilla)^0.5)-SUM($N332:AF332),(Input!$N$162*(1+rvanilla)^0.5)/A20stdlife))</f>
        <v>0</v>
      </c>
      <c r="AH332" s="161">
        <f>IF(A20stdlife="n/a","n/a",IF(AH$3&gt;(A20stdlife+$E332),(Input!$N$162*(1+rvanilla)^0.5)-SUM($N332:AG332),(Input!$N$162*(1+rvanilla)^0.5)/A20stdlife))</f>
        <v>0</v>
      </c>
      <c r="AI332" s="161">
        <f>IF(A20stdlife="n/a","n/a",IF(AI$3&gt;(A20stdlife+$E332),(Input!$N$162*(1+rvanilla)^0.5)-SUM($N332:AH332),(Input!$N$162*(1+rvanilla)^0.5)/A20stdlife))</f>
        <v>0</v>
      </c>
      <c r="AJ332" s="161">
        <f>IF(A20stdlife="n/a","n/a",IF(AJ$3&gt;(A20stdlife+$E332),(Input!$N$162*(1+rvanilla)^0.5)-SUM($N332:AI332),(Input!$N$162*(1+rvanilla)^0.5)/A20stdlife))</f>
        <v>0</v>
      </c>
      <c r="AK332" s="161">
        <f>IF(A20stdlife="n/a","n/a",IF(AK$3&gt;(A20stdlife+$E332),(Input!$N$162*(1+rvanilla)^0.5)-SUM($N332:AJ332),(Input!$N$162*(1+rvanilla)^0.5)/A20stdlife))</f>
        <v>0</v>
      </c>
      <c r="AL332" s="161">
        <f>IF(A20stdlife="n/a","n/a",IF(AL$3&gt;(A20stdlife+$E332),(Input!$N$162*(1+rvanilla)^0.5)-SUM($N332:AK332),(Input!$N$162*(1+rvanilla)^0.5)/A20stdlife))</f>
        <v>0</v>
      </c>
      <c r="AM332" s="161">
        <f>IF(A20stdlife="n/a","n/a",IF(AM$3&gt;(A20stdlife+$E332),(Input!$N$162*(1+rvanilla)^0.5)-SUM($N332:AL332),(Input!$N$162*(1+rvanilla)^0.5)/A20stdlife))</f>
        <v>0</v>
      </c>
      <c r="AN332" s="161">
        <f>IF(A20stdlife="n/a","n/a",IF(AN$3&gt;(A20stdlife+$E332),(Input!$N$162*(1+rvanilla)^0.5)-SUM($N332:AM332),(Input!$N$162*(1+rvanilla)^0.5)/A20stdlife))</f>
        <v>0</v>
      </c>
      <c r="AO332" s="161">
        <f>IF(A20stdlife="n/a","n/a",IF(AO$3&gt;(A20stdlife+$E332),(Input!$N$162*(1+rvanilla)^0.5)-SUM($N332:AN332),(Input!$N$162*(1+rvanilla)^0.5)/A20stdlife))</f>
        <v>0</v>
      </c>
      <c r="AP332" s="161">
        <f>IF(A20stdlife="n/a","n/a",IF(AP$3&gt;(A20stdlife+$E332),(Input!$N$162*(1+rvanilla)^0.5)-SUM($N332:AO332),(Input!$N$162*(1+rvanilla)^0.5)/A20stdlife))</f>
        <v>0</v>
      </c>
      <c r="AQ332" s="161">
        <f>IF(A20stdlife="n/a","n/a",IF(AQ$3&gt;(A20stdlife+$E332),(Input!$N$162*(1+rvanilla)^0.5)-SUM($N332:AP332),(Input!$N$162*(1+rvanilla)^0.5)/A20stdlife))</f>
        <v>0</v>
      </c>
      <c r="AR332" s="161">
        <f>IF(A20stdlife="n/a","n/a",IF(AR$3&gt;(A20stdlife+$E332),(Input!$N$162*(1+rvanilla)^0.5)-SUM($N332:AQ332),(Input!$N$162*(1+rvanilla)^0.5)/A20stdlife))</f>
        <v>0</v>
      </c>
      <c r="AS332" s="161">
        <f>IF(A20stdlife="n/a","n/a",IF(AS$3&gt;(A20stdlife+$E332),(Input!$N$162*(1+rvanilla)^0.5)-SUM($N332:AR332),(Input!$N$162*(1+rvanilla)^0.5)/A20stdlife))</f>
        <v>0</v>
      </c>
      <c r="AT332" s="161">
        <f>IF(A20stdlife="n/a","n/a",IF(AT$3&gt;(A20stdlife+$E332),(Input!$N$162*(1+rvanilla)^0.5)-SUM($N332:AS332),(Input!$N$162*(1+rvanilla)^0.5)/A20stdlife))</f>
        <v>0</v>
      </c>
      <c r="AU332" s="161">
        <f>IF(A20stdlife="n/a","n/a",IF(AU$3&gt;(A20stdlife+$E332),(Input!$N$162*(1+rvanilla)^0.5)-SUM($N332:AT332),(Input!$N$162*(1+rvanilla)^0.5)/A20stdlife))</f>
        <v>0</v>
      </c>
      <c r="AV332" s="161">
        <f>IF(A20stdlife="n/a","n/a",IF(AV$3&gt;(A20stdlife+$E332),(Input!$N$162*(1+rvanilla)^0.5)-SUM($N332:AU332),(Input!$N$162*(1+rvanilla)^0.5)/A20stdlife))</f>
        <v>0</v>
      </c>
      <c r="AW332" s="161">
        <f>IF(A20stdlife="n/a","n/a",IF(AW$3&gt;(A20stdlife+$E332),(Input!$N$162*(1+rvanilla)^0.5)-SUM($N332:AV332),(Input!$N$162*(1+rvanilla)^0.5)/A20stdlife))</f>
        <v>0</v>
      </c>
      <c r="AX332" s="161">
        <f>IF(A20stdlife="n/a","n/a",IF(AX$3&gt;(A20stdlife+$E332),(Input!$N$162*(1+rvanilla)^0.5)-SUM($N332:AW332),(Input!$N$162*(1+rvanilla)^0.5)/A20stdlife))</f>
        <v>0</v>
      </c>
      <c r="AY332" s="161">
        <f>IF(A20stdlife="n/a","n/a",IF(AY$3&gt;(A20stdlife+$E332),(Input!$N$162*(1+rvanilla)^0.5)-SUM($N332:AX332),(Input!$N$162*(1+rvanilla)^0.5)/A20stdlife))</f>
        <v>0</v>
      </c>
      <c r="AZ332" s="161">
        <f>IF(A20stdlife="n/a","n/a",IF(AZ$3&gt;(A20stdlife+$E332),(Input!$N$162*(1+rvanilla)^0.5)-SUM($N332:AY332),(Input!$N$162*(1+rvanilla)^0.5)/A20stdlife))</f>
        <v>0</v>
      </c>
      <c r="BA332" s="161">
        <f>IF(A20stdlife="n/a","n/a",IF(BA$3&gt;(A20stdlife+$E332),(Input!$N$162*(1+rvanilla)^0.5)-SUM($N332:AZ332),(Input!$N$162*(1+rvanilla)^0.5)/A20stdlife))</f>
        <v>0</v>
      </c>
      <c r="BB332" s="161">
        <f>IF(A20stdlife="n/a","n/a",IF(BB$3&gt;(A20stdlife+$E332),(Input!$N$162*(1+rvanilla)^0.5)-SUM($N332:BA332),(Input!$N$162*(1+rvanilla)^0.5)/A20stdlife))</f>
        <v>0</v>
      </c>
      <c r="BC332" s="161">
        <f>IF(A20stdlife="n/a","n/a",IF(BC$3&gt;(A20stdlife+$E332),(Input!$N$162*(1+rvanilla)^0.5)-SUM($N332:BB332),(Input!$N$162*(1+rvanilla)^0.5)/A20stdlife))</f>
        <v>0</v>
      </c>
      <c r="BD332" s="161">
        <f>IF(A20stdlife="n/a","n/a",IF(BD$3&gt;(A20stdlife+$E332),(Input!$N$162*(1+rvanilla)^0.5)-SUM($N332:BC332),(Input!$N$162*(1+rvanilla)^0.5)/A20stdlife))</f>
        <v>0</v>
      </c>
      <c r="BE332" s="161">
        <f>IF(A20stdlife="n/a","n/a",IF(BE$3&gt;(A20stdlife+$E332),(Input!$N$162*(1+rvanilla)^0.5)-SUM($N332:BD332),(Input!$N$162*(1+rvanilla)^0.5)/A20stdlife))</f>
        <v>0</v>
      </c>
      <c r="BF332" s="161">
        <f>IF(A20stdlife="n/a","n/a",IF(BF$3&gt;(A20stdlife+$E332),(Input!$N$162*(1+rvanilla)^0.5)-SUM($N332:BE332),(Input!$N$162*(1+rvanilla)^0.5)/A20stdlife))</f>
        <v>0</v>
      </c>
      <c r="BG332" s="161">
        <f>IF(A20stdlife="n/a","n/a",IF(BG$3&gt;(A20stdlife+$E332),(Input!$N$162*(1+rvanilla)^0.5)-SUM($N332:BF332),(Input!$N$162*(1+rvanilla)^0.5)/A20stdlife))</f>
        <v>0</v>
      </c>
      <c r="BH332" s="161">
        <f>IF(A20stdlife="n/a","n/a",IF(BH$3&gt;(A20stdlife+$E332),(Input!$N$162*(1+rvanilla)^0.5)-SUM($N332:BG332),(Input!$N$162*(1+rvanilla)^0.5)/A20stdlife))</f>
        <v>0</v>
      </c>
      <c r="BI332" s="161">
        <f>IF(A20stdlife="n/a","n/a",IF(BI$3&gt;(A20stdlife+$E332),(Input!$N$162*(1+rvanilla)^0.5)-SUM($N332:BH332),(Input!$N$162*(1+rvanilla)^0.5)/A20stdlife))</f>
        <v>0</v>
      </c>
      <c r="BJ332" s="19"/>
      <c r="BK332" s="19"/>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x14ac:dyDescent="0.2">
      <c r="A333" s="19"/>
      <c r="B333" s="19"/>
      <c r="C333" s="35"/>
      <c r="D333" s="469"/>
      <c r="E333" s="281">
        <v>9</v>
      </c>
      <c r="F333" s="37"/>
      <c r="G333" s="393"/>
      <c r="H333" s="307"/>
      <c r="I333" s="307"/>
      <c r="J333" s="307"/>
      <c r="K333" s="307"/>
      <c r="L333" s="307"/>
      <c r="M333" s="307"/>
      <c r="N333" s="307"/>
      <c r="O333" s="306"/>
      <c r="P333" s="161">
        <f>IF(A20stdlife="n/a","n/a",IF(P$3&gt;(A20stdlife+$E333),(Input!$O$162*(1+rvanilla)^0.5)-SUM($O333:O333),(Input!$O$162*(1+rvanilla)^0.5)/A20stdlife))</f>
        <v>0</v>
      </c>
      <c r="Q333" s="161">
        <f>IF(A20stdlife="n/a","n/a",IF(Q$3&gt;(A20stdlife+$E333),(Input!$O$162*(1+rvanilla)^0.5)-SUM($O333:P333),(Input!$O$162*(1+rvanilla)^0.5)/A20stdlife))</f>
        <v>0</v>
      </c>
      <c r="R333" s="161">
        <f>IF(A20stdlife="n/a","n/a",IF(R$3&gt;(A20stdlife+$E333),(Input!$O$162*(1+rvanilla)^0.5)-SUM($O333:Q333),(Input!$O$162*(1+rvanilla)^0.5)/A20stdlife))</f>
        <v>0</v>
      </c>
      <c r="S333" s="161">
        <f>IF(A20stdlife="n/a","n/a",IF(S$3&gt;(A20stdlife+$E333),(Input!$O$162*(1+rvanilla)^0.5)-SUM($O333:R333),(Input!$O$162*(1+rvanilla)^0.5)/A20stdlife))</f>
        <v>0</v>
      </c>
      <c r="T333" s="161">
        <f>IF(A20stdlife="n/a","n/a",IF(T$3&gt;(A20stdlife+$E333),(Input!$O$162*(1+rvanilla)^0.5)-SUM($O333:S333),(Input!$O$162*(1+rvanilla)^0.5)/A20stdlife))</f>
        <v>0</v>
      </c>
      <c r="U333" s="161">
        <f>IF(A20stdlife="n/a","n/a",IF(U$3&gt;(A20stdlife+$E333),(Input!$O$162*(1+rvanilla)^0.5)-SUM($O333:T333),(Input!$O$162*(1+rvanilla)^0.5)/A20stdlife))</f>
        <v>0</v>
      </c>
      <c r="V333" s="161">
        <f>IF(A20stdlife="n/a","n/a",IF(V$3&gt;(A20stdlife+$E333),(Input!$O$162*(1+rvanilla)^0.5)-SUM($O333:U333),(Input!$O$162*(1+rvanilla)^0.5)/A20stdlife))</f>
        <v>0</v>
      </c>
      <c r="W333" s="161">
        <f>IF(A20stdlife="n/a","n/a",IF(W$3&gt;(A20stdlife+$E333),(Input!$O$162*(1+rvanilla)^0.5)-SUM($O333:V333),(Input!$O$162*(1+rvanilla)^0.5)/A20stdlife))</f>
        <v>0</v>
      </c>
      <c r="X333" s="161">
        <f>IF(A20stdlife="n/a","n/a",IF(X$3&gt;(A20stdlife+$E333),(Input!$O$162*(1+rvanilla)^0.5)-SUM($O333:W333),(Input!$O$162*(1+rvanilla)^0.5)/A20stdlife))</f>
        <v>0</v>
      </c>
      <c r="Y333" s="161">
        <f>IF(A20stdlife="n/a","n/a",IF(Y$3&gt;(A20stdlife+$E333),(Input!$O$162*(1+rvanilla)^0.5)-SUM($O333:X333),(Input!$O$162*(1+rvanilla)^0.5)/A20stdlife))</f>
        <v>0</v>
      </c>
      <c r="Z333" s="161">
        <f>IF(A20stdlife="n/a","n/a",IF(Z$3&gt;(A20stdlife+$E333),(Input!$O$162*(1+rvanilla)^0.5)-SUM($O333:Y333),(Input!$O$162*(1+rvanilla)^0.5)/A20stdlife))</f>
        <v>0</v>
      </c>
      <c r="AA333" s="161">
        <f>IF(A20stdlife="n/a","n/a",IF(AA$3&gt;(A20stdlife+$E333),(Input!$O$162*(1+rvanilla)^0.5)-SUM($O333:Z333),(Input!$O$162*(1+rvanilla)^0.5)/A20stdlife))</f>
        <v>0</v>
      </c>
      <c r="AB333" s="161">
        <f>IF(A20stdlife="n/a","n/a",IF(AB$3&gt;(A20stdlife+$E333),(Input!$O$162*(1+rvanilla)^0.5)-SUM($O333:AA333),(Input!$O$162*(1+rvanilla)^0.5)/A20stdlife))</f>
        <v>0</v>
      </c>
      <c r="AC333" s="161">
        <f>IF(A20stdlife="n/a","n/a",IF(AC$3&gt;(A20stdlife+$E333),(Input!$O$162*(1+rvanilla)^0.5)-SUM($O333:AB333),(Input!$O$162*(1+rvanilla)^0.5)/A20stdlife))</f>
        <v>0</v>
      </c>
      <c r="AD333" s="161">
        <f>IF(A20stdlife="n/a","n/a",IF(AD$3&gt;(A20stdlife+$E333),(Input!$O$162*(1+rvanilla)^0.5)-SUM($O333:AC333),(Input!$O$162*(1+rvanilla)^0.5)/A20stdlife))</f>
        <v>0</v>
      </c>
      <c r="AE333" s="161">
        <f>IF(A20stdlife="n/a","n/a",IF(AE$3&gt;(A20stdlife+$E333),(Input!$O$162*(1+rvanilla)^0.5)-SUM($O333:AD333),(Input!$O$162*(1+rvanilla)^0.5)/A20stdlife))</f>
        <v>0</v>
      </c>
      <c r="AF333" s="161">
        <f>IF(A20stdlife="n/a","n/a",IF(AF$3&gt;(A20stdlife+$E333),(Input!$O$162*(1+rvanilla)^0.5)-SUM($O333:AE333),(Input!$O$162*(1+rvanilla)^0.5)/A20stdlife))</f>
        <v>0</v>
      </c>
      <c r="AG333" s="161">
        <f>IF(A20stdlife="n/a","n/a",IF(AG$3&gt;(A20stdlife+$E333),(Input!$O$162*(1+rvanilla)^0.5)-SUM($O333:AF333),(Input!$O$162*(1+rvanilla)^0.5)/A20stdlife))</f>
        <v>0</v>
      </c>
      <c r="AH333" s="161">
        <f>IF(A20stdlife="n/a","n/a",IF(AH$3&gt;(A20stdlife+$E333),(Input!$O$162*(1+rvanilla)^0.5)-SUM($O333:AG333),(Input!$O$162*(1+rvanilla)^0.5)/A20stdlife))</f>
        <v>0</v>
      </c>
      <c r="AI333" s="161">
        <f>IF(A20stdlife="n/a","n/a",IF(AI$3&gt;(A20stdlife+$E333),(Input!$O$162*(1+rvanilla)^0.5)-SUM($O333:AH333),(Input!$O$162*(1+rvanilla)^0.5)/A20stdlife))</f>
        <v>0</v>
      </c>
      <c r="AJ333" s="161">
        <f>IF(A20stdlife="n/a","n/a",IF(AJ$3&gt;(A20stdlife+$E333),(Input!$O$162*(1+rvanilla)^0.5)-SUM($O333:AI333),(Input!$O$162*(1+rvanilla)^0.5)/A20stdlife))</f>
        <v>0</v>
      </c>
      <c r="AK333" s="161">
        <f>IF(A20stdlife="n/a","n/a",IF(AK$3&gt;(A20stdlife+$E333),(Input!$O$162*(1+rvanilla)^0.5)-SUM($O333:AJ333),(Input!$O$162*(1+rvanilla)^0.5)/A20stdlife))</f>
        <v>0</v>
      </c>
      <c r="AL333" s="161">
        <f>IF(A20stdlife="n/a","n/a",IF(AL$3&gt;(A20stdlife+$E333),(Input!$O$162*(1+rvanilla)^0.5)-SUM($O333:AK333),(Input!$O$162*(1+rvanilla)^0.5)/A20stdlife))</f>
        <v>0</v>
      </c>
      <c r="AM333" s="161">
        <f>IF(A20stdlife="n/a","n/a",IF(AM$3&gt;(A20stdlife+$E333),(Input!$O$162*(1+rvanilla)^0.5)-SUM($O333:AL333),(Input!$O$162*(1+rvanilla)^0.5)/A20stdlife))</f>
        <v>0</v>
      </c>
      <c r="AN333" s="161">
        <f>IF(A20stdlife="n/a","n/a",IF(AN$3&gt;(A20stdlife+$E333),(Input!$O$162*(1+rvanilla)^0.5)-SUM($O333:AM333),(Input!$O$162*(1+rvanilla)^0.5)/A20stdlife))</f>
        <v>0</v>
      </c>
      <c r="AO333" s="161">
        <f>IF(A20stdlife="n/a","n/a",IF(AO$3&gt;(A20stdlife+$E333),(Input!$O$162*(1+rvanilla)^0.5)-SUM($O333:AN333),(Input!$O$162*(1+rvanilla)^0.5)/A20stdlife))</f>
        <v>0</v>
      </c>
      <c r="AP333" s="161">
        <f>IF(A20stdlife="n/a","n/a",IF(AP$3&gt;(A20stdlife+$E333),(Input!$O$162*(1+rvanilla)^0.5)-SUM($O333:AO333),(Input!$O$162*(1+rvanilla)^0.5)/A20stdlife))</f>
        <v>0</v>
      </c>
      <c r="AQ333" s="161">
        <f>IF(A20stdlife="n/a","n/a",IF(AQ$3&gt;(A20stdlife+$E333),(Input!$O$162*(1+rvanilla)^0.5)-SUM($O333:AP333),(Input!$O$162*(1+rvanilla)^0.5)/A20stdlife))</f>
        <v>0</v>
      </c>
      <c r="AR333" s="161">
        <f>IF(A20stdlife="n/a","n/a",IF(AR$3&gt;(A20stdlife+$E333),(Input!$O$162*(1+rvanilla)^0.5)-SUM($O333:AQ333),(Input!$O$162*(1+rvanilla)^0.5)/A20stdlife))</f>
        <v>0</v>
      </c>
      <c r="AS333" s="161">
        <f>IF(A20stdlife="n/a","n/a",IF(AS$3&gt;(A20stdlife+$E333),(Input!$O$162*(1+rvanilla)^0.5)-SUM($O333:AR333),(Input!$O$162*(1+rvanilla)^0.5)/A20stdlife))</f>
        <v>0</v>
      </c>
      <c r="AT333" s="161">
        <f>IF(A20stdlife="n/a","n/a",IF(AT$3&gt;(A20stdlife+$E333),(Input!$O$162*(1+rvanilla)^0.5)-SUM($O333:AS333),(Input!$O$162*(1+rvanilla)^0.5)/A20stdlife))</f>
        <v>0</v>
      </c>
      <c r="AU333" s="161">
        <f>IF(A20stdlife="n/a","n/a",IF(AU$3&gt;(A20stdlife+$E333),(Input!$O$162*(1+rvanilla)^0.5)-SUM($O333:AT333),(Input!$O$162*(1+rvanilla)^0.5)/A20stdlife))</f>
        <v>0</v>
      </c>
      <c r="AV333" s="161">
        <f>IF(A20stdlife="n/a","n/a",IF(AV$3&gt;(A20stdlife+$E333),(Input!$O$162*(1+rvanilla)^0.5)-SUM($O333:AU333),(Input!$O$162*(1+rvanilla)^0.5)/A20stdlife))</f>
        <v>0</v>
      </c>
      <c r="AW333" s="161">
        <f>IF(A20stdlife="n/a","n/a",IF(AW$3&gt;(A20stdlife+$E333),(Input!$O$162*(1+rvanilla)^0.5)-SUM($O333:AV333),(Input!$O$162*(1+rvanilla)^0.5)/A20stdlife))</f>
        <v>0</v>
      </c>
      <c r="AX333" s="161">
        <f>IF(A20stdlife="n/a","n/a",IF(AX$3&gt;(A20stdlife+$E333),(Input!$O$162*(1+rvanilla)^0.5)-SUM($O333:AW333),(Input!$O$162*(1+rvanilla)^0.5)/A20stdlife))</f>
        <v>0</v>
      </c>
      <c r="AY333" s="161">
        <f>IF(A20stdlife="n/a","n/a",IF(AY$3&gt;(A20stdlife+$E333),(Input!$O$162*(1+rvanilla)^0.5)-SUM($O333:AX333),(Input!$O$162*(1+rvanilla)^0.5)/A20stdlife))</f>
        <v>0</v>
      </c>
      <c r="AZ333" s="161">
        <f>IF(A20stdlife="n/a","n/a",IF(AZ$3&gt;(A20stdlife+$E333),(Input!$O$162*(1+rvanilla)^0.5)-SUM($O333:AY333),(Input!$O$162*(1+rvanilla)^0.5)/A20stdlife))</f>
        <v>0</v>
      </c>
      <c r="BA333" s="161">
        <f>IF(A20stdlife="n/a","n/a",IF(BA$3&gt;(A20stdlife+$E333),(Input!$O$162*(1+rvanilla)^0.5)-SUM($O333:AZ333),(Input!$O$162*(1+rvanilla)^0.5)/A20stdlife))</f>
        <v>0</v>
      </c>
      <c r="BB333" s="161">
        <f>IF(A20stdlife="n/a","n/a",IF(BB$3&gt;(A20stdlife+$E333),(Input!$O$162*(1+rvanilla)^0.5)-SUM($O333:BA333),(Input!$O$162*(1+rvanilla)^0.5)/A20stdlife))</f>
        <v>0</v>
      </c>
      <c r="BC333" s="161">
        <f>IF(A20stdlife="n/a","n/a",IF(BC$3&gt;(A20stdlife+$E333),(Input!$O$162*(1+rvanilla)^0.5)-SUM($O333:BB333),(Input!$O$162*(1+rvanilla)^0.5)/A20stdlife))</f>
        <v>0</v>
      </c>
      <c r="BD333" s="161">
        <f>IF(A20stdlife="n/a","n/a",IF(BD$3&gt;(A20stdlife+$E333),(Input!$O$162*(1+rvanilla)^0.5)-SUM($O333:BC333),(Input!$O$162*(1+rvanilla)^0.5)/A20stdlife))</f>
        <v>0</v>
      </c>
      <c r="BE333" s="161">
        <f>IF(A20stdlife="n/a","n/a",IF(BE$3&gt;(A20stdlife+$E333),(Input!$O$162*(1+rvanilla)^0.5)-SUM($O333:BD333),(Input!$O$162*(1+rvanilla)^0.5)/A20stdlife))</f>
        <v>0</v>
      </c>
      <c r="BF333" s="161">
        <f>IF(A20stdlife="n/a","n/a",IF(BF$3&gt;(A20stdlife+$E333),(Input!$O$162*(1+rvanilla)^0.5)-SUM($O333:BE333),(Input!$O$162*(1+rvanilla)^0.5)/A20stdlife))</f>
        <v>0</v>
      </c>
      <c r="BG333" s="161">
        <f>IF(A20stdlife="n/a","n/a",IF(BG$3&gt;(A20stdlife+$E333),(Input!$O$162*(1+rvanilla)^0.5)-SUM($O333:BF333),(Input!$O$162*(1+rvanilla)^0.5)/A20stdlife))</f>
        <v>0</v>
      </c>
      <c r="BH333" s="161">
        <f>IF(A20stdlife="n/a","n/a",IF(BH$3&gt;(A20stdlife+$E333),(Input!$O$162*(1+rvanilla)^0.5)-SUM($O333:BG333),(Input!$O$162*(1+rvanilla)^0.5)/A20stdlife))</f>
        <v>0</v>
      </c>
      <c r="BI333" s="161">
        <f>IF(A20stdlife="n/a","n/a",IF(BI$3&gt;(A20stdlife+$E333),(Input!$O$162*(1+rvanilla)^0.5)-SUM($O333:BH333),(Input!$O$162*(1+rvanilla)^0.5)/A20stdlife))</f>
        <v>0</v>
      </c>
      <c r="BJ333" s="19"/>
      <c r="BK333" s="19"/>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x14ac:dyDescent="0.2">
      <c r="A334" s="19"/>
      <c r="B334" s="19"/>
      <c r="C334" s="35"/>
      <c r="D334" s="469"/>
      <c r="E334" s="282">
        <v>10</v>
      </c>
      <c r="F334" s="37"/>
      <c r="G334" s="393"/>
      <c r="H334" s="307"/>
      <c r="I334" s="307"/>
      <c r="J334" s="307"/>
      <c r="K334" s="307"/>
      <c r="L334" s="307"/>
      <c r="M334" s="307"/>
      <c r="N334" s="307"/>
      <c r="O334" s="307"/>
      <c r="P334" s="306"/>
      <c r="Q334" s="161">
        <f>IF(A20stdlife="n/a","n/a",IF(Q$3&gt;(A20stdlife+$E334),(Input!$P$162*(1+rvanilla)^0.5)-SUM($P334:P334),(Input!$P$162*(1+rvanilla)^0.5)/A20stdlife))</f>
        <v>0</v>
      </c>
      <c r="R334" s="161">
        <f>IF(A20stdlife="n/a","n/a",IF(R$3&gt;(A20stdlife+$E334),(Input!$P$162*(1+rvanilla)^0.5)-SUM($P334:Q334),(Input!$P$162*(1+rvanilla)^0.5)/A20stdlife))</f>
        <v>0</v>
      </c>
      <c r="S334" s="161">
        <f>IF(A20stdlife="n/a","n/a",IF(S$3&gt;(A20stdlife+$E334),(Input!$P$162*(1+rvanilla)^0.5)-SUM($P334:R334),(Input!$P$162*(1+rvanilla)^0.5)/A20stdlife))</f>
        <v>0</v>
      </c>
      <c r="T334" s="161">
        <f>IF(A20stdlife="n/a","n/a",IF(T$3&gt;(A20stdlife+$E334),(Input!$P$162*(1+rvanilla)^0.5)-SUM($P334:S334),(Input!$P$162*(1+rvanilla)^0.5)/A20stdlife))</f>
        <v>0</v>
      </c>
      <c r="U334" s="161">
        <f>IF(A20stdlife="n/a","n/a",IF(U$3&gt;(A20stdlife+$E334),(Input!$P$162*(1+rvanilla)^0.5)-SUM($P334:T334),(Input!$P$162*(1+rvanilla)^0.5)/A20stdlife))</f>
        <v>0</v>
      </c>
      <c r="V334" s="161">
        <f>IF(A20stdlife="n/a","n/a",IF(V$3&gt;(A20stdlife+$E334),(Input!$P$162*(1+rvanilla)^0.5)-SUM($P334:U334),(Input!$P$162*(1+rvanilla)^0.5)/A20stdlife))</f>
        <v>0</v>
      </c>
      <c r="W334" s="161">
        <f>IF(A20stdlife="n/a","n/a",IF(W$3&gt;(A20stdlife+$E334),(Input!$P$162*(1+rvanilla)^0.5)-SUM($P334:V334),(Input!$P$162*(1+rvanilla)^0.5)/A20stdlife))</f>
        <v>0</v>
      </c>
      <c r="X334" s="161">
        <f>IF(A20stdlife="n/a","n/a",IF(X$3&gt;(A20stdlife+$E334),(Input!$P$162*(1+rvanilla)^0.5)-SUM($P334:W334),(Input!$P$162*(1+rvanilla)^0.5)/A20stdlife))</f>
        <v>0</v>
      </c>
      <c r="Y334" s="161">
        <f>IF(A20stdlife="n/a","n/a",IF(Y$3&gt;(A20stdlife+$E334),(Input!$P$162*(1+rvanilla)^0.5)-SUM($P334:X334),(Input!$P$162*(1+rvanilla)^0.5)/A20stdlife))</f>
        <v>0</v>
      </c>
      <c r="Z334" s="161">
        <f>IF(A20stdlife="n/a","n/a",IF(Z$3&gt;(A20stdlife+$E334),(Input!$P$162*(1+rvanilla)^0.5)-SUM($P334:Y334),(Input!$P$162*(1+rvanilla)^0.5)/A20stdlife))</f>
        <v>0</v>
      </c>
      <c r="AA334" s="161">
        <f>IF(A20stdlife="n/a","n/a",IF(AA$3&gt;(A20stdlife+$E334),(Input!$P$162*(1+rvanilla)^0.5)-SUM($P334:Z334),(Input!$P$162*(1+rvanilla)^0.5)/A20stdlife))</f>
        <v>0</v>
      </c>
      <c r="AB334" s="161">
        <f>IF(A20stdlife="n/a","n/a",IF(AB$3&gt;(A20stdlife+$E334),(Input!$P$162*(1+rvanilla)^0.5)-SUM($P334:AA334),(Input!$P$162*(1+rvanilla)^0.5)/A20stdlife))</f>
        <v>0</v>
      </c>
      <c r="AC334" s="161">
        <f>IF(A20stdlife="n/a","n/a",IF(AC$3&gt;(A20stdlife+$E334),(Input!$P$162*(1+rvanilla)^0.5)-SUM($P334:AB334),(Input!$P$162*(1+rvanilla)^0.5)/A20stdlife))</f>
        <v>0</v>
      </c>
      <c r="AD334" s="161">
        <f>IF(A20stdlife="n/a","n/a",IF(AD$3&gt;(A20stdlife+$E334),(Input!$P$162*(1+rvanilla)^0.5)-SUM($P334:AC334),(Input!$P$162*(1+rvanilla)^0.5)/A20stdlife))</f>
        <v>0</v>
      </c>
      <c r="AE334" s="161">
        <f>IF(A20stdlife="n/a","n/a",IF(AE$3&gt;(A20stdlife+$E334),(Input!$P$162*(1+rvanilla)^0.5)-SUM($P334:AD334),(Input!$P$162*(1+rvanilla)^0.5)/A20stdlife))</f>
        <v>0</v>
      </c>
      <c r="AF334" s="161">
        <f>IF(A20stdlife="n/a","n/a",IF(AF$3&gt;(A20stdlife+$E334),(Input!$P$162*(1+rvanilla)^0.5)-SUM($P334:AE334),(Input!$P$162*(1+rvanilla)^0.5)/A20stdlife))</f>
        <v>0</v>
      </c>
      <c r="AG334" s="161">
        <f>IF(A20stdlife="n/a","n/a",IF(AG$3&gt;(A20stdlife+$E334),(Input!$P$162*(1+rvanilla)^0.5)-SUM($P334:AF334),(Input!$P$162*(1+rvanilla)^0.5)/A20stdlife))</f>
        <v>0</v>
      </c>
      <c r="AH334" s="161">
        <f>IF(A20stdlife="n/a","n/a",IF(AH$3&gt;(A20stdlife+$E334),(Input!$P$162*(1+rvanilla)^0.5)-SUM($P334:AG334),(Input!$P$162*(1+rvanilla)^0.5)/A20stdlife))</f>
        <v>0</v>
      </c>
      <c r="AI334" s="161">
        <f>IF(A20stdlife="n/a","n/a",IF(AI$3&gt;(A20stdlife+$E334),(Input!$P$162*(1+rvanilla)^0.5)-SUM($P334:AH334),(Input!$P$162*(1+rvanilla)^0.5)/A20stdlife))</f>
        <v>0</v>
      </c>
      <c r="AJ334" s="161">
        <f>IF(A20stdlife="n/a","n/a",IF(AJ$3&gt;(A20stdlife+$E334),(Input!$P$162*(1+rvanilla)^0.5)-SUM($P334:AI334),(Input!$P$162*(1+rvanilla)^0.5)/A20stdlife))</f>
        <v>0</v>
      </c>
      <c r="AK334" s="161">
        <f>IF(A20stdlife="n/a","n/a",IF(AK$3&gt;(A20stdlife+$E334),(Input!$P$162*(1+rvanilla)^0.5)-SUM($P334:AJ334),(Input!$P$162*(1+rvanilla)^0.5)/A20stdlife))</f>
        <v>0</v>
      </c>
      <c r="AL334" s="161">
        <f>IF(A20stdlife="n/a","n/a",IF(AL$3&gt;(A20stdlife+$E334),(Input!$P$162*(1+rvanilla)^0.5)-SUM($P334:AK334),(Input!$P$162*(1+rvanilla)^0.5)/A20stdlife))</f>
        <v>0</v>
      </c>
      <c r="AM334" s="161">
        <f>IF(A20stdlife="n/a","n/a",IF(AM$3&gt;(A20stdlife+$E334),(Input!$P$162*(1+rvanilla)^0.5)-SUM($P334:AL334),(Input!$P$162*(1+rvanilla)^0.5)/A20stdlife))</f>
        <v>0</v>
      </c>
      <c r="AN334" s="161">
        <f>IF(A20stdlife="n/a","n/a",IF(AN$3&gt;(A20stdlife+$E334),(Input!$P$162*(1+rvanilla)^0.5)-SUM($P334:AM334),(Input!$P$162*(1+rvanilla)^0.5)/A20stdlife))</f>
        <v>0</v>
      </c>
      <c r="AO334" s="161">
        <f>IF(A20stdlife="n/a","n/a",IF(AO$3&gt;(A20stdlife+$E334),(Input!$P$162*(1+rvanilla)^0.5)-SUM($P334:AN334),(Input!$P$162*(1+rvanilla)^0.5)/A20stdlife))</f>
        <v>0</v>
      </c>
      <c r="AP334" s="161">
        <f>IF(A20stdlife="n/a","n/a",IF(AP$3&gt;(A20stdlife+$E334),(Input!$P$162*(1+rvanilla)^0.5)-SUM($P334:AO334),(Input!$P$162*(1+rvanilla)^0.5)/A20stdlife))</f>
        <v>0</v>
      </c>
      <c r="AQ334" s="161">
        <f>IF(A20stdlife="n/a","n/a",IF(AQ$3&gt;(A20stdlife+$E334),(Input!$P$162*(1+rvanilla)^0.5)-SUM($P334:AP334),(Input!$P$162*(1+rvanilla)^0.5)/A20stdlife))</f>
        <v>0</v>
      </c>
      <c r="AR334" s="161">
        <f>IF(A20stdlife="n/a","n/a",IF(AR$3&gt;(A20stdlife+$E334),(Input!$P$162*(1+rvanilla)^0.5)-SUM($P334:AQ334),(Input!$P$162*(1+rvanilla)^0.5)/A20stdlife))</f>
        <v>0</v>
      </c>
      <c r="AS334" s="161">
        <f>IF(A20stdlife="n/a","n/a",IF(AS$3&gt;(A20stdlife+$E334),(Input!$P$162*(1+rvanilla)^0.5)-SUM($P334:AR334),(Input!$P$162*(1+rvanilla)^0.5)/A20stdlife))</f>
        <v>0</v>
      </c>
      <c r="AT334" s="161">
        <f>IF(A20stdlife="n/a","n/a",IF(AT$3&gt;(A20stdlife+$E334),(Input!$P$162*(1+rvanilla)^0.5)-SUM($P334:AS334),(Input!$P$162*(1+rvanilla)^0.5)/A20stdlife))</f>
        <v>0</v>
      </c>
      <c r="AU334" s="161">
        <f>IF(A20stdlife="n/a","n/a",IF(AU$3&gt;(A20stdlife+$E334),(Input!$P$162*(1+rvanilla)^0.5)-SUM($P334:AT334),(Input!$P$162*(1+rvanilla)^0.5)/A20stdlife))</f>
        <v>0</v>
      </c>
      <c r="AV334" s="161">
        <f>IF(A20stdlife="n/a","n/a",IF(AV$3&gt;(A20stdlife+$E334),(Input!$P$162*(1+rvanilla)^0.5)-SUM($P334:AU334),(Input!$P$162*(1+rvanilla)^0.5)/A20stdlife))</f>
        <v>0</v>
      </c>
      <c r="AW334" s="161">
        <f>IF(A20stdlife="n/a","n/a",IF(AW$3&gt;(A20stdlife+$E334),(Input!$P$162*(1+rvanilla)^0.5)-SUM($P334:AV334),(Input!$P$162*(1+rvanilla)^0.5)/A20stdlife))</f>
        <v>0</v>
      </c>
      <c r="AX334" s="161">
        <f>IF(A20stdlife="n/a","n/a",IF(AX$3&gt;(A20stdlife+$E334),(Input!$P$162*(1+rvanilla)^0.5)-SUM($P334:AW334),(Input!$P$162*(1+rvanilla)^0.5)/A20stdlife))</f>
        <v>0</v>
      </c>
      <c r="AY334" s="161">
        <f>IF(A20stdlife="n/a","n/a",IF(AY$3&gt;(A20stdlife+$E334),(Input!$P$162*(1+rvanilla)^0.5)-SUM($P334:AX334),(Input!$P$162*(1+rvanilla)^0.5)/A20stdlife))</f>
        <v>0</v>
      </c>
      <c r="AZ334" s="161">
        <f>IF(A20stdlife="n/a","n/a",IF(AZ$3&gt;(A20stdlife+$E334),(Input!$P$162*(1+rvanilla)^0.5)-SUM($P334:AY334),(Input!$P$162*(1+rvanilla)^0.5)/A20stdlife))</f>
        <v>0</v>
      </c>
      <c r="BA334" s="161">
        <f>IF(A20stdlife="n/a","n/a",IF(BA$3&gt;(A20stdlife+$E334),(Input!$P$162*(1+rvanilla)^0.5)-SUM($P334:AZ334),(Input!$P$162*(1+rvanilla)^0.5)/A20stdlife))</f>
        <v>0</v>
      </c>
      <c r="BB334" s="161">
        <f>IF(A20stdlife="n/a","n/a",IF(BB$3&gt;(A20stdlife+$E334),(Input!$P$162*(1+rvanilla)^0.5)-SUM($P334:BA334),(Input!$P$162*(1+rvanilla)^0.5)/A20stdlife))</f>
        <v>0</v>
      </c>
      <c r="BC334" s="161">
        <f>IF(A20stdlife="n/a","n/a",IF(BC$3&gt;(A20stdlife+$E334),(Input!$P$162*(1+rvanilla)^0.5)-SUM($P334:BB334),(Input!$P$162*(1+rvanilla)^0.5)/A20stdlife))</f>
        <v>0</v>
      </c>
      <c r="BD334" s="161">
        <f>IF(A20stdlife="n/a","n/a",IF(BD$3&gt;(A20stdlife+$E334),(Input!$P$162*(1+rvanilla)^0.5)-SUM($P334:BC334),(Input!$P$162*(1+rvanilla)^0.5)/A20stdlife))</f>
        <v>0</v>
      </c>
      <c r="BE334" s="161">
        <f>IF(A20stdlife="n/a","n/a",IF(BE$3&gt;(A20stdlife+$E334),(Input!$P$162*(1+rvanilla)^0.5)-SUM($P334:BD334),(Input!$P$162*(1+rvanilla)^0.5)/A20stdlife))</f>
        <v>0</v>
      </c>
      <c r="BF334" s="161">
        <f>IF(A20stdlife="n/a","n/a",IF(BF$3&gt;(A20stdlife+$E334),(Input!$P$162*(1+rvanilla)^0.5)-SUM($P334:BE334),(Input!$P$162*(1+rvanilla)^0.5)/A20stdlife))</f>
        <v>0</v>
      </c>
      <c r="BG334" s="161">
        <f>IF(A20stdlife="n/a","n/a",IF(BG$3&gt;(A20stdlife+$E334),(Input!$P$162*(1+rvanilla)^0.5)-SUM($P334:BF334),(Input!$P$162*(1+rvanilla)^0.5)/A20stdlife))</f>
        <v>0</v>
      </c>
      <c r="BH334" s="161">
        <f>IF(A20stdlife="n/a","n/a",IF(BH$3&gt;(A20stdlife+$E334),(Input!$P$162*(1+rvanilla)^0.5)-SUM($P334:BG334),(Input!$P$162*(1+rvanilla)^0.5)/A20stdlife))</f>
        <v>0</v>
      </c>
      <c r="BI334" s="161">
        <f>IF(A20stdlife="n/a","n/a",IF(BI$3&gt;(A20stdlife+$E334),(Input!$P$162*(1+rvanilla)^0.5)-SUM($P334:BH334),(Input!$P$162*(1+rvanilla)^0.5)/A20stdlife))</f>
        <v>0</v>
      </c>
      <c r="BJ334" s="19"/>
      <c r="BK334" s="19"/>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1" x14ac:dyDescent="0.2">
      <c r="A335" s="19"/>
      <c r="B335" s="19"/>
      <c r="C335" s="35" t="str">
        <f>Asset20</f>
        <v>Buildings</v>
      </c>
      <c r="D335" s="19"/>
      <c r="E335" s="19"/>
      <c r="F335" s="32"/>
      <c r="G335" s="158">
        <f t="shared" ref="G335:AL335" si="75">SUM(G323:G334)</f>
        <v>0.16869069086948821</v>
      </c>
      <c r="H335" s="158">
        <f t="shared" si="75"/>
        <v>0.24827295755602224</v>
      </c>
      <c r="I335" s="158">
        <f t="shared" si="75"/>
        <v>0.35681547102008759</v>
      </c>
      <c r="J335" s="158">
        <f t="shared" si="75"/>
        <v>0.43776880442807714</v>
      </c>
      <c r="K335" s="158">
        <f t="shared" si="75"/>
        <v>0.48645520218180555</v>
      </c>
      <c r="L335" s="158">
        <f t="shared" si="75"/>
        <v>0.49114685327115559</v>
      </c>
      <c r="M335" s="158">
        <f t="shared" si="75"/>
        <v>0.49114685327115559</v>
      </c>
      <c r="N335" s="158">
        <f t="shared" si="75"/>
        <v>0.49114685327115559</v>
      </c>
      <c r="O335" s="158">
        <f t="shared" si="75"/>
        <v>0.49114685327115559</v>
      </c>
      <c r="P335" s="158">
        <f t="shared" si="75"/>
        <v>0.49114685327115559</v>
      </c>
      <c r="Q335" s="158">
        <f t="shared" si="75"/>
        <v>0.49114685327115559</v>
      </c>
      <c r="R335" s="158">
        <f t="shared" si="75"/>
        <v>0.49114685327115559</v>
      </c>
      <c r="S335" s="158">
        <f t="shared" si="75"/>
        <v>0.49114685327115559</v>
      </c>
      <c r="T335" s="158">
        <f t="shared" si="75"/>
        <v>0.49114685327115559</v>
      </c>
      <c r="U335" s="158">
        <f t="shared" si="75"/>
        <v>0.49114685327115559</v>
      </c>
      <c r="V335" s="158">
        <f t="shared" si="75"/>
        <v>0.49114685327115559</v>
      </c>
      <c r="W335" s="158">
        <f t="shared" si="75"/>
        <v>0.41156458658462175</v>
      </c>
      <c r="X335" s="158">
        <f t="shared" si="75"/>
        <v>0.30302207312055579</v>
      </c>
      <c r="Y335" s="158">
        <f t="shared" si="75"/>
        <v>0.2220687397125671</v>
      </c>
      <c r="Z335" s="158">
        <f t="shared" si="75"/>
        <v>0.17338234195883834</v>
      </c>
      <c r="AA335" s="158">
        <f t="shared" si="75"/>
        <v>0.16869069086948818</v>
      </c>
      <c r="AB335" s="158">
        <f t="shared" si="75"/>
        <v>0.16869069086948821</v>
      </c>
      <c r="AC335" s="158">
        <f t="shared" si="75"/>
        <v>0.16869069086948821</v>
      </c>
      <c r="AD335" s="158">
        <f t="shared" si="75"/>
        <v>0.16869069086948821</v>
      </c>
      <c r="AE335" s="158">
        <f t="shared" si="75"/>
        <v>0.16869069086948821</v>
      </c>
      <c r="AF335" s="158">
        <f t="shared" si="75"/>
        <v>0.16869069086948821</v>
      </c>
      <c r="AG335" s="158">
        <f t="shared" si="75"/>
        <v>0.16869069086948821</v>
      </c>
      <c r="AH335" s="158">
        <f t="shared" si="75"/>
        <v>0.16869069086948821</v>
      </c>
      <c r="AI335" s="158">
        <f t="shared" si="75"/>
        <v>0.16869069086948821</v>
      </c>
      <c r="AJ335" s="158">
        <f t="shared" si="75"/>
        <v>0.1631204087130893</v>
      </c>
      <c r="AK335" s="158">
        <f t="shared" si="75"/>
        <v>0</v>
      </c>
      <c r="AL335" s="158">
        <f t="shared" si="75"/>
        <v>0</v>
      </c>
      <c r="AM335" s="158">
        <f t="shared" ref="AM335:BI335" si="76">SUM(AM323:AM334)</f>
        <v>0</v>
      </c>
      <c r="AN335" s="158">
        <f t="shared" si="76"/>
        <v>0</v>
      </c>
      <c r="AO335" s="158">
        <f t="shared" si="76"/>
        <v>0</v>
      </c>
      <c r="AP335" s="158">
        <f t="shared" si="76"/>
        <v>0</v>
      </c>
      <c r="AQ335" s="158">
        <f t="shared" si="76"/>
        <v>0</v>
      </c>
      <c r="AR335" s="158">
        <f t="shared" si="76"/>
        <v>0</v>
      </c>
      <c r="AS335" s="158">
        <f t="shared" si="76"/>
        <v>0</v>
      </c>
      <c r="AT335" s="158">
        <f t="shared" si="76"/>
        <v>0</v>
      </c>
      <c r="AU335" s="158">
        <f t="shared" si="76"/>
        <v>0</v>
      </c>
      <c r="AV335" s="158">
        <f t="shared" si="76"/>
        <v>0</v>
      </c>
      <c r="AW335" s="158">
        <f t="shared" si="76"/>
        <v>0</v>
      </c>
      <c r="AX335" s="158">
        <f t="shared" si="76"/>
        <v>0</v>
      </c>
      <c r="AY335" s="158">
        <f t="shared" si="76"/>
        <v>0</v>
      </c>
      <c r="AZ335" s="158">
        <f t="shared" si="76"/>
        <v>0</v>
      </c>
      <c r="BA335" s="158">
        <f t="shared" si="76"/>
        <v>0</v>
      </c>
      <c r="BB335" s="158">
        <f t="shared" si="76"/>
        <v>0</v>
      </c>
      <c r="BC335" s="158">
        <f t="shared" si="76"/>
        <v>0</v>
      </c>
      <c r="BD335" s="158">
        <f t="shared" si="76"/>
        <v>0</v>
      </c>
      <c r="BE335" s="158">
        <f t="shared" si="76"/>
        <v>0</v>
      </c>
      <c r="BF335" s="158">
        <f t="shared" si="76"/>
        <v>0</v>
      </c>
      <c r="BG335" s="158">
        <f t="shared" si="76"/>
        <v>0</v>
      </c>
      <c r="BH335" s="158">
        <f t="shared" si="76"/>
        <v>0</v>
      </c>
      <c r="BI335" s="158">
        <f t="shared" si="76"/>
        <v>0</v>
      </c>
      <c r="BJ335" s="19"/>
      <c r="BK335" s="19"/>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x14ac:dyDescent="0.2">
      <c r="A336" s="19"/>
      <c r="B336" s="42" t="str">
        <f>C348</f>
        <v>Equity raising costs</v>
      </c>
      <c r="C336" s="43"/>
      <c r="D336" s="44" t="s">
        <v>72</v>
      </c>
      <c r="E336" s="43"/>
      <c r="F336" s="45"/>
      <c r="G336" s="391">
        <f>IF(G$3&gt;A21remlife,A21value-SUM($F336:F336),IF(A21remlife="N/A","n/a",A21value/A21remlife))</f>
        <v>1.3478235700057059E-2</v>
      </c>
      <c r="H336" s="160">
        <f>IF(H$3&gt;A21remlife,A21value-SUM($F336:G336),IF(A21remlife="N/A","n/a",A21value/A21remlife))</f>
        <v>1.3478235700057059E-2</v>
      </c>
      <c r="I336" s="160">
        <f>IF(I$3&gt;A21remlife,A21value-SUM($F336:H336),IF(A21remlife="N/A","n/a",A21value/A21remlife))</f>
        <v>1.3478235700057059E-2</v>
      </c>
      <c r="J336" s="160">
        <f>IF(J$3&gt;A21remlife,A21value-SUM($F336:I336),IF(A21remlife="N/A","n/a",A21value/A21remlife))</f>
        <v>1.3478235700057059E-2</v>
      </c>
      <c r="K336" s="160">
        <f>IF(K$3&gt;A21remlife,A21value-SUM($F336:J336),IF(A21remlife="N/A","n/a",A21value/A21remlife))</f>
        <v>1.3478235700057059E-2</v>
      </c>
      <c r="L336" s="160">
        <f>IF(L$3&gt;A21remlife,A21value-SUM($F336:K336),IF(A21remlife="N/A","n/a",A21value/A21remlife))</f>
        <v>1.3478235700057059E-2</v>
      </c>
      <c r="M336" s="160">
        <f>IF(M$3&gt;A21remlife,A21value-SUM($F336:L336),IF(A21remlife="N/A","n/a",A21value/A21remlife))</f>
        <v>1.3478235700057059E-2</v>
      </c>
      <c r="N336" s="160">
        <f>IF(N$3&gt;A21remlife,A21value-SUM($F336:M336),IF(A21remlife="N/A","n/a",A21value/A21remlife))</f>
        <v>1.3478235700057059E-2</v>
      </c>
      <c r="O336" s="160">
        <f>IF(O$3&gt;A21remlife,A21value-SUM($F336:N336),IF(A21remlife="N/A","n/a",A21value/A21remlife))</f>
        <v>1.3478235700057059E-2</v>
      </c>
      <c r="P336" s="160">
        <f>IF(P$3&gt;A21remlife,A21value-SUM($F336:O336),IF(A21remlife="N/A","n/a",A21value/A21remlife))</f>
        <v>1.3478235700057059E-2</v>
      </c>
      <c r="Q336" s="160">
        <f>IF(Q$3&gt;A21remlife,A21value-SUM($F336:P336),IF(A21remlife="N/A","n/a",A21value/A21remlife))</f>
        <v>1.3478235700057059E-2</v>
      </c>
      <c r="R336" s="160">
        <f>IF(R$3&gt;A21remlife,A21value-SUM($F336:Q336),IF(A21remlife="N/A","n/a",A21value/A21remlife))</f>
        <v>1.3478235700057059E-2</v>
      </c>
      <c r="S336" s="160">
        <f>IF(S$3&gt;A21remlife,A21value-SUM($F336:R336),IF(A21remlife="N/A","n/a",A21value/A21remlife))</f>
        <v>1.3478235700057059E-2</v>
      </c>
      <c r="T336" s="160">
        <f>IF(T$3&gt;A21remlife,A21value-SUM($F336:S336),IF(A21remlife="N/A","n/a",A21value/A21remlife))</f>
        <v>1.3478235700057059E-2</v>
      </c>
      <c r="U336" s="160">
        <f>IF(U$3&gt;A21remlife,A21value-SUM($F336:T336),IF(A21remlife="N/A","n/a",A21value/A21remlife))</f>
        <v>1.3478235700057059E-2</v>
      </c>
      <c r="V336" s="160">
        <f>IF(V$3&gt;A21remlife,A21value-SUM($F336:U336),IF(A21remlife="N/A","n/a",A21value/A21remlife))</f>
        <v>1.3478235700057059E-2</v>
      </c>
      <c r="W336" s="160">
        <f>IF(W$3&gt;A21remlife,A21value-SUM($F336:V336),IF(A21remlife="N/A","n/a",A21value/A21remlife))</f>
        <v>1.3478235700057059E-2</v>
      </c>
      <c r="X336" s="160">
        <f>IF(X$3&gt;A21remlife,A21value-SUM($F336:W336),IF(A21remlife="N/A","n/a",A21value/A21remlife))</f>
        <v>1.3478235700057059E-2</v>
      </c>
      <c r="Y336" s="160">
        <f>IF(Y$3&gt;A21remlife,A21value-SUM($F336:X336),IF(A21remlife="N/A","n/a",A21value/A21remlife))</f>
        <v>1.3478235700057059E-2</v>
      </c>
      <c r="Z336" s="160">
        <f>IF(Z$3&gt;A21remlife,A21value-SUM($F336:Y336),IF(A21remlife="N/A","n/a",A21value/A21remlife))</f>
        <v>1.3478235700057059E-2</v>
      </c>
      <c r="AA336" s="160">
        <f>IF(AA$3&gt;A21remlife,A21value-SUM($F336:Z336),IF(A21remlife="N/A","n/a",A21value/A21remlife))</f>
        <v>1.3478235700057059E-2</v>
      </c>
      <c r="AB336" s="160">
        <f>IF(AB$3&gt;A21remlife,A21value-SUM($F336:AA336),IF(A21remlife="N/A","n/a",A21value/A21remlife))</f>
        <v>1.3478235700057059E-2</v>
      </c>
      <c r="AC336" s="160">
        <f>IF(AC$3&gt;A21remlife,A21value-SUM($F336:AB336),IF(A21remlife="N/A","n/a",A21value/A21remlife))</f>
        <v>1.3478235700057059E-2</v>
      </c>
      <c r="AD336" s="160">
        <f>IF(AD$3&gt;A21remlife,A21value-SUM($F336:AC336),IF(A21remlife="N/A","n/a",A21value/A21remlife))</f>
        <v>1.3478235700057059E-2</v>
      </c>
      <c r="AE336" s="160">
        <f>IF(AE$3&gt;A21remlife,A21value-SUM($F336:AD336),IF(A21remlife="N/A","n/a",A21value/A21remlife))</f>
        <v>1.3478235700057059E-2</v>
      </c>
      <c r="AF336" s="160">
        <f>IF(AF$3&gt;A21remlife,A21value-SUM($F336:AE336),IF(A21remlife="N/A","n/a",A21value/A21remlife))</f>
        <v>1.3478235700057059E-2</v>
      </c>
      <c r="AG336" s="160">
        <f>IF(AG$3&gt;A21remlife,A21value-SUM($F336:AF336),IF(A21remlife="N/A","n/a",A21value/A21remlife))</f>
        <v>1.3478235700057059E-2</v>
      </c>
      <c r="AH336" s="160">
        <f>IF(AH$3&gt;A21remlife,A21value-SUM($F336:AG336),IF(A21remlife="N/A","n/a",A21value/A21remlife))</f>
        <v>1.3478235700057059E-2</v>
      </c>
      <c r="AI336" s="160">
        <f>IF(AI$3&gt;A21remlife,A21value-SUM($F336:AH336),IF(A21remlife="N/A","n/a",A21value/A21remlife))</f>
        <v>1.3478235700057059E-2</v>
      </c>
      <c r="AJ336" s="160">
        <f>IF(AJ$3&gt;A21remlife,A21value-SUM($F336:AI336),IF(A21remlife="N/A","n/a",A21value/A21remlife))</f>
        <v>1.3478235700057059E-2</v>
      </c>
      <c r="AK336" s="160">
        <f>IF(AK$3&gt;A21remlife,A21value-SUM($F336:AJ336),IF(A21remlife="N/A","n/a",A21value/A21remlife))</f>
        <v>1.3478235700057059E-2</v>
      </c>
      <c r="AL336" s="160">
        <f>IF(AL$3&gt;A21remlife,A21value-SUM($F336:AK336),IF(A21remlife="N/A","n/a",A21value/A21remlife))</f>
        <v>1.3478235700057059E-2</v>
      </c>
      <c r="AM336" s="160">
        <f>IF(AM$3&gt;A21remlife,A21value-SUM($F336:AL336),IF(A21remlife="N/A","n/a",A21value/A21remlife))</f>
        <v>1.3478235700057059E-2</v>
      </c>
      <c r="AN336" s="160">
        <f>IF(AN$3&gt;A21remlife,A21value-SUM($F336:AM336),IF(A21remlife="N/A","n/a",A21value/A21remlife))</f>
        <v>1.3478235700057059E-2</v>
      </c>
      <c r="AO336" s="160">
        <f>IF(AO$3&gt;A21remlife,A21value-SUM($F336:AN336),IF(A21remlife="N/A","n/a",A21value/A21remlife))</f>
        <v>1.3478235700057059E-2</v>
      </c>
      <c r="AP336" s="160">
        <f>IF(AP$3&gt;A21remlife,A21value-SUM($F336:AO336),IF(A21remlife="N/A","n/a",A21value/A21remlife))</f>
        <v>1.3478235700057059E-2</v>
      </c>
      <c r="AQ336" s="160">
        <f>IF(AQ$3&gt;A21remlife,A21value-SUM($F336:AP336),IF(A21remlife="N/A","n/a",A21value/A21remlife))</f>
        <v>1.3478235700057059E-2</v>
      </c>
      <c r="AR336" s="160">
        <f>IF(AR$3&gt;A21remlife,A21value-SUM($F336:AQ336),IF(A21remlife="N/A","n/a",A21value/A21remlife))</f>
        <v>1.3478235700057059E-2</v>
      </c>
      <c r="AS336" s="160">
        <f>IF(AS$3&gt;A21remlife,A21value-SUM($F336:AR336),IF(A21remlife="N/A","n/a",A21value/A21remlife))</f>
        <v>1.3478235700057059E-2</v>
      </c>
      <c r="AT336" s="160">
        <f>IF(AT$3&gt;A21remlife,A21value-SUM($F336:AS336),IF(A21remlife="N/A","n/a",A21value/A21remlife))</f>
        <v>1.3478235700057059E-2</v>
      </c>
      <c r="AU336" s="160">
        <f>IF(AU$3&gt;A21remlife,A21value-SUM($F336:AT336),IF(A21remlife="N/A","n/a",A21value/A21remlife))</f>
        <v>1.3478235700057059E-2</v>
      </c>
      <c r="AV336" s="160">
        <f>IF(AV$3&gt;A21remlife,A21value-SUM($F336:AU336),IF(A21remlife="N/A","n/a",A21value/A21remlife))</f>
        <v>1.3478235700057059E-2</v>
      </c>
      <c r="AW336" s="160">
        <f>IF(AW$3&gt;A21remlife,A21value-SUM($F336:AV336),IF(A21remlife="N/A","n/a",A21value/A21remlife))</f>
        <v>1.3478235700057059E-2</v>
      </c>
      <c r="AX336" s="160">
        <f>IF(AX$3&gt;A21remlife,A21value-SUM($F336:AW336),IF(A21remlife="N/A","n/a",A21value/A21remlife))</f>
        <v>5.7707481929714088E-3</v>
      </c>
      <c r="AY336" s="160">
        <f>IF(AY$3&gt;A21remlife,A21value-SUM($F336:AX336),IF(A21remlife="N/A","n/a",A21value/A21remlife))</f>
        <v>0</v>
      </c>
      <c r="AZ336" s="160">
        <f>IF(AZ$3&gt;A21remlife,A21value-SUM($F336:AY336),IF(A21remlife="N/A","n/a",A21value/A21remlife))</f>
        <v>0</v>
      </c>
      <c r="BA336" s="160">
        <f>IF(BA$3&gt;A21remlife,A21value-SUM($F336:AZ336),IF(A21remlife="N/A","n/a",A21value/A21remlife))</f>
        <v>0</v>
      </c>
      <c r="BB336" s="160">
        <f>IF(BB$3&gt;A21remlife,A21value-SUM($F336:BA336),IF(A21remlife="N/A","n/a",A21value/A21remlife))</f>
        <v>0</v>
      </c>
      <c r="BC336" s="160">
        <f>IF(BC$3&gt;A21remlife,A21value-SUM($F336:BB336),IF(A21remlife="N/A","n/a",A21value/A21remlife))</f>
        <v>0</v>
      </c>
      <c r="BD336" s="160">
        <f>IF(BD$3&gt;A21remlife,A21value-SUM($F336:BC336),IF(A21remlife="N/A","n/a",A21value/A21remlife))</f>
        <v>0</v>
      </c>
      <c r="BE336" s="160">
        <f>IF(BE$3&gt;A21remlife,A21value-SUM($F336:BD336),IF(A21remlife="N/A","n/a",A21value/A21remlife))</f>
        <v>0</v>
      </c>
      <c r="BF336" s="160">
        <f>IF(BF$3&gt;A21remlife,A21value-SUM($F336:BE336),IF(A21remlife="N/A","n/a",A21value/A21remlife))</f>
        <v>0</v>
      </c>
      <c r="BG336" s="160">
        <f>IF(BG$3&gt;A21remlife,A21value-SUM($F336:BF336),IF(A21remlife="N/A","n/a",A21value/A21remlife))</f>
        <v>0</v>
      </c>
      <c r="BH336" s="160">
        <f>IF(BH$3&gt;A21remlife,A21value-SUM($F336:BG336),IF(A21remlife="N/A","n/a",A21value/A21remlife))</f>
        <v>0</v>
      </c>
      <c r="BI336" s="160">
        <f>IF(BI$3&gt;A21remlife,A21value-SUM($F336:BH336),IF(A21remlife="N/A","n/a",A21value/A21remlife))</f>
        <v>0</v>
      </c>
      <c r="BJ336" s="19"/>
      <c r="BK336" s="19"/>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x14ac:dyDescent="0.2">
      <c r="A337" s="19"/>
      <c r="B337" s="19"/>
      <c r="C337" s="35"/>
      <c r="D337" s="469" t="s">
        <v>71</v>
      </c>
      <c r="E337" s="281">
        <v>0</v>
      </c>
      <c r="F337" s="37"/>
      <c r="G337" s="157"/>
      <c r="H337" s="161"/>
      <c r="I337" s="161"/>
      <c r="J337" s="161"/>
      <c r="K337" s="161"/>
      <c r="L337" s="161"/>
      <c r="M337" s="161"/>
      <c r="N337" s="161"/>
      <c r="O337" s="161"/>
      <c r="P337" s="161"/>
      <c r="Q337" s="161"/>
      <c r="R337" s="161"/>
      <c r="S337" s="161"/>
      <c r="T337" s="161"/>
      <c r="U337" s="161"/>
      <c r="V337" s="161"/>
      <c r="W337" s="161"/>
      <c r="X337" s="161"/>
      <c r="Y337" s="161"/>
      <c r="Z337" s="161"/>
      <c r="AA337" s="161"/>
      <c r="AB337" s="161"/>
      <c r="AC337" s="161"/>
      <c r="AD337" s="161"/>
      <c r="AE337" s="161"/>
      <c r="AF337" s="161"/>
      <c r="AG337" s="161"/>
      <c r="AH337" s="161"/>
      <c r="AI337" s="161"/>
      <c r="AJ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9"/>
      <c r="BK337" s="19"/>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x14ac:dyDescent="0.2">
      <c r="A338" s="19"/>
      <c r="B338" s="19"/>
      <c r="C338" s="35"/>
      <c r="D338" s="469"/>
      <c r="E338" s="281">
        <v>1</v>
      </c>
      <c r="F338" s="37"/>
      <c r="G338" s="392"/>
      <c r="H338" s="161">
        <f>IF(A21stdlife="n/a","n/a",IF(H$3&gt;(A21stdlife+$E338),(Input!$G$163*(1+rvanilla)^0.5)-SUM($G338:G338),(Input!$G$163*(1+rvanilla)^0.5)/A21stdlife))</f>
        <v>0</v>
      </c>
      <c r="I338" s="161">
        <f>IF(A21stdlife="n/a","n/a",IF(I$3&gt;(A21stdlife+$E338),(Input!$G$163*(1+rvanilla)^0.5)-SUM($G338:H338),(Input!$G$163*(1+rvanilla)^0.5)/A21stdlife))</f>
        <v>0</v>
      </c>
      <c r="J338" s="161">
        <f>IF(A21stdlife="n/a","n/a",IF(J$3&gt;(A21stdlife+$E338),(Input!$G$163*(1+rvanilla)^0.5)-SUM($G338:I338),(Input!$G$163*(1+rvanilla)^0.5)/A21stdlife))</f>
        <v>0</v>
      </c>
      <c r="K338" s="161">
        <f>IF(A21stdlife="n/a","n/a",IF(K$3&gt;(A21stdlife+$E338),(Input!$G$163*(1+rvanilla)^0.5)-SUM($G338:J338),(Input!$G$163*(1+rvanilla)^0.5)/A21stdlife))</f>
        <v>0</v>
      </c>
      <c r="L338" s="161">
        <f>IF(A21stdlife="n/a","n/a",IF(L$3&gt;(A21stdlife+$E338),(Input!$G$163*(1+rvanilla)^0.5)-SUM($G338:K338),(Input!$G$163*(1+rvanilla)^0.5)/A21stdlife))</f>
        <v>0</v>
      </c>
      <c r="M338" s="161">
        <f>IF(A21stdlife="n/a","n/a",IF(M$3&gt;(A21stdlife+$E338),(Input!$G$163*(1+rvanilla)^0.5)-SUM($G338:L338),(Input!$G$163*(1+rvanilla)^0.5)/A21stdlife))</f>
        <v>0</v>
      </c>
      <c r="N338" s="161">
        <f>IF(A21stdlife="n/a","n/a",IF(N$3&gt;(A21stdlife+$E338),(Input!$G$163*(1+rvanilla)^0.5)-SUM($G338:M338),(Input!$G$163*(1+rvanilla)^0.5)/A21stdlife))</f>
        <v>0</v>
      </c>
      <c r="O338" s="161">
        <f>IF(A21stdlife="n/a","n/a",IF(O$3&gt;(A21stdlife+$E338),(Input!$G$163*(1+rvanilla)^0.5)-SUM($G338:N338),(Input!$G$163*(1+rvanilla)^0.5)/A21stdlife))</f>
        <v>0</v>
      </c>
      <c r="P338" s="161">
        <f>IF(A21stdlife="n/a","n/a",IF(P$3&gt;(A21stdlife+$E338),(Input!$G$163*(1+rvanilla)^0.5)-SUM($G338:O338),(Input!$G$163*(1+rvanilla)^0.5)/A21stdlife))</f>
        <v>0</v>
      </c>
      <c r="Q338" s="161">
        <f>IF(A21stdlife="n/a","n/a",IF(Q$3&gt;(A21stdlife+$E338),(Input!$G$163*(1+rvanilla)^0.5)-SUM($G338:P338),(Input!$G$163*(1+rvanilla)^0.5)/A21stdlife))</f>
        <v>0</v>
      </c>
      <c r="R338" s="161">
        <f>IF(A21stdlife="n/a","n/a",IF(R$3&gt;(A21stdlife+$E338),(Input!$G$163*(1+rvanilla)^0.5)-SUM($G338:Q338),(Input!$G$163*(1+rvanilla)^0.5)/A21stdlife))</f>
        <v>0</v>
      </c>
      <c r="S338" s="161">
        <f>IF(A21stdlife="n/a","n/a",IF(S$3&gt;(A21stdlife+$E338),(Input!$G$163*(1+rvanilla)^0.5)-SUM($G338:R338),(Input!$G$163*(1+rvanilla)^0.5)/A21stdlife))</f>
        <v>0</v>
      </c>
      <c r="T338" s="161">
        <f>IF(A21stdlife="n/a","n/a",IF(T$3&gt;(A21stdlife+$E338),(Input!$G$163*(1+rvanilla)^0.5)-SUM($G338:S338),(Input!$G$163*(1+rvanilla)^0.5)/A21stdlife))</f>
        <v>0</v>
      </c>
      <c r="U338" s="161">
        <f>IF(A21stdlife="n/a","n/a",IF(U$3&gt;(A21stdlife+$E338),(Input!$G$163*(1+rvanilla)^0.5)-SUM($G338:T338),(Input!$G$163*(1+rvanilla)^0.5)/A21stdlife))</f>
        <v>0</v>
      </c>
      <c r="V338" s="161">
        <f>IF(A21stdlife="n/a","n/a",IF(V$3&gt;(A21stdlife+$E338),(Input!$G$163*(1+rvanilla)^0.5)-SUM($G338:U338),(Input!$G$163*(1+rvanilla)^0.5)/A21stdlife))</f>
        <v>0</v>
      </c>
      <c r="W338" s="161">
        <f>IF(A21stdlife="n/a","n/a",IF(W$3&gt;(A21stdlife+$E338),(Input!$G$163*(1+rvanilla)^0.5)-SUM($G338:V338),(Input!$G$163*(1+rvanilla)^0.5)/A21stdlife))</f>
        <v>0</v>
      </c>
      <c r="X338" s="161">
        <f>IF(A21stdlife="n/a","n/a",IF(X$3&gt;(A21stdlife+$E338),(Input!$G$163*(1+rvanilla)^0.5)-SUM($G338:W338),(Input!$G$163*(1+rvanilla)^0.5)/A21stdlife))</f>
        <v>0</v>
      </c>
      <c r="Y338" s="161">
        <f>IF(A21stdlife="n/a","n/a",IF(Y$3&gt;(A21stdlife+$E338),(Input!$G$163*(1+rvanilla)^0.5)-SUM($G338:X338),(Input!$G$163*(1+rvanilla)^0.5)/A21stdlife))</f>
        <v>0</v>
      </c>
      <c r="Z338" s="161">
        <f>IF(A21stdlife="n/a","n/a",IF(Z$3&gt;(A21stdlife+$E338),(Input!$G$163*(1+rvanilla)^0.5)-SUM($G338:Y338),(Input!$G$163*(1+rvanilla)^0.5)/A21stdlife))</f>
        <v>0</v>
      </c>
      <c r="AA338" s="161">
        <f>IF(A21stdlife="n/a","n/a",IF(AA$3&gt;(A21stdlife+$E338),(Input!$G$163*(1+rvanilla)^0.5)-SUM($G338:Z338),(Input!$G$163*(1+rvanilla)^0.5)/A21stdlife))</f>
        <v>0</v>
      </c>
      <c r="AB338" s="161">
        <f>IF(A21stdlife="n/a","n/a",IF(AB$3&gt;(A21stdlife+$E338),(Input!$G$163*(1+rvanilla)^0.5)-SUM($G338:AA338),(Input!$G$163*(1+rvanilla)^0.5)/A21stdlife))</f>
        <v>0</v>
      </c>
      <c r="AC338" s="161">
        <f>IF(A21stdlife="n/a","n/a",IF(AC$3&gt;(A21stdlife+$E338),(Input!$G$163*(1+rvanilla)^0.5)-SUM($G338:AB338),(Input!$G$163*(1+rvanilla)^0.5)/A21stdlife))</f>
        <v>0</v>
      </c>
      <c r="AD338" s="161">
        <f>IF(A21stdlife="n/a","n/a",IF(AD$3&gt;(A21stdlife+$E338),(Input!$G$163*(1+rvanilla)^0.5)-SUM($G338:AC338),(Input!$G$163*(1+rvanilla)^0.5)/A21stdlife))</f>
        <v>0</v>
      </c>
      <c r="AE338" s="161">
        <f>IF(A21stdlife="n/a","n/a",IF(AE$3&gt;(A21stdlife+$E338),(Input!$G$163*(1+rvanilla)^0.5)-SUM($G338:AD338),(Input!$G$163*(1+rvanilla)^0.5)/A21stdlife))</f>
        <v>0</v>
      </c>
      <c r="AF338" s="161">
        <f>IF(A21stdlife="n/a","n/a",IF(AF$3&gt;(A21stdlife+$E338),(Input!$G$163*(1+rvanilla)^0.5)-SUM($G338:AE338),(Input!$G$163*(1+rvanilla)^0.5)/A21stdlife))</f>
        <v>0</v>
      </c>
      <c r="AG338" s="161">
        <f>IF(A21stdlife="n/a","n/a",IF(AG$3&gt;(A21stdlife+$E338),(Input!$G$163*(1+rvanilla)^0.5)-SUM($G338:AF338),(Input!$G$163*(1+rvanilla)^0.5)/A21stdlife))</f>
        <v>0</v>
      </c>
      <c r="AH338" s="161">
        <f>IF(A21stdlife="n/a","n/a",IF(AH$3&gt;(A21stdlife+$E338),(Input!$G$163*(1+rvanilla)^0.5)-SUM($G338:AG338),(Input!$G$163*(1+rvanilla)^0.5)/A21stdlife))</f>
        <v>0</v>
      </c>
      <c r="AI338" s="161">
        <f>IF(A21stdlife="n/a","n/a",IF(AI$3&gt;(A21stdlife+$E338),(Input!$G$163*(1+rvanilla)^0.5)-SUM($G338:AH338),(Input!$G$163*(1+rvanilla)^0.5)/A21stdlife))</f>
        <v>0</v>
      </c>
      <c r="AJ338" s="161">
        <f>IF(A21stdlife="n/a","n/a",IF(AJ$3&gt;(A21stdlife+$E338),(Input!$G$163*(1+rvanilla)^0.5)-SUM($G338:AI338),(Input!$G$163*(1+rvanilla)^0.5)/A21stdlife))</f>
        <v>0</v>
      </c>
      <c r="AK338" s="161">
        <f>IF(A21stdlife="n/a","n/a",IF(AK$3&gt;(A21stdlife+$E338),(Input!$G$163*(1+rvanilla)^0.5)-SUM($G338:AJ338),(Input!$G$163*(1+rvanilla)^0.5)/A21stdlife))</f>
        <v>0</v>
      </c>
      <c r="AL338" s="161">
        <f>IF(A21stdlife="n/a","n/a",IF(AL$3&gt;(A21stdlife+$E338),(Input!$G$163*(1+rvanilla)^0.5)-SUM($G338:AK338),(Input!$G$163*(1+rvanilla)^0.5)/A21stdlife))</f>
        <v>0</v>
      </c>
      <c r="AM338" s="161">
        <f>IF(A21stdlife="n/a","n/a",IF(AM$3&gt;(A21stdlife+$E338),(Input!$G$163*(1+rvanilla)^0.5)-SUM($G338:AL338),(Input!$G$163*(1+rvanilla)^0.5)/A21stdlife))</f>
        <v>0</v>
      </c>
      <c r="AN338" s="161">
        <f>IF(A21stdlife="n/a","n/a",IF(AN$3&gt;(A21stdlife+$E338),(Input!$G$163*(1+rvanilla)^0.5)-SUM($G338:AM338),(Input!$G$163*(1+rvanilla)^0.5)/A21stdlife))</f>
        <v>0</v>
      </c>
      <c r="AO338" s="161">
        <f>IF(A21stdlife="n/a","n/a",IF(AO$3&gt;(A21stdlife+$E338),(Input!$G$163*(1+rvanilla)^0.5)-SUM($G338:AN338),(Input!$G$163*(1+rvanilla)^0.5)/A21stdlife))</f>
        <v>0</v>
      </c>
      <c r="AP338" s="161">
        <f>IF(A21stdlife="n/a","n/a",IF(AP$3&gt;(A21stdlife+$E338),(Input!$G$163*(1+rvanilla)^0.5)-SUM($G338:AO338),(Input!$G$163*(1+rvanilla)^0.5)/A21stdlife))</f>
        <v>0</v>
      </c>
      <c r="AQ338" s="161">
        <f>IF(A21stdlife="n/a","n/a",IF(AQ$3&gt;(A21stdlife+$E338),(Input!$G$163*(1+rvanilla)^0.5)-SUM($G338:AP338),(Input!$G$163*(1+rvanilla)^0.5)/A21stdlife))</f>
        <v>0</v>
      </c>
      <c r="AR338" s="161">
        <f>IF(A21stdlife="n/a","n/a",IF(AR$3&gt;(A21stdlife+$E338),(Input!$G$163*(1+rvanilla)^0.5)-SUM($G338:AQ338),(Input!$G$163*(1+rvanilla)^0.5)/A21stdlife))</f>
        <v>0</v>
      </c>
      <c r="AS338" s="161">
        <f>IF(A21stdlife="n/a","n/a",IF(AS$3&gt;(A21stdlife+$E338),(Input!$G$163*(1+rvanilla)^0.5)-SUM($G338:AR338),(Input!$G$163*(1+rvanilla)^0.5)/A21stdlife))</f>
        <v>0</v>
      </c>
      <c r="AT338" s="161">
        <f>IF(A21stdlife="n/a","n/a",IF(AT$3&gt;(A21stdlife+$E338),(Input!$G$163*(1+rvanilla)^0.5)-SUM($G338:AS338),(Input!$G$163*(1+rvanilla)^0.5)/A21stdlife))</f>
        <v>0</v>
      </c>
      <c r="AU338" s="161">
        <f>IF(A21stdlife="n/a","n/a",IF(AU$3&gt;(A21stdlife+$E338),(Input!$G$163*(1+rvanilla)^0.5)-SUM($G338:AT338),(Input!$G$163*(1+rvanilla)^0.5)/A21stdlife))</f>
        <v>0</v>
      </c>
      <c r="AV338" s="161">
        <f>IF(A21stdlife="n/a","n/a",IF(AV$3&gt;(A21stdlife+$E338),(Input!$G$163*(1+rvanilla)^0.5)-SUM($G338:AU338),(Input!$G$163*(1+rvanilla)^0.5)/A21stdlife))</f>
        <v>0</v>
      </c>
      <c r="AW338" s="161">
        <f>IF(A21stdlife="n/a","n/a",IF(AW$3&gt;(A21stdlife+$E338),(Input!$G$163*(1+rvanilla)^0.5)-SUM($G338:AV338),(Input!$G$163*(1+rvanilla)^0.5)/A21stdlife))</f>
        <v>0</v>
      </c>
      <c r="AX338" s="161">
        <f>IF(A21stdlife="n/a","n/a",IF(AX$3&gt;(A21stdlife+$E338),(Input!$G$163*(1+rvanilla)^0.5)-SUM($G338:AW338),(Input!$G$163*(1+rvanilla)^0.5)/A21stdlife))</f>
        <v>0</v>
      </c>
      <c r="AY338" s="161">
        <f>IF(A21stdlife="n/a","n/a",IF(AY$3&gt;(A21stdlife+$E338),(Input!$G$163*(1+rvanilla)^0.5)-SUM($G338:AX338),(Input!$G$163*(1+rvanilla)^0.5)/A21stdlife))</f>
        <v>0</v>
      </c>
      <c r="AZ338" s="161">
        <f>IF(A21stdlife="n/a","n/a",IF(AZ$3&gt;(A21stdlife+$E338),(Input!$G$163*(1+rvanilla)^0.5)-SUM($G338:AY338),(Input!$G$163*(1+rvanilla)^0.5)/A21stdlife))</f>
        <v>0</v>
      </c>
      <c r="BA338" s="161">
        <f>IF(A21stdlife="n/a","n/a",IF(BA$3&gt;(A21stdlife+$E338),(Input!$G$163*(1+rvanilla)^0.5)-SUM($G338:AZ338),(Input!$G$163*(1+rvanilla)^0.5)/A21stdlife))</f>
        <v>0</v>
      </c>
      <c r="BB338" s="161">
        <f>IF(A21stdlife="n/a","n/a",IF(BB$3&gt;(A21stdlife+$E338),(Input!$G$163*(1+rvanilla)^0.5)-SUM($G338:BA338),(Input!$G$163*(1+rvanilla)^0.5)/A21stdlife))</f>
        <v>0</v>
      </c>
      <c r="BC338" s="161">
        <f>IF(A21stdlife="n/a","n/a",IF(BC$3&gt;(A21stdlife+$E338),(Input!$G$163*(1+rvanilla)^0.5)-SUM($G338:BB338),(Input!$G$163*(1+rvanilla)^0.5)/A21stdlife))</f>
        <v>0</v>
      </c>
      <c r="BD338" s="161">
        <f>IF(A21stdlife="n/a","n/a",IF(BD$3&gt;(A21stdlife+$E338),(Input!$G$163*(1+rvanilla)^0.5)-SUM($G338:BC338),(Input!$G$163*(1+rvanilla)^0.5)/A21stdlife))</f>
        <v>0</v>
      </c>
      <c r="BE338" s="161">
        <f>IF(A21stdlife="n/a","n/a",IF(BE$3&gt;(A21stdlife+$E338),(Input!$G$163*(1+rvanilla)^0.5)-SUM($G338:BD338),(Input!$G$163*(1+rvanilla)^0.5)/A21stdlife))</f>
        <v>0</v>
      </c>
      <c r="BF338" s="161">
        <f>IF(A21stdlife="n/a","n/a",IF(BF$3&gt;(A21stdlife+$E338),(Input!$G$163*(1+rvanilla)^0.5)-SUM($G338:BE338),(Input!$G$163*(1+rvanilla)^0.5)/A21stdlife))</f>
        <v>0</v>
      </c>
      <c r="BG338" s="161">
        <f>IF(A21stdlife="n/a","n/a",IF(BG$3&gt;(A21stdlife+$E338),(Input!$G$163*(1+rvanilla)^0.5)-SUM($G338:BF338),(Input!$G$163*(1+rvanilla)^0.5)/A21stdlife))</f>
        <v>0</v>
      </c>
      <c r="BH338" s="161">
        <f>IF(A21stdlife="n/a","n/a",IF(BH$3&gt;(A21stdlife+$E338),(Input!$G$163*(1+rvanilla)^0.5)-SUM($G338:BG338),(Input!$G$163*(1+rvanilla)^0.5)/A21stdlife))</f>
        <v>0</v>
      </c>
      <c r="BI338" s="161">
        <f>IF(A21stdlife="n/a","n/a",IF(BI$3&gt;(A21stdlife+$E338),(Input!$G$163*(1+rvanilla)^0.5)-SUM($G338:BH338),(Input!$G$163*(1+rvanilla)^0.5)/A21stdlife))</f>
        <v>0</v>
      </c>
      <c r="BJ338" s="19"/>
      <c r="BK338" s="19"/>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x14ac:dyDescent="0.2">
      <c r="A339" s="19"/>
      <c r="B339" s="19"/>
      <c r="C339" s="35"/>
      <c r="D339" s="469"/>
      <c r="E339" s="281">
        <v>2</v>
      </c>
      <c r="F339" s="37"/>
      <c r="G339" s="393"/>
      <c r="H339" s="306"/>
      <c r="I339" s="161">
        <f>IF(A21stdlife="n/a","n/a",IF(I$3&gt;(A21stdlife+$E339),(Input!$H$163*(1+rvanilla)^0.5)-SUM($H339:H339),(Input!$H$163*(1+rvanilla)^0.5)/A21stdlife))</f>
        <v>0</v>
      </c>
      <c r="J339" s="161">
        <f>IF(A21stdlife="n/a","n/a",IF(J$3&gt;(A21stdlife+$E339),(Input!$H$163*(1+rvanilla)^0.5)-SUM($H339:I339),(Input!$H$163*(1+rvanilla)^0.5)/A21stdlife))</f>
        <v>0</v>
      </c>
      <c r="K339" s="161">
        <f>IF(A21stdlife="n/a","n/a",IF(K$3&gt;(A21stdlife+$E339),(Input!$H$163*(1+rvanilla)^0.5)-SUM($H339:J339),(Input!$H$163*(1+rvanilla)^0.5)/A21stdlife))</f>
        <v>0</v>
      </c>
      <c r="L339" s="161">
        <f>IF(A21stdlife="n/a","n/a",IF(L$3&gt;(A21stdlife+$E339),(Input!$H$163*(1+rvanilla)^0.5)-SUM($H339:K339),(Input!$H$163*(1+rvanilla)^0.5)/A21stdlife))</f>
        <v>0</v>
      </c>
      <c r="M339" s="161">
        <f>IF(A21stdlife="n/a","n/a",IF(M$3&gt;(A21stdlife+$E339),(Input!$H$163*(1+rvanilla)^0.5)-SUM($H339:L339),(Input!$H$163*(1+rvanilla)^0.5)/A21stdlife))</f>
        <v>0</v>
      </c>
      <c r="N339" s="161">
        <f>IF(A21stdlife="n/a","n/a",IF(N$3&gt;(A21stdlife+$E339),(Input!$H$163*(1+rvanilla)^0.5)-SUM($H339:M339),(Input!$H$163*(1+rvanilla)^0.5)/A21stdlife))</f>
        <v>0</v>
      </c>
      <c r="O339" s="161">
        <f>IF(A21stdlife="n/a","n/a",IF(O$3&gt;(A21stdlife+$E339),(Input!$H$163*(1+rvanilla)^0.5)-SUM($H339:N339),(Input!$H$163*(1+rvanilla)^0.5)/A21stdlife))</f>
        <v>0</v>
      </c>
      <c r="P339" s="161">
        <f>IF(A21stdlife="n/a","n/a",IF(P$3&gt;(A21stdlife+$E339),(Input!$H$163*(1+rvanilla)^0.5)-SUM($H339:O339),(Input!$H$163*(1+rvanilla)^0.5)/A21stdlife))</f>
        <v>0</v>
      </c>
      <c r="Q339" s="161">
        <f>IF(A21stdlife="n/a","n/a",IF(Q$3&gt;(A21stdlife+$E339),(Input!$H$163*(1+rvanilla)^0.5)-SUM($H339:P339),(Input!$H$163*(1+rvanilla)^0.5)/A21stdlife))</f>
        <v>0</v>
      </c>
      <c r="R339" s="161">
        <f>IF(A21stdlife="n/a","n/a",IF(R$3&gt;(A21stdlife+$E339),(Input!$H$163*(1+rvanilla)^0.5)-SUM($H339:Q339),(Input!$H$163*(1+rvanilla)^0.5)/A21stdlife))</f>
        <v>0</v>
      </c>
      <c r="S339" s="161">
        <f>IF(A21stdlife="n/a","n/a",IF(S$3&gt;(A21stdlife+$E339),(Input!$H$163*(1+rvanilla)^0.5)-SUM($H339:R339),(Input!$H$163*(1+rvanilla)^0.5)/A21stdlife))</f>
        <v>0</v>
      </c>
      <c r="T339" s="161">
        <f>IF(A21stdlife="n/a","n/a",IF(T$3&gt;(A21stdlife+$E339),(Input!$H$163*(1+rvanilla)^0.5)-SUM($H339:S339),(Input!$H$163*(1+rvanilla)^0.5)/A21stdlife))</f>
        <v>0</v>
      </c>
      <c r="U339" s="161">
        <f>IF(A21stdlife="n/a","n/a",IF(U$3&gt;(A21stdlife+$E339),(Input!$H$163*(1+rvanilla)^0.5)-SUM($H339:T339),(Input!$H$163*(1+rvanilla)^0.5)/A21stdlife))</f>
        <v>0</v>
      </c>
      <c r="V339" s="161">
        <f>IF(A21stdlife="n/a","n/a",IF(V$3&gt;(A21stdlife+$E339),(Input!$H$163*(1+rvanilla)^0.5)-SUM($H339:U339),(Input!$H$163*(1+rvanilla)^0.5)/A21stdlife))</f>
        <v>0</v>
      </c>
      <c r="W339" s="161">
        <f>IF(A21stdlife="n/a","n/a",IF(W$3&gt;(A21stdlife+$E339),(Input!$H$163*(1+rvanilla)^0.5)-SUM($H339:V339),(Input!$H$163*(1+rvanilla)^0.5)/A21stdlife))</f>
        <v>0</v>
      </c>
      <c r="X339" s="161">
        <f>IF(A21stdlife="n/a","n/a",IF(X$3&gt;(A21stdlife+$E339),(Input!$H$163*(1+rvanilla)^0.5)-SUM($H339:W339),(Input!$H$163*(1+rvanilla)^0.5)/A21stdlife))</f>
        <v>0</v>
      </c>
      <c r="Y339" s="161">
        <f>IF(A21stdlife="n/a","n/a",IF(Y$3&gt;(A21stdlife+$E339),(Input!$H$163*(1+rvanilla)^0.5)-SUM($H339:X339),(Input!$H$163*(1+rvanilla)^0.5)/A21stdlife))</f>
        <v>0</v>
      </c>
      <c r="Z339" s="161">
        <f>IF(A21stdlife="n/a","n/a",IF(Z$3&gt;(A21stdlife+$E339),(Input!$H$163*(1+rvanilla)^0.5)-SUM($H339:Y339),(Input!$H$163*(1+rvanilla)^0.5)/A21stdlife))</f>
        <v>0</v>
      </c>
      <c r="AA339" s="161">
        <f>IF(A21stdlife="n/a","n/a",IF(AA$3&gt;(A21stdlife+$E339),(Input!$H$163*(1+rvanilla)^0.5)-SUM($H339:Z339),(Input!$H$163*(1+rvanilla)^0.5)/A21stdlife))</f>
        <v>0</v>
      </c>
      <c r="AB339" s="161">
        <f>IF(A21stdlife="n/a","n/a",IF(AB$3&gt;(A21stdlife+$E339),(Input!$H$163*(1+rvanilla)^0.5)-SUM($H339:AA339),(Input!$H$163*(1+rvanilla)^0.5)/A21stdlife))</f>
        <v>0</v>
      </c>
      <c r="AC339" s="161">
        <f>IF(A21stdlife="n/a","n/a",IF(AC$3&gt;(A21stdlife+$E339),(Input!$H$163*(1+rvanilla)^0.5)-SUM($H339:AB339),(Input!$H$163*(1+rvanilla)^0.5)/A21stdlife))</f>
        <v>0</v>
      </c>
      <c r="AD339" s="161">
        <f>IF(A21stdlife="n/a","n/a",IF(AD$3&gt;(A21stdlife+$E339),(Input!$H$163*(1+rvanilla)^0.5)-SUM($H339:AC339),(Input!$H$163*(1+rvanilla)^0.5)/A21stdlife))</f>
        <v>0</v>
      </c>
      <c r="AE339" s="161">
        <f>IF(A21stdlife="n/a","n/a",IF(AE$3&gt;(A21stdlife+$E339),(Input!$H$163*(1+rvanilla)^0.5)-SUM($H339:AD339),(Input!$H$163*(1+rvanilla)^0.5)/A21stdlife))</f>
        <v>0</v>
      </c>
      <c r="AF339" s="161">
        <f>IF(A21stdlife="n/a","n/a",IF(AF$3&gt;(A21stdlife+$E339),(Input!$H$163*(1+rvanilla)^0.5)-SUM($H339:AE339),(Input!$H$163*(1+rvanilla)^0.5)/A21stdlife))</f>
        <v>0</v>
      </c>
      <c r="AG339" s="161">
        <f>IF(A21stdlife="n/a","n/a",IF(AG$3&gt;(A21stdlife+$E339),(Input!$H$163*(1+rvanilla)^0.5)-SUM($H339:AF339),(Input!$H$163*(1+rvanilla)^0.5)/A21stdlife))</f>
        <v>0</v>
      </c>
      <c r="AH339" s="161">
        <f>IF(A21stdlife="n/a","n/a",IF(AH$3&gt;(A21stdlife+$E339),(Input!$H$163*(1+rvanilla)^0.5)-SUM($H339:AG339),(Input!$H$163*(1+rvanilla)^0.5)/A21stdlife))</f>
        <v>0</v>
      </c>
      <c r="AI339" s="161">
        <f>IF(A21stdlife="n/a","n/a",IF(AI$3&gt;(A21stdlife+$E339),(Input!$H$163*(1+rvanilla)^0.5)-SUM($H339:AH339),(Input!$H$163*(1+rvanilla)^0.5)/A21stdlife))</f>
        <v>0</v>
      </c>
      <c r="AJ339" s="161">
        <f>IF(A21stdlife="n/a","n/a",IF(AJ$3&gt;(A21stdlife+$E339),(Input!$H$163*(1+rvanilla)^0.5)-SUM($H339:AI339),(Input!$H$163*(1+rvanilla)^0.5)/A21stdlife))</f>
        <v>0</v>
      </c>
      <c r="AK339" s="161">
        <f>IF(A21stdlife="n/a","n/a",IF(AK$3&gt;(A21stdlife+$E339),(Input!$H$163*(1+rvanilla)^0.5)-SUM($H339:AJ339),(Input!$H$163*(1+rvanilla)^0.5)/A21stdlife))</f>
        <v>0</v>
      </c>
      <c r="AL339" s="161">
        <f>IF(A21stdlife="n/a","n/a",IF(AL$3&gt;(A21stdlife+$E339),(Input!$H$163*(1+rvanilla)^0.5)-SUM($H339:AK339),(Input!$H$163*(1+rvanilla)^0.5)/A21stdlife))</f>
        <v>0</v>
      </c>
      <c r="AM339" s="161">
        <f>IF(A21stdlife="n/a","n/a",IF(AM$3&gt;(A21stdlife+$E339),(Input!$H$163*(1+rvanilla)^0.5)-SUM($H339:AL339),(Input!$H$163*(1+rvanilla)^0.5)/A21stdlife))</f>
        <v>0</v>
      </c>
      <c r="AN339" s="161">
        <f>IF(A21stdlife="n/a","n/a",IF(AN$3&gt;(A21stdlife+$E339),(Input!$H$163*(1+rvanilla)^0.5)-SUM($H339:AM339),(Input!$H$163*(1+rvanilla)^0.5)/A21stdlife))</f>
        <v>0</v>
      </c>
      <c r="AO339" s="161">
        <f>IF(A21stdlife="n/a","n/a",IF(AO$3&gt;(A21stdlife+$E339),(Input!$H$163*(1+rvanilla)^0.5)-SUM($H339:AN339),(Input!$H$163*(1+rvanilla)^0.5)/A21stdlife))</f>
        <v>0</v>
      </c>
      <c r="AP339" s="161">
        <f>IF(A21stdlife="n/a","n/a",IF(AP$3&gt;(A21stdlife+$E339),(Input!$H$163*(1+rvanilla)^0.5)-SUM($H339:AO339),(Input!$H$163*(1+rvanilla)^0.5)/A21stdlife))</f>
        <v>0</v>
      </c>
      <c r="AQ339" s="161">
        <f>IF(A21stdlife="n/a","n/a",IF(AQ$3&gt;(A21stdlife+$E339),(Input!$H$163*(1+rvanilla)^0.5)-SUM($H339:AP339),(Input!$H$163*(1+rvanilla)^0.5)/A21stdlife))</f>
        <v>0</v>
      </c>
      <c r="AR339" s="161">
        <f>IF(A21stdlife="n/a","n/a",IF(AR$3&gt;(A21stdlife+$E339),(Input!$H$163*(1+rvanilla)^0.5)-SUM($H339:AQ339),(Input!$H$163*(1+rvanilla)^0.5)/A21stdlife))</f>
        <v>0</v>
      </c>
      <c r="AS339" s="161">
        <f>IF(A21stdlife="n/a","n/a",IF(AS$3&gt;(A21stdlife+$E339),(Input!$H$163*(1+rvanilla)^0.5)-SUM($H339:AR339),(Input!$H$163*(1+rvanilla)^0.5)/A21stdlife))</f>
        <v>0</v>
      </c>
      <c r="AT339" s="161">
        <f>IF(A21stdlife="n/a","n/a",IF(AT$3&gt;(A21stdlife+$E339),(Input!$H$163*(1+rvanilla)^0.5)-SUM($H339:AS339),(Input!$H$163*(1+rvanilla)^0.5)/A21stdlife))</f>
        <v>0</v>
      </c>
      <c r="AU339" s="161">
        <f>IF(A21stdlife="n/a","n/a",IF(AU$3&gt;(A21stdlife+$E339),(Input!$H$163*(1+rvanilla)^0.5)-SUM($H339:AT339),(Input!$H$163*(1+rvanilla)^0.5)/A21stdlife))</f>
        <v>0</v>
      </c>
      <c r="AV339" s="161">
        <f>IF(A21stdlife="n/a","n/a",IF(AV$3&gt;(A21stdlife+$E339),(Input!$H$163*(1+rvanilla)^0.5)-SUM($H339:AU339),(Input!$H$163*(1+rvanilla)^0.5)/A21stdlife))</f>
        <v>0</v>
      </c>
      <c r="AW339" s="161">
        <f>IF(A21stdlife="n/a","n/a",IF(AW$3&gt;(A21stdlife+$E339),(Input!$H$163*(1+rvanilla)^0.5)-SUM($H339:AV339),(Input!$H$163*(1+rvanilla)^0.5)/A21stdlife))</f>
        <v>0</v>
      </c>
      <c r="AX339" s="161">
        <f>IF(A21stdlife="n/a","n/a",IF(AX$3&gt;(A21stdlife+$E339),(Input!$H$163*(1+rvanilla)^0.5)-SUM($H339:AW339),(Input!$H$163*(1+rvanilla)^0.5)/A21stdlife))</f>
        <v>0</v>
      </c>
      <c r="AY339" s="161">
        <f>IF(A21stdlife="n/a","n/a",IF(AY$3&gt;(A21stdlife+$E339),(Input!$H$163*(1+rvanilla)^0.5)-SUM($H339:AX339),(Input!$H$163*(1+rvanilla)^0.5)/A21stdlife))</f>
        <v>0</v>
      </c>
      <c r="AZ339" s="161">
        <f>IF(A21stdlife="n/a","n/a",IF(AZ$3&gt;(A21stdlife+$E339),(Input!$H$163*(1+rvanilla)^0.5)-SUM($H339:AY339),(Input!$H$163*(1+rvanilla)^0.5)/A21stdlife))</f>
        <v>0</v>
      </c>
      <c r="BA339" s="161">
        <f>IF(A21stdlife="n/a","n/a",IF(BA$3&gt;(A21stdlife+$E339),(Input!$H$163*(1+rvanilla)^0.5)-SUM($H339:AZ339),(Input!$H$163*(1+rvanilla)^0.5)/A21stdlife))</f>
        <v>0</v>
      </c>
      <c r="BB339" s="161">
        <f>IF(A21stdlife="n/a","n/a",IF(BB$3&gt;(A21stdlife+$E339),(Input!$H$163*(1+rvanilla)^0.5)-SUM($H339:BA339),(Input!$H$163*(1+rvanilla)^0.5)/A21stdlife))</f>
        <v>0</v>
      </c>
      <c r="BC339" s="161">
        <f>IF(A21stdlife="n/a","n/a",IF(BC$3&gt;(A21stdlife+$E339),(Input!$H$163*(1+rvanilla)^0.5)-SUM($H339:BB339),(Input!$H$163*(1+rvanilla)^0.5)/A21stdlife))</f>
        <v>0</v>
      </c>
      <c r="BD339" s="161">
        <f>IF(A21stdlife="n/a","n/a",IF(BD$3&gt;(A21stdlife+$E339),(Input!$H$163*(1+rvanilla)^0.5)-SUM($H339:BC339),(Input!$H$163*(1+rvanilla)^0.5)/A21stdlife))</f>
        <v>0</v>
      </c>
      <c r="BE339" s="161">
        <f>IF(A21stdlife="n/a","n/a",IF(BE$3&gt;(A21stdlife+$E339),(Input!$H$163*(1+rvanilla)^0.5)-SUM($H339:BD339),(Input!$H$163*(1+rvanilla)^0.5)/A21stdlife))</f>
        <v>0</v>
      </c>
      <c r="BF339" s="161">
        <f>IF(A21stdlife="n/a","n/a",IF(BF$3&gt;(A21stdlife+$E339),(Input!$H$163*(1+rvanilla)^0.5)-SUM($H339:BE339),(Input!$H$163*(1+rvanilla)^0.5)/A21stdlife))</f>
        <v>0</v>
      </c>
      <c r="BG339" s="161">
        <f>IF(A21stdlife="n/a","n/a",IF(BG$3&gt;(A21stdlife+$E339),(Input!$H$163*(1+rvanilla)^0.5)-SUM($H339:BF339),(Input!$H$163*(1+rvanilla)^0.5)/A21stdlife))</f>
        <v>0</v>
      </c>
      <c r="BH339" s="161">
        <f>IF(A21stdlife="n/a","n/a",IF(BH$3&gt;(A21stdlife+$E339),(Input!$H$163*(1+rvanilla)^0.5)-SUM($H339:BG339),(Input!$H$163*(1+rvanilla)^0.5)/A21stdlife))</f>
        <v>0</v>
      </c>
      <c r="BI339" s="161">
        <f>IF(A21stdlife="n/a","n/a",IF(BI$3&gt;(A21stdlife+$E339),(Input!$H$163*(1+rvanilla)^0.5)-SUM($H339:BH339),(Input!$H$163*(1+rvanilla)^0.5)/A21stdlife))</f>
        <v>0</v>
      </c>
      <c r="BJ339" s="19"/>
      <c r="BK339" s="1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x14ac:dyDescent="0.2">
      <c r="A340" s="19"/>
      <c r="B340" s="19"/>
      <c r="C340" s="35"/>
      <c r="D340" s="469"/>
      <c r="E340" s="281">
        <v>3</v>
      </c>
      <c r="F340" s="37"/>
      <c r="G340" s="393"/>
      <c r="H340" s="307"/>
      <c r="I340" s="306"/>
      <c r="J340" s="161">
        <f>IF(A21stdlife="n/a","n/a",IF(J$3&gt;(A21stdlife+$E340),(Input!$I$163*(1+rvanilla)^0.5)-SUM($I340:I340),(Input!$I$163*(1+rvanilla)^0.5)/A21stdlife))</f>
        <v>0</v>
      </c>
      <c r="K340" s="161">
        <f>IF(A21stdlife="n/a","n/a",IF(K$3&gt;(A21stdlife+$E340),(Input!$I$163*(1+rvanilla)^0.5)-SUM($I340:J340),(Input!$I$163*(1+rvanilla)^0.5)/A21stdlife))</f>
        <v>0</v>
      </c>
      <c r="L340" s="161">
        <f>IF(A21stdlife="n/a","n/a",IF(L$3&gt;(A21stdlife+$E340),(Input!$I$163*(1+rvanilla)^0.5)-SUM($I340:K340),(Input!$I$163*(1+rvanilla)^0.5)/A21stdlife))</f>
        <v>0</v>
      </c>
      <c r="M340" s="161">
        <f>IF(A21stdlife="n/a","n/a",IF(M$3&gt;(A21stdlife+$E340),(Input!$I$163*(1+rvanilla)^0.5)-SUM($I340:L340),(Input!$I$163*(1+rvanilla)^0.5)/A21stdlife))</f>
        <v>0</v>
      </c>
      <c r="N340" s="161">
        <f>IF(A21stdlife="n/a","n/a",IF(N$3&gt;(A21stdlife+$E340),(Input!$I$163*(1+rvanilla)^0.5)-SUM($I340:M340),(Input!$I$163*(1+rvanilla)^0.5)/A21stdlife))</f>
        <v>0</v>
      </c>
      <c r="O340" s="161">
        <f>IF(A21stdlife="n/a","n/a",IF(O$3&gt;(A21stdlife+$E340),(Input!$I$163*(1+rvanilla)^0.5)-SUM($I340:N340),(Input!$I$163*(1+rvanilla)^0.5)/A21stdlife))</f>
        <v>0</v>
      </c>
      <c r="P340" s="161">
        <f>IF(A21stdlife="n/a","n/a",IF(P$3&gt;(A21stdlife+$E340),(Input!$I$163*(1+rvanilla)^0.5)-SUM($I340:O340),(Input!$I$163*(1+rvanilla)^0.5)/A21stdlife))</f>
        <v>0</v>
      </c>
      <c r="Q340" s="161">
        <f>IF(A21stdlife="n/a","n/a",IF(Q$3&gt;(A21stdlife+$E340),(Input!$I$163*(1+rvanilla)^0.5)-SUM($I340:P340),(Input!$I$163*(1+rvanilla)^0.5)/A21stdlife))</f>
        <v>0</v>
      </c>
      <c r="R340" s="161">
        <f>IF(A21stdlife="n/a","n/a",IF(R$3&gt;(A21stdlife+$E340),(Input!$I$163*(1+rvanilla)^0.5)-SUM($I340:Q340),(Input!$I$163*(1+rvanilla)^0.5)/A21stdlife))</f>
        <v>0</v>
      </c>
      <c r="S340" s="161">
        <f>IF(A21stdlife="n/a","n/a",IF(S$3&gt;(A21stdlife+$E340),(Input!$I$163*(1+rvanilla)^0.5)-SUM($I340:R340),(Input!$I$163*(1+rvanilla)^0.5)/A21stdlife))</f>
        <v>0</v>
      </c>
      <c r="T340" s="161">
        <f>IF(A21stdlife="n/a","n/a",IF(T$3&gt;(A21stdlife+$E340),(Input!$I$163*(1+rvanilla)^0.5)-SUM($I340:S340),(Input!$I$163*(1+rvanilla)^0.5)/A21stdlife))</f>
        <v>0</v>
      </c>
      <c r="U340" s="161">
        <f>IF(A21stdlife="n/a","n/a",IF(U$3&gt;(A21stdlife+$E340),(Input!$I$163*(1+rvanilla)^0.5)-SUM($I340:T340),(Input!$I$163*(1+rvanilla)^0.5)/A21stdlife))</f>
        <v>0</v>
      </c>
      <c r="V340" s="161">
        <f>IF(A21stdlife="n/a","n/a",IF(V$3&gt;(A21stdlife+$E340),(Input!$I$163*(1+rvanilla)^0.5)-SUM($I340:U340),(Input!$I$163*(1+rvanilla)^0.5)/A21stdlife))</f>
        <v>0</v>
      </c>
      <c r="W340" s="161">
        <f>IF(A21stdlife="n/a","n/a",IF(W$3&gt;(A21stdlife+$E340),(Input!$I$163*(1+rvanilla)^0.5)-SUM($I340:V340),(Input!$I$163*(1+rvanilla)^0.5)/A21stdlife))</f>
        <v>0</v>
      </c>
      <c r="X340" s="161">
        <f>IF(A21stdlife="n/a","n/a",IF(X$3&gt;(A21stdlife+$E340),(Input!$I$163*(1+rvanilla)^0.5)-SUM($I340:W340),(Input!$I$163*(1+rvanilla)^0.5)/A21stdlife))</f>
        <v>0</v>
      </c>
      <c r="Y340" s="161">
        <f>IF(A21stdlife="n/a","n/a",IF(Y$3&gt;(A21stdlife+$E340),(Input!$I$163*(1+rvanilla)^0.5)-SUM($I340:X340),(Input!$I$163*(1+rvanilla)^0.5)/A21stdlife))</f>
        <v>0</v>
      </c>
      <c r="Z340" s="161">
        <f>IF(A21stdlife="n/a","n/a",IF(Z$3&gt;(A21stdlife+$E340),(Input!$I$163*(1+rvanilla)^0.5)-SUM($I340:Y340),(Input!$I$163*(1+rvanilla)^0.5)/A21stdlife))</f>
        <v>0</v>
      </c>
      <c r="AA340" s="161">
        <f>IF(A21stdlife="n/a","n/a",IF(AA$3&gt;(A21stdlife+$E340),(Input!$I$163*(1+rvanilla)^0.5)-SUM($I340:Z340),(Input!$I$163*(1+rvanilla)^0.5)/A21stdlife))</f>
        <v>0</v>
      </c>
      <c r="AB340" s="161">
        <f>IF(A21stdlife="n/a","n/a",IF(AB$3&gt;(A21stdlife+$E340),(Input!$I$163*(1+rvanilla)^0.5)-SUM($I340:AA340),(Input!$I$163*(1+rvanilla)^0.5)/A21stdlife))</f>
        <v>0</v>
      </c>
      <c r="AC340" s="161">
        <f>IF(A21stdlife="n/a","n/a",IF(AC$3&gt;(A21stdlife+$E340),(Input!$I$163*(1+rvanilla)^0.5)-SUM($I340:AB340),(Input!$I$163*(1+rvanilla)^0.5)/A21stdlife))</f>
        <v>0</v>
      </c>
      <c r="AD340" s="161">
        <f>IF(A21stdlife="n/a","n/a",IF(AD$3&gt;(A21stdlife+$E340),(Input!$I$163*(1+rvanilla)^0.5)-SUM($I340:AC340),(Input!$I$163*(1+rvanilla)^0.5)/A21stdlife))</f>
        <v>0</v>
      </c>
      <c r="AE340" s="161">
        <f>IF(A21stdlife="n/a","n/a",IF(AE$3&gt;(A21stdlife+$E340),(Input!$I$163*(1+rvanilla)^0.5)-SUM($I340:AD340),(Input!$I$163*(1+rvanilla)^0.5)/A21stdlife))</f>
        <v>0</v>
      </c>
      <c r="AF340" s="161">
        <f>IF(A21stdlife="n/a","n/a",IF(AF$3&gt;(A21stdlife+$E340),(Input!$I$163*(1+rvanilla)^0.5)-SUM($I340:AE340),(Input!$I$163*(1+rvanilla)^0.5)/A21stdlife))</f>
        <v>0</v>
      </c>
      <c r="AG340" s="161">
        <f>IF(A21stdlife="n/a","n/a",IF(AG$3&gt;(A21stdlife+$E340),(Input!$I$163*(1+rvanilla)^0.5)-SUM($I340:AF340),(Input!$I$163*(1+rvanilla)^0.5)/A21stdlife))</f>
        <v>0</v>
      </c>
      <c r="AH340" s="161">
        <f>IF(A21stdlife="n/a","n/a",IF(AH$3&gt;(A21stdlife+$E340),(Input!$I$163*(1+rvanilla)^0.5)-SUM($I340:AG340),(Input!$I$163*(1+rvanilla)^0.5)/A21stdlife))</f>
        <v>0</v>
      </c>
      <c r="AI340" s="161">
        <f>IF(A21stdlife="n/a","n/a",IF(AI$3&gt;(A21stdlife+$E340),(Input!$I$163*(1+rvanilla)^0.5)-SUM($I340:AH340),(Input!$I$163*(1+rvanilla)^0.5)/A21stdlife))</f>
        <v>0</v>
      </c>
      <c r="AJ340" s="161">
        <f>IF(A21stdlife="n/a","n/a",IF(AJ$3&gt;(A21stdlife+$E340),(Input!$I$163*(1+rvanilla)^0.5)-SUM($I340:AI340),(Input!$I$163*(1+rvanilla)^0.5)/A21stdlife))</f>
        <v>0</v>
      </c>
      <c r="AK340" s="161">
        <f>IF(A21stdlife="n/a","n/a",IF(AK$3&gt;(A21stdlife+$E340),(Input!$I$163*(1+rvanilla)^0.5)-SUM($I340:AJ340),(Input!$I$163*(1+rvanilla)^0.5)/A21stdlife))</f>
        <v>0</v>
      </c>
      <c r="AL340" s="161">
        <f>IF(A21stdlife="n/a","n/a",IF(AL$3&gt;(A21stdlife+$E340),(Input!$I$163*(1+rvanilla)^0.5)-SUM($I340:AK340),(Input!$I$163*(1+rvanilla)^0.5)/A21stdlife))</f>
        <v>0</v>
      </c>
      <c r="AM340" s="161">
        <f>IF(A21stdlife="n/a","n/a",IF(AM$3&gt;(A21stdlife+$E340),(Input!$I$163*(1+rvanilla)^0.5)-SUM($I340:AL340),(Input!$I$163*(1+rvanilla)^0.5)/A21stdlife))</f>
        <v>0</v>
      </c>
      <c r="AN340" s="161">
        <f>IF(A21stdlife="n/a","n/a",IF(AN$3&gt;(A21stdlife+$E340),(Input!$I$163*(1+rvanilla)^0.5)-SUM($I340:AM340),(Input!$I$163*(1+rvanilla)^0.5)/A21stdlife))</f>
        <v>0</v>
      </c>
      <c r="AO340" s="161">
        <f>IF(A21stdlife="n/a","n/a",IF(AO$3&gt;(A21stdlife+$E340),(Input!$I$163*(1+rvanilla)^0.5)-SUM($I340:AN340),(Input!$I$163*(1+rvanilla)^0.5)/A21stdlife))</f>
        <v>0</v>
      </c>
      <c r="AP340" s="161">
        <f>IF(A21stdlife="n/a","n/a",IF(AP$3&gt;(A21stdlife+$E340),(Input!$I$163*(1+rvanilla)^0.5)-SUM($I340:AO340),(Input!$I$163*(1+rvanilla)^0.5)/A21stdlife))</f>
        <v>0</v>
      </c>
      <c r="AQ340" s="161">
        <f>IF(A21stdlife="n/a","n/a",IF(AQ$3&gt;(A21stdlife+$E340),(Input!$I$163*(1+rvanilla)^0.5)-SUM($I340:AP340),(Input!$I$163*(1+rvanilla)^0.5)/A21stdlife))</f>
        <v>0</v>
      </c>
      <c r="AR340" s="161">
        <f>IF(A21stdlife="n/a","n/a",IF(AR$3&gt;(A21stdlife+$E340),(Input!$I$163*(1+rvanilla)^0.5)-SUM($I340:AQ340),(Input!$I$163*(1+rvanilla)^0.5)/A21stdlife))</f>
        <v>0</v>
      </c>
      <c r="AS340" s="161">
        <f>IF(A21stdlife="n/a","n/a",IF(AS$3&gt;(A21stdlife+$E340),(Input!$I$163*(1+rvanilla)^0.5)-SUM($I340:AR340),(Input!$I$163*(1+rvanilla)^0.5)/A21stdlife))</f>
        <v>0</v>
      </c>
      <c r="AT340" s="161">
        <f>IF(A21stdlife="n/a","n/a",IF(AT$3&gt;(A21stdlife+$E340),(Input!$I$163*(1+rvanilla)^0.5)-SUM($I340:AS340),(Input!$I$163*(1+rvanilla)^0.5)/A21stdlife))</f>
        <v>0</v>
      </c>
      <c r="AU340" s="161">
        <f>IF(A21stdlife="n/a","n/a",IF(AU$3&gt;(A21stdlife+$E340),(Input!$I$163*(1+rvanilla)^0.5)-SUM($I340:AT340),(Input!$I$163*(1+rvanilla)^0.5)/A21stdlife))</f>
        <v>0</v>
      </c>
      <c r="AV340" s="161">
        <f>IF(A21stdlife="n/a","n/a",IF(AV$3&gt;(A21stdlife+$E340),(Input!$I$163*(1+rvanilla)^0.5)-SUM($I340:AU340),(Input!$I$163*(1+rvanilla)^0.5)/A21stdlife))</f>
        <v>0</v>
      </c>
      <c r="AW340" s="161">
        <f>IF(A21stdlife="n/a","n/a",IF(AW$3&gt;(A21stdlife+$E340),(Input!$I$163*(1+rvanilla)^0.5)-SUM($I340:AV340),(Input!$I$163*(1+rvanilla)^0.5)/A21stdlife))</f>
        <v>0</v>
      </c>
      <c r="AX340" s="161">
        <f>IF(A21stdlife="n/a","n/a",IF(AX$3&gt;(A21stdlife+$E340),(Input!$I$163*(1+rvanilla)^0.5)-SUM($I340:AW340),(Input!$I$163*(1+rvanilla)^0.5)/A21stdlife))</f>
        <v>0</v>
      </c>
      <c r="AY340" s="161">
        <f>IF(A21stdlife="n/a","n/a",IF(AY$3&gt;(A21stdlife+$E340),(Input!$I$163*(1+rvanilla)^0.5)-SUM($I340:AX340),(Input!$I$163*(1+rvanilla)^0.5)/A21stdlife))</f>
        <v>0</v>
      </c>
      <c r="AZ340" s="161">
        <f>IF(A21stdlife="n/a","n/a",IF(AZ$3&gt;(A21stdlife+$E340),(Input!$I$163*(1+rvanilla)^0.5)-SUM($I340:AY340),(Input!$I$163*(1+rvanilla)^0.5)/A21stdlife))</f>
        <v>0</v>
      </c>
      <c r="BA340" s="161">
        <f>IF(A21stdlife="n/a","n/a",IF(BA$3&gt;(A21stdlife+$E340),(Input!$I$163*(1+rvanilla)^0.5)-SUM($I340:AZ340),(Input!$I$163*(1+rvanilla)^0.5)/A21stdlife))</f>
        <v>0</v>
      </c>
      <c r="BB340" s="161">
        <f>IF(A21stdlife="n/a","n/a",IF(BB$3&gt;(A21stdlife+$E340),(Input!$I$163*(1+rvanilla)^0.5)-SUM($I340:BA340),(Input!$I$163*(1+rvanilla)^0.5)/A21stdlife))</f>
        <v>0</v>
      </c>
      <c r="BC340" s="161">
        <f>IF(A21stdlife="n/a","n/a",IF(BC$3&gt;(A21stdlife+$E340),(Input!$I$163*(1+rvanilla)^0.5)-SUM($I340:BB340),(Input!$I$163*(1+rvanilla)^0.5)/A21stdlife))</f>
        <v>0</v>
      </c>
      <c r="BD340" s="161">
        <f>IF(A21stdlife="n/a","n/a",IF(BD$3&gt;(A21stdlife+$E340),(Input!$I$163*(1+rvanilla)^0.5)-SUM($I340:BC340),(Input!$I$163*(1+rvanilla)^0.5)/A21stdlife))</f>
        <v>0</v>
      </c>
      <c r="BE340" s="161">
        <f>IF(A21stdlife="n/a","n/a",IF(BE$3&gt;(A21stdlife+$E340),(Input!$I$163*(1+rvanilla)^0.5)-SUM($I340:BD340),(Input!$I$163*(1+rvanilla)^0.5)/A21stdlife))</f>
        <v>0</v>
      </c>
      <c r="BF340" s="161">
        <f>IF(A21stdlife="n/a","n/a",IF(BF$3&gt;(A21stdlife+$E340),(Input!$I$163*(1+rvanilla)^0.5)-SUM($I340:BE340),(Input!$I$163*(1+rvanilla)^0.5)/A21stdlife))</f>
        <v>0</v>
      </c>
      <c r="BG340" s="161">
        <f>IF(A21stdlife="n/a","n/a",IF(BG$3&gt;(A21stdlife+$E340),(Input!$I$163*(1+rvanilla)^0.5)-SUM($I340:BF340),(Input!$I$163*(1+rvanilla)^0.5)/A21stdlife))</f>
        <v>0</v>
      </c>
      <c r="BH340" s="161">
        <f>IF(A21stdlife="n/a","n/a",IF(BH$3&gt;(A21stdlife+$E340),(Input!$I$163*(1+rvanilla)^0.5)-SUM($I340:BG340),(Input!$I$163*(1+rvanilla)^0.5)/A21stdlife))</f>
        <v>0</v>
      </c>
      <c r="BI340" s="161">
        <f>IF(A21stdlife="n/a","n/a",IF(BI$3&gt;(A21stdlife+$E340),(Input!$I$163*(1+rvanilla)^0.5)-SUM($I340:BH340),(Input!$I$163*(1+rvanilla)^0.5)/A21stdlife))</f>
        <v>0</v>
      </c>
      <c r="BJ340" s="19"/>
      <c r="BK340" s="19"/>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x14ac:dyDescent="0.2">
      <c r="A341" s="19"/>
      <c r="B341" s="19"/>
      <c r="C341" s="35"/>
      <c r="D341" s="469"/>
      <c r="E341" s="281">
        <v>4</v>
      </c>
      <c r="F341" s="37"/>
      <c r="G341" s="393"/>
      <c r="H341" s="307"/>
      <c r="I341" s="307"/>
      <c r="J341" s="306"/>
      <c r="K341" s="161">
        <f>IF(A21stdlife="n/a","n/a",IF(K$3&gt;(A21stdlife+$E341),(Input!$J$163*(1+rvanilla)^0.5)-SUM($J341:J341),(Input!$J$163*(1+rvanilla)^0.5)/A21stdlife))</f>
        <v>0</v>
      </c>
      <c r="L341" s="161">
        <f>IF(A21stdlife="n/a","n/a",IF(L$3&gt;(A21stdlife+$E341),(Input!$J$163*(1+rvanilla)^0.5)-SUM($J341:K341),(Input!$J$163*(1+rvanilla)^0.5)/A21stdlife))</f>
        <v>0</v>
      </c>
      <c r="M341" s="161">
        <f>IF(A21stdlife="n/a","n/a",IF(M$3&gt;(A21stdlife+$E341),(Input!$J$163*(1+rvanilla)^0.5)-SUM($J341:L341),(Input!$J$163*(1+rvanilla)^0.5)/A21stdlife))</f>
        <v>0</v>
      </c>
      <c r="N341" s="161">
        <f>IF(A21stdlife="n/a","n/a",IF(N$3&gt;(A21stdlife+$E341),(Input!$J$163*(1+rvanilla)^0.5)-SUM($J341:M341),(Input!$J$163*(1+rvanilla)^0.5)/A21stdlife))</f>
        <v>0</v>
      </c>
      <c r="O341" s="161">
        <f>IF(A21stdlife="n/a","n/a",IF(O$3&gt;(A21stdlife+$E341),(Input!$J$163*(1+rvanilla)^0.5)-SUM($J341:N341),(Input!$J$163*(1+rvanilla)^0.5)/A21stdlife))</f>
        <v>0</v>
      </c>
      <c r="P341" s="161">
        <f>IF(A21stdlife="n/a","n/a",IF(P$3&gt;(A21stdlife+$E341),(Input!$J$163*(1+rvanilla)^0.5)-SUM($J341:O341),(Input!$J$163*(1+rvanilla)^0.5)/A21stdlife))</f>
        <v>0</v>
      </c>
      <c r="Q341" s="161">
        <f>IF(A21stdlife="n/a","n/a",IF(Q$3&gt;(A21stdlife+$E341),(Input!$J$163*(1+rvanilla)^0.5)-SUM($J341:P341),(Input!$J$163*(1+rvanilla)^0.5)/A21stdlife))</f>
        <v>0</v>
      </c>
      <c r="R341" s="161">
        <f>IF(A21stdlife="n/a","n/a",IF(R$3&gt;(A21stdlife+$E341),(Input!$J$163*(1+rvanilla)^0.5)-SUM($J341:Q341),(Input!$J$163*(1+rvanilla)^0.5)/A21stdlife))</f>
        <v>0</v>
      </c>
      <c r="S341" s="161">
        <f>IF(A21stdlife="n/a","n/a",IF(S$3&gt;(A21stdlife+$E341),(Input!$J$163*(1+rvanilla)^0.5)-SUM($J341:R341),(Input!$J$163*(1+rvanilla)^0.5)/A21stdlife))</f>
        <v>0</v>
      </c>
      <c r="T341" s="161">
        <f>IF(A21stdlife="n/a","n/a",IF(T$3&gt;(A21stdlife+$E341),(Input!$J$163*(1+rvanilla)^0.5)-SUM($J341:S341),(Input!$J$163*(1+rvanilla)^0.5)/A21stdlife))</f>
        <v>0</v>
      </c>
      <c r="U341" s="161">
        <f>IF(A21stdlife="n/a","n/a",IF(U$3&gt;(A21stdlife+$E341),(Input!$J$163*(1+rvanilla)^0.5)-SUM($J341:T341),(Input!$J$163*(1+rvanilla)^0.5)/A21stdlife))</f>
        <v>0</v>
      </c>
      <c r="V341" s="161">
        <f>IF(A21stdlife="n/a","n/a",IF(V$3&gt;(A21stdlife+$E341),(Input!$J$163*(1+rvanilla)^0.5)-SUM($J341:U341),(Input!$J$163*(1+rvanilla)^0.5)/A21stdlife))</f>
        <v>0</v>
      </c>
      <c r="W341" s="161">
        <f>IF(A21stdlife="n/a","n/a",IF(W$3&gt;(A21stdlife+$E341),(Input!$J$163*(1+rvanilla)^0.5)-SUM($J341:V341),(Input!$J$163*(1+rvanilla)^0.5)/A21stdlife))</f>
        <v>0</v>
      </c>
      <c r="X341" s="161">
        <f>IF(A21stdlife="n/a","n/a",IF(X$3&gt;(A21stdlife+$E341),(Input!$J$163*(1+rvanilla)^0.5)-SUM($J341:W341),(Input!$J$163*(1+rvanilla)^0.5)/A21stdlife))</f>
        <v>0</v>
      </c>
      <c r="Y341" s="161">
        <f>IF(A21stdlife="n/a","n/a",IF(Y$3&gt;(A21stdlife+$E341),(Input!$J$163*(1+rvanilla)^0.5)-SUM($J341:X341),(Input!$J$163*(1+rvanilla)^0.5)/A21stdlife))</f>
        <v>0</v>
      </c>
      <c r="Z341" s="161">
        <f>IF(A21stdlife="n/a","n/a",IF(Z$3&gt;(A21stdlife+$E341),(Input!$J$163*(1+rvanilla)^0.5)-SUM($J341:Y341),(Input!$J$163*(1+rvanilla)^0.5)/A21stdlife))</f>
        <v>0</v>
      </c>
      <c r="AA341" s="161">
        <f>IF(A21stdlife="n/a","n/a",IF(AA$3&gt;(A21stdlife+$E341),(Input!$J$163*(1+rvanilla)^0.5)-SUM($J341:Z341),(Input!$J$163*(1+rvanilla)^0.5)/A21stdlife))</f>
        <v>0</v>
      </c>
      <c r="AB341" s="161">
        <f>IF(A21stdlife="n/a","n/a",IF(AB$3&gt;(A21stdlife+$E341),(Input!$J$163*(1+rvanilla)^0.5)-SUM($J341:AA341),(Input!$J$163*(1+rvanilla)^0.5)/A21stdlife))</f>
        <v>0</v>
      </c>
      <c r="AC341" s="161">
        <f>IF(A21stdlife="n/a","n/a",IF(AC$3&gt;(A21stdlife+$E341),(Input!$J$163*(1+rvanilla)^0.5)-SUM($J341:AB341),(Input!$J$163*(1+rvanilla)^0.5)/A21stdlife))</f>
        <v>0</v>
      </c>
      <c r="AD341" s="161">
        <f>IF(A21stdlife="n/a","n/a",IF(AD$3&gt;(A21stdlife+$E341),(Input!$J$163*(1+rvanilla)^0.5)-SUM($J341:AC341),(Input!$J$163*(1+rvanilla)^0.5)/A21stdlife))</f>
        <v>0</v>
      </c>
      <c r="AE341" s="161">
        <f>IF(A21stdlife="n/a","n/a",IF(AE$3&gt;(A21stdlife+$E341),(Input!$J$163*(1+rvanilla)^0.5)-SUM($J341:AD341),(Input!$J$163*(1+rvanilla)^0.5)/A21stdlife))</f>
        <v>0</v>
      </c>
      <c r="AF341" s="161">
        <f>IF(A21stdlife="n/a","n/a",IF(AF$3&gt;(A21stdlife+$E341),(Input!$J$163*(1+rvanilla)^0.5)-SUM($J341:AE341),(Input!$J$163*(1+rvanilla)^0.5)/A21stdlife))</f>
        <v>0</v>
      </c>
      <c r="AG341" s="161">
        <f>IF(A21stdlife="n/a","n/a",IF(AG$3&gt;(A21stdlife+$E341),(Input!$J$163*(1+rvanilla)^0.5)-SUM($J341:AF341),(Input!$J$163*(1+rvanilla)^0.5)/A21stdlife))</f>
        <v>0</v>
      </c>
      <c r="AH341" s="161">
        <f>IF(A21stdlife="n/a","n/a",IF(AH$3&gt;(A21stdlife+$E341),(Input!$J$163*(1+rvanilla)^0.5)-SUM($J341:AG341),(Input!$J$163*(1+rvanilla)^0.5)/A21stdlife))</f>
        <v>0</v>
      </c>
      <c r="AI341" s="161">
        <f>IF(A21stdlife="n/a","n/a",IF(AI$3&gt;(A21stdlife+$E341),(Input!$J$163*(1+rvanilla)^0.5)-SUM($J341:AH341),(Input!$J$163*(1+rvanilla)^0.5)/A21stdlife))</f>
        <v>0</v>
      </c>
      <c r="AJ341" s="161">
        <f>IF(A21stdlife="n/a","n/a",IF(AJ$3&gt;(A21stdlife+$E341),(Input!$J$163*(1+rvanilla)^0.5)-SUM($J341:AI341),(Input!$J$163*(1+rvanilla)^0.5)/A21stdlife))</f>
        <v>0</v>
      </c>
      <c r="AK341" s="161">
        <f>IF(A21stdlife="n/a","n/a",IF(AK$3&gt;(A21stdlife+$E341),(Input!$J$163*(1+rvanilla)^0.5)-SUM($J341:AJ341),(Input!$J$163*(1+rvanilla)^0.5)/A21stdlife))</f>
        <v>0</v>
      </c>
      <c r="AL341" s="161">
        <f>IF(A21stdlife="n/a","n/a",IF(AL$3&gt;(A21stdlife+$E341),(Input!$J$163*(1+rvanilla)^0.5)-SUM($J341:AK341),(Input!$J$163*(1+rvanilla)^0.5)/A21stdlife))</f>
        <v>0</v>
      </c>
      <c r="AM341" s="161">
        <f>IF(A21stdlife="n/a","n/a",IF(AM$3&gt;(A21stdlife+$E341),(Input!$J$163*(1+rvanilla)^0.5)-SUM($J341:AL341),(Input!$J$163*(1+rvanilla)^0.5)/A21stdlife))</f>
        <v>0</v>
      </c>
      <c r="AN341" s="161">
        <f>IF(A21stdlife="n/a","n/a",IF(AN$3&gt;(A21stdlife+$E341),(Input!$J$163*(1+rvanilla)^0.5)-SUM($J341:AM341),(Input!$J$163*(1+rvanilla)^0.5)/A21stdlife))</f>
        <v>0</v>
      </c>
      <c r="AO341" s="161">
        <f>IF(A21stdlife="n/a","n/a",IF(AO$3&gt;(A21stdlife+$E341),(Input!$J$163*(1+rvanilla)^0.5)-SUM($J341:AN341),(Input!$J$163*(1+rvanilla)^0.5)/A21stdlife))</f>
        <v>0</v>
      </c>
      <c r="AP341" s="161">
        <f>IF(A21stdlife="n/a","n/a",IF(AP$3&gt;(A21stdlife+$E341),(Input!$J$163*(1+rvanilla)^0.5)-SUM($J341:AO341),(Input!$J$163*(1+rvanilla)^0.5)/A21stdlife))</f>
        <v>0</v>
      </c>
      <c r="AQ341" s="161">
        <f>IF(A21stdlife="n/a","n/a",IF(AQ$3&gt;(A21stdlife+$E341),(Input!$J$163*(1+rvanilla)^0.5)-SUM($J341:AP341),(Input!$J$163*(1+rvanilla)^0.5)/A21stdlife))</f>
        <v>0</v>
      </c>
      <c r="AR341" s="161">
        <f>IF(A21stdlife="n/a","n/a",IF(AR$3&gt;(A21stdlife+$E341),(Input!$J$163*(1+rvanilla)^0.5)-SUM($J341:AQ341),(Input!$J$163*(1+rvanilla)^0.5)/A21stdlife))</f>
        <v>0</v>
      </c>
      <c r="AS341" s="161">
        <f>IF(A21stdlife="n/a","n/a",IF(AS$3&gt;(A21stdlife+$E341),(Input!$J$163*(1+rvanilla)^0.5)-SUM($J341:AR341),(Input!$J$163*(1+rvanilla)^0.5)/A21stdlife))</f>
        <v>0</v>
      </c>
      <c r="AT341" s="161">
        <f>IF(A21stdlife="n/a","n/a",IF(AT$3&gt;(A21stdlife+$E341),(Input!$J$163*(1+rvanilla)^0.5)-SUM($J341:AS341),(Input!$J$163*(1+rvanilla)^0.5)/A21stdlife))</f>
        <v>0</v>
      </c>
      <c r="AU341" s="161">
        <f>IF(A21stdlife="n/a","n/a",IF(AU$3&gt;(A21stdlife+$E341),(Input!$J$163*(1+rvanilla)^0.5)-SUM($J341:AT341),(Input!$J$163*(1+rvanilla)^0.5)/A21stdlife))</f>
        <v>0</v>
      </c>
      <c r="AV341" s="161">
        <f>IF(A21stdlife="n/a","n/a",IF(AV$3&gt;(A21stdlife+$E341),(Input!$J$163*(1+rvanilla)^0.5)-SUM($J341:AU341),(Input!$J$163*(1+rvanilla)^0.5)/A21stdlife))</f>
        <v>0</v>
      </c>
      <c r="AW341" s="161">
        <f>IF(A21stdlife="n/a","n/a",IF(AW$3&gt;(A21stdlife+$E341),(Input!$J$163*(1+rvanilla)^0.5)-SUM($J341:AV341),(Input!$J$163*(1+rvanilla)^0.5)/A21stdlife))</f>
        <v>0</v>
      </c>
      <c r="AX341" s="161">
        <f>IF(A21stdlife="n/a","n/a",IF(AX$3&gt;(A21stdlife+$E341),(Input!$J$163*(1+rvanilla)^0.5)-SUM($J341:AW341),(Input!$J$163*(1+rvanilla)^0.5)/A21stdlife))</f>
        <v>0</v>
      </c>
      <c r="AY341" s="161">
        <f>IF(A21stdlife="n/a","n/a",IF(AY$3&gt;(A21stdlife+$E341),(Input!$J$163*(1+rvanilla)^0.5)-SUM($J341:AX341),(Input!$J$163*(1+rvanilla)^0.5)/A21stdlife))</f>
        <v>0</v>
      </c>
      <c r="AZ341" s="161">
        <f>IF(A21stdlife="n/a","n/a",IF(AZ$3&gt;(A21stdlife+$E341),(Input!$J$163*(1+rvanilla)^0.5)-SUM($J341:AY341),(Input!$J$163*(1+rvanilla)^0.5)/A21stdlife))</f>
        <v>0</v>
      </c>
      <c r="BA341" s="161">
        <f>IF(A21stdlife="n/a","n/a",IF(BA$3&gt;(A21stdlife+$E341),(Input!$J$163*(1+rvanilla)^0.5)-SUM($J341:AZ341),(Input!$J$163*(1+rvanilla)^0.5)/A21stdlife))</f>
        <v>0</v>
      </c>
      <c r="BB341" s="161">
        <f>IF(A21stdlife="n/a","n/a",IF(BB$3&gt;(A21stdlife+$E341),(Input!$J$163*(1+rvanilla)^0.5)-SUM($J341:BA341),(Input!$J$163*(1+rvanilla)^0.5)/A21stdlife))</f>
        <v>0</v>
      </c>
      <c r="BC341" s="161">
        <f>IF(A21stdlife="n/a","n/a",IF(BC$3&gt;(A21stdlife+$E341),(Input!$J$163*(1+rvanilla)^0.5)-SUM($J341:BB341),(Input!$J$163*(1+rvanilla)^0.5)/A21stdlife))</f>
        <v>0</v>
      </c>
      <c r="BD341" s="161">
        <f>IF(A21stdlife="n/a","n/a",IF(BD$3&gt;(A21stdlife+$E341),(Input!$J$163*(1+rvanilla)^0.5)-SUM($J341:BC341),(Input!$J$163*(1+rvanilla)^0.5)/A21stdlife))</f>
        <v>0</v>
      </c>
      <c r="BE341" s="161">
        <f>IF(A21stdlife="n/a","n/a",IF(BE$3&gt;(A21stdlife+$E341),(Input!$J$163*(1+rvanilla)^0.5)-SUM($J341:BD341),(Input!$J$163*(1+rvanilla)^0.5)/A21stdlife))</f>
        <v>0</v>
      </c>
      <c r="BF341" s="161">
        <f>IF(A21stdlife="n/a","n/a",IF(BF$3&gt;(A21stdlife+$E341),(Input!$J$163*(1+rvanilla)^0.5)-SUM($J341:BE341),(Input!$J$163*(1+rvanilla)^0.5)/A21stdlife))</f>
        <v>0</v>
      </c>
      <c r="BG341" s="161">
        <f>IF(A21stdlife="n/a","n/a",IF(BG$3&gt;(A21stdlife+$E341),(Input!$J$163*(1+rvanilla)^0.5)-SUM($J341:BF341),(Input!$J$163*(1+rvanilla)^0.5)/A21stdlife))</f>
        <v>0</v>
      </c>
      <c r="BH341" s="161">
        <f>IF(A21stdlife="n/a","n/a",IF(BH$3&gt;(A21stdlife+$E341),(Input!$J$163*(1+rvanilla)^0.5)-SUM($J341:BG341),(Input!$J$163*(1+rvanilla)^0.5)/A21stdlife))</f>
        <v>0</v>
      </c>
      <c r="BI341" s="161">
        <f>IF(A21stdlife="n/a","n/a",IF(BI$3&gt;(A21stdlife+$E341),(Input!$J$163*(1+rvanilla)^0.5)-SUM($J341:BH341),(Input!$J$163*(1+rvanilla)^0.5)/A21stdlife))</f>
        <v>0</v>
      </c>
      <c r="BJ341" s="19"/>
      <c r="BK341" s="19"/>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2" x14ac:dyDescent="0.2">
      <c r="A342" s="19"/>
      <c r="B342" s="19"/>
      <c r="C342" s="35"/>
      <c r="D342" s="469"/>
      <c r="E342" s="281">
        <v>5</v>
      </c>
      <c r="F342" s="37"/>
      <c r="G342" s="393"/>
      <c r="H342" s="307"/>
      <c r="I342" s="307"/>
      <c r="J342" s="307"/>
      <c r="K342" s="306"/>
      <c r="L342" s="161">
        <f>IF(A21stdlife="n/a","n/a",IF(L$3&gt;(A21stdlife+$E342),(Input!$K$163*(1+rvanilla)^0.5)-SUM($K342:K342),(Input!$K$163*(1+rvanilla)^0.5)/A21stdlife))</f>
        <v>0</v>
      </c>
      <c r="M342" s="161">
        <f>IF(A21stdlife="n/a","n/a",IF(M$3&gt;(A21stdlife+$E342),(Input!$K$163*(1+rvanilla)^0.5)-SUM($K342:L342),(Input!$K$163*(1+rvanilla)^0.5)/A21stdlife))</f>
        <v>0</v>
      </c>
      <c r="N342" s="161">
        <f>IF(A21stdlife="n/a","n/a",IF(N$3&gt;(A21stdlife+$E342),(Input!$K$163*(1+rvanilla)^0.5)-SUM($K342:M342),(Input!$K$163*(1+rvanilla)^0.5)/A21stdlife))</f>
        <v>0</v>
      </c>
      <c r="O342" s="161">
        <f>IF(A21stdlife="n/a","n/a",IF(O$3&gt;(A21stdlife+$E342),(Input!$K$163*(1+rvanilla)^0.5)-SUM($K342:N342),(Input!$K$163*(1+rvanilla)^0.5)/A21stdlife))</f>
        <v>0</v>
      </c>
      <c r="P342" s="161">
        <f>IF(A21stdlife="n/a","n/a",IF(P$3&gt;(A21stdlife+$E342),(Input!$K$163*(1+rvanilla)^0.5)-SUM($K342:O342),(Input!$K$163*(1+rvanilla)^0.5)/A21stdlife))</f>
        <v>0</v>
      </c>
      <c r="Q342" s="161">
        <f>IF(A21stdlife="n/a","n/a",IF(Q$3&gt;(A21stdlife+$E342),(Input!$K$163*(1+rvanilla)^0.5)-SUM($K342:P342),(Input!$K$163*(1+rvanilla)^0.5)/A21stdlife))</f>
        <v>0</v>
      </c>
      <c r="R342" s="161">
        <f>IF(A21stdlife="n/a","n/a",IF(R$3&gt;(A21stdlife+$E342),(Input!$K$163*(1+rvanilla)^0.5)-SUM($K342:Q342),(Input!$K$163*(1+rvanilla)^0.5)/A21stdlife))</f>
        <v>0</v>
      </c>
      <c r="S342" s="161">
        <f>IF(A21stdlife="n/a","n/a",IF(S$3&gt;(A21stdlife+$E342),(Input!$K$163*(1+rvanilla)^0.5)-SUM($K342:R342),(Input!$K$163*(1+rvanilla)^0.5)/A21stdlife))</f>
        <v>0</v>
      </c>
      <c r="T342" s="161">
        <f>IF(A21stdlife="n/a","n/a",IF(T$3&gt;(A21stdlife+$E342),(Input!$K$163*(1+rvanilla)^0.5)-SUM($K342:S342),(Input!$K$163*(1+rvanilla)^0.5)/A21stdlife))</f>
        <v>0</v>
      </c>
      <c r="U342" s="161">
        <f>IF(A21stdlife="n/a","n/a",IF(U$3&gt;(A21stdlife+$E342),(Input!$K$163*(1+rvanilla)^0.5)-SUM($K342:T342),(Input!$K$163*(1+rvanilla)^0.5)/A21stdlife))</f>
        <v>0</v>
      </c>
      <c r="V342" s="161">
        <f>IF(A21stdlife="n/a","n/a",IF(V$3&gt;(A21stdlife+$E342),(Input!$K$163*(1+rvanilla)^0.5)-SUM($K342:U342),(Input!$K$163*(1+rvanilla)^0.5)/A21stdlife))</f>
        <v>0</v>
      </c>
      <c r="W342" s="161">
        <f>IF(A21stdlife="n/a","n/a",IF(W$3&gt;(A21stdlife+$E342),(Input!$K$163*(1+rvanilla)^0.5)-SUM($K342:V342),(Input!$K$163*(1+rvanilla)^0.5)/A21stdlife))</f>
        <v>0</v>
      </c>
      <c r="X342" s="161">
        <f>IF(A21stdlife="n/a","n/a",IF(X$3&gt;(A21stdlife+$E342),(Input!$K$163*(1+rvanilla)^0.5)-SUM($K342:W342),(Input!$K$163*(1+rvanilla)^0.5)/A21stdlife))</f>
        <v>0</v>
      </c>
      <c r="Y342" s="161">
        <f>IF(A21stdlife="n/a","n/a",IF(Y$3&gt;(A21stdlife+$E342),(Input!$K$163*(1+rvanilla)^0.5)-SUM($K342:X342),(Input!$K$163*(1+rvanilla)^0.5)/A21stdlife))</f>
        <v>0</v>
      </c>
      <c r="Z342" s="161">
        <f>IF(A21stdlife="n/a","n/a",IF(Z$3&gt;(A21stdlife+$E342),(Input!$K$163*(1+rvanilla)^0.5)-SUM($K342:Y342),(Input!$K$163*(1+rvanilla)^0.5)/A21stdlife))</f>
        <v>0</v>
      </c>
      <c r="AA342" s="161">
        <f>IF(A21stdlife="n/a","n/a",IF(AA$3&gt;(A21stdlife+$E342),(Input!$K$163*(1+rvanilla)^0.5)-SUM($K342:Z342),(Input!$K$163*(1+rvanilla)^0.5)/A21stdlife))</f>
        <v>0</v>
      </c>
      <c r="AB342" s="161">
        <f>IF(A21stdlife="n/a","n/a",IF(AB$3&gt;(A21stdlife+$E342),(Input!$K$163*(1+rvanilla)^0.5)-SUM($K342:AA342),(Input!$K$163*(1+rvanilla)^0.5)/A21stdlife))</f>
        <v>0</v>
      </c>
      <c r="AC342" s="161">
        <f>IF(A21stdlife="n/a","n/a",IF(AC$3&gt;(A21stdlife+$E342),(Input!$K$163*(1+rvanilla)^0.5)-SUM($K342:AB342),(Input!$K$163*(1+rvanilla)^0.5)/A21stdlife))</f>
        <v>0</v>
      </c>
      <c r="AD342" s="161">
        <f>IF(A21stdlife="n/a","n/a",IF(AD$3&gt;(A21stdlife+$E342),(Input!$K$163*(1+rvanilla)^0.5)-SUM($K342:AC342),(Input!$K$163*(1+rvanilla)^0.5)/A21stdlife))</f>
        <v>0</v>
      </c>
      <c r="AE342" s="161">
        <f>IF(A21stdlife="n/a","n/a",IF(AE$3&gt;(A21stdlife+$E342),(Input!$K$163*(1+rvanilla)^0.5)-SUM($K342:AD342),(Input!$K$163*(1+rvanilla)^0.5)/A21stdlife))</f>
        <v>0</v>
      </c>
      <c r="AF342" s="161">
        <f>IF(A21stdlife="n/a","n/a",IF(AF$3&gt;(A21stdlife+$E342),(Input!$K$163*(1+rvanilla)^0.5)-SUM($K342:AE342),(Input!$K$163*(1+rvanilla)^0.5)/A21stdlife))</f>
        <v>0</v>
      </c>
      <c r="AG342" s="161">
        <f>IF(A21stdlife="n/a","n/a",IF(AG$3&gt;(A21stdlife+$E342),(Input!$K$163*(1+rvanilla)^0.5)-SUM($K342:AF342),(Input!$K$163*(1+rvanilla)^0.5)/A21stdlife))</f>
        <v>0</v>
      </c>
      <c r="AH342" s="161">
        <f>IF(A21stdlife="n/a","n/a",IF(AH$3&gt;(A21stdlife+$E342),(Input!$K$163*(1+rvanilla)^0.5)-SUM($K342:AG342),(Input!$K$163*(1+rvanilla)^0.5)/A21stdlife))</f>
        <v>0</v>
      </c>
      <c r="AI342" s="161">
        <f>IF(A21stdlife="n/a","n/a",IF(AI$3&gt;(A21stdlife+$E342),(Input!$K$163*(1+rvanilla)^0.5)-SUM($K342:AH342),(Input!$K$163*(1+rvanilla)^0.5)/A21stdlife))</f>
        <v>0</v>
      </c>
      <c r="AJ342" s="161">
        <f>IF(A21stdlife="n/a","n/a",IF(AJ$3&gt;(A21stdlife+$E342),(Input!$K$163*(1+rvanilla)^0.5)-SUM($K342:AI342),(Input!$K$163*(1+rvanilla)^0.5)/A21stdlife))</f>
        <v>0</v>
      </c>
      <c r="AK342" s="161">
        <f>IF(A21stdlife="n/a","n/a",IF(AK$3&gt;(A21stdlife+$E342),(Input!$K$163*(1+rvanilla)^0.5)-SUM($K342:AJ342),(Input!$K$163*(1+rvanilla)^0.5)/A21stdlife))</f>
        <v>0</v>
      </c>
      <c r="AL342" s="161">
        <f>IF(A21stdlife="n/a","n/a",IF(AL$3&gt;(A21stdlife+$E342),(Input!$K$163*(1+rvanilla)^0.5)-SUM($K342:AK342),(Input!$K$163*(1+rvanilla)^0.5)/A21stdlife))</f>
        <v>0</v>
      </c>
      <c r="AM342" s="161">
        <f>IF(A21stdlife="n/a","n/a",IF(AM$3&gt;(A21stdlife+$E342),(Input!$K$163*(1+rvanilla)^0.5)-SUM($K342:AL342),(Input!$K$163*(1+rvanilla)^0.5)/A21stdlife))</f>
        <v>0</v>
      </c>
      <c r="AN342" s="161">
        <f>IF(A21stdlife="n/a","n/a",IF(AN$3&gt;(A21stdlife+$E342),(Input!$K$163*(1+rvanilla)^0.5)-SUM($K342:AM342),(Input!$K$163*(1+rvanilla)^0.5)/A21stdlife))</f>
        <v>0</v>
      </c>
      <c r="AO342" s="161">
        <f>IF(A21stdlife="n/a","n/a",IF(AO$3&gt;(A21stdlife+$E342),(Input!$K$163*(1+rvanilla)^0.5)-SUM($K342:AN342),(Input!$K$163*(1+rvanilla)^0.5)/A21stdlife))</f>
        <v>0</v>
      </c>
      <c r="AP342" s="161">
        <f>IF(A21stdlife="n/a","n/a",IF(AP$3&gt;(A21stdlife+$E342),(Input!$K$163*(1+rvanilla)^0.5)-SUM($K342:AO342),(Input!$K$163*(1+rvanilla)^0.5)/A21stdlife))</f>
        <v>0</v>
      </c>
      <c r="AQ342" s="161">
        <f>IF(A21stdlife="n/a","n/a",IF(AQ$3&gt;(A21stdlife+$E342),(Input!$K$163*(1+rvanilla)^0.5)-SUM($K342:AP342),(Input!$K$163*(1+rvanilla)^0.5)/A21stdlife))</f>
        <v>0</v>
      </c>
      <c r="AR342" s="161">
        <f>IF(A21stdlife="n/a","n/a",IF(AR$3&gt;(A21stdlife+$E342),(Input!$K$163*(1+rvanilla)^0.5)-SUM($K342:AQ342),(Input!$K$163*(1+rvanilla)^0.5)/A21stdlife))</f>
        <v>0</v>
      </c>
      <c r="AS342" s="161">
        <f>IF(A21stdlife="n/a","n/a",IF(AS$3&gt;(A21stdlife+$E342),(Input!$K$163*(1+rvanilla)^0.5)-SUM($K342:AR342),(Input!$K$163*(1+rvanilla)^0.5)/A21stdlife))</f>
        <v>0</v>
      </c>
      <c r="AT342" s="161">
        <f>IF(A21stdlife="n/a","n/a",IF(AT$3&gt;(A21stdlife+$E342),(Input!$K$163*(1+rvanilla)^0.5)-SUM($K342:AS342),(Input!$K$163*(1+rvanilla)^0.5)/A21stdlife))</f>
        <v>0</v>
      </c>
      <c r="AU342" s="161">
        <f>IF(A21stdlife="n/a","n/a",IF(AU$3&gt;(A21stdlife+$E342),(Input!$K$163*(1+rvanilla)^0.5)-SUM($K342:AT342),(Input!$K$163*(1+rvanilla)^0.5)/A21stdlife))</f>
        <v>0</v>
      </c>
      <c r="AV342" s="161">
        <f>IF(A21stdlife="n/a","n/a",IF(AV$3&gt;(A21stdlife+$E342),(Input!$K$163*(1+rvanilla)^0.5)-SUM($K342:AU342),(Input!$K$163*(1+rvanilla)^0.5)/A21stdlife))</f>
        <v>0</v>
      </c>
      <c r="AW342" s="161">
        <f>IF(A21stdlife="n/a","n/a",IF(AW$3&gt;(A21stdlife+$E342),(Input!$K$163*(1+rvanilla)^0.5)-SUM($K342:AV342),(Input!$K$163*(1+rvanilla)^0.5)/A21stdlife))</f>
        <v>0</v>
      </c>
      <c r="AX342" s="161">
        <f>IF(A21stdlife="n/a","n/a",IF(AX$3&gt;(A21stdlife+$E342),(Input!$K$163*(1+rvanilla)^0.5)-SUM($K342:AW342),(Input!$K$163*(1+rvanilla)^0.5)/A21stdlife))</f>
        <v>0</v>
      </c>
      <c r="AY342" s="161">
        <f>IF(A21stdlife="n/a","n/a",IF(AY$3&gt;(A21stdlife+$E342),(Input!$K$163*(1+rvanilla)^0.5)-SUM($K342:AX342),(Input!$K$163*(1+rvanilla)^0.5)/A21stdlife))</f>
        <v>0</v>
      </c>
      <c r="AZ342" s="161">
        <f>IF(A21stdlife="n/a","n/a",IF(AZ$3&gt;(A21stdlife+$E342),(Input!$K$163*(1+rvanilla)^0.5)-SUM($K342:AY342),(Input!$K$163*(1+rvanilla)^0.5)/A21stdlife))</f>
        <v>0</v>
      </c>
      <c r="BA342" s="161">
        <f>IF(A21stdlife="n/a","n/a",IF(BA$3&gt;(A21stdlife+$E342),(Input!$K$163*(1+rvanilla)^0.5)-SUM($K342:AZ342),(Input!$K$163*(1+rvanilla)^0.5)/A21stdlife))</f>
        <v>0</v>
      </c>
      <c r="BB342" s="161">
        <f>IF(A21stdlife="n/a","n/a",IF(BB$3&gt;(A21stdlife+$E342),(Input!$K$163*(1+rvanilla)^0.5)-SUM($K342:BA342),(Input!$K$163*(1+rvanilla)^0.5)/A21stdlife))</f>
        <v>0</v>
      </c>
      <c r="BC342" s="161">
        <f>IF(A21stdlife="n/a","n/a",IF(BC$3&gt;(A21stdlife+$E342),(Input!$K$163*(1+rvanilla)^0.5)-SUM($K342:BB342),(Input!$K$163*(1+rvanilla)^0.5)/A21stdlife))</f>
        <v>0</v>
      </c>
      <c r="BD342" s="161">
        <f>IF(A21stdlife="n/a","n/a",IF(BD$3&gt;(A21stdlife+$E342),(Input!$K$163*(1+rvanilla)^0.5)-SUM($K342:BC342),(Input!$K$163*(1+rvanilla)^0.5)/A21stdlife))</f>
        <v>0</v>
      </c>
      <c r="BE342" s="161">
        <f>IF(A21stdlife="n/a","n/a",IF(BE$3&gt;(A21stdlife+$E342),(Input!$K$163*(1+rvanilla)^0.5)-SUM($K342:BD342),(Input!$K$163*(1+rvanilla)^0.5)/A21stdlife))</f>
        <v>0</v>
      </c>
      <c r="BF342" s="161">
        <f>IF(A21stdlife="n/a","n/a",IF(BF$3&gt;(A21stdlife+$E342),(Input!$K$163*(1+rvanilla)^0.5)-SUM($K342:BE342),(Input!$K$163*(1+rvanilla)^0.5)/A21stdlife))</f>
        <v>0</v>
      </c>
      <c r="BG342" s="161">
        <f>IF(A21stdlife="n/a","n/a",IF(BG$3&gt;(A21stdlife+$E342),(Input!$K$163*(1+rvanilla)^0.5)-SUM($K342:BF342),(Input!$K$163*(1+rvanilla)^0.5)/A21stdlife))</f>
        <v>0</v>
      </c>
      <c r="BH342" s="161">
        <f>IF(A21stdlife="n/a","n/a",IF(BH$3&gt;(A21stdlife+$E342),(Input!$K$163*(1+rvanilla)^0.5)-SUM($K342:BG342),(Input!$K$163*(1+rvanilla)^0.5)/A21stdlife))</f>
        <v>0</v>
      </c>
      <c r="BI342" s="161">
        <f>IF(A21stdlife="n/a","n/a",IF(BI$3&gt;(A21stdlife+$E342),(Input!$K$163*(1+rvanilla)^0.5)-SUM($K342:BH342),(Input!$K$163*(1+rvanilla)^0.5)/A21stdlife))</f>
        <v>0</v>
      </c>
      <c r="BJ342" s="19"/>
      <c r="BK342" s="19"/>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x14ac:dyDescent="0.2">
      <c r="A343" s="19"/>
      <c r="B343" s="19"/>
      <c r="C343" s="35"/>
      <c r="D343" s="469"/>
      <c r="E343" s="281">
        <v>6</v>
      </c>
      <c r="F343" s="37"/>
      <c r="G343" s="393"/>
      <c r="H343" s="307"/>
      <c r="I343" s="307"/>
      <c r="J343" s="307"/>
      <c r="K343" s="307"/>
      <c r="L343" s="306"/>
      <c r="M343" s="161">
        <f>IF(A21stdlife="n/a","n/a",IF(M$3&gt;(A21stdlife+$E343),(Input!$L$163*(1+rvanilla)^0.5)-SUM($L343:L343),(Input!$L$163*(1+rvanilla)^0.5)/A21stdlife))</f>
        <v>0</v>
      </c>
      <c r="N343" s="161">
        <f>IF(A21stdlife="n/a","n/a",IF(N$3&gt;(A21stdlife+$E343),(Input!$L$163*(1+rvanilla)^0.5)-SUM($L343:M343),(Input!$L$163*(1+rvanilla)^0.5)/A21stdlife))</f>
        <v>0</v>
      </c>
      <c r="O343" s="161">
        <f>IF(A21stdlife="n/a","n/a",IF(O$3&gt;(A21stdlife+$E343),(Input!$L$163*(1+rvanilla)^0.5)-SUM($L343:N343),(Input!$L$163*(1+rvanilla)^0.5)/A21stdlife))</f>
        <v>0</v>
      </c>
      <c r="P343" s="161">
        <f>IF(A21stdlife="n/a","n/a",IF(P$3&gt;(A21stdlife+$E343),(Input!$L$163*(1+rvanilla)^0.5)-SUM($L343:O343),(Input!$L$163*(1+rvanilla)^0.5)/A21stdlife))</f>
        <v>0</v>
      </c>
      <c r="Q343" s="161">
        <f>IF(A21stdlife="n/a","n/a",IF(Q$3&gt;(A21stdlife+$E343),(Input!$L$163*(1+rvanilla)^0.5)-SUM($L343:P343),(Input!$L$163*(1+rvanilla)^0.5)/A21stdlife))</f>
        <v>0</v>
      </c>
      <c r="R343" s="161">
        <f>IF(A21stdlife="n/a","n/a",IF(R$3&gt;(A21stdlife+$E343),(Input!$L$163*(1+rvanilla)^0.5)-SUM($L343:Q343),(Input!$L$163*(1+rvanilla)^0.5)/A21stdlife))</f>
        <v>0</v>
      </c>
      <c r="S343" s="161">
        <f>IF(A21stdlife="n/a","n/a",IF(S$3&gt;(A21stdlife+$E343),(Input!$L$163*(1+rvanilla)^0.5)-SUM($L343:R343),(Input!$L$163*(1+rvanilla)^0.5)/A21stdlife))</f>
        <v>0</v>
      </c>
      <c r="T343" s="161">
        <f>IF(A21stdlife="n/a","n/a",IF(T$3&gt;(A21stdlife+$E343),(Input!$L$163*(1+rvanilla)^0.5)-SUM($L343:S343),(Input!$L$163*(1+rvanilla)^0.5)/A21stdlife))</f>
        <v>0</v>
      </c>
      <c r="U343" s="161">
        <f>IF(A21stdlife="n/a","n/a",IF(U$3&gt;(A21stdlife+$E343),(Input!$L$163*(1+rvanilla)^0.5)-SUM($L343:T343),(Input!$L$163*(1+rvanilla)^0.5)/A21stdlife))</f>
        <v>0</v>
      </c>
      <c r="V343" s="161">
        <f>IF(A21stdlife="n/a","n/a",IF(V$3&gt;(A21stdlife+$E343),(Input!$L$163*(1+rvanilla)^0.5)-SUM($L343:U343),(Input!$L$163*(1+rvanilla)^0.5)/A21stdlife))</f>
        <v>0</v>
      </c>
      <c r="W343" s="161">
        <f>IF(A21stdlife="n/a","n/a",IF(W$3&gt;(A21stdlife+$E343),(Input!$L$163*(1+rvanilla)^0.5)-SUM($L343:V343),(Input!$L$163*(1+rvanilla)^0.5)/A21stdlife))</f>
        <v>0</v>
      </c>
      <c r="X343" s="161">
        <f>IF(A21stdlife="n/a","n/a",IF(X$3&gt;(A21stdlife+$E343),(Input!$L$163*(1+rvanilla)^0.5)-SUM($L343:W343),(Input!$L$163*(1+rvanilla)^0.5)/A21stdlife))</f>
        <v>0</v>
      </c>
      <c r="Y343" s="161">
        <f>IF(A21stdlife="n/a","n/a",IF(Y$3&gt;(A21stdlife+$E343),(Input!$L$163*(1+rvanilla)^0.5)-SUM($L343:X343),(Input!$L$163*(1+rvanilla)^0.5)/A21stdlife))</f>
        <v>0</v>
      </c>
      <c r="Z343" s="161">
        <f>IF(A21stdlife="n/a","n/a",IF(Z$3&gt;(A21stdlife+$E343),(Input!$L$163*(1+rvanilla)^0.5)-SUM($L343:Y343),(Input!$L$163*(1+rvanilla)^0.5)/A21stdlife))</f>
        <v>0</v>
      </c>
      <c r="AA343" s="161">
        <f>IF(A21stdlife="n/a","n/a",IF(AA$3&gt;(A21stdlife+$E343),(Input!$L$163*(1+rvanilla)^0.5)-SUM($L343:Z343),(Input!$L$163*(1+rvanilla)^0.5)/A21stdlife))</f>
        <v>0</v>
      </c>
      <c r="AB343" s="161">
        <f>IF(A21stdlife="n/a","n/a",IF(AB$3&gt;(A21stdlife+$E343),(Input!$L$163*(1+rvanilla)^0.5)-SUM($L343:AA343),(Input!$L$163*(1+rvanilla)^0.5)/A21stdlife))</f>
        <v>0</v>
      </c>
      <c r="AC343" s="161">
        <f>IF(A21stdlife="n/a","n/a",IF(AC$3&gt;(A21stdlife+$E343),(Input!$L$163*(1+rvanilla)^0.5)-SUM($L343:AB343),(Input!$L$163*(1+rvanilla)^0.5)/A21stdlife))</f>
        <v>0</v>
      </c>
      <c r="AD343" s="161">
        <f>IF(A21stdlife="n/a","n/a",IF(AD$3&gt;(A21stdlife+$E343),(Input!$L$163*(1+rvanilla)^0.5)-SUM($L343:AC343),(Input!$L$163*(1+rvanilla)^0.5)/A21stdlife))</f>
        <v>0</v>
      </c>
      <c r="AE343" s="161">
        <f>IF(A21stdlife="n/a","n/a",IF(AE$3&gt;(A21stdlife+$E343),(Input!$L$163*(1+rvanilla)^0.5)-SUM($L343:AD343),(Input!$L$163*(1+rvanilla)^0.5)/A21stdlife))</f>
        <v>0</v>
      </c>
      <c r="AF343" s="161">
        <f>IF(A21stdlife="n/a","n/a",IF(AF$3&gt;(A21stdlife+$E343),(Input!$L$163*(1+rvanilla)^0.5)-SUM($L343:AE343),(Input!$L$163*(1+rvanilla)^0.5)/A21stdlife))</f>
        <v>0</v>
      </c>
      <c r="AG343" s="161">
        <f>IF(A21stdlife="n/a","n/a",IF(AG$3&gt;(A21stdlife+$E343),(Input!$L$163*(1+rvanilla)^0.5)-SUM($L343:AF343),(Input!$L$163*(1+rvanilla)^0.5)/A21stdlife))</f>
        <v>0</v>
      </c>
      <c r="AH343" s="161">
        <f>IF(A21stdlife="n/a","n/a",IF(AH$3&gt;(A21stdlife+$E343),(Input!$L$163*(1+rvanilla)^0.5)-SUM($L343:AG343),(Input!$L$163*(1+rvanilla)^0.5)/A21stdlife))</f>
        <v>0</v>
      </c>
      <c r="AI343" s="161">
        <f>IF(A21stdlife="n/a","n/a",IF(AI$3&gt;(A21stdlife+$E343),(Input!$L$163*(1+rvanilla)^0.5)-SUM($L343:AH343),(Input!$L$163*(1+rvanilla)^0.5)/A21stdlife))</f>
        <v>0</v>
      </c>
      <c r="AJ343" s="161">
        <f>IF(A21stdlife="n/a","n/a",IF(AJ$3&gt;(A21stdlife+$E343),(Input!$L$163*(1+rvanilla)^0.5)-SUM($L343:AI343),(Input!$L$163*(1+rvanilla)^0.5)/A21stdlife))</f>
        <v>0</v>
      </c>
      <c r="AK343" s="161">
        <f>IF(A21stdlife="n/a","n/a",IF(AK$3&gt;(A21stdlife+$E343),(Input!$L$163*(1+rvanilla)^0.5)-SUM($L343:AJ343),(Input!$L$163*(1+rvanilla)^0.5)/A21stdlife))</f>
        <v>0</v>
      </c>
      <c r="AL343" s="161">
        <f>IF(A21stdlife="n/a","n/a",IF(AL$3&gt;(A21stdlife+$E343),(Input!$L$163*(1+rvanilla)^0.5)-SUM($L343:AK343),(Input!$L$163*(1+rvanilla)^0.5)/A21stdlife))</f>
        <v>0</v>
      </c>
      <c r="AM343" s="161">
        <f>IF(A21stdlife="n/a","n/a",IF(AM$3&gt;(A21stdlife+$E343),(Input!$L$163*(1+rvanilla)^0.5)-SUM($L343:AL343),(Input!$L$163*(1+rvanilla)^0.5)/A21stdlife))</f>
        <v>0</v>
      </c>
      <c r="AN343" s="161">
        <f>IF(A21stdlife="n/a","n/a",IF(AN$3&gt;(A21stdlife+$E343),(Input!$L$163*(1+rvanilla)^0.5)-SUM($L343:AM343),(Input!$L$163*(1+rvanilla)^0.5)/A21stdlife))</f>
        <v>0</v>
      </c>
      <c r="AO343" s="161">
        <f>IF(A21stdlife="n/a","n/a",IF(AO$3&gt;(A21stdlife+$E343),(Input!$L$163*(1+rvanilla)^0.5)-SUM($L343:AN343),(Input!$L$163*(1+rvanilla)^0.5)/A21stdlife))</f>
        <v>0</v>
      </c>
      <c r="AP343" s="161">
        <f>IF(A21stdlife="n/a","n/a",IF(AP$3&gt;(A21stdlife+$E343),(Input!$L$163*(1+rvanilla)^0.5)-SUM($L343:AO343),(Input!$L$163*(1+rvanilla)^0.5)/A21stdlife))</f>
        <v>0</v>
      </c>
      <c r="AQ343" s="161">
        <f>IF(A21stdlife="n/a","n/a",IF(AQ$3&gt;(A21stdlife+$E343),(Input!$L$163*(1+rvanilla)^0.5)-SUM($L343:AP343),(Input!$L$163*(1+rvanilla)^0.5)/A21stdlife))</f>
        <v>0</v>
      </c>
      <c r="AR343" s="161">
        <f>IF(A21stdlife="n/a","n/a",IF(AR$3&gt;(A21stdlife+$E343),(Input!$L$163*(1+rvanilla)^0.5)-SUM($L343:AQ343),(Input!$L$163*(1+rvanilla)^0.5)/A21stdlife))</f>
        <v>0</v>
      </c>
      <c r="AS343" s="161">
        <f>IF(A21stdlife="n/a","n/a",IF(AS$3&gt;(A21stdlife+$E343),(Input!$L$163*(1+rvanilla)^0.5)-SUM($L343:AR343),(Input!$L$163*(1+rvanilla)^0.5)/A21stdlife))</f>
        <v>0</v>
      </c>
      <c r="AT343" s="161">
        <f>IF(A21stdlife="n/a","n/a",IF(AT$3&gt;(A21stdlife+$E343),(Input!$L$163*(1+rvanilla)^0.5)-SUM($L343:AS343),(Input!$L$163*(1+rvanilla)^0.5)/A21stdlife))</f>
        <v>0</v>
      </c>
      <c r="AU343" s="161">
        <f>IF(A21stdlife="n/a","n/a",IF(AU$3&gt;(A21stdlife+$E343),(Input!$L$163*(1+rvanilla)^0.5)-SUM($L343:AT343),(Input!$L$163*(1+rvanilla)^0.5)/A21stdlife))</f>
        <v>0</v>
      </c>
      <c r="AV343" s="161">
        <f>IF(A21stdlife="n/a","n/a",IF(AV$3&gt;(A21stdlife+$E343),(Input!$L$163*(1+rvanilla)^0.5)-SUM($L343:AU343),(Input!$L$163*(1+rvanilla)^0.5)/A21stdlife))</f>
        <v>0</v>
      </c>
      <c r="AW343" s="161">
        <f>IF(A21stdlife="n/a","n/a",IF(AW$3&gt;(A21stdlife+$E343),(Input!$L$163*(1+rvanilla)^0.5)-SUM($L343:AV343),(Input!$L$163*(1+rvanilla)^0.5)/A21stdlife))</f>
        <v>0</v>
      </c>
      <c r="AX343" s="161">
        <f>IF(A21stdlife="n/a","n/a",IF(AX$3&gt;(A21stdlife+$E343),(Input!$L$163*(1+rvanilla)^0.5)-SUM($L343:AW343),(Input!$L$163*(1+rvanilla)^0.5)/A21stdlife))</f>
        <v>0</v>
      </c>
      <c r="AY343" s="161">
        <f>IF(A21stdlife="n/a","n/a",IF(AY$3&gt;(A21stdlife+$E343),(Input!$L$163*(1+rvanilla)^0.5)-SUM($L343:AX343),(Input!$L$163*(1+rvanilla)^0.5)/A21stdlife))</f>
        <v>0</v>
      </c>
      <c r="AZ343" s="161">
        <f>IF(A21stdlife="n/a","n/a",IF(AZ$3&gt;(A21stdlife+$E343),(Input!$L$163*(1+rvanilla)^0.5)-SUM($L343:AY343),(Input!$L$163*(1+rvanilla)^0.5)/A21stdlife))</f>
        <v>0</v>
      </c>
      <c r="BA343" s="161">
        <f>IF(A21stdlife="n/a","n/a",IF(BA$3&gt;(A21stdlife+$E343),(Input!$L$163*(1+rvanilla)^0.5)-SUM($L343:AZ343),(Input!$L$163*(1+rvanilla)^0.5)/A21stdlife))</f>
        <v>0</v>
      </c>
      <c r="BB343" s="161">
        <f>IF(A21stdlife="n/a","n/a",IF(BB$3&gt;(A21stdlife+$E343),(Input!$L$163*(1+rvanilla)^0.5)-SUM($L343:BA343),(Input!$L$163*(1+rvanilla)^0.5)/A21stdlife))</f>
        <v>0</v>
      </c>
      <c r="BC343" s="161">
        <f>IF(A21stdlife="n/a","n/a",IF(BC$3&gt;(A21stdlife+$E343),(Input!$L$163*(1+rvanilla)^0.5)-SUM($L343:BB343),(Input!$L$163*(1+rvanilla)^0.5)/A21stdlife))</f>
        <v>0</v>
      </c>
      <c r="BD343" s="161">
        <f>IF(A21stdlife="n/a","n/a",IF(BD$3&gt;(A21stdlife+$E343),(Input!$L$163*(1+rvanilla)^0.5)-SUM($L343:BC343),(Input!$L$163*(1+rvanilla)^0.5)/A21stdlife))</f>
        <v>0</v>
      </c>
      <c r="BE343" s="161">
        <f>IF(A21stdlife="n/a","n/a",IF(BE$3&gt;(A21stdlife+$E343),(Input!$L$163*(1+rvanilla)^0.5)-SUM($L343:BD343),(Input!$L$163*(1+rvanilla)^0.5)/A21stdlife))</f>
        <v>0</v>
      </c>
      <c r="BF343" s="161">
        <f>IF(A21stdlife="n/a","n/a",IF(BF$3&gt;(A21stdlife+$E343),(Input!$L$163*(1+rvanilla)^0.5)-SUM($L343:BE343),(Input!$L$163*(1+rvanilla)^0.5)/A21stdlife))</f>
        <v>0</v>
      </c>
      <c r="BG343" s="161">
        <f>IF(A21stdlife="n/a","n/a",IF(BG$3&gt;(A21stdlife+$E343),(Input!$L$163*(1+rvanilla)^0.5)-SUM($L343:BF343),(Input!$L$163*(1+rvanilla)^0.5)/A21stdlife))</f>
        <v>0</v>
      </c>
      <c r="BH343" s="161">
        <f>IF(A21stdlife="n/a","n/a",IF(BH$3&gt;(A21stdlife+$E343),(Input!$L$163*(1+rvanilla)^0.5)-SUM($L343:BG343),(Input!$L$163*(1+rvanilla)^0.5)/A21stdlife))</f>
        <v>0</v>
      </c>
      <c r="BI343" s="161">
        <f>IF(A21stdlife="n/a","n/a",IF(BI$3&gt;(A21stdlife+$E343),(Input!$L$163*(1+rvanilla)^0.5)-SUM($L343:BH343),(Input!$L$163*(1+rvanilla)^0.5)/A21stdlife))</f>
        <v>0</v>
      </c>
      <c r="BJ343" s="19"/>
      <c r="BK343" s="19"/>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idden="1" outlineLevel="2" x14ac:dyDescent="0.2">
      <c r="A344" s="19"/>
      <c r="B344" s="19"/>
      <c r="C344" s="35"/>
      <c r="D344" s="469"/>
      <c r="E344" s="281">
        <v>7</v>
      </c>
      <c r="F344" s="37"/>
      <c r="G344" s="393"/>
      <c r="H344" s="307"/>
      <c r="I344" s="307"/>
      <c r="J344" s="307"/>
      <c r="K344" s="307"/>
      <c r="L344" s="307"/>
      <c r="M344" s="306"/>
      <c r="N344" s="161">
        <f>IF(A21stdlife="n/a","n/a",IF(N$3&gt;(A21stdlife+$E344),(Input!$M$163*(1+rvanilla)^0.5)-SUM($M344:M344),(Input!$M$163*(1+rvanilla)^0.5)/A21stdlife))</f>
        <v>0</v>
      </c>
      <c r="O344" s="161">
        <f>IF(A21stdlife="n/a","n/a",IF(O$3&gt;(A21stdlife+$E344),(Input!$M$163*(1+rvanilla)^0.5)-SUM($M344:N344),(Input!$M$163*(1+rvanilla)^0.5)/A21stdlife))</f>
        <v>0</v>
      </c>
      <c r="P344" s="161">
        <f>IF(A21stdlife="n/a","n/a",IF(P$3&gt;(A21stdlife+$E344),(Input!$M$163*(1+rvanilla)^0.5)-SUM($M344:O344),(Input!$M$163*(1+rvanilla)^0.5)/A21stdlife))</f>
        <v>0</v>
      </c>
      <c r="Q344" s="161">
        <f>IF(A21stdlife="n/a","n/a",IF(Q$3&gt;(A21stdlife+$E344),(Input!$M$163*(1+rvanilla)^0.5)-SUM($M344:P344),(Input!$M$163*(1+rvanilla)^0.5)/A21stdlife))</f>
        <v>0</v>
      </c>
      <c r="R344" s="161">
        <f>IF(A21stdlife="n/a","n/a",IF(R$3&gt;(A21stdlife+$E344),(Input!$M$163*(1+rvanilla)^0.5)-SUM($M344:Q344),(Input!$M$163*(1+rvanilla)^0.5)/A21stdlife))</f>
        <v>0</v>
      </c>
      <c r="S344" s="161">
        <f>IF(A21stdlife="n/a","n/a",IF(S$3&gt;(A21stdlife+$E344),(Input!$M$163*(1+rvanilla)^0.5)-SUM($M344:R344),(Input!$M$163*(1+rvanilla)^0.5)/A21stdlife))</f>
        <v>0</v>
      </c>
      <c r="T344" s="161">
        <f>IF(A21stdlife="n/a","n/a",IF(T$3&gt;(A21stdlife+$E344),(Input!$M$163*(1+rvanilla)^0.5)-SUM($M344:S344),(Input!$M$163*(1+rvanilla)^0.5)/A21stdlife))</f>
        <v>0</v>
      </c>
      <c r="U344" s="161">
        <f>IF(A21stdlife="n/a","n/a",IF(U$3&gt;(A21stdlife+$E344),(Input!$M$163*(1+rvanilla)^0.5)-SUM($M344:T344),(Input!$M$163*(1+rvanilla)^0.5)/A21stdlife))</f>
        <v>0</v>
      </c>
      <c r="V344" s="161">
        <f>IF(A21stdlife="n/a","n/a",IF(V$3&gt;(A21stdlife+$E344),(Input!$M$163*(1+rvanilla)^0.5)-SUM($M344:U344),(Input!$M$163*(1+rvanilla)^0.5)/A21stdlife))</f>
        <v>0</v>
      </c>
      <c r="W344" s="161">
        <f>IF(A21stdlife="n/a","n/a",IF(W$3&gt;(A21stdlife+$E344),(Input!$M$163*(1+rvanilla)^0.5)-SUM($M344:V344),(Input!$M$163*(1+rvanilla)^0.5)/A21stdlife))</f>
        <v>0</v>
      </c>
      <c r="X344" s="161">
        <f>IF(A21stdlife="n/a","n/a",IF(X$3&gt;(A21stdlife+$E344),(Input!$M$163*(1+rvanilla)^0.5)-SUM($M344:W344),(Input!$M$163*(1+rvanilla)^0.5)/A21stdlife))</f>
        <v>0</v>
      </c>
      <c r="Y344" s="161">
        <f>IF(A21stdlife="n/a","n/a",IF(Y$3&gt;(A21stdlife+$E344),(Input!$M$163*(1+rvanilla)^0.5)-SUM($M344:X344),(Input!$M$163*(1+rvanilla)^0.5)/A21stdlife))</f>
        <v>0</v>
      </c>
      <c r="Z344" s="161">
        <f>IF(A21stdlife="n/a","n/a",IF(Z$3&gt;(A21stdlife+$E344),(Input!$M$163*(1+rvanilla)^0.5)-SUM($M344:Y344),(Input!$M$163*(1+rvanilla)^0.5)/A21stdlife))</f>
        <v>0</v>
      </c>
      <c r="AA344" s="161">
        <f>IF(A21stdlife="n/a","n/a",IF(AA$3&gt;(A21stdlife+$E344),(Input!$M$163*(1+rvanilla)^0.5)-SUM($M344:Z344),(Input!$M$163*(1+rvanilla)^0.5)/A21stdlife))</f>
        <v>0</v>
      </c>
      <c r="AB344" s="161">
        <f>IF(A21stdlife="n/a","n/a",IF(AB$3&gt;(A21stdlife+$E344),(Input!$M$163*(1+rvanilla)^0.5)-SUM($M344:AA344),(Input!$M$163*(1+rvanilla)^0.5)/A21stdlife))</f>
        <v>0</v>
      </c>
      <c r="AC344" s="161">
        <f>IF(A21stdlife="n/a","n/a",IF(AC$3&gt;(A21stdlife+$E344),(Input!$M$163*(1+rvanilla)^0.5)-SUM($M344:AB344),(Input!$M$163*(1+rvanilla)^0.5)/A21stdlife))</f>
        <v>0</v>
      </c>
      <c r="AD344" s="161">
        <f>IF(A21stdlife="n/a","n/a",IF(AD$3&gt;(A21stdlife+$E344),(Input!$M$163*(1+rvanilla)^0.5)-SUM($M344:AC344),(Input!$M$163*(1+rvanilla)^0.5)/A21stdlife))</f>
        <v>0</v>
      </c>
      <c r="AE344" s="161">
        <f>IF(A21stdlife="n/a","n/a",IF(AE$3&gt;(A21stdlife+$E344),(Input!$M$163*(1+rvanilla)^0.5)-SUM($M344:AD344),(Input!$M$163*(1+rvanilla)^0.5)/A21stdlife))</f>
        <v>0</v>
      </c>
      <c r="AF344" s="161">
        <f>IF(A21stdlife="n/a","n/a",IF(AF$3&gt;(A21stdlife+$E344),(Input!$M$163*(1+rvanilla)^0.5)-SUM($M344:AE344),(Input!$M$163*(1+rvanilla)^0.5)/A21stdlife))</f>
        <v>0</v>
      </c>
      <c r="AG344" s="161">
        <f>IF(A21stdlife="n/a","n/a",IF(AG$3&gt;(A21stdlife+$E344),(Input!$M$163*(1+rvanilla)^0.5)-SUM($M344:AF344),(Input!$M$163*(1+rvanilla)^0.5)/A21stdlife))</f>
        <v>0</v>
      </c>
      <c r="AH344" s="161">
        <f>IF(A21stdlife="n/a","n/a",IF(AH$3&gt;(A21stdlife+$E344),(Input!$M$163*(1+rvanilla)^0.5)-SUM($M344:AG344),(Input!$M$163*(1+rvanilla)^0.5)/A21stdlife))</f>
        <v>0</v>
      </c>
      <c r="AI344" s="161">
        <f>IF(A21stdlife="n/a","n/a",IF(AI$3&gt;(A21stdlife+$E344),(Input!$M$163*(1+rvanilla)^0.5)-SUM($M344:AH344),(Input!$M$163*(1+rvanilla)^0.5)/A21stdlife))</f>
        <v>0</v>
      </c>
      <c r="AJ344" s="161">
        <f>IF(A21stdlife="n/a","n/a",IF(AJ$3&gt;(A21stdlife+$E344),(Input!$M$163*(1+rvanilla)^0.5)-SUM($M344:AI344),(Input!$M$163*(1+rvanilla)^0.5)/A21stdlife))</f>
        <v>0</v>
      </c>
      <c r="AK344" s="161">
        <f>IF(A21stdlife="n/a","n/a",IF(AK$3&gt;(A21stdlife+$E344),(Input!$M$163*(1+rvanilla)^0.5)-SUM($M344:AJ344),(Input!$M$163*(1+rvanilla)^0.5)/A21stdlife))</f>
        <v>0</v>
      </c>
      <c r="AL344" s="161">
        <f>IF(A21stdlife="n/a","n/a",IF(AL$3&gt;(A21stdlife+$E344),(Input!$M$163*(1+rvanilla)^0.5)-SUM($M344:AK344),(Input!$M$163*(1+rvanilla)^0.5)/A21stdlife))</f>
        <v>0</v>
      </c>
      <c r="AM344" s="161">
        <f>IF(A21stdlife="n/a","n/a",IF(AM$3&gt;(A21stdlife+$E344),(Input!$M$163*(1+rvanilla)^0.5)-SUM($M344:AL344),(Input!$M$163*(1+rvanilla)^0.5)/A21stdlife))</f>
        <v>0</v>
      </c>
      <c r="AN344" s="161">
        <f>IF(A21stdlife="n/a","n/a",IF(AN$3&gt;(A21stdlife+$E344),(Input!$M$163*(1+rvanilla)^0.5)-SUM($M344:AM344),(Input!$M$163*(1+rvanilla)^0.5)/A21stdlife))</f>
        <v>0</v>
      </c>
      <c r="AO344" s="161">
        <f>IF(A21stdlife="n/a","n/a",IF(AO$3&gt;(A21stdlife+$E344),(Input!$M$163*(1+rvanilla)^0.5)-SUM($M344:AN344),(Input!$M$163*(1+rvanilla)^0.5)/A21stdlife))</f>
        <v>0</v>
      </c>
      <c r="AP344" s="161">
        <f>IF(A21stdlife="n/a","n/a",IF(AP$3&gt;(A21stdlife+$E344),(Input!$M$163*(1+rvanilla)^0.5)-SUM($M344:AO344),(Input!$M$163*(1+rvanilla)^0.5)/A21stdlife))</f>
        <v>0</v>
      </c>
      <c r="AQ344" s="161">
        <f>IF(A21stdlife="n/a","n/a",IF(AQ$3&gt;(A21stdlife+$E344),(Input!$M$163*(1+rvanilla)^0.5)-SUM($M344:AP344),(Input!$M$163*(1+rvanilla)^0.5)/A21stdlife))</f>
        <v>0</v>
      </c>
      <c r="AR344" s="161">
        <f>IF(A21stdlife="n/a","n/a",IF(AR$3&gt;(A21stdlife+$E344),(Input!$M$163*(1+rvanilla)^0.5)-SUM($M344:AQ344),(Input!$M$163*(1+rvanilla)^0.5)/A21stdlife))</f>
        <v>0</v>
      </c>
      <c r="AS344" s="161">
        <f>IF(A21stdlife="n/a","n/a",IF(AS$3&gt;(A21stdlife+$E344),(Input!$M$163*(1+rvanilla)^0.5)-SUM($M344:AR344),(Input!$M$163*(1+rvanilla)^0.5)/A21stdlife))</f>
        <v>0</v>
      </c>
      <c r="AT344" s="161">
        <f>IF(A21stdlife="n/a","n/a",IF(AT$3&gt;(A21stdlife+$E344),(Input!$M$163*(1+rvanilla)^0.5)-SUM($M344:AS344),(Input!$M$163*(1+rvanilla)^0.5)/A21stdlife))</f>
        <v>0</v>
      </c>
      <c r="AU344" s="161">
        <f>IF(A21stdlife="n/a","n/a",IF(AU$3&gt;(A21stdlife+$E344),(Input!$M$163*(1+rvanilla)^0.5)-SUM($M344:AT344),(Input!$M$163*(1+rvanilla)^0.5)/A21stdlife))</f>
        <v>0</v>
      </c>
      <c r="AV344" s="161">
        <f>IF(A21stdlife="n/a","n/a",IF(AV$3&gt;(A21stdlife+$E344),(Input!$M$163*(1+rvanilla)^0.5)-SUM($M344:AU344),(Input!$M$163*(1+rvanilla)^0.5)/A21stdlife))</f>
        <v>0</v>
      </c>
      <c r="AW344" s="161">
        <f>IF(A21stdlife="n/a","n/a",IF(AW$3&gt;(A21stdlife+$E344),(Input!$M$163*(1+rvanilla)^0.5)-SUM($M344:AV344),(Input!$M$163*(1+rvanilla)^0.5)/A21stdlife))</f>
        <v>0</v>
      </c>
      <c r="AX344" s="161">
        <f>IF(A21stdlife="n/a","n/a",IF(AX$3&gt;(A21stdlife+$E344),(Input!$M$163*(1+rvanilla)^0.5)-SUM($M344:AW344),(Input!$M$163*(1+rvanilla)^0.5)/A21stdlife))</f>
        <v>0</v>
      </c>
      <c r="AY344" s="161">
        <f>IF(A21stdlife="n/a","n/a",IF(AY$3&gt;(A21stdlife+$E344),(Input!$M$163*(1+rvanilla)^0.5)-SUM($M344:AX344),(Input!$M$163*(1+rvanilla)^0.5)/A21stdlife))</f>
        <v>0</v>
      </c>
      <c r="AZ344" s="161">
        <f>IF(A21stdlife="n/a","n/a",IF(AZ$3&gt;(A21stdlife+$E344),(Input!$M$163*(1+rvanilla)^0.5)-SUM($M344:AY344),(Input!$M$163*(1+rvanilla)^0.5)/A21stdlife))</f>
        <v>0</v>
      </c>
      <c r="BA344" s="161">
        <f>IF(A21stdlife="n/a","n/a",IF(BA$3&gt;(A21stdlife+$E344),(Input!$M$163*(1+rvanilla)^0.5)-SUM($M344:AZ344),(Input!$M$163*(1+rvanilla)^0.5)/A21stdlife))</f>
        <v>0</v>
      </c>
      <c r="BB344" s="161">
        <f>IF(A21stdlife="n/a","n/a",IF(BB$3&gt;(A21stdlife+$E344),(Input!$M$163*(1+rvanilla)^0.5)-SUM($M344:BA344),(Input!$M$163*(1+rvanilla)^0.5)/A21stdlife))</f>
        <v>0</v>
      </c>
      <c r="BC344" s="161">
        <f>IF(A21stdlife="n/a","n/a",IF(BC$3&gt;(A21stdlife+$E344),(Input!$M$163*(1+rvanilla)^0.5)-SUM($M344:BB344),(Input!$M$163*(1+rvanilla)^0.5)/A21stdlife))</f>
        <v>0</v>
      </c>
      <c r="BD344" s="161">
        <f>IF(A21stdlife="n/a","n/a",IF(BD$3&gt;(A21stdlife+$E344),(Input!$M$163*(1+rvanilla)^0.5)-SUM($M344:BC344),(Input!$M$163*(1+rvanilla)^0.5)/A21stdlife))</f>
        <v>0</v>
      </c>
      <c r="BE344" s="161">
        <f>IF(A21stdlife="n/a","n/a",IF(BE$3&gt;(A21stdlife+$E344),(Input!$M$163*(1+rvanilla)^0.5)-SUM($M344:BD344),(Input!$M$163*(1+rvanilla)^0.5)/A21stdlife))</f>
        <v>0</v>
      </c>
      <c r="BF344" s="161">
        <f>IF(A21stdlife="n/a","n/a",IF(BF$3&gt;(A21stdlife+$E344),(Input!$M$163*(1+rvanilla)^0.5)-SUM($M344:BE344),(Input!$M$163*(1+rvanilla)^0.5)/A21stdlife))</f>
        <v>0</v>
      </c>
      <c r="BG344" s="161">
        <f>IF(A21stdlife="n/a","n/a",IF(BG$3&gt;(A21stdlife+$E344),(Input!$M$163*(1+rvanilla)^0.5)-SUM($M344:BF344),(Input!$M$163*(1+rvanilla)^0.5)/A21stdlife))</f>
        <v>0</v>
      </c>
      <c r="BH344" s="161">
        <f>IF(A21stdlife="n/a","n/a",IF(BH$3&gt;(A21stdlife+$E344),(Input!$M$163*(1+rvanilla)^0.5)-SUM($M344:BG344),(Input!$M$163*(1+rvanilla)^0.5)/A21stdlife))</f>
        <v>0</v>
      </c>
      <c r="BI344" s="161">
        <f>IF(A21stdlife="n/a","n/a",IF(BI$3&gt;(A21stdlife+$E344),(Input!$M$163*(1+rvanilla)^0.5)-SUM($M344:BH344),(Input!$M$163*(1+rvanilla)^0.5)/A21stdlife))</f>
        <v>0</v>
      </c>
      <c r="BJ344" s="19"/>
      <c r="BK344" s="19"/>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x14ac:dyDescent="0.2">
      <c r="A345" s="19"/>
      <c r="B345" s="19"/>
      <c r="C345" s="35"/>
      <c r="D345" s="469"/>
      <c r="E345" s="281">
        <v>8</v>
      </c>
      <c r="F345" s="37"/>
      <c r="G345" s="393"/>
      <c r="H345" s="307"/>
      <c r="I345" s="307"/>
      <c r="J345" s="307"/>
      <c r="K345" s="307"/>
      <c r="L345" s="307"/>
      <c r="M345" s="307"/>
      <c r="N345" s="306"/>
      <c r="O345" s="161">
        <f>IF(A21stdlife="n/a","n/a",IF(O$3&gt;(A21stdlife+$E345),(Input!$N$163*(1+rvanilla)^0.5)-SUM($N345:N345),(Input!$N$163*(1+rvanilla)^0.5)/A21stdlife))</f>
        <v>0</v>
      </c>
      <c r="P345" s="161">
        <f>IF(A21stdlife="n/a","n/a",IF(P$3&gt;(A21stdlife+$E345),(Input!$N$163*(1+rvanilla)^0.5)-SUM($N345:O345),(Input!$N$163*(1+rvanilla)^0.5)/A21stdlife))</f>
        <v>0</v>
      </c>
      <c r="Q345" s="161">
        <f>IF(A21stdlife="n/a","n/a",IF(Q$3&gt;(A21stdlife+$E345),(Input!$N$163*(1+rvanilla)^0.5)-SUM($N345:P345),(Input!$N$163*(1+rvanilla)^0.5)/A21stdlife))</f>
        <v>0</v>
      </c>
      <c r="R345" s="161">
        <f>IF(A21stdlife="n/a","n/a",IF(R$3&gt;(A21stdlife+$E345),(Input!$N$163*(1+rvanilla)^0.5)-SUM($N345:Q345),(Input!$N$163*(1+rvanilla)^0.5)/A21stdlife))</f>
        <v>0</v>
      </c>
      <c r="S345" s="161">
        <f>IF(A21stdlife="n/a","n/a",IF(S$3&gt;(A21stdlife+$E345),(Input!$N$163*(1+rvanilla)^0.5)-SUM($N345:R345),(Input!$N$163*(1+rvanilla)^0.5)/A21stdlife))</f>
        <v>0</v>
      </c>
      <c r="T345" s="161">
        <f>IF(A21stdlife="n/a","n/a",IF(T$3&gt;(A21stdlife+$E345),(Input!$N$163*(1+rvanilla)^0.5)-SUM($N345:S345),(Input!$N$163*(1+rvanilla)^0.5)/A21stdlife))</f>
        <v>0</v>
      </c>
      <c r="U345" s="161">
        <f>IF(A21stdlife="n/a","n/a",IF(U$3&gt;(A21stdlife+$E345),(Input!$N$163*(1+rvanilla)^0.5)-SUM($N345:T345),(Input!$N$163*(1+rvanilla)^0.5)/A21stdlife))</f>
        <v>0</v>
      </c>
      <c r="V345" s="161">
        <f>IF(A21stdlife="n/a","n/a",IF(V$3&gt;(A21stdlife+$E345),(Input!$N$163*(1+rvanilla)^0.5)-SUM($N345:U345),(Input!$N$163*(1+rvanilla)^0.5)/A21stdlife))</f>
        <v>0</v>
      </c>
      <c r="W345" s="161">
        <f>IF(A21stdlife="n/a","n/a",IF(W$3&gt;(A21stdlife+$E345),(Input!$N$163*(1+rvanilla)^0.5)-SUM($N345:V345),(Input!$N$163*(1+rvanilla)^0.5)/A21stdlife))</f>
        <v>0</v>
      </c>
      <c r="X345" s="161">
        <f>IF(A21stdlife="n/a","n/a",IF(X$3&gt;(A21stdlife+$E345),(Input!$N$163*(1+rvanilla)^0.5)-SUM($N345:W345),(Input!$N$163*(1+rvanilla)^0.5)/A21stdlife))</f>
        <v>0</v>
      </c>
      <c r="Y345" s="161">
        <f>IF(A21stdlife="n/a","n/a",IF(Y$3&gt;(A21stdlife+$E345),(Input!$N$163*(1+rvanilla)^0.5)-SUM($N345:X345),(Input!$N$163*(1+rvanilla)^0.5)/A21stdlife))</f>
        <v>0</v>
      </c>
      <c r="Z345" s="161">
        <f>IF(A21stdlife="n/a","n/a",IF(Z$3&gt;(A21stdlife+$E345),(Input!$N$163*(1+rvanilla)^0.5)-SUM($N345:Y345),(Input!$N$163*(1+rvanilla)^0.5)/A21stdlife))</f>
        <v>0</v>
      </c>
      <c r="AA345" s="161">
        <f>IF(A21stdlife="n/a","n/a",IF(AA$3&gt;(A21stdlife+$E345),(Input!$N$163*(1+rvanilla)^0.5)-SUM($N345:Z345),(Input!$N$163*(1+rvanilla)^0.5)/A21stdlife))</f>
        <v>0</v>
      </c>
      <c r="AB345" s="161">
        <f>IF(A21stdlife="n/a","n/a",IF(AB$3&gt;(A21stdlife+$E345),(Input!$N$163*(1+rvanilla)^0.5)-SUM($N345:AA345),(Input!$N$163*(1+rvanilla)^0.5)/A21stdlife))</f>
        <v>0</v>
      </c>
      <c r="AC345" s="161">
        <f>IF(A21stdlife="n/a","n/a",IF(AC$3&gt;(A21stdlife+$E345),(Input!$N$163*(1+rvanilla)^0.5)-SUM($N345:AB345),(Input!$N$163*(1+rvanilla)^0.5)/A21stdlife))</f>
        <v>0</v>
      </c>
      <c r="AD345" s="161">
        <f>IF(A21stdlife="n/a","n/a",IF(AD$3&gt;(A21stdlife+$E345),(Input!$N$163*(1+rvanilla)^0.5)-SUM($N345:AC345),(Input!$N$163*(1+rvanilla)^0.5)/A21stdlife))</f>
        <v>0</v>
      </c>
      <c r="AE345" s="161">
        <f>IF(A21stdlife="n/a","n/a",IF(AE$3&gt;(A21stdlife+$E345),(Input!$N$163*(1+rvanilla)^0.5)-SUM($N345:AD345),(Input!$N$163*(1+rvanilla)^0.5)/A21stdlife))</f>
        <v>0</v>
      </c>
      <c r="AF345" s="161">
        <f>IF(A21stdlife="n/a","n/a",IF(AF$3&gt;(A21stdlife+$E345),(Input!$N$163*(1+rvanilla)^0.5)-SUM($N345:AE345),(Input!$N$163*(1+rvanilla)^0.5)/A21stdlife))</f>
        <v>0</v>
      </c>
      <c r="AG345" s="161">
        <f>IF(A21stdlife="n/a","n/a",IF(AG$3&gt;(A21stdlife+$E345),(Input!$N$163*(1+rvanilla)^0.5)-SUM($N345:AF345),(Input!$N$163*(1+rvanilla)^0.5)/A21stdlife))</f>
        <v>0</v>
      </c>
      <c r="AH345" s="161">
        <f>IF(A21stdlife="n/a","n/a",IF(AH$3&gt;(A21stdlife+$E345),(Input!$N$163*(1+rvanilla)^0.5)-SUM($N345:AG345),(Input!$N$163*(1+rvanilla)^0.5)/A21stdlife))</f>
        <v>0</v>
      </c>
      <c r="AI345" s="161">
        <f>IF(A21stdlife="n/a","n/a",IF(AI$3&gt;(A21stdlife+$E345),(Input!$N$163*(1+rvanilla)^0.5)-SUM($N345:AH345),(Input!$N$163*(1+rvanilla)^0.5)/A21stdlife))</f>
        <v>0</v>
      </c>
      <c r="AJ345" s="161">
        <f>IF(A21stdlife="n/a","n/a",IF(AJ$3&gt;(A21stdlife+$E345),(Input!$N$163*(1+rvanilla)^0.5)-SUM($N345:AI345),(Input!$N$163*(1+rvanilla)^0.5)/A21stdlife))</f>
        <v>0</v>
      </c>
      <c r="AK345" s="161">
        <f>IF(A21stdlife="n/a","n/a",IF(AK$3&gt;(A21stdlife+$E345),(Input!$N$163*(1+rvanilla)^0.5)-SUM($N345:AJ345),(Input!$N$163*(1+rvanilla)^0.5)/A21stdlife))</f>
        <v>0</v>
      </c>
      <c r="AL345" s="161">
        <f>IF(A21stdlife="n/a","n/a",IF(AL$3&gt;(A21stdlife+$E345),(Input!$N$163*(1+rvanilla)^0.5)-SUM($N345:AK345),(Input!$N$163*(1+rvanilla)^0.5)/A21stdlife))</f>
        <v>0</v>
      </c>
      <c r="AM345" s="161">
        <f>IF(A21stdlife="n/a","n/a",IF(AM$3&gt;(A21stdlife+$E345),(Input!$N$163*(1+rvanilla)^0.5)-SUM($N345:AL345),(Input!$N$163*(1+rvanilla)^0.5)/A21stdlife))</f>
        <v>0</v>
      </c>
      <c r="AN345" s="161">
        <f>IF(A21stdlife="n/a","n/a",IF(AN$3&gt;(A21stdlife+$E345),(Input!$N$163*(1+rvanilla)^0.5)-SUM($N345:AM345),(Input!$N$163*(1+rvanilla)^0.5)/A21stdlife))</f>
        <v>0</v>
      </c>
      <c r="AO345" s="161">
        <f>IF(A21stdlife="n/a","n/a",IF(AO$3&gt;(A21stdlife+$E345),(Input!$N$163*(1+rvanilla)^0.5)-SUM($N345:AN345),(Input!$N$163*(1+rvanilla)^0.5)/A21stdlife))</f>
        <v>0</v>
      </c>
      <c r="AP345" s="161">
        <f>IF(A21stdlife="n/a","n/a",IF(AP$3&gt;(A21stdlife+$E345),(Input!$N$163*(1+rvanilla)^0.5)-SUM($N345:AO345),(Input!$N$163*(1+rvanilla)^0.5)/A21stdlife))</f>
        <v>0</v>
      </c>
      <c r="AQ345" s="161">
        <f>IF(A21stdlife="n/a","n/a",IF(AQ$3&gt;(A21stdlife+$E345),(Input!$N$163*(1+rvanilla)^0.5)-SUM($N345:AP345),(Input!$N$163*(1+rvanilla)^0.5)/A21stdlife))</f>
        <v>0</v>
      </c>
      <c r="AR345" s="161">
        <f>IF(A21stdlife="n/a","n/a",IF(AR$3&gt;(A21stdlife+$E345),(Input!$N$163*(1+rvanilla)^0.5)-SUM($N345:AQ345),(Input!$N$163*(1+rvanilla)^0.5)/A21stdlife))</f>
        <v>0</v>
      </c>
      <c r="AS345" s="161">
        <f>IF(A21stdlife="n/a","n/a",IF(AS$3&gt;(A21stdlife+$E345),(Input!$N$163*(1+rvanilla)^0.5)-SUM($N345:AR345),(Input!$N$163*(1+rvanilla)^0.5)/A21stdlife))</f>
        <v>0</v>
      </c>
      <c r="AT345" s="161">
        <f>IF(A21stdlife="n/a","n/a",IF(AT$3&gt;(A21stdlife+$E345),(Input!$N$163*(1+rvanilla)^0.5)-SUM($N345:AS345),(Input!$N$163*(1+rvanilla)^0.5)/A21stdlife))</f>
        <v>0</v>
      </c>
      <c r="AU345" s="161">
        <f>IF(A21stdlife="n/a","n/a",IF(AU$3&gt;(A21stdlife+$E345),(Input!$N$163*(1+rvanilla)^0.5)-SUM($N345:AT345),(Input!$N$163*(1+rvanilla)^0.5)/A21stdlife))</f>
        <v>0</v>
      </c>
      <c r="AV345" s="161">
        <f>IF(A21stdlife="n/a","n/a",IF(AV$3&gt;(A21stdlife+$E345),(Input!$N$163*(1+rvanilla)^0.5)-SUM($N345:AU345),(Input!$N$163*(1+rvanilla)^0.5)/A21stdlife))</f>
        <v>0</v>
      </c>
      <c r="AW345" s="161">
        <f>IF(A21stdlife="n/a","n/a",IF(AW$3&gt;(A21stdlife+$E345),(Input!$N$163*(1+rvanilla)^0.5)-SUM($N345:AV345),(Input!$N$163*(1+rvanilla)^0.5)/A21stdlife))</f>
        <v>0</v>
      </c>
      <c r="AX345" s="161">
        <f>IF(A21stdlife="n/a","n/a",IF(AX$3&gt;(A21stdlife+$E345),(Input!$N$163*(1+rvanilla)^0.5)-SUM($N345:AW345),(Input!$N$163*(1+rvanilla)^0.5)/A21stdlife))</f>
        <v>0</v>
      </c>
      <c r="AY345" s="161">
        <f>IF(A21stdlife="n/a","n/a",IF(AY$3&gt;(A21stdlife+$E345),(Input!$N$163*(1+rvanilla)^0.5)-SUM($N345:AX345),(Input!$N$163*(1+rvanilla)^0.5)/A21stdlife))</f>
        <v>0</v>
      </c>
      <c r="AZ345" s="161">
        <f>IF(A21stdlife="n/a","n/a",IF(AZ$3&gt;(A21stdlife+$E345),(Input!$N$163*(1+rvanilla)^0.5)-SUM($N345:AY345),(Input!$N$163*(1+rvanilla)^0.5)/A21stdlife))</f>
        <v>0</v>
      </c>
      <c r="BA345" s="161">
        <f>IF(A21stdlife="n/a","n/a",IF(BA$3&gt;(A21stdlife+$E345),(Input!$N$163*(1+rvanilla)^0.5)-SUM($N345:AZ345),(Input!$N$163*(1+rvanilla)^0.5)/A21stdlife))</f>
        <v>0</v>
      </c>
      <c r="BB345" s="161">
        <f>IF(A21stdlife="n/a","n/a",IF(BB$3&gt;(A21stdlife+$E345),(Input!$N$163*(1+rvanilla)^0.5)-SUM($N345:BA345),(Input!$N$163*(1+rvanilla)^0.5)/A21stdlife))</f>
        <v>0</v>
      </c>
      <c r="BC345" s="161">
        <f>IF(A21stdlife="n/a","n/a",IF(BC$3&gt;(A21stdlife+$E345),(Input!$N$163*(1+rvanilla)^0.5)-SUM($N345:BB345),(Input!$N$163*(1+rvanilla)^0.5)/A21stdlife))</f>
        <v>0</v>
      </c>
      <c r="BD345" s="161">
        <f>IF(A21stdlife="n/a","n/a",IF(BD$3&gt;(A21stdlife+$E345),(Input!$N$163*(1+rvanilla)^0.5)-SUM($N345:BC345),(Input!$N$163*(1+rvanilla)^0.5)/A21stdlife))</f>
        <v>0</v>
      </c>
      <c r="BE345" s="161">
        <f>IF(A21stdlife="n/a","n/a",IF(BE$3&gt;(A21stdlife+$E345),(Input!$N$163*(1+rvanilla)^0.5)-SUM($N345:BD345),(Input!$N$163*(1+rvanilla)^0.5)/A21stdlife))</f>
        <v>0</v>
      </c>
      <c r="BF345" s="161">
        <f>IF(A21stdlife="n/a","n/a",IF(BF$3&gt;(A21stdlife+$E345),(Input!$N$163*(1+rvanilla)^0.5)-SUM($N345:BE345),(Input!$N$163*(1+rvanilla)^0.5)/A21stdlife))</f>
        <v>0</v>
      </c>
      <c r="BG345" s="161">
        <f>IF(A21stdlife="n/a","n/a",IF(BG$3&gt;(A21stdlife+$E345),(Input!$N$163*(1+rvanilla)^0.5)-SUM($N345:BF345),(Input!$N$163*(1+rvanilla)^0.5)/A21stdlife))</f>
        <v>0</v>
      </c>
      <c r="BH345" s="161">
        <f>IF(A21stdlife="n/a","n/a",IF(BH$3&gt;(A21stdlife+$E345),(Input!$N$163*(1+rvanilla)^0.5)-SUM($N345:BG345),(Input!$N$163*(1+rvanilla)^0.5)/A21stdlife))</f>
        <v>0</v>
      </c>
      <c r="BI345" s="161">
        <f>IF(A21stdlife="n/a","n/a",IF(BI$3&gt;(A21stdlife+$E345),(Input!$N$163*(1+rvanilla)^0.5)-SUM($N345:BH345),(Input!$N$163*(1+rvanilla)^0.5)/A21stdlife))</f>
        <v>0</v>
      </c>
      <c r="BJ345" s="19"/>
      <c r="BK345" s="19"/>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x14ac:dyDescent="0.2">
      <c r="A346" s="19"/>
      <c r="B346" s="19"/>
      <c r="C346" s="35"/>
      <c r="D346" s="469"/>
      <c r="E346" s="281">
        <v>9</v>
      </c>
      <c r="F346" s="37"/>
      <c r="G346" s="393"/>
      <c r="H346" s="307"/>
      <c r="I346" s="307"/>
      <c r="J346" s="307"/>
      <c r="K346" s="307"/>
      <c r="L346" s="307"/>
      <c r="M346" s="307"/>
      <c r="N346" s="307"/>
      <c r="O346" s="306"/>
      <c r="P346" s="161">
        <f>IF(A21stdlife="n/a","n/a",IF(P$3&gt;(A21stdlife+$E346),(Input!$O$163*(1+rvanilla)^0.5)-SUM($O346:O346),(Input!$O$163*(1+rvanilla)^0.5)/A21stdlife))</f>
        <v>0</v>
      </c>
      <c r="Q346" s="161">
        <f>IF(A21stdlife="n/a","n/a",IF(Q$3&gt;(A21stdlife+$E346),(Input!$O$163*(1+rvanilla)^0.5)-SUM($O346:P346),(Input!$O$163*(1+rvanilla)^0.5)/A21stdlife))</f>
        <v>0</v>
      </c>
      <c r="R346" s="161">
        <f>IF(A21stdlife="n/a","n/a",IF(R$3&gt;(A21stdlife+$E346),(Input!$O$163*(1+rvanilla)^0.5)-SUM($O346:Q346),(Input!$O$163*(1+rvanilla)^0.5)/A21stdlife))</f>
        <v>0</v>
      </c>
      <c r="S346" s="161">
        <f>IF(A21stdlife="n/a","n/a",IF(S$3&gt;(A21stdlife+$E346),(Input!$O$163*(1+rvanilla)^0.5)-SUM($O346:R346),(Input!$O$163*(1+rvanilla)^0.5)/A21stdlife))</f>
        <v>0</v>
      </c>
      <c r="T346" s="161">
        <f>IF(A21stdlife="n/a","n/a",IF(T$3&gt;(A21stdlife+$E346),(Input!$O$163*(1+rvanilla)^0.5)-SUM($O346:S346),(Input!$O$163*(1+rvanilla)^0.5)/A21stdlife))</f>
        <v>0</v>
      </c>
      <c r="U346" s="161">
        <f>IF(A21stdlife="n/a","n/a",IF(U$3&gt;(A21stdlife+$E346),(Input!$O$163*(1+rvanilla)^0.5)-SUM($O346:T346),(Input!$O$163*(1+rvanilla)^0.5)/A21stdlife))</f>
        <v>0</v>
      </c>
      <c r="V346" s="161">
        <f>IF(A21stdlife="n/a","n/a",IF(V$3&gt;(A21stdlife+$E346),(Input!$O$163*(1+rvanilla)^0.5)-SUM($O346:U346),(Input!$O$163*(1+rvanilla)^0.5)/A21stdlife))</f>
        <v>0</v>
      </c>
      <c r="W346" s="161">
        <f>IF(A21stdlife="n/a","n/a",IF(W$3&gt;(A21stdlife+$E346),(Input!$O$163*(1+rvanilla)^0.5)-SUM($O346:V346),(Input!$O$163*(1+rvanilla)^0.5)/A21stdlife))</f>
        <v>0</v>
      </c>
      <c r="X346" s="161">
        <f>IF(A21stdlife="n/a","n/a",IF(X$3&gt;(A21stdlife+$E346),(Input!$O$163*(1+rvanilla)^0.5)-SUM($O346:W346),(Input!$O$163*(1+rvanilla)^0.5)/A21stdlife))</f>
        <v>0</v>
      </c>
      <c r="Y346" s="161">
        <f>IF(A21stdlife="n/a","n/a",IF(Y$3&gt;(A21stdlife+$E346),(Input!$O$163*(1+rvanilla)^0.5)-SUM($O346:X346),(Input!$O$163*(1+rvanilla)^0.5)/A21stdlife))</f>
        <v>0</v>
      </c>
      <c r="Z346" s="161">
        <f>IF(A21stdlife="n/a","n/a",IF(Z$3&gt;(A21stdlife+$E346),(Input!$O$163*(1+rvanilla)^0.5)-SUM($O346:Y346),(Input!$O$163*(1+rvanilla)^0.5)/A21stdlife))</f>
        <v>0</v>
      </c>
      <c r="AA346" s="161">
        <f>IF(A21stdlife="n/a","n/a",IF(AA$3&gt;(A21stdlife+$E346),(Input!$O$163*(1+rvanilla)^0.5)-SUM($O346:Z346),(Input!$O$163*(1+rvanilla)^0.5)/A21stdlife))</f>
        <v>0</v>
      </c>
      <c r="AB346" s="161">
        <f>IF(A21stdlife="n/a","n/a",IF(AB$3&gt;(A21stdlife+$E346),(Input!$O$163*(1+rvanilla)^0.5)-SUM($O346:AA346),(Input!$O$163*(1+rvanilla)^0.5)/A21stdlife))</f>
        <v>0</v>
      </c>
      <c r="AC346" s="161">
        <f>IF(A21stdlife="n/a","n/a",IF(AC$3&gt;(A21stdlife+$E346),(Input!$O$163*(1+rvanilla)^0.5)-SUM($O346:AB346),(Input!$O$163*(1+rvanilla)^0.5)/A21stdlife))</f>
        <v>0</v>
      </c>
      <c r="AD346" s="161">
        <f>IF(A21stdlife="n/a","n/a",IF(AD$3&gt;(A21stdlife+$E346),(Input!$O$163*(1+rvanilla)^0.5)-SUM($O346:AC346),(Input!$O$163*(1+rvanilla)^0.5)/A21stdlife))</f>
        <v>0</v>
      </c>
      <c r="AE346" s="161">
        <f>IF(A21stdlife="n/a","n/a",IF(AE$3&gt;(A21stdlife+$E346),(Input!$O$163*(1+rvanilla)^0.5)-SUM($O346:AD346),(Input!$O$163*(1+rvanilla)^0.5)/A21stdlife))</f>
        <v>0</v>
      </c>
      <c r="AF346" s="161">
        <f>IF(A21stdlife="n/a","n/a",IF(AF$3&gt;(A21stdlife+$E346),(Input!$O$163*(1+rvanilla)^0.5)-SUM($O346:AE346),(Input!$O$163*(1+rvanilla)^0.5)/A21stdlife))</f>
        <v>0</v>
      </c>
      <c r="AG346" s="161">
        <f>IF(A21stdlife="n/a","n/a",IF(AG$3&gt;(A21stdlife+$E346),(Input!$O$163*(1+rvanilla)^0.5)-SUM($O346:AF346),(Input!$O$163*(1+rvanilla)^0.5)/A21stdlife))</f>
        <v>0</v>
      </c>
      <c r="AH346" s="161">
        <f>IF(A21stdlife="n/a","n/a",IF(AH$3&gt;(A21stdlife+$E346),(Input!$O$163*(1+rvanilla)^0.5)-SUM($O346:AG346),(Input!$O$163*(1+rvanilla)^0.5)/A21stdlife))</f>
        <v>0</v>
      </c>
      <c r="AI346" s="161">
        <f>IF(A21stdlife="n/a","n/a",IF(AI$3&gt;(A21stdlife+$E346),(Input!$O$163*(1+rvanilla)^0.5)-SUM($O346:AH346),(Input!$O$163*(1+rvanilla)^0.5)/A21stdlife))</f>
        <v>0</v>
      </c>
      <c r="AJ346" s="161">
        <f>IF(A21stdlife="n/a","n/a",IF(AJ$3&gt;(A21stdlife+$E346),(Input!$O$163*(1+rvanilla)^0.5)-SUM($O346:AI346),(Input!$O$163*(1+rvanilla)^0.5)/A21stdlife))</f>
        <v>0</v>
      </c>
      <c r="AK346" s="161">
        <f>IF(A21stdlife="n/a","n/a",IF(AK$3&gt;(A21stdlife+$E346),(Input!$O$163*(1+rvanilla)^0.5)-SUM($O346:AJ346),(Input!$O$163*(1+rvanilla)^0.5)/A21stdlife))</f>
        <v>0</v>
      </c>
      <c r="AL346" s="161">
        <f>IF(A21stdlife="n/a","n/a",IF(AL$3&gt;(A21stdlife+$E346),(Input!$O$163*(1+rvanilla)^0.5)-SUM($O346:AK346),(Input!$O$163*(1+rvanilla)^0.5)/A21stdlife))</f>
        <v>0</v>
      </c>
      <c r="AM346" s="161">
        <f>IF(A21stdlife="n/a","n/a",IF(AM$3&gt;(A21stdlife+$E346),(Input!$O$163*(1+rvanilla)^0.5)-SUM($O346:AL346),(Input!$O$163*(1+rvanilla)^0.5)/A21stdlife))</f>
        <v>0</v>
      </c>
      <c r="AN346" s="161">
        <f>IF(A21stdlife="n/a","n/a",IF(AN$3&gt;(A21stdlife+$E346),(Input!$O$163*(1+rvanilla)^0.5)-SUM($O346:AM346),(Input!$O$163*(1+rvanilla)^0.5)/A21stdlife))</f>
        <v>0</v>
      </c>
      <c r="AO346" s="161">
        <f>IF(A21stdlife="n/a","n/a",IF(AO$3&gt;(A21stdlife+$E346),(Input!$O$163*(1+rvanilla)^0.5)-SUM($O346:AN346),(Input!$O$163*(1+rvanilla)^0.5)/A21stdlife))</f>
        <v>0</v>
      </c>
      <c r="AP346" s="161">
        <f>IF(A21stdlife="n/a","n/a",IF(AP$3&gt;(A21stdlife+$E346),(Input!$O$163*(1+rvanilla)^0.5)-SUM($O346:AO346),(Input!$O$163*(1+rvanilla)^0.5)/A21stdlife))</f>
        <v>0</v>
      </c>
      <c r="AQ346" s="161">
        <f>IF(A21stdlife="n/a","n/a",IF(AQ$3&gt;(A21stdlife+$E346),(Input!$O$163*(1+rvanilla)^0.5)-SUM($O346:AP346),(Input!$O$163*(1+rvanilla)^0.5)/A21stdlife))</f>
        <v>0</v>
      </c>
      <c r="AR346" s="161">
        <f>IF(A21stdlife="n/a","n/a",IF(AR$3&gt;(A21stdlife+$E346),(Input!$O$163*(1+rvanilla)^0.5)-SUM($O346:AQ346),(Input!$O$163*(1+rvanilla)^0.5)/A21stdlife))</f>
        <v>0</v>
      </c>
      <c r="AS346" s="161">
        <f>IF(A21stdlife="n/a","n/a",IF(AS$3&gt;(A21stdlife+$E346),(Input!$O$163*(1+rvanilla)^0.5)-SUM($O346:AR346),(Input!$O$163*(1+rvanilla)^0.5)/A21stdlife))</f>
        <v>0</v>
      </c>
      <c r="AT346" s="161">
        <f>IF(A21stdlife="n/a","n/a",IF(AT$3&gt;(A21stdlife+$E346),(Input!$O$163*(1+rvanilla)^0.5)-SUM($O346:AS346),(Input!$O$163*(1+rvanilla)^0.5)/A21stdlife))</f>
        <v>0</v>
      </c>
      <c r="AU346" s="161">
        <f>IF(A21stdlife="n/a","n/a",IF(AU$3&gt;(A21stdlife+$E346),(Input!$O$163*(1+rvanilla)^0.5)-SUM($O346:AT346),(Input!$O$163*(1+rvanilla)^0.5)/A21stdlife))</f>
        <v>0</v>
      </c>
      <c r="AV346" s="161">
        <f>IF(A21stdlife="n/a","n/a",IF(AV$3&gt;(A21stdlife+$E346),(Input!$O$163*(1+rvanilla)^0.5)-SUM($O346:AU346),(Input!$O$163*(1+rvanilla)^0.5)/A21stdlife))</f>
        <v>0</v>
      </c>
      <c r="AW346" s="161">
        <f>IF(A21stdlife="n/a","n/a",IF(AW$3&gt;(A21stdlife+$E346),(Input!$O$163*(1+rvanilla)^0.5)-SUM($O346:AV346),(Input!$O$163*(1+rvanilla)^0.5)/A21stdlife))</f>
        <v>0</v>
      </c>
      <c r="AX346" s="161">
        <f>IF(A21stdlife="n/a","n/a",IF(AX$3&gt;(A21stdlife+$E346),(Input!$O$163*(1+rvanilla)^0.5)-SUM($O346:AW346),(Input!$O$163*(1+rvanilla)^0.5)/A21stdlife))</f>
        <v>0</v>
      </c>
      <c r="AY346" s="161">
        <f>IF(A21stdlife="n/a","n/a",IF(AY$3&gt;(A21stdlife+$E346),(Input!$O$163*(1+rvanilla)^0.5)-SUM($O346:AX346),(Input!$O$163*(1+rvanilla)^0.5)/A21stdlife))</f>
        <v>0</v>
      </c>
      <c r="AZ346" s="161">
        <f>IF(A21stdlife="n/a","n/a",IF(AZ$3&gt;(A21stdlife+$E346),(Input!$O$163*(1+rvanilla)^0.5)-SUM($O346:AY346),(Input!$O$163*(1+rvanilla)^0.5)/A21stdlife))</f>
        <v>0</v>
      </c>
      <c r="BA346" s="161">
        <f>IF(A21stdlife="n/a","n/a",IF(BA$3&gt;(A21stdlife+$E346),(Input!$O$163*(1+rvanilla)^0.5)-SUM($O346:AZ346),(Input!$O$163*(1+rvanilla)^0.5)/A21stdlife))</f>
        <v>0</v>
      </c>
      <c r="BB346" s="161">
        <f>IF(A21stdlife="n/a","n/a",IF(BB$3&gt;(A21stdlife+$E346),(Input!$O$163*(1+rvanilla)^0.5)-SUM($O346:BA346),(Input!$O$163*(1+rvanilla)^0.5)/A21stdlife))</f>
        <v>0</v>
      </c>
      <c r="BC346" s="161">
        <f>IF(A21stdlife="n/a","n/a",IF(BC$3&gt;(A21stdlife+$E346),(Input!$O$163*(1+rvanilla)^0.5)-SUM($O346:BB346),(Input!$O$163*(1+rvanilla)^0.5)/A21stdlife))</f>
        <v>0</v>
      </c>
      <c r="BD346" s="161">
        <f>IF(A21stdlife="n/a","n/a",IF(BD$3&gt;(A21stdlife+$E346),(Input!$O$163*(1+rvanilla)^0.5)-SUM($O346:BC346),(Input!$O$163*(1+rvanilla)^0.5)/A21stdlife))</f>
        <v>0</v>
      </c>
      <c r="BE346" s="161">
        <f>IF(A21stdlife="n/a","n/a",IF(BE$3&gt;(A21stdlife+$E346),(Input!$O$163*(1+rvanilla)^0.5)-SUM($O346:BD346),(Input!$O$163*(1+rvanilla)^0.5)/A21stdlife))</f>
        <v>0</v>
      </c>
      <c r="BF346" s="161">
        <f>IF(A21stdlife="n/a","n/a",IF(BF$3&gt;(A21stdlife+$E346),(Input!$O$163*(1+rvanilla)^0.5)-SUM($O346:BE346),(Input!$O$163*(1+rvanilla)^0.5)/A21stdlife))</f>
        <v>0</v>
      </c>
      <c r="BG346" s="161">
        <f>IF(A21stdlife="n/a","n/a",IF(BG$3&gt;(A21stdlife+$E346),(Input!$O$163*(1+rvanilla)^0.5)-SUM($O346:BF346),(Input!$O$163*(1+rvanilla)^0.5)/A21stdlife))</f>
        <v>0</v>
      </c>
      <c r="BH346" s="161">
        <f>IF(A21stdlife="n/a","n/a",IF(BH$3&gt;(A21stdlife+$E346),(Input!$O$163*(1+rvanilla)^0.5)-SUM($O346:BG346),(Input!$O$163*(1+rvanilla)^0.5)/A21stdlife))</f>
        <v>0</v>
      </c>
      <c r="BI346" s="161">
        <f>IF(A21stdlife="n/a","n/a",IF(BI$3&gt;(A21stdlife+$E346),(Input!$O$163*(1+rvanilla)^0.5)-SUM($O346:BH346),(Input!$O$163*(1+rvanilla)^0.5)/A21stdlife))</f>
        <v>0</v>
      </c>
      <c r="BJ346" s="19"/>
      <c r="BK346" s="19"/>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x14ac:dyDescent="0.2">
      <c r="A347" s="19"/>
      <c r="B347" s="19"/>
      <c r="C347" s="35"/>
      <c r="D347" s="469"/>
      <c r="E347" s="282">
        <v>10</v>
      </c>
      <c r="F347" s="37"/>
      <c r="G347" s="393"/>
      <c r="H347" s="307"/>
      <c r="I347" s="307"/>
      <c r="J347" s="307"/>
      <c r="K347" s="307"/>
      <c r="L347" s="307"/>
      <c r="M347" s="307"/>
      <c r="N347" s="307"/>
      <c r="O347" s="307"/>
      <c r="P347" s="306"/>
      <c r="Q347" s="161">
        <f>IF(A21stdlife="n/a","n/a",IF(Q$3&gt;(A21stdlife+$E347),(Input!$P$163*(1+rvanilla)^0.5)-SUM($P347:P347),(Input!$P$163*(1+rvanilla)^0.5)/A21stdlife))</f>
        <v>0</v>
      </c>
      <c r="R347" s="161">
        <f>IF(A21stdlife="n/a","n/a",IF(R$3&gt;(A21stdlife+$E347),(Input!$P$163*(1+rvanilla)^0.5)-SUM($P347:Q347),(Input!$P$163*(1+rvanilla)^0.5)/A21stdlife))</f>
        <v>0</v>
      </c>
      <c r="S347" s="161">
        <f>IF(A21stdlife="n/a","n/a",IF(S$3&gt;(A21stdlife+$E347),(Input!$P$163*(1+rvanilla)^0.5)-SUM($P347:R347),(Input!$P$163*(1+rvanilla)^0.5)/A21stdlife))</f>
        <v>0</v>
      </c>
      <c r="T347" s="161">
        <f>IF(A21stdlife="n/a","n/a",IF(T$3&gt;(A21stdlife+$E347),(Input!$P$163*(1+rvanilla)^0.5)-SUM($P347:S347),(Input!$P$163*(1+rvanilla)^0.5)/A21stdlife))</f>
        <v>0</v>
      </c>
      <c r="U347" s="161">
        <f>IF(A21stdlife="n/a","n/a",IF(U$3&gt;(A21stdlife+$E347),(Input!$P$163*(1+rvanilla)^0.5)-SUM($P347:T347),(Input!$P$163*(1+rvanilla)^0.5)/A21stdlife))</f>
        <v>0</v>
      </c>
      <c r="V347" s="161">
        <f>IF(A21stdlife="n/a","n/a",IF(V$3&gt;(A21stdlife+$E347),(Input!$P$163*(1+rvanilla)^0.5)-SUM($P347:U347),(Input!$P$163*(1+rvanilla)^0.5)/A21stdlife))</f>
        <v>0</v>
      </c>
      <c r="W347" s="161">
        <f>IF(A21stdlife="n/a","n/a",IF(W$3&gt;(A21stdlife+$E347),(Input!$P$163*(1+rvanilla)^0.5)-SUM($P347:V347),(Input!$P$163*(1+rvanilla)^0.5)/A21stdlife))</f>
        <v>0</v>
      </c>
      <c r="X347" s="161">
        <f>IF(A21stdlife="n/a","n/a",IF(X$3&gt;(A21stdlife+$E347),(Input!$P$163*(1+rvanilla)^0.5)-SUM($P347:W347),(Input!$P$163*(1+rvanilla)^0.5)/A21stdlife))</f>
        <v>0</v>
      </c>
      <c r="Y347" s="161">
        <f>IF(A21stdlife="n/a","n/a",IF(Y$3&gt;(A21stdlife+$E347),(Input!$P$163*(1+rvanilla)^0.5)-SUM($P347:X347),(Input!$P$163*(1+rvanilla)^0.5)/A21stdlife))</f>
        <v>0</v>
      </c>
      <c r="Z347" s="161">
        <f>IF(A21stdlife="n/a","n/a",IF(Z$3&gt;(A21stdlife+$E347),(Input!$P$163*(1+rvanilla)^0.5)-SUM($P347:Y347),(Input!$P$163*(1+rvanilla)^0.5)/A21stdlife))</f>
        <v>0</v>
      </c>
      <c r="AA347" s="161">
        <f>IF(A21stdlife="n/a","n/a",IF(AA$3&gt;(A21stdlife+$E347),(Input!$P$163*(1+rvanilla)^0.5)-SUM($P347:Z347),(Input!$P$163*(1+rvanilla)^0.5)/A21stdlife))</f>
        <v>0</v>
      </c>
      <c r="AB347" s="161">
        <f>IF(A21stdlife="n/a","n/a",IF(AB$3&gt;(A21stdlife+$E347),(Input!$P$163*(1+rvanilla)^0.5)-SUM($P347:AA347),(Input!$P$163*(1+rvanilla)^0.5)/A21stdlife))</f>
        <v>0</v>
      </c>
      <c r="AC347" s="161">
        <f>IF(A21stdlife="n/a","n/a",IF(AC$3&gt;(A21stdlife+$E347),(Input!$P$163*(1+rvanilla)^0.5)-SUM($P347:AB347),(Input!$P$163*(1+rvanilla)^0.5)/A21stdlife))</f>
        <v>0</v>
      </c>
      <c r="AD347" s="161">
        <f>IF(A21stdlife="n/a","n/a",IF(AD$3&gt;(A21stdlife+$E347),(Input!$P$163*(1+rvanilla)^0.5)-SUM($P347:AC347),(Input!$P$163*(1+rvanilla)^0.5)/A21stdlife))</f>
        <v>0</v>
      </c>
      <c r="AE347" s="161">
        <f>IF(A21stdlife="n/a","n/a",IF(AE$3&gt;(A21stdlife+$E347),(Input!$P$163*(1+rvanilla)^0.5)-SUM($P347:AD347),(Input!$P$163*(1+rvanilla)^0.5)/A21stdlife))</f>
        <v>0</v>
      </c>
      <c r="AF347" s="161">
        <f>IF(A21stdlife="n/a","n/a",IF(AF$3&gt;(A21stdlife+$E347),(Input!$P$163*(1+rvanilla)^0.5)-SUM($P347:AE347),(Input!$P$163*(1+rvanilla)^0.5)/A21stdlife))</f>
        <v>0</v>
      </c>
      <c r="AG347" s="161">
        <f>IF(A21stdlife="n/a","n/a",IF(AG$3&gt;(A21stdlife+$E347),(Input!$P$163*(1+rvanilla)^0.5)-SUM($P347:AF347),(Input!$P$163*(1+rvanilla)^0.5)/A21stdlife))</f>
        <v>0</v>
      </c>
      <c r="AH347" s="161">
        <f>IF(A21stdlife="n/a","n/a",IF(AH$3&gt;(A21stdlife+$E347),(Input!$P$163*(1+rvanilla)^0.5)-SUM($P347:AG347),(Input!$P$163*(1+rvanilla)^0.5)/A21stdlife))</f>
        <v>0</v>
      </c>
      <c r="AI347" s="161">
        <f>IF(A21stdlife="n/a","n/a",IF(AI$3&gt;(A21stdlife+$E347),(Input!$P$163*(1+rvanilla)^0.5)-SUM($P347:AH347),(Input!$P$163*(1+rvanilla)^0.5)/A21stdlife))</f>
        <v>0</v>
      </c>
      <c r="AJ347" s="161">
        <f>IF(A21stdlife="n/a","n/a",IF(AJ$3&gt;(A21stdlife+$E347),(Input!$P$163*(1+rvanilla)^0.5)-SUM($P347:AI347),(Input!$P$163*(1+rvanilla)^0.5)/A21stdlife))</f>
        <v>0</v>
      </c>
      <c r="AK347" s="161">
        <f>IF(A21stdlife="n/a","n/a",IF(AK$3&gt;(A21stdlife+$E347),(Input!$P$163*(1+rvanilla)^0.5)-SUM($P347:AJ347),(Input!$P$163*(1+rvanilla)^0.5)/A21stdlife))</f>
        <v>0</v>
      </c>
      <c r="AL347" s="161">
        <f>IF(A21stdlife="n/a","n/a",IF(AL$3&gt;(A21stdlife+$E347),(Input!$P$163*(1+rvanilla)^0.5)-SUM($P347:AK347),(Input!$P$163*(1+rvanilla)^0.5)/A21stdlife))</f>
        <v>0</v>
      </c>
      <c r="AM347" s="161">
        <f>IF(A21stdlife="n/a","n/a",IF(AM$3&gt;(A21stdlife+$E347),(Input!$P$163*(1+rvanilla)^0.5)-SUM($P347:AL347),(Input!$P$163*(1+rvanilla)^0.5)/A21stdlife))</f>
        <v>0</v>
      </c>
      <c r="AN347" s="161">
        <f>IF(A21stdlife="n/a","n/a",IF(AN$3&gt;(A21stdlife+$E347),(Input!$P$163*(1+rvanilla)^0.5)-SUM($P347:AM347),(Input!$P$163*(1+rvanilla)^0.5)/A21stdlife))</f>
        <v>0</v>
      </c>
      <c r="AO347" s="161">
        <f>IF(A21stdlife="n/a","n/a",IF(AO$3&gt;(A21stdlife+$E347),(Input!$P$163*(1+rvanilla)^0.5)-SUM($P347:AN347),(Input!$P$163*(1+rvanilla)^0.5)/A21stdlife))</f>
        <v>0</v>
      </c>
      <c r="AP347" s="161">
        <f>IF(A21stdlife="n/a","n/a",IF(AP$3&gt;(A21stdlife+$E347),(Input!$P$163*(1+rvanilla)^0.5)-SUM($P347:AO347),(Input!$P$163*(1+rvanilla)^0.5)/A21stdlife))</f>
        <v>0</v>
      </c>
      <c r="AQ347" s="161">
        <f>IF(A21stdlife="n/a","n/a",IF(AQ$3&gt;(A21stdlife+$E347),(Input!$P$163*(1+rvanilla)^0.5)-SUM($P347:AP347),(Input!$P$163*(1+rvanilla)^0.5)/A21stdlife))</f>
        <v>0</v>
      </c>
      <c r="AR347" s="161">
        <f>IF(A21stdlife="n/a","n/a",IF(AR$3&gt;(A21stdlife+$E347),(Input!$P$163*(1+rvanilla)^0.5)-SUM($P347:AQ347),(Input!$P$163*(1+rvanilla)^0.5)/A21stdlife))</f>
        <v>0</v>
      </c>
      <c r="AS347" s="161">
        <f>IF(A21stdlife="n/a","n/a",IF(AS$3&gt;(A21stdlife+$E347),(Input!$P$163*(1+rvanilla)^0.5)-SUM($P347:AR347),(Input!$P$163*(1+rvanilla)^0.5)/A21stdlife))</f>
        <v>0</v>
      </c>
      <c r="AT347" s="161">
        <f>IF(A21stdlife="n/a","n/a",IF(AT$3&gt;(A21stdlife+$E347),(Input!$P$163*(1+rvanilla)^0.5)-SUM($P347:AS347),(Input!$P$163*(1+rvanilla)^0.5)/A21stdlife))</f>
        <v>0</v>
      </c>
      <c r="AU347" s="161">
        <f>IF(A21stdlife="n/a","n/a",IF(AU$3&gt;(A21stdlife+$E347),(Input!$P$163*(1+rvanilla)^0.5)-SUM($P347:AT347),(Input!$P$163*(1+rvanilla)^0.5)/A21stdlife))</f>
        <v>0</v>
      </c>
      <c r="AV347" s="161">
        <f>IF(A21stdlife="n/a","n/a",IF(AV$3&gt;(A21stdlife+$E347),(Input!$P$163*(1+rvanilla)^0.5)-SUM($P347:AU347),(Input!$P$163*(1+rvanilla)^0.5)/A21stdlife))</f>
        <v>0</v>
      </c>
      <c r="AW347" s="161">
        <f>IF(A21stdlife="n/a","n/a",IF(AW$3&gt;(A21stdlife+$E347),(Input!$P$163*(1+rvanilla)^0.5)-SUM($P347:AV347),(Input!$P$163*(1+rvanilla)^0.5)/A21stdlife))</f>
        <v>0</v>
      </c>
      <c r="AX347" s="161">
        <f>IF(A21stdlife="n/a","n/a",IF(AX$3&gt;(A21stdlife+$E347),(Input!$P$163*(1+rvanilla)^0.5)-SUM($P347:AW347),(Input!$P$163*(1+rvanilla)^0.5)/A21stdlife))</f>
        <v>0</v>
      </c>
      <c r="AY347" s="161">
        <f>IF(A21stdlife="n/a","n/a",IF(AY$3&gt;(A21stdlife+$E347),(Input!$P$163*(1+rvanilla)^0.5)-SUM($P347:AX347),(Input!$P$163*(1+rvanilla)^0.5)/A21stdlife))</f>
        <v>0</v>
      </c>
      <c r="AZ347" s="161">
        <f>IF(A21stdlife="n/a","n/a",IF(AZ$3&gt;(A21stdlife+$E347),(Input!$P$163*(1+rvanilla)^0.5)-SUM($P347:AY347),(Input!$P$163*(1+rvanilla)^0.5)/A21stdlife))</f>
        <v>0</v>
      </c>
      <c r="BA347" s="161">
        <f>IF(A21stdlife="n/a","n/a",IF(BA$3&gt;(A21stdlife+$E347),(Input!$P$163*(1+rvanilla)^0.5)-SUM($P347:AZ347),(Input!$P$163*(1+rvanilla)^0.5)/A21stdlife))</f>
        <v>0</v>
      </c>
      <c r="BB347" s="161">
        <f>IF(A21stdlife="n/a","n/a",IF(BB$3&gt;(A21stdlife+$E347),(Input!$P$163*(1+rvanilla)^0.5)-SUM($P347:BA347),(Input!$P$163*(1+rvanilla)^0.5)/A21stdlife))</f>
        <v>0</v>
      </c>
      <c r="BC347" s="161">
        <f>IF(A21stdlife="n/a","n/a",IF(BC$3&gt;(A21stdlife+$E347),(Input!$P$163*(1+rvanilla)^0.5)-SUM($P347:BB347),(Input!$P$163*(1+rvanilla)^0.5)/A21stdlife))</f>
        <v>0</v>
      </c>
      <c r="BD347" s="161">
        <f>IF(A21stdlife="n/a","n/a",IF(BD$3&gt;(A21stdlife+$E347),(Input!$P$163*(1+rvanilla)^0.5)-SUM($P347:BC347),(Input!$P$163*(1+rvanilla)^0.5)/A21stdlife))</f>
        <v>0</v>
      </c>
      <c r="BE347" s="161">
        <f>IF(A21stdlife="n/a","n/a",IF(BE$3&gt;(A21stdlife+$E347),(Input!$P$163*(1+rvanilla)^0.5)-SUM($P347:BD347),(Input!$P$163*(1+rvanilla)^0.5)/A21stdlife))</f>
        <v>0</v>
      </c>
      <c r="BF347" s="161">
        <f>IF(A21stdlife="n/a","n/a",IF(BF$3&gt;(A21stdlife+$E347),(Input!$P$163*(1+rvanilla)^0.5)-SUM($P347:BE347),(Input!$P$163*(1+rvanilla)^0.5)/A21stdlife))</f>
        <v>0</v>
      </c>
      <c r="BG347" s="161">
        <f>IF(A21stdlife="n/a","n/a",IF(BG$3&gt;(A21stdlife+$E347),(Input!$P$163*(1+rvanilla)^0.5)-SUM($P347:BF347),(Input!$P$163*(1+rvanilla)^0.5)/A21stdlife))</f>
        <v>0</v>
      </c>
      <c r="BH347" s="161">
        <f>IF(A21stdlife="n/a","n/a",IF(BH$3&gt;(A21stdlife+$E347),(Input!$P$163*(1+rvanilla)^0.5)-SUM($P347:BG347),(Input!$P$163*(1+rvanilla)^0.5)/A21stdlife))</f>
        <v>0</v>
      </c>
      <c r="BI347" s="161">
        <f>IF(A21stdlife="n/a","n/a",IF(BI$3&gt;(A21stdlife+$E347),(Input!$P$163*(1+rvanilla)^0.5)-SUM($P347:BH347),(Input!$P$163*(1+rvanilla)^0.5)/A21stdlife))</f>
        <v>0</v>
      </c>
      <c r="BJ347" s="19"/>
      <c r="BK347" s="19"/>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1" x14ac:dyDescent="0.2">
      <c r="A348" s="19"/>
      <c r="B348" s="19"/>
      <c r="C348" s="35" t="str">
        <f>Asset21</f>
        <v>Equity raising costs</v>
      </c>
      <c r="D348" s="19"/>
      <c r="E348" s="19"/>
      <c r="F348" s="32"/>
      <c r="G348" s="158">
        <f t="shared" ref="G348:AL348" si="77">SUM(G336:G347)</f>
        <v>1.3478235700057059E-2</v>
      </c>
      <c r="H348" s="158">
        <f t="shared" si="77"/>
        <v>1.3478235700057059E-2</v>
      </c>
      <c r="I348" s="158">
        <f t="shared" si="77"/>
        <v>1.3478235700057059E-2</v>
      </c>
      <c r="J348" s="158">
        <f t="shared" si="77"/>
        <v>1.3478235700057059E-2</v>
      </c>
      <c r="K348" s="158">
        <f t="shared" si="77"/>
        <v>1.3478235700057059E-2</v>
      </c>
      <c r="L348" s="158">
        <f t="shared" si="77"/>
        <v>1.3478235700057059E-2</v>
      </c>
      <c r="M348" s="158">
        <f t="shared" si="77"/>
        <v>1.3478235700057059E-2</v>
      </c>
      <c r="N348" s="158">
        <f t="shared" si="77"/>
        <v>1.3478235700057059E-2</v>
      </c>
      <c r="O348" s="158">
        <f t="shared" si="77"/>
        <v>1.3478235700057059E-2</v>
      </c>
      <c r="P348" s="158">
        <f t="shared" si="77"/>
        <v>1.3478235700057059E-2</v>
      </c>
      <c r="Q348" s="158">
        <f t="shared" si="77"/>
        <v>1.3478235700057059E-2</v>
      </c>
      <c r="R348" s="158">
        <f t="shared" si="77"/>
        <v>1.3478235700057059E-2</v>
      </c>
      <c r="S348" s="158">
        <f t="shared" si="77"/>
        <v>1.3478235700057059E-2</v>
      </c>
      <c r="T348" s="158">
        <f t="shared" si="77"/>
        <v>1.3478235700057059E-2</v>
      </c>
      <c r="U348" s="158">
        <f t="shared" si="77"/>
        <v>1.3478235700057059E-2</v>
      </c>
      <c r="V348" s="158">
        <f t="shared" si="77"/>
        <v>1.3478235700057059E-2</v>
      </c>
      <c r="W348" s="158">
        <f t="shared" si="77"/>
        <v>1.3478235700057059E-2</v>
      </c>
      <c r="X348" s="158">
        <f t="shared" si="77"/>
        <v>1.3478235700057059E-2</v>
      </c>
      <c r="Y348" s="158">
        <f t="shared" si="77"/>
        <v>1.3478235700057059E-2</v>
      </c>
      <c r="Z348" s="158">
        <f t="shared" si="77"/>
        <v>1.3478235700057059E-2</v>
      </c>
      <c r="AA348" s="158">
        <f t="shared" si="77"/>
        <v>1.3478235700057059E-2</v>
      </c>
      <c r="AB348" s="158">
        <f t="shared" si="77"/>
        <v>1.3478235700057059E-2</v>
      </c>
      <c r="AC348" s="158">
        <f t="shared" si="77"/>
        <v>1.3478235700057059E-2</v>
      </c>
      <c r="AD348" s="158">
        <f t="shared" si="77"/>
        <v>1.3478235700057059E-2</v>
      </c>
      <c r="AE348" s="158">
        <f t="shared" si="77"/>
        <v>1.3478235700057059E-2</v>
      </c>
      <c r="AF348" s="158">
        <f t="shared" si="77"/>
        <v>1.3478235700057059E-2</v>
      </c>
      <c r="AG348" s="158">
        <f t="shared" si="77"/>
        <v>1.3478235700057059E-2</v>
      </c>
      <c r="AH348" s="158">
        <f t="shared" si="77"/>
        <v>1.3478235700057059E-2</v>
      </c>
      <c r="AI348" s="158">
        <f t="shared" si="77"/>
        <v>1.3478235700057059E-2</v>
      </c>
      <c r="AJ348" s="158">
        <f t="shared" si="77"/>
        <v>1.3478235700057059E-2</v>
      </c>
      <c r="AK348" s="158">
        <f t="shared" si="77"/>
        <v>1.3478235700057059E-2</v>
      </c>
      <c r="AL348" s="158">
        <f t="shared" si="77"/>
        <v>1.3478235700057059E-2</v>
      </c>
      <c r="AM348" s="158">
        <f t="shared" ref="AM348:BI348" si="78">SUM(AM336:AM347)</f>
        <v>1.3478235700057059E-2</v>
      </c>
      <c r="AN348" s="158">
        <f t="shared" si="78"/>
        <v>1.3478235700057059E-2</v>
      </c>
      <c r="AO348" s="158">
        <f t="shared" si="78"/>
        <v>1.3478235700057059E-2</v>
      </c>
      <c r="AP348" s="158">
        <f t="shared" si="78"/>
        <v>1.3478235700057059E-2</v>
      </c>
      <c r="AQ348" s="158">
        <f t="shared" si="78"/>
        <v>1.3478235700057059E-2</v>
      </c>
      <c r="AR348" s="158">
        <f t="shared" si="78"/>
        <v>1.3478235700057059E-2</v>
      </c>
      <c r="AS348" s="158">
        <f t="shared" si="78"/>
        <v>1.3478235700057059E-2</v>
      </c>
      <c r="AT348" s="158">
        <f t="shared" si="78"/>
        <v>1.3478235700057059E-2</v>
      </c>
      <c r="AU348" s="158">
        <f t="shared" si="78"/>
        <v>1.3478235700057059E-2</v>
      </c>
      <c r="AV348" s="158">
        <f t="shared" si="78"/>
        <v>1.3478235700057059E-2</v>
      </c>
      <c r="AW348" s="158">
        <f t="shared" si="78"/>
        <v>1.3478235700057059E-2</v>
      </c>
      <c r="AX348" s="158">
        <f t="shared" si="78"/>
        <v>5.7707481929714088E-3</v>
      </c>
      <c r="AY348" s="158">
        <f t="shared" si="78"/>
        <v>0</v>
      </c>
      <c r="AZ348" s="158">
        <f t="shared" si="78"/>
        <v>0</v>
      </c>
      <c r="BA348" s="158">
        <f t="shared" si="78"/>
        <v>0</v>
      </c>
      <c r="BB348" s="158">
        <f t="shared" si="78"/>
        <v>0</v>
      </c>
      <c r="BC348" s="158">
        <f t="shared" si="78"/>
        <v>0</v>
      </c>
      <c r="BD348" s="158">
        <f t="shared" si="78"/>
        <v>0</v>
      </c>
      <c r="BE348" s="158">
        <f t="shared" si="78"/>
        <v>0</v>
      </c>
      <c r="BF348" s="158">
        <f t="shared" si="78"/>
        <v>0</v>
      </c>
      <c r="BG348" s="158">
        <f t="shared" si="78"/>
        <v>0</v>
      </c>
      <c r="BH348" s="158">
        <f t="shared" si="78"/>
        <v>0</v>
      </c>
      <c r="BI348" s="158">
        <f t="shared" si="78"/>
        <v>0</v>
      </c>
      <c r="BJ348" s="19"/>
      <c r="BK348" s="19"/>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x14ac:dyDescent="0.2">
      <c r="A349" s="19"/>
      <c r="B349" s="42">
        <f>C361</f>
        <v>0</v>
      </c>
      <c r="C349" s="43"/>
      <c r="D349" s="44" t="s">
        <v>72</v>
      </c>
      <c r="E349" s="43"/>
      <c r="F349" s="45"/>
      <c r="G349" s="391">
        <f>IF(G$3&gt;A22remlife,A22value-SUM($F349:F349),IF(A22remlife="N/A","n/a",A22value/A22remlife))</f>
        <v>0</v>
      </c>
      <c r="H349" s="160">
        <f>IF(H$3&gt;A22remlife,A22value-SUM($F349:G349),IF(A22remlife="N/A","n/a",A22value/A22remlife))</f>
        <v>0</v>
      </c>
      <c r="I349" s="160">
        <f>IF(I$3&gt;A22remlife,A22value-SUM($F349:H349),IF(A22remlife="N/A","n/a",A22value/A22remlife))</f>
        <v>0</v>
      </c>
      <c r="J349" s="160">
        <f>IF(J$3&gt;A22remlife,A22value-SUM($F349:I349),IF(A22remlife="N/A","n/a",A22value/A22remlife))</f>
        <v>0</v>
      </c>
      <c r="K349" s="160">
        <f>IF(K$3&gt;A22remlife,A22value-SUM($F349:J349),IF(A22remlife="N/A","n/a",A22value/A22remlife))</f>
        <v>0</v>
      </c>
      <c r="L349" s="160">
        <f>IF(L$3&gt;A22remlife,A22value-SUM($F349:K349),IF(A22remlife="N/A","n/a",A22value/A22remlife))</f>
        <v>0</v>
      </c>
      <c r="M349" s="160">
        <f>IF(M$3&gt;A22remlife,A22value-SUM($F349:L349),IF(A22remlife="N/A","n/a",A22value/A22remlife))</f>
        <v>0</v>
      </c>
      <c r="N349" s="160">
        <f>IF(N$3&gt;A22remlife,A22value-SUM($F349:M349),IF(A22remlife="N/A","n/a",A22value/A22remlife))</f>
        <v>0</v>
      </c>
      <c r="O349" s="160">
        <f>IF(O$3&gt;A22remlife,A22value-SUM($F349:N349),IF(A22remlife="N/A","n/a",A22value/A22remlife))</f>
        <v>0</v>
      </c>
      <c r="P349" s="160">
        <f>IF(P$3&gt;A22remlife,A22value-SUM($F349:O349),IF(A22remlife="N/A","n/a",A22value/A22remlife))</f>
        <v>0</v>
      </c>
      <c r="Q349" s="160">
        <f>IF(Q$3&gt;A22remlife,A22value-SUM($F349:P349),IF(A22remlife="N/A","n/a",A22value/A22remlife))</f>
        <v>0</v>
      </c>
      <c r="R349" s="160">
        <f>IF(R$3&gt;A22remlife,A22value-SUM($F349:Q349),IF(A22remlife="N/A","n/a",A22value/A22remlife))</f>
        <v>0</v>
      </c>
      <c r="S349" s="160">
        <f>IF(S$3&gt;A22remlife,A22value-SUM($F349:R349),IF(A22remlife="N/A","n/a",A22value/A22remlife))</f>
        <v>0</v>
      </c>
      <c r="T349" s="160">
        <f>IF(T$3&gt;A22remlife,A22value-SUM($F349:S349),IF(A22remlife="N/A","n/a",A22value/A22remlife))</f>
        <v>0</v>
      </c>
      <c r="U349" s="160">
        <f>IF(U$3&gt;A22remlife,A22value-SUM($F349:T349),IF(A22remlife="N/A","n/a",A22value/A22remlife))</f>
        <v>0</v>
      </c>
      <c r="V349" s="160">
        <f>IF(V$3&gt;A22remlife,A22value-SUM($F349:U349),IF(A22remlife="N/A","n/a",A22value/A22remlife))</f>
        <v>0</v>
      </c>
      <c r="W349" s="160">
        <f>IF(W$3&gt;A22remlife,A22value-SUM($F349:V349),IF(A22remlife="N/A","n/a",A22value/A22remlife))</f>
        <v>0</v>
      </c>
      <c r="X349" s="160">
        <f>IF(X$3&gt;A22remlife,A22value-SUM($F349:W349),IF(A22remlife="N/A","n/a",A22value/A22remlife))</f>
        <v>0</v>
      </c>
      <c r="Y349" s="160">
        <f>IF(Y$3&gt;A22remlife,A22value-SUM($F349:X349),IF(A22remlife="N/A","n/a",A22value/A22remlife))</f>
        <v>0</v>
      </c>
      <c r="Z349" s="160">
        <f>IF(Z$3&gt;A22remlife,A22value-SUM($F349:Y349),IF(A22remlife="N/A","n/a",A22value/A22remlife))</f>
        <v>0</v>
      </c>
      <c r="AA349" s="160">
        <f>IF(AA$3&gt;A22remlife,A22value-SUM($F349:Z349),IF(A22remlife="N/A","n/a",A22value/A22remlife))</f>
        <v>0</v>
      </c>
      <c r="AB349" s="160">
        <f>IF(AB$3&gt;A22remlife,A22value-SUM($F349:AA349),IF(A22remlife="N/A","n/a",A22value/A22remlife))</f>
        <v>0</v>
      </c>
      <c r="AC349" s="160">
        <f>IF(AC$3&gt;A22remlife,A22value-SUM($F349:AB349),IF(A22remlife="N/A","n/a",A22value/A22remlife))</f>
        <v>0</v>
      </c>
      <c r="AD349" s="160">
        <f>IF(AD$3&gt;A22remlife,A22value-SUM($F349:AC349),IF(A22remlife="N/A","n/a",A22value/A22remlife))</f>
        <v>0</v>
      </c>
      <c r="AE349" s="160">
        <f>IF(AE$3&gt;A22remlife,A22value-SUM($F349:AD349),IF(A22remlife="N/A","n/a",A22value/A22remlife))</f>
        <v>0</v>
      </c>
      <c r="AF349" s="160">
        <f>IF(AF$3&gt;A22remlife,A22value-SUM($F349:AE349),IF(A22remlife="N/A","n/a",A22value/A22remlife))</f>
        <v>0</v>
      </c>
      <c r="AG349" s="160">
        <f>IF(AG$3&gt;A22remlife,A22value-SUM($F349:AF349),IF(A22remlife="N/A","n/a",A22value/A22remlife))</f>
        <v>0</v>
      </c>
      <c r="AH349" s="160">
        <f>IF(AH$3&gt;A22remlife,A22value-SUM($F349:AG349),IF(A22remlife="N/A","n/a",A22value/A22remlife))</f>
        <v>0</v>
      </c>
      <c r="AI349" s="160">
        <f>IF(AI$3&gt;A22remlife,A22value-SUM($F349:AH349),IF(A22remlife="N/A","n/a",A22value/A22remlife))</f>
        <v>0</v>
      </c>
      <c r="AJ349" s="160">
        <f>IF(AJ$3&gt;A22remlife,A22value-SUM($F349:AI349),IF(A22remlife="N/A","n/a",A22value/A22remlife))</f>
        <v>0</v>
      </c>
      <c r="AK349" s="160">
        <f>IF(AK$3&gt;A22remlife,A22value-SUM($F349:AJ349),IF(A22remlife="N/A","n/a",A22value/A22remlife))</f>
        <v>0</v>
      </c>
      <c r="AL349" s="160">
        <f>IF(AL$3&gt;A22remlife,A22value-SUM($F349:AK349),IF(A22remlife="N/A","n/a",A22value/A22remlife))</f>
        <v>0</v>
      </c>
      <c r="AM349" s="160">
        <f>IF(AM$3&gt;A22remlife,A22value-SUM($F349:AL349),IF(A22remlife="N/A","n/a",A22value/A22remlife))</f>
        <v>0</v>
      </c>
      <c r="AN349" s="160">
        <f>IF(AN$3&gt;A22remlife,A22value-SUM($F349:AM349),IF(A22remlife="N/A","n/a",A22value/A22remlife))</f>
        <v>0</v>
      </c>
      <c r="AO349" s="160">
        <f>IF(AO$3&gt;A22remlife,A22value-SUM($F349:AN349),IF(A22remlife="N/A","n/a",A22value/A22remlife))</f>
        <v>0</v>
      </c>
      <c r="AP349" s="160">
        <f>IF(AP$3&gt;A22remlife,A22value-SUM($F349:AO349),IF(A22remlife="N/A","n/a",A22value/A22remlife))</f>
        <v>0</v>
      </c>
      <c r="AQ349" s="160">
        <f>IF(AQ$3&gt;A22remlife,A22value-SUM($F349:AP349),IF(A22remlife="N/A","n/a",A22value/A22remlife))</f>
        <v>0</v>
      </c>
      <c r="AR349" s="160">
        <f>IF(AR$3&gt;A22remlife,A22value-SUM($F349:AQ349),IF(A22remlife="N/A","n/a",A22value/A22remlife))</f>
        <v>0</v>
      </c>
      <c r="AS349" s="160">
        <f>IF(AS$3&gt;A22remlife,A22value-SUM($F349:AR349),IF(A22remlife="N/A","n/a",A22value/A22remlife))</f>
        <v>0</v>
      </c>
      <c r="AT349" s="160">
        <f>IF(AT$3&gt;A22remlife,A22value-SUM($F349:AS349),IF(A22remlife="N/A","n/a",A22value/A22remlife))</f>
        <v>0</v>
      </c>
      <c r="AU349" s="160">
        <f>IF(AU$3&gt;A22remlife,A22value-SUM($F349:AT349),IF(A22remlife="N/A","n/a",A22value/A22remlife))</f>
        <v>0</v>
      </c>
      <c r="AV349" s="160">
        <f>IF(AV$3&gt;A22remlife,A22value-SUM($F349:AU349),IF(A22remlife="N/A","n/a",A22value/A22remlife))</f>
        <v>0</v>
      </c>
      <c r="AW349" s="160">
        <f>IF(AW$3&gt;A22remlife,A22value-SUM($F349:AV349),IF(A22remlife="N/A","n/a",A22value/A22remlife))</f>
        <v>0</v>
      </c>
      <c r="AX349" s="160">
        <f>IF(AX$3&gt;A22remlife,A22value-SUM($F349:AW349),IF(A22remlife="N/A","n/a",A22value/A22remlife))</f>
        <v>0</v>
      </c>
      <c r="AY349" s="160">
        <f>IF(AY$3&gt;A22remlife,A22value-SUM($F349:AX349),IF(A22remlife="N/A","n/a",A22value/A22remlife))</f>
        <v>0</v>
      </c>
      <c r="AZ349" s="160">
        <f>IF(AZ$3&gt;A22remlife,A22value-SUM($F349:AY349),IF(A22remlife="N/A","n/a",A22value/A22remlife))</f>
        <v>0</v>
      </c>
      <c r="BA349" s="160">
        <f>IF(BA$3&gt;A22remlife,A22value-SUM($F349:AZ349),IF(A22remlife="N/A","n/a",A22value/A22remlife))</f>
        <v>0</v>
      </c>
      <c r="BB349" s="160">
        <f>IF(BB$3&gt;A22remlife,A22value-SUM($F349:BA349),IF(A22remlife="N/A","n/a",A22value/A22remlife))</f>
        <v>0</v>
      </c>
      <c r="BC349" s="160">
        <f>IF(BC$3&gt;A22remlife,A22value-SUM($F349:BB349),IF(A22remlife="N/A","n/a",A22value/A22remlife))</f>
        <v>0</v>
      </c>
      <c r="BD349" s="160">
        <f>IF(BD$3&gt;A22remlife,A22value-SUM($F349:BC349),IF(A22remlife="N/A","n/a",A22value/A22remlife))</f>
        <v>0</v>
      </c>
      <c r="BE349" s="160">
        <f>IF(BE$3&gt;A22remlife,A22value-SUM($F349:BD349),IF(A22remlife="N/A","n/a",A22value/A22remlife))</f>
        <v>0</v>
      </c>
      <c r="BF349" s="160">
        <f>IF(BF$3&gt;A22remlife,A22value-SUM($F349:BE349),IF(A22remlife="N/A","n/a",A22value/A22remlife))</f>
        <v>0</v>
      </c>
      <c r="BG349" s="160">
        <f>IF(BG$3&gt;A22remlife,A22value-SUM($F349:BF349),IF(A22remlife="N/A","n/a",A22value/A22remlife))</f>
        <v>0</v>
      </c>
      <c r="BH349" s="160">
        <f>IF(BH$3&gt;A22remlife,A22value-SUM($F349:BG349),IF(A22remlife="N/A","n/a",A22value/A22remlife))</f>
        <v>0</v>
      </c>
      <c r="BI349" s="160">
        <f>IF(BI$3&gt;A22remlife,A22value-SUM($F349:BH349),IF(A22remlife="N/A","n/a",A22value/A22remlife))</f>
        <v>0</v>
      </c>
      <c r="BJ349" s="19"/>
      <c r="BK349" s="1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x14ac:dyDescent="0.2">
      <c r="A350" s="19"/>
      <c r="B350" s="19"/>
      <c r="C350" s="35"/>
      <c r="D350" s="469" t="s">
        <v>71</v>
      </c>
      <c r="E350" s="281">
        <v>0</v>
      </c>
      <c r="F350" s="37"/>
      <c r="G350" s="157"/>
      <c r="H350" s="161"/>
      <c r="I350" s="161"/>
      <c r="J350" s="161"/>
      <c r="K350" s="161"/>
      <c r="L350" s="161"/>
      <c r="M350" s="161"/>
      <c r="N350" s="161"/>
      <c r="O350" s="161"/>
      <c r="P350" s="161"/>
      <c r="Q350" s="161"/>
      <c r="R350" s="161"/>
      <c r="S350" s="161"/>
      <c r="T350" s="161"/>
      <c r="U350" s="161"/>
      <c r="V350" s="161"/>
      <c r="W350" s="161"/>
      <c r="X350" s="161"/>
      <c r="Y350" s="161"/>
      <c r="Z350" s="161"/>
      <c r="AA350" s="161"/>
      <c r="AB350" s="161"/>
      <c r="AC350" s="161"/>
      <c r="AD350" s="161"/>
      <c r="AE350" s="161"/>
      <c r="AF350" s="161"/>
      <c r="AG350" s="161"/>
      <c r="AH350" s="161"/>
      <c r="AI350" s="161"/>
      <c r="AJ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9"/>
      <c r="BK350" s="19"/>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x14ac:dyDescent="0.2">
      <c r="A351" s="19"/>
      <c r="B351" s="19"/>
      <c r="C351" s="35"/>
      <c r="D351" s="469"/>
      <c r="E351" s="281">
        <v>1</v>
      </c>
      <c r="F351" s="37"/>
      <c r="G351" s="392"/>
      <c r="H351" s="161">
        <f>IF(A22stdlife="n/a","n/a",IF(H$3&gt;(A22stdlife+$E351),(Input!$G$164*(1+rvanilla)^0.5)-SUM($G351:G351),(Input!$G$164*(1+rvanilla)^0.5)/A22stdlife))</f>
        <v>0</v>
      </c>
      <c r="I351" s="161">
        <f>IF(A22stdlife="n/a","n/a",IF(I$3&gt;(A22stdlife+$E351),(Input!$G$164*(1+rvanilla)^0.5)-SUM($G351:H351),(Input!$G$164*(1+rvanilla)^0.5)/A22stdlife))</f>
        <v>0</v>
      </c>
      <c r="J351" s="161">
        <f>IF(A22stdlife="n/a","n/a",IF(J$3&gt;(A22stdlife+$E351),(Input!$G$164*(1+rvanilla)^0.5)-SUM($G351:I351),(Input!$G$164*(1+rvanilla)^0.5)/A22stdlife))</f>
        <v>0</v>
      </c>
      <c r="K351" s="161">
        <f>IF(A22stdlife="n/a","n/a",IF(K$3&gt;(A22stdlife+$E351),(Input!$G$164*(1+rvanilla)^0.5)-SUM($G351:J351),(Input!$G$164*(1+rvanilla)^0.5)/A22stdlife))</f>
        <v>0</v>
      </c>
      <c r="L351" s="161">
        <f>IF(A22stdlife="n/a","n/a",IF(L$3&gt;(A22stdlife+$E351),(Input!$G$164*(1+rvanilla)^0.5)-SUM($G351:K351),(Input!$G$164*(1+rvanilla)^0.5)/A22stdlife))</f>
        <v>0</v>
      </c>
      <c r="M351" s="161">
        <f>IF(A22stdlife="n/a","n/a",IF(M$3&gt;(A22stdlife+$E351),(Input!$G$164*(1+rvanilla)^0.5)-SUM($G351:L351),(Input!$G$164*(1+rvanilla)^0.5)/A22stdlife))</f>
        <v>0</v>
      </c>
      <c r="N351" s="161">
        <f>IF(A22stdlife="n/a","n/a",IF(N$3&gt;(A22stdlife+$E351),(Input!$G$164*(1+rvanilla)^0.5)-SUM($G351:M351),(Input!$G$164*(1+rvanilla)^0.5)/A22stdlife))</f>
        <v>0</v>
      </c>
      <c r="O351" s="161">
        <f>IF(A22stdlife="n/a","n/a",IF(O$3&gt;(A22stdlife+$E351),(Input!$G$164*(1+rvanilla)^0.5)-SUM($G351:N351),(Input!$G$164*(1+rvanilla)^0.5)/A22stdlife))</f>
        <v>0</v>
      </c>
      <c r="P351" s="161">
        <f>IF(A22stdlife="n/a","n/a",IF(P$3&gt;(A22stdlife+$E351),(Input!$G$164*(1+rvanilla)^0.5)-SUM($G351:O351),(Input!$G$164*(1+rvanilla)^0.5)/A22stdlife))</f>
        <v>0</v>
      </c>
      <c r="Q351" s="161">
        <f>IF(A22stdlife="n/a","n/a",IF(Q$3&gt;(A22stdlife+$E351),(Input!$G$164*(1+rvanilla)^0.5)-SUM($G351:P351),(Input!$G$164*(1+rvanilla)^0.5)/A22stdlife))</f>
        <v>0</v>
      </c>
      <c r="R351" s="161">
        <f>IF(A22stdlife="n/a","n/a",IF(R$3&gt;(A22stdlife+$E351),(Input!$G$164*(1+rvanilla)^0.5)-SUM($G351:Q351),(Input!$G$164*(1+rvanilla)^0.5)/A22stdlife))</f>
        <v>0</v>
      </c>
      <c r="S351" s="161">
        <f>IF(A22stdlife="n/a","n/a",IF(S$3&gt;(A22stdlife+$E351),(Input!$G$164*(1+rvanilla)^0.5)-SUM($G351:R351),(Input!$G$164*(1+rvanilla)^0.5)/A22stdlife))</f>
        <v>0</v>
      </c>
      <c r="T351" s="161">
        <f>IF(A22stdlife="n/a","n/a",IF(T$3&gt;(A22stdlife+$E351),(Input!$G$164*(1+rvanilla)^0.5)-SUM($G351:S351),(Input!$G$164*(1+rvanilla)^0.5)/A22stdlife))</f>
        <v>0</v>
      </c>
      <c r="U351" s="161">
        <f>IF(A22stdlife="n/a","n/a",IF(U$3&gt;(A22stdlife+$E351),(Input!$G$164*(1+rvanilla)^0.5)-SUM($G351:T351),(Input!$G$164*(1+rvanilla)^0.5)/A22stdlife))</f>
        <v>0</v>
      </c>
      <c r="V351" s="161">
        <f>IF(A22stdlife="n/a","n/a",IF(V$3&gt;(A22stdlife+$E351),(Input!$G$164*(1+rvanilla)^0.5)-SUM($G351:U351),(Input!$G$164*(1+rvanilla)^0.5)/A22stdlife))</f>
        <v>0</v>
      </c>
      <c r="W351" s="161">
        <f>IF(A22stdlife="n/a","n/a",IF(W$3&gt;(A22stdlife+$E351),(Input!$G$164*(1+rvanilla)^0.5)-SUM($G351:V351),(Input!$G$164*(1+rvanilla)^0.5)/A22stdlife))</f>
        <v>0</v>
      </c>
      <c r="X351" s="161">
        <f>IF(A22stdlife="n/a","n/a",IF(X$3&gt;(A22stdlife+$E351),(Input!$G$164*(1+rvanilla)^0.5)-SUM($G351:W351),(Input!$G$164*(1+rvanilla)^0.5)/A22stdlife))</f>
        <v>0</v>
      </c>
      <c r="Y351" s="161">
        <f>IF(A22stdlife="n/a","n/a",IF(Y$3&gt;(A22stdlife+$E351),(Input!$G$164*(1+rvanilla)^0.5)-SUM($G351:X351),(Input!$G$164*(1+rvanilla)^0.5)/A22stdlife))</f>
        <v>0</v>
      </c>
      <c r="Z351" s="161">
        <f>IF(A22stdlife="n/a","n/a",IF(Z$3&gt;(A22stdlife+$E351),(Input!$G$164*(1+rvanilla)^0.5)-SUM($G351:Y351),(Input!$G$164*(1+rvanilla)^0.5)/A22stdlife))</f>
        <v>0</v>
      </c>
      <c r="AA351" s="161">
        <f>IF(A22stdlife="n/a","n/a",IF(AA$3&gt;(A22stdlife+$E351),(Input!$G$164*(1+rvanilla)^0.5)-SUM($G351:Z351),(Input!$G$164*(1+rvanilla)^0.5)/A22stdlife))</f>
        <v>0</v>
      </c>
      <c r="AB351" s="161">
        <f>IF(A22stdlife="n/a","n/a",IF(AB$3&gt;(A22stdlife+$E351),(Input!$G$164*(1+rvanilla)^0.5)-SUM($G351:AA351),(Input!$G$164*(1+rvanilla)^0.5)/A22stdlife))</f>
        <v>0</v>
      </c>
      <c r="AC351" s="161">
        <f>IF(A22stdlife="n/a","n/a",IF(AC$3&gt;(A22stdlife+$E351),(Input!$G$164*(1+rvanilla)^0.5)-SUM($G351:AB351),(Input!$G$164*(1+rvanilla)^0.5)/A22stdlife))</f>
        <v>0</v>
      </c>
      <c r="AD351" s="161">
        <f>IF(A22stdlife="n/a","n/a",IF(AD$3&gt;(A22stdlife+$E351),(Input!$G$164*(1+rvanilla)^0.5)-SUM($G351:AC351),(Input!$G$164*(1+rvanilla)^0.5)/A22stdlife))</f>
        <v>0</v>
      </c>
      <c r="AE351" s="161">
        <f>IF(A22stdlife="n/a","n/a",IF(AE$3&gt;(A22stdlife+$E351),(Input!$G$164*(1+rvanilla)^0.5)-SUM($G351:AD351),(Input!$G$164*(1+rvanilla)^0.5)/A22stdlife))</f>
        <v>0</v>
      </c>
      <c r="AF351" s="161">
        <f>IF(A22stdlife="n/a","n/a",IF(AF$3&gt;(A22stdlife+$E351),(Input!$G$164*(1+rvanilla)^0.5)-SUM($G351:AE351),(Input!$G$164*(1+rvanilla)^0.5)/A22stdlife))</f>
        <v>0</v>
      </c>
      <c r="AG351" s="161">
        <f>IF(A22stdlife="n/a","n/a",IF(AG$3&gt;(A22stdlife+$E351),(Input!$G$164*(1+rvanilla)^0.5)-SUM($G351:AF351),(Input!$G$164*(1+rvanilla)^0.5)/A22stdlife))</f>
        <v>0</v>
      </c>
      <c r="AH351" s="161">
        <f>IF(A22stdlife="n/a","n/a",IF(AH$3&gt;(A22stdlife+$E351),(Input!$G$164*(1+rvanilla)^0.5)-SUM($G351:AG351),(Input!$G$164*(1+rvanilla)^0.5)/A22stdlife))</f>
        <v>0</v>
      </c>
      <c r="AI351" s="161">
        <f>IF(A22stdlife="n/a","n/a",IF(AI$3&gt;(A22stdlife+$E351),(Input!$G$164*(1+rvanilla)^0.5)-SUM($G351:AH351),(Input!$G$164*(1+rvanilla)^0.5)/A22stdlife))</f>
        <v>0</v>
      </c>
      <c r="AJ351" s="161">
        <f>IF(A22stdlife="n/a","n/a",IF(AJ$3&gt;(A22stdlife+$E351),(Input!$G$164*(1+rvanilla)^0.5)-SUM($G351:AI351),(Input!$G$164*(1+rvanilla)^0.5)/A22stdlife))</f>
        <v>0</v>
      </c>
      <c r="AK351" s="161">
        <f>IF(A22stdlife="n/a","n/a",IF(AK$3&gt;(A22stdlife+$E351),(Input!$G$164*(1+rvanilla)^0.5)-SUM($G351:AJ351),(Input!$G$164*(1+rvanilla)^0.5)/A22stdlife))</f>
        <v>0</v>
      </c>
      <c r="AL351" s="161">
        <f>IF(A22stdlife="n/a","n/a",IF(AL$3&gt;(A22stdlife+$E351),(Input!$G$164*(1+rvanilla)^0.5)-SUM($G351:AK351),(Input!$G$164*(1+rvanilla)^0.5)/A22stdlife))</f>
        <v>0</v>
      </c>
      <c r="AM351" s="161">
        <f>IF(A22stdlife="n/a","n/a",IF(AM$3&gt;(A22stdlife+$E351),(Input!$G$164*(1+rvanilla)^0.5)-SUM($G351:AL351),(Input!$G$164*(1+rvanilla)^0.5)/A22stdlife))</f>
        <v>0</v>
      </c>
      <c r="AN351" s="161">
        <f>IF(A22stdlife="n/a","n/a",IF(AN$3&gt;(A22stdlife+$E351),(Input!$G$164*(1+rvanilla)^0.5)-SUM($G351:AM351),(Input!$G$164*(1+rvanilla)^0.5)/A22stdlife))</f>
        <v>0</v>
      </c>
      <c r="AO351" s="161">
        <f>IF(A22stdlife="n/a","n/a",IF(AO$3&gt;(A22stdlife+$E351),(Input!$G$164*(1+rvanilla)^0.5)-SUM($G351:AN351),(Input!$G$164*(1+rvanilla)^0.5)/A22stdlife))</f>
        <v>0</v>
      </c>
      <c r="AP351" s="161">
        <f>IF(A22stdlife="n/a","n/a",IF(AP$3&gt;(A22stdlife+$E351),(Input!$G$164*(1+rvanilla)^0.5)-SUM($G351:AO351),(Input!$G$164*(1+rvanilla)^0.5)/A22stdlife))</f>
        <v>0</v>
      </c>
      <c r="AQ351" s="161">
        <f>IF(A22stdlife="n/a","n/a",IF(AQ$3&gt;(A22stdlife+$E351),(Input!$G$164*(1+rvanilla)^0.5)-SUM($G351:AP351),(Input!$G$164*(1+rvanilla)^0.5)/A22stdlife))</f>
        <v>0</v>
      </c>
      <c r="AR351" s="161">
        <f>IF(A22stdlife="n/a","n/a",IF(AR$3&gt;(A22stdlife+$E351),(Input!$G$164*(1+rvanilla)^0.5)-SUM($G351:AQ351),(Input!$G$164*(1+rvanilla)^0.5)/A22stdlife))</f>
        <v>0</v>
      </c>
      <c r="AS351" s="161">
        <f>IF(A22stdlife="n/a","n/a",IF(AS$3&gt;(A22stdlife+$E351),(Input!$G$164*(1+rvanilla)^0.5)-SUM($G351:AR351),(Input!$G$164*(1+rvanilla)^0.5)/A22stdlife))</f>
        <v>0</v>
      </c>
      <c r="AT351" s="161">
        <f>IF(A22stdlife="n/a","n/a",IF(AT$3&gt;(A22stdlife+$E351),(Input!$G$164*(1+rvanilla)^0.5)-SUM($G351:AS351),(Input!$G$164*(1+rvanilla)^0.5)/A22stdlife))</f>
        <v>0</v>
      </c>
      <c r="AU351" s="161">
        <f>IF(A22stdlife="n/a","n/a",IF(AU$3&gt;(A22stdlife+$E351),(Input!$G$164*(1+rvanilla)^0.5)-SUM($G351:AT351),(Input!$G$164*(1+rvanilla)^0.5)/A22stdlife))</f>
        <v>0</v>
      </c>
      <c r="AV351" s="161">
        <f>IF(A22stdlife="n/a","n/a",IF(AV$3&gt;(A22stdlife+$E351),(Input!$G$164*(1+rvanilla)^0.5)-SUM($G351:AU351),(Input!$G$164*(1+rvanilla)^0.5)/A22stdlife))</f>
        <v>0</v>
      </c>
      <c r="AW351" s="161">
        <f>IF(A22stdlife="n/a","n/a",IF(AW$3&gt;(A22stdlife+$E351),(Input!$G$164*(1+rvanilla)^0.5)-SUM($G351:AV351),(Input!$G$164*(1+rvanilla)^0.5)/A22stdlife))</f>
        <v>0</v>
      </c>
      <c r="AX351" s="161">
        <f>IF(A22stdlife="n/a","n/a",IF(AX$3&gt;(A22stdlife+$E351),(Input!$G$164*(1+rvanilla)^0.5)-SUM($G351:AW351),(Input!$G$164*(1+rvanilla)^0.5)/A22stdlife))</f>
        <v>0</v>
      </c>
      <c r="AY351" s="161">
        <f>IF(A22stdlife="n/a","n/a",IF(AY$3&gt;(A22stdlife+$E351),(Input!$G$164*(1+rvanilla)^0.5)-SUM($G351:AX351),(Input!$G$164*(1+rvanilla)^0.5)/A22stdlife))</f>
        <v>0</v>
      </c>
      <c r="AZ351" s="161">
        <f>IF(A22stdlife="n/a","n/a",IF(AZ$3&gt;(A22stdlife+$E351),(Input!$G$164*(1+rvanilla)^0.5)-SUM($G351:AY351),(Input!$G$164*(1+rvanilla)^0.5)/A22stdlife))</f>
        <v>0</v>
      </c>
      <c r="BA351" s="161">
        <f>IF(A22stdlife="n/a","n/a",IF(BA$3&gt;(A22stdlife+$E351),(Input!$G$164*(1+rvanilla)^0.5)-SUM($G351:AZ351),(Input!$G$164*(1+rvanilla)^0.5)/A22stdlife))</f>
        <v>0</v>
      </c>
      <c r="BB351" s="161">
        <f>IF(A22stdlife="n/a","n/a",IF(BB$3&gt;(A22stdlife+$E351),(Input!$G$164*(1+rvanilla)^0.5)-SUM($G351:BA351),(Input!$G$164*(1+rvanilla)^0.5)/A22stdlife))</f>
        <v>0</v>
      </c>
      <c r="BC351" s="161">
        <f>IF(A22stdlife="n/a","n/a",IF(BC$3&gt;(A22stdlife+$E351),(Input!$G$164*(1+rvanilla)^0.5)-SUM($G351:BB351),(Input!$G$164*(1+rvanilla)^0.5)/A22stdlife))</f>
        <v>0</v>
      </c>
      <c r="BD351" s="161">
        <f>IF(A22stdlife="n/a","n/a",IF(BD$3&gt;(A22stdlife+$E351),(Input!$G$164*(1+rvanilla)^0.5)-SUM($G351:BC351),(Input!$G$164*(1+rvanilla)^0.5)/A22stdlife))</f>
        <v>0</v>
      </c>
      <c r="BE351" s="161">
        <f>IF(A22stdlife="n/a","n/a",IF(BE$3&gt;(A22stdlife+$E351),(Input!$G$164*(1+rvanilla)^0.5)-SUM($G351:BD351),(Input!$G$164*(1+rvanilla)^0.5)/A22stdlife))</f>
        <v>0</v>
      </c>
      <c r="BF351" s="161">
        <f>IF(A22stdlife="n/a","n/a",IF(BF$3&gt;(A22stdlife+$E351),(Input!$G$164*(1+rvanilla)^0.5)-SUM($G351:BE351),(Input!$G$164*(1+rvanilla)^0.5)/A22stdlife))</f>
        <v>0</v>
      </c>
      <c r="BG351" s="161">
        <f>IF(A22stdlife="n/a","n/a",IF(BG$3&gt;(A22stdlife+$E351),(Input!$G$164*(1+rvanilla)^0.5)-SUM($G351:BF351),(Input!$G$164*(1+rvanilla)^0.5)/A22stdlife))</f>
        <v>0</v>
      </c>
      <c r="BH351" s="161">
        <f>IF(A22stdlife="n/a","n/a",IF(BH$3&gt;(A22stdlife+$E351),(Input!$G$164*(1+rvanilla)^0.5)-SUM($G351:BG351),(Input!$G$164*(1+rvanilla)^0.5)/A22stdlife))</f>
        <v>0</v>
      </c>
      <c r="BI351" s="161">
        <f>IF(A22stdlife="n/a","n/a",IF(BI$3&gt;(A22stdlife+$E351),(Input!$G$164*(1+rvanilla)^0.5)-SUM($G351:BH351),(Input!$G$164*(1+rvanilla)^0.5)/A22stdlife))</f>
        <v>0</v>
      </c>
      <c r="BJ351" s="19"/>
      <c r="BK351" s="19"/>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x14ac:dyDescent="0.2">
      <c r="A352" s="19"/>
      <c r="B352" s="19"/>
      <c r="C352" s="35"/>
      <c r="D352" s="469"/>
      <c r="E352" s="281">
        <v>2</v>
      </c>
      <c r="F352" s="37"/>
      <c r="G352" s="393"/>
      <c r="H352" s="306"/>
      <c r="I352" s="161">
        <f>IF(A22stdlife="n/a","n/a",IF(I$3&gt;(A22stdlife+$E352),(Input!$H$164*(1+rvanilla)^0.5)-SUM($H352:H352),(Input!$H$164*(1+rvanilla)^0.5)/A22stdlife))</f>
        <v>0</v>
      </c>
      <c r="J352" s="161">
        <f>IF(A22stdlife="n/a","n/a",IF(J$3&gt;(A22stdlife+$E352),(Input!$H$164*(1+rvanilla)^0.5)-SUM($H352:I352),(Input!$H$164*(1+rvanilla)^0.5)/A22stdlife))</f>
        <v>0</v>
      </c>
      <c r="K352" s="161">
        <f>IF(A22stdlife="n/a","n/a",IF(K$3&gt;(A22stdlife+$E352),(Input!$H$164*(1+rvanilla)^0.5)-SUM($H352:J352),(Input!$H$164*(1+rvanilla)^0.5)/A22stdlife))</f>
        <v>0</v>
      </c>
      <c r="L352" s="161">
        <f>IF(A22stdlife="n/a","n/a",IF(L$3&gt;(A22stdlife+$E352),(Input!$H$164*(1+rvanilla)^0.5)-SUM($H352:K352),(Input!$H$164*(1+rvanilla)^0.5)/A22stdlife))</f>
        <v>0</v>
      </c>
      <c r="M352" s="161">
        <f>IF(A22stdlife="n/a","n/a",IF(M$3&gt;(A22stdlife+$E352),(Input!$H$164*(1+rvanilla)^0.5)-SUM($H352:L352),(Input!$H$164*(1+rvanilla)^0.5)/A22stdlife))</f>
        <v>0</v>
      </c>
      <c r="N352" s="161">
        <f>IF(A22stdlife="n/a","n/a",IF(N$3&gt;(A22stdlife+$E352),(Input!$H$164*(1+rvanilla)^0.5)-SUM($H352:M352),(Input!$H$164*(1+rvanilla)^0.5)/A22stdlife))</f>
        <v>0</v>
      </c>
      <c r="O352" s="161">
        <f>IF(A22stdlife="n/a","n/a",IF(O$3&gt;(A22stdlife+$E352),(Input!$H$164*(1+rvanilla)^0.5)-SUM($H352:N352),(Input!$H$164*(1+rvanilla)^0.5)/A22stdlife))</f>
        <v>0</v>
      </c>
      <c r="P352" s="161">
        <f>IF(A22stdlife="n/a","n/a",IF(P$3&gt;(A22stdlife+$E352),(Input!$H$164*(1+rvanilla)^0.5)-SUM($H352:O352),(Input!$H$164*(1+rvanilla)^0.5)/A22stdlife))</f>
        <v>0</v>
      </c>
      <c r="Q352" s="161">
        <f>IF(A22stdlife="n/a","n/a",IF(Q$3&gt;(A22stdlife+$E352),(Input!$H$164*(1+rvanilla)^0.5)-SUM($H352:P352),(Input!$H$164*(1+rvanilla)^0.5)/A22stdlife))</f>
        <v>0</v>
      </c>
      <c r="R352" s="161">
        <f>IF(A22stdlife="n/a","n/a",IF(R$3&gt;(A22stdlife+$E352),(Input!$H$164*(1+rvanilla)^0.5)-SUM($H352:Q352),(Input!$H$164*(1+rvanilla)^0.5)/A22stdlife))</f>
        <v>0</v>
      </c>
      <c r="S352" s="161">
        <f>IF(A22stdlife="n/a","n/a",IF(S$3&gt;(A22stdlife+$E352),(Input!$H$164*(1+rvanilla)^0.5)-SUM($H352:R352),(Input!$H$164*(1+rvanilla)^0.5)/A22stdlife))</f>
        <v>0</v>
      </c>
      <c r="T352" s="161">
        <f>IF(A22stdlife="n/a","n/a",IF(T$3&gt;(A22stdlife+$E352),(Input!$H$164*(1+rvanilla)^0.5)-SUM($H352:S352),(Input!$H$164*(1+rvanilla)^0.5)/A22stdlife))</f>
        <v>0</v>
      </c>
      <c r="U352" s="161">
        <f>IF(A22stdlife="n/a","n/a",IF(U$3&gt;(A22stdlife+$E352),(Input!$H$164*(1+rvanilla)^0.5)-SUM($H352:T352),(Input!$H$164*(1+rvanilla)^0.5)/A22stdlife))</f>
        <v>0</v>
      </c>
      <c r="V352" s="161">
        <f>IF(A22stdlife="n/a","n/a",IF(V$3&gt;(A22stdlife+$E352),(Input!$H$164*(1+rvanilla)^0.5)-SUM($H352:U352),(Input!$H$164*(1+rvanilla)^0.5)/A22stdlife))</f>
        <v>0</v>
      </c>
      <c r="W352" s="161">
        <f>IF(A22stdlife="n/a","n/a",IF(W$3&gt;(A22stdlife+$E352),(Input!$H$164*(1+rvanilla)^0.5)-SUM($H352:V352),(Input!$H$164*(1+rvanilla)^0.5)/A22stdlife))</f>
        <v>0</v>
      </c>
      <c r="X352" s="161">
        <f>IF(A22stdlife="n/a","n/a",IF(X$3&gt;(A22stdlife+$E352),(Input!$H$164*(1+rvanilla)^0.5)-SUM($H352:W352),(Input!$H$164*(1+rvanilla)^0.5)/A22stdlife))</f>
        <v>0</v>
      </c>
      <c r="Y352" s="161">
        <f>IF(A22stdlife="n/a","n/a",IF(Y$3&gt;(A22stdlife+$E352),(Input!$H$164*(1+rvanilla)^0.5)-SUM($H352:X352),(Input!$H$164*(1+rvanilla)^0.5)/A22stdlife))</f>
        <v>0</v>
      </c>
      <c r="Z352" s="161">
        <f>IF(A22stdlife="n/a","n/a",IF(Z$3&gt;(A22stdlife+$E352),(Input!$H$164*(1+rvanilla)^0.5)-SUM($H352:Y352),(Input!$H$164*(1+rvanilla)^0.5)/A22stdlife))</f>
        <v>0</v>
      </c>
      <c r="AA352" s="161">
        <f>IF(A22stdlife="n/a","n/a",IF(AA$3&gt;(A22stdlife+$E352),(Input!$H$164*(1+rvanilla)^0.5)-SUM($H352:Z352),(Input!$H$164*(1+rvanilla)^0.5)/A22stdlife))</f>
        <v>0</v>
      </c>
      <c r="AB352" s="161">
        <f>IF(A22stdlife="n/a","n/a",IF(AB$3&gt;(A22stdlife+$E352),(Input!$H$164*(1+rvanilla)^0.5)-SUM($H352:AA352),(Input!$H$164*(1+rvanilla)^0.5)/A22stdlife))</f>
        <v>0</v>
      </c>
      <c r="AC352" s="161">
        <f>IF(A22stdlife="n/a","n/a",IF(AC$3&gt;(A22stdlife+$E352),(Input!$H$164*(1+rvanilla)^0.5)-SUM($H352:AB352),(Input!$H$164*(1+rvanilla)^0.5)/A22stdlife))</f>
        <v>0</v>
      </c>
      <c r="AD352" s="161">
        <f>IF(A22stdlife="n/a","n/a",IF(AD$3&gt;(A22stdlife+$E352),(Input!$H$164*(1+rvanilla)^0.5)-SUM($H352:AC352),(Input!$H$164*(1+rvanilla)^0.5)/A22stdlife))</f>
        <v>0</v>
      </c>
      <c r="AE352" s="161">
        <f>IF(A22stdlife="n/a","n/a",IF(AE$3&gt;(A22stdlife+$E352),(Input!$H$164*(1+rvanilla)^0.5)-SUM($H352:AD352),(Input!$H$164*(1+rvanilla)^0.5)/A22stdlife))</f>
        <v>0</v>
      </c>
      <c r="AF352" s="161">
        <f>IF(A22stdlife="n/a","n/a",IF(AF$3&gt;(A22stdlife+$E352),(Input!$H$164*(1+rvanilla)^0.5)-SUM($H352:AE352),(Input!$H$164*(1+rvanilla)^0.5)/A22stdlife))</f>
        <v>0</v>
      </c>
      <c r="AG352" s="161">
        <f>IF(A22stdlife="n/a","n/a",IF(AG$3&gt;(A22stdlife+$E352),(Input!$H$164*(1+rvanilla)^0.5)-SUM($H352:AF352),(Input!$H$164*(1+rvanilla)^0.5)/A22stdlife))</f>
        <v>0</v>
      </c>
      <c r="AH352" s="161">
        <f>IF(A22stdlife="n/a","n/a",IF(AH$3&gt;(A22stdlife+$E352),(Input!$H$164*(1+rvanilla)^0.5)-SUM($H352:AG352),(Input!$H$164*(1+rvanilla)^0.5)/A22stdlife))</f>
        <v>0</v>
      </c>
      <c r="AI352" s="161">
        <f>IF(A22stdlife="n/a","n/a",IF(AI$3&gt;(A22stdlife+$E352),(Input!$H$164*(1+rvanilla)^0.5)-SUM($H352:AH352),(Input!$H$164*(1+rvanilla)^0.5)/A22stdlife))</f>
        <v>0</v>
      </c>
      <c r="AJ352" s="161">
        <f>IF(A22stdlife="n/a","n/a",IF(AJ$3&gt;(A22stdlife+$E352),(Input!$H$164*(1+rvanilla)^0.5)-SUM($H352:AI352),(Input!$H$164*(1+rvanilla)^0.5)/A22stdlife))</f>
        <v>0</v>
      </c>
      <c r="AK352" s="161">
        <f>IF(A22stdlife="n/a","n/a",IF(AK$3&gt;(A22stdlife+$E352),(Input!$H$164*(1+rvanilla)^0.5)-SUM($H352:AJ352),(Input!$H$164*(1+rvanilla)^0.5)/A22stdlife))</f>
        <v>0</v>
      </c>
      <c r="AL352" s="161">
        <f>IF(A22stdlife="n/a","n/a",IF(AL$3&gt;(A22stdlife+$E352),(Input!$H$164*(1+rvanilla)^0.5)-SUM($H352:AK352),(Input!$H$164*(1+rvanilla)^0.5)/A22stdlife))</f>
        <v>0</v>
      </c>
      <c r="AM352" s="161">
        <f>IF(A22stdlife="n/a","n/a",IF(AM$3&gt;(A22stdlife+$E352),(Input!$H$164*(1+rvanilla)^0.5)-SUM($H352:AL352),(Input!$H$164*(1+rvanilla)^0.5)/A22stdlife))</f>
        <v>0</v>
      </c>
      <c r="AN352" s="161">
        <f>IF(A22stdlife="n/a","n/a",IF(AN$3&gt;(A22stdlife+$E352),(Input!$H$164*(1+rvanilla)^0.5)-SUM($H352:AM352),(Input!$H$164*(1+rvanilla)^0.5)/A22stdlife))</f>
        <v>0</v>
      </c>
      <c r="AO352" s="161">
        <f>IF(A22stdlife="n/a","n/a",IF(AO$3&gt;(A22stdlife+$E352),(Input!$H$164*(1+rvanilla)^0.5)-SUM($H352:AN352),(Input!$H$164*(1+rvanilla)^0.5)/A22stdlife))</f>
        <v>0</v>
      </c>
      <c r="AP352" s="161">
        <f>IF(A22stdlife="n/a","n/a",IF(AP$3&gt;(A22stdlife+$E352),(Input!$H$164*(1+rvanilla)^0.5)-SUM($H352:AO352),(Input!$H$164*(1+rvanilla)^0.5)/A22stdlife))</f>
        <v>0</v>
      </c>
      <c r="AQ352" s="161">
        <f>IF(A22stdlife="n/a","n/a",IF(AQ$3&gt;(A22stdlife+$E352),(Input!$H$164*(1+rvanilla)^0.5)-SUM($H352:AP352),(Input!$H$164*(1+rvanilla)^0.5)/A22stdlife))</f>
        <v>0</v>
      </c>
      <c r="AR352" s="161">
        <f>IF(A22stdlife="n/a","n/a",IF(AR$3&gt;(A22stdlife+$E352),(Input!$H$164*(1+rvanilla)^0.5)-SUM($H352:AQ352),(Input!$H$164*(1+rvanilla)^0.5)/A22stdlife))</f>
        <v>0</v>
      </c>
      <c r="AS352" s="161">
        <f>IF(A22stdlife="n/a","n/a",IF(AS$3&gt;(A22stdlife+$E352),(Input!$H$164*(1+rvanilla)^0.5)-SUM($H352:AR352),(Input!$H$164*(1+rvanilla)^0.5)/A22stdlife))</f>
        <v>0</v>
      </c>
      <c r="AT352" s="161">
        <f>IF(A22stdlife="n/a","n/a",IF(AT$3&gt;(A22stdlife+$E352),(Input!$H$164*(1+rvanilla)^0.5)-SUM($H352:AS352),(Input!$H$164*(1+rvanilla)^0.5)/A22stdlife))</f>
        <v>0</v>
      </c>
      <c r="AU352" s="161">
        <f>IF(A22stdlife="n/a","n/a",IF(AU$3&gt;(A22stdlife+$E352),(Input!$H$164*(1+rvanilla)^0.5)-SUM($H352:AT352),(Input!$H$164*(1+rvanilla)^0.5)/A22stdlife))</f>
        <v>0</v>
      </c>
      <c r="AV352" s="161">
        <f>IF(A22stdlife="n/a","n/a",IF(AV$3&gt;(A22stdlife+$E352),(Input!$H$164*(1+rvanilla)^0.5)-SUM($H352:AU352),(Input!$H$164*(1+rvanilla)^0.5)/A22stdlife))</f>
        <v>0</v>
      </c>
      <c r="AW352" s="161">
        <f>IF(A22stdlife="n/a","n/a",IF(AW$3&gt;(A22stdlife+$E352),(Input!$H$164*(1+rvanilla)^0.5)-SUM($H352:AV352),(Input!$H$164*(1+rvanilla)^0.5)/A22stdlife))</f>
        <v>0</v>
      </c>
      <c r="AX352" s="161">
        <f>IF(A22stdlife="n/a","n/a",IF(AX$3&gt;(A22stdlife+$E352),(Input!$H$164*(1+rvanilla)^0.5)-SUM($H352:AW352),(Input!$H$164*(1+rvanilla)^0.5)/A22stdlife))</f>
        <v>0</v>
      </c>
      <c r="AY352" s="161">
        <f>IF(A22stdlife="n/a","n/a",IF(AY$3&gt;(A22stdlife+$E352),(Input!$H$164*(1+rvanilla)^0.5)-SUM($H352:AX352),(Input!$H$164*(1+rvanilla)^0.5)/A22stdlife))</f>
        <v>0</v>
      </c>
      <c r="AZ352" s="161">
        <f>IF(A22stdlife="n/a","n/a",IF(AZ$3&gt;(A22stdlife+$E352),(Input!$H$164*(1+rvanilla)^0.5)-SUM($H352:AY352),(Input!$H$164*(1+rvanilla)^0.5)/A22stdlife))</f>
        <v>0</v>
      </c>
      <c r="BA352" s="161">
        <f>IF(A22stdlife="n/a","n/a",IF(BA$3&gt;(A22stdlife+$E352),(Input!$H$164*(1+rvanilla)^0.5)-SUM($H352:AZ352),(Input!$H$164*(1+rvanilla)^0.5)/A22stdlife))</f>
        <v>0</v>
      </c>
      <c r="BB352" s="161">
        <f>IF(A22stdlife="n/a","n/a",IF(BB$3&gt;(A22stdlife+$E352),(Input!$H$164*(1+rvanilla)^0.5)-SUM($H352:BA352),(Input!$H$164*(1+rvanilla)^0.5)/A22stdlife))</f>
        <v>0</v>
      </c>
      <c r="BC352" s="161">
        <f>IF(A22stdlife="n/a","n/a",IF(BC$3&gt;(A22stdlife+$E352),(Input!$H$164*(1+rvanilla)^0.5)-SUM($H352:BB352),(Input!$H$164*(1+rvanilla)^0.5)/A22stdlife))</f>
        <v>0</v>
      </c>
      <c r="BD352" s="161">
        <f>IF(A22stdlife="n/a","n/a",IF(BD$3&gt;(A22stdlife+$E352),(Input!$H$164*(1+rvanilla)^0.5)-SUM($H352:BC352),(Input!$H$164*(1+rvanilla)^0.5)/A22stdlife))</f>
        <v>0</v>
      </c>
      <c r="BE352" s="161">
        <f>IF(A22stdlife="n/a","n/a",IF(BE$3&gt;(A22stdlife+$E352),(Input!$H$164*(1+rvanilla)^0.5)-SUM($H352:BD352),(Input!$H$164*(1+rvanilla)^0.5)/A22stdlife))</f>
        <v>0</v>
      </c>
      <c r="BF352" s="161">
        <f>IF(A22stdlife="n/a","n/a",IF(BF$3&gt;(A22stdlife+$E352),(Input!$H$164*(1+rvanilla)^0.5)-SUM($H352:BE352),(Input!$H$164*(1+rvanilla)^0.5)/A22stdlife))</f>
        <v>0</v>
      </c>
      <c r="BG352" s="161">
        <f>IF(A22stdlife="n/a","n/a",IF(BG$3&gt;(A22stdlife+$E352),(Input!$H$164*(1+rvanilla)^0.5)-SUM($H352:BF352),(Input!$H$164*(1+rvanilla)^0.5)/A22stdlife))</f>
        <v>0</v>
      </c>
      <c r="BH352" s="161">
        <f>IF(A22stdlife="n/a","n/a",IF(BH$3&gt;(A22stdlife+$E352),(Input!$H$164*(1+rvanilla)^0.5)-SUM($H352:BG352),(Input!$H$164*(1+rvanilla)^0.5)/A22stdlife))</f>
        <v>0</v>
      </c>
      <c r="BI352" s="161">
        <f>IF(A22stdlife="n/a","n/a",IF(BI$3&gt;(A22stdlife+$E352),(Input!$H$164*(1+rvanilla)^0.5)-SUM($H352:BH352),(Input!$H$164*(1+rvanilla)^0.5)/A22stdlife))</f>
        <v>0</v>
      </c>
      <c r="BJ352" s="19"/>
      <c r="BK352" s="19"/>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x14ac:dyDescent="0.2">
      <c r="A353" s="19"/>
      <c r="B353" s="19"/>
      <c r="C353" s="35"/>
      <c r="D353" s="469"/>
      <c r="E353" s="281">
        <v>3</v>
      </c>
      <c r="F353" s="37"/>
      <c r="G353" s="393"/>
      <c r="H353" s="307"/>
      <c r="I353" s="306"/>
      <c r="J353" s="161">
        <f>IF(A22stdlife="n/a","n/a",IF(J$3&gt;(A22stdlife+$E353),(Input!$I$164*(1+rvanilla)^0.5)-SUM($I353:I353),(Input!$I$164*(1+rvanilla)^0.5)/A22stdlife))</f>
        <v>0</v>
      </c>
      <c r="K353" s="161">
        <f>IF(A22stdlife="n/a","n/a",IF(K$3&gt;(A22stdlife+$E353),(Input!$I$164*(1+rvanilla)^0.5)-SUM($I353:J353),(Input!$I$164*(1+rvanilla)^0.5)/A22stdlife))</f>
        <v>0</v>
      </c>
      <c r="L353" s="161">
        <f>IF(A22stdlife="n/a","n/a",IF(L$3&gt;(A22stdlife+$E353),(Input!$I$164*(1+rvanilla)^0.5)-SUM($I353:K353),(Input!$I$164*(1+rvanilla)^0.5)/A22stdlife))</f>
        <v>0</v>
      </c>
      <c r="M353" s="161">
        <f>IF(A22stdlife="n/a","n/a",IF(M$3&gt;(A22stdlife+$E353),(Input!$I$164*(1+rvanilla)^0.5)-SUM($I353:L353),(Input!$I$164*(1+rvanilla)^0.5)/A22stdlife))</f>
        <v>0</v>
      </c>
      <c r="N353" s="161">
        <f>IF(A22stdlife="n/a","n/a",IF(N$3&gt;(A22stdlife+$E353),(Input!$I$164*(1+rvanilla)^0.5)-SUM($I353:M353),(Input!$I$164*(1+rvanilla)^0.5)/A22stdlife))</f>
        <v>0</v>
      </c>
      <c r="O353" s="161">
        <f>IF(A22stdlife="n/a","n/a",IF(O$3&gt;(A22stdlife+$E353),(Input!$I$164*(1+rvanilla)^0.5)-SUM($I353:N353),(Input!$I$164*(1+rvanilla)^0.5)/A22stdlife))</f>
        <v>0</v>
      </c>
      <c r="P353" s="161">
        <f>IF(A22stdlife="n/a","n/a",IF(P$3&gt;(A22stdlife+$E353),(Input!$I$164*(1+rvanilla)^0.5)-SUM($I353:O353),(Input!$I$164*(1+rvanilla)^0.5)/A22stdlife))</f>
        <v>0</v>
      </c>
      <c r="Q353" s="161">
        <f>IF(A22stdlife="n/a","n/a",IF(Q$3&gt;(A22stdlife+$E353),(Input!$I$164*(1+rvanilla)^0.5)-SUM($I353:P353),(Input!$I$164*(1+rvanilla)^0.5)/A22stdlife))</f>
        <v>0</v>
      </c>
      <c r="R353" s="161">
        <f>IF(A22stdlife="n/a","n/a",IF(R$3&gt;(A22stdlife+$E353),(Input!$I$164*(1+rvanilla)^0.5)-SUM($I353:Q353),(Input!$I$164*(1+rvanilla)^0.5)/A22stdlife))</f>
        <v>0</v>
      </c>
      <c r="S353" s="161">
        <f>IF(A22stdlife="n/a","n/a",IF(S$3&gt;(A22stdlife+$E353),(Input!$I$164*(1+rvanilla)^0.5)-SUM($I353:R353),(Input!$I$164*(1+rvanilla)^0.5)/A22stdlife))</f>
        <v>0</v>
      </c>
      <c r="T353" s="161">
        <f>IF(A22stdlife="n/a","n/a",IF(T$3&gt;(A22stdlife+$E353),(Input!$I$164*(1+rvanilla)^0.5)-SUM($I353:S353),(Input!$I$164*(1+rvanilla)^0.5)/A22stdlife))</f>
        <v>0</v>
      </c>
      <c r="U353" s="161">
        <f>IF(A22stdlife="n/a","n/a",IF(U$3&gt;(A22stdlife+$E353),(Input!$I$164*(1+rvanilla)^0.5)-SUM($I353:T353),(Input!$I$164*(1+rvanilla)^0.5)/A22stdlife))</f>
        <v>0</v>
      </c>
      <c r="V353" s="161">
        <f>IF(A22stdlife="n/a","n/a",IF(V$3&gt;(A22stdlife+$E353),(Input!$I$164*(1+rvanilla)^0.5)-SUM($I353:U353),(Input!$I$164*(1+rvanilla)^0.5)/A22stdlife))</f>
        <v>0</v>
      </c>
      <c r="W353" s="161">
        <f>IF(A22stdlife="n/a","n/a",IF(W$3&gt;(A22stdlife+$E353),(Input!$I$164*(1+rvanilla)^0.5)-SUM($I353:V353),(Input!$I$164*(1+rvanilla)^0.5)/A22stdlife))</f>
        <v>0</v>
      </c>
      <c r="X353" s="161">
        <f>IF(A22stdlife="n/a","n/a",IF(X$3&gt;(A22stdlife+$E353),(Input!$I$164*(1+rvanilla)^0.5)-SUM($I353:W353),(Input!$I$164*(1+rvanilla)^0.5)/A22stdlife))</f>
        <v>0</v>
      </c>
      <c r="Y353" s="161">
        <f>IF(A22stdlife="n/a","n/a",IF(Y$3&gt;(A22stdlife+$E353),(Input!$I$164*(1+rvanilla)^0.5)-SUM($I353:X353),(Input!$I$164*(1+rvanilla)^0.5)/A22stdlife))</f>
        <v>0</v>
      </c>
      <c r="Z353" s="161">
        <f>IF(A22stdlife="n/a","n/a",IF(Z$3&gt;(A22stdlife+$E353),(Input!$I$164*(1+rvanilla)^0.5)-SUM($I353:Y353),(Input!$I$164*(1+rvanilla)^0.5)/A22stdlife))</f>
        <v>0</v>
      </c>
      <c r="AA353" s="161">
        <f>IF(A22stdlife="n/a","n/a",IF(AA$3&gt;(A22stdlife+$E353),(Input!$I$164*(1+rvanilla)^0.5)-SUM($I353:Z353),(Input!$I$164*(1+rvanilla)^0.5)/A22stdlife))</f>
        <v>0</v>
      </c>
      <c r="AB353" s="161">
        <f>IF(A22stdlife="n/a","n/a",IF(AB$3&gt;(A22stdlife+$E353),(Input!$I$164*(1+rvanilla)^0.5)-SUM($I353:AA353),(Input!$I$164*(1+rvanilla)^0.5)/A22stdlife))</f>
        <v>0</v>
      </c>
      <c r="AC353" s="161">
        <f>IF(A22stdlife="n/a","n/a",IF(AC$3&gt;(A22stdlife+$E353),(Input!$I$164*(1+rvanilla)^0.5)-SUM($I353:AB353),(Input!$I$164*(1+rvanilla)^0.5)/A22stdlife))</f>
        <v>0</v>
      </c>
      <c r="AD353" s="161">
        <f>IF(A22stdlife="n/a","n/a",IF(AD$3&gt;(A22stdlife+$E353),(Input!$I$164*(1+rvanilla)^0.5)-SUM($I353:AC353),(Input!$I$164*(1+rvanilla)^0.5)/A22stdlife))</f>
        <v>0</v>
      </c>
      <c r="AE353" s="161">
        <f>IF(A22stdlife="n/a","n/a",IF(AE$3&gt;(A22stdlife+$E353),(Input!$I$164*(1+rvanilla)^0.5)-SUM($I353:AD353),(Input!$I$164*(1+rvanilla)^0.5)/A22stdlife))</f>
        <v>0</v>
      </c>
      <c r="AF353" s="161">
        <f>IF(A22stdlife="n/a","n/a",IF(AF$3&gt;(A22stdlife+$E353),(Input!$I$164*(1+rvanilla)^0.5)-SUM($I353:AE353),(Input!$I$164*(1+rvanilla)^0.5)/A22stdlife))</f>
        <v>0</v>
      </c>
      <c r="AG353" s="161">
        <f>IF(A22stdlife="n/a","n/a",IF(AG$3&gt;(A22stdlife+$E353),(Input!$I$164*(1+rvanilla)^0.5)-SUM($I353:AF353),(Input!$I$164*(1+rvanilla)^0.5)/A22stdlife))</f>
        <v>0</v>
      </c>
      <c r="AH353" s="161">
        <f>IF(A22stdlife="n/a","n/a",IF(AH$3&gt;(A22stdlife+$E353),(Input!$I$164*(1+rvanilla)^0.5)-SUM($I353:AG353),(Input!$I$164*(1+rvanilla)^0.5)/A22stdlife))</f>
        <v>0</v>
      </c>
      <c r="AI353" s="161">
        <f>IF(A22stdlife="n/a","n/a",IF(AI$3&gt;(A22stdlife+$E353),(Input!$I$164*(1+rvanilla)^0.5)-SUM($I353:AH353),(Input!$I$164*(1+rvanilla)^0.5)/A22stdlife))</f>
        <v>0</v>
      </c>
      <c r="AJ353" s="161">
        <f>IF(A22stdlife="n/a","n/a",IF(AJ$3&gt;(A22stdlife+$E353),(Input!$I$164*(1+rvanilla)^0.5)-SUM($I353:AI353),(Input!$I$164*(1+rvanilla)^0.5)/A22stdlife))</f>
        <v>0</v>
      </c>
      <c r="AK353" s="161">
        <f>IF(A22stdlife="n/a","n/a",IF(AK$3&gt;(A22stdlife+$E353),(Input!$I$164*(1+rvanilla)^0.5)-SUM($I353:AJ353),(Input!$I$164*(1+rvanilla)^0.5)/A22stdlife))</f>
        <v>0</v>
      </c>
      <c r="AL353" s="161">
        <f>IF(A22stdlife="n/a","n/a",IF(AL$3&gt;(A22stdlife+$E353),(Input!$I$164*(1+rvanilla)^0.5)-SUM($I353:AK353),(Input!$I$164*(1+rvanilla)^0.5)/A22stdlife))</f>
        <v>0</v>
      </c>
      <c r="AM353" s="161">
        <f>IF(A22stdlife="n/a","n/a",IF(AM$3&gt;(A22stdlife+$E353),(Input!$I$164*(1+rvanilla)^0.5)-SUM($I353:AL353),(Input!$I$164*(1+rvanilla)^0.5)/A22stdlife))</f>
        <v>0</v>
      </c>
      <c r="AN353" s="161">
        <f>IF(A22stdlife="n/a","n/a",IF(AN$3&gt;(A22stdlife+$E353),(Input!$I$164*(1+rvanilla)^0.5)-SUM($I353:AM353),(Input!$I$164*(1+rvanilla)^0.5)/A22stdlife))</f>
        <v>0</v>
      </c>
      <c r="AO353" s="161">
        <f>IF(A22stdlife="n/a","n/a",IF(AO$3&gt;(A22stdlife+$E353),(Input!$I$164*(1+rvanilla)^0.5)-SUM($I353:AN353),(Input!$I$164*(1+rvanilla)^0.5)/A22stdlife))</f>
        <v>0</v>
      </c>
      <c r="AP353" s="161">
        <f>IF(A22stdlife="n/a","n/a",IF(AP$3&gt;(A22stdlife+$E353),(Input!$I$164*(1+rvanilla)^0.5)-SUM($I353:AO353),(Input!$I$164*(1+rvanilla)^0.5)/A22stdlife))</f>
        <v>0</v>
      </c>
      <c r="AQ353" s="161">
        <f>IF(A22stdlife="n/a","n/a",IF(AQ$3&gt;(A22stdlife+$E353),(Input!$I$164*(1+rvanilla)^0.5)-SUM($I353:AP353),(Input!$I$164*(1+rvanilla)^0.5)/A22stdlife))</f>
        <v>0</v>
      </c>
      <c r="AR353" s="161">
        <f>IF(A22stdlife="n/a","n/a",IF(AR$3&gt;(A22stdlife+$E353),(Input!$I$164*(1+rvanilla)^0.5)-SUM($I353:AQ353),(Input!$I$164*(1+rvanilla)^0.5)/A22stdlife))</f>
        <v>0</v>
      </c>
      <c r="AS353" s="161">
        <f>IF(A22stdlife="n/a","n/a",IF(AS$3&gt;(A22stdlife+$E353),(Input!$I$164*(1+rvanilla)^0.5)-SUM($I353:AR353),(Input!$I$164*(1+rvanilla)^0.5)/A22stdlife))</f>
        <v>0</v>
      </c>
      <c r="AT353" s="161">
        <f>IF(A22stdlife="n/a","n/a",IF(AT$3&gt;(A22stdlife+$E353),(Input!$I$164*(1+rvanilla)^0.5)-SUM($I353:AS353),(Input!$I$164*(1+rvanilla)^0.5)/A22stdlife))</f>
        <v>0</v>
      </c>
      <c r="AU353" s="161">
        <f>IF(A22stdlife="n/a","n/a",IF(AU$3&gt;(A22stdlife+$E353),(Input!$I$164*(1+rvanilla)^0.5)-SUM($I353:AT353),(Input!$I$164*(1+rvanilla)^0.5)/A22stdlife))</f>
        <v>0</v>
      </c>
      <c r="AV353" s="161">
        <f>IF(A22stdlife="n/a","n/a",IF(AV$3&gt;(A22stdlife+$E353),(Input!$I$164*(1+rvanilla)^0.5)-SUM($I353:AU353),(Input!$I$164*(1+rvanilla)^0.5)/A22stdlife))</f>
        <v>0</v>
      </c>
      <c r="AW353" s="161">
        <f>IF(A22stdlife="n/a","n/a",IF(AW$3&gt;(A22stdlife+$E353),(Input!$I$164*(1+rvanilla)^0.5)-SUM($I353:AV353),(Input!$I$164*(1+rvanilla)^0.5)/A22stdlife))</f>
        <v>0</v>
      </c>
      <c r="AX353" s="161">
        <f>IF(A22stdlife="n/a","n/a",IF(AX$3&gt;(A22stdlife+$E353),(Input!$I$164*(1+rvanilla)^0.5)-SUM($I353:AW353),(Input!$I$164*(1+rvanilla)^0.5)/A22stdlife))</f>
        <v>0</v>
      </c>
      <c r="AY353" s="161">
        <f>IF(A22stdlife="n/a","n/a",IF(AY$3&gt;(A22stdlife+$E353),(Input!$I$164*(1+rvanilla)^0.5)-SUM($I353:AX353),(Input!$I$164*(1+rvanilla)^0.5)/A22stdlife))</f>
        <v>0</v>
      </c>
      <c r="AZ353" s="161">
        <f>IF(A22stdlife="n/a","n/a",IF(AZ$3&gt;(A22stdlife+$E353),(Input!$I$164*(1+rvanilla)^0.5)-SUM($I353:AY353),(Input!$I$164*(1+rvanilla)^0.5)/A22stdlife))</f>
        <v>0</v>
      </c>
      <c r="BA353" s="161">
        <f>IF(A22stdlife="n/a","n/a",IF(BA$3&gt;(A22stdlife+$E353),(Input!$I$164*(1+rvanilla)^0.5)-SUM($I353:AZ353),(Input!$I$164*(1+rvanilla)^0.5)/A22stdlife))</f>
        <v>0</v>
      </c>
      <c r="BB353" s="161">
        <f>IF(A22stdlife="n/a","n/a",IF(BB$3&gt;(A22stdlife+$E353),(Input!$I$164*(1+rvanilla)^0.5)-SUM($I353:BA353),(Input!$I$164*(1+rvanilla)^0.5)/A22stdlife))</f>
        <v>0</v>
      </c>
      <c r="BC353" s="161">
        <f>IF(A22stdlife="n/a","n/a",IF(BC$3&gt;(A22stdlife+$E353),(Input!$I$164*(1+rvanilla)^0.5)-SUM($I353:BB353),(Input!$I$164*(1+rvanilla)^0.5)/A22stdlife))</f>
        <v>0</v>
      </c>
      <c r="BD353" s="161">
        <f>IF(A22stdlife="n/a","n/a",IF(BD$3&gt;(A22stdlife+$E353),(Input!$I$164*(1+rvanilla)^0.5)-SUM($I353:BC353),(Input!$I$164*(1+rvanilla)^0.5)/A22stdlife))</f>
        <v>0</v>
      </c>
      <c r="BE353" s="161">
        <f>IF(A22stdlife="n/a","n/a",IF(BE$3&gt;(A22stdlife+$E353),(Input!$I$164*(1+rvanilla)^0.5)-SUM($I353:BD353),(Input!$I$164*(1+rvanilla)^0.5)/A22stdlife))</f>
        <v>0</v>
      </c>
      <c r="BF353" s="161">
        <f>IF(A22stdlife="n/a","n/a",IF(BF$3&gt;(A22stdlife+$E353),(Input!$I$164*(1+rvanilla)^0.5)-SUM($I353:BE353),(Input!$I$164*(1+rvanilla)^0.5)/A22stdlife))</f>
        <v>0</v>
      </c>
      <c r="BG353" s="161">
        <f>IF(A22stdlife="n/a","n/a",IF(BG$3&gt;(A22stdlife+$E353),(Input!$I$164*(1+rvanilla)^0.5)-SUM($I353:BF353),(Input!$I$164*(1+rvanilla)^0.5)/A22stdlife))</f>
        <v>0</v>
      </c>
      <c r="BH353" s="161">
        <f>IF(A22stdlife="n/a","n/a",IF(BH$3&gt;(A22stdlife+$E353),(Input!$I$164*(1+rvanilla)^0.5)-SUM($I353:BG353),(Input!$I$164*(1+rvanilla)^0.5)/A22stdlife))</f>
        <v>0</v>
      </c>
      <c r="BI353" s="161">
        <f>IF(A22stdlife="n/a","n/a",IF(BI$3&gt;(A22stdlife+$E353),(Input!$I$164*(1+rvanilla)^0.5)-SUM($I353:BH353),(Input!$I$164*(1+rvanilla)^0.5)/A22stdlife))</f>
        <v>0</v>
      </c>
      <c r="BJ353" s="19"/>
      <c r="BK353" s="19"/>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x14ac:dyDescent="0.2">
      <c r="A354" s="19"/>
      <c r="B354" s="19"/>
      <c r="C354" s="35"/>
      <c r="D354" s="469"/>
      <c r="E354" s="281">
        <v>4</v>
      </c>
      <c r="F354" s="37"/>
      <c r="G354" s="393"/>
      <c r="H354" s="307"/>
      <c r="I354" s="307"/>
      <c r="J354" s="306"/>
      <c r="K354" s="161">
        <f>IF(A22stdlife="n/a","n/a",IF(K$3&gt;(A22stdlife+$E354),(Input!$J$164*(1+rvanilla)^0.5)-SUM($J354:J354),(Input!$J$164*(1+rvanilla)^0.5)/A22stdlife))</f>
        <v>0</v>
      </c>
      <c r="L354" s="161">
        <f>IF(A22stdlife="n/a","n/a",IF(L$3&gt;(A22stdlife+$E354),(Input!$J$164*(1+rvanilla)^0.5)-SUM($J354:K354),(Input!$J$164*(1+rvanilla)^0.5)/A22stdlife))</f>
        <v>0</v>
      </c>
      <c r="M354" s="161">
        <f>IF(A22stdlife="n/a","n/a",IF(M$3&gt;(A22stdlife+$E354),(Input!$J$164*(1+rvanilla)^0.5)-SUM($J354:L354),(Input!$J$164*(1+rvanilla)^0.5)/A22stdlife))</f>
        <v>0</v>
      </c>
      <c r="N354" s="161">
        <f>IF(A22stdlife="n/a","n/a",IF(N$3&gt;(A22stdlife+$E354),(Input!$J$164*(1+rvanilla)^0.5)-SUM($J354:M354),(Input!$J$164*(1+rvanilla)^0.5)/A22stdlife))</f>
        <v>0</v>
      </c>
      <c r="O354" s="161">
        <f>IF(A22stdlife="n/a","n/a",IF(O$3&gt;(A22stdlife+$E354),(Input!$J$164*(1+rvanilla)^0.5)-SUM($J354:N354),(Input!$J$164*(1+rvanilla)^0.5)/A22stdlife))</f>
        <v>0</v>
      </c>
      <c r="P354" s="161">
        <f>IF(A22stdlife="n/a","n/a",IF(P$3&gt;(A22stdlife+$E354),(Input!$J$164*(1+rvanilla)^0.5)-SUM($J354:O354),(Input!$J$164*(1+rvanilla)^0.5)/A22stdlife))</f>
        <v>0</v>
      </c>
      <c r="Q354" s="161">
        <f>IF(A22stdlife="n/a","n/a",IF(Q$3&gt;(A22stdlife+$E354),(Input!$J$164*(1+rvanilla)^0.5)-SUM($J354:P354),(Input!$J$164*(1+rvanilla)^0.5)/A22stdlife))</f>
        <v>0</v>
      </c>
      <c r="R354" s="161">
        <f>IF(A22stdlife="n/a","n/a",IF(R$3&gt;(A22stdlife+$E354),(Input!$J$164*(1+rvanilla)^0.5)-SUM($J354:Q354),(Input!$J$164*(1+rvanilla)^0.5)/A22stdlife))</f>
        <v>0</v>
      </c>
      <c r="S354" s="161">
        <f>IF(A22stdlife="n/a","n/a",IF(S$3&gt;(A22stdlife+$E354),(Input!$J$164*(1+rvanilla)^0.5)-SUM($J354:R354),(Input!$J$164*(1+rvanilla)^0.5)/A22stdlife))</f>
        <v>0</v>
      </c>
      <c r="T354" s="161">
        <f>IF(A22stdlife="n/a","n/a",IF(T$3&gt;(A22stdlife+$E354),(Input!$J$164*(1+rvanilla)^0.5)-SUM($J354:S354),(Input!$J$164*(1+rvanilla)^0.5)/A22stdlife))</f>
        <v>0</v>
      </c>
      <c r="U354" s="161">
        <f>IF(A22stdlife="n/a","n/a",IF(U$3&gt;(A22stdlife+$E354),(Input!$J$164*(1+rvanilla)^0.5)-SUM($J354:T354),(Input!$J$164*(1+rvanilla)^0.5)/A22stdlife))</f>
        <v>0</v>
      </c>
      <c r="V354" s="161">
        <f>IF(A22stdlife="n/a","n/a",IF(V$3&gt;(A22stdlife+$E354),(Input!$J$164*(1+rvanilla)^0.5)-SUM($J354:U354),(Input!$J$164*(1+rvanilla)^0.5)/A22stdlife))</f>
        <v>0</v>
      </c>
      <c r="W354" s="161">
        <f>IF(A22stdlife="n/a","n/a",IF(W$3&gt;(A22stdlife+$E354),(Input!$J$164*(1+rvanilla)^0.5)-SUM($J354:V354),(Input!$J$164*(1+rvanilla)^0.5)/A22stdlife))</f>
        <v>0</v>
      </c>
      <c r="X354" s="161">
        <f>IF(A22stdlife="n/a","n/a",IF(X$3&gt;(A22stdlife+$E354),(Input!$J$164*(1+rvanilla)^0.5)-SUM($J354:W354),(Input!$J$164*(1+rvanilla)^0.5)/A22stdlife))</f>
        <v>0</v>
      </c>
      <c r="Y354" s="161">
        <f>IF(A22stdlife="n/a","n/a",IF(Y$3&gt;(A22stdlife+$E354),(Input!$J$164*(1+rvanilla)^0.5)-SUM($J354:X354),(Input!$J$164*(1+rvanilla)^0.5)/A22stdlife))</f>
        <v>0</v>
      </c>
      <c r="Z354" s="161">
        <f>IF(A22stdlife="n/a","n/a",IF(Z$3&gt;(A22stdlife+$E354),(Input!$J$164*(1+rvanilla)^0.5)-SUM($J354:Y354),(Input!$J$164*(1+rvanilla)^0.5)/A22stdlife))</f>
        <v>0</v>
      </c>
      <c r="AA354" s="161">
        <f>IF(A22stdlife="n/a","n/a",IF(AA$3&gt;(A22stdlife+$E354),(Input!$J$164*(1+rvanilla)^0.5)-SUM($J354:Z354),(Input!$J$164*(1+rvanilla)^0.5)/A22stdlife))</f>
        <v>0</v>
      </c>
      <c r="AB354" s="161">
        <f>IF(A22stdlife="n/a","n/a",IF(AB$3&gt;(A22stdlife+$E354),(Input!$J$164*(1+rvanilla)^0.5)-SUM($J354:AA354),(Input!$J$164*(1+rvanilla)^0.5)/A22stdlife))</f>
        <v>0</v>
      </c>
      <c r="AC354" s="161">
        <f>IF(A22stdlife="n/a","n/a",IF(AC$3&gt;(A22stdlife+$E354),(Input!$J$164*(1+rvanilla)^0.5)-SUM($J354:AB354),(Input!$J$164*(1+rvanilla)^0.5)/A22stdlife))</f>
        <v>0</v>
      </c>
      <c r="AD354" s="161">
        <f>IF(A22stdlife="n/a","n/a",IF(AD$3&gt;(A22stdlife+$E354),(Input!$J$164*(1+rvanilla)^0.5)-SUM($J354:AC354),(Input!$J$164*(1+rvanilla)^0.5)/A22stdlife))</f>
        <v>0</v>
      </c>
      <c r="AE354" s="161">
        <f>IF(A22stdlife="n/a","n/a",IF(AE$3&gt;(A22stdlife+$E354),(Input!$J$164*(1+rvanilla)^0.5)-SUM($J354:AD354),(Input!$J$164*(1+rvanilla)^0.5)/A22stdlife))</f>
        <v>0</v>
      </c>
      <c r="AF354" s="161">
        <f>IF(A22stdlife="n/a","n/a",IF(AF$3&gt;(A22stdlife+$E354),(Input!$J$164*(1+rvanilla)^0.5)-SUM($J354:AE354),(Input!$J$164*(1+rvanilla)^0.5)/A22stdlife))</f>
        <v>0</v>
      </c>
      <c r="AG354" s="161">
        <f>IF(A22stdlife="n/a","n/a",IF(AG$3&gt;(A22stdlife+$E354),(Input!$J$164*(1+rvanilla)^0.5)-SUM($J354:AF354),(Input!$J$164*(1+rvanilla)^0.5)/A22stdlife))</f>
        <v>0</v>
      </c>
      <c r="AH354" s="161">
        <f>IF(A22stdlife="n/a","n/a",IF(AH$3&gt;(A22stdlife+$E354),(Input!$J$164*(1+rvanilla)^0.5)-SUM($J354:AG354),(Input!$J$164*(1+rvanilla)^0.5)/A22stdlife))</f>
        <v>0</v>
      </c>
      <c r="AI354" s="161">
        <f>IF(A22stdlife="n/a","n/a",IF(AI$3&gt;(A22stdlife+$E354),(Input!$J$164*(1+rvanilla)^0.5)-SUM($J354:AH354),(Input!$J$164*(1+rvanilla)^0.5)/A22stdlife))</f>
        <v>0</v>
      </c>
      <c r="AJ354" s="161">
        <f>IF(A22stdlife="n/a","n/a",IF(AJ$3&gt;(A22stdlife+$E354),(Input!$J$164*(1+rvanilla)^0.5)-SUM($J354:AI354),(Input!$J$164*(1+rvanilla)^0.5)/A22stdlife))</f>
        <v>0</v>
      </c>
      <c r="AK354" s="161">
        <f>IF(A22stdlife="n/a","n/a",IF(AK$3&gt;(A22stdlife+$E354),(Input!$J$164*(1+rvanilla)^0.5)-SUM($J354:AJ354),(Input!$J$164*(1+rvanilla)^0.5)/A22stdlife))</f>
        <v>0</v>
      </c>
      <c r="AL354" s="161">
        <f>IF(A22stdlife="n/a","n/a",IF(AL$3&gt;(A22stdlife+$E354),(Input!$J$164*(1+rvanilla)^0.5)-SUM($J354:AK354),(Input!$J$164*(1+rvanilla)^0.5)/A22stdlife))</f>
        <v>0</v>
      </c>
      <c r="AM354" s="161">
        <f>IF(A22stdlife="n/a","n/a",IF(AM$3&gt;(A22stdlife+$E354),(Input!$J$164*(1+rvanilla)^0.5)-SUM($J354:AL354),(Input!$J$164*(1+rvanilla)^0.5)/A22stdlife))</f>
        <v>0</v>
      </c>
      <c r="AN354" s="161">
        <f>IF(A22stdlife="n/a","n/a",IF(AN$3&gt;(A22stdlife+$E354),(Input!$J$164*(1+rvanilla)^0.5)-SUM($J354:AM354),(Input!$J$164*(1+rvanilla)^0.5)/A22stdlife))</f>
        <v>0</v>
      </c>
      <c r="AO354" s="161">
        <f>IF(A22stdlife="n/a","n/a",IF(AO$3&gt;(A22stdlife+$E354),(Input!$J$164*(1+rvanilla)^0.5)-SUM($J354:AN354),(Input!$J$164*(1+rvanilla)^0.5)/A22stdlife))</f>
        <v>0</v>
      </c>
      <c r="AP354" s="161">
        <f>IF(A22stdlife="n/a","n/a",IF(AP$3&gt;(A22stdlife+$E354),(Input!$J$164*(1+rvanilla)^0.5)-SUM($J354:AO354),(Input!$J$164*(1+rvanilla)^0.5)/A22stdlife))</f>
        <v>0</v>
      </c>
      <c r="AQ354" s="161">
        <f>IF(A22stdlife="n/a","n/a",IF(AQ$3&gt;(A22stdlife+$E354),(Input!$J$164*(1+rvanilla)^0.5)-SUM($J354:AP354),(Input!$J$164*(1+rvanilla)^0.5)/A22stdlife))</f>
        <v>0</v>
      </c>
      <c r="AR354" s="161">
        <f>IF(A22stdlife="n/a","n/a",IF(AR$3&gt;(A22stdlife+$E354),(Input!$J$164*(1+rvanilla)^0.5)-SUM($J354:AQ354),(Input!$J$164*(1+rvanilla)^0.5)/A22stdlife))</f>
        <v>0</v>
      </c>
      <c r="AS354" s="161">
        <f>IF(A22stdlife="n/a","n/a",IF(AS$3&gt;(A22stdlife+$E354),(Input!$J$164*(1+rvanilla)^0.5)-SUM($J354:AR354),(Input!$J$164*(1+rvanilla)^0.5)/A22stdlife))</f>
        <v>0</v>
      </c>
      <c r="AT354" s="161">
        <f>IF(A22stdlife="n/a","n/a",IF(AT$3&gt;(A22stdlife+$E354),(Input!$J$164*(1+rvanilla)^0.5)-SUM($J354:AS354),(Input!$J$164*(1+rvanilla)^0.5)/A22stdlife))</f>
        <v>0</v>
      </c>
      <c r="AU354" s="161">
        <f>IF(A22stdlife="n/a","n/a",IF(AU$3&gt;(A22stdlife+$E354),(Input!$J$164*(1+rvanilla)^0.5)-SUM($J354:AT354),(Input!$J$164*(1+rvanilla)^0.5)/A22stdlife))</f>
        <v>0</v>
      </c>
      <c r="AV354" s="161">
        <f>IF(A22stdlife="n/a","n/a",IF(AV$3&gt;(A22stdlife+$E354),(Input!$J$164*(1+rvanilla)^0.5)-SUM($J354:AU354),(Input!$J$164*(1+rvanilla)^0.5)/A22stdlife))</f>
        <v>0</v>
      </c>
      <c r="AW354" s="161">
        <f>IF(A22stdlife="n/a","n/a",IF(AW$3&gt;(A22stdlife+$E354),(Input!$J$164*(1+rvanilla)^0.5)-SUM($J354:AV354),(Input!$J$164*(1+rvanilla)^0.5)/A22stdlife))</f>
        <v>0</v>
      </c>
      <c r="AX354" s="161">
        <f>IF(A22stdlife="n/a","n/a",IF(AX$3&gt;(A22stdlife+$E354),(Input!$J$164*(1+rvanilla)^0.5)-SUM($J354:AW354),(Input!$J$164*(1+rvanilla)^0.5)/A22stdlife))</f>
        <v>0</v>
      </c>
      <c r="AY354" s="161">
        <f>IF(A22stdlife="n/a","n/a",IF(AY$3&gt;(A22stdlife+$E354),(Input!$J$164*(1+rvanilla)^0.5)-SUM($J354:AX354),(Input!$J$164*(1+rvanilla)^0.5)/A22stdlife))</f>
        <v>0</v>
      </c>
      <c r="AZ354" s="161">
        <f>IF(A22stdlife="n/a","n/a",IF(AZ$3&gt;(A22stdlife+$E354),(Input!$J$164*(1+rvanilla)^0.5)-SUM($J354:AY354),(Input!$J$164*(1+rvanilla)^0.5)/A22stdlife))</f>
        <v>0</v>
      </c>
      <c r="BA354" s="161">
        <f>IF(A22stdlife="n/a","n/a",IF(BA$3&gt;(A22stdlife+$E354),(Input!$J$164*(1+rvanilla)^0.5)-SUM($J354:AZ354),(Input!$J$164*(1+rvanilla)^0.5)/A22stdlife))</f>
        <v>0</v>
      </c>
      <c r="BB354" s="161">
        <f>IF(A22stdlife="n/a","n/a",IF(BB$3&gt;(A22stdlife+$E354),(Input!$J$164*(1+rvanilla)^0.5)-SUM($J354:BA354),(Input!$J$164*(1+rvanilla)^0.5)/A22stdlife))</f>
        <v>0</v>
      </c>
      <c r="BC354" s="161">
        <f>IF(A22stdlife="n/a","n/a",IF(BC$3&gt;(A22stdlife+$E354),(Input!$J$164*(1+rvanilla)^0.5)-SUM($J354:BB354),(Input!$J$164*(1+rvanilla)^0.5)/A22stdlife))</f>
        <v>0</v>
      </c>
      <c r="BD354" s="161">
        <f>IF(A22stdlife="n/a","n/a",IF(BD$3&gt;(A22stdlife+$E354),(Input!$J$164*(1+rvanilla)^0.5)-SUM($J354:BC354),(Input!$J$164*(1+rvanilla)^0.5)/A22stdlife))</f>
        <v>0</v>
      </c>
      <c r="BE354" s="161">
        <f>IF(A22stdlife="n/a","n/a",IF(BE$3&gt;(A22stdlife+$E354),(Input!$J$164*(1+rvanilla)^0.5)-SUM($J354:BD354),(Input!$J$164*(1+rvanilla)^0.5)/A22stdlife))</f>
        <v>0</v>
      </c>
      <c r="BF354" s="161">
        <f>IF(A22stdlife="n/a","n/a",IF(BF$3&gt;(A22stdlife+$E354),(Input!$J$164*(1+rvanilla)^0.5)-SUM($J354:BE354),(Input!$J$164*(1+rvanilla)^0.5)/A22stdlife))</f>
        <v>0</v>
      </c>
      <c r="BG354" s="161">
        <f>IF(A22stdlife="n/a","n/a",IF(BG$3&gt;(A22stdlife+$E354),(Input!$J$164*(1+rvanilla)^0.5)-SUM($J354:BF354),(Input!$J$164*(1+rvanilla)^0.5)/A22stdlife))</f>
        <v>0</v>
      </c>
      <c r="BH354" s="161">
        <f>IF(A22stdlife="n/a","n/a",IF(BH$3&gt;(A22stdlife+$E354),(Input!$J$164*(1+rvanilla)^0.5)-SUM($J354:BG354),(Input!$J$164*(1+rvanilla)^0.5)/A22stdlife))</f>
        <v>0</v>
      </c>
      <c r="BI354" s="161">
        <f>IF(A22stdlife="n/a","n/a",IF(BI$3&gt;(A22stdlife+$E354),(Input!$J$164*(1+rvanilla)^0.5)-SUM($J354:BH354),(Input!$J$164*(1+rvanilla)^0.5)/A22stdlife))</f>
        <v>0</v>
      </c>
      <c r="BJ354" s="19"/>
      <c r="BK354" s="19"/>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2" x14ac:dyDescent="0.2">
      <c r="A355" s="19"/>
      <c r="B355" s="19"/>
      <c r="C355" s="35"/>
      <c r="D355" s="469"/>
      <c r="E355" s="281">
        <v>5</v>
      </c>
      <c r="F355" s="37"/>
      <c r="G355" s="393"/>
      <c r="H355" s="307"/>
      <c r="I355" s="307"/>
      <c r="J355" s="307"/>
      <c r="K355" s="306"/>
      <c r="L355" s="161">
        <f>IF(A22stdlife="n/a","n/a",IF(L$3&gt;(A22stdlife+$E355),(Input!$K$164*(1+rvanilla)^0.5)-SUM($K355:K355),(Input!$K$164*(1+rvanilla)^0.5)/A22stdlife))</f>
        <v>0</v>
      </c>
      <c r="M355" s="161">
        <f>IF(A22stdlife="n/a","n/a",IF(M$3&gt;(A22stdlife+$E355),(Input!$K$164*(1+rvanilla)^0.5)-SUM($K355:L355),(Input!$K$164*(1+rvanilla)^0.5)/A22stdlife))</f>
        <v>0</v>
      </c>
      <c r="N355" s="161">
        <f>IF(A22stdlife="n/a","n/a",IF(N$3&gt;(A22stdlife+$E355),(Input!$K$164*(1+rvanilla)^0.5)-SUM($K355:M355),(Input!$K$164*(1+rvanilla)^0.5)/A22stdlife))</f>
        <v>0</v>
      </c>
      <c r="O355" s="161">
        <f>IF(A22stdlife="n/a","n/a",IF(O$3&gt;(A22stdlife+$E355),(Input!$K$164*(1+rvanilla)^0.5)-SUM($K355:N355),(Input!$K$164*(1+rvanilla)^0.5)/A22stdlife))</f>
        <v>0</v>
      </c>
      <c r="P355" s="161">
        <f>IF(A22stdlife="n/a","n/a",IF(P$3&gt;(A22stdlife+$E355),(Input!$K$164*(1+rvanilla)^0.5)-SUM($K355:O355),(Input!$K$164*(1+rvanilla)^0.5)/A22stdlife))</f>
        <v>0</v>
      </c>
      <c r="Q355" s="161">
        <f>IF(A22stdlife="n/a","n/a",IF(Q$3&gt;(A22stdlife+$E355),(Input!$K$164*(1+rvanilla)^0.5)-SUM($K355:P355),(Input!$K$164*(1+rvanilla)^0.5)/A22stdlife))</f>
        <v>0</v>
      </c>
      <c r="R355" s="161">
        <f>IF(A22stdlife="n/a","n/a",IF(R$3&gt;(A22stdlife+$E355),(Input!$K$164*(1+rvanilla)^0.5)-SUM($K355:Q355),(Input!$K$164*(1+rvanilla)^0.5)/A22stdlife))</f>
        <v>0</v>
      </c>
      <c r="S355" s="161">
        <f>IF(A22stdlife="n/a","n/a",IF(S$3&gt;(A22stdlife+$E355),(Input!$K$164*(1+rvanilla)^0.5)-SUM($K355:R355),(Input!$K$164*(1+rvanilla)^0.5)/A22stdlife))</f>
        <v>0</v>
      </c>
      <c r="T355" s="161">
        <f>IF(A22stdlife="n/a","n/a",IF(T$3&gt;(A22stdlife+$E355),(Input!$K$164*(1+rvanilla)^0.5)-SUM($K355:S355),(Input!$K$164*(1+rvanilla)^0.5)/A22stdlife))</f>
        <v>0</v>
      </c>
      <c r="U355" s="161">
        <f>IF(A22stdlife="n/a","n/a",IF(U$3&gt;(A22stdlife+$E355),(Input!$K$164*(1+rvanilla)^0.5)-SUM($K355:T355),(Input!$K$164*(1+rvanilla)^0.5)/A22stdlife))</f>
        <v>0</v>
      </c>
      <c r="V355" s="161">
        <f>IF(A22stdlife="n/a","n/a",IF(V$3&gt;(A22stdlife+$E355),(Input!$K$164*(1+rvanilla)^0.5)-SUM($K355:U355),(Input!$K$164*(1+rvanilla)^0.5)/A22stdlife))</f>
        <v>0</v>
      </c>
      <c r="W355" s="161">
        <f>IF(A22stdlife="n/a","n/a",IF(W$3&gt;(A22stdlife+$E355),(Input!$K$164*(1+rvanilla)^0.5)-SUM($K355:V355),(Input!$K$164*(1+rvanilla)^0.5)/A22stdlife))</f>
        <v>0</v>
      </c>
      <c r="X355" s="161">
        <f>IF(A22stdlife="n/a","n/a",IF(X$3&gt;(A22stdlife+$E355),(Input!$K$164*(1+rvanilla)^0.5)-SUM($K355:W355),(Input!$K$164*(1+rvanilla)^0.5)/A22stdlife))</f>
        <v>0</v>
      </c>
      <c r="Y355" s="161">
        <f>IF(A22stdlife="n/a","n/a",IF(Y$3&gt;(A22stdlife+$E355),(Input!$K$164*(1+rvanilla)^0.5)-SUM($K355:X355),(Input!$K$164*(1+rvanilla)^0.5)/A22stdlife))</f>
        <v>0</v>
      </c>
      <c r="Z355" s="161">
        <f>IF(A22stdlife="n/a","n/a",IF(Z$3&gt;(A22stdlife+$E355),(Input!$K$164*(1+rvanilla)^0.5)-SUM($K355:Y355),(Input!$K$164*(1+rvanilla)^0.5)/A22stdlife))</f>
        <v>0</v>
      </c>
      <c r="AA355" s="161">
        <f>IF(A22stdlife="n/a","n/a",IF(AA$3&gt;(A22stdlife+$E355),(Input!$K$164*(1+rvanilla)^0.5)-SUM($K355:Z355),(Input!$K$164*(1+rvanilla)^0.5)/A22stdlife))</f>
        <v>0</v>
      </c>
      <c r="AB355" s="161">
        <f>IF(A22stdlife="n/a","n/a",IF(AB$3&gt;(A22stdlife+$E355),(Input!$K$164*(1+rvanilla)^0.5)-SUM($K355:AA355),(Input!$K$164*(1+rvanilla)^0.5)/A22stdlife))</f>
        <v>0</v>
      </c>
      <c r="AC355" s="161">
        <f>IF(A22stdlife="n/a","n/a",IF(AC$3&gt;(A22stdlife+$E355),(Input!$K$164*(1+rvanilla)^0.5)-SUM($K355:AB355),(Input!$K$164*(1+rvanilla)^0.5)/A22stdlife))</f>
        <v>0</v>
      </c>
      <c r="AD355" s="161">
        <f>IF(A22stdlife="n/a","n/a",IF(AD$3&gt;(A22stdlife+$E355),(Input!$K$164*(1+rvanilla)^0.5)-SUM($K355:AC355),(Input!$K$164*(1+rvanilla)^0.5)/A22stdlife))</f>
        <v>0</v>
      </c>
      <c r="AE355" s="161">
        <f>IF(A22stdlife="n/a","n/a",IF(AE$3&gt;(A22stdlife+$E355),(Input!$K$164*(1+rvanilla)^0.5)-SUM($K355:AD355),(Input!$K$164*(1+rvanilla)^0.5)/A22stdlife))</f>
        <v>0</v>
      </c>
      <c r="AF355" s="161">
        <f>IF(A22stdlife="n/a","n/a",IF(AF$3&gt;(A22stdlife+$E355),(Input!$K$164*(1+rvanilla)^0.5)-SUM($K355:AE355),(Input!$K$164*(1+rvanilla)^0.5)/A22stdlife))</f>
        <v>0</v>
      </c>
      <c r="AG355" s="161">
        <f>IF(A22stdlife="n/a","n/a",IF(AG$3&gt;(A22stdlife+$E355),(Input!$K$164*(1+rvanilla)^0.5)-SUM($K355:AF355),(Input!$K$164*(1+rvanilla)^0.5)/A22stdlife))</f>
        <v>0</v>
      </c>
      <c r="AH355" s="161">
        <f>IF(A22stdlife="n/a","n/a",IF(AH$3&gt;(A22stdlife+$E355),(Input!$K$164*(1+rvanilla)^0.5)-SUM($K355:AG355),(Input!$K$164*(1+rvanilla)^0.5)/A22stdlife))</f>
        <v>0</v>
      </c>
      <c r="AI355" s="161">
        <f>IF(A22stdlife="n/a","n/a",IF(AI$3&gt;(A22stdlife+$E355),(Input!$K$164*(1+rvanilla)^0.5)-SUM($K355:AH355),(Input!$K$164*(1+rvanilla)^0.5)/A22stdlife))</f>
        <v>0</v>
      </c>
      <c r="AJ355" s="161">
        <f>IF(A22stdlife="n/a","n/a",IF(AJ$3&gt;(A22stdlife+$E355),(Input!$K$164*(1+rvanilla)^0.5)-SUM($K355:AI355),(Input!$K$164*(1+rvanilla)^0.5)/A22stdlife))</f>
        <v>0</v>
      </c>
      <c r="AK355" s="161">
        <f>IF(A22stdlife="n/a","n/a",IF(AK$3&gt;(A22stdlife+$E355),(Input!$K$164*(1+rvanilla)^0.5)-SUM($K355:AJ355),(Input!$K$164*(1+rvanilla)^0.5)/A22stdlife))</f>
        <v>0</v>
      </c>
      <c r="AL355" s="161">
        <f>IF(A22stdlife="n/a","n/a",IF(AL$3&gt;(A22stdlife+$E355),(Input!$K$164*(1+rvanilla)^0.5)-SUM($K355:AK355),(Input!$K$164*(1+rvanilla)^0.5)/A22stdlife))</f>
        <v>0</v>
      </c>
      <c r="AM355" s="161">
        <f>IF(A22stdlife="n/a","n/a",IF(AM$3&gt;(A22stdlife+$E355),(Input!$K$164*(1+rvanilla)^0.5)-SUM($K355:AL355),(Input!$K$164*(1+rvanilla)^0.5)/A22stdlife))</f>
        <v>0</v>
      </c>
      <c r="AN355" s="161">
        <f>IF(A22stdlife="n/a","n/a",IF(AN$3&gt;(A22stdlife+$E355),(Input!$K$164*(1+rvanilla)^0.5)-SUM($K355:AM355),(Input!$K$164*(1+rvanilla)^0.5)/A22stdlife))</f>
        <v>0</v>
      </c>
      <c r="AO355" s="161">
        <f>IF(A22stdlife="n/a","n/a",IF(AO$3&gt;(A22stdlife+$E355),(Input!$K$164*(1+rvanilla)^0.5)-SUM($K355:AN355),(Input!$K$164*(1+rvanilla)^0.5)/A22stdlife))</f>
        <v>0</v>
      </c>
      <c r="AP355" s="161">
        <f>IF(A22stdlife="n/a","n/a",IF(AP$3&gt;(A22stdlife+$E355),(Input!$K$164*(1+rvanilla)^0.5)-SUM($K355:AO355),(Input!$K$164*(1+rvanilla)^0.5)/A22stdlife))</f>
        <v>0</v>
      </c>
      <c r="AQ355" s="161">
        <f>IF(A22stdlife="n/a","n/a",IF(AQ$3&gt;(A22stdlife+$E355),(Input!$K$164*(1+rvanilla)^0.5)-SUM($K355:AP355),(Input!$K$164*(1+rvanilla)^0.5)/A22stdlife))</f>
        <v>0</v>
      </c>
      <c r="AR355" s="161">
        <f>IF(A22stdlife="n/a","n/a",IF(AR$3&gt;(A22stdlife+$E355),(Input!$K$164*(1+rvanilla)^0.5)-SUM($K355:AQ355),(Input!$K$164*(1+rvanilla)^0.5)/A22stdlife))</f>
        <v>0</v>
      </c>
      <c r="AS355" s="161">
        <f>IF(A22stdlife="n/a","n/a",IF(AS$3&gt;(A22stdlife+$E355),(Input!$K$164*(1+rvanilla)^0.5)-SUM($K355:AR355),(Input!$K$164*(1+rvanilla)^0.5)/A22stdlife))</f>
        <v>0</v>
      </c>
      <c r="AT355" s="161">
        <f>IF(A22stdlife="n/a","n/a",IF(AT$3&gt;(A22stdlife+$E355),(Input!$K$164*(1+rvanilla)^0.5)-SUM($K355:AS355),(Input!$K$164*(1+rvanilla)^0.5)/A22stdlife))</f>
        <v>0</v>
      </c>
      <c r="AU355" s="161">
        <f>IF(A22stdlife="n/a","n/a",IF(AU$3&gt;(A22stdlife+$E355),(Input!$K$164*(1+rvanilla)^0.5)-SUM($K355:AT355),(Input!$K$164*(1+rvanilla)^0.5)/A22stdlife))</f>
        <v>0</v>
      </c>
      <c r="AV355" s="161">
        <f>IF(A22stdlife="n/a","n/a",IF(AV$3&gt;(A22stdlife+$E355),(Input!$K$164*(1+rvanilla)^0.5)-SUM($K355:AU355),(Input!$K$164*(1+rvanilla)^0.5)/A22stdlife))</f>
        <v>0</v>
      </c>
      <c r="AW355" s="161">
        <f>IF(A22stdlife="n/a","n/a",IF(AW$3&gt;(A22stdlife+$E355),(Input!$K$164*(1+rvanilla)^0.5)-SUM($K355:AV355),(Input!$K$164*(1+rvanilla)^0.5)/A22stdlife))</f>
        <v>0</v>
      </c>
      <c r="AX355" s="161">
        <f>IF(A22stdlife="n/a","n/a",IF(AX$3&gt;(A22stdlife+$E355),(Input!$K$164*(1+rvanilla)^0.5)-SUM($K355:AW355),(Input!$K$164*(1+rvanilla)^0.5)/A22stdlife))</f>
        <v>0</v>
      </c>
      <c r="AY355" s="161">
        <f>IF(A22stdlife="n/a","n/a",IF(AY$3&gt;(A22stdlife+$E355),(Input!$K$164*(1+rvanilla)^0.5)-SUM($K355:AX355),(Input!$K$164*(1+rvanilla)^0.5)/A22stdlife))</f>
        <v>0</v>
      </c>
      <c r="AZ355" s="161">
        <f>IF(A22stdlife="n/a","n/a",IF(AZ$3&gt;(A22stdlife+$E355),(Input!$K$164*(1+rvanilla)^0.5)-SUM($K355:AY355),(Input!$K$164*(1+rvanilla)^0.5)/A22stdlife))</f>
        <v>0</v>
      </c>
      <c r="BA355" s="161">
        <f>IF(A22stdlife="n/a","n/a",IF(BA$3&gt;(A22stdlife+$E355),(Input!$K$164*(1+rvanilla)^0.5)-SUM($K355:AZ355),(Input!$K$164*(1+rvanilla)^0.5)/A22stdlife))</f>
        <v>0</v>
      </c>
      <c r="BB355" s="161">
        <f>IF(A22stdlife="n/a","n/a",IF(BB$3&gt;(A22stdlife+$E355),(Input!$K$164*(1+rvanilla)^0.5)-SUM($K355:BA355),(Input!$K$164*(1+rvanilla)^0.5)/A22stdlife))</f>
        <v>0</v>
      </c>
      <c r="BC355" s="161">
        <f>IF(A22stdlife="n/a","n/a",IF(BC$3&gt;(A22stdlife+$E355),(Input!$K$164*(1+rvanilla)^0.5)-SUM($K355:BB355),(Input!$K$164*(1+rvanilla)^0.5)/A22stdlife))</f>
        <v>0</v>
      </c>
      <c r="BD355" s="161">
        <f>IF(A22stdlife="n/a","n/a",IF(BD$3&gt;(A22stdlife+$E355),(Input!$K$164*(1+rvanilla)^0.5)-SUM($K355:BC355),(Input!$K$164*(1+rvanilla)^0.5)/A22stdlife))</f>
        <v>0</v>
      </c>
      <c r="BE355" s="161">
        <f>IF(A22stdlife="n/a","n/a",IF(BE$3&gt;(A22stdlife+$E355),(Input!$K$164*(1+rvanilla)^0.5)-SUM($K355:BD355),(Input!$K$164*(1+rvanilla)^0.5)/A22stdlife))</f>
        <v>0</v>
      </c>
      <c r="BF355" s="161">
        <f>IF(A22stdlife="n/a","n/a",IF(BF$3&gt;(A22stdlife+$E355),(Input!$K$164*(1+rvanilla)^0.5)-SUM($K355:BE355),(Input!$K$164*(1+rvanilla)^0.5)/A22stdlife))</f>
        <v>0</v>
      </c>
      <c r="BG355" s="161">
        <f>IF(A22stdlife="n/a","n/a",IF(BG$3&gt;(A22stdlife+$E355),(Input!$K$164*(1+rvanilla)^0.5)-SUM($K355:BF355),(Input!$K$164*(1+rvanilla)^0.5)/A22stdlife))</f>
        <v>0</v>
      </c>
      <c r="BH355" s="161">
        <f>IF(A22stdlife="n/a","n/a",IF(BH$3&gt;(A22stdlife+$E355),(Input!$K$164*(1+rvanilla)^0.5)-SUM($K355:BG355),(Input!$K$164*(1+rvanilla)^0.5)/A22stdlife))</f>
        <v>0</v>
      </c>
      <c r="BI355" s="161">
        <f>IF(A22stdlife="n/a","n/a",IF(BI$3&gt;(A22stdlife+$E355),(Input!$K$164*(1+rvanilla)^0.5)-SUM($K355:BH355),(Input!$K$164*(1+rvanilla)^0.5)/A22stdlife))</f>
        <v>0</v>
      </c>
      <c r="BJ355" s="19"/>
      <c r="BK355" s="19"/>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x14ac:dyDescent="0.2">
      <c r="A356" s="19"/>
      <c r="B356" s="19"/>
      <c r="C356" s="35"/>
      <c r="D356" s="469"/>
      <c r="E356" s="281">
        <v>6</v>
      </c>
      <c r="F356" s="37"/>
      <c r="G356" s="393"/>
      <c r="H356" s="307"/>
      <c r="I356" s="307"/>
      <c r="J356" s="307"/>
      <c r="K356" s="307"/>
      <c r="L356" s="306"/>
      <c r="M356" s="161">
        <f>IF(A22stdlife="n/a","n/a",IF(M$3&gt;(A22stdlife+$E356),(Input!$L$164*(1+rvanilla)^0.5)-SUM($L356:L356),(Input!$L$164*(1+rvanilla)^0.5)/A22stdlife))</f>
        <v>0</v>
      </c>
      <c r="N356" s="161">
        <f>IF(A22stdlife="n/a","n/a",IF(N$3&gt;(A22stdlife+$E356),(Input!$L$164*(1+rvanilla)^0.5)-SUM($L356:M356),(Input!$L$164*(1+rvanilla)^0.5)/A22stdlife))</f>
        <v>0</v>
      </c>
      <c r="O356" s="161">
        <f>IF(A22stdlife="n/a","n/a",IF(O$3&gt;(A22stdlife+$E356),(Input!$L$164*(1+rvanilla)^0.5)-SUM($L356:N356),(Input!$L$164*(1+rvanilla)^0.5)/A22stdlife))</f>
        <v>0</v>
      </c>
      <c r="P356" s="161">
        <f>IF(A22stdlife="n/a","n/a",IF(P$3&gt;(A22stdlife+$E356),(Input!$L$164*(1+rvanilla)^0.5)-SUM($L356:O356),(Input!$L$164*(1+rvanilla)^0.5)/A22stdlife))</f>
        <v>0</v>
      </c>
      <c r="Q356" s="161">
        <f>IF(A22stdlife="n/a","n/a",IF(Q$3&gt;(A22stdlife+$E356),(Input!$L$164*(1+rvanilla)^0.5)-SUM($L356:P356),(Input!$L$164*(1+rvanilla)^0.5)/A22stdlife))</f>
        <v>0</v>
      </c>
      <c r="R356" s="161">
        <f>IF(A22stdlife="n/a","n/a",IF(R$3&gt;(A22stdlife+$E356),(Input!$L$164*(1+rvanilla)^0.5)-SUM($L356:Q356),(Input!$L$164*(1+rvanilla)^0.5)/A22stdlife))</f>
        <v>0</v>
      </c>
      <c r="S356" s="161">
        <f>IF(A22stdlife="n/a","n/a",IF(S$3&gt;(A22stdlife+$E356),(Input!$L$164*(1+rvanilla)^0.5)-SUM($L356:R356),(Input!$L$164*(1+rvanilla)^0.5)/A22stdlife))</f>
        <v>0</v>
      </c>
      <c r="T356" s="161">
        <f>IF(A22stdlife="n/a","n/a",IF(T$3&gt;(A22stdlife+$E356),(Input!$L$164*(1+rvanilla)^0.5)-SUM($L356:S356),(Input!$L$164*(1+rvanilla)^0.5)/A22stdlife))</f>
        <v>0</v>
      </c>
      <c r="U356" s="161">
        <f>IF(A22stdlife="n/a","n/a",IF(U$3&gt;(A22stdlife+$E356),(Input!$L$164*(1+rvanilla)^0.5)-SUM($L356:T356),(Input!$L$164*(1+rvanilla)^0.5)/A22stdlife))</f>
        <v>0</v>
      </c>
      <c r="V356" s="161">
        <f>IF(A22stdlife="n/a","n/a",IF(V$3&gt;(A22stdlife+$E356),(Input!$L$164*(1+rvanilla)^0.5)-SUM($L356:U356),(Input!$L$164*(1+rvanilla)^0.5)/A22stdlife))</f>
        <v>0</v>
      </c>
      <c r="W356" s="161">
        <f>IF(A22stdlife="n/a","n/a",IF(W$3&gt;(A22stdlife+$E356),(Input!$L$164*(1+rvanilla)^0.5)-SUM($L356:V356),(Input!$L$164*(1+rvanilla)^0.5)/A22stdlife))</f>
        <v>0</v>
      </c>
      <c r="X356" s="161">
        <f>IF(A22stdlife="n/a","n/a",IF(X$3&gt;(A22stdlife+$E356),(Input!$L$164*(1+rvanilla)^0.5)-SUM($L356:W356),(Input!$L$164*(1+rvanilla)^0.5)/A22stdlife))</f>
        <v>0</v>
      </c>
      <c r="Y356" s="161">
        <f>IF(A22stdlife="n/a","n/a",IF(Y$3&gt;(A22stdlife+$E356),(Input!$L$164*(1+rvanilla)^0.5)-SUM($L356:X356),(Input!$L$164*(1+rvanilla)^0.5)/A22stdlife))</f>
        <v>0</v>
      </c>
      <c r="Z356" s="161">
        <f>IF(A22stdlife="n/a","n/a",IF(Z$3&gt;(A22stdlife+$E356),(Input!$L$164*(1+rvanilla)^0.5)-SUM($L356:Y356),(Input!$L$164*(1+rvanilla)^0.5)/A22stdlife))</f>
        <v>0</v>
      </c>
      <c r="AA356" s="161">
        <f>IF(A22stdlife="n/a","n/a",IF(AA$3&gt;(A22stdlife+$E356),(Input!$L$164*(1+rvanilla)^0.5)-SUM($L356:Z356),(Input!$L$164*(1+rvanilla)^0.5)/A22stdlife))</f>
        <v>0</v>
      </c>
      <c r="AB356" s="161">
        <f>IF(A22stdlife="n/a","n/a",IF(AB$3&gt;(A22stdlife+$E356),(Input!$L$164*(1+rvanilla)^0.5)-SUM($L356:AA356),(Input!$L$164*(1+rvanilla)^0.5)/A22stdlife))</f>
        <v>0</v>
      </c>
      <c r="AC356" s="161">
        <f>IF(A22stdlife="n/a","n/a",IF(AC$3&gt;(A22stdlife+$E356),(Input!$L$164*(1+rvanilla)^0.5)-SUM($L356:AB356),(Input!$L$164*(1+rvanilla)^0.5)/A22stdlife))</f>
        <v>0</v>
      </c>
      <c r="AD356" s="161">
        <f>IF(A22stdlife="n/a","n/a",IF(AD$3&gt;(A22stdlife+$E356),(Input!$L$164*(1+rvanilla)^0.5)-SUM($L356:AC356),(Input!$L$164*(1+rvanilla)^0.5)/A22stdlife))</f>
        <v>0</v>
      </c>
      <c r="AE356" s="161">
        <f>IF(A22stdlife="n/a","n/a",IF(AE$3&gt;(A22stdlife+$E356),(Input!$L$164*(1+rvanilla)^0.5)-SUM($L356:AD356),(Input!$L$164*(1+rvanilla)^0.5)/A22stdlife))</f>
        <v>0</v>
      </c>
      <c r="AF356" s="161">
        <f>IF(A22stdlife="n/a","n/a",IF(AF$3&gt;(A22stdlife+$E356),(Input!$L$164*(1+rvanilla)^0.5)-SUM($L356:AE356),(Input!$L$164*(1+rvanilla)^0.5)/A22stdlife))</f>
        <v>0</v>
      </c>
      <c r="AG356" s="161">
        <f>IF(A22stdlife="n/a","n/a",IF(AG$3&gt;(A22stdlife+$E356),(Input!$L$164*(1+rvanilla)^0.5)-SUM($L356:AF356),(Input!$L$164*(1+rvanilla)^0.5)/A22stdlife))</f>
        <v>0</v>
      </c>
      <c r="AH356" s="161">
        <f>IF(A22stdlife="n/a","n/a",IF(AH$3&gt;(A22stdlife+$E356),(Input!$L$164*(1+rvanilla)^0.5)-SUM($L356:AG356),(Input!$L$164*(1+rvanilla)^0.5)/A22stdlife))</f>
        <v>0</v>
      </c>
      <c r="AI356" s="161">
        <f>IF(A22stdlife="n/a","n/a",IF(AI$3&gt;(A22stdlife+$E356),(Input!$L$164*(1+rvanilla)^0.5)-SUM($L356:AH356),(Input!$L$164*(1+rvanilla)^0.5)/A22stdlife))</f>
        <v>0</v>
      </c>
      <c r="AJ356" s="161">
        <f>IF(A22stdlife="n/a","n/a",IF(AJ$3&gt;(A22stdlife+$E356),(Input!$L$164*(1+rvanilla)^0.5)-SUM($L356:AI356),(Input!$L$164*(1+rvanilla)^0.5)/A22stdlife))</f>
        <v>0</v>
      </c>
      <c r="AK356" s="161">
        <f>IF(A22stdlife="n/a","n/a",IF(AK$3&gt;(A22stdlife+$E356),(Input!$L$164*(1+rvanilla)^0.5)-SUM($L356:AJ356),(Input!$L$164*(1+rvanilla)^0.5)/A22stdlife))</f>
        <v>0</v>
      </c>
      <c r="AL356" s="161">
        <f>IF(A22stdlife="n/a","n/a",IF(AL$3&gt;(A22stdlife+$E356),(Input!$L$164*(1+rvanilla)^0.5)-SUM($L356:AK356),(Input!$L$164*(1+rvanilla)^0.5)/A22stdlife))</f>
        <v>0</v>
      </c>
      <c r="AM356" s="161">
        <f>IF(A22stdlife="n/a","n/a",IF(AM$3&gt;(A22stdlife+$E356),(Input!$L$164*(1+rvanilla)^0.5)-SUM($L356:AL356),(Input!$L$164*(1+rvanilla)^0.5)/A22stdlife))</f>
        <v>0</v>
      </c>
      <c r="AN356" s="161">
        <f>IF(A22stdlife="n/a","n/a",IF(AN$3&gt;(A22stdlife+$E356),(Input!$L$164*(1+rvanilla)^0.5)-SUM($L356:AM356),(Input!$L$164*(1+rvanilla)^0.5)/A22stdlife))</f>
        <v>0</v>
      </c>
      <c r="AO356" s="161">
        <f>IF(A22stdlife="n/a","n/a",IF(AO$3&gt;(A22stdlife+$E356),(Input!$L$164*(1+rvanilla)^0.5)-SUM($L356:AN356),(Input!$L$164*(1+rvanilla)^0.5)/A22stdlife))</f>
        <v>0</v>
      </c>
      <c r="AP356" s="161">
        <f>IF(A22stdlife="n/a","n/a",IF(AP$3&gt;(A22stdlife+$E356),(Input!$L$164*(1+rvanilla)^0.5)-SUM($L356:AO356),(Input!$L$164*(1+rvanilla)^0.5)/A22stdlife))</f>
        <v>0</v>
      </c>
      <c r="AQ356" s="161">
        <f>IF(A22stdlife="n/a","n/a",IF(AQ$3&gt;(A22stdlife+$E356),(Input!$L$164*(1+rvanilla)^0.5)-SUM($L356:AP356),(Input!$L$164*(1+rvanilla)^0.5)/A22stdlife))</f>
        <v>0</v>
      </c>
      <c r="AR356" s="161">
        <f>IF(A22stdlife="n/a","n/a",IF(AR$3&gt;(A22stdlife+$E356),(Input!$L$164*(1+rvanilla)^0.5)-SUM($L356:AQ356),(Input!$L$164*(1+rvanilla)^0.5)/A22stdlife))</f>
        <v>0</v>
      </c>
      <c r="AS356" s="161">
        <f>IF(A22stdlife="n/a","n/a",IF(AS$3&gt;(A22stdlife+$E356),(Input!$L$164*(1+rvanilla)^0.5)-SUM($L356:AR356),(Input!$L$164*(1+rvanilla)^0.5)/A22stdlife))</f>
        <v>0</v>
      </c>
      <c r="AT356" s="161">
        <f>IF(A22stdlife="n/a","n/a",IF(AT$3&gt;(A22stdlife+$E356),(Input!$L$164*(1+rvanilla)^0.5)-SUM($L356:AS356),(Input!$L$164*(1+rvanilla)^0.5)/A22stdlife))</f>
        <v>0</v>
      </c>
      <c r="AU356" s="161">
        <f>IF(A22stdlife="n/a","n/a",IF(AU$3&gt;(A22stdlife+$E356),(Input!$L$164*(1+rvanilla)^0.5)-SUM($L356:AT356),(Input!$L$164*(1+rvanilla)^0.5)/A22stdlife))</f>
        <v>0</v>
      </c>
      <c r="AV356" s="161">
        <f>IF(A22stdlife="n/a","n/a",IF(AV$3&gt;(A22stdlife+$E356),(Input!$L$164*(1+rvanilla)^0.5)-SUM($L356:AU356),(Input!$L$164*(1+rvanilla)^0.5)/A22stdlife))</f>
        <v>0</v>
      </c>
      <c r="AW356" s="161">
        <f>IF(A22stdlife="n/a","n/a",IF(AW$3&gt;(A22stdlife+$E356),(Input!$L$164*(1+rvanilla)^0.5)-SUM($L356:AV356),(Input!$L$164*(1+rvanilla)^0.5)/A22stdlife))</f>
        <v>0</v>
      </c>
      <c r="AX356" s="161">
        <f>IF(A22stdlife="n/a","n/a",IF(AX$3&gt;(A22stdlife+$E356),(Input!$L$164*(1+rvanilla)^0.5)-SUM($L356:AW356),(Input!$L$164*(1+rvanilla)^0.5)/A22stdlife))</f>
        <v>0</v>
      </c>
      <c r="AY356" s="161">
        <f>IF(A22stdlife="n/a","n/a",IF(AY$3&gt;(A22stdlife+$E356),(Input!$L$164*(1+rvanilla)^0.5)-SUM($L356:AX356),(Input!$L$164*(1+rvanilla)^0.5)/A22stdlife))</f>
        <v>0</v>
      </c>
      <c r="AZ356" s="161">
        <f>IF(A22stdlife="n/a","n/a",IF(AZ$3&gt;(A22stdlife+$E356),(Input!$L$164*(1+rvanilla)^0.5)-SUM($L356:AY356),(Input!$L$164*(1+rvanilla)^0.5)/A22stdlife))</f>
        <v>0</v>
      </c>
      <c r="BA356" s="161">
        <f>IF(A22stdlife="n/a","n/a",IF(BA$3&gt;(A22stdlife+$E356),(Input!$L$164*(1+rvanilla)^0.5)-SUM($L356:AZ356),(Input!$L$164*(1+rvanilla)^0.5)/A22stdlife))</f>
        <v>0</v>
      </c>
      <c r="BB356" s="161">
        <f>IF(A22stdlife="n/a","n/a",IF(BB$3&gt;(A22stdlife+$E356),(Input!$L$164*(1+rvanilla)^0.5)-SUM($L356:BA356),(Input!$L$164*(1+rvanilla)^0.5)/A22stdlife))</f>
        <v>0</v>
      </c>
      <c r="BC356" s="161">
        <f>IF(A22stdlife="n/a","n/a",IF(BC$3&gt;(A22stdlife+$E356),(Input!$L$164*(1+rvanilla)^0.5)-SUM($L356:BB356),(Input!$L$164*(1+rvanilla)^0.5)/A22stdlife))</f>
        <v>0</v>
      </c>
      <c r="BD356" s="161">
        <f>IF(A22stdlife="n/a","n/a",IF(BD$3&gt;(A22stdlife+$E356),(Input!$L$164*(1+rvanilla)^0.5)-SUM($L356:BC356),(Input!$L$164*(1+rvanilla)^0.5)/A22stdlife))</f>
        <v>0</v>
      </c>
      <c r="BE356" s="161">
        <f>IF(A22stdlife="n/a","n/a",IF(BE$3&gt;(A22stdlife+$E356),(Input!$L$164*(1+rvanilla)^0.5)-SUM($L356:BD356),(Input!$L$164*(1+rvanilla)^0.5)/A22stdlife))</f>
        <v>0</v>
      </c>
      <c r="BF356" s="161">
        <f>IF(A22stdlife="n/a","n/a",IF(BF$3&gt;(A22stdlife+$E356),(Input!$L$164*(1+rvanilla)^0.5)-SUM($L356:BE356),(Input!$L$164*(1+rvanilla)^0.5)/A22stdlife))</f>
        <v>0</v>
      </c>
      <c r="BG356" s="161">
        <f>IF(A22stdlife="n/a","n/a",IF(BG$3&gt;(A22stdlife+$E356),(Input!$L$164*(1+rvanilla)^0.5)-SUM($L356:BF356),(Input!$L$164*(1+rvanilla)^0.5)/A22stdlife))</f>
        <v>0</v>
      </c>
      <c r="BH356" s="161">
        <f>IF(A22stdlife="n/a","n/a",IF(BH$3&gt;(A22stdlife+$E356),(Input!$L$164*(1+rvanilla)^0.5)-SUM($L356:BG356),(Input!$L$164*(1+rvanilla)^0.5)/A22stdlife))</f>
        <v>0</v>
      </c>
      <c r="BI356" s="161">
        <f>IF(A22stdlife="n/a","n/a",IF(BI$3&gt;(A22stdlife+$E356),(Input!$L$164*(1+rvanilla)^0.5)-SUM($L356:BH356),(Input!$L$164*(1+rvanilla)^0.5)/A22stdlife))</f>
        <v>0</v>
      </c>
      <c r="BJ356" s="19"/>
      <c r="BK356" s="19"/>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idden="1" outlineLevel="2" x14ac:dyDescent="0.2">
      <c r="A357" s="19"/>
      <c r="B357" s="19"/>
      <c r="C357" s="35"/>
      <c r="D357" s="469"/>
      <c r="E357" s="281">
        <v>7</v>
      </c>
      <c r="F357" s="37"/>
      <c r="G357" s="393"/>
      <c r="H357" s="307"/>
      <c r="I357" s="307"/>
      <c r="J357" s="307"/>
      <c r="K357" s="307"/>
      <c r="L357" s="307"/>
      <c r="M357" s="306"/>
      <c r="N357" s="161">
        <f>IF(A22stdlife="n/a","n/a",IF(N$3&gt;(A22stdlife+$E357),(Input!$M$164*(1+rvanilla)^0.5)-SUM($M357:M357),(Input!$M$164*(1+rvanilla)^0.5)/A22stdlife))</f>
        <v>0</v>
      </c>
      <c r="O357" s="161">
        <f>IF(A22stdlife="n/a","n/a",IF(O$3&gt;(A22stdlife+$E357),(Input!$M$164*(1+rvanilla)^0.5)-SUM($M357:N357),(Input!$M$164*(1+rvanilla)^0.5)/A22stdlife))</f>
        <v>0</v>
      </c>
      <c r="P357" s="161">
        <f>IF(A22stdlife="n/a","n/a",IF(P$3&gt;(A22stdlife+$E357),(Input!$M$164*(1+rvanilla)^0.5)-SUM($M357:O357),(Input!$M$164*(1+rvanilla)^0.5)/A22stdlife))</f>
        <v>0</v>
      </c>
      <c r="Q357" s="161">
        <f>IF(A22stdlife="n/a","n/a",IF(Q$3&gt;(A22stdlife+$E357),(Input!$M$164*(1+rvanilla)^0.5)-SUM($M357:P357),(Input!$M$164*(1+rvanilla)^0.5)/A22stdlife))</f>
        <v>0</v>
      </c>
      <c r="R357" s="161">
        <f>IF(A22stdlife="n/a","n/a",IF(R$3&gt;(A22stdlife+$E357),(Input!$M$164*(1+rvanilla)^0.5)-SUM($M357:Q357),(Input!$M$164*(1+rvanilla)^0.5)/A22stdlife))</f>
        <v>0</v>
      </c>
      <c r="S357" s="161">
        <f>IF(A22stdlife="n/a","n/a",IF(S$3&gt;(A22stdlife+$E357),(Input!$M$164*(1+rvanilla)^0.5)-SUM($M357:R357),(Input!$M$164*(1+rvanilla)^0.5)/A22stdlife))</f>
        <v>0</v>
      </c>
      <c r="T357" s="161">
        <f>IF(A22stdlife="n/a","n/a",IF(T$3&gt;(A22stdlife+$E357),(Input!$M$164*(1+rvanilla)^0.5)-SUM($M357:S357),(Input!$M$164*(1+rvanilla)^0.5)/A22stdlife))</f>
        <v>0</v>
      </c>
      <c r="U357" s="161">
        <f>IF(A22stdlife="n/a","n/a",IF(U$3&gt;(A22stdlife+$E357),(Input!$M$164*(1+rvanilla)^0.5)-SUM($M357:T357),(Input!$M$164*(1+rvanilla)^0.5)/A22stdlife))</f>
        <v>0</v>
      </c>
      <c r="V357" s="161">
        <f>IF(A22stdlife="n/a","n/a",IF(V$3&gt;(A22stdlife+$E357),(Input!$M$164*(1+rvanilla)^0.5)-SUM($M357:U357),(Input!$M$164*(1+rvanilla)^0.5)/A22stdlife))</f>
        <v>0</v>
      </c>
      <c r="W357" s="161">
        <f>IF(A22stdlife="n/a","n/a",IF(W$3&gt;(A22stdlife+$E357),(Input!$M$164*(1+rvanilla)^0.5)-SUM($M357:V357),(Input!$M$164*(1+rvanilla)^0.5)/A22stdlife))</f>
        <v>0</v>
      </c>
      <c r="X357" s="161">
        <f>IF(A22stdlife="n/a","n/a",IF(X$3&gt;(A22stdlife+$E357),(Input!$M$164*(1+rvanilla)^0.5)-SUM($M357:W357),(Input!$M$164*(1+rvanilla)^0.5)/A22stdlife))</f>
        <v>0</v>
      </c>
      <c r="Y357" s="161">
        <f>IF(A22stdlife="n/a","n/a",IF(Y$3&gt;(A22stdlife+$E357),(Input!$M$164*(1+rvanilla)^0.5)-SUM($M357:X357),(Input!$M$164*(1+rvanilla)^0.5)/A22stdlife))</f>
        <v>0</v>
      </c>
      <c r="Z357" s="161">
        <f>IF(A22stdlife="n/a","n/a",IF(Z$3&gt;(A22stdlife+$E357),(Input!$M$164*(1+rvanilla)^0.5)-SUM($M357:Y357),(Input!$M$164*(1+rvanilla)^0.5)/A22stdlife))</f>
        <v>0</v>
      </c>
      <c r="AA357" s="161">
        <f>IF(A22stdlife="n/a","n/a",IF(AA$3&gt;(A22stdlife+$E357),(Input!$M$164*(1+rvanilla)^0.5)-SUM($M357:Z357),(Input!$M$164*(1+rvanilla)^0.5)/A22stdlife))</f>
        <v>0</v>
      </c>
      <c r="AB357" s="161">
        <f>IF(A22stdlife="n/a","n/a",IF(AB$3&gt;(A22stdlife+$E357),(Input!$M$164*(1+rvanilla)^0.5)-SUM($M357:AA357),(Input!$M$164*(1+rvanilla)^0.5)/A22stdlife))</f>
        <v>0</v>
      </c>
      <c r="AC357" s="161">
        <f>IF(A22stdlife="n/a","n/a",IF(AC$3&gt;(A22stdlife+$E357),(Input!$M$164*(1+rvanilla)^0.5)-SUM($M357:AB357),(Input!$M$164*(1+rvanilla)^0.5)/A22stdlife))</f>
        <v>0</v>
      </c>
      <c r="AD357" s="161">
        <f>IF(A22stdlife="n/a","n/a",IF(AD$3&gt;(A22stdlife+$E357),(Input!$M$164*(1+rvanilla)^0.5)-SUM($M357:AC357),(Input!$M$164*(1+rvanilla)^0.5)/A22stdlife))</f>
        <v>0</v>
      </c>
      <c r="AE357" s="161">
        <f>IF(A22stdlife="n/a","n/a",IF(AE$3&gt;(A22stdlife+$E357),(Input!$M$164*(1+rvanilla)^0.5)-SUM($M357:AD357),(Input!$M$164*(1+rvanilla)^0.5)/A22stdlife))</f>
        <v>0</v>
      </c>
      <c r="AF357" s="161">
        <f>IF(A22stdlife="n/a","n/a",IF(AF$3&gt;(A22stdlife+$E357),(Input!$M$164*(1+rvanilla)^0.5)-SUM($M357:AE357),(Input!$M$164*(1+rvanilla)^0.5)/A22stdlife))</f>
        <v>0</v>
      </c>
      <c r="AG357" s="161">
        <f>IF(A22stdlife="n/a","n/a",IF(AG$3&gt;(A22stdlife+$E357),(Input!$M$164*(1+rvanilla)^0.5)-SUM($M357:AF357),(Input!$M$164*(1+rvanilla)^0.5)/A22stdlife))</f>
        <v>0</v>
      </c>
      <c r="AH357" s="161">
        <f>IF(A22stdlife="n/a","n/a",IF(AH$3&gt;(A22stdlife+$E357),(Input!$M$164*(1+rvanilla)^0.5)-SUM($M357:AG357),(Input!$M$164*(1+rvanilla)^0.5)/A22stdlife))</f>
        <v>0</v>
      </c>
      <c r="AI357" s="161">
        <f>IF(A22stdlife="n/a","n/a",IF(AI$3&gt;(A22stdlife+$E357),(Input!$M$164*(1+rvanilla)^0.5)-SUM($M357:AH357),(Input!$M$164*(1+rvanilla)^0.5)/A22stdlife))</f>
        <v>0</v>
      </c>
      <c r="AJ357" s="161">
        <f>IF(A22stdlife="n/a","n/a",IF(AJ$3&gt;(A22stdlife+$E357),(Input!$M$164*(1+rvanilla)^0.5)-SUM($M357:AI357),(Input!$M$164*(1+rvanilla)^0.5)/A22stdlife))</f>
        <v>0</v>
      </c>
      <c r="AK357" s="161">
        <f>IF(A22stdlife="n/a","n/a",IF(AK$3&gt;(A22stdlife+$E357),(Input!$M$164*(1+rvanilla)^0.5)-SUM($M357:AJ357),(Input!$M$164*(1+rvanilla)^0.5)/A22stdlife))</f>
        <v>0</v>
      </c>
      <c r="AL357" s="161">
        <f>IF(A22stdlife="n/a","n/a",IF(AL$3&gt;(A22stdlife+$E357),(Input!$M$164*(1+rvanilla)^0.5)-SUM($M357:AK357),(Input!$M$164*(1+rvanilla)^0.5)/A22stdlife))</f>
        <v>0</v>
      </c>
      <c r="AM357" s="161">
        <f>IF(A22stdlife="n/a","n/a",IF(AM$3&gt;(A22stdlife+$E357),(Input!$M$164*(1+rvanilla)^0.5)-SUM($M357:AL357),(Input!$M$164*(1+rvanilla)^0.5)/A22stdlife))</f>
        <v>0</v>
      </c>
      <c r="AN357" s="161">
        <f>IF(A22stdlife="n/a","n/a",IF(AN$3&gt;(A22stdlife+$E357),(Input!$M$164*(1+rvanilla)^0.5)-SUM($M357:AM357),(Input!$M$164*(1+rvanilla)^0.5)/A22stdlife))</f>
        <v>0</v>
      </c>
      <c r="AO357" s="161">
        <f>IF(A22stdlife="n/a","n/a",IF(AO$3&gt;(A22stdlife+$E357),(Input!$M$164*(1+rvanilla)^0.5)-SUM($M357:AN357),(Input!$M$164*(1+rvanilla)^0.5)/A22stdlife))</f>
        <v>0</v>
      </c>
      <c r="AP357" s="161">
        <f>IF(A22stdlife="n/a","n/a",IF(AP$3&gt;(A22stdlife+$E357),(Input!$M$164*(1+rvanilla)^0.5)-SUM($M357:AO357),(Input!$M$164*(1+rvanilla)^0.5)/A22stdlife))</f>
        <v>0</v>
      </c>
      <c r="AQ357" s="161">
        <f>IF(A22stdlife="n/a","n/a",IF(AQ$3&gt;(A22stdlife+$E357),(Input!$M$164*(1+rvanilla)^0.5)-SUM($M357:AP357),(Input!$M$164*(1+rvanilla)^0.5)/A22stdlife))</f>
        <v>0</v>
      </c>
      <c r="AR357" s="161">
        <f>IF(A22stdlife="n/a","n/a",IF(AR$3&gt;(A22stdlife+$E357),(Input!$M$164*(1+rvanilla)^0.5)-SUM($M357:AQ357),(Input!$M$164*(1+rvanilla)^0.5)/A22stdlife))</f>
        <v>0</v>
      </c>
      <c r="AS357" s="161">
        <f>IF(A22stdlife="n/a","n/a",IF(AS$3&gt;(A22stdlife+$E357),(Input!$M$164*(1+rvanilla)^0.5)-SUM($M357:AR357),(Input!$M$164*(1+rvanilla)^0.5)/A22stdlife))</f>
        <v>0</v>
      </c>
      <c r="AT357" s="161">
        <f>IF(A22stdlife="n/a","n/a",IF(AT$3&gt;(A22stdlife+$E357),(Input!$M$164*(1+rvanilla)^0.5)-SUM($M357:AS357),(Input!$M$164*(1+rvanilla)^0.5)/A22stdlife))</f>
        <v>0</v>
      </c>
      <c r="AU357" s="161">
        <f>IF(A22stdlife="n/a","n/a",IF(AU$3&gt;(A22stdlife+$E357),(Input!$M$164*(1+rvanilla)^0.5)-SUM($M357:AT357),(Input!$M$164*(1+rvanilla)^0.5)/A22stdlife))</f>
        <v>0</v>
      </c>
      <c r="AV357" s="161">
        <f>IF(A22stdlife="n/a","n/a",IF(AV$3&gt;(A22stdlife+$E357),(Input!$M$164*(1+rvanilla)^0.5)-SUM($M357:AU357),(Input!$M$164*(1+rvanilla)^0.5)/A22stdlife))</f>
        <v>0</v>
      </c>
      <c r="AW357" s="161">
        <f>IF(A22stdlife="n/a","n/a",IF(AW$3&gt;(A22stdlife+$E357),(Input!$M$164*(1+rvanilla)^0.5)-SUM($M357:AV357),(Input!$M$164*(1+rvanilla)^0.5)/A22stdlife))</f>
        <v>0</v>
      </c>
      <c r="AX357" s="161">
        <f>IF(A22stdlife="n/a","n/a",IF(AX$3&gt;(A22stdlife+$E357),(Input!$M$164*(1+rvanilla)^0.5)-SUM($M357:AW357),(Input!$M$164*(1+rvanilla)^0.5)/A22stdlife))</f>
        <v>0</v>
      </c>
      <c r="AY357" s="161">
        <f>IF(A22stdlife="n/a","n/a",IF(AY$3&gt;(A22stdlife+$E357),(Input!$M$164*(1+rvanilla)^0.5)-SUM($M357:AX357),(Input!$M$164*(1+rvanilla)^0.5)/A22stdlife))</f>
        <v>0</v>
      </c>
      <c r="AZ357" s="161">
        <f>IF(A22stdlife="n/a","n/a",IF(AZ$3&gt;(A22stdlife+$E357),(Input!$M$164*(1+rvanilla)^0.5)-SUM($M357:AY357),(Input!$M$164*(1+rvanilla)^0.5)/A22stdlife))</f>
        <v>0</v>
      </c>
      <c r="BA357" s="161">
        <f>IF(A22stdlife="n/a","n/a",IF(BA$3&gt;(A22stdlife+$E357),(Input!$M$164*(1+rvanilla)^0.5)-SUM($M357:AZ357),(Input!$M$164*(1+rvanilla)^0.5)/A22stdlife))</f>
        <v>0</v>
      </c>
      <c r="BB357" s="161">
        <f>IF(A22stdlife="n/a","n/a",IF(BB$3&gt;(A22stdlife+$E357),(Input!$M$164*(1+rvanilla)^0.5)-SUM($M357:BA357),(Input!$M$164*(1+rvanilla)^0.5)/A22stdlife))</f>
        <v>0</v>
      </c>
      <c r="BC357" s="161">
        <f>IF(A22stdlife="n/a","n/a",IF(BC$3&gt;(A22stdlife+$E357),(Input!$M$164*(1+rvanilla)^0.5)-SUM($M357:BB357),(Input!$M$164*(1+rvanilla)^0.5)/A22stdlife))</f>
        <v>0</v>
      </c>
      <c r="BD357" s="161">
        <f>IF(A22stdlife="n/a","n/a",IF(BD$3&gt;(A22stdlife+$E357),(Input!$M$164*(1+rvanilla)^0.5)-SUM($M357:BC357),(Input!$M$164*(1+rvanilla)^0.5)/A22stdlife))</f>
        <v>0</v>
      </c>
      <c r="BE357" s="161">
        <f>IF(A22stdlife="n/a","n/a",IF(BE$3&gt;(A22stdlife+$E357),(Input!$M$164*(1+rvanilla)^0.5)-SUM($M357:BD357),(Input!$M$164*(1+rvanilla)^0.5)/A22stdlife))</f>
        <v>0</v>
      </c>
      <c r="BF357" s="161">
        <f>IF(A22stdlife="n/a","n/a",IF(BF$3&gt;(A22stdlife+$E357),(Input!$M$164*(1+rvanilla)^0.5)-SUM($M357:BE357),(Input!$M$164*(1+rvanilla)^0.5)/A22stdlife))</f>
        <v>0</v>
      </c>
      <c r="BG357" s="161">
        <f>IF(A22stdlife="n/a","n/a",IF(BG$3&gt;(A22stdlife+$E357),(Input!$M$164*(1+rvanilla)^0.5)-SUM($M357:BF357),(Input!$M$164*(1+rvanilla)^0.5)/A22stdlife))</f>
        <v>0</v>
      </c>
      <c r="BH357" s="161">
        <f>IF(A22stdlife="n/a","n/a",IF(BH$3&gt;(A22stdlife+$E357),(Input!$M$164*(1+rvanilla)^0.5)-SUM($M357:BG357),(Input!$M$164*(1+rvanilla)^0.5)/A22stdlife))</f>
        <v>0</v>
      </c>
      <c r="BI357" s="161">
        <f>IF(A22stdlife="n/a","n/a",IF(BI$3&gt;(A22stdlife+$E357),(Input!$M$164*(1+rvanilla)^0.5)-SUM($M357:BH357),(Input!$M$164*(1+rvanilla)^0.5)/A22stdlife))</f>
        <v>0</v>
      </c>
      <c r="BJ357" s="19"/>
      <c r="BK357" s="19"/>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x14ac:dyDescent="0.2">
      <c r="A358" s="19"/>
      <c r="B358" s="19"/>
      <c r="C358" s="35"/>
      <c r="D358" s="469"/>
      <c r="E358" s="281">
        <v>8</v>
      </c>
      <c r="F358" s="37"/>
      <c r="G358" s="393"/>
      <c r="H358" s="307"/>
      <c r="I358" s="307"/>
      <c r="J358" s="307"/>
      <c r="K358" s="307"/>
      <c r="L358" s="307"/>
      <c r="M358" s="307"/>
      <c r="N358" s="306"/>
      <c r="O358" s="161">
        <f>IF(A22stdlife="n/a","n/a",IF(O$3&gt;(A22stdlife+$E358),(Input!$N$164*(1+rvanilla)^0.5)-SUM($N358:N358),(Input!$N$164*(1+rvanilla)^0.5)/A22stdlife))</f>
        <v>0</v>
      </c>
      <c r="P358" s="161">
        <f>IF(A22stdlife="n/a","n/a",IF(P$3&gt;(A22stdlife+$E358),(Input!$N$164*(1+rvanilla)^0.5)-SUM($N358:O358),(Input!$N$164*(1+rvanilla)^0.5)/A22stdlife))</f>
        <v>0</v>
      </c>
      <c r="Q358" s="161">
        <f>IF(A22stdlife="n/a","n/a",IF(Q$3&gt;(A22stdlife+$E358),(Input!$N$164*(1+rvanilla)^0.5)-SUM($N358:P358),(Input!$N$164*(1+rvanilla)^0.5)/A22stdlife))</f>
        <v>0</v>
      </c>
      <c r="R358" s="161">
        <f>IF(A22stdlife="n/a","n/a",IF(R$3&gt;(A22stdlife+$E358),(Input!$N$164*(1+rvanilla)^0.5)-SUM($N358:Q358),(Input!$N$164*(1+rvanilla)^0.5)/A22stdlife))</f>
        <v>0</v>
      </c>
      <c r="S358" s="161">
        <f>IF(A22stdlife="n/a","n/a",IF(S$3&gt;(A22stdlife+$E358),(Input!$N$164*(1+rvanilla)^0.5)-SUM($N358:R358),(Input!$N$164*(1+rvanilla)^0.5)/A22stdlife))</f>
        <v>0</v>
      </c>
      <c r="T358" s="161">
        <f>IF(A22stdlife="n/a","n/a",IF(T$3&gt;(A22stdlife+$E358),(Input!$N$164*(1+rvanilla)^0.5)-SUM($N358:S358),(Input!$N$164*(1+rvanilla)^0.5)/A22stdlife))</f>
        <v>0</v>
      </c>
      <c r="U358" s="161">
        <f>IF(A22stdlife="n/a","n/a",IF(U$3&gt;(A22stdlife+$E358),(Input!$N$164*(1+rvanilla)^0.5)-SUM($N358:T358),(Input!$N$164*(1+rvanilla)^0.5)/A22stdlife))</f>
        <v>0</v>
      </c>
      <c r="V358" s="161">
        <f>IF(A22stdlife="n/a","n/a",IF(V$3&gt;(A22stdlife+$E358),(Input!$N$164*(1+rvanilla)^0.5)-SUM($N358:U358),(Input!$N$164*(1+rvanilla)^0.5)/A22stdlife))</f>
        <v>0</v>
      </c>
      <c r="W358" s="161">
        <f>IF(A22stdlife="n/a","n/a",IF(W$3&gt;(A22stdlife+$E358),(Input!$N$164*(1+rvanilla)^0.5)-SUM($N358:V358),(Input!$N$164*(1+rvanilla)^0.5)/A22stdlife))</f>
        <v>0</v>
      </c>
      <c r="X358" s="161">
        <f>IF(A22stdlife="n/a","n/a",IF(X$3&gt;(A22stdlife+$E358),(Input!$N$164*(1+rvanilla)^0.5)-SUM($N358:W358),(Input!$N$164*(1+rvanilla)^0.5)/A22stdlife))</f>
        <v>0</v>
      </c>
      <c r="Y358" s="161">
        <f>IF(A22stdlife="n/a","n/a",IF(Y$3&gt;(A22stdlife+$E358),(Input!$N$164*(1+rvanilla)^0.5)-SUM($N358:X358),(Input!$N$164*(1+rvanilla)^0.5)/A22stdlife))</f>
        <v>0</v>
      </c>
      <c r="Z358" s="161">
        <f>IF(A22stdlife="n/a","n/a",IF(Z$3&gt;(A22stdlife+$E358),(Input!$N$164*(1+rvanilla)^0.5)-SUM($N358:Y358),(Input!$N$164*(1+rvanilla)^0.5)/A22stdlife))</f>
        <v>0</v>
      </c>
      <c r="AA358" s="161">
        <f>IF(A22stdlife="n/a","n/a",IF(AA$3&gt;(A22stdlife+$E358),(Input!$N$164*(1+rvanilla)^0.5)-SUM($N358:Z358),(Input!$N$164*(1+rvanilla)^0.5)/A22stdlife))</f>
        <v>0</v>
      </c>
      <c r="AB358" s="161">
        <f>IF(A22stdlife="n/a","n/a",IF(AB$3&gt;(A22stdlife+$E358),(Input!$N$164*(1+rvanilla)^0.5)-SUM($N358:AA358),(Input!$N$164*(1+rvanilla)^0.5)/A22stdlife))</f>
        <v>0</v>
      </c>
      <c r="AC358" s="161">
        <f>IF(A22stdlife="n/a","n/a",IF(AC$3&gt;(A22stdlife+$E358),(Input!$N$164*(1+rvanilla)^0.5)-SUM($N358:AB358),(Input!$N$164*(1+rvanilla)^0.5)/A22stdlife))</f>
        <v>0</v>
      </c>
      <c r="AD358" s="161">
        <f>IF(A22stdlife="n/a","n/a",IF(AD$3&gt;(A22stdlife+$E358),(Input!$N$164*(1+rvanilla)^0.5)-SUM($N358:AC358),(Input!$N$164*(1+rvanilla)^0.5)/A22stdlife))</f>
        <v>0</v>
      </c>
      <c r="AE358" s="161">
        <f>IF(A22stdlife="n/a","n/a",IF(AE$3&gt;(A22stdlife+$E358),(Input!$N$164*(1+rvanilla)^0.5)-SUM($N358:AD358),(Input!$N$164*(1+rvanilla)^0.5)/A22stdlife))</f>
        <v>0</v>
      </c>
      <c r="AF358" s="161">
        <f>IF(A22stdlife="n/a","n/a",IF(AF$3&gt;(A22stdlife+$E358),(Input!$N$164*(1+rvanilla)^0.5)-SUM($N358:AE358),(Input!$N$164*(1+rvanilla)^0.5)/A22stdlife))</f>
        <v>0</v>
      </c>
      <c r="AG358" s="161">
        <f>IF(A22stdlife="n/a","n/a",IF(AG$3&gt;(A22stdlife+$E358),(Input!$N$164*(1+rvanilla)^0.5)-SUM($N358:AF358),(Input!$N$164*(1+rvanilla)^0.5)/A22stdlife))</f>
        <v>0</v>
      </c>
      <c r="AH358" s="161">
        <f>IF(A22stdlife="n/a","n/a",IF(AH$3&gt;(A22stdlife+$E358),(Input!$N$164*(1+rvanilla)^0.5)-SUM($N358:AG358),(Input!$N$164*(1+rvanilla)^0.5)/A22stdlife))</f>
        <v>0</v>
      </c>
      <c r="AI358" s="161">
        <f>IF(A22stdlife="n/a","n/a",IF(AI$3&gt;(A22stdlife+$E358),(Input!$N$164*(1+rvanilla)^0.5)-SUM($N358:AH358),(Input!$N$164*(1+rvanilla)^0.5)/A22stdlife))</f>
        <v>0</v>
      </c>
      <c r="AJ358" s="161">
        <f>IF(A22stdlife="n/a","n/a",IF(AJ$3&gt;(A22stdlife+$E358),(Input!$N$164*(1+rvanilla)^0.5)-SUM($N358:AI358),(Input!$N$164*(1+rvanilla)^0.5)/A22stdlife))</f>
        <v>0</v>
      </c>
      <c r="AK358" s="161">
        <f>IF(A22stdlife="n/a","n/a",IF(AK$3&gt;(A22stdlife+$E358),(Input!$N$164*(1+rvanilla)^0.5)-SUM($N358:AJ358),(Input!$N$164*(1+rvanilla)^0.5)/A22stdlife))</f>
        <v>0</v>
      </c>
      <c r="AL358" s="161">
        <f>IF(A22stdlife="n/a","n/a",IF(AL$3&gt;(A22stdlife+$E358),(Input!$N$164*(1+rvanilla)^0.5)-SUM($N358:AK358),(Input!$N$164*(1+rvanilla)^0.5)/A22stdlife))</f>
        <v>0</v>
      </c>
      <c r="AM358" s="161">
        <f>IF(A22stdlife="n/a","n/a",IF(AM$3&gt;(A22stdlife+$E358),(Input!$N$164*(1+rvanilla)^0.5)-SUM($N358:AL358),(Input!$N$164*(1+rvanilla)^0.5)/A22stdlife))</f>
        <v>0</v>
      </c>
      <c r="AN358" s="161">
        <f>IF(A22stdlife="n/a","n/a",IF(AN$3&gt;(A22stdlife+$E358),(Input!$N$164*(1+rvanilla)^0.5)-SUM($N358:AM358),(Input!$N$164*(1+rvanilla)^0.5)/A22stdlife))</f>
        <v>0</v>
      </c>
      <c r="AO358" s="161">
        <f>IF(A22stdlife="n/a","n/a",IF(AO$3&gt;(A22stdlife+$E358),(Input!$N$164*(1+rvanilla)^0.5)-SUM($N358:AN358),(Input!$N$164*(1+rvanilla)^0.5)/A22stdlife))</f>
        <v>0</v>
      </c>
      <c r="AP358" s="161">
        <f>IF(A22stdlife="n/a","n/a",IF(AP$3&gt;(A22stdlife+$E358),(Input!$N$164*(1+rvanilla)^0.5)-SUM($N358:AO358),(Input!$N$164*(1+rvanilla)^0.5)/A22stdlife))</f>
        <v>0</v>
      </c>
      <c r="AQ358" s="161">
        <f>IF(A22stdlife="n/a","n/a",IF(AQ$3&gt;(A22stdlife+$E358),(Input!$N$164*(1+rvanilla)^0.5)-SUM($N358:AP358),(Input!$N$164*(1+rvanilla)^0.5)/A22stdlife))</f>
        <v>0</v>
      </c>
      <c r="AR358" s="161">
        <f>IF(A22stdlife="n/a","n/a",IF(AR$3&gt;(A22stdlife+$E358),(Input!$N$164*(1+rvanilla)^0.5)-SUM($N358:AQ358),(Input!$N$164*(1+rvanilla)^0.5)/A22stdlife))</f>
        <v>0</v>
      </c>
      <c r="AS358" s="161">
        <f>IF(A22stdlife="n/a","n/a",IF(AS$3&gt;(A22stdlife+$E358),(Input!$N$164*(1+rvanilla)^0.5)-SUM($N358:AR358),(Input!$N$164*(1+rvanilla)^0.5)/A22stdlife))</f>
        <v>0</v>
      </c>
      <c r="AT358" s="161">
        <f>IF(A22stdlife="n/a","n/a",IF(AT$3&gt;(A22stdlife+$E358),(Input!$N$164*(1+rvanilla)^0.5)-SUM($N358:AS358),(Input!$N$164*(1+rvanilla)^0.5)/A22stdlife))</f>
        <v>0</v>
      </c>
      <c r="AU358" s="161">
        <f>IF(A22stdlife="n/a","n/a",IF(AU$3&gt;(A22stdlife+$E358),(Input!$N$164*(1+rvanilla)^0.5)-SUM($N358:AT358),(Input!$N$164*(1+rvanilla)^0.5)/A22stdlife))</f>
        <v>0</v>
      </c>
      <c r="AV358" s="161">
        <f>IF(A22stdlife="n/a","n/a",IF(AV$3&gt;(A22stdlife+$E358),(Input!$N$164*(1+rvanilla)^0.5)-SUM($N358:AU358),(Input!$N$164*(1+rvanilla)^0.5)/A22stdlife))</f>
        <v>0</v>
      </c>
      <c r="AW358" s="161">
        <f>IF(A22stdlife="n/a","n/a",IF(AW$3&gt;(A22stdlife+$E358),(Input!$N$164*(1+rvanilla)^0.5)-SUM($N358:AV358),(Input!$N$164*(1+rvanilla)^0.5)/A22stdlife))</f>
        <v>0</v>
      </c>
      <c r="AX358" s="161">
        <f>IF(A22stdlife="n/a","n/a",IF(AX$3&gt;(A22stdlife+$E358),(Input!$N$164*(1+rvanilla)^0.5)-SUM($N358:AW358),(Input!$N$164*(1+rvanilla)^0.5)/A22stdlife))</f>
        <v>0</v>
      </c>
      <c r="AY358" s="161">
        <f>IF(A22stdlife="n/a","n/a",IF(AY$3&gt;(A22stdlife+$E358),(Input!$N$164*(1+rvanilla)^0.5)-SUM($N358:AX358),(Input!$N$164*(1+rvanilla)^0.5)/A22stdlife))</f>
        <v>0</v>
      </c>
      <c r="AZ358" s="161">
        <f>IF(A22stdlife="n/a","n/a",IF(AZ$3&gt;(A22stdlife+$E358),(Input!$N$164*(1+rvanilla)^0.5)-SUM($N358:AY358),(Input!$N$164*(1+rvanilla)^0.5)/A22stdlife))</f>
        <v>0</v>
      </c>
      <c r="BA358" s="161">
        <f>IF(A22stdlife="n/a","n/a",IF(BA$3&gt;(A22stdlife+$E358),(Input!$N$164*(1+rvanilla)^0.5)-SUM($N358:AZ358),(Input!$N$164*(1+rvanilla)^0.5)/A22stdlife))</f>
        <v>0</v>
      </c>
      <c r="BB358" s="161">
        <f>IF(A22stdlife="n/a","n/a",IF(BB$3&gt;(A22stdlife+$E358),(Input!$N$164*(1+rvanilla)^0.5)-SUM($N358:BA358),(Input!$N$164*(1+rvanilla)^0.5)/A22stdlife))</f>
        <v>0</v>
      </c>
      <c r="BC358" s="161">
        <f>IF(A22stdlife="n/a","n/a",IF(BC$3&gt;(A22stdlife+$E358),(Input!$N$164*(1+rvanilla)^0.5)-SUM($N358:BB358),(Input!$N$164*(1+rvanilla)^0.5)/A22stdlife))</f>
        <v>0</v>
      </c>
      <c r="BD358" s="161">
        <f>IF(A22stdlife="n/a","n/a",IF(BD$3&gt;(A22stdlife+$E358),(Input!$N$164*(1+rvanilla)^0.5)-SUM($N358:BC358),(Input!$N$164*(1+rvanilla)^0.5)/A22stdlife))</f>
        <v>0</v>
      </c>
      <c r="BE358" s="161">
        <f>IF(A22stdlife="n/a","n/a",IF(BE$3&gt;(A22stdlife+$E358),(Input!$N$164*(1+rvanilla)^0.5)-SUM($N358:BD358),(Input!$N$164*(1+rvanilla)^0.5)/A22stdlife))</f>
        <v>0</v>
      </c>
      <c r="BF358" s="161">
        <f>IF(A22stdlife="n/a","n/a",IF(BF$3&gt;(A22stdlife+$E358),(Input!$N$164*(1+rvanilla)^0.5)-SUM($N358:BE358),(Input!$N$164*(1+rvanilla)^0.5)/A22stdlife))</f>
        <v>0</v>
      </c>
      <c r="BG358" s="161">
        <f>IF(A22stdlife="n/a","n/a",IF(BG$3&gt;(A22stdlife+$E358),(Input!$N$164*(1+rvanilla)^0.5)-SUM($N358:BF358),(Input!$N$164*(1+rvanilla)^0.5)/A22stdlife))</f>
        <v>0</v>
      </c>
      <c r="BH358" s="161">
        <f>IF(A22stdlife="n/a","n/a",IF(BH$3&gt;(A22stdlife+$E358),(Input!$N$164*(1+rvanilla)^0.5)-SUM($N358:BG358),(Input!$N$164*(1+rvanilla)^0.5)/A22stdlife))</f>
        <v>0</v>
      </c>
      <c r="BI358" s="161">
        <f>IF(A22stdlife="n/a","n/a",IF(BI$3&gt;(A22stdlife+$E358),(Input!$N$164*(1+rvanilla)^0.5)-SUM($N358:BH358),(Input!$N$164*(1+rvanilla)^0.5)/A22stdlife))</f>
        <v>0</v>
      </c>
      <c r="BJ358" s="19"/>
      <c r="BK358" s="19"/>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x14ac:dyDescent="0.2">
      <c r="A359" s="19"/>
      <c r="B359" s="19"/>
      <c r="C359" s="35"/>
      <c r="D359" s="469"/>
      <c r="E359" s="281">
        <v>9</v>
      </c>
      <c r="F359" s="37"/>
      <c r="G359" s="393"/>
      <c r="H359" s="307"/>
      <c r="I359" s="307"/>
      <c r="J359" s="307"/>
      <c r="K359" s="307"/>
      <c r="L359" s="307"/>
      <c r="M359" s="307"/>
      <c r="N359" s="307"/>
      <c r="O359" s="306"/>
      <c r="P359" s="161">
        <f>IF(A22stdlife="n/a","n/a",IF(P$3&gt;(A22stdlife+$E359),(Input!$O$164*(1+rvanilla)^0.5)-SUM($O359:O359),(Input!$O$164*(1+rvanilla)^0.5)/A22stdlife))</f>
        <v>0</v>
      </c>
      <c r="Q359" s="161">
        <f>IF(A22stdlife="n/a","n/a",IF(Q$3&gt;(A22stdlife+$E359),(Input!$O$164*(1+rvanilla)^0.5)-SUM($O359:P359),(Input!$O$164*(1+rvanilla)^0.5)/A22stdlife))</f>
        <v>0</v>
      </c>
      <c r="R359" s="161">
        <f>IF(A22stdlife="n/a","n/a",IF(R$3&gt;(A22stdlife+$E359),(Input!$O$164*(1+rvanilla)^0.5)-SUM($O359:Q359),(Input!$O$164*(1+rvanilla)^0.5)/A22stdlife))</f>
        <v>0</v>
      </c>
      <c r="S359" s="161">
        <f>IF(A22stdlife="n/a","n/a",IF(S$3&gt;(A22stdlife+$E359),(Input!$O$164*(1+rvanilla)^0.5)-SUM($O359:R359),(Input!$O$164*(1+rvanilla)^0.5)/A22stdlife))</f>
        <v>0</v>
      </c>
      <c r="T359" s="161">
        <f>IF(A22stdlife="n/a","n/a",IF(T$3&gt;(A22stdlife+$E359),(Input!$O$164*(1+rvanilla)^0.5)-SUM($O359:S359),(Input!$O$164*(1+rvanilla)^0.5)/A22stdlife))</f>
        <v>0</v>
      </c>
      <c r="U359" s="161">
        <f>IF(A22stdlife="n/a","n/a",IF(U$3&gt;(A22stdlife+$E359),(Input!$O$164*(1+rvanilla)^0.5)-SUM($O359:T359),(Input!$O$164*(1+rvanilla)^0.5)/A22stdlife))</f>
        <v>0</v>
      </c>
      <c r="V359" s="161">
        <f>IF(A22stdlife="n/a","n/a",IF(V$3&gt;(A22stdlife+$E359),(Input!$O$164*(1+rvanilla)^0.5)-SUM($O359:U359),(Input!$O$164*(1+rvanilla)^0.5)/A22stdlife))</f>
        <v>0</v>
      </c>
      <c r="W359" s="161">
        <f>IF(A22stdlife="n/a","n/a",IF(W$3&gt;(A22stdlife+$E359),(Input!$O$164*(1+rvanilla)^0.5)-SUM($O359:V359),(Input!$O$164*(1+rvanilla)^0.5)/A22stdlife))</f>
        <v>0</v>
      </c>
      <c r="X359" s="161">
        <f>IF(A22stdlife="n/a","n/a",IF(X$3&gt;(A22stdlife+$E359),(Input!$O$164*(1+rvanilla)^0.5)-SUM($O359:W359),(Input!$O$164*(1+rvanilla)^0.5)/A22stdlife))</f>
        <v>0</v>
      </c>
      <c r="Y359" s="161">
        <f>IF(A22stdlife="n/a","n/a",IF(Y$3&gt;(A22stdlife+$E359),(Input!$O$164*(1+rvanilla)^0.5)-SUM($O359:X359),(Input!$O$164*(1+rvanilla)^0.5)/A22stdlife))</f>
        <v>0</v>
      </c>
      <c r="Z359" s="161">
        <f>IF(A22stdlife="n/a","n/a",IF(Z$3&gt;(A22stdlife+$E359),(Input!$O$164*(1+rvanilla)^0.5)-SUM($O359:Y359),(Input!$O$164*(1+rvanilla)^0.5)/A22stdlife))</f>
        <v>0</v>
      </c>
      <c r="AA359" s="161">
        <f>IF(A22stdlife="n/a","n/a",IF(AA$3&gt;(A22stdlife+$E359),(Input!$O$164*(1+rvanilla)^0.5)-SUM($O359:Z359),(Input!$O$164*(1+rvanilla)^0.5)/A22stdlife))</f>
        <v>0</v>
      </c>
      <c r="AB359" s="161">
        <f>IF(A22stdlife="n/a","n/a",IF(AB$3&gt;(A22stdlife+$E359),(Input!$O$164*(1+rvanilla)^0.5)-SUM($O359:AA359),(Input!$O$164*(1+rvanilla)^0.5)/A22stdlife))</f>
        <v>0</v>
      </c>
      <c r="AC359" s="161">
        <f>IF(A22stdlife="n/a","n/a",IF(AC$3&gt;(A22stdlife+$E359),(Input!$O$164*(1+rvanilla)^0.5)-SUM($O359:AB359),(Input!$O$164*(1+rvanilla)^0.5)/A22stdlife))</f>
        <v>0</v>
      </c>
      <c r="AD359" s="161">
        <f>IF(A22stdlife="n/a","n/a",IF(AD$3&gt;(A22stdlife+$E359),(Input!$O$164*(1+rvanilla)^0.5)-SUM($O359:AC359),(Input!$O$164*(1+rvanilla)^0.5)/A22stdlife))</f>
        <v>0</v>
      </c>
      <c r="AE359" s="161">
        <f>IF(A22stdlife="n/a","n/a",IF(AE$3&gt;(A22stdlife+$E359),(Input!$O$164*(1+rvanilla)^0.5)-SUM($O359:AD359),(Input!$O$164*(1+rvanilla)^0.5)/A22stdlife))</f>
        <v>0</v>
      </c>
      <c r="AF359" s="161">
        <f>IF(A22stdlife="n/a","n/a",IF(AF$3&gt;(A22stdlife+$E359),(Input!$O$164*(1+rvanilla)^0.5)-SUM($O359:AE359),(Input!$O$164*(1+rvanilla)^0.5)/A22stdlife))</f>
        <v>0</v>
      </c>
      <c r="AG359" s="161">
        <f>IF(A22stdlife="n/a","n/a",IF(AG$3&gt;(A22stdlife+$E359),(Input!$O$164*(1+rvanilla)^0.5)-SUM($O359:AF359),(Input!$O$164*(1+rvanilla)^0.5)/A22stdlife))</f>
        <v>0</v>
      </c>
      <c r="AH359" s="161">
        <f>IF(A22stdlife="n/a","n/a",IF(AH$3&gt;(A22stdlife+$E359),(Input!$O$164*(1+rvanilla)^0.5)-SUM($O359:AG359),(Input!$O$164*(1+rvanilla)^0.5)/A22stdlife))</f>
        <v>0</v>
      </c>
      <c r="AI359" s="161">
        <f>IF(A22stdlife="n/a","n/a",IF(AI$3&gt;(A22stdlife+$E359),(Input!$O$164*(1+rvanilla)^0.5)-SUM($O359:AH359),(Input!$O$164*(1+rvanilla)^0.5)/A22stdlife))</f>
        <v>0</v>
      </c>
      <c r="AJ359" s="161">
        <f>IF(A22stdlife="n/a","n/a",IF(AJ$3&gt;(A22stdlife+$E359),(Input!$O$164*(1+rvanilla)^0.5)-SUM($O359:AI359),(Input!$O$164*(1+rvanilla)^0.5)/A22stdlife))</f>
        <v>0</v>
      </c>
      <c r="AK359" s="161">
        <f>IF(A22stdlife="n/a","n/a",IF(AK$3&gt;(A22stdlife+$E359),(Input!$O$164*(1+rvanilla)^0.5)-SUM($O359:AJ359),(Input!$O$164*(1+rvanilla)^0.5)/A22stdlife))</f>
        <v>0</v>
      </c>
      <c r="AL359" s="161">
        <f>IF(A22stdlife="n/a","n/a",IF(AL$3&gt;(A22stdlife+$E359),(Input!$O$164*(1+rvanilla)^0.5)-SUM($O359:AK359),(Input!$O$164*(1+rvanilla)^0.5)/A22stdlife))</f>
        <v>0</v>
      </c>
      <c r="AM359" s="161">
        <f>IF(A22stdlife="n/a","n/a",IF(AM$3&gt;(A22stdlife+$E359),(Input!$O$164*(1+rvanilla)^0.5)-SUM($O359:AL359),(Input!$O$164*(1+rvanilla)^0.5)/A22stdlife))</f>
        <v>0</v>
      </c>
      <c r="AN359" s="161">
        <f>IF(A22stdlife="n/a","n/a",IF(AN$3&gt;(A22stdlife+$E359),(Input!$O$164*(1+rvanilla)^0.5)-SUM($O359:AM359),(Input!$O$164*(1+rvanilla)^0.5)/A22stdlife))</f>
        <v>0</v>
      </c>
      <c r="AO359" s="161">
        <f>IF(A22stdlife="n/a","n/a",IF(AO$3&gt;(A22stdlife+$E359),(Input!$O$164*(1+rvanilla)^0.5)-SUM($O359:AN359),(Input!$O$164*(1+rvanilla)^0.5)/A22stdlife))</f>
        <v>0</v>
      </c>
      <c r="AP359" s="161">
        <f>IF(A22stdlife="n/a","n/a",IF(AP$3&gt;(A22stdlife+$E359),(Input!$O$164*(1+rvanilla)^0.5)-SUM($O359:AO359),(Input!$O$164*(1+rvanilla)^0.5)/A22stdlife))</f>
        <v>0</v>
      </c>
      <c r="AQ359" s="161">
        <f>IF(A22stdlife="n/a","n/a",IF(AQ$3&gt;(A22stdlife+$E359),(Input!$O$164*(1+rvanilla)^0.5)-SUM($O359:AP359),(Input!$O$164*(1+rvanilla)^0.5)/A22stdlife))</f>
        <v>0</v>
      </c>
      <c r="AR359" s="161">
        <f>IF(A22stdlife="n/a","n/a",IF(AR$3&gt;(A22stdlife+$E359),(Input!$O$164*(1+rvanilla)^0.5)-SUM($O359:AQ359),(Input!$O$164*(1+rvanilla)^0.5)/A22stdlife))</f>
        <v>0</v>
      </c>
      <c r="AS359" s="161">
        <f>IF(A22stdlife="n/a","n/a",IF(AS$3&gt;(A22stdlife+$E359),(Input!$O$164*(1+rvanilla)^0.5)-SUM($O359:AR359),(Input!$O$164*(1+rvanilla)^0.5)/A22stdlife))</f>
        <v>0</v>
      </c>
      <c r="AT359" s="161">
        <f>IF(A22stdlife="n/a","n/a",IF(AT$3&gt;(A22stdlife+$E359),(Input!$O$164*(1+rvanilla)^0.5)-SUM($O359:AS359),(Input!$O$164*(1+rvanilla)^0.5)/A22stdlife))</f>
        <v>0</v>
      </c>
      <c r="AU359" s="161">
        <f>IF(A22stdlife="n/a","n/a",IF(AU$3&gt;(A22stdlife+$E359),(Input!$O$164*(1+rvanilla)^0.5)-SUM($O359:AT359),(Input!$O$164*(1+rvanilla)^0.5)/A22stdlife))</f>
        <v>0</v>
      </c>
      <c r="AV359" s="161">
        <f>IF(A22stdlife="n/a","n/a",IF(AV$3&gt;(A22stdlife+$E359),(Input!$O$164*(1+rvanilla)^0.5)-SUM($O359:AU359),(Input!$O$164*(1+rvanilla)^0.5)/A22stdlife))</f>
        <v>0</v>
      </c>
      <c r="AW359" s="161">
        <f>IF(A22stdlife="n/a","n/a",IF(AW$3&gt;(A22stdlife+$E359),(Input!$O$164*(1+rvanilla)^0.5)-SUM($O359:AV359),(Input!$O$164*(1+rvanilla)^0.5)/A22stdlife))</f>
        <v>0</v>
      </c>
      <c r="AX359" s="161">
        <f>IF(A22stdlife="n/a","n/a",IF(AX$3&gt;(A22stdlife+$E359),(Input!$O$164*(1+rvanilla)^0.5)-SUM($O359:AW359),(Input!$O$164*(1+rvanilla)^0.5)/A22stdlife))</f>
        <v>0</v>
      </c>
      <c r="AY359" s="161">
        <f>IF(A22stdlife="n/a","n/a",IF(AY$3&gt;(A22stdlife+$E359),(Input!$O$164*(1+rvanilla)^0.5)-SUM($O359:AX359),(Input!$O$164*(1+rvanilla)^0.5)/A22stdlife))</f>
        <v>0</v>
      </c>
      <c r="AZ359" s="161">
        <f>IF(A22stdlife="n/a","n/a",IF(AZ$3&gt;(A22stdlife+$E359),(Input!$O$164*(1+rvanilla)^0.5)-SUM($O359:AY359),(Input!$O$164*(1+rvanilla)^0.5)/A22stdlife))</f>
        <v>0</v>
      </c>
      <c r="BA359" s="161">
        <f>IF(A22stdlife="n/a","n/a",IF(BA$3&gt;(A22stdlife+$E359),(Input!$O$164*(1+rvanilla)^0.5)-SUM($O359:AZ359),(Input!$O$164*(1+rvanilla)^0.5)/A22stdlife))</f>
        <v>0</v>
      </c>
      <c r="BB359" s="161">
        <f>IF(A22stdlife="n/a","n/a",IF(BB$3&gt;(A22stdlife+$E359),(Input!$O$164*(1+rvanilla)^0.5)-SUM($O359:BA359),(Input!$O$164*(1+rvanilla)^0.5)/A22stdlife))</f>
        <v>0</v>
      </c>
      <c r="BC359" s="161">
        <f>IF(A22stdlife="n/a","n/a",IF(BC$3&gt;(A22stdlife+$E359),(Input!$O$164*(1+rvanilla)^0.5)-SUM($O359:BB359),(Input!$O$164*(1+rvanilla)^0.5)/A22stdlife))</f>
        <v>0</v>
      </c>
      <c r="BD359" s="161">
        <f>IF(A22stdlife="n/a","n/a",IF(BD$3&gt;(A22stdlife+$E359),(Input!$O$164*(1+rvanilla)^0.5)-SUM($O359:BC359),(Input!$O$164*(1+rvanilla)^0.5)/A22stdlife))</f>
        <v>0</v>
      </c>
      <c r="BE359" s="161">
        <f>IF(A22stdlife="n/a","n/a",IF(BE$3&gt;(A22stdlife+$E359),(Input!$O$164*(1+rvanilla)^0.5)-SUM($O359:BD359),(Input!$O$164*(1+rvanilla)^0.5)/A22stdlife))</f>
        <v>0</v>
      </c>
      <c r="BF359" s="161">
        <f>IF(A22stdlife="n/a","n/a",IF(BF$3&gt;(A22stdlife+$E359),(Input!$O$164*(1+rvanilla)^0.5)-SUM($O359:BE359),(Input!$O$164*(1+rvanilla)^0.5)/A22stdlife))</f>
        <v>0</v>
      </c>
      <c r="BG359" s="161">
        <f>IF(A22stdlife="n/a","n/a",IF(BG$3&gt;(A22stdlife+$E359),(Input!$O$164*(1+rvanilla)^0.5)-SUM($O359:BF359),(Input!$O$164*(1+rvanilla)^0.5)/A22stdlife))</f>
        <v>0</v>
      </c>
      <c r="BH359" s="161">
        <f>IF(A22stdlife="n/a","n/a",IF(BH$3&gt;(A22stdlife+$E359),(Input!$O$164*(1+rvanilla)^0.5)-SUM($O359:BG359),(Input!$O$164*(1+rvanilla)^0.5)/A22stdlife))</f>
        <v>0</v>
      </c>
      <c r="BI359" s="161">
        <f>IF(A22stdlife="n/a","n/a",IF(BI$3&gt;(A22stdlife+$E359),(Input!$O$164*(1+rvanilla)^0.5)-SUM($O359:BH359),(Input!$O$164*(1+rvanilla)^0.5)/A22stdlife))</f>
        <v>0</v>
      </c>
      <c r="BJ359" s="19"/>
      <c r="BK359" s="1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x14ac:dyDescent="0.2">
      <c r="A360" s="19"/>
      <c r="B360" s="19"/>
      <c r="C360" s="35"/>
      <c r="D360" s="469"/>
      <c r="E360" s="282">
        <v>10</v>
      </c>
      <c r="F360" s="37"/>
      <c r="G360" s="393"/>
      <c r="H360" s="307"/>
      <c r="I360" s="307"/>
      <c r="J360" s="307"/>
      <c r="K360" s="307"/>
      <c r="L360" s="307"/>
      <c r="M360" s="307"/>
      <c r="N360" s="307"/>
      <c r="O360" s="307"/>
      <c r="P360" s="306"/>
      <c r="Q360" s="161">
        <f>IF(A22stdlife="n/a","n/a",IF(Q$3&gt;(A22stdlife+$E360),(Input!$P$164*(1+rvanilla)^0.5)-SUM($P360:P360),(Input!$P$164*(1+rvanilla)^0.5)/A22stdlife))</f>
        <v>0</v>
      </c>
      <c r="R360" s="161">
        <f>IF(A22stdlife="n/a","n/a",IF(R$3&gt;(A22stdlife+$E360),(Input!$P$164*(1+rvanilla)^0.5)-SUM($P360:Q360),(Input!$P$164*(1+rvanilla)^0.5)/A22stdlife))</f>
        <v>0</v>
      </c>
      <c r="S360" s="161">
        <f>IF(A22stdlife="n/a","n/a",IF(S$3&gt;(A22stdlife+$E360),(Input!$P$164*(1+rvanilla)^0.5)-SUM($P360:R360),(Input!$P$164*(1+rvanilla)^0.5)/A22stdlife))</f>
        <v>0</v>
      </c>
      <c r="T360" s="161">
        <f>IF(A22stdlife="n/a","n/a",IF(T$3&gt;(A22stdlife+$E360),(Input!$P$164*(1+rvanilla)^0.5)-SUM($P360:S360),(Input!$P$164*(1+rvanilla)^0.5)/A22stdlife))</f>
        <v>0</v>
      </c>
      <c r="U360" s="161">
        <f>IF(A22stdlife="n/a","n/a",IF(U$3&gt;(A22stdlife+$E360),(Input!$P$164*(1+rvanilla)^0.5)-SUM($P360:T360),(Input!$P$164*(1+rvanilla)^0.5)/A22stdlife))</f>
        <v>0</v>
      </c>
      <c r="V360" s="161">
        <f>IF(A22stdlife="n/a","n/a",IF(V$3&gt;(A22stdlife+$E360),(Input!$P$164*(1+rvanilla)^0.5)-SUM($P360:U360),(Input!$P$164*(1+rvanilla)^0.5)/A22stdlife))</f>
        <v>0</v>
      </c>
      <c r="W360" s="161">
        <f>IF(A22stdlife="n/a","n/a",IF(W$3&gt;(A22stdlife+$E360),(Input!$P$164*(1+rvanilla)^0.5)-SUM($P360:V360),(Input!$P$164*(1+rvanilla)^0.5)/A22stdlife))</f>
        <v>0</v>
      </c>
      <c r="X360" s="161">
        <f>IF(A22stdlife="n/a","n/a",IF(X$3&gt;(A22stdlife+$E360),(Input!$P$164*(1+rvanilla)^0.5)-SUM($P360:W360),(Input!$P$164*(1+rvanilla)^0.5)/A22stdlife))</f>
        <v>0</v>
      </c>
      <c r="Y360" s="161">
        <f>IF(A22stdlife="n/a","n/a",IF(Y$3&gt;(A22stdlife+$E360),(Input!$P$164*(1+rvanilla)^0.5)-SUM($P360:X360),(Input!$P$164*(1+rvanilla)^0.5)/A22stdlife))</f>
        <v>0</v>
      </c>
      <c r="Z360" s="161">
        <f>IF(A22stdlife="n/a","n/a",IF(Z$3&gt;(A22stdlife+$E360),(Input!$P$164*(1+rvanilla)^0.5)-SUM($P360:Y360),(Input!$P$164*(1+rvanilla)^0.5)/A22stdlife))</f>
        <v>0</v>
      </c>
      <c r="AA360" s="161">
        <f>IF(A22stdlife="n/a","n/a",IF(AA$3&gt;(A22stdlife+$E360),(Input!$P$164*(1+rvanilla)^0.5)-SUM($P360:Z360),(Input!$P$164*(1+rvanilla)^0.5)/A22stdlife))</f>
        <v>0</v>
      </c>
      <c r="AB360" s="161">
        <f>IF(A22stdlife="n/a","n/a",IF(AB$3&gt;(A22stdlife+$E360),(Input!$P$164*(1+rvanilla)^0.5)-SUM($P360:AA360),(Input!$P$164*(1+rvanilla)^0.5)/A22stdlife))</f>
        <v>0</v>
      </c>
      <c r="AC360" s="161">
        <f>IF(A22stdlife="n/a","n/a",IF(AC$3&gt;(A22stdlife+$E360),(Input!$P$164*(1+rvanilla)^0.5)-SUM($P360:AB360),(Input!$P$164*(1+rvanilla)^0.5)/A22stdlife))</f>
        <v>0</v>
      </c>
      <c r="AD360" s="161">
        <f>IF(A22stdlife="n/a","n/a",IF(AD$3&gt;(A22stdlife+$E360),(Input!$P$164*(1+rvanilla)^0.5)-SUM($P360:AC360),(Input!$P$164*(1+rvanilla)^0.5)/A22stdlife))</f>
        <v>0</v>
      </c>
      <c r="AE360" s="161">
        <f>IF(A22stdlife="n/a","n/a",IF(AE$3&gt;(A22stdlife+$E360),(Input!$P$164*(1+rvanilla)^0.5)-SUM($P360:AD360),(Input!$P$164*(1+rvanilla)^0.5)/A22stdlife))</f>
        <v>0</v>
      </c>
      <c r="AF360" s="161">
        <f>IF(A22stdlife="n/a","n/a",IF(AF$3&gt;(A22stdlife+$E360),(Input!$P$164*(1+rvanilla)^0.5)-SUM($P360:AE360),(Input!$P$164*(1+rvanilla)^0.5)/A22stdlife))</f>
        <v>0</v>
      </c>
      <c r="AG360" s="161">
        <f>IF(A22stdlife="n/a","n/a",IF(AG$3&gt;(A22stdlife+$E360),(Input!$P$164*(1+rvanilla)^0.5)-SUM($P360:AF360),(Input!$P$164*(1+rvanilla)^0.5)/A22stdlife))</f>
        <v>0</v>
      </c>
      <c r="AH360" s="161">
        <f>IF(A22stdlife="n/a","n/a",IF(AH$3&gt;(A22stdlife+$E360),(Input!$P$164*(1+rvanilla)^0.5)-SUM($P360:AG360),(Input!$P$164*(1+rvanilla)^0.5)/A22stdlife))</f>
        <v>0</v>
      </c>
      <c r="AI360" s="161">
        <f>IF(A22stdlife="n/a","n/a",IF(AI$3&gt;(A22stdlife+$E360),(Input!$P$164*(1+rvanilla)^0.5)-SUM($P360:AH360),(Input!$P$164*(1+rvanilla)^0.5)/A22stdlife))</f>
        <v>0</v>
      </c>
      <c r="AJ360" s="161">
        <f>IF(A22stdlife="n/a","n/a",IF(AJ$3&gt;(A22stdlife+$E360),(Input!$P$164*(1+rvanilla)^0.5)-SUM($P360:AI360),(Input!$P$164*(1+rvanilla)^0.5)/A22stdlife))</f>
        <v>0</v>
      </c>
      <c r="AK360" s="161">
        <f>IF(A22stdlife="n/a","n/a",IF(AK$3&gt;(A22stdlife+$E360),(Input!$P$164*(1+rvanilla)^0.5)-SUM($P360:AJ360),(Input!$P$164*(1+rvanilla)^0.5)/A22stdlife))</f>
        <v>0</v>
      </c>
      <c r="AL360" s="161">
        <f>IF(A22stdlife="n/a","n/a",IF(AL$3&gt;(A22stdlife+$E360),(Input!$P$164*(1+rvanilla)^0.5)-SUM($P360:AK360),(Input!$P$164*(1+rvanilla)^0.5)/A22stdlife))</f>
        <v>0</v>
      </c>
      <c r="AM360" s="161">
        <f>IF(A22stdlife="n/a","n/a",IF(AM$3&gt;(A22stdlife+$E360),(Input!$P$164*(1+rvanilla)^0.5)-SUM($P360:AL360),(Input!$P$164*(1+rvanilla)^0.5)/A22stdlife))</f>
        <v>0</v>
      </c>
      <c r="AN360" s="161">
        <f>IF(A22stdlife="n/a","n/a",IF(AN$3&gt;(A22stdlife+$E360),(Input!$P$164*(1+rvanilla)^0.5)-SUM($P360:AM360),(Input!$P$164*(1+rvanilla)^0.5)/A22stdlife))</f>
        <v>0</v>
      </c>
      <c r="AO360" s="161">
        <f>IF(A22stdlife="n/a","n/a",IF(AO$3&gt;(A22stdlife+$E360),(Input!$P$164*(1+rvanilla)^0.5)-SUM($P360:AN360),(Input!$P$164*(1+rvanilla)^0.5)/A22stdlife))</f>
        <v>0</v>
      </c>
      <c r="AP360" s="161">
        <f>IF(A22stdlife="n/a","n/a",IF(AP$3&gt;(A22stdlife+$E360),(Input!$P$164*(1+rvanilla)^0.5)-SUM($P360:AO360),(Input!$P$164*(1+rvanilla)^0.5)/A22stdlife))</f>
        <v>0</v>
      </c>
      <c r="AQ360" s="161">
        <f>IF(A22stdlife="n/a","n/a",IF(AQ$3&gt;(A22stdlife+$E360),(Input!$P$164*(1+rvanilla)^0.5)-SUM($P360:AP360),(Input!$P$164*(1+rvanilla)^0.5)/A22stdlife))</f>
        <v>0</v>
      </c>
      <c r="AR360" s="161">
        <f>IF(A22stdlife="n/a","n/a",IF(AR$3&gt;(A22stdlife+$E360),(Input!$P$164*(1+rvanilla)^0.5)-SUM($P360:AQ360),(Input!$P$164*(1+rvanilla)^0.5)/A22stdlife))</f>
        <v>0</v>
      </c>
      <c r="AS360" s="161">
        <f>IF(A22stdlife="n/a","n/a",IF(AS$3&gt;(A22stdlife+$E360),(Input!$P$164*(1+rvanilla)^0.5)-SUM($P360:AR360),(Input!$P$164*(1+rvanilla)^0.5)/A22stdlife))</f>
        <v>0</v>
      </c>
      <c r="AT360" s="161">
        <f>IF(A22stdlife="n/a","n/a",IF(AT$3&gt;(A22stdlife+$E360),(Input!$P$164*(1+rvanilla)^0.5)-SUM($P360:AS360),(Input!$P$164*(1+rvanilla)^0.5)/A22stdlife))</f>
        <v>0</v>
      </c>
      <c r="AU360" s="161">
        <f>IF(A22stdlife="n/a","n/a",IF(AU$3&gt;(A22stdlife+$E360),(Input!$P$164*(1+rvanilla)^0.5)-SUM($P360:AT360),(Input!$P$164*(1+rvanilla)^0.5)/A22stdlife))</f>
        <v>0</v>
      </c>
      <c r="AV360" s="161">
        <f>IF(A22stdlife="n/a","n/a",IF(AV$3&gt;(A22stdlife+$E360),(Input!$P$164*(1+rvanilla)^0.5)-SUM($P360:AU360),(Input!$P$164*(1+rvanilla)^0.5)/A22stdlife))</f>
        <v>0</v>
      </c>
      <c r="AW360" s="161">
        <f>IF(A22stdlife="n/a","n/a",IF(AW$3&gt;(A22stdlife+$E360),(Input!$P$164*(1+rvanilla)^0.5)-SUM($P360:AV360),(Input!$P$164*(1+rvanilla)^0.5)/A22stdlife))</f>
        <v>0</v>
      </c>
      <c r="AX360" s="161">
        <f>IF(A22stdlife="n/a","n/a",IF(AX$3&gt;(A22stdlife+$E360),(Input!$P$164*(1+rvanilla)^0.5)-SUM($P360:AW360),(Input!$P$164*(1+rvanilla)^0.5)/A22stdlife))</f>
        <v>0</v>
      </c>
      <c r="AY360" s="161">
        <f>IF(A22stdlife="n/a","n/a",IF(AY$3&gt;(A22stdlife+$E360),(Input!$P$164*(1+rvanilla)^0.5)-SUM($P360:AX360),(Input!$P$164*(1+rvanilla)^0.5)/A22stdlife))</f>
        <v>0</v>
      </c>
      <c r="AZ360" s="161">
        <f>IF(A22stdlife="n/a","n/a",IF(AZ$3&gt;(A22stdlife+$E360),(Input!$P$164*(1+rvanilla)^0.5)-SUM($P360:AY360),(Input!$P$164*(1+rvanilla)^0.5)/A22stdlife))</f>
        <v>0</v>
      </c>
      <c r="BA360" s="161">
        <f>IF(A22stdlife="n/a","n/a",IF(BA$3&gt;(A22stdlife+$E360),(Input!$P$164*(1+rvanilla)^0.5)-SUM($P360:AZ360),(Input!$P$164*(1+rvanilla)^0.5)/A22stdlife))</f>
        <v>0</v>
      </c>
      <c r="BB360" s="161">
        <f>IF(A22stdlife="n/a","n/a",IF(BB$3&gt;(A22stdlife+$E360),(Input!$P$164*(1+rvanilla)^0.5)-SUM($P360:BA360),(Input!$P$164*(1+rvanilla)^0.5)/A22stdlife))</f>
        <v>0</v>
      </c>
      <c r="BC360" s="161">
        <f>IF(A22stdlife="n/a","n/a",IF(BC$3&gt;(A22stdlife+$E360),(Input!$P$164*(1+rvanilla)^0.5)-SUM($P360:BB360),(Input!$P$164*(1+rvanilla)^0.5)/A22stdlife))</f>
        <v>0</v>
      </c>
      <c r="BD360" s="161">
        <f>IF(A22stdlife="n/a","n/a",IF(BD$3&gt;(A22stdlife+$E360),(Input!$P$164*(1+rvanilla)^0.5)-SUM($P360:BC360),(Input!$P$164*(1+rvanilla)^0.5)/A22stdlife))</f>
        <v>0</v>
      </c>
      <c r="BE360" s="161">
        <f>IF(A22stdlife="n/a","n/a",IF(BE$3&gt;(A22stdlife+$E360),(Input!$P$164*(1+rvanilla)^0.5)-SUM($P360:BD360),(Input!$P$164*(1+rvanilla)^0.5)/A22stdlife))</f>
        <v>0</v>
      </c>
      <c r="BF360" s="161">
        <f>IF(A22stdlife="n/a","n/a",IF(BF$3&gt;(A22stdlife+$E360),(Input!$P$164*(1+rvanilla)^0.5)-SUM($P360:BE360),(Input!$P$164*(1+rvanilla)^0.5)/A22stdlife))</f>
        <v>0</v>
      </c>
      <c r="BG360" s="161">
        <f>IF(A22stdlife="n/a","n/a",IF(BG$3&gt;(A22stdlife+$E360),(Input!$P$164*(1+rvanilla)^0.5)-SUM($P360:BF360),(Input!$P$164*(1+rvanilla)^0.5)/A22stdlife))</f>
        <v>0</v>
      </c>
      <c r="BH360" s="161">
        <f>IF(A22stdlife="n/a","n/a",IF(BH$3&gt;(A22stdlife+$E360),(Input!$P$164*(1+rvanilla)^0.5)-SUM($P360:BG360),(Input!$P$164*(1+rvanilla)^0.5)/A22stdlife))</f>
        <v>0</v>
      </c>
      <c r="BI360" s="161">
        <f>IF(A22stdlife="n/a","n/a",IF(BI$3&gt;(A22stdlife+$E360),(Input!$P$164*(1+rvanilla)^0.5)-SUM($P360:BH360),(Input!$P$164*(1+rvanilla)^0.5)/A22stdlife))</f>
        <v>0</v>
      </c>
      <c r="BJ360" s="19"/>
      <c r="BK360" s="19"/>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1" x14ac:dyDescent="0.2">
      <c r="A361" s="19"/>
      <c r="B361" s="19"/>
      <c r="C361" s="35">
        <f>Asset22</f>
        <v>0</v>
      </c>
      <c r="D361" s="19"/>
      <c r="E361" s="19"/>
      <c r="F361" s="32"/>
      <c r="G361" s="158">
        <f t="shared" ref="G361:AL361" si="79">SUM(G349:G360)</f>
        <v>0</v>
      </c>
      <c r="H361" s="158">
        <f t="shared" si="79"/>
        <v>0</v>
      </c>
      <c r="I361" s="158">
        <f t="shared" si="79"/>
        <v>0</v>
      </c>
      <c r="J361" s="158">
        <f t="shared" si="79"/>
        <v>0</v>
      </c>
      <c r="K361" s="158">
        <f t="shared" si="79"/>
        <v>0</v>
      </c>
      <c r="L361" s="158">
        <f t="shared" si="79"/>
        <v>0</v>
      </c>
      <c r="M361" s="158">
        <f t="shared" si="79"/>
        <v>0</v>
      </c>
      <c r="N361" s="158">
        <f t="shared" si="79"/>
        <v>0</v>
      </c>
      <c r="O361" s="158">
        <f t="shared" si="79"/>
        <v>0</v>
      </c>
      <c r="P361" s="158">
        <f t="shared" si="79"/>
        <v>0</v>
      </c>
      <c r="Q361" s="158">
        <f t="shared" si="79"/>
        <v>0</v>
      </c>
      <c r="R361" s="158">
        <f t="shared" si="79"/>
        <v>0</v>
      </c>
      <c r="S361" s="158">
        <f t="shared" si="79"/>
        <v>0</v>
      </c>
      <c r="T361" s="158">
        <f t="shared" si="79"/>
        <v>0</v>
      </c>
      <c r="U361" s="158">
        <f t="shared" si="79"/>
        <v>0</v>
      </c>
      <c r="V361" s="158">
        <f t="shared" si="79"/>
        <v>0</v>
      </c>
      <c r="W361" s="158">
        <f t="shared" si="79"/>
        <v>0</v>
      </c>
      <c r="X361" s="158">
        <f t="shared" si="79"/>
        <v>0</v>
      </c>
      <c r="Y361" s="158">
        <f t="shared" si="79"/>
        <v>0</v>
      </c>
      <c r="Z361" s="158">
        <f t="shared" si="79"/>
        <v>0</v>
      </c>
      <c r="AA361" s="158">
        <f t="shared" si="79"/>
        <v>0</v>
      </c>
      <c r="AB361" s="158">
        <f t="shared" si="79"/>
        <v>0</v>
      </c>
      <c r="AC361" s="158">
        <f t="shared" si="79"/>
        <v>0</v>
      </c>
      <c r="AD361" s="158">
        <f t="shared" si="79"/>
        <v>0</v>
      </c>
      <c r="AE361" s="158">
        <f t="shared" si="79"/>
        <v>0</v>
      </c>
      <c r="AF361" s="158">
        <f t="shared" si="79"/>
        <v>0</v>
      </c>
      <c r="AG361" s="158">
        <f t="shared" si="79"/>
        <v>0</v>
      </c>
      <c r="AH361" s="158">
        <f t="shared" si="79"/>
        <v>0</v>
      </c>
      <c r="AI361" s="158">
        <f t="shared" si="79"/>
        <v>0</v>
      </c>
      <c r="AJ361" s="158">
        <f t="shared" si="79"/>
        <v>0</v>
      </c>
      <c r="AK361" s="158">
        <f t="shared" si="79"/>
        <v>0</v>
      </c>
      <c r="AL361" s="158">
        <f t="shared" si="79"/>
        <v>0</v>
      </c>
      <c r="AM361" s="158">
        <f t="shared" ref="AM361:BI361" si="80">SUM(AM349:AM360)</f>
        <v>0</v>
      </c>
      <c r="AN361" s="158">
        <f t="shared" si="80"/>
        <v>0</v>
      </c>
      <c r="AO361" s="158">
        <f t="shared" si="80"/>
        <v>0</v>
      </c>
      <c r="AP361" s="158">
        <f t="shared" si="80"/>
        <v>0</v>
      </c>
      <c r="AQ361" s="158">
        <f t="shared" si="80"/>
        <v>0</v>
      </c>
      <c r="AR361" s="158">
        <f t="shared" si="80"/>
        <v>0</v>
      </c>
      <c r="AS361" s="158">
        <f t="shared" si="80"/>
        <v>0</v>
      </c>
      <c r="AT361" s="158">
        <f t="shared" si="80"/>
        <v>0</v>
      </c>
      <c r="AU361" s="158">
        <f t="shared" si="80"/>
        <v>0</v>
      </c>
      <c r="AV361" s="158">
        <f t="shared" si="80"/>
        <v>0</v>
      </c>
      <c r="AW361" s="158">
        <f t="shared" si="80"/>
        <v>0</v>
      </c>
      <c r="AX361" s="158">
        <f t="shared" si="80"/>
        <v>0</v>
      </c>
      <c r="AY361" s="158">
        <f t="shared" si="80"/>
        <v>0</v>
      </c>
      <c r="AZ361" s="158">
        <f t="shared" si="80"/>
        <v>0</v>
      </c>
      <c r="BA361" s="158">
        <f t="shared" si="80"/>
        <v>0</v>
      </c>
      <c r="BB361" s="158">
        <f t="shared" si="80"/>
        <v>0</v>
      </c>
      <c r="BC361" s="158">
        <f t="shared" si="80"/>
        <v>0</v>
      </c>
      <c r="BD361" s="158">
        <f t="shared" si="80"/>
        <v>0</v>
      </c>
      <c r="BE361" s="158">
        <f t="shared" si="80"/>
        <v>0</v>
      </c>
      <c r="BF361" s="158">
        <f t="shared" si="80"/>
        <v>0</v>
      </c>
      <c r="BG361" s="158">
        <f t="shared" si="80"/>
        <v>0</v>
      </c>
      <c r="BH361" s="158">
        <f t="shared" si="80"/>
        <v>0</v>
      </c>
      <c r="BI361" s="158">
        <f t="shared" si="80"/>
        <v>0</v>
      </c>
      <c r="BJ361" s="19"/>
      <c r="BK361" s="19"/>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x14ac:dyDescent="0.2">
      <c r="A362" s="19"/>
      <c r="B362" s="42">
        <f>C374</f>
        <v>0</v>
      </c>
      <c r="C362" s="43"/>
      <c r="D362" s="44" t="s">
        <v>72</v>
      </c>
      <c r="E362" s="43"/>
      <c r="F362" s="45"/>
      <c r="G362" s="391">
        <f>IF(G$3&gt;A23remlife,A23value-SUM($F362:F362),IF(A23remlife="N/A","n/a",A23value/A23remlife))</f>
        <v>0</v>
      </c>
      <c r="H362" s="160">
        <f>IF(H$3&gt;A23remlife,A23value-SUM($F362:G362),IF(A23remlife="N/A","n/a",A23value/A23remlife))</f>
        <v>0</v>
      </c>
      <c r="I362" s="160">
        <f>IF(I$3&gt;A23remlife,A23value-SUM($F362:H362),IF(A23remlife="N/A","n/a",A23value/A23remlife))</f>
        <v>0</v>
      </c>
      <c r="J362" s="160">
        <f>IF(J$3&gt;A23remlife,A23value-SUM($F362:I362),IF(A23remlife="N/A","n/a",A23value/A23remlife))</f>
        <v>0</v>
      </c>
      <c r="K362" s="160">
        <f>IF(K$3&gt;A23remlife,A23value-SUM($F362:J362),IF(A23remlife="N/A","n/a",A23value/A23remlife))</f>
        <v>0</v>
      </c>
      <c r="L362" s="160">
        <f>IF(L$3&gt;A23remlife,A23value-SUM($F362:K362),IF(A23remlife="N/A","n/a",A23value/A23remlife))</f>
        <v>0</v>
      </c>
      <c r="M362" s="160">
        <f>IF(M$3&gt;A23remlife,A23value-SUM($F362:L362),IF(A23remlife="N/A","n/a",A23value/A23remlife))</f>
        <v>0</v>
      </c>
      <c r="N362" s="160">
        <f>IF(N$3&gt;A23remlife,A23value-SUM($F362:M362),IF(A23remlife="N/A","n/a",A23value/A23remlife))</f>
        <v>0</v>
      </c>
      <c r="O362" s="160">
        <f>IF(O$3&gt;A23remlife,A23value-SUM($F362:N362),IF(A23remlife="N/A","n/a",A23value/A23remlife))</f>
        <v>0</v>
      </c>
      <c r="P362" s="160">
        <f>IF(P$3&gt;A23remlife,A23value-SUM($F362:O362),IF(A23remlife="N/A","n/a",A23value/A23remlife))</f>
        <v>0</v>
      </c>
      <c r="Q362" s="160">
        <f>IF(Q$3&gt;A23remlife,A23value-SUM($F362:P362),IF(A23remlife="N/A","n/a",A23value/A23remlife))</f>
        <v>0</v>
      </c>
      <c r="R362" s="160">
        <f>IF(R$3&gt;A23remlife,A23value-SUM($F362:Q362),IF(A23remlife="N/A","n/a",A23value/A23remlife))</f>
        <v>0</v>
      </c>
      <c r="S362" s="160">
        <f>IF(S$3&gt;A23remlife,A23value-SUM($F362:R362),IF(A23remlife="N/A","n/a",A23value/A23remlife))</f>
        <v>0</v>
      </c>
      <c r="T362" s="160">
        <f>IF(T$3&gt;A23remlife,A23value-SUM($F362:S362),IF(A23remlife="N/A","n/a",A23value/A23remlife))</f>
        <v>0</v>
      </c>
      <c r="U362" s="160">
        <f>IF(U$3&gt;A23remlife,A23value-SUM($F362:T362),IF(A23remlife="N/A","n/a",A23value/A23remlife))</f>
        <v>0</v>
      </c>
      <c r="V362" s="160">
        <f>IF(V$3&gt;A23remlife,A23value-SUM($F362:U362),IF(A23remlife="N/A","n/a",A23value/A23remlife))</f>
        <v>0</v>
      </c>
      <c r="W362" s="160">
        <f>IF(W$3&gt;A23remlife,A23value-SUM($F362:V362),IF(A23remlife="N/A","n/a",A23value/A23remlife))</f>
        <v>0</v>
      </c>
      <c r="X362" s="160">
        <f>IF(X$3&gt;A23remlife,A23value-SUM($F362:W362),IF(A23remlife="N/A","n/a",A23value/A23remlife))</f>
        <v>0</v>
      </c>
      <c r="Y362" s="160">
        <f>IF(Y$3&gt;A23remlife,A23value-SUM($F362:X362),IF(A23remlife="N/A","n/a",A23value/A23remlife))</f>
        <v>0</v>
      </c>
      <c r="Z362" s="160">
        <f>IF(Z$3&gt;A23remlife,A23value-SUM($F362:Y362),IF(A23remlife="N/A","n/a",A23value/A23remlife))</f>
        <v>0</v>
      </c>
      <c r="AA362" s="160">
        <f>IF(AA$3&gt;A23remlife,A23value-SUM($F362:Z362),IF(A23remlife="N/A","n/a",A23value/A23remlife))</f>
        <v>0</v>
      </c>
      <c r="AB362" s="160">
        <f>IF(AB$3&gt;A23remlife,A23value-SUM($F362:AA362),IF(A23remlife="N/A","n/a",A23value/A23remlife))</f>
        <v>0</v>
      </c>
      <c r="AC362" s="160">
        <f>IF(AC$3&gt;A23remlife,A23value-SUM($F362:AB362),IF(A23remlife="N/A","n/a",A23value/A23remlife))</f>
        <v>0</v>
      </c>
      <c r="AD362" s="160">
        <f>IF(AD$3&gt;A23remlife,A23value-SUM($F362:AC362),IF(A23remlife="N/A","n/a",A23value/A23remlife))</f>
        <v>0</v>
      </c>
      <c r="AE362" s="160">
        <f>IF(AE$3&gt;A23remlife,A23value-SUM($F362:AD362),IF(A23remlife="N/A","n/a",A23value/A23remlife))</f>
        <v>0</v>
      </c>
      <c r="AF362" s="160">
        <f>IF(AF$3&gt;A23remlife,A23value-SUM($F362:AE362),IF(A23remlife="N/A","n/a",A23value/A23remlife))</f>
        <v>0</v>
      </c>
      <c r="AG362" s="160">
        <f>IF(AG$3&gt;A23remlife,A23value-SUM($F362:AF362),IF(A23remlife="N/A","n/a",A23value/A23remlife))</f>
        <v>0</v>
      </c>
      <c r="AH362" s="160">
        <f>IF(AH$3&gt;A23remlife,A23value-SUM($F362:AG362),IF(A23remlife="N/A","n/a",A23value/A23remlife))</f>
        <v>0</v>
      </c>
      <c r="AI362" s="160">
        <f>IF(AI$3&gt;A23remlife,A23value-SUM($F362:AH362),IF(A23remlife="N/A","n/a",A23value/A23remlife))</f>
        <v>0</v>
      </c>
      <c r="AJ362" s="160">
        <f>IF(AJ$3&gt;A23remlife,A23value-SUM($F362:AI362),IF(A23remlife="N/A","n/a",A23value/A23remlife))</f>
        <v>0</v>
      </c>
      <c r="AK362" s="160">
        <f>IF(AK$3&gt;A23remlife,A23value-SUM($F362:AJ362),IF(A23remlife="N/A","n/a",A23value/A23remlife))</f>
        <v>0</v>
      </c>
      <c r="AL362" s="160">
        <f>IF(AL$3&gt;A23remlife,A23value-SUM($F362:AK362),IF(A23remlife="N/A","n/a",A23value/A23remlife))</f>
        <v>0</v>
      </c>
      <c r="AM362" s="160">
        <f>IF(AM$3&gt;A23remlife,A23value-SUM($F362:AL362),IF(A23remlife="N/A","n/a",A23value/A23remlife))</f>
        <v>0</v>
      </c>
      <c r="AN362" s="160">
        <f>IF(AN$3&gt;A23remlife,A23value-SUM($F362:AM362),IF(A23remlife="N/A","n/a",A23value/A23remlife))</f>
        <v>0</v>
      </c>
      <c r="AO362" s="160">
        <f>IF(AO$3&gt;A23remlife,A23value-SUM($F362:AN362),IF(A23remlife="N/A","n/a",A23value/A23remlife))</f>
        <v>0</v>
      </c>
      <c r="AP362" s="160">
        <f>IF(AP$3&gt;A23remlife,A23value-SUM($F362:AO362),IF(A23remlife="N/A","n/a",A23value/A23remlife))</f>
        <v>0</v>
      </c>
      <c r="AQ362" s="160">
        <f>IF(AQ$3&gt;A23remlife,A23value-SUM($F362:AP362),IF(A23remlife="N/A","n/a",A23value/A23remlife))</f>
        <v>0</v>
      </c>
      <c r="AR362" s="160">
        <f>IF(AR$3&gt;A23remlife,A23value-SUM($F362:AQ362),IF(A23remlife="N/A","n/a",A23value/A23remlife))</f>
        <v>0</v>
      </c>
      <c r="AS362" s="160">
        <f>IF(AS$3&gt;A23remlife,A23value-SUM($F362:AR362),IF(A23remlife="N/A","n/a",A23value/A23remlife))</f>
        <v>0</v>
      </c>
      <c r="AT362" s="160">
        <f>IF(AT$3&gt;A23remlife,A23value-SUM($F362:AS362),IF(A23remlife="N/A","n/a",A23value/A23remlife))</f>
        <v>0</v>
      </c>
      <c r="AU362" s="160">
        <f>IF(AU$3&gt;A23remlife,A23value-SUM($F362:AT362),IF(A23remlife="N/A","n/a",A23value/A23remlife))</f>
        <v>0</v>
      </c>
      <c r="AV362" s="160">
        <f>IF(AV$3&gt;A23remlife,A23value-SUM($F362:AU362),IF(A23remlife="N/A","n/a",A23value/A23remlife))</f>
        <v>0</v>
      </c>
      <c r="AW362" s="160">
        <f>IF(AW$3&gt;A23remlife,A23value-SUM($F362:AV362),IF(A23remlife="N/A","n/a",A23value/A23remlife))</f>
        <v>0</v>
      </c>
      <c r="AX362" s="160">
        <f>IF(AX$3&gt;A23remlife,A23value-SUM($F362:AW362),IF(A23remlife="N/A","n/a",A23value/A23remlife))</f>
        <v>0</v>
      </c>
      <c r="AY362" s="160">
        <f>IF(AY$3&gt;A23remlife,A23value-SUM($F362:AX362),IF(A23remlife="N/A","n/a",A23value/A23remlife))</f>
        <v>0</v>
      </c>
      <c r="AZ362" s="160">
        <f>IF(AZ$3&gt;A23remlife,A23value-SUM($F362:AY362),IF(A23remlife="N/A","n/a",A23value/A23remlife))</f>
        <v>0</v>
      </c>
      <c r="BA362" s="160">
        <f>IF(BA$3&gt;A23remlife,A23value-SUM($F362:AZ362),IF(A23remlife="N/A","n/a",A23value/A23remlife))</f>
        <v>0</v>
      </c>
      <c r="BB362" s="160">
        <f>IF(BB$3&gt;A23remlife,A23value-SUM($F362:BA362),IF(A23remlife="N/A","n/a",A23value/A23remlife))</f>
        <v>0</v>
      </c>
      <c r="BC362" s="160">
        <f>IF(BC$3&gt;A23remlife,A23value-SUM($F362:BB362),IF(A23remlife="N/A","n/a",A23value/A23remlife))</f>
        <v>0</v>
      </c>
      <c r="BD362" s="160">
        <f>IF(BD$3&gt;A23remlife,A23value-SUM($F362:BC362),IF(A23remlife="N/A","n/a",A23value/A23remlife))</f>
        <v>0</v>
      </c>
      <c r="BE362" s="160">
        <f>IF(BE$3&gt;A23remlife,A23value-SUM($F362:BD362),IF(A23remlife="N/A","n/a",A23value/A23remlife))</f>
        <v>0</v>
      </c>
      <c r="BF362" s="160">
        <f>IF(BF$3&gt;A23remlife,A23value-SUM($F362:BE362),IF(A23remlife="N/A","n/a",A23value/A23remlife))</f>
        <v>0</v>
      </c>
      <c r="BG362" s="160">
        <f>IF(BG$3&gt;A23remlife,A23value-SUM($F362:BF362),IF(A23remlife="N/A","n/a",A23value/A23remlife))</f>
        <v>0</v>
      </c>
      <c r="BH362" s="160">
        <f>IF(BH$3&gt;A23remlife,A23value-SUM($F362:BG362),IF(A23remlife="N/A","n/a",A23value/A23remlife))</f>
        <v>0</v>
      </c>
      <c r="BI362" s="160">
        <f>IF(BI$3&gt;A23remlife,A23value-SUM($F362:BH362),IF(A23remlife="N/A","n/a",A23value/A23remlife))</f>
        <v>0</v>
      </c>
      <c r="BJ362" s="19"/>
      <c r="BK362" s="19"/>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x14ac:dyDescent="0.2">
      <c r="A363" s="19"/>
      <c r="B363" s="19"/>
      <c r="C363" s="35"/>
      <c r="D363" s="469" t="s">
        <v>71</v>
      </c>
      <c r="E363" s="281">
        <v>0</v>
      </c>
      <c r="F363" s="37"/>
      <c r="G363" s="157"/>
      <c r="H363" s="161"/>
      <c r="I363" s="161"/>
      <c r="J363" s="161"/>
      <c r="K363" s="161"/>
      <c r="L363" s="161"/>
      <c r="M363" s="161"/>
      <c r="N363" s="161"/>
      <c r="O363" s="161"/>
      <c r="P363" s="161"/>
      <c r="Q363" s="161"/>
      <c r="R363" s="161"/>
      <c r="S363" s="161"/>
      <c r="T363" s="161"/>
      <c r="U363" s="161"/>
      <c r="V363" s="161"/>
      <c r="W363" s="161"/>
      <c r="X363" s="161"/>
      <c r="Y363" s="161"/>
      <c r="Z363" s="161"/>
      <c r="AA363" s="161"/>
      <c r="AB363" s="161"/>
      <c r="AC363" s="161"/>
      <c r="AD363" s="161"/>
      <c r="AE363" s="161"/>
      <c r="AF363" s="161"/>
      <c r="AG363" s="161"/>
      <c r="AH363" s="161"/>
      <c r="AI363" s="161"/>
      <c r="AJ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9"/>
      <c r="BK363" s="19"/>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x14ac:dyDescent="0.2">
      <c r="A364" s="19"/>
      <c r="B364" s="19"/>
      <c r="C364" s="35"/>
      <c r="D364" s="469"/>
      <c r="E364" s="281">
        <v>1</v>
      </c>
      <c r="F364" s="37"/>
      <c r="G364" s="392"/>
      <c r="H364" s="161">
        <f>IF(A23stdlife="n/a","n/a",IF(H$3&gt;(A23stdlife+$E364),(Input!$G$165*(1+rvanilla)^0.5)-SUM($G364:G364),(Input!$G$165*(1+rvanilla)^0.5)/A23stdlife))</f>
        <v>0</v>
      </c>
      <c r="I364" s="161">
        <f>IF(A23stdlife="n/a","n/a",IF(I$3&gt;(A23stdlife+$E364),(Input!$G$165*(1+rvanilla)^0.5)-SUM($G364:H364),(Input!$G$165*(1+rvanilla)^0.5)/A23stdlife))</f>
        <v>0</v>
      </c>
      <c r="J364" s="161">
        <f>IF(A23stdlife="n/a","n/a",IF(J$3&gt;(A23stdlife+$E364),(Input!$G$165*(1+rvanilla)^0.5)-SUM($G364:I364),(Input!$G$165*(1+rvanilla)^0.5)/A23stdlife))</f>
        <v>0</v>
      </c>
      <c r="K364" s="161">
        <f>IF(A23stdlife="n/a","n/a",IF(K$3&gt;(A23stdlife+$E364),(Input!$G$165*(1+rvanilla)^0.5)-SUM($G364:J364),(Input!$G$165*(1+rvanilla)^0.5)/A23stdlife))</f>
        <v>0</v>
      </c>
      <c r="L364" s="161">
        <f>IF(A23stdlife="n/a","n/a",IF(L$3&gt;(A23stdlife+$E364),(Input!$G$165*(1+rvanilla)^0.5)-SUM($G364:K364),(Input!$G$165*(1+rvanilla)^0.5)/A23stdlife))</f>
        <v>0</v>
      </c>
      <c r="M364" s="161">
        <f>IF(A23stdlife="n/a","n/a",IF(M$3&gt;(A23stdlife+$E364),(Input!$G$165*(1+rvanilla)^0.5)-SUM($G364:L364),(Input!$G$165*(1+rvanilla)^0.5)/A23stdlife))</f>
        <v>0</v>
      </c>
      <c r="N364" s="161">
        <f>IF(A23stdlife="n/a","n/a",IF(N$3&gt;(A23stdlife+$E364),(Input!$G$165*(1+rvanilla)^0.5)-SUM($G364:M364),(Input!$G$165*(1+rvanilla)^0.5)/A23stdlife))</f>
        <v>0</v>
      </c>
      <c r="O364" s="161">
        <f>IF(A23stdlife="n/a","n/a",IF(O$3&gt;(A23stdlife+$E364),(Input!$G$165*(1+rvanilla)^0.5)-SUM($G364:N364),(Input!$G$165*(1+rvanilla)^0.5)/A23stdlife))</f>
        <v>0</v>
      </c>
      <c r="P364" s="161">
        <f>IF(A23stdlife="n/a","n/a",IF(P$3&gt;(A23stdlife+$E364),(Input!$G$165*(1+rvanilla)^0.5)-SUM($G364:O364),(Input!$G$165*(1+rvanilla)^0.5)/A23stdlife))</f>
        <v>0</v>
      </c>
      <c r="Q364" s="161">
        <f>IF(A23stdlife="n/a","n/a",IF(Q$3&gt;(A23stdlife+$E364),(Input!$G$165*(1+rvanilla)^0.5)-SUM($G364:P364),(Input!$G$165*(1+rvanilla)^0.5)/A23stdlife))</f>
        <v>0</v>
      </c>
      <c r="R364" s="161">
        <f>IF(A23stdlife="n/a","n/a",IF(R$3&gt;(A23stdlife+$E364),(Input!$G$165*(1+rvanilla)^0.5)-SUM($G364:Q364),(Input!$G$165*(1+rvanilla)^0.5)/A23stdlife))</f>
        <v>0</v>
      </c>
      <c r="S364" s="161">
        <f>IF(A23stdlife="n/a","n/a",IF(S$3&gt;(A23stdlife+$E364),(Input!$G$165*(1+rvanilla)^0.5)-SUM($G364:R364),(Input!$G$165*(1+rvanilla)^0.5)/A23stdlife))</f>
        <v>0</v>
      </c>
      <c r="T364" s="161">
        <f>IF(A23stdlife="n/a","n/a",IF(T$3&gt;(A23stdlife+$E364),(Input!$G$165*(1+rvanilla)^0.5)-SUM($G364:S364),(Input!$G$165*(1+rvanilla)^0.5)/A23stdlife))</f>
        <v>0</v>
      </c>
      <c r="U364" s="161">
        <f>IF(A23stdlife="n/a","n/a",IF(U$3&gt;(A23stdlife+$E364),(Input!$G$165*(1+rvanilla)^0.5)-SUM($G364:T364),(Input!$G$165*(1+rvanilla)^0.5)/A23stdlife))</f>
        <v>0</v>
      </c>
      <c r="V364" s="161">
        <f>IF(A23stdlife="n/a","n/a",IF(V$3&gt;(A23stdlife+$E364),(Input!$G$165*(1+rvanilla)^0.5)-SUM($G364:U364),(Input!$G$165*(1+rvanilla)^0.5)/A23stdlife))</f>
        <v>0</v>
      </c>
      <c r="W364" s="161">
        <f>IF(A23stdlife="n/a","n/a",IF(W$3&gt;(A23stdlife+$E364),(Input!$G$165*(1+rvanilla)^0.5)-SUM($G364:V364),(Input!$G$165*(1+rvanilla)^0.5)/A23stdlife))</f>
        <v>0</v>
      </c>
      <c r="X364" s="161">
        <f>IF(A23stdlife="n/a","n/a",IF(X$3&gt;(A23stdlife+$E364),(Input!$G$165*(1+rvanilla)^0.5)-SUM($G364:W364),(Input!$G$165*(1+rvanilla)^0.5)/A23stdlife))</f>
        <v>0</v>
      </c>
      <c r="Y364" s="161">
        <f>IF(A23stdlife="n/a","n/a",IF(Y$3&gt;(A23stdlife+$E364),(Input!$G$165*(1+rvanilla)^0.5)-SUM($G364:X364),(Input!$G$165*(1+rvanilla)^0.5)/A23stdlife))</f>
        <v>0</v>
      </c>
      <c r="Z364" s="161">
        <f>IF(A23stdlife="n/a","n/a",IF(Z$3&gt;(A23stdlife+$E364),(Input!$G$165*(1+rvanilla)^0.5)-SUM($G364:Y364),(Input!$G$165*(1+rvanilla)^0.5)/A23stdlife))</f>
        <v>0</v>
      </c>
      <c r="AA364" s="161">
        <f>IF(A23stdlife="n/a","n/a",IF(AA$3&gt;(A23stdlife+$E364),(Input!$G$165*(1+rvanilla)^0.5)-SUM($G364:Z364),(Input!$G$165*(1+rvanilla)^0.5)/A23stdlife))</f>
        <v>0</v>
      </c>
      <c r="AB364" s="161">
        <f>IF(A23stdlife="n/a","n/a",IF(AB$3&gt;(A23stdlife+$E364),(Input!$G$165*(1+rvanilla)^0.5)-SUM($G364:AA364),(Input!$G$165*(1+rvanilla)^0.5)/A23stdlife))</f>
        <v>0</v>
      </c>
      <c r="AC364" s="161">
        <f>IF(A23stdlife="n/a","n/a",IF(AC$3&gt;(A23stdlife+$E364),(Input!$G$165*(1+rvanilla)^0.5)-SUM($G364:AB364),(Input!$G$165*(1+rvanilla)^0.5)/A23stdlife))</f>
        <v>0</v>
      </c>
      <c r="AD364" s="161">
        <f>IF(A23stdlife="n/a","n/a",IF(AD$3&gt;(A23stdlife+$E364),(Input!$G$165*(1+rvanilla)^0.5)-SUM($G364:AC364),(Input!$G$165*(1+rvanilla)^0.5)/A23stdlife))</f>
        <v>0</v>
      </c>
      <c r="AE364" s="161">
        <f>IF(A23stdlife="n/a","n/a",IF(AE$3&gt;(A23stdlife+$E364),(Input!$G$165*(1+rvanilla)^0.5)-SUM($G364:AD364),(Input!$G$165*(1+rvanilla)^0.5)/A23stdlife))</f>
        <v>0</v>
      </c>
      <c r="AF364" s="161">
        <f>IF(A23stdlife="n/a","n/a",IF(AF$3&gt;(A23stdlife+$E364),(Input!$G$165*(1+rvanilla)^0.5)-SUM($G364:AE364),(Input!$G$165*(1+rvanilla)^0.5)/A23stdlife))</f>
        <v>0</v>
      </c>
      <c r="AG364" s="161">
        <f>IF(A23stdlife="n/a","n/a",IF(AG$3&gt;(A23stdlife+$E364),(Input!$G$165*(1+rvanilla)^0.5)-SUM($G364:AF364),(Input!$G$165*(1+rvanilla)^0.5)/A23stdlife))</f>
        <v>0</v>
      </c>
      <c r="AH364" s="161">
        <f>IF(A23stdlife="n/a","n/a",IF(AH$3&gt;(A23stdlife+$E364),(Input!$G$165*(1+rvanilla)^0.5)-SUM($G364:AG364),(Input!$G$165*(1+rvanilla)^0.5)/A23stdlife))</f>
        <v>0</v>
      </c>
      <c r="AI364" s="161">
        <f>IF(A23stdlife="n/a","n/a",IF(AI$3&gt;(A23stdlife+$E364),(Input!$G$165*(1+rvanilla)^0.5)-SUM($G364:AH364),(Input!$G$165*(1+rvanilla)^0.5)/A23stdlife))</f>
        <v>0</v>
      </c>
      <c r="AJ364" s="161">
        <f>IF(A23stdlife="n/a","n/a",IF(AJ$3&gt;(A23stdlife+$E364),(Input!$G$165*(1+rvanilla)^0.5)-SUM($G364:AI364),(Input!$G$165*(1+rvanilla)^0.5)/A23stdlife))</f>
        <v>0</v>
      </c>
      <c r="AK364" s="161">
        <f>IF(A23stdlife="n/a","n/a",IF(AK$3&gt;(A23stdlife+$E364),(Input!$G$165*(1+rvanilla)^0.5)-SUM($G364:AJ364),(Input!$G$165*(1+rvanilla)^0.5)/A23stdlife))</f>
        <v>0</v>
      </c>
      <c r="AL364" s="161">
        <f>IF(A23stdlife="n/a","n/a",IF(AL$3&gt;(A23stdlife+$E364),(Input!$G$165*(1+rvanilla)^0.5)-SUM($G364:AK364),(Input!$G$165*(1+rvanilla)^0.5)/A23stdlife))</f>
        <v>0</v>
      </c>
      <c r="AM364" s="161">
        <f>IF(A23stdlife="n/a","n/a",IF(AM$3&gt;(A23stdlife+$E364),(Input!$G$165*(1+rvanilla)^0.5)-SUM($G364:AL364),(Input!$G$165*(1+rvanilla)^0.5)/A23stdlife))</f>
        <v>0</v>
      </c>
      <c r="AN364" s="161">
        <f>IF(A23stdlife="n/a","n/a",IF(AN$3&gt;(A23stdlife+$E364),(Input!$G$165*(1+rvanilla)^0.5)-SUM($G364:AM364),(Input!$G$165*(1+rvanilla)^0.5)/A23stdlife))</f>
        <v>0</v>
      </c>
      <c r="AO364" s="161">
        <f>IF(A23stdlife="n/a","n/a",IF(AO$3&gt;(A23stdlife+$E364),(Input!$G$165*(1+rvanilla)^0.5)-SUM($G364:AN364),(Input!$G$165*(1+rvanilla)^0.5)/A23stdlife))</f>
        <v>0</v>
      </c>
      <c r="AP364" s="161">
        <f>IF(A23stdlife="n/a","n/a",IF(AP$3&gt;(A23stdlife+$E364),(Input!$G$165*(1+rvanilla)^0.5)-SUM($G364:AO364),(Input!$G$165*(1+rvanilla)^0.5)/A23stdlife))</f>
        <v>0</v>
      </c>
      <c r="AQ364" s="161">
        <f>IF(A23stdlife="n/a","n/a",IF(AQ$3&gt;(A23stdlife+$E364),(Input!$G$165*(1+rvanilla)^0.5)-SUM($G364:AP364),(Input!$G$165*(1+rvanilla)^0.5)/A23stdlife))</f>
        <v>0</v>
      </c>
      <c r="AR364" s="161">
        <f>IF(A23stdlife="n/a","n/a",IF(AR$3&gt;(A23stdlife+$E364),(Input!$G$165*(1+rvanilla)^0.5)-SUM($G364:AQ364),(Input!$G$165*(1+rvanilla)^0.5)/A23stdlife))</f>
        <v>0</v>
      </c>
      <c r="AS364" s="161">
        <f>IF(A23stdlife="n/a","n/a",IF(AS$3&gt;(A23stdlife+$E364),(Input!$G$165*(1+rvanilla)^0.5)-SUM($G364:AR364),(Input!$G$165*(1+rvanilla)^0.5)/A23stdlife))</f>
        <v>0</v>
      </c>
      <c r="AT364" s="161">
        <f>IF(A23stdlife="n/a","n/a",IF(AT$3&gt;(A23stdlife+$E364),(Input!$G$165*(1+rvanilla)^0.5)-SUM($G364:AS364),(Input!$G$165*(1+rvanilla)^0.5)/A23stdlife))</f>
        <v>0</v>
      </c>
      <c r="AU364" s="161">
        <f>IF(A23stdlife="n/a","n/a",IF(AU$3&gt;(A23stdlife+$E364),(Input!$G$165*(1+rvanilla)^0.5)-SUM($G364:AT364),(Input!$G$165*(1+rvanilla)^0.5)/A23stdlife))</f>
        <v>0</v>
      </c>
      <c r="AV364" s="161">
        <f>IF(A23stdlife="n/a","n/a",IF(AV$3&gt;(A23stdlife+$E364),(Input!$G$165*(1+rvanilla)^0.5)-SUM($G364:AU364),(Input!$G$165*(1+rvanilla)^0.5)/A23stdlife))</f>
        <v>0</v>
      </c>
      <c r="AW364" s="161">
        <f>IF(A23stdlife="n/a","n/a",IF(AW$3&gt;(A23stdlife+$E364),(Input!$G$165*(1+rvanilla)^0.5)-SUM($G364:AV364),(Input!$G$165*(1+rvanilla)^0.5)/A23stdlife))</f>
        <v>0</v>
      </c>
      <c r="AX364" s="161">
        <f>IF(A23stdlife="n/a","n/a",IF(AX$3&gt;(A23stdlife+$E364),(Input!$G$165*(1+rvanilla)^0.5)-SUM($G364:AW364),(Input!$G$165*(1+rvanilla)^0.5)/A23stdlife))</f>
        <v>0</v>
      </c>
      <c r="AY364" s="161">
        <f>IF(A23stdlife="n/a","n/a",IF(AY$3&gt;(A23stdlife+$E364),(Input!$G$165*(1+rvanilla)^0.5)-SUM($G364:AX364),(Input!$G$165*(1+rvanilla)^0.5)/A23stdlife))</f>
        <v>0</v>
      </c>
      <c r="AZ364" s="161">
        <f>IF(A23stdlife="n/a","n/a",IF(AZ$3&gt;(A23stdlife+$E364),(Input!$G$165*(1+rvanilla)^0.5)-SUM($G364:AY364),(Input!$G$165*(1+rvanilla)^0.5)/A23stdlife))</f>
        <v>0</v>
      </c>
      <c r="BA364" s="161">
        <f>IF(A23stdlife="n/a","n/a",IF(BA$3&gt;(A23stdlife+$E364),(Input!$G$165*(1+rvanilla)^0.5)-SUM($G364:AZ364),(Input!$G$165*(1+rvanilla)^0.5)/A23stdlife))</f>
        <v>0</v>
      </c>
      <c r="BB364" s="161">
        <f>IF(A23stdlife="n/a","n/a",IF(BB$3&gt;(A23stdlife+$E364),(Input!$G$165*(1+rvanilla)^0.5)-SUM($G364:BA364),(Input!$G$165*(1+rvanilla)^0.5)/A23stdlife))</f>
        <v>0</v>
      </c>
      <c r="BC364" s="161">
        <f>IF(A23stdlife="n/a","n/a",IF(BC$3&gt;(A23stdlife+$E364),(Input!$G$165*(1+rvanilla)^0.5)-SUM($G364:BB364),(Input!$G$165*(1+rvanilla)^0.5)/A23stdlife))</f>
        <v>0</v>
      </c>
      <c r="BD364" s="161">
        <f>IF(A23stdlife="n/a","n/a",IF(BD$3&gt;(A23stdlife+$E364),(Input!$G$165*(1+rvanilla)^0.5)-SUM($G364:BC364),(Input!$G$165*(1+rvanilla)^0.5)/A23stdlife))</f>
        <v>0</v>
      </c>
      <c r="BE364" s="161">
        <f>IF(A23stdlife="n/a","n/a",IF(BE$3&gt;(A23stdlife+$E364),(Input!$G$165*(1+rvanilla)^0.5)-SUM($G364:BD364),(Input!$G$165*(1+rvanilla)^0.5)/A23stdlife))</f>
        <v>0</v>
      </c>
      <c r="BF364" s="161">
        <f>IF(A23stdlife="n/a","n/a",IF(BF$3&gt;(A23stdlife+$E364),(Input!$G$165*(1+rvanilla)^0.5)-SUM($G364:BE364),(Input!$G$165*(1+rvanilla)^0.5)/A23stdlife))</f>
        <v>0</v>
      </c>
      <c r="BG364" s="161">
        <f>IF(A23stdlife="n/a","n/a",IF(BG$3&gt;(A23stdlife+$E364),(Input!$G$165*(1+rvanilla)^0.5)-SUM($G364:BF364),(Input!$G$165*(1+rvanilla)^0.5)/A23stdlife))</f>
        <v>0</v>
      </c>
      <c r="BH364" s="161">
        <f>IF(A23stdlife="n/a","n/a",IF(BH$3&gt;(A23stdlife+$E364),(Input!$G$165*(1+rvanilla)^0.5)-SUM($G364:BG364),(Input!$G$165*(1+rvanilla)^0.5)/A23stdlife))</f>
        <v>0</v>
      </c>
      <c r="BI364" s="161">
        <f>IF(A23stdlife="n/a","n/a",IF(BI$3&gt;(A23stdlife+$E364),(Input!$G$165*(1+rvanilla)^0.5)-SUM($G364:BH364),(Input!$G$165*(1+rvanilla)^0.5)/A23stdlife))</f>
        <v>0</v>
      </c>
      <c r="BJ364" s="19"/>
      <c r="BK364" s="19"/>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x14ac:dyDescent="0.2">
      <c r="A365" s="19"/>
      <c r="B365" s="19"/>
      <c r="C365" s="35"/>
      <c r="D365" s="469"/>
      <c r="E365" s="281">
        <v>2</v>
      </c>
      <c r="F365" s="37"/>
      <c r="G365" s="393"/>
      <c r="H365" s="306"/>
      <c r="I365" s="161">
        <f>IF(A23stdlife="n/a","n/a",IF(I$3&gt;(A23stdlife+$E365),(Input!$H$165*(1+rvanilla)^0.5)-SUM($H365:H365),(Input!$H$165*(1+rvanilla)^0.5)/A23stdlife))</f>
        <v>0</v>
      </c>
      <c r="J365" s="161">
        <f>IF(A23stdlife="n/a","n/a",IF(J$3&gt;(A23stdlife+$E365),(Input!$H$165*(1+rvanilla)^0.5)-SUM($H365:I365),(Input!$H$165*(1+rvanilla)^0.5)/A23stdlife))</f>
        <v>0</v>
      </c>
      <c r="K365" s="161">
        <f>IF(A23stdlife="n/a","n/a",IF(K$3&gt;(A23stdlife+$E365),(Input!$H$165*(1+rvanilla)^0.5)-SUM($H365:J365),(Input!$H$165*(1+rvanilla)^0.5)/A23stdlife))</f>
        <v>0</v>
      </c>
      <c r="L365" s="161">
        <f>IF(A23stdlife="n/a","n/a",IF(L$3&gt;(A23stdlife+$E365),(Input!$H$165*(1+rvanilla)^0.5)-SUM($H365:K365),(Input!$H$165*(1+rvanilla)^0.5)/A23stdlife))</f>
        <v>0</v>
      </c>
      <c r="M365" s="161">
        <f>IF(A23stdlife="n/a","n/a",IF(M$3&gt;(A23stdlife+$E365),(Input!$H$165*(1+rvanilla)^0.5)-SUM($H365:L365),(Input!$H$165*(1+rvanilla)^0.5)/A23stdlife))</f>
        <v>0</v>
      </c>
      <c r="N365" s="161">
        <f>IF(A23stdlife="n/a","n/a",IF(N$3&gt;(A23stdlife+$E365),(Input!$H$165*(1+rvanilla)^0.5)-SUM($H365:M365),(Input!$H$165*(1+rvanilla)^0.5)/A23stdlife))</f>
        <v>0</v>
      </c>
      <c r="O365" s="161">
        <f>IF(A23stdlife="n/a","n/a",IF(O$3&gt;(A23stdlife+$E365),(Input!$H$165*(1+rvanilla)^0.5)-SUM($H365:N365),(Input!$H$165*(1+rvanilla)^0.5)/A23stdlife))</f>
        <v>0</v>
      </c>
      <c r="P365" s="161">
        <f>IF(A23stdlife="n/a","n/a",IF(P$3&gt;(A23stdlife+$E365),(Input!$H$165*(1+rvanilla)^0.5)-SUM($H365:O365),(Input!$H$165*(1+rvanilla)^0.5)/A23stdlife))</f>
        <v>0</v>
      </c>
      <c r="Q365" s="161">
        <f>IF(A23stdlife="n/a","n/a",IF(Q$3&gt;(A23stdlife+$E365),(Input!$H$165*(1+rvanilla)^0.5)-SUM($H365:P365),(Input!$H$165*(1+rvanilla)^0.5)/A23stdlife))</f>
        <v>0</v>
      </c>
      <c r="R365" s="161">
        <f>IF(A23stdlife="n/a","n/a",IF(R$3&gt;(A23stdlife+$E365),(Input!$H$165*(1+rvanilla)^0.5)-SUM($H365:Q365),(Input!$H$165*(1+rvanilla)^0.5)/A23stdlife))</f>
        <v>0</v>
      </c>
      <c r="S365" s="161">
        <f>IF(A23stdlife="n/a","n/a",IF(S$3&gt;(A23stdlife+$E365),(Input!$H$165*(1+rvanilla)^0.5)-SUM($H365:R365),(Input!$H$165*(1+rvanilla)^0.5)/A23stdlife))</f>
        <v>0</v>
      </c>
      <c r="T365" s="161">
        <f>IF(A23stdlife="n/a","n/a",IF(T$3&gt;(A23stdlife+$E365),(Input!$H$165*(1+rvanilla)^0.5)-SUM($H365:S365),(Input!$H$165*(1+rvanilla)^0.5)/A23stdlife))</f>
        <v>0</v>
      </c>
      <c r="U365" s="161">
        <f>IF(A23stdlife="n/a","n/a",IF(U$3&gt;(A23stdlife+$E365),(Input!$H$165*(1+rvanilla)^0.5)-SUM($H365:T365),(Input!$H$165*(1+rvanilla)^0.5)/A23stdlife))</f>
        <v>0</v>
      </c>
      <c r="V365" s="161">
        <f>IF(A23stdlife="n/a","n/a",IF(V$3&gt;(A23stdlife+$E365),(Input!$H$165*(1+rvanilla)^0.5)-SUM($H365:U365),(Input!$H$165*(1+rvanilla)^0.5)/A23stdlife))</f>
        <v>0</v>
      </c>
      <c r="W365" s="161">
        <f>IF(A23stdlife="n/a","n/a",IF(W$3&gt;(A23stdlife+$E365),(Input!$H$165*(1+rvanilla)^0.5)-SUM($H365:V365),(Input!$H$165*(1+rvanilla)^0.5)/A23stdlife))</f>
        <v>0</v>
      </c>
      <c r="X365" s="161">
        <f>IF(A23stdlife="n/a","n/a",IF(X$3&gt;(A23stdlife+$E365),(Input!$H$165*(1+rvanilla)^0.5)-SUM($H365:W365),(Input!$H$165*(1+rvanilla)^0.5)/A23stdlife))</f>
        <v>0</v>
      </c>
      <c r="Y365" s="161">
        <f>IF(A23stdlife="n/a","n/a",IF(Y$3&gt;(A23stdlife+$E365),(Input!$H$165*(1+rvanilla)^0.5)-SUM($H365:X365),(Input!$H$165*(1+rvanilla)^0.5)/A23stdlife))</f>
        <v>0</v>
      </c>
      <c r="Z365" s="161">
        <f>IF(A23stdlife="n/a","n/a",IF(Z$3&gt;(A23stdlife+$E365),(Input!$H$165*(1+rvanilla)^0.5)-SUM($H365:Y365),(Input!$H$165*(1+rvanilla)^0.5)/A23stdlife))</f>
        <v>0</v>
      </c>
      <c r="AA365" s="161">
        <f>IF(A23stdlife="n/a","n/a",IF(AA$3&gt;(A23stdlife+$E365),(Input!$H$165*(1+rvanilla)^0.5)-SUM($H365:Z365),(Input!$H$165*(1+rvanilla)^0.5)/A23stdlife))</f>
        <v>0</v>
      </c>
      <c r="AB365" s="161">
        <f>IF(A23stdlife="n/a","n/a",IF(AB$3&gt;(A23stdlife+$E365),(Input!$H$165*(1+rvanilla)^0.5)-SUM($H365:AA365),(Input!$H$165*(1+rvanilla)^0.5)/A23stdlife))</f>
        <v>0</v>
      </c>
      <c r="AC365" s="161">
        <f>IF(A23stdlife="n/a","n/a",IF(AC$3&gt;(A23stdlife+$E365),(Input!$H$165*(1+rvanilla)^0.5)-SUM($H365:AB365),(Input!$H$165*(1+rvanilla)^0.5)/A23stdlife))</f>
        <v>0</v>
      </c>
      <c r="AD365" s="161">
        <f>IF(A23stdlife="n/a","n/a",IF(AD$3&gt;(A23stdlife+$E365),(Input!$H$165*(1+rvanilla)^0.5)-SUM($H365:AC365),(Input!$H$165*(1+rvanilla)^0.5)/A23stdlife))</f>
        <v>0</v>
      </c>
      <c r="AE365" s="161">
        <f>IF(A23stdlife="n/a","n/a",IF(AE$3&gt;(A23stdlife+$E365),(Input!$H$165*(1+rvanilla)^0.5)-SUM($H365:AD365),(Input!$H$165*(1+rvanilla)^0.5)/A23stdlife))</f>
        <v>0</v>
      </c>
      <c r="AF365" s="161">
        <f>IF(A23stdlife="n/a","n/a",IF(AF$3&gt;(A23stdlife+$E365),(Input!$H$165*(1+rvanilla)^0.5)-SUM($H365:AE365),(Input!$H$165*(1+rvanilla)^0.5)/A23stdlife))</f>
        <v>0</v>
      </c>
      <c r="AG365" s="161">
        <f>IF(A23stdlife="n/a","n/a",IF(AG$3&gt;(A23stdlife+$E365),(Input!$H$165*(1+rvanilla)^0.5)-SUM($H365:AF365),(Input!$H$165*(1+rvanilla)^0.5)/A23stdlife))</f>
        <v>0</v>
      </c>
      <c r="AH365" s="161">
        <f>IF(A23stdlife="n/a","n/a",IF(AH$3&gt;(A23stdlife+$E365),(Input!$H$165*(1+rvanilla)^0.5)-SUM($H365:AG365),(Input!$H$165*(1+rvanilla)^0.5)/A23stdlife))</f>
        <v>0</v>
      </c>
      <c r="AI365" s="161">
        <f>IF(A23stdlife="n/a","n/a",IF(AI$3&gt;(A23stdlife+$E365),(Input!$H$165*(1+rvanilla)^0.5)-SUM($H365:AH365),(Input!$H$165*(1+rvanilla)^0.5)/A23stdlife))</f>
        <v>0</v>
      </c>
      <c r="AJ365" s="161">
        <f>IF(A23stdlife="n/a","n/a",IF(AJ$3&gt;(A23stdlife+$E365),(Input!$H$165*(1+rvanilla)^0.5)-SUM($H365:AI365),(Input!$H$165*(1+rvanilla)^0.5)/A23stdlife))</f>
        <v>0</v>
      </c>
      <c r="AK365" s="161">
        <f>IF(A23stdlife="n/a","n/a",IF(AK$3&gt;(A23stdlife+$E365),(Input!$H$165*(1+rvanilla)^0.5)-SUM($H365:AJ365),(Input!$H$165*(1+rvanilla)^0.5)/A23stdlife))</f>
        <v>0</v>
      </c>
      <c r="AL365" s="161">
        <f>IF(A23stdlife="n/a","n/a",IF(AL$3&gt;(A23stdlife+$E365),(Input!$H$165*(1+rvanilla)^0.5)-SUM($H365:AK365),(Input!$H$165*(1+rvanilla)^0.5)/A23stdlife))</f>
        <v>0</v>
      </c>
      <c r="AM365" s="161">
        <f>IF(A23stdlife="n/a","n/a",IF(AM$3&gt;(A23stdlife+$E365),(Input!$H$165*(1+rvanilla)^0.5)-SUM($H365:AL365),(Input!$H$165*(1+rvanilla)^0.5)/A23stdlife))</f>
        <v>0</v>
      </c>
      <c r="AN365" s="161">
        <f>IF(A23stdlife="n/a","n/a",IF(AN$3&gt;(A23stdlife+$E365),(Input!$H$165*(1+rvanilla)^0.5)-SUM($H365:AM365),(Input!$H$165*(1+rvanilla)^0.5)/A23stdlife))</f>
        <v>0</v>
      </c>
      <c r="AO365" s="161">
        <f>IF(A23stdlife="n/a","n/a",IF(AO$3&gt;(A23stdlife+$E365),(Input!$H$165*(1+rvanilla)^0.5)-SUM($H365:AN365),(Input!$H$165*(1+rvanilla)^0.5)/A23stdlife))</f>
        <v>0</v>
      </c>
      <c r="AP365" s="161">
        <f>IF(A23stdlife="n/a","n/a",IF(AP$3&gt;(A23stdlife+$E365),(Input!$H$165*(1+rvanilla)^0.5)-SUM($H365:AO365),(Input!$H$165*(1+rvanilla)^0.5)/A23stdlife))</f>
        <v>0</v>
      </c>
      <c r="AQ365" s="161">
        <f>IF(A23stdlife="n/a","n/a",IF(AQ$3&gt;(A23stdlife+$E365),(Input!$H$165*(1+rvanilla)^0.5)-SUM($H365:AP365),(Input!$H$165*(1+rvanilla)^0.5)/A23stdlife))</f>
        <v>0</v>
      </c>
      <c r="AR365" s="161">
        <f>IF(A23stdlife="n/a","n/a",IF(AR$3&gt;(A23stdlife+$E365),(Input!$H$165*(1+rvanilla)^0.5)-SUM($H365:AQ365),(Input!$H$165*(1+rvanilla)^0.5)/A23stdlife))</f>
        <v>0</v>
      </c>
      <c r="AS365" s="161">
        <f>IF(A23stdlife="n/a","n/a",IF(AS$3&gt;(A23stdlife+$E365),(Input!$H$165*(1+rvanilla)^0.5)-SUM($H365:AR365),(Input!$H$165*(1+rvanilla)^0.5)/A23stdlife))</f>
        <v>0</v>
      </c>
      <c r="AT365" s="161">
        <f>IF(A23stdlife="n/a","n/a",IF(AT$3&gt;(A23stdlife+$E365),(Input!$H$165*(1+rvanilla)^0.5)-SUM($H365:AS365),(Input!$H$165*(1+rvanilla)^0.5)/A23stdlife))</f>
        <v>0</v>
      </c>
      <c r="AU365" s="161">
        <f>IF(A23stdlife="n/a","n/a",IF(AU$3&gt;(A23stdlife+$E365),(Input!$H$165*(1+rvanilla)^0.5)-SUM($H365:AT365),(Input!$H$165*(1+rvanilla)^0.5)/A23stdlife))</f>
        <v>0</v>
      </c>
      <c r="AV365" s="161">
        <f>IF(A23stdlife="n/a","n/a",IF(AV$3&gt;(A23stdlife+$E365),(Input!$H$165*(1+rvanilla)^0.5)-SUM($H365:AU365),(Input!$H$165*(1+rvanilla)^0.5)/A23stdlife))</f>
        <v>0</v>
      </c>
      <c r="AW365" s="161">
        <f>IF(A23stdlife="n/a","n/a",IF(AW$3&gt;(A23stdlife+$E365),(Input!$H$165*(1+rvanilla)^0.5)-SUM($H365:AV365),(Input!$H$165*(1+rvanilla)^0.5)/A23stdlife))</f>
        <v>0</v>
      </c>
      <c r="AX365" s="161">
        <f>IF(A23stdlife="n/a","n/a",IF(AX$3&gt;(A23stdlife+$E365),(Input!$H$165*(1+rvanilla)^0.5)-SUM($H365:AW365),(Input!$H$165*(1+rvanilla)^0.5)/A23stdlife))</f>
        <v>0</v>
      </c>
      <c r="AY365" s="161">
        <f>IF(A23stdlife="n/a","n/a",IF(AY$3&gt;(A23stdlife+$E365),(Input!$H$165*(1+rvanilla)^0.5)-SUM($H365:AX365),(Input!$H$165*(1+rvanilla)^0.5)/A23stdlife))</f>
        <v>0</v>
      </c>
      <c r="AZ365" s="161">
        <f>IF(A23stdlife="n/a","n/a",IF(AZ$3&gt;(A23stdlife+$E365),(Input!$H$165*(1+rvanilla)^0.5)-SUM($H365:AY365),(Input!$H$165*(1+rvanilla)^0.5)/A23stdlife))</f>
        <v>0</v>
      </c>
      <c r="BA365" s="161">
        <f>IF(A23stdlife="n/a","n/a",IF(BA$3&gt;(A23stdlife+$E365),(Input!$H$165*(1+rvanilla)^0.5)-SUM($H365:AZ365),(Input!$H$165*(1+rvanilla)^0.5)/A23stdlife))</f>
        <v>0</v>
      </c>
      <c r="BB365" s="161">
        <f>IF(A23stdlife="n/a","n/a",IF(BB$3&gt;(A23stdlife+$E365),(Input!$H$165*(1+rvanilla)^0.5)-SUM($H365:BA365),(Input!$H$165*(1+rvanilla)^0.5)/A23stdlife))</f>
        <v>0</v>
      </c>
      <c r="BC365" s="161">
        <f>IF(A23stdlife="n/a","n/a",IF(BC$3&gt;(A23stdlife+$E365),(Input!$H$165*(1+rvanilla)^0.5)-SUM($H365:BB365),(Input!$H$165*(1+rvanilla)^0.5)/A23stdlife))</f>
        <v>0</v>
      </c>
      <c r="BD365" s="161">
        <f>IF(A23stdlife="n/a","n/a",IF(BD$3&gt;(A23stdlife+$E365),(Input!$H$165*(1+rvanilla)^0.5)-SUM($H365:BC365),(Input!$H$165*(1+rvanilla)^0.5)/A23stdlife))</f>
        <v>0</v>
      </c>
      <c r="BE365" s="161">
        <f>IF(A23stdlife="n/a","n/a",IF(BE$3&gt;(A23stdlife+$E365),(Input!$H$165*(1+rvanilla)^0.5)-SUM($H365:BD365),(Input!$H$165*(1+rvanilla)^0.5)/A23stdlife))</f>
        <v>0</v>
      </c>
      <c r="BF365" s="161">
        <f>IF(A23stdlife="n/a","n/a",IF(BF$3&gt;(A23stdlife+$E365),(Input!$H$165*(1+rvanilla)^0.5)-SUM($H365:BE365),(Input!$H$165*(1+rvanilla)^0.5)/A23stdlife))</f>
        <v>0</v>
      </c>
      <c r="BG365" s="161">
        <f>IF(A23stdlife="n/a","n/a",IF(BG$3&gt;(A23stdlife+$E365),(Input!$H$165*(1+rvanilla)^0.5)-SUM($H365:BF365),(Input!$H$165*(1+rvanilla)^0.5)/A23stdlife))</f>
        <v>0</v>
      </c>
      <c r="BH365" s="161">
        <f>IF(A23stdlife="n/a","n/a",IF(BH$3&gt;(A23stdlife+$E365),(Input!$H$165*(1+rvanilla)^0.5)-SUM($H365:BG365),(Input!$H$165*(1+rvanilla)^0.5)/A23stdlife))</f>
        <v>0</v>
      </c>
      <c r="BI365" s="161">
        <f>IF(A23stdlife="n/a","n/a",IF(BI$3&gt;(A23stdlife+$E365),(Input!$H$165*(1+rvanilla)^0.5)-SUM($H365:BH365),(Input!$H$165*(1+rvanilla)^0.5)/A23stdlife))</f>
        <v>0</v>
      </c>
      <c r="BJ365" s="19"/>
      <c r="BK365" s="19"/>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x14ac:dyDescent="0.2">
      <c r="A366" s="19"/>
      <c r="B366" s="19"/>
      <c r="C366" s="35"/>
      <c r="D366" s="469"/>
      <c r="E366" s="281">
        <v>3</v>
      </c>
      <c r="F366" s="37"/>
      <c r="G366" s="393"/>
      <c r="H366" s="307"/>
      <c r="I366" s="306"/>
      <c r="J366" s="161">
        <f>IF(A23stdlife="n/a","n/a",IF(J$3&gt;(A23stdlife+$E366),(Input!$I$165*(1+rvanilla)^0.5)-SUM($I366:I366),(Input!$I$165*(1+rvanilla)^0.5)/A23stdlife))</f>
        <v>0</v>
      </c>
      <c r="K366" s="161">
        <f>IF(A23stdlife="n/a","n/a",IF(K$3&gt;(A23stdlife+$E366),(Input!$I$165*(1+rvanilla)^0.5)-SUM($I366:J366),(Input!$I$165*(1+rvanilla)^0.5)/A23stdlife))</f>
        <v>0</v>
      </c>
      <c r="L366" s="161">
        <f>IF(A23stdlife="n/a","n/a",IF(L$3&gt;(A23stdlife+$E366),(Input!$I$165*(1+rvanilla)^0.5)-SUM($I366:K366),(Input!$I$165*(1+rvanilla)^0.5)/A23stdlife))</f>
        <v>0</v>
      </c>
      <c r="M366" s="161">
        <f>IF(A23stdlife="n/a","n/a",IF(M$3&gt;(A23stdlife+$E366),(Input!$I$165*(1+rvanilla)^0.5)-SUM($I366:L366),(Input!$I$165*(1+rvanilla)^0.5)/A23stdlife))</f>
        <v>0</v>
      </c>
      <c r="N366" s="161">
        <f>IF(A23stdlife="n/a","n/a",IF(N$3&gt;(A23stdlife+$E366),(Input!$I$165*(1+rvanilla)^0.5)-SUM($I366:M366),(Input!$I$165*(1+rvanilla)^0.5)/A23stdlife))</f>
        <v>0</v>
      </c>
      <c r="O366" s="161">
        <f>IF(A23stdlife="n/a","n/a",IF(O$3&gt;(A23stdlife+$E366),(Input!$I$165*(1+rvanilla)^0.5)-SUM($I366:N366),(Input!$I$165*(1+rvanilla)^0.5)/A23stdlife))</f>
        <v>0</v>
      </c>
      <c r="P366" s="161">
        <f>IF(A23stdlife="n/a","n/a",IF(P$3&gt;(A23stdlife+$E366),(Input!$I$165*(1+rvanilla)^0.5)-SUM($I366:O366),(Input!$I$165*(1+rvanilla)^0.5)/A23stdlife))</f>
        <v>0</v>
      </c>
      <c r="Q366" s="161">
        <f>IF(A23stdlife="n/a","n/a",IF(Q$3&gt;(A23stdlife+$E366),(Input!$I$165*(1+rvanilla)^0.5)-SUM($I366:P366),(Input!$I$165*(1+rvanilla)^0.5)/A23stdlife))</f>
        <v>0</v>
      </c>
      <c r="R366" s="161">
        <f>IF(A23stdlife="n/a","n/a",IF(R$3&gt;(A23stdlife+$E366),(Input!$I$165*(1+rvanilla)^0.5)-SUM($I366:Q366),(Input!$I$165*(1+rvanilla)^0.5)/A23stdlife))</f>
        <v>0</v>
      </c>
      <c r="S366" s="161">
        <f>IF(A23stdlife="n/a","n/a",IF(S$3&gt;(A23stdlife+$E366),(Input!$I$165*(1+rvanilla)^0.5)-SUM($I366:R366),(Input!$I$165*(1+rvanilla)^0.5)/A23stdlife))</f>
        <v>0</v>
      </c>
      <c r="T366" s="161">
        <f>IF(A23stdlife="n/a","n/a",IF(T$3&gt;(A23stdlife+$E366),(Input!$I$165*(1+rvanilla)^0.5)-SUM($I366:S366),(Input!$I$165*(1+rvanilla)^0.5)/A23stdlife))</f>
        <v>0</v>
      </c>
      <c r="U366" s="161">
        <f>IF(A23stdlife="n/a","n/a",IF(U$3&gt;(A23stdlife+$E366),(Input!$I$165*(1+rvanilla)^0.5)-SUM($I366:T366),(Input!$I$165*(1+rvanilla)^0.5)/A23stdlife))</f>
        <v>0</v>
      </c>
      <c r="V366" s="161">
        <f>IF(A23stdlife="n/a","n/a",IF(V$3&gt;(A23stdlife+$E366),(Input!$I$165*(1+rvanilla)^0.5)-SUM($I366:U366),(Input!$I$165*(1+rvanilla)^0.5)/A23stdlife))</f>
        <v>0</v>
      </c>
      <c r="W366" s="161">
        <f>IF(A23stdlife="n/a","n/a",IF(W$3&gt;(A23stdlife+$E366),(Input!$I$165*(1+rvanilla)^0.5)-SUM($I366:V366),(Input!$I$165*(1+rvanilla)^0.5)/A23stdlife))</f>
        <v>0</v>
      </c>
      <c r="X366" s="161">
        <f>IF(A23stdlife="n/a","n/a",IF(X$3&gt;(A23stdlife+$E366),(Input!$I$165*(1+rvanilla)^0.5)-SUM($I366:W366),(Input!$I$165*(1+rvanilla)^0.5)/A23stdlife))</f>
        <v>0</v>
      </c>
      <c r="Y366" s="161">
        <f>IF(A23stdlife="n/a","n/a",IF(Y$3&gt;(A23stdlife+$E366),(Input!$I$165*(1+rvanilla)^0.5)-SUM($I366:X366),(Input!$I$165*(1+rvanilla)^0.5)/A23stdlife))</f>
        <v>0</v>
      </c>
      <c r="Z366" s="161">
        <f>IF(A23stdlife="n/a","n/a",IF(Z$3&gt;(A23stdlife+$E366),(Input!$I$165*(1+rvanilla)^0.5)-SUM($I366:Y366),(Input!$I$165*(1+rvanilla)^0.5)/A23stdlife))</f>
        <v>0</v>
      </c>
      <c r="AA366" s="161">
        <f>IF(A23stdlife="n/a","n/a",IF(AA$3&gt;(A23stdlife+$E366),(Input!$I$165*(1+rvanilla)^0.5)-SUM($I366:Z366),(Input!$I$165*(1+rvanilla)^0.5)/A23stdlife))</f>
        <v>0</v>
      </c>
      <c r="AB366" s="161">
        <f>IF(A23stdlife="n/a","n/a",IF(AB$3&gt;(A23stdlife+$E366),(Input!$I$165*(1+rvanilla)^0.5)-SUM($I366:AA366),(Input!$I$165*(1+rvanilla)^0.5)/A23stdlife))</f>
        <v>0</v>
      </c>
      <c r="AC366" s="161">
        <f>IF(A23stdlife="n/a","n/a",IF(AC$3&gt;(A23stdlife+$E366),(Input!$I$165*(1+rvanilla)^0.5)-SUM($I366:AB366),(Input!$I$165*(1+rvanilla)^0.5)/A23stdlife))</f>
        <v>0</v>
      </c>
      <c r="AD366" s="161">
        <f>IF(A23stdlife="n/a","n/a",IF(AD$3&gt;(A23stdlife+$E366),(Input!$I$165*(1+rvanilla)^0.5)-SUM($I366:AC366),(Input!$I$165*(1+rvanilla)^0.5)/A23stdlife))</f>
        <v>0</v>
      </c>
      <c r="AE366" s="161">
        <f>IF(A23stdlife="n/a","n/a",IF(AE$3&gt;(A23stdlife+$E366),(Input!$I$165*(1+rvanilla)^0.5)-SUM($I366:AD366),(Input!$I$165*(1+rvanilla)^0.5)/A23stdlife))</f>
        <v>0</v>
      </c>
      <c r="AF366" s="161">
        <f>IF(A23stdlife="n/a","n/a",IF(AF$3&gt;(A23stdlife+$E366),(Input!$I$165*(1+rvanilla)^0.5)-SUM($I366:AE366),(Input!$I$165*(1+rvanilla)^0.5)/A23stdlife))</f>
        <v>0</v>
      </c>
      <c r="AG366" s="161">
        <f>IF(A23stdlife="n/a","n/a",IF(AG$3&gt;(A23stdlife+$E366),(Input!$I$165*(1+rvanilla)^0.5)-SUM($I366:AF366),(Input!$I$165*(1+rvanilla)^0.5)/A23stdlife))</f>
        <v>0</v>
      </c>
      <c r="AH366" s="161">
        <f>IF(A23stdlife="n/a","n/a",IF(AH$3&gt;(A23stdlife+$E366),(Input!$I$165*(1+rvanilla)^0.5)-SUM($I366:AG366),(Input!$I$165*(1+rvanilla)^0.5)/A23stdlife))</f>
        <v>0</v>
      </c>
      <c r="AI366" s="161">
        <f>IF(A23stdlife="n/a","n/a",IF(AI$3&gt;(A23stdlife+$E366),(Input!$I$165*(1+rvanilla)^0.5)-SUM($I366:AH366),(Input!$I$165*(1+rvanilla)^0.5)/A23stdlife))</f>
        <v>0</v>
      </c>
      <c r="AJ366" s="161">
        <f>IF(A23stdlife="n/a","n/a",IF(AJ$3&gt;(A23stdlife+$E366),(Input!$I$165*(1+rvanilla)^0.5)-SUM($I366:AI366),(Input!$I$165*(1+rvanilla)^0.5)/A23stdlife))</f>
        <v>0</v>
      </c>
      <c r="AK366" s="161">
        <f>IF(A23stdlife="n/a","n/a",IF(AK$3&gt;(A23stdlife+$E366),(Input!$I$165*(1+rvanilla)^0.5)-SUM($I366:AJ366),(Input!$I$165*(1+rvanilla)^0.5)/A23stdlife))</f>
        <v>0</v>
      </c>
      <c r="AL366" s="161">
        <f>IF(A23stdlife="n/a","n/a",IF(AL$3&gt;(A23stdlife+$E366),(Input!$I$165*(1+rvanilla)^0.5)-SUM($I366:AK366),(Input!$I$165*(1+rvanilla)^0.5)/A23stdlife))</f>
        <v>0</v>
      </c>
      <c r="AM366" s="161">
        <f>IF(A23stdlife="n/a","n/a",IF(AM$3&gt;(A23stdlife+$E366),(Input!$I$165*(1+rvanilla)^0.5)-SUM($I366:AL366),(Input!$I$165*(1+rvanilla)^0.5)/A23stdlife))</f>
        <v>0</v>
      </c>
      <c r="AN366" s="161">
        <f>IF(A23stdlife="n/a","n/a",IF(AN$3&gt;(A23stdlife+$E366),(Input!$I$165*(1+rvanilla)^0.5)-SUM($I366:AM366),(Input!$I$165*(1+rvanilla)^0.5)/A23stdlife))</f>
        <v>0</v>
      </c>
      <c r="AO366" s="161">
        <f>IF(A23stdlife="n/a","n/a",IF(AO$3&gt;(A23stdlife+$E366),(Input!$I$165*(1+rvanilla)^0.5)-SUM($I366:AN366),(Input!$I$165*(1+rvanilla)^0.5)/A23stdlife))</f>
        <v>0</v>
      </c>
      <c r="AP366" s="161">
        <f>IF(A23stdlife="n/a","n/a",IF(AP$3&gt;(A23stdlife+$E366),(Input!$I$165*(1+rvanilla)^0.5)-SUM($I366:AO366),(Input!$I$165*(1+rvanilla)^0.5)/A23stdlife))</f>
        <v>0</v>
      </c>
      <c r="AQ366" s="161">
        <f>IF(A23stdlife="n/a","n/a",IF(AQ$3&gt;(A23stdlife+$E366),(Input!$I$165*(1+rvanilla)^0.5)-SUM($I366:AP366),(Input!$I$165*(1+rvanilla)^0.5)/A23stdlife))</f>
        <v>0</v>
      </c>
      <c r="AR366" s="161">
        <f>IF(A23stdlife="n/a","n/a",IF(AR$3&gt;(A23stdlife+$E366),(Input!$I$165*(1+rvanilla)^0.5)-SUM($I366:AQ366),(Input!$I$165*(1+rvanilla)^0.5)/A23stdlife))</f>
        <v>0</v>
      </c>
      <c r="AS366" s="161">
        <f>IF(A23stdlife="n/a","n/a",IF(AS$3&gt;(A23stdlife+$E366),(Input!$I$165*(1+rvanilla)^0.5)-SUM($I366:AR366),(Input!$I$165*(1+rvanilla)^0.5)/A23stdlife))</f>
        <v>0</v>
      </c>
      <c r="AT366" s="161">
        <f>IF(A23stdlife="n/a","n/a",IF(AT$3&gt;(A23stdlife+$E366),(Input!$I$165*(1+rvanilla)^0.5)-SUM($I366:AS366),(Input!$I$165*(1+rvanilla)^0.5)/A23stdlife))</f>
        <v>0</v>
      </c>
      <c r="AU366" s="161">
        <f>IF(A23stdlife="n/a","n/a",IF(AU$3&gt;(A23stdlife+$E366),(Input!$I$165*(1+rvanilla)^0.5)-SUM($I366:AT366),(Input!$I$165*(1+rvanilla)^0.5)/A23stdlife))</f>
        <v>0</v>
      </c>
      <c r="AV366" s="161">
        <f>IF(A23stdlife="n/a","n/a",IF(AV$3&gt;(A23stdlife+$E366),(Input!$I$165*(1+rvanilla)^0.5)-SUM($I366:AU366),(Input!$I$165*(1+rvanilla)^0.5)/A23stdlife))</f>
        <v>0</v>
      </c>
      <c r="AW366" s="161">
        <f>IF(A23stdlife="n/a","n/a",IF(AW$3&gt;(A23stdlife+$E366),(Input!$I$165*(1+rvanilla)^0.5)-SUM($I366:AV366),(Input!$I$165*(1+rvanilla)^0.5)/A23stdlife))</f>
        <v>0</v>
      </c>
      <c r="AX366" s="161">
        <f>IF(A23stdlife="n/a","n/a",IF(AX$3&gt;(A23stdlife+$E366),(Input!$I$165*(1+rvanilla)^0.5)-SUM($I366:AW366),(Input!$I$165*(1+rvanilla)^0.5)/A23stdlife))</f>
        <v>0</v>
      </c>
      <c r="AY366" s="161">
        <f>IF(A23stdlife="n/a","n/a",IF(AY$3&gt;(A23stdlife+$E366),(Input!$I$165*(1+rvanilla)^0.5)-SUM($I366:AX366),(Input!$I$165*(1+rvanilla)^0.5)/A23stdlife))</f>
        <v>0</v>
      </c>
      <c r="AZ366" s="161">
        <f>IF(A23stdlife="n/a","n/a",IF(AZ$3&gt;(A23stdlife+$E366),(Input!$I$165*(1+rvanilla)^0.5)-SUM($I366:AY366),(Input!$I$165*(1+rvanilla)^0.5)/A23stdlife))</f>
        <v>0</v>
      </c>
      <c r="BA366" s="161">
        <f>IF(A23stdlife="n/a","n/a",IF(BA$3&gt;(A23stdlife+$E366),(Input!$I$165*(1+rvanilla)^0.5)-SUM($I366:AZ366),(Input!$I$165*(1+rvanilla)^0.5)/A23stdlife))</f>
        <v>0</v>
      </c>
      <c r="BB366" s="161">
        <f>IF(A23stdlife="n/a","n/a",IF(BB$3&gt;(A23stdlife+$E366),(Input!$I$165*(1+rvanilla)^0.5)-SUM($I366:BA366),(Input!$I$165*(1+rvanilla)^0.5)/A23stdlife))</f>
        <v>0</v>
      </c>
      <c r="BC366" s="161">
        <f>IF(A23stdlife="n/a","n/a",IF(BC$3&gt;(A23stdlife+$E366),(Input!$I$165*(1+rvanilla)^0.5)-SUM($I366:BB366),(Input!$I$165*(1+rvanilla)^0.5)/A23stdlife))</f>
        <v>0</v>
      </c>
      <c r="BD366" s="161">
        <f>IF(A23stdlife="n/a","n/a",IF(BD$3&gt;(A23stdlife+$E366),(Input!$I$165*(1+rvanilla)^0.5)-SUM($I366:BC366),(Input!$I$165*(1+rvanilla)^0.5)/A23stdlife))</f>
        <v>0</v>
      </c>
      <c r="BE366" s="161">
        <f>IF(A23stdlife="n/a","n/a",IF(BE$3&gt;(A23stdlife+$E366),(Input!$I$165*(1+rvanilla)^0.5)-SUM($I366:BD366),(Input!$I$165*(1+rvanilla)^0.5)/A23stdlife))</f>
        <v>0</v>
      </c>
      <c r="BF366" s="161">
        <f>IF(A23stdlife="n/a","n/a",IF(BF$3&gt;(A23stdlife+$E366),(Input!$I$165*(1+rvanilla)^0.5)-SUM($I366:BE366),(Input!$I$165*(1+rvanilla)^0.5)/A23stdlife))</f>
        <v>0</v>
      </c>
      <c r="BG366" s="161">
        <f>IF(A23stdlife="n/a","n/a",IF(BG$3&gt;(A23stdlife+$E366),(Input!$I$165*(1+rvanilla)^0.5)-SUM($I366:BF366),(Input!$I$165*(1+rvanilla)^0.5)/A23stdlife))</f>
        <v>0</v>
      </c>
      <c r="BH366" s="161">
        <f>IF(A23stdlife="n/a","n/a",IF(BH$3&gt;(A23stdlife+$E366),(Input!$I$165*(1+rvanilla)^0.5)-SUM($I366:BG366),(Input!$I$165*(1+rvanilla)^0.5)/A23stdlife))</f>
        <v>0</v>
      </c>
      <c r="BI366" s="161">
        <f>IF(A23stdlife="n/a","n/a",IF(BI$3&gt;(A23stdlife+$E366),(Input!$I$165*(1+rvanilla)^0.5)-SUM($I366:BH366),(Input!$I$165*(1+rvanilla)^0.5)/A23stdlife))</f>
        <v>0</v>
      </c>
      <c r="BJ366" s="19"/>
      <c r="BK366" s="19"/>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x14ac:dyDescent="0.2">
      <c r="A367" s="19"/>
      <c r="B367" s="19"/>
      <c r="C367" s="35"/>
      <c r="D367" s="469"/>
      <c r="E367" s="281">
        <v>4</v>
      </c>
      <c r="F367" s="37"/>
      <c r="G367" s="393"/>
      <c r="H367" s="307"/>
      <c r="I367" s="307"/>
      <c r="J367" s="306"/>
      <c r="K367" s="161">
        <f>IF(A23stdlife="n/a","n/a",IF(K$3&gt;(A23stdlife+$E367),(Input!$J$165*(1+rvanilla)^0.5)-SUM($J367:J367),(Input!$J$165*(1+rvanilla)^0.5)/A23stdlife))</f>
        <v>0</v>
      </c>
      <c r="L367" s="161">
        <f>IF(A23stdlife="n/a","n/a",IF(L$3&gt;(A23stdlife+$E367),(Input!$J$165*(1+rvanilla)^0.5)-SUM($J367:K367),(Input!$J$165*(1+rvanilla)^0.5)/A23stdlife))</f>
        <v>0</v>
      </c>
      <c r="M367" s="161">
        <f>IF(A23stdlife="n/a","n/a",IF(M$3&gt;(A23stdlife+$E367),(Input!$J$165*(1+rvanilla)^0.5)-SUM($J367:L367),(Input!$J$165*(1+rvanilla)^0.5)/A23stdlife))</f>
        <v>0</v>
      </c>
      <c r="N367" s="161">
        <f>IF(A23stdlife="n/a","n/a",IF(N$3&gt;(A23stdlife+$E367),(Input!$J$165*(1+rvanilla)^0.5)-SUM($J367:M367),(Input!$J$165*(1+rvanilla)^0.5)/A23stdlife))</f>
        <v>0</v>
      </c>
      <c r="O367" s="161">
        <f>IF(A23stdlife="n/a","n/a",IF(O$3&gt;(A23stdlife+$E367),(Input!$J$165*(1+rvanilla)^0.5)-SUM($J367:N367),(Input!$J$165*(1+rvanilla)^0.5)/A23stdlife))</f>
        <v>0</v>
      </c>
      <c r="P367" s="161">
        <f>IF(A23stdlife="n/a","n/a",IF(P$3&gt;(A23stdlife+$E367),(Input!$J$165*(1+rvanilla)^0.5)-SUM($J367:O367),(Input!$J$165*(1+rvanilla)^0.5)/A23stdlife))</f>
        <v>0</v>
      </c>
      <c r="Q367" s="161">
        <f>IF(A23stdlife="n/a","n/a",IF(Q$3&gt;(A23stdlife+$E367),(Input!$J$165*(1+rvanilla)^0.5)-SUM($J367:P367),(Input!$J$165*(1+rvanilla)^0.5)/A23stdlife))</f>
        <v>0</v>
      </c>
      <c r="R367" s="161">
        <f>IF(A23stdlife="n/a","n/a",IF(R$3&gt;(A23stdlife+$E367),(Input!$J$165*(1+rvanilla)^0.5)-SUM($J367:Q367),(Input!$J$165*(1+rvanilla)^0.5)/A23stdlife))</f>
        <v>0</v>
      </c>
      <c r="S367" s="161">
        <f>IF(A23stdlife="n/a","n/a",IF(S$3&gt;(A23stdlife+$E367),(Input!$J$165*(1+rvanilla)^0.5)-SUM($J367:R367),(Input!$J$165*(1+rvanilla)^0.5)/A23stdlife))</f>
        <v>0</v>
      </c>
      <c r="T367" s="161">
        <f>IF(A23stdlife="n/a","n/a",IF(T$3&gt;(A23stdlife+$E367),(Input!$J$165*(1+rvanilla)^0.5)-SUM($J367:S367),(Input!$J$165*(1+rvanilla)^0.5)/A23stdlife))</f>
        <v>0</v>
      </c>
      <c r="U367" s="161">
        <f>IF(A23stdlife="n/a","n/a",IF(U$3&gt;(A23stdlife+$E367),(Input!$J$165*(1+rvanilla)^0.5)-SUM($J367:T367),(Input!$J$165*(1+rvanilla)^0.5)/A23stdlife))</f>
        <v>0</v>
      </c>
      <c r="V367" s="161">
        <f>IF(A23stdlife="n/a","n/a",IF(V$3&gt;(A23stdlife+$E367),(Input!$J$165*(1+rvanilla)^0.5)-SUM($J367:U367),(Input!$J$165*(1+rvanilla)^0.5)/A23stdlife))</f>
        <v>0</v>
      </c>
      <c r="W367" s="161">
        <f>IF(A23stdlife="n/a","n/a",IF(W$3&gt;(A23stdlife+$E367),(Input!$J$165*(1+rvanilla)^0.5)-SUM($J367:V367),(Input!$J$165*(1+rvanilla)^0.5)/A23stdlife))</f>
        <v>0</v>
      </c>
      <c r="X367" s="161">
        <f>IF(A23stdlife="n/a","n/a",IF(X$3&gt;(A23stdlife+$E367),(Input!$J$165*(1+rvanilla)^0.5)-SUM($J367:W367),(Input!$J$165*(1+rvanilla)^0.5)/A23stdlife))</f>
        <v>0</v>
      </c>
      <c r="Y367" s="161">
        <f>IF(A23stdlife="n/a","n/a",IF(Y$3&gt;(A23stdlife+$E367),(Input!$J$165*(1+rvanilla)^0.5)-SUM($J367:X367),(Input!$J$165*(1+rvanilla)^0.5)/A23stdlife))</f>
        <v>0</v>
      </c>
      <c r="Z367" s="161">
        <f>IF(A23stdlife="n/a","n/a",IF(Z$3&gt;(A23stdlife+$E367),(Input!$J$165*(1+rvanilla)^0.5)-SUM($J367:Y367),(Input!$J$165*(1+rvanilla)^0.5)/A23stdlife))</f>
        <v>0</v>
      </c>
      <c r="AA367" s="161">
        <f>IF(A23stdlife="n/a","n/a",IF(AA$3&gt;(A23stdlife+$E367),(Input!$J$165*(1+rvanilla)^0.5)-SUM($J367:Z367),(Input!$J$165*(1+rvanilla)^0.5)/A23stdlife))</f>
        <v>0</v>
      </c>
      <c r="AB367" s="161">
        <f>IF(A23stdlife="n/a","n/a",IF(AB$3&gt;(A23stdlife+$E367),(Input!$J$165*(1+rvanilla)^0.5)-SUM($J367:AA367),(Input!$J$165*(1+rvanilla)^0.5)/A23stdlife))</f>
        <v>0</v>
      </c>
      <c r="AC367" s="161">
        <f>IF(A23stdlife="n/a","n/a",IF(AC$3&gt;(A23stdlife+$E367),(Input!$J$165*(1+rvanilla)^0.5)-SUM($J367:AB367),(Input!$J$165*(1+rvanilla)^0.5)/A23stdlife))</f>
        <v>0</v>
      </c>
      <c r="AD367" s="161">
        <f>IF(A23stdlife="n/a","n/a",IF(AD$3&gt;(A23stdlife+$E367),(Input!$J$165*(1+rvanilla)^0.5)-SUM($J367:AC367),(Input!$J$165*(1+rvanilla)^0.5)/A23stdlife))</f>
        <v>0</v>
      </c>
      <c r="AE367" s="161">
        <f>IF(A23stdlife="n/a","n/a",IF(AE$3&gt;(A23stdlife+$E367),(Input!$J$165*(1+rvanilla)^0.5)-SUM($J367:AD367),(Input!$J$165*(1+rvanilla)^0.5)/A23stdlife))</f>
        <v>0</v>
      </c>
      <c r="AF367" s="161">
        <f>IF(A23stdlife="n/a","n/a",IF(AF$3&gt;(A23stdlife+$E367),(Input!$J$165*(1+rvanilla)^0.5)-SUM($J367:AE367),(Input!$J$165*(1+rvanilla)^0.5)/A23stdlife))</f>
        <v>0</v>
      </c>
      <c r="AG367" s="161">
        <f>IF(A23stdlife="n/a","n/a",IF(AG$3&gt;(A23stdlife+$E367),(Input!$J$165*(1+rvanilla)^0.5)-SUM($J367:AF367),(Input!$J$165*(1+rvanilla)^0.5)/A23stdlife))</f>
        <v>0</v>
      </c>
      <c r="AH367" s="161">
        <f>IF(A23stdlife="n/a","n/a",IF(AH$3&gt;(A23stdlife+$E367),(Input!$J$165*(1+rvanilla)^0.5)-SUM($J367:AG367),(Input!$J$165*(1+rvanilla)^0.5)/A23stdlife))</f>
        <v>0</v>
      </c>
      <c r="AI367" s="161">
        <f>IF(A23stdlife="n/a","n/a",IF(AI$3&gt;(A23stdlife+$E367),(Input!$J$165*(1+rvanilla)^0.5)-SUM($J367:AH367),(Input!$J$165*(1+rvanilla)^0.5)/A23stdlife))</f>
        <v>0</v>
      </c>
      <c r="AJ367" s="161">
        <f>IF(A23stdlife="n/a","n/a",IF(AJ$3&gt;(A23stdlife+$E367),(Input!$J$165*(1+rvanilla)^0.5)-SUM($J367:AI367),(Input!$J$165*(1+rvanilla)^0.5)/A23stdlife))</f>
        <v>0</v>
      </c>
      <c r="AK367" s="161">
        <f>IF(A23stdlife="n/a","n/a",IF(AK$3&gt;(A23stdlife+$E367),(Input!$J$165*(1+rvanilla)^0.5)-SUM($J367:AJ367),(Input!$J$165*(1+rvanilla)^0.5)/A23stdlife))</f>
        <v>0</v>
      </c>
      <c r="AL367" s="161">
        <f>IF(A23stdlife="n/a","n/a",IF(AL$3&gt;(A23stdlife+$E367),(Input!$J$165*(1+rvanilla)^0.5)-SUM($J367:AK367),(Input!$J$165*(1+rvanilla)^0.5)/A23stdlife))</f>
        <v>0</v>
      </c>
      <c r="AM367" s="161">
        <f>IF(A23stdlife="n/a","n/a",IF(AM$3&gt;(A23stdlife+$E367),(Input!$J$165*(1+rvanilla)^0.5)-SUM($J367:AL367),(Input!$J$165*(1+rvanilla)^0.5)/A23stdlife))</f>
        <v>0</v>
      </c>
      <c r="AN367" s="161">
        <f>IF(A23stdlife="n/a","n/a",IF(AN$3&gt;(A23stdlife+$E367),(Input!$J$165*(1+rvanilla)^0.5)-SUM($J367:AM367),(Input!$J$165*(1+rvanilla)^0.5)/A23stdlife))</f>
        <v>0</v>
      </c>
      <c r="AO367" s="161">
        <f>IF(A23stdlife="n/a","n/a",IF(AO$3&gt;(A23stdlife+$E367),(Input!$J$165*(1+rvanilla)^0.5)-SUM($J367:AN367),(Input!$J$165*(1+rvanilla)^0.5)/A23stdlife))</f>
        <v>0</v>
      </c>
      <c r="AP367" s="161">
        <f>IF(A23stdlife="n/a","n/a",IF(AP$3&gt;(A23stdlife+$E367),(Input!$J$165*(1+rvanilla)^0.5)-SUM($J367:AO367),(Input!$J$165*(1+rvanilla)^0.5)/A23stdlife))</f>
        <v>0</v>
      </c>
      <c r="AQ367" s="161">
        <f>IF(A23stdlife="n/a","n/a",IF(AQ$3&gt;(A23stdlife+$E367),(Input!$J$165*(1+rvanilla)^0.5)-SUM($J367:AP367),(Input!$J$165*(1+rvanilla)^0.5)/A23stdlife))</f>
        <v>0</v>
      </c>
      <c r="AR367" s="161">
        <f>IF(A23stdlife="n/a","n/a",IF(AR$3&gt;(A23stdlife+$E367),(Input!$J$165*(1+rvanilla)^0.5)-SUM($J367:AQ367),(Input!$J$165*(1+rvanilla)^0.5)/A23stdlife))</f>
        <v>0</v>
      </c>
      <c r="AS367" s="161">
        <f>IF(A23stdlife="n/a","n/a",IF(AS$3&gt;(A23stdlife+$E367),(Input!$J$165*(1+rvanilla)^0.5)-SUM($J367:AR367),(Input!$J$165*(1+rvanilla)^0.5)/A23stdlife))</f>
        <v>0</v>
      </c>
      <c r="AT367" s="161">
        <f>IF(A23stdlife="n/a","n/a",IF(AT$3&gt;(A23stdlife+$E367),(Input!$J$165*(1+rvanilla)^0.5)-SUM($J367:AS367),(Input!$J$165*(1+rvanilla)^0.5)/A23stdlife))</f>
        <v>0</v>
      </c>
      <c r="AU367" s="161">
        <f>IF(A23stdlife="n/a","n/a",IF(AU$3&gt;(A23stdlife+$E367),(Input!$J$165*(1+rvanilla)^0.5)-SUM($J367:AT367),(Input!$J$165*(1+rvanilla)^0.5)/A23stdlife))</f>
        <v>0</v>
      </c>
      <c r="AV367" s="161">
        <f>IF(A23stdlife="n/a","n/a",IF(AV$3&gt;(A23stdlife+$E367),(Input!$J$165*(1+rvanilla)^0.5)-SUM($J367:AU367),(Input!$J$165*(1+rvanilla)^0.5)/A23stdlife))</f>
        <v>0</v>
      </c>
      <c r="AW367" s="161">
        <f>IF(A23stdlife="n/a","n/a",IF(AW$3&gt;(A23stdlife+$E367),(Input!$J$165*(1+rvanilla)^0.5)-SUM($J367:AV367),(Input!$J$165*(1+rvanilla)^0.5)/A23stdlife))</f>
        <v>0</v>
      </c>
      <c r="AX367" s="161">
        <f>IF(A23stdlife="n/a","n/a",IF(AX$3&gt;(A23stdlife+$E367),(Input!$J$165*(1+rvanilla)^0.5)-SUM($J367:AW367),(Input!$J$165*(1+rvanilla)^0.5)/A23stdlife))</f>
        <v>0</v>
      </c>
      <c r="AY367" s="161">
        <f>IF(A23stdlife="n/a","n/a",IF(AY$3&gt;(A23stdlife+$E367),(Input!$J$165*(1+rvanilla)^0.5)-SUM($J367:AX367),(Input!$J$165*(1+rvanilla)^0.5)/A23stdlife))</f>
        <v>0</v>
      </c>
      <c r="AZ367" s="161">
        <f>IF(A23stdlife="n/a","n/a",IF(AZ$3&gt;(A23stdlife+$E367),(Input!$J$165*(1+rvanilla)^0.5)-SUM($J367:AY367),(Input!$J$165*(1+rvanilla)^0.5)/A23stdlife))</f>
        <v>0</v>
      </c>
      <c r="BA367" s="161">
        <f>IF(A23stdlife="n/a","n/a",IF(BA$3&gt;(A23stdlife+$E367),(Input!$J$165*(1+rvanilla)^0.5)-SUM($J367:AZ367),(Input!$J$165*(1+rvanilla)^0.5)/A23stdlife))</f>
        <v>0</v>
      </c>
      <c r="BB367" s="161">
        <f>IF(A23stdlife="n/a","n/a",IF(BB$3&gt;(A23stdlife+$E367),(Input!$J$165*(1+rvanilla)^0.5)-SUM($J367:BA367),(Input!$J$165*(1+rvanilla)^0.5)/A23stdlife))</f>
        <v>0</v>
      </c>
      <c r="BC367" s="161">
        <f>IF(A23stdlife="n/a","n/a",IF(BC$3&gt;(A23stdlife+$E367),(Input!$J$165*(1+rvanilla)^0.5)-SUM($J367:BB367),(Input!$J$165*(1+rvanilla)^0.5)/A23stdlife))</f>
        <v>0</v>
      </c>
      <c r="BD367" s="161">
        <f>IF(A23stdlife="n/a","n/a",IF(BD$3&gt;(A23stdlife+$E367),(Input!$J$165*(1+rvanilla)^0.5)-SUM($J367:BC367),(Input!$J$165*(1+rvanilla)^0.5)/A23stdlife))</f>
        <v>0</v>
      </c>
      <c r="BE367" s="161">
        <f>IF(A23stdlife="n/a","n/a",IF(BE$3&gt;(A23stdlife+$E367),(Input!$J$165*(1+rvanilla)^0.5)-SUM($J367:BD367),(Input!$J$165*(1+rvanilla)^0.5)/A23stdlife))</f>
        <v>0</v>
      </c>
      <c r="BF367" s="161">
        <f>IF(A23stdlife="n/a","n/a",IF(BF$3&gt;(A23stdlife+$E367),(Input!$J$165*(1+rvanilla)^0.5)-SUM($J367:BE367),(Input!$J$165*(1+rvanilla)^0.5)/A23stdlife))</f>
        <v>0</v>
      </c>
      <c r="BG367" s="161">
        <f>IF(A23stdlife="n/a","n/a",IF(BG$3&gt;(A23stdlife+$E367),(Input!$J$165*(1+rvanilla)^0.5)-SUM($J367:BF367),(Input!$J$165*(1+rvanilla)^0.5)/A23stdlife))</f>
        <v>0</v>
      </c>
      <c r="BH367" s="161">
        <f>IF(A23stdlife="n/a","n/a",IF(BH$3&gt;(A23stdlife+$E367),(Input!$J$165*(1+rvanilla)^0.5)-SUM($J367:BG367),(Input!$J$165*(1+rvanilla)^0.5)/A23stdlife))</f>
        <v>0</v>
      </c>
      <c r="BI367" s="161">
        <f>IF(A23stdlife="n/a","n/a",IF(BI$3&gt;(A23stdlife+$E367),(Input!$J$165*(1+rvanilla)^0.5)-SUM($J367:BH367),(Input!$J$165*(1+rvanilla)^0.5)/A23stdlife))</f>
        <v>0</v>
      </c>
      <c r="BJ367" s="19"/>
      <c r="BK367" s="19"/>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2" x14ac:dyDescent="0.2">
      <c r="A368" s="19"/>
      <c r="B368" s="19"/>
      <c r="C368" s="35"/>
      <c r="D368" s="469"/>
      <c r="E368" s="281">
        <v>5</v>
      </c>
      <c r="F368" s="37"/>
      <c r="G368" s="393"/>
      <c r="H368" s="307"/>
      <c r="I368" s="307"/>
      <c r="J368" s="307"/>
      <c r="K368" s="306"/>
      <c r="L368" s="161">
        <f>IF(A23stdlife="n/a","n/a",IF(L$3&gt;(A23stdlife+$E368),(Input!$K$165*(1+rvanilla)^0.5)-SUM($K368:K368),(Input!$K$165*(1+rvanilla)^0.5)/A23stdlife))</f>
        <v>0</v>
      </c>
      <c r="M368" s="161">
        <f>IF(A23stdlife="n/a","n/a",IF(M$3&gt;(A23stdlife+$E368),(Input!$K$165*(1+rvanilla)^0.5)-SUM($K368:L368),(Input!$K$165*(1+rvanilla)^0.5)/A23stdlife))</f>
        <v>0</v>
      </c>
      <c r="N368" s="161">
        <f>IF(A23stdlife="n/a","n/a",IF(N$3&gt;(A23stdlife+$E368),(Input!$K$165*(1+rvanilla)^0.5)-SUM($K368:M368),(Input!$K$165*(1+rvanilla)^0.5)/A23stdlife))</f>
        <v>0</v>
      </c>
      <c r="O368" s="161">
        <f>IF(A23stdlife="n/a","n/a",IF(O$3&gt;(A23stdlife+$E368),(Input!$K$165*(1+rvanilla)^0.5)-SUM($K368:N368),(Input!$K$165*(1+rvanilla)^0.5)/A23stdlife))</f>
        <v>0</v>
      </c>
      <c r="P368" s="161">
        <f>IF(A23stdlife="n/a","n/a",IF(P$3&gt;(A23stdlife+$E368),(Input!$K$165*(1+rvanilla)^0.5)-SUM($K368:O368),(Input!$K$165*(1+rvanilla)^0.5)/A23stdlife))</f>
        <v>0</v>
      </c>
      <c r="Q368" s="161">
        <f>IF(A23stdlife="n/a","n/a",IF(Q$3&gt;(A23stdlife+$E368),(Input!$K$165*(1+rvanilla)^0.5)-SUM($K368:P368),(Input!$K$165*(1+rvanilla)^0.5)/A23stdlife))</f>
        <v>0</v>
      </c>
      <c r="R368" s="161">
        <f>IF(A23stdlife="n/a","n/a",IF(R$3&gt;(A23stdlife+$E368),(Input!$K$165*(1+rvanilla)^0.5)-SUM($K368:Q368),(Input!$K$165*(1+rvanilla)^0.5)/A23stdlife))</f>
        <v>0</v>
      </c>
      <c r="S368" s="161">
        <f>IF(A23stdlife="n/a","n/a",IF(S$3&gt;(A23stdlife+$E368),(Input!$K$165*(1+rvanilla)^0.5)-SUM($K368:R368),(Input!$K$165*(1+rvanilla)^0.5)/A23stdlife))</f>
        <v>0</v>
      </c>
      <c r="T368" s="161">
        <f>IF(A23stdlife="n/a","n/a",IF(T$3&gt;(A23stdlife+$E368),(Input!$K$165*(1+rvanilla)^0.5)-SUM($K368:S368),(Input!$K$165*(1+rvanilla)^0.5)/A23stdlife))</f>
        <v>0</v>
      </c>
      <c r="U368" s="161">
        <f>IF(A23stdlife="n/a","n/a",IF(U$3&gt;(A23stdlife+$E368),(Input!$K$165*(1+rvanilla)^0.5)-SUM($K368:T368),(Input!$K$165*(1+rvanilla)^0.5)/A23stdlife))</f>
        <v>0</v>
      </c>
      <c r="V368" s="161">
        <f>IF(A23stdlife="n/a","n/a",IF(V$3&gt;(A23stdlife+$E368),(Input!$K$165*(1+rvanilla)^0.5)-SUM($K368:U368),(Input!$K$165*(1+rvanilla)^0.5)/A23stdlife))</f>
        <v>0</v>
      </c>
      <c r="W368" s="161">
        <f>IF(A23stdlife="n/a","n/a",IF(W$3&gt;(A23stdlife+$E368),(Input!$K$165*(1+rvanilla)^0.5)-SUM($K368:V368),(Input!$K$165*(1+rvanilla)^0.5)/A23stdlife))</f>
        <v>0</v>
      </c>
      <c r="X368" s="161">
        <f>IF(A23stdlife="n/a","n/a",IF(X$3&gt;(A23stdlife+$E368),(Input!$K$165*(1+rvanilla)^0.5)-SUM($K368:W368),(Input!$K$165*(1+rvanilla)^0.5)/A23stdlife))</f>
        <v>0</v>
      </c>
      <c r="Y368" s="161">
        <f>IF(A23stdlife="n/a","n/a",IF(Y$3&gt;(A23stdlife+$E368),(Input!$K$165*(1+rvanilla)^0.5)-SUM($K368:X368),(Input!$K$165*(1+rvanilla)^0.5)/A23stdlife))</f>
        <v>0</v>
      </c>
      <c r="Z368" s="161">
        <f>IF(A23stdlife="n/a","n/a",IF(Z$3&gt;(A23stdlife+$E368),(Input!$K$165*(1+rvanilla)^0.5)-SUM($K368:Y368),(Input!$K$165*(1+rvanilla)^0.5)/A23stdlife))</f>
        <v>0</v>
      </c>
      <c r="AA368" s="161">
        <f>IF(A23stdlife="n/a","n/a",IF(AA$3&gt;(A23stdlife+$E368),(Input!$K$165*(1+rvanilla)^0.5)-SUM($K368:Z368),(Input!$K$165*(1+rvanilla)^0.5)/A23stdlife))</f>
        <v>0</v>
      </c>
      <c r="AB368" s="161">
        <f>IF(A23stdlife="n/a","n/a",IF(AB$3&gt;(A23stdlife+$E368),(Input!$K$165*(1+rvanilla)^0.5)-SUM($K368:AA368),(Input!$K$165*(1+rvanilla)^0.5)/A23stdlife))</f>
        <v>0</v>
      </c>
      <c r="AC368" s="161">
        <f>IF(A23stdlife="n/a","n/a",IF(AC$3&gt;(A23stdlife+$E368),(Input!$K$165*(1+rvanilla)^0.5)-SUM($K368:AB368),(Input!$K$165*(1+rvanilla)^0.5)/A23stdlife))</f>
        <v>0</v>
      </c>
      <c r="AD368" s="161">
        <f>IF(A23stdlife="n/a","n/a",IF(AD$3&gt;(A23stdlife+$E368),(Input!$K$165*(1+rvanilla)^0.5)-SUM($K368:AC368),(Input!$K$165*(1+rvanilla)^0.5)/A23stdlife))</f>
        <v>0</v>
      </c>
      <c r="AE368" s="161">
        <f>IF(A23stdlife="n/a","n/a",IF(AE$3&gt;(A23stdlife+$E368),(Input!$K$165*(1+rvanilla)^0.5)-SUM($K368:AD368),(Input!$K$165*(1+rvanilla)^0.5)/A23stdlife))</f>
        <v>0</v>
      </c>
      <c r="AF368" s="161">
        <f>IF(A23stdlife="n/a","n/a",IF(AF$3&gt;(A23stdlife+$E368),(Input!$K$165*(1+rvanilla)^0.5)-SUM($K368:AE368),(Input!$K$165*(1+rvanilla)^0.5)/A23stdlife))</f>
        <v>0</v>
      </c>
      <c r="AG368" s="161">
        <f>IF(A23stdlife="n/a","n/a",IF(AG$3&gt;(A23stdlife+$E368),(Input!$K$165*(1+rvanilla)^0.5)-SUM($K368:AF368),(Input!$K$165*(1+rvanilla)^0.5)/A23stdlife))</f>
        <v>0</v>
      </c>
      <c r="AH368" s="161">
        <f>IF(A23stdlife="n/a","n/a",IF(AH$3&gt;(A23stdlife+$E368),(Input!$K$165*(1+rvanilla)^0.5)-SUM($K368:AG368),(Input!$K$165*(1+rvanilla)^0.5)/A23stdlife))</f>
        <v>0</v>
      </c>
      <c r="AI368" s="161">
        <f>IF(A23stdlife="n/a","n/a",IF(AI$3&gt;(A23stdlife+$E368),(Input!$K$165*(1+rvanilla)^0.5)-SUM($K368:AH368),(Input!$K$165*(1+rvanilla)^0.5)/A23stdlife))</f>
        <v>0</v>
      </c>
      <c r="AJ368" s="161">
        <f>IF(A23stdlife="n/a","n/a",IF(AJ$3&gt;(A23stdlife+$E368),(Input!$K$165*(1+rvanilla)^0.5)-SUM($K368:AI368),(Input!$K$165*(1+rvanilla)^0.5)/A23stdlife))</f>
        <v>0</v>
      </c>
      <c r="AK368" s="161">
        <f>IF(A23stdlife="n/a","n/a",IF(AK$3&gt;(A23stdlife+$E368),(Input!$K$165*(1+rvanilla)^0.5)-SUM($K368:AJ368),(Input!$K$165*(1+rvanilla)^0.5)/A23stdlife))</f>
        <v>0</v>
      </c>
      <c r="AL368" s="161">
        <f>IF(A23stdlife="n/a","n/a",IF(AL$3&gt;(A23stdlife+$E368),(Input!$K$165*(1+rvanilla)^0.5)-SUM($K368:AK368),(Input!$K$165*(1+rvanilla)^0.5)/A23stdlife))</f>
        <v>0</v>
      </c>
      <c r="AM368" s="161">
        <f>IF(A23stdlife="n/a","n/a",IF(AM$3&gt;(A23stdlife+$E368),(Input!$K$165*(1+rvanilla)^0.5)-SUM($K368:AL368),(Input!$K$165*(1+rvanilla)^0.5)/A23stdlife))</f>
        <v>0</v>
      </c>
      <c r="AN368" s="161">
        <f>IF(A23stdlife="n/a","n/a",IF(AN$3&gt;(A23stdlife+$E368),(Input!$K$165*(1+rvanilla)^0.5)-SUM($K368:AM368),(Input!$K$165*(1+rvanilla)^0.5)/A23stdlife))</f>
        <v>0</v>
      </c>
      <c r="AO368" s="161">
        <f>IF(A23stdlife="n/a","n/a",IF(AO$3&gt;(A23stdlife+$E368),(Input!$K$165*(1+rvanilla)^0.5)-SUM($K368:AN368),(Input!$K$165*(1+rvanilla)^0.5)/A23stdlife))</f>
        <v>0</v>
      </c>
      <c r="AP368" s="161">
        <f>IF(A23stdlife="n/a","n/a",IF(AP$3&gt;(A23stdlife+$E368),(Input!$K$165*(1+rvanilla)^0.5)-SUM($K368:AO368),(Input!$K$165*(1+rvanilla)^0.5)/A23stdlife))</f>
        <v>0</v>
      </c>
      <c r="AQ368" s="161">
        <f>IF(A23stdlife="n/a","n/a",IF(AQ$3&gt;(A23stdlife+$E368),(Input!$K$165*(1+rvanilla)^0.5)-SUM($K368:AP368),(Input!$K$165*(1+rvanilla)^0.5)/A23stdlife))</f>
        <v>0</v>
      </c>
      <c r="AR368" s="161">
        <f>IF(A23stdlife="n/a","n/a",IF(AR$3&gt;(A23stdlife+$E368),(Input!$K$165*(1+rvanilla)^0.5)-SUM($K368:AQ368),(Input!$K$165*(1+rvanilla)^0.5)/A23stdlife))</f>
        <v>0</v>
      </c>
      <c r="AS368" s="161">
        <f>IF(A23stdlife="n/a","n/a",IF(AS$3&gt;(A23stdlife+$E368),(Input!$K$165*(1+rvanilla)^0.5)-SUM($K368:AR368),(Input!$K$165*(1+rvanilla)^0.5)/A23stdlife))</f>
        <v>0</v>
      </c>
      <c r="AT368" s="161">
        <f>IF(A23stdlife="n/a","n/a",IF(AT$3&gt;(A23stdlife+$E368),(Input!$K$165*(1+rvanilla)^0.5)-SUM($K368:AS368),(Input!$K$165*(1+rvanilla)^0.5)/A23stdlife))</f>
        <v>0</v>
      </c>
      <c r="AU368" s="161">
        <f>IF(A23stdlife="n/a","n/a",IF(AU$3&gt;(A23stdlife+$E368),(Input!$K$165*(1+rvanilla)^0.5)-SUM($K368:AT368),(Input!$K$165*(1+rvanilla)^0.5)/A23stdlife))</f>
        <v>0</v>
      </c>
      <c r="AV368" s="161">
        <f>IF(A23stdlife="n/a","n/a",IF(AV$3&gt;(A23stdlife+$E368),(Input!$K$165*(1+rvanilla)^0.5)-SUM($K368:AU368),(Input!$K$165*(1+rvanilla)^0.5)/A23stdlife))</f>
        <v>0</v>
      </c>
      <c r="AW368" s="161">
        <f>IF(A23stdlife="n/a","n/a",IF(AW$3&gt;(A23stdlife+$E368),(Input!$K$165*(1+rvanilla)^0.5)-SUM($K368:AV368),(Input!$K$165*(1+rvanilla)^0.5)/A23stdlife))</f>
        <v>0</v>
      </c>
      <c r="AX368" s="161">
        <f>IF(A23stdlife="n/a","n/a",IF(AX$3&gt;(A23stdlife+$E368),(Input!$K$165*(1+rvanilla)^0.5)-SUM($K368:AW368),(Input!$K$165*(1+rvanilla)^0.5)/A23stdlife))</f>
        <v>0</v>
      </c>
      <c r="AY368" s="161">
        <f>IF(A23stdlife="n/a","n/a",IF(AY$3&gt;(A23stdlife+$E368),(Input!$K$165*(1+rvanilla)^0.5)-SUM($K368:AX368),(Input!$K$165*(1+rvanilla)^0.5)/A23stdlife))</f>
        <v>0</v>
      </c>
      <c r="AZ368" s="161">
        <f>IF(A23stdlife="n/a","n/a",IF(AZ$3&gt;(A23stdlife+$E368),(Input!$K$165*(1+rvanilla)^0.5)-SUM($K368:AY368),(Input!$K$165*(1+rvanilla)^0.5)/A23stdlife))</f>
        <v>0</v>
      </c>
      <c r="BA368" s="161">
        <f>IF(A23stdlife="n/a","n/a",IF(BA$3&gt;(A23stdlife+$E368),(Input!$K$165*(1+rvanilla)^0.5)-SUM($K368:AZ368),(Input!$K$165*(1+rvanilla)^0.5)/A23stdlife))</f>
        <v>0</v>
      </c>
      <c r="BB368" s="161">
        <f>IF(A23stdlife="n/a","n/a",IF(BB$3&gt;(A23stdlife+$E368),(Input!$K$165*(1+rvanilla)^0.5)-SUM($K368:BA368),(Input!$K$165*(1+rvanilla)^0.5)/A23stdlife))</f>
        <v>0</v>
      </c>
      <c r="BC368" s="161">
        <f>IF(A23stdlife="n/a","n/a",IF(BC$3&gt;(A23stdlife+$E368),(Input!$K$165*(1+rvanilla)^0.5)-SUM($K368:BB368),(Input!$K$165*(1+rvanilla)^0.5)/A23stdlife))</f>
        <v>0</v>
      </c>
      <c r="BD368" s="161">
        <f>IF(A23stdlife="n/a","n/a",IF(BD$3&gt;(A23stdlife+$E368),(Input!$K$165*(1+rvanilla)^0.5)-SUM($K368:BC368),(Input!$K$165*(1+rvanilla)^0.5)/A23stdlife))</f>
        <v>0</v>
      </c>
      <c r="BE368" s="161">
        <f>IF(A23stdlife="n/a","n/a",IF(BE$3&gt;(A23stdlife+$E368),(Input!$K$165*(1+rvanilla)^0.5)-SUM($K368:BD368),(Input!$K$165*(1+rvanilla)^0.5)/A23stdlife))</f>
        <v>0</v>
      </c>
      <c r="BF368" s="161">
        <f>IF(A23stdlife="n/a","n/a",IF(BF$3&gt;(A23stdlife+$E368),(Input!$K$165*(1+rvanilla)^0.5)-SUM($K368:BE368),(Input!$K$165*(1+rvanilla)^0.5)/A23stdlife))</f>
        <v>0</v>
      </c>
      <c r="BG368" s="161">
        <f>IF(A23stdlife="n/a","n/a",IF(BG$3&gt;(A23stdlife+$E368),(Input!$K$165*(1+rvanilla)^0.5)-SUM($K368:BF368),(Input!$K$165*(1+rvanilla)^0.5)/A23stdlife))</f>
        <v>0</v>
      </c>
      <c r="BH368" s="161">
        <f>IF(A23stdlife="n/a","n/a",IF(BH$3&gt;(A23stdlife+$E368),(Input!$K$165*(1+rvanilla)^0.5)-SUM($K368:BG368),(Input!$K$165*(1+rvanilla)^0.5)/A23stdlife))</f>
        <v>0</v>
      </c>
      <c r="BI368" s="161">
        <f>IF(A23stdlife="n/a","n/a",IF(BI$3&gt;(A23stdlife+$E368),(Input!$K$165*(1+rvanilla)^0.5)-SUM($K368:BH368),(Input!$K$165*(1+rvanilla)^0.5)/A23stdlife))</f>
        <v>0</v>
      </c>
      <c r="BJ368" s="19"/>
      <c r="BK368" s="19"/>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x14ac:dyDescent="0.2">
      <c r="A369" s="19"/>
      <c r="B369" s="19"/>
      <c r="C369" s="35"/>
      <c r="D369" s="469"/>
      <c r="E369" s="281">
        <v>6</v>
      </c>
      <c r="F369" s="37"/>
      <c r="G369" s="393"/>
      <c r="H369" s="307"/>
      <c r="I369" s="307"/>
      <c r="J369" s="307"/>
      <c r="K369" s="307"/>
      <c r="L369" s="306"/>
      <c r="M369" s="161">
        <f>IF(A23stdlife="n/a","n/a",IF(M$3&gt;(A23stdlife+$E369),(Input!$L$165*(1+rvanilla)^0.5)-SUM($L369:L369),(Input!$L$165*(1+rvanilla)^0.5)/A23stdlife))</f>
        <v>0</v>
      </c>
      <c r="N369" s="161">
        <f>IF(A23stdlife="n/a","n/a",IF(N$3&gt;(A23stdlife+$E369),(Input!$L$165*(1+rvanilla)^0.5)-SUM($L369:M369),(Input!$L$165*(1+rvanilla)^0.5)/A23stdlife))</f>
        <v>0</v>
      </c>
      <c r="O369" s="161">
        <f>IF(A23stdlife="n/a","n/a",IF(O$3&gt;(A23stdlife+$E369),(Input!$L$165*(1+rvanilla)^0.5)-SUM($L369:N369),(Input!$L$165*(1+rvanilla)^0.5)/A23stdlife))</f>
        <v>0</v>
      </c>
      <c r="P369" s="161">
        <f>IF(A23stdlife="n/a","n/a",IF(P$3&gt;(A23stdlife+$E369),(Input!$L$165*(1+rvanilla)^0.5)-SUM($L369:O369),(Input!$L$165*(1+rvanilla)^0.5)/A23stdlife))</f>
        <v>0</v>
      </c>
      <c r="Q369" s="161">
        <f>IF(A23stdlife="n/a","n/a",IF(Q$3&gt;(A23stdlife+$E369),(Input!$L$165*(1+rvanilla)^0.5)-SUM($L369:P369),(Input!$L$165*(1+rvanilla)^0.5)/A23stdlife))</f>
        <v>0</v>
      </c>
      <c r="R369" s="161">
        <f>IF(A23stdlife="n/a","n/a",IF(R$3&gt;(A23stdlife+$E369),(Input!$L$165*(1+rvanilla)^0.5)-SUM($L369:Q369),(Input!$L$165*(1+rvanilla)^0.5)/A23stdlife))</f>
        <v>0</v>
      </c>
      <c r="S369" s="161">
        <f>IF(A23stdlife="n/a","n/a",IF(S$3&gt;(A23stdlife+$E369),(Input!$L$165*(1+rvanilla)^0.5)-SUM($L369:R369),(Input!$L$165*(1+rvanilla)^0.5)/A23stdlife))</f>
        <v>0</v>
      </c>
      <c r="T369" s="161">
        <f>IF(A23stdlife="n/a","n/a",IF(T$3&gt;(A23stdlife+$E369),(Input!$L$165*(1+rvanilla)^0.5)-SUM($L369:S369),(Input!$L$165*(1+rvanilla)^0.5)/A23stdlife))</f>
        <v>0</v>
      </c>
      <c r="U369" s="161">
        <f>IF(A23stdlife="n/a","n/a",IF(U$3&gt;(A23stdlife+$E369),(Input!$L$165*(1+rvanilla)^0.5)-SUM($L369:T369),(Input!$L$165*(1+rvanilla)^0.5)/A23stdlife))</f>
        <v>0</v>
      </c>
      <c r="V369" s="161">
        <f>IF(A23stdlife="n/a","n/a",IF(V$3&gt;(A23stdlife+$E369),(Input!$L$165*(1+rvanilla)^0.5)-SUM($L369:U369),(Input!$L$165*(1+rvanilla)^0.5)/A23stdlife))</f>
        <v>0</v>
      </c>
      <c r="W369" s="161">
        <f>IF(A23stdlife="n/a","n/a",IF(W$3&gt;(A23stdlife+$E369),(Input!$L$165*(1+rvanilla)^0.5)-SUM($L369:V369),(Input!$L$165*(1+rvanilla)^0.5)/A23stdlife))</f>
        <v>0</v>
      </c>
      <c r="X369" s="161">
        <f>IF(A23stdlife="n/a","n/a",IF(X$3&gt;(A23stdlife+$E369),(Input!$L$165*(1+rvanilla)^0.5)-SUM($L369:W369),(Input!$L$165*(1+rvanilla)^0.5)/A23stdlife))</f>
        <v>0</v>
      </c>
      <c r="Y369" s="161">
        <f>IF(A23stdlife="n/a","n/a",IF(Y$3&gt;(A23stdlife+$E369),(Input!$L$165*(1+rvanilla)^0.5)-SUM($L369:X369),(Input!$L$165*(1+rvanilla)^0.5)/A23stdlife))</f>
        <v>0</v>
      </c>
      <c r="Z369" s="161">
        <f>IF(A23stdlife="n/a","n/a",IF(Z$3&gt;(A23stdlife+$E369),(Input!$L$165*(1+rvanilla)^0.5)-SUM($L369:Y369),(Input!$L$165*(1+rvanilla)^0.5)/A23stdlife))</f>
        <v>0</v>
      </c>
      <c r="AA369" s="161">
        <f>IF(A23stdlife="n/a","n/a",IF(AA$3&gt;(A23stdlife+$E369),(Input!$L$165*(1+rvanilla)^0.5)-SUM($L369:Z369),(Input!$L$165*(1+rvanilla)^0.5)/A23stdlife))</f>
        <v>0</v>
      </c>
      <c r="AB369" s="161">
        <f>IF(A23stdlife="n/a","n/a",IF(AB$3&gt;(A23stdlife+$E369),(Input!$L$165*(1+rvanilla)^0.5)-SUM($L369:AA369),(Input!$L$165*(1+rvanilla)^0.5)/A23stdlife))</f>
        <v>0</v>
      </c>
      <c r="AC369" s="161">
        <f>IF(A23stdlife="n/a","n/a",IF(AC$3&gt;(A23stdlife+$E369),(Input!$L$165*(1+rvanilla)^0.5)-SUM($L369:AB369),(Input!$L$165*(1+rvanilla)^0.5)/A23stdlife))</f>
        <v>0</v>
      </c>
      <c r="AD369" s="161">
        <f>IF(A23stdlife="n/a","n/a",IF(AD$3&gt;(A23stdlife+$E369),(Input!$L$165*(1+rvanilla)^0.5)-SUM($L369:AC369),(Input!$L$165*(1+rvanilla)^0.5)/A23stdlife))</f>
        <v>0</v>
      </c>
      <c r="AE369" s="161">
        <f>IF(A23stdlife="n/a","n/a",IF(AE$3&gt;(A23stdlife+$E369),(Input!$L$165*(1+rvanilla)^0.5)-SUM($L369:AD369),(Input!$L$165*(1+rvanilla)^0.5)/A23stdlife))</f>
        <v>0</v>
      </c>
      <c r="AF369" s="161">
        <f>IF(A23stdlife="n/a","n/a",IF(AF$3&gt;(A23stdlife+$E369),(Input!$L$165*(1+rvanilla)^0.5)-SUM($L369:AE369),(Input!$L$165*(1+rvanilla)^0.5)/A23stdlife))</f>
        <v>0</v>
      </c>
      <c r="AG369" s="161">
        <f>IF(A23stdlife="n/a","n/a",IF(AG$3&gt;(A23stdlife+$E369),(Input!$L$165*(1+rvanilla)^0.5)-SUM($L369:AF369),(Input!$L$165*(1+rvanilla)^0.5)/A23stdlife))</f>
        <v>0</v>
      </c>
      <c r="AH369" s="161">
        <f>IF(A23stdlife="n/a","n/a",IF(AH$3&gt;(A23stdlife+$E369),(Input!$L$165*(1+rvanilla)^0.5)-SUM($L369:AG369),(Input!$L$165*(1+rvanilla)^0.5)/A23stdlife))</f>
        <v>0</v>
      </c>
      <c r="AI369" s="161">
        <f>IF(A23stdlife="n/a","n/a",IF(AI$3&gt;(A23stdlife+$E369),(Input!$L$165*(1+rvanilla)^0.5)-SUM($L369:AH369),(Input!$L$165*(1+rvanilla)^0.5)/A23stdlife))</f>
        <v>0</v>
      </c>
      <c r="AJ369" s="161">
        <f>IF(A23stdlife="n/a","n/a",IF(AJ$3&gt;(A23stdlife+$E369),(Input!$L$165*(1+rvanilla)^0.5)-SUM($L369:AI369),(Input!$L$165*(1+rvanilla)^0.5)/A23stdlife))</f>
        <v>0</v>
      </c>
      <c r="AK369" s="161">
        <f>IF(A23stdlife="n/a","n/a",IF(AK$3&gt;(A23stdlife+$E369),(Input!$L$165*(1+rvanilla)^0.5)-SUM($L369:AJ369),(Input!$L$165*(1+rvanilla)^0.5)/A23stdlife))</f>
        <v>0</v>
      </c>
      <c r="AL369" s="161">
        <f>IF(A23stdlife="n/a","n/a",IF(AL$3&gt;(A23stdlife+$E369),(Input!$L$165*(1+rvanilla)^0.5)-SUM($L369:AK369),(Input!$L$165*(1+rvanilla)^0.5)/A23stdlife))</f>
        <v>0</v>
      </c>
      <c r="AM369" s="161">
        <f>IF(A23stdlife="n/a","n/a",IF(AM$3&gt;(A23stdlife+$E369),(Input!$L$165*(1+rvanilla)^0.5)-SUM($L369:AL369),(Input!$L$165*(1+rvanilla)^0.5)/A23stdlife))</f>
        <v>0</v>
      </c>
      <c r="AN369" s="161">
        <f>IF(A23stdlife="n/a","n/a",IF(AN$3&gt;(A23stdlife+$E369),(Input!$L$165*(1+rvanilla)^0.5)-SUM($L369:AM369),(Input!$L$165*(1+rvanilla)^0.5)/A23stdlife))</f>
        <v>0</v>
      </c>
      <c r="AO369" s="161">
        <f>IF(A23stdlife="n/a","n/a",IF(AO$3&gt;(A23stdlife+$E369),(Input!$L$165*(1+rvanilla)^0.5)-SUM($L369:AN369),(Input!$L$165*(1+rvanilla)^0.5)/A23stdlife))</f>
        <v>0</v>
      </c>
      <c r="AP369" s="161">
        <f>IF(A23stdlife="n/a","n/a",IF(AP$3&gt;(A23stdlife+$E369),(Input!$L$165*(1+rvanilla)^0.5)-SUM($L369:AO369),(Input!$L$165*(1+rvanilla)^0.5)/A23stdlife))</f>
        <v>0</v>
      </c>
      <c r="AQ369" s="161">
        <f>IF(A23stdlife="n/a","n/a",IF(AQ$3&gt;(A23stdlife+$E369),(Input!$L$165*(1+rvanilla)^0.5)-SUM($L369:AP369),(Input!$L$165*(1+rvanilla)^0.5)/A23stdlife))</f>
        <v>0</v>
      </c>
      <c r="AR369" s="161">
        <f>IF(A23stdlife="n/a","n/a",IF(AR$3&gt;(A23stdlife+$E369),(Input!$L$165*(1+rvanilla)^0.5)-SUM($L369:AQ369),(Input!$L$165*(1+rvanilla)^0.5)/A23stdlife))</f>
        <v>0</v>
      </c>
      <c r="AS369" s="161">
        <f>IF(A23stdlife="n/a","n/a",IF(AS$3&gt;(A23stdlife+$E369),(Input!$L$165*(1+rvanilla)^0.5)-SUM($L369:AR369),(Input!$L$165*(1+rvanilla)^0.5)/A23stdlife))</f>
        <v>0</v>
      </c>
      <c r="AT369" s="161">
        <f>IF(A23stdlife="n/a","n/a",IF(AT$3&gt;(A23stdlife+$E369),(Input!$L$165*(1+rvanilla)^0.5)-SUM($L369:AS369),(Input!$L$165*(1+rvanilla)^0.5)/A23stdlife))</f>
        <v>0</v>
      </c>
      <c r="AU369" s="161">
        <f>IF(A23stdlife="n/a","n/a",IF(AU$3&gt;(A23stdlife+$E369),(Input!$L$165*(1+rvanilla)^0.5)-SUM($L369:AT369),(Input!$L$165*(1+rvanilla)^0.5)/A23stdlife))</f>
        <v>0</v>
      </c>
      <c r="AV369" s="161">
        <f>IF(A23stdlife="n/a","n/a",IF(AV$3&gt;(A23stdlife+$E369),(Input!$L$165*(1+rvanilla)^0.5)-SUM($L369:AU369),(Input!$L$165*(1+rvanilla)^0.5)/A23stdlife))</f>
        <v>0</v>
      </c>
      <c r="AW369" s="161">
        <f>IF(A23stdlife="n/a","n/a",IF(AW$3&gt;(A23stdlife+$E369),(Input!$L$165*(1+rvanilla)^0.5)-SUM($L369:AV369),(Input!$L$165*(1+rvanilla)^0.5)/A23stdlife))</f>
        <v>0</v>
      </c>
      <c r="AX369" s="161">
        <f>IF(A23stdlife="n/a","n/a",IF(AX$3&gt;(A23stdlife+$E369),(Input!$L$165*(1+rvanilla)^0.5)-SUM($L369:AW369),(Input!$L$165*(1+rvanilla)^0.5)/A23stdlife))</f>
        <v>0</v>
      </c>
      <c r="AY369" s="161">
        <f>IF(A23stdlife="n/a","n/a",IF(AY$3&gt;(A23stdlife+$E369),(Input!$L$165*(1+rvanilla)^0.5)-SUM($L369:AX369),(Input!$L$165*(1+rvanilla)^0.5)/A23stdlife))</f>
        <v>0</v>
      </c>
      <c r="AZ369" s="161">
        <f>IF(A23stdlife="n/a","n/a",IF(AZ$3&gt;(A23stdlife+$E369),(Input!$L$165*(1+rvanilla)^0.5)-SUM($L369:AY369),(Input!$L$165*(1+rvanilla)^0.5)/A23stdlife))</f>
        <v>0</v>
      </c>
      <c r="BA369" s="161">
        <f>IF(A23stdlife="n/a","n/a",IF(BA$3&gt;(A23stdlife+$E369),(Input!$L$165*(1+rvanilla)^0.5)-SUM($L369:AZ369),(Input!$L$165*(1+rvanilla)^0.5)/A23stdlife))</f>
        <v>0</v>
      </c>
      <c r="BB369" s="161">
        <f>IF(A23stdlife="n/a","n/a",IF(BB$3&gt;(A23stdlife+$E369),(Input!$L$165*(1+rvanilla)^0.5)-SUM($L369:BA369),(Input!$L$165*(1+rvanilla)^0.5)/A23stdlife))</f>
        <v>0</v>
      </c>
      <c r="BC369" s="161">
        <f>IF(A23stdlife="n/a","n/a",IF(BC$3&gt;(A23stdlife+$E369),(Input!$L$165*(1+rvanilla)^0.5)-SUM($L369:BB369),(Input!$L$165*(1+rvanilla)^0.5)/A23stdlife))</f>
        <v>0</v>
      </c>
      <c r="BD369" s="161">
        <f>IF(A23stdlife="n/a","n/a",IF(BD$3&gt;(A23stdlife+$E369),(Input!$L$165*(1+rvanilla)^0.5)-SUM($L369:BC369),(Input!$L$165*(1+rvanilla)^0.5)/A23stdlife))</f>
        <v>0</v>
      </c>
      <c r="BE369" s="161">
        <f>IF(A23stdlife="n/a","n/a",IF(BE$3&gt;(A23stdlife+$E369),(Input!$L$165*(1+rvanilla)^0.5)-SUM($L369:BD369),(Input!$L$165*(1+rvanilla)^0.5)/A23stdlife))</f>
        <v>0</v>
      </c>
      <c r="BF369" s="161">
        <f>IF(A23stdlife="n/a","n/a",IF(BF$3&gt;(A23stdlife+$E369),(Input!$L$165*(1+rvanilla)^0.5)-SUM($L369:BE369),(Input!$L$165*(1+rvanilla)^0.5)/A23stdlife))</f>
        <v>0</v>
      </c>
      <c r="BG369" s="161">
        <f>IF(A23stdlife="n/a","n/a",IF(BG$3&gt;(A23stdlife+$E369),(Input!$L$165*(1+rvanilla)^0.5)-SUM($L369:BF369),(Input!$L$165*(1+rvanilla)^0.5)/A23stdlife))</f>
        <v>0</v>
      </c>
      <c r="BH369" s="161">
        <f>IF(A23stdlife="n/a","n/a",IF(BH$3&gt;(A23stdlife+$E369),(Input!$L$165*(1+rvanilla)^0.5)-SUM($L369:BG369),(Input!$L$165*(1+rvanilla)^0.5)/A23stdlife))</f>
        <v>0</v>
      </c>
      <c r="BI369" s="161">
        <f>IF(A23stdlife="n/a","n/a",IF(BI$3&gt;(A23stdlife+$E369),(Input!$L$165*(1+rvanilla)^0.5)-SUM($L369:BH369),(Input!$L$165*(1+rvanilla)^0.5)/A23stdlife))</f>
        <v>0</v>
      </c>
      <c r="BJ369" s="19"/>
      <c r="BK369" s="1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idden="1" outlineLevel="2" x14ac:dyDescent="0.2">
      <c r="A370" s="19"/>
      <c r="B370" s="19"/>
      <c r="C370" s="35"/>
      <c r="D370" s="469"/>
      <c r="E370" s="281">
        <v>7</v>
      </c>
      <c r="F370" s="37"/>
      <c r="G370" s="393"/>
      <c r="H370" s="307"/>
      <c r="I370" s="307"/>
      <c r="J370" s="307"/>
      <c r="K370" s="307"/>
      <c r="L370" s="307"/>
      <c r="M370" s="306"/>
      <c r="N370" s="161">
        <f>IF(A23stdlife="n/a","n/a",IF(N$3&gt;(A23stdlife+$E370),(Input!$M$165*(1+rvanilla)^0.5)-SUM($M370:M370),(Input!$M$165*(1+rvanilla)^0.5)/A23stdlife))</f>
        <v>0</v>
      </c>
      <c r="O370" s="161">
        <f>IF(A23stdlife="n/a","n/a",IF(O$3&gt;(A23stdlife+$E370),(Input!$M$165*(1+rvanilla)^0.5)-SUM($M370:N370),(Input!$M$165*(1+rvanilla)^0.5)/A23stdlife))</f>
        <v>0</v>
      </c>
      <c r="P370" s="161">
        <f>IF(A23stdlife="n/a","n/a",IF(P$3&gt;(A23stdlife+$E370),(Input!$M$165*(1+rvanilla)^0.5)-SUM($M370:O370),(Input!$M$165*(1+rvanilla)^0.5)/A23stdlife))</f>
        <v>0</v>
      </c>
      <c r="Q370" s="161">
        <f>IF(A23stdlife="n/a","n/a",IF(Q$3&gt;(A23stdlife+$E370),(Input!$M$165*(1+rvanilla)^0.5)-SUM($M370:P370),(Input!$M$165*(1+rvanilla)^0.5)/A23stdlife))</f>
        <v>0</v>
      </c>
      <c r="R370" s="161">
        <f>IF(A23stdlife="n/a","n/a",IF(R$3&gt;(A23stdlife+$E370),(Input!$M$165*(1+rvanilla)^0.5)-SUM($M370:Q370),(Input!$M$165*(1+rvanilla)^0.5)/A23stdlife))</f>
        <v>0</v>
      </c>
      <c r="S370" s="161">
        <f>IF(A23stdlife="n/a","n/a",IF(S$3&gt;(A23stdlife+$E370),(Input!$M$165*(1+rvanilla)^0.5)-SUM($M370:R370),(Input!$M$165*(1+rvanilla)^0.5)/A23stdlife))</f>
        <v>0</v>
      </c>
      <c r="T370" s="161">
        <f>IF(A23stdlife="n/a","n/a",IF(T$3&gt;(A23stdlife+$E370),(Input!$M$165*(1+rvanilla)^0.5)-SUM($M370:S370),(Input!$M$165*(1+rvanilla)^0.5)/A23stdlife))</f>
        <v>0</v>
      </c>
      <c r="U370" s="161">
        <f>IF(A23stdlife="n/a","n/a",IF(U$3&gt;(A23stdlife+$E370),(Input!$M$165*(1+rvanilla)^0.5)-SUM($M370:T370),(Input!$M$165*(1+rvanilla)^0.5)/A23stdlife))</f>
        <v>0</v>
      </c>
      <c r="V370" s="161">
        <f>IF(A23stdlife="n/a","n/a",IF(V$3&gt;(A23stdlife+$E370),(Input!$M$165*(1+rvanilla)^0.5)-SUM($M370:U370),(Input!$M$165*(1+rvanilla)^0.5)/A23stdlife))</f>
        <v>0</v>
      </c>
      <c r="W370" s="161">
        <f>IF(A23stdlife="n/a","n/a",IF(W$3&gt;(A23stdlife+$E370),(Input!$M$165*(1+rvanilla)^0.5)-SUM($M370:V370),(Input!$M$165*(1+rvanilla)^0.5)/A23stdlife))</f>
        <v>0</v>
      </c>
      <c r="X370" s="161">
        <f>IF(A23stdlife="n/a","n/a",IF(X$3&gt;(A23stdlife+$E370),(Input!$M$165*(1+rvanilla)^0.5)-SUM($M370:W370),(Input!$M$165*(1+rvanilla)^0.5)/A23stdlife))</f>
        <v>0</v>
      </c>
      <c r="Y370" s="161">
        <f>IF(A23stdlife="n/a","n/a",IF(Y$3&gt;(A23stdlife+$E370),(Input!$M$165*(1+rvanilla)^0.5)-SUM($M370:X370),(Input!$M$165*(1+rvanilla)^0.5)/A23stdlife))</f>
        <v>0</v>
      </c>
      <c r="Z370" s="161">
        <f>IF(A23stdlife="n/a","n/a",IF(Z$3&gt;(A23stdlife+$E370),(Input!$M$165*(1+rvanilla)^0.5)-SUM($M370:Y370),(Input!$M$165*(1+rvanilla)^0.5)/A23stdlife))</f>
        <v>0</v>
      </c>
      <c r="AA370" s="161">
        <f>IF(A23stdlife="n/a","n/a",IF(AA$3&gt;(A23stdlife+$E370),(Input!$M$165*(1+rvanilla)^0.5)-SUM($M370:Z370),(Input!$M$165*(1+rvanilla)^0.5)/A23stdlife))</f>
        <v>0</v>
      </c>
      <c r="AB370" s="161">
        <f>IF(A23stdlife="n/a","n/a",IF(AB$3&gt;(A23stdlife+$E370),(Input!$M$165*(1+rvanilla)^0.5)-SUM($M370:AA370),(Input!$M$165*(1+rvanilla)^0.5)/A23stdlife))</f>
        <v>0</v>
      </c>
      <c r="AC370" s="161">
        <f>IF(A23stdlife="n/a","n/a",IF(AC$3&gt;(A23stdlife+$E370),(Input!$M$165*(1+rvanilla)^0.5)-SUM($M370:AB370),(Input!$M$165*(1+rvanilla)^0.5)/A23stdlife))</f>
        <v>0</v>
      </c>
      <c r="AD370" s="161">
        <f>IF(A23stdlife="n/a","n/a",IF(AD$3&gt;(A23stdlife+$E370),(Input!$M$165*(1+rvanilla)^0.5)-SUM($M370:AC370),(Input!$M$165*(1+rvanilla)^0.5)/A23stdlife))</f>
        <v>0</v>
      </c>
      <c r="AE370" s="161">
        <f>IF(A23stdlife="n/a","n/a",IF(AE$3&gt;(A23stdlife+$E370),(Input!$M$165*(1+rvanilla)^0.5)-SUM($M370:AD370),(Input!$M$165*(1+rvanilla)^0.5)/A23stdlife))</f>
        <v>0</v>
      </c>
      <c r="AF370" s="161">
        <f>IF(A23stdlife="n/a","n/a",IF(AF$3&gt;(A23stdlife+$E370),(Input!$M$165*(1+rvanilla)^0.5)-SUM($M370:AE370),(Input!$M$165*(1+rvanilla)^0.5)/A23stdlife))</f>
        <v>0</v>
      </c>
      <c r="AG370" s="161">
        <f>IF(A23stdlife="n/a","n/a",IF(AG$3&gt;(A23stdlife+$E370),(Input!$M$165*(1+rvanilla)^0.5)-SUM($M370:AF370),(Input!$M$165*(1+rvanilla)^0.5)/A23stdlife))</f>
        <v>0</v>
      </c>
      <c r="AH370" s="161">
        <f>IF(A23stdlife="n/a","n/a",IF(AH$3&gt;(A23stdlife+$E370),(Input!$M$165*(1+rvanilla)^0.5)-SUM($M370:AG370),(Input!$M$165*(1+rvanilla)^0.5)/A23stdlife))</f>
        <v>0</v>
      </c>
      <c r="AI370" s="161">
        <f>IF(A23stdlife="n/a","n/a",IF(AI$3&gt;(A23stdlife+$E370),(Input!$M$165*(1+rvanilla)^0.5)-SUM($M370:AH370),(Input!$M$165*(1+rvanilla)^0.5)/A23stdlife))</f>
        <v>0</v>
      </c>
      <c r="AJ370" s="161">
        <f>IF(A23stdlife="n/a","n/a",IF(AJ$3&gt;(A23stdlife+$E370),(Input!$M$165*(1+rvanilla)^0.5)-SUM($M370:AI370),(Input!$M$165*(1+rvanilla)^0.5)/A23stdlife))</f>
        <v>0</v>
      </c>
      <c r="AK370" s="161">
        <f>IF(A23stdlife="n/a","n/a",IF(AK$3&gt;(A23stdlife+$E370),(Input!$M$165*(1+rvanilla)^0.5)-SUM($M370:AJ370),(Input!$M$165*(1+rvanilla)^0.5)/A23stdlife))</f>
        <v>0</v>
      </c>
      <c r="AL370" s="161">
        <f>IF(A23stdlife="n/a","n/a",IF(AL$3&gt;(A23stdlife+$E370),(Input!$M$165*(1+rvanilla)^0.5)-SUM($M370:AK370),(Input!$M$165*(1+rvanilla)^0.5)/A23stdlife))</f>
        <v>0</v>
      </c>
      <c r="AM370" s="161">
        <f>IF(A23stdlife="n/a","n/a",IF(AM$3&gt;(A23stdlife+$E370),(Input!$M$165*(1+rvanilla)^0.5)-SUM($M370:AL370),(Input!$M$165*(1+rvanilla)^0.5)/A23stdlife))</f>
        <v>0</v>
      </c>
      <c r="AN370" s="161">
        <f>IF(A23stdlife="n/a","n/a",IF(AN$3&gt;(A23stdlife+$E370),(Input!$M$165*(1+rvanilla)^0.5)-SUM($M370:AM370),(Input!$M$165*(1+rvanilla)^0.5)/A23stdlife))</f>
        <v>0</v>
      </c>
      <c r="AO370" s="161">
        <f>IF(A23stdlife="n/a","n/a",IF(AO$3&gt;(A23stdlife+$E370),(Input!$M$165*(1+rvanilla)^0.5)-SUM($M370:AN370),(Input!$M$165*(1+rvanilla)^0.5)/A23stdlife))</f>
        <v>0</v>
      </c>
      <c r="AP370" s="161">
        <f>IF(A23stdlife="n/a","n/a",IF(AP$3&gt;(A23stdlife+$E370),(Input!$M$165*(1+rvanilla)^0.5)-SUM($M370:AO370),(Input!$M$165*(1+rvanilla)^0.5)/A23stdlife))</f>
        <v>0</v>
      </c>
      <c r="AQ370" s="161">
        <f>IF(A23stdlife="n/a","n/a",IF(AQ$3&gt;(A23stdlife+$E370),(Input!$M$165*(1+rvanilla)^0.5)-SUM($M370:AP370),(Input!$M$165*(1+rvanilla)^0.5)/A23stdlife))</f>
        <v>0</v>
      </c>
      <c r="AR370" s="161">
        <f>IF(A23stdlife="n/a","n/a",IF(AR$3&gt;(A23stdlife+$E370),(Input!$M$165*(1+rvanilla)^0.5)-SUM($M370:AQ370),(Input!$M$165*(1+rvanilla)^0.5)/A23stdlife))</f>
        <v>0</v>
      </c>
      <c r="AS370" s="161">
        <f>IF(A23stdlife="n/a","n/a",IF(AS$3&gt;(A23stdlife+$E370),(Input!$M$165*(1+rvanilla)^0.5)-SUM($M370:AR370),(Input!$M$165*(1+rvanilla)^0.5)/A23stdlife))</f>
        <v>0</v>
      </c>
      <c r="AT370" s="161">
        <f>IF(A23stdlife="n/a","n/a",IF(AT$3&gt;(A23stdlife+$E370),(Input!$M$165*(1+rvanilla)^0.5)-SUM($M370:AS370),(Input!$M$165*(1+rvanilla)^0.5)/A23stdlife))</f>
        <v>0</v>
      </c>
      <c r="AU370" s="161">
        <f>IF(A23stdlife="n/a","n/a",IF(AU$3&gt;(A23stdlife+$E370),(Input!$M$165*(1+rvanilla)^0.5)-SUM($M370:AT370),(Input!$M$165*(1+rvanilla)^0.5)/A23stdlife))</f>
        <v>0</v>
      </c>
      <c r="AV370" s="161">
        <f>IF(A23stdlife="n/a","n/a",IF(AV$3&gt;(A23stdlife+$E370),(Input!$M$165*(1+rvanilla)^0.5)-SUM($M370:AU370),(Input!$M$165*(1+rvanilla)^0.5)/A23stdlife))</f>
        <v>0</v>
      </c>
      <c r="AW370" s="161">
        <f>IF(A23stdlife="n/a","n/a",IF(AW$3&gt;(A23stdlife+$E370),(Input!$M$165*(1+rvanilla)^0.5)-SUM($M370:AV370),(Input!$M$165*(1+rvanilla)^0.5)/A23stdlife))</f>
        <v>0</v>
      </c>
      <c r="AX370" s="161">
        <f>IF(A23stdlife="n/a","n/a",IF(AX$3&gt;(A23stdlife+$E370),(Input!$M$165*(1+rvanilla)^0.5)-SUM($M370:AW370),(Input!$M$165*(1+rvanilla)^0.5)/A23stdlife))</f>
        <v>0</v>
      </c>
      <c r="AY370" s="161">
        <f>IF(A23stdlife="n/a","n/a",IF(AY$3&gt;(A23stdlife+$E370),(Input!$M$165*(1+rvanilla)^0.5)-SUM($M370:AX370),(Input!$M$165*(1+rvanilla)^0.5)/A23stdlife))</f>
        <v>0</v>
      </c>
      <c r="AZ370" s="161">
        <f>IF(A23stdlife="n/a","n/a",IF(AZ$3&gt;(A23stdlife+$E370),(Input!$M$165*(1+rvanilla)^0.5)-SUM($M370:AY370),(Input!$M$165*(1+rvanilla)^0.5)/A23stdlife))</f>
        <v>0</v>
      </c>
      <c r="BA370" s="161">
        <f>IF(A23stdlife="n/a","n/a",IF(BA$3&gt;(A23stdlife+$E370),(Input!$M$165*(1+rvanilla)^0.5)-SUM($M370:AZ370),(Input!$M$165*(1+rvanilla)^0.5)/A23stdlife))</f>
        <v>0</v>
      </c>
      <c r="BB370" s="161">
        <f>IF(A23stdlife="n/a","n/a",IF(BB$3&gt;(A23stdlife+$E370),(Input!$M$165*(1+rvanilla)^0.5)-SUM($M370:BA370),(Input!$M$165*(1+rvanilla)^0.5)/A23stdlife))</f>
        <v>0</v>
      </c>
      <c r="BC370" s="161">
        <f>IF(A23stdlife="n/a","n/a",IF(BC$3&gt;(A23stdlife+$E370),(Input!$M$165*(1+rvanilla)^0.5)-SUM($M370:BB370),(Input!$M$165*(1+rvanilla)^0.5)/A23stdlife))</f>
        <v>0</v>
      </c>
      <c r="BD370" s="161">
        <f>IF(A23stdlife="n/a","n/a",IF(BD$3&gt;(A23stdlife+$E370),(Input!$M$165*(1+rvanilla)^0.5)-SUM($M370:BC370),(Input!$M$165*(1+rvanilla)^0.5)/A23stdlife))</f>
        <v>0</v>
      </c>
      <c r="BE370" s="161">
        <f>IF(A23stdlife="n/a","n/a",IF(BE$3&gt;(A23stdlife+$E370),(Input!$M$165*(1+rvanilla)^0.5)-SUM($M370:BD370),(Input!$M$165*(1+rvanilla)^0.5)/A23stdlife))</f>
        <v>0</v>
      </c>
      <c r="BF370" s="161">
        <f>IF(A23stdlife="n/a","n/a",IF(BF$3&gt;(A23stdlife+$E370),(Input!$M$165*(1+rvanilla)^0.5)-SUM($M370:BE370),(Input!$M$165*(1+rvanilla)^0.5)/A23stdlife))</f>
        <v>0</v>
      </c>
      <c r="BG370" s="161">
        <f>IF(A23stdlife="n/a","n/a",IF(BG$3&gt;(A23stdlife+$E370),(Input!$M$165*(1+rvanilla)^0.5)-SUM($M370:BF370),(Input!$M$165*(1+rvanilla)^0.5)/A23stdlife))</f>
        <v>0</v>
      </c>
      <c r="BH370" s="161">
        <f>IF(A23stdlife="n/a","n/a",IF(BH$3&gt;(A23stdlife+$E370),(Input!$M$165*(1+rvanilla)^0.5)-SUM($M370:BG370),(Input!$M$165*(1+rvanilla)^0.5)/A23stdlife))</f>
        <v>0</v>
      </c>
      <c r="BI370" s="161">
        <f>IF(A23stdlife="n/a","n/a",IF(BI$3&gt;(A23stdlife+$E370),(Input!$M$165*(1+rvanilla)^0.5)-SUM($M370:BH370),(Input!$M$165*(1+rvanilla)^0.5)/A23stdlife))</f>
        <v>0</v>
      </c>
      <c r="BJ370" s="19"/>
      <c r="BK370" s="19"/>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x14ac:dyDescent="0.2">
      <c r="A371" s="19"/>
      <c r="B371" s="19"/>
      <c r="C371" s="35"/>
      <c r="D371" s="469"/>
      <c r="E371" s="281">
        <v>8</v>
      </c>
      <c r="F371" s="37"/>
      <c r="G371" s="393"/>
      <c r="H371" s="307"/>
      <c r="I371" s="307"/>
      <c r="J371" s="307"/>
      <c r="K371" s="307"/>
      <c r="L371" s="307"/>
      <c r="M371" s="307"/>
      <c r="N371" s="306"/>
      <c r="O371" s="161">
        <f>IF(A23stdlife="n/a","n/a",IF(O$3&gt;(A23stdlife+$E371),(Input!$N$165*(1+rvanilla)^0.5)-SUM($N371:N371),(Input!$N$165*(1+rvanilla)^0.5)/A23stdlife))</f>
        <v>0</v>
      </c>
      <c r="P371" s="161">
        <f>IF(A23stdlife="n/a","n/a",IF(P$3&gt;(A23stdlife+$E371),(Input!$N$165*(1+rvanilla)^0.5)-SUM($N371:O371),(Input!$N$165*(1+rvanilla)^0.5)/A23stdlife))</f>
        <v>0</v>
      </c>
      <c r="Q371" s="161">
        <f>IF(A23stdlife="n/a","n/a",IF(Q$3&gt;(A23stdlife+$E371),(Input!$N$165*(1+rvanilla)^0.5)-SUM($N371:P371),(Input!$N$165*(1+rvanilla)^0.5)/A23stdlife))</f>
        <v>0</v>
      </c>
      <c r="R371" s="161">
        <f>IF(A23stdlife="n/a","n/a",IF(R$3&gt;(A23stdlife+$E371),(Input!$N$165*(1+rvanilla)^0.5)-SUM($N371:Q371),(Input!$N$165*(1+rvanilla)^0.5)/A23stdlife))</f>
        <v>0</v>
      </c>
      <c r="S371" s="161">
        <f>IF(A23stdlife="n/a","n/a",IF(S$3&gt;(A23stdlife+$E371),(Input!$N$165*(1+rvanilla)^0.5)-SUM($N371:R371),(Input!$N$165*(1+rvanilla)^0.5)/A23stdlife))</f>
        <v>0</v>
      </c>
      <c r="T371" s="161">
        <f>IF(A23stdlife="n/a","n/a",IF(T$3&gt;(A23stdlife+$E371),(Input!$N$165*(1+rvanilla)^0.5)-SUM($N371:S371),(Input!$N$165*(1+rvanilla)^0.5)/A23stdlife))</f>
        <v>0</v>
      </c>
      <c r="U371" s="161">
        <f>IF(A23stdlife="n/a","n/a",IF(U$3&gt;(A23stdlife+$E371),(Input!$N$165*(1+rvanilla)^0.5)-SUM($N371:T371),(Input!$N$165*(1+rvanilla)^0.5)/A23stdlife))</f>
        <v>0</v>
      </c>
      <c r="V371" s="161">
        <f>IF(A23stdlife="n/a","n/a",IF(V$3&gt;(A23stdlife+$E371),(Input!$N$165*(1+rvanilla)^0.5)-SUM($N371:U371),(Input!$N$165*(1+rvanilla)^0.5)/A23stdlife))</f>
        <v>0</v>
      </c>
      <c r="W371" s="161">
        <f>IF(A23stdlife="n/a","n/a",IF(W$3&gt;(A23stdlife+$E371),(Input!$N$165*(1+rvanilla)^0.5)-SUM($N371:V371),(Input!$N$165*(1+rvanilla)^0.5)/A23stdlife))</f>
        <v>0</v>
      </c>
      <c r="X371" s="161">
        <f>IF(A23stdlife="n/a","n/a",IF(X$3&gt;(A23stdlife+$E371),(Input!$N$165*(1+rvanilla)^0.5)-SUM($N371:W371),(Input!$N$165*(1+rvanilla)^0.5)/A23stdlife))</f>
        <v>0</v>
      </c>
      <c r="Y371" s="161">
        <f>IF(A23stdlife="n/a","n/a",IF(Y$3&gt;(A23stdlife+$E371),(Input!$N$165*(1+rvanilla)^0.5)-SUM($N371:X371),(Input!$N$165*(1+rvanilla)^0.5)/A23stdlife))</f>
        <v>0</v>
      </c>
      <c r="Z371" s="161">
        <f>IF(A23stdlife="n/a","n/a",IF(Z$3&gt;(A23stdlife+$E371),(Input!$N$165*(1+rvanilla)^0.5)-SUM($N371:Y371),(Input!$N$165*(1+rvanilla)^0.5)/A23stdlife))</f>
        <v>0</v>
      </c>
      <c r="AA371" s="161">
        <f>IF(A23stdlife="n/a","n/a",IF(AA$3&gt;(A23stdlife+$E371),(Input!$N$165*(1+rvanilla)^0.5)-SUM($N371:Z371),(Input!$N$165*(1+rvanilla)^0.5)/A23stdlife))</f>
        <v>0</v>
      </c>
      <c r="AB371" s="161">
        <f>IF(A23stdlife="n/a","n/a",IF(AB$3&gt;(A23stdlife+$E371),(Input!$N$165*(1+rvanilla)^0.5)-SUM($N371:AA371),(Input!$N$165*(1+rvanilla)^0.5)/A23stdlife))</f>
        <v>0</v>
      </c>
      <c r="AC371" s="161">
        <f>IF(A23stdlife="n/a","n/a",IF(AC$3&gt;(A23stdlife+$E371),(Input!$N$165*(1+rvanilla)^0.5)-SUM($N371:AB371),(Input!$N$165*(1+rvanilla)^0.5)/A23stdlife))</f>
        <v>0</v>
      </c>
      <c r="AD371" s="161">
        <f>IF(A23stdlife="n/a","n/a",IF(AD$3&gt;(A23stdlife+$E371),(Input!$N$165*(1+rvanilla)^0.5)-SUM($N371:AC371),(Input!$N$165*(1+rvanilla)^0.5)/A23stdlife))</f>
        <v>0</v>
      </c>
      <c r="AE371" s="161">
        <f>IF(A23stdlife="n/a","n/a",IF(AE$3&gt;(A23stdlife+$E371),(Input!$N$165*(1+rvanilla)^0.5)-SUM($N371:AD371),(Input!$N$165*(1+rvanilla)^0.5)/A23stdlife))</f>
        <v>0</v>
      </c>
      <c r="AF371" s="161">
        <f>IF(A23stdlife="n/a","n/a",IF(AF$3&gt;(A23stdlife+$E371),(Input!$N$165*(1+rvanilla)^0.5)-SUM($N371:AE371),(Input!$N$165*(1+rvanilla)^0.5)/A23stdlife))</f>
        <v>0</v>
      </c>
      <c r="AG371" s="161">
        <f>IF(A23stdlife="n/a","n/a",IF(AG$3&gt;(A23stdlife+$E371),(Input!$N$165*(1+rvanilla)^0.5)-SUM($N371:AF371),(Input!$N$165*(1+rvanilla)^0.5)/A23stdlife))</f>
        <v>0</v>
      </c>
      <c r="AH371" s="161">
        <f>IF(A23stdlife="n/a","n/a",IF(AH$3&gt;(A23stdlife+$E371),(Input!$N$165*(1+rvanilla)^0.5)-SUM($N371:AG371),(Input!$N$165*(1+rvanilla)^0.5)/A23stdlife))</f>
        <v>0</v>
      </c>
      <c r="AI371" s="161">
        <f>IF(A23stdlife="n/a","n/a",IF(AI$3&gt;(A23stdlife+$E371),(Input!$N$165*(1+rvanilla)^0.5)-SUM($N371:AH371),(Input!$N$165*(1+rvanilla)^0.5)/A23stdlife))</f>
        <v>0</v>
      </c>
      <c r="AJ371" s="161">
        <f>IF(A23stdlife="n/a","n/a",IF(AJ$3&gt;(A23stdlife+$E371),(Input!$N$165*(1+rvanilla)^0.5)-SUM($N371:AI371),(Input!$N$165*(1+rvanilla)^0.5)/A23stdlife))</f>
        <v>0</v>
      </c>
      <c r="AK371" s="161">
        <f>IF(A23stdlife="n/a","n/a",IF(AK$3&gt;(A23stdlife+$E371),(Input!$N$165*(1+rvanilla)^0.5)-SUM($N371:AJ371),(Input!$N$165*(1+rvanilla)^0.5)/A23stdlife))</f>
        <v>0</v>
      </c>
      <c r="AL371" s="161">
        <f>IF(A23stdlife="n/a","n/a",IF(AL$3&gt;(A23stdlife+$E371),(Input!$N$165*(1+rvanilla)^0.5)-SUM($N371:AK371),(Input!$N$165*(1+rvanilla)^0.5)/A23stdlife))</f>
        <v>0</v>
      </c>
      <c r="AM371" s="161">
        <f>IF(A23stdlife="n/a","n/a",IF(AM$3&gt;(A23stdlife+$E371),(Input!$N$165*(1+rvanilla)^0.5)-SUM($N371:AL371),(Input!$N$165*(1+rvanilla)^0.5)/A23stdlife))</f>
        <v>0</v>
      </c>
      <c r="AN371" s="161">
        <f>IF(A23stdlife="n/a","n/a",IF(AN$3&gt;(A23stdlife+$E371),(Input!$N$165*(1+rvanilla)^0.5)-SUM($N371:AM371),(Input!$N$165*(1+rvanilla)^0.5)/A23stdlife))</f>
        <v>0</v>
      </c>
      <c r="AO371" s="161">
        <f>IF(A23stdlife="n/a","n/a",IF(AO$3&gt;(A23stdlife+$E371),(Input!$N$165*(1+rvanilla)^0.5)-SUM($N371:AN371),(Input!$N$165*(1+rvanilla)^0.5)/A23stdlife))</f>
        <v>0</v>
      </c>
      <c r="AP371" s="161">
        <f>IF(A23stdlife="n/a","n/a",IF(AP$3&gt;(A23stdlife+$E371),(Input!$N$165*(1+rvanilla)^0.5)-SUM($N371:AO371),(Input!$N$165*(1+rvanilla)^0.5)/A23stdlife))</f>
        <v>0</v>
      </c>
      <c r="AQ371" s="161">
        <f>IF(A23stdlife="n/a","n/a",IF(AQ$3&gt;(A23stdlife+$E371),(Input!$N$165*(1+rvanilla)^0.5)-SUM($N371:AP371),(Input!$N$165*(1+rvanilla)^0.5)/A23stdlife))</f>
        <v>0</v>
      </c>
      <c r="AR371" s="161">
        <f>IF(A23stdlife="n/a","n/a",IF(AR$3&gt;(A23stdlife+$E371),(Input!$N$165*(1+rvanilla)^0.5)-SUM($N371:AQ371),(Input!$N$165*(1+rvanilla)^0.5)/A23stdlife))</f>
        <v>0</v>
      </c>
      <c r="AS371" s="161">
        <f>IF(A23stdlife="n/a","n/a",IF(AS$3&gt;(A23stdlife+$E371),(Input!$N$165*(1+rvanilla)^0.5)-SUM($N371:AR371),(Input!$N$165*(1+rvanilla)^0.5)/A23stdlife))</f>
        <v>0</v>
      </c>
      <c r="AT371" s="161">
        <f>IF(A23stdlife="n/a","n/a",IF(AT$3&gt;(A23stdlife+$E371),(Input!$N$165*(1+rvanilla)^0.5)-SUM($N371:AS371),(Input!$N$165*(1+rvanilla)^0.5)/A23stdlife))</f>
        <v>0</v>
      </c>
      <c r="AU371" s="161">
        <f>IF(A23stdlife="n/a","n/a",IF(AU$3&gt;(A23stdlife+$E371),(Input!$N$165*(1+rvanilla)^0.5)-SUM($N371:AT371),(Input!$N$165*(1+rvanilla)^0.5)/A23stdlife))</f>
        <v>0</v>
      </c>
      <c r="AV371" s="161">
        <f>IF(A23stdlife="n/a","n/a",IF(AV$3&gt;(A23stdlife+$E371),(Input!$N$165*(1+rvanilla)^0.5)-SUM($N371:AU371),(Input!$N$165*(1+rvanilla)^0.5)/A23stdlife))</f>
        <v>0</v>
      </c>
      <c r="AW371" s="161">
        <f>IF(A23stdlife="n/a","n/a",IF(AW$3&gt;(A23stdlife+$E371),(Input!$N$165*(1+rvanilla)^0.5)-SUM($N371:AV371),(Input!$N$165*(1+rvanilla)^0.5)/A23stdlife))</f>
        <v>0</v>
      </c>
      <c r="AX371" s="161">
        <f>IF(A23stdlife="n/a","n/a",IF(AX$3&gt;(A23stdlife+$E371),(Input!$N$165*(1+rvanilla)^0.5)-SUM($N371:AW371),(Input!$N$165*(1+rvanilla)^0.5)/A23stdlife))</f>
        <v>0</v>
      </c>
      <c r="AY371" s="161">
        <f>IF(A23stdlife="n/a","n/a",IF(AY$3&gt;(A23stdlife+$E371),(Input!$N$165*(1+rvanilla)^0.5)-SUM($N371:AX371),(Input!$N$165*(1+rvanilla)^0.5)/A23stdlife))</f>
        <v>0</v>
      </c>
      <c r="AZ371" s="161">
        <f>IF(A23stdlife="n/a","n/a",IF(AZ$3&gt;(A23stdlife+$E371),(Input!$N$165*(1+rvanilla)^0.5)-SUM($N371:AY371),(Input!$N$165*(1+rvanilla)^0.5)/A23stdlife))</f>
        <v>0</v>
      </c>
      <c r="BA371" s="161">
        <f>IF(A23stdlife="n/a","n/a",IF(BA$3&gt;(A23stdlife+$E371),(Input!$N$165*(1+rvanilla)^0.5)-SUM($N371:AZ371),(Input!$N$165*(1+rvanilla)^0.5)/A23stdlife))</f>
        <v>0</v>
      </c>
      <c r="BB371" s="161">
        <f>IF(A23stdlife="n/a","n/a",IF(BB$3&gt;(A23stdlife+$E371),(Input!$N$165*(1+rvanilla)^0.5)-SUM($N371:BA371),(Input!$N$165*(1+rvanilla)^0.5)/A23stdlife))</f>
        <v>0</v>
      </c>
      <c r="BC371" s="161">
        <f>IF(A23stdlife="n/a","n/a",IF(BC$3&gt;(A23stdlife+$E371),(Input!$N$165*(1+rvanilla)^0.5)-SUM($N371:BB371),(Input!$N$165*(1+rvanilla)^0.5)/A23stdlife))</f>
        <v>0</v>
      </c>
      <c r="BD371" s="161">
        <f>IF(A23stdlife="n/a","n/a",IF(BD$3&gt;(A23stdlife+$E371),(Input!$N$165*(1+rvanilla)^0.5)-SUM($N371:BC371),(Input!$N$165*(1+rvanilla)^0.5)/A23stdlife))</f>
        <v>0</v>
      </c>
      <c r="BE371" s="161">
        <f>IF(A23stdlife="n/a","n/a",IF(BE$3&gt;(A23stdlife+$E371),(Input!$N$165*(1+rvanilla)^0.5)-SUM($N371:BD371),(Input!$N$165*(1+rvanilla)^0.5)/A23stdlife))</f>
        <v>0</v>
      </c>
      <c r="BF371" s="161">
        <f>IF(A23stdlife="n/a","n/a",IF(BF$3&gt;(A23stdlife+$E371),(Input!$N$165*(1+rvanilla)^0.5)-SUM($N371:BE371),(Input!$N$165*(1+rvanilla)^0.5)/A23stdlife))</f>
        <v>0</v>
      </c>
      <c r="BG371" s="161">
        <f>IF(A23stdlife="n/a","n/a",IF(BG$3&gt;(A23stdlife+$E371),(Input!$N$165*(1+rvanilla)^0.5)-SUM($N371:BF371),(Input!$N$165*(1+rvanilla)^0.5)/A23stdlife))</f>
        <v>0</v>
      </c>
      <c r="BH371" s="161">
        <f>IF(A23stdlife="n/a","n/a",IF(BH$3&gt;(A23stdlife+$E371),(Input!$N$165*(1+rvanilla)^0.5)-SUM($N371:BG371),(Input!$N$165*(1+rvanilla)^0.5)/A23stdlife))</f>
        <v>0</v>
      </c>
      <c r="BI371" s="161">
        <f>IF(A23stdlife="n/a","n/a",IF(BI$3&gt;(A23stdlife+$E371),(Input!$N$165*(1+rvanilla)^0.5)-SUM($N371:BH371),(Input!$N$165*(1+rvanilla)^0.5)/A23stdlife))</f>
        <v>0</v>
      </c>
      <c r="BJ371" s="19"/>
      <c r="BK371" s="19"/>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x14ac:dyDescent="0.2">
      <c r="A372" s="19"/>
      <c r="B372" s="19"/>
      <c r="C372" s="35"/>
      <c r="D372" s="469"/>
      <c r="E372" s="281">
        <v>9</v>
      </c>
      <c r="F372" s="37"/>
      <c r="G372" s="393"/>
      <c r="H372" s="307"/>
      <c r="I372" s="307"/>
      <c r="J372" s="307"/>
      <c r="K372" s="307"/>
      <c r="L372" s="307"/>
      <c r="M372" s="307"/>
      <c r="N372" s="307"/>
      <c r="O372" s="306"/>
      <c r="P372" s="161">
        <f>IF(A23stdlife="n/a","n/a",IF(P$3&gt;(A23stdlife+$E372),(Input!$O$165*(1+rvanilla)^0.5)-SUM($O372:O372),(Input!$O$165*(1+rvanilla)^0.5)/A23stdlife))</f>
        <v>0</v>
      </c>
      <c r="Q372" s="161">
        <f>IF(A23stdlife="n/a","n/a",IF(Q$3&gt;(A23stdlife+$E372),(Input!$O$165*(1+rvanilla)^0.5)-SUM($O372:P372),(Input!$O$165*(1+rvanilla)^0.5)/A23stdlife))</f>
        <v>0</v>
      </c>
      <c r="R372" s="161">
        <f>IF(A23stdlife="n/a","n/a",IF(R$3&gt;(A23stdlife+$E372),(Input!$O$165*(1+rvanilla)^0.5)-SUM($O372:Q372),(Input!$O$165*(1+rvanilla)^0.5)/A23stdlife))</f>
        <v>0</v>
      </c>
      <c r="S372" s="161">
        <f>IF(A23stdlife="n/a","n/a",IF(S$3&gt;(A23stdlife+$E372),(Input!$O$165*(1+rvanilla)^0.5)-SUM($O372:R372),(Input!$O$165*(1+rvanilla)^0.5)/A23stdlife))</f>
        <v>0</v>
      </c>
      <c r="T372" s="161">
        <f>IF(A23stdlife="n/a","n/a",IF(T$3&gt;(A23stdlife+$E372),(Input!$O$165*(1+rvanilla)^0.5)-SUM($O372:S372),(Input!$O$165*(1+rvanilla)^0.5)/A23stdlife))</f>
        <v>0</v>
      </c>
      <c r="U372" s="161">
        <f>IF(A23stdlife="n/a","n/a",IF(U$3&gt;(A23stdlife+$E372),(Input!$O$165*(1+rvanilla)^0.5)-SUM($O372:T372),(Input!$O$165*(1+rvanilla)^0.5)/A23stdlife))</f>
        <v>0</v>
      </c>
      <c r="V372" s="161">
        <f>IF(A23stdlife="n/a","n/a",IF(V$3&gt;(A23stdlife+$E372),(Input!$O$165*(1+rvanilla)^0.5)-SUM($O372:U372),(Input!$O$165*(1+rvanilla)^0.5)/A23stdlife))</f>
        <v>0</v>
      </c>
      <c r="W372" s="161">
        <f>IF(A23stdlife="n/a","n/a",IF(W$3&gt;(A23stdlife+$E372),(Input!$O$165*(1+rvanilla)^0.5)-SUM($O372:V372),(Input!$O$165*(1+rvanilla)^0.5)/A23stdlife))</f>
        <v>0</v>
      </c>
      <c r="X372" s="161">
        <f>IF(A23stdlife="n/a","n/a",IF(X$3&gt;(A23stdlife+$E372),(Input!$O$165*(1+rvanilla)^0.5)-SUM($O372:W372),(Input!$O$165*(1+rvanilla)^0.5)/A23stdlife))</f>
        <v>0</v>
      </c>
      <c r="Y372" s="161">
        <f>IF(A23stdlife="n/a","n/a",IF(Y$3&gt;(A23stdlife+$E372),(Input!$O$165*(1+rvanilla)^0.5)-SUM($O372:X372),(Input!$O$165*(1+rvanilla)^0.5)/A23stdlife))</f>
        <v>0</v>
      </c>
      <c r="Z372" s="161">
        <f>IF(A23stdlife="n/a","n/a",IF(Z$3&gt;(A23stdlife+$E372),(Input!$O$165*(1+rvanilla)^0.5)-SUM($O372:Y372),(Input!$O$165*(1+rvanilla)^0.5)/A23stdlife))</f>
        <v>0</v>
      </c>
      <c r="AA372" s="161">
        <f>IF(A23stdlife="n/a","n/a",IF(AA$3&gt;(A23stdlife+$E372),(Input!$O$165*(1+rvanilla)^0.5)-SUM($O372:Z372),(Input!$O$165*(1+rvanilla)^0.5)/A23stdlife))</f>
        <v>0</v>
      </c>
      <c r="AB372" s="161">
        <f>IF(A23stdlife="n/a","n/a",IF(AB$3&gt;(A23stdlife+$E372),(Input!$O$165*(1+rvanilla)^0.5)-SUM($O372:AA372),(Input!$O$165*(1+rvanilla)^0.5)/A23stdlife))</f>
        <v>0</v>
      </c>
      <c r="AC372" s="161">
        <f>IF(A23stdlife="n/a","n/a",IF(AC$3&gt;(A23stdlife+$E372),(Input!$O$165*(1+rvanilla)^0.5)-SUM($O372:AB372),(Input!$O$165*(1+rvanilla)^0.5)/A23stdlife))</f>
        <v>0</v>
      </c>
      <c r="AD372" s="161">
        <f>IF(A23stdlife="n/a","n/a",IF(AD$3&gt;(A23stdlife+$E372),(Input!$O$165*(1+rvanilla)^0.5)-SUM($O372:AC372),(Input!$O$165*(1+rvanilla)^0.5)/A23stdlife))</f>
        <v>0</v>
      </c>
      <c r="AE372" s="161">
        <f>IF(A23stdlife="n/a","n/a",IF(AE$3&gt;(A23stdlife+$E372),(Input!$O$165*(1+rvanilla)^0.5)-SUM($O372:AD372),(Input!$O$165*(1+rvanilla)^0.5)/A23stdlife))</f>
        <v>0</v>
      </c>
      <c r="AF372" s="161">
        <f>IF(A23stdlife="n/a","n/a",IF(AF$3&gt;(A23stdlife+$E372),(Input!$O$165*(1+rvanilla)^0.5)-SUM($O372:AE372),(Input!$O$165*(1+rvanilla)^0.5)/A23stdlife))</f>
        <v>0</v>
      </c>
      <c r="AG372" s="161">
        <f>IF(A23stdlife="n/a","n/a",IF(AG$3&gt;(A23stdlife+$E372),(Input!$O$165*(1+rvanilla)^0.5)-SUM($O372:AF372),(Input!$O$165*(1+rvanilla)^0.5)/A23stdlife))</f>
        <v>0</v>
      </c>
      <c r="AH372" s="161">
        <f>IF(A23stdlife="n/a","n/a",IF(AH$3&gt;(A23stdlife+$E372),(Input!$O$165*(1+rvanilla)^0.5)-SUM($O372:AG372),(Input!$O$165*(1+rvanilla)^0.5)/A23stdlife))</f>
        <v>0</v>
      </c>
      <c r="AI372" s="161">
        <f>IF(A23stdlife="n/a","n/a",IF(AI$3&gt;(A23stdlife+$E372),(Input!$O$165*(1+rvanilla)^0.5)-SUM($O372:AH372),(Input!$O$165*(1+rvanilla)^0.5)/A23stdlife))</f>
        <v>0</v>
      </c>
      <c r="AJ372" s="161">
        <f>IF(A23stdlife="n/a","n/a",IF(AJ$3&gt;(A23stdlife+$E372),(Input!$O$165*(1+rvanilla)^0.5)-SUM($O372:AI372),(Input!$O$165*(1+rvanilla)^0.5)/A23stdlife))</f>
        <v>0</v>
      </c>
      <c r="AK372" s="161">
        <f>IF(A23stdlife="n/a","n/a",IF(AK$3&gt;(A23stdlife+$E372),(Input!$O$165*(1+rvanilla)^0.5)-SUM($O372:AJ372),(Input!$O$165*(1+rvanilla)^0.5)/A23stdlife))</f>
        <v>0</v>
      </c>
      <c r="AL372" s="161">
        <f>IF(A23stdlife="n/a","n/a",IF(AL$3&gt;(A23stdlife+$E372),(Input!$O$165*(1+rvanilla)^0.5)-SUM($O372:AK372),(Input!$O$165*(1+rvanilla)^0.5)/A23stdlife))</f>
        <v>0</v>
      </c>
      <c r="AM372" s="161">
        <f>IF(A23stdlife="n/a","n/a",IF(AM$3&gt;(A23stdlife+$E372),(Input!$O$165*(1+rvanilla)^0.5)-SUM($O372:AL372),(Input!$O$165*(1+rvanilla)^0.5)/A23stdlife))</f>
        <v>0</v>
      </c>
      <c r="AN372" s="161">
        <f>IF(A23stdlife="n/a","n/a",IF(AN$3&gt;(A23stdlife+$E372),(Input!$O$165*(1+rvanilla)^0.5)-SUM($O372:AM372),(Input!$O$165*(1+rvanilla)^0.5)/A23stdlife))</f>
        <v>0</v>
      </c>
      <c r="AO372" s="161">
        <f>IF(A23stdlife="n/a","n/a",IF(AO$3&gt;(A23stdlife+$E372),(Input!$O$165*(1+rvanilla)^0.5)-SUM($O372:AN372),(Input!$O$165*(1+rvanilla)^0.5)/A23stdlife))</f>
        <v>0</v>
      </c>
      <c r="AP372" s="161">
        <f>IF(A23stdlife="n/a","n/a",IF(AP$3&gt;(A23stdlife+$E372),(Input!$O$165*(1+rvanilla)^0.5)-SUM($O372:AO372),(Input!$O$165*(1+rvanilla)^0.5)/A23stdlife))</f>
        <v>0</v>
      </c>
      <c r="AQ372" s="161">
        <f>IF(A23stdlife="n/a","n/a",IF(AQ$3&gt;(A23stdlife+$E372),(Input!$O$165*(1+rvanilla)^0.5)-SUM($O372:AP372),(Input!$O$165*(1+rvanilla)^0.5)/A23stdlife))</f>
        <v>0</v>
      </c>
      <c r="AR372" s="161">
        <f>IF(A23stdlife="n/a","n/a",IF(AR$3&gt;(A23stdlife+$E372),(Input!$O$165*(1+rvanilla)^0.5)-SUM($O372:AQ372),(Input!$O$165*(1+rvanilla)^0.5)/A23stdlife))</f>
        <v>0</v>
      </c>
      <c r="AS372" s="161">
        <f>IF(A23stdlife="n/a","n/a",IF(AS$3&gt;(A23stdlife+$E372),(Input!$O$165*(1+rvanilla)^0.5)-SUM($O372:AR372),(Input!$O$165*(1+rvanilla)^0.5)/A23stdlife))</f>
        <v>0</v>
      </c>
      <c r="AT372" s="161">
        <f>IF(A23stdlife="n/a","n/a",IF(AT$3&gt;(A23stdlife+$E372),(Input!$O$165*(1+rvanilla)^0.5)-SUM($O372:AS372),(Input!$O$165*(1+rvanilla)^0.5)/A23stdlife))</f>
        <v>0</v>
      </c>
      <c r="AU372" s="161">
        <f>IF(A23stdlife="n/a","n/a",IF(AU$3&gt;(A23stdlife+$E372),(Input!$O$165*(1+rvanilla)^0.5)-SUM($O372:AT372),(Input!$O$165*(1+rvanilla)^0.5)/A23stdlife))</f>
        <v>0</v>
      </c>
      <c r="AV372" s="161">
        <f>IF(A23stdlife="n/a","n/a",IF(AV$3&gt;(A23stdlife+$E372),(Input!$O$165*(1+rvanilla)^0.5)-SUM($O372:AU372),(Input!$O$165*(1+rvanilla)^0.5)/A23stdlife))</f>
        <v>0</v>
      </c>
      <c r="AW372" s="161">
        <f>IF(A23stdlife="n/a","n/a",IF(AW$3&gt;(A23stdlife+$E372),(Input!$O$165*(1+rvanilla)^0.5)-SUM($O372:AV372),(Input!$O$165*(1+rvanilla)^0.5)/A23stdlife))</f>
        <v>0</v>
      </c>
      <c r="AX372" s="161">
        <f>IF(A23stdlife="n/a","n/a",IF(AX$3&gt;(A23stdlife+$E372),(Input!$O$165*(1+rvanilla)^0.5)-SUM($O372:AW372),(Input!$O$165*(1+rvanilla)^0.5)/A23stdlife))</f>
        <v>0</v>
      </c>
      <c r="AY372" s="161">
        <f>IF(A23stdlife="n/a","n/a",IF(AY$3&gt;(A23stdlife+$E372),(Input!$O$165*(1+rvanilla)^0.5)-SUM($O372:AX372),(Input!$O$165*(1+rvanilla)^0.5)/A23stdlife))</f>
        <v>0</v>
      </c>
      <c r="AZ372" s="161">
        <f>IF(A23stdlife="n/a","n/a",IF(AZ$3&gt;(A23stdlife+$E372),(Input!$O$165*(1+rvanilla)^0.5)-SUM($O372:AY372),(Input!$O$165*(1+rvanilla)^0.5)/A23stdlife))</f>
        <v>0</v>
      </c>
      <c r="BA372" s="161">
        <f>IF(A23stdlife="n/a","n/a",IF(BA$3&gt;(A23stdlife+$E372),(Input!$O$165*(1+rvanilla)^0.5)-SUM($O372:AZ372),(Input!$O$165*(1+rvanilla)^0.5)/A23stdlife))</f>
        <v>0</v>
      </c>
      <c r="BB372" s="161">
        <f>IF(A23stdlife="n/a","n/a",IF(BB$3&gt;(A23stdlife+$E372),(Input!$O$165*(1+rvanilla)^0.5)-SUM($O372:BA372),(Input!$O$165*(1+rvanilla)^0.5)/A23stdlife))</f>
        <v>0</v>
      </c>
      <c r="BC372" s="161">
        <f>IF(A23stdlife="n/a","n/a",IF(BC$3&gt;(A23stdlife+$E372),(Input!$O$165*(1+rvanilla)^0.5)-SUM($O372:BB372),(Input!$O$165*(1+rvanilla)^0.5)/A23stdlife))</f>
        <v>0</v>
      </c>
      <c r="BD372" s="161">
        <f>IF(A23stdlife="n/a","n/a",IF(BD$3&gt;(A23stdlife+$E372),(Input!$O$165*(1+rvanilla)^0.5)-SUM($O372:BC372),(Input!$O$165*(1+rvanilla)^0.5)/A23stdlife))</f>
        <v>0</v>
      </c>
      <c r="BE372" s="161">
        <f>IF(A23stdlife="n/a","n/a",IF(BE$3&gt;(A23stdlife+$E372),(Input!$O$165*(1+rvanilla)^0.5)-SUM($O372:BD372),(Input!$O$165*(1+rvanilla)^0.5)/A23stdlife))</f>
        <v>0</v>
      </c>
      <c r="BF372" s="161">
        <f>IF(A23stdlife="n/a","n/a",IF(BF$3&gt;(A23stdlife+$E372),(Input!$O$165*(1+rvanilla)^0.5)-SUM($O372:BE372),(Input!$O$165*(1+rvanilla)^0.5)/A23stdlife))</f>
        <v>0</v>
      </c>
      <c r="BG372" s="161">
        <f>IF(A23stdlife="n/a","n/a",IF(BG$3&gt;(A23stdlife+$E372),(Input!$O$165*(1+rvanilla)^0.5)-SUM($O372:BF372),(Input!$O$165*(1+rvanilla)^0.5)/A23stdlife))</f>
        <v>0</v>
      </c>
      <c r="BH372" s="161">
        <f>IF(A23stdlife="n/a","n/a",IF(BH$3&gt;(A23stdlife+$E372),(Input!$O$165*(1+rvanilla)^0.5)-SUM($O372:BG372),(Input!$O$165*(1+rvanilla)^0.5)/A23stdlife))</f>
        <v>0</v>
      </c>
      <c r="BI372" s="161">
        <f>IF(A23stdlife="n/a","n/a",IF(BI$3&gt;(A23stdlife+$E372),(Input!$O$165*(1+rvanilla)^0.5)-SUM($O372:BH372),(Input!$O$165*(1+rvanilla)^0.5)/A23stdlife))</f>
        <v>0</v>
      </c>
      <c r="BJ372" s="19"/>
      <c r="BK372" s="19"/>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x14ac:dyDescent="0.2">
      <c r="A373" s="19"/>
      <c r="B373" s="19"/>
      <c r="C373" s="35"/>
      <c r="D373" s="469"/>
      <c r="E373" s="282">
        <v>10</v>
      </c>
      <c r="F373" s="37"/>
      <c r="G373" s="393"/>
      <c r="H373" s="307"/>
      <c r="I373" s="307"/>
      <c r="J373" s="307"/>
      <c r="K373" s="307"/>
      <c r="L373" s="307"/>
      <c r="M373" s="307"/>
      <c r="N373" s="307"/>
      <c r="O373" s="307"/>
      <c r="P373" s="306"/>
      <c r="Q373" s="161">
        <f>IF(A23stdlife="n/a","n/a",IF(Q$3&gt;(A23stdlife+$E373),(Input!$P$165*(1+rvanilla)^0.5)-SUM($P373:P373),(Input!$P$165*(1+rvanilla)^0.5)/A23stdlife))</f>
        <v>0</v>
      </c>
      <c r="R373" s="161">
        <f>IF(A23stdlife="n/a","n/a",IF(R$3&gt;(A23stdlife+$E373),(Input!$P$165*(1+rvanilla)^0.5)-SUM($P373:Q373),(Input!$P$165*(1+rvanilla)^0.5)/A23stdlife))</f>
        <v>0</v>
      </c>
      <c r="S373" s="161">
        <f>IF(A23stdlife="n/a","n/a",IF(S$3&gt;(A23stdlife+$E373),(Input!$P$165*(1+rvanilla)^0.5)-SUM($P373:R373),(Input!$P$165*(1+rvanilla)^0.5)/A23stdlife))</f>
        <v>0</v>
      </c>
      <c r="T373" s="161">
        <f>IF(A23stdlife="n/a","n/a",IF(T$3&gt;(A23stdlife+$E373),(Input!$P$165*(1+rvanilla)^0.5)-SUM($P373:S373),(Input!$P$165*(1+rvanilla)^0.5)/A23stdlife))</f>
        <v>0</v>
      </c>
      <c r="U373" s="161">
        <f>IF(A23stdlife="n/a","n/a",IF(U$3&gt;(A23stdlife+$E373),(Input!$P$165*(1+rvanilla)^0.5)-SUM($P373:T373),(Input!$P$165*(1+rvanilla)^0.5)/A23stdlife))</f>
        <v>0</v>
      </c>
      <c r="V373" s="161">
        <f>IF(A23stdlife="n/a","n/a",IF(V$3&gt;(A23stdlife+$E373),(Input!$P$165*(1+rvanilla)^0.5)-SUM($P373:U373),(Input!$P$165*(1+rvanilla)^0.5)/A23stdlife))</f>
        <v>0</v>
      </c>
      <c r="W373" s="161">
        <f>IF(A23stdlife="n/a","n/a",IF(W$3&gt;(A23stdlife+$E373),(Input!$P$165*(1+rvanilla)^0.5)-SUM($P373:V373),(Input!$P$165*(1+rvanilla)^0.5)/A23stdlife))</f>
        <v>0</v>
      </c>
      <c r="X373" s="161">
        <f>IF(A23stdlife="n/a","n/a",IF(X$3&gt;(A23stdlife+$E373),(Input!$P$165*(1+rvanilla)^0.5)-SUM($P373:W373),(Input!$P$165*(1+rvanilla)^0.5)/A23stdlife))</f>
        <v>0</v>
      </c>
      <c r="Y373" s="161">
        <f>IF(A23stdlife="n/a","n/a",IF(Y$3&gt;(A23stdlife+$E373),(Input!$P$165*(1+rvanilla)^0.5)-SUM($P373:X373),(Input!$P$165*(1+rvanilla)^0.5)/A23stdlife))</f>
        <v>0</v>
      </c>
      <c r="Z373" s="161">
        <f>IF(A23stdlife="n/a","n/a",IF(Z$3&gt;(A23stdlife+$E373),(Input!$P$165*(1+rvanilla)^0.5)-SUM($P373:Y373),(Input!$P$165*(1+rvanilla)^0.5)/A23stdlife))</f>
        <v>0</v>
      </c>
      <c r="AA373" s="161">
        <f>IF(A23stdlife="n/a","n/a",IF(AA$3&gt;(A23stdlife+$E373),(Input!$P$165*(1+rvanilla)^0.5)-SUM($P373:Z373),(Input!$P$165*(1+rvanilla)^0.5)/A23stdlife))</f>
        <v>0</v>
      </c>
      <c r="AB373" s="161">
        <f>IF(A23stdlife="n/a","n/a",IF(AB$3&gt;(A23stdlife+$E373),(Input!$P$165*(1+rvanilla)^0.5)-SUM($P373:AA373),(Input!$P$165*(1+rvanilla)^0.5)/A23stdlife))</f>
        <v>0</v>
      </c>
      <c r="AC373" s="161">
        <f>IF(A23stdlife="n/a","n/a",IF(AC$3&gt;(A23stdlife+$E373),(Input!$P$165*(1+rvanilla)^0.5)-SUM($P373:AB373),(Input!$P$165*(1+rvanilla)^0.5)/A23stdlife))</f>
        <v>0</v>
      </c>
      <c r="AD373" s="161">
        <f>IF(A23stdlife="n/a","n/a",IF(AD$3&gt;(A23stdlife+$E373),(Input!$P$165*(1+rvanilla)^0.5)-SUM($P373:AC373),(Input!$P$165*(1+rvanilla)^0.5)/A23stdlife))</f>
        <v>0</v>
      </c>
      <c r="AE373" s="161">
        <f>IF(A23stdlife="n/a","n/a",IF(AE$3&gt;(A23stdlife+$E373),(Input!$P$165*(1+rvanilla)^0.5)-SUM($P373:AD373),(Input!$P$165*(1+rvanilla)^0.5)/A23stdlife))</f>
        <v>0</v>
      </c>
      <c r="AF373" s="161">
        <f>IF(A23stdlife="n/a","n/a",IF(AF$3&gt;(A23stdlife+$E373),(Input!$P$165*(1+rvanilla)^0.5)-SUM($P373:AE373),(Input!$P$165*(1+rvanilla)^0.5)/A23stdlife))</f>
        <v>0</v>
      </c>
      <c r="AG373" s="161">
        <f>IF(A23stdlife="n/a","n/a",IF(AG$3&gt;(A23stdlife+$E373),(Input!$P$165*(1+rvanilla)^0.5)-SUM($P373:AF373),(Input!$P$165*(1+rvanilla)^0.5)/A23stdlife))</f>
        <v>0</v>
      </c>
      <c r="AH373" s="161">
        <f>IF(A23stdlife="n/a","n/a",IF(AH$3&gt;(A23stdlife+$E373),(Input!$P$165*(1+rvanilla)^0.5)-SUM($P373:AG373),(Input!$P$165*(1+rvanilla)^0.5)/A23stdlife))</f>
        <v>0</v>
      </c>
      <c r="AI373" s="161">
        <f>IF(A23stdlife="n/a","n/a",IF(AI$3&gt;(A23stdlife+$E373),(Input!$P$165*(1+rvanilla)^0.5)-SUM($P373:AH373),(Input!$P$165*(1+rvanilla)^0.5)/A23stdlife))</f>
        <v>0</v>
      </c>
      <c r="AJ373" s="161">
        <f>IF(A23stdlife="n/a","n/a",IF(AJ$3&gt;(A23stdlife+$E373),(Input!$P$165*(1+rvanilla)^0.5)-SUM($P373:AI373),(Input!$P$165*(1+rvanilla)^0.5)/A23stdlife))</f>
        <v>0</v>
      </c>
      <c r="AK373" s="161">
        <f>IF(A23stdlife="n/a","n/a",IF(AK$3&gt;(A23stdlife+$E373),(Input!$P$165*(1+rvanilla)^0.5)-SUM($P373:AJ373),(Input!$P$165*(1+rvanilla)^0.5)/A23stdlife))</f>
        <v>0</v>
      </c>
      <c r="AL373" s="161">
        <f>IF(A23stdlife="n/a","n/a",IF(AL$3&gt;(A23stdlife+$E373),(Input!$P$165*(1+rvanilla)^0.5)-SUM($P373:AK373),(Input!$P$165*(1+rvanilla)^0.5)/A23stdlife))</f>
        <v>0</v>
      </c>
      <c r="AM373" s="161">
        <f>IF(A23stdlife="n/a","n/a",IF(AM$3&gt;(A23stdlife+$E373),(Input!$P$165*(1+rvanilla)^0.5)-SUM($P373:AL373),(Input!$P$165*(1+rvanilla)^0.5)/A23stdlife))</f>
        <v>0</v>
      </c>
      <c r="AN373" s="161">
        <f>IF(A23stdlife="n/a","n/a",IF(AN$3&gt;(A23stdlife+$E373),(Input!$P$165*(1+rvanilla)^0.5)-SUM($P373:AM373),(Input!$P$165*(1+rvanilla)^0.5)/A23stdlife))</f>
        <v>0</v>
      </c>
      <c r="AO373" s="161">
        <f>IF(A23stdlife="n/a","n/a",IF(AO$3&gt;(A23stdlife+$E373),(Input!$P$165*(1+rvanilla)^0.5)-SUM($P373:AN373),(Input!$P$165*(1+rvanilla)^0.5)/A23stdlife))</f>
        <v>0</v>
      </c>
      <c r="AP373" s="161">
        <f>IF(A23stdlife="n/a","n/a",IF(AP$3&gt;(A23stdlife+$E373),(Input!$P$165*(1+rvanilla)^0.5)-SUM($P373:AO373),(Input!$P$165*(1+rvanilla)^0.5)/A23stdlife))</f>
        <v>0</v>
      </c>
      <c r="AQ373" s="161">
        <f>IF(A23stdlife="n/a","n/a",IF(AQ$3&gt;(A23stdlife+$E373),(Input!$P$165*(1+rvanilla)^0.5)-SUM($P373:AP373),(Input!$P$165*(1+rvanilla)^0.5)/A23stdlife))</f>
        <v>0</v>
      </c>
      <c r="AR373" s="161">
        <f>IF(A23stdlife="n/a","n/a",IF(AR$3&gt;(A23stdlife+$E373),(Input!$P$165*(1+rvanilla)^0.5)-SUM($P373:AQ373),(Input!$P$165*(1+rvanilla)^0.5)/A23stdlife))</f>
        <v>0</v>
      </c>
      <c r="AS373" s="161">
        <f>IF(A23stdlife="n/a","n/a",IF(AS$3&gt;(A23stdlife+$E373),(Input!$P$165*(1+rvanilla)^0.5)-SUM($P373:AR373),(Input!$P$165*(1+rvanilla)^0.5)/A23stdlife))</f>
        <v>0</v>
      </c>
      <c r="AT373" s="161">
        <f>IF(A23stdlife="n/a","n/a",IF(AT$3&gt;(A23stdlife+$E373),(Input!$P$165*(1+rvanilla)^0.5)-SUM($P373:AS373),(Input!$P$165*(1+rvanilla)^0.5)/A23stdlife))</f>
        <v>0</v>
      </c>
      <c r="AU373" s="161">
        <f>IF(A23stdlife="n/a","n/a",IF(AU$3&gt;(A23stdlife+$E373),(Input!$P$165*(1+rvanilla)^0.5)-SUM($P373:AT373),(Input!$P$165*(1+rvanilla)^0.5)/A23stdlife))</f>
        <v>0</v>
      </c>
      <c r="AV373" s="161">
        <f>IF(A23stdlife="n/a","n/a",IF(AV$3&gt;(A23stdlife+$E373),(Input!$P$165*(1+rvanilla)^0.5)-SUM($P373:AU373),(Input!$P$165*(1+rvanilla)^0.5)/A23stdlife))</f>
        <v>0</v>
      </c>
      <c r="AW373" s="161">
        <f>IF(A23stdlife="n/a","n/a",IF(AW$3&gt;(A23stdlife+$E373),(Input!$P$165*(1+rvanilla)^0.5)-SUM($P373:AV373),(Input!$P$165*(1+rvanilla)^0.5)/A23stdlife))</f>
        <v>0</v>
      </c>
      <c r="AX373" s="161">
        <f>IF(A23stdlife="n/a","n/a",IF(AX$3&gt;(A23stdlife+$E373),(Input!$P$165*(1+rvanilla)^0.5)-SUM($P373:AW373),(Input!$P$165*(1+rvanilla)^0.5)/A23stdlife))</f>
        <v>0</v>
      </c>
      <c r="AY373" s="161">
        <f>IF(A23stdlife="n/a","n/a",IF(AY$3&gt;(A23stdlife+$E373),(Input!$P$165*(1+rvanilla)^0.5)-SUM($P373:AX373),(Input!$P$165*(1+rvanilla)^0.5)/A23stdlife))</f>
        <v>0</v>
      </c>
      <c r="AZ373" s="161">
        <f>IF(A23stdlife="n/a","n/a",IF(AZ$3&gt;(A23stdlife+$E373),(Input!$P$165*(1+rvanilla)^0.5)-SUM($P373:AY373),(Input!$P$165*(1+rvanilla)^0.5)/A23stdlife))</f>
        <v>0</v>
      </c>
      <c r="BA373" s="161">
        <f>IF(A23stdlife="n/a","n/a",IF(BA$3&gt;(A23stdlife+$E373),(Input!$P$165*(1+rvanilla)^0.5)-SUM($P373:AZ373),(Input!$P$165*(1+rvanilla)^0.5)/A23stdlife))</f>
        <v>0</v>
      </c>
      <c r="BB373" s="161">
        <f>IF(A23stdlife="n/a","n/a",IF(BB$3&gt;(A23stdlife+$E373),(Input!$P$165*(1+rvanilla)^0.5)-SUM($P373:BA373),(Input!$P$165*(1+rvanilla)^0.5)/A23stdlife))</f>
        <v>0</v>
      </c>
      <c r="BC373" s="161">
        <f>IF(A23stdlife="n/a","n/a",IF(BC$3&gt;(A23stdlife+$E373),(Input!$P$165*(1+rvanilla)^0.5)-SUM($P373:BB373),(Input!$P$165*(1+rvanilla)^0.5)/A23stdlife))</f>
        <v>0</v>
      </c>
      <c r="BD373" s="161">
        <f>IF(A23stdlife="n/a","n/a",IF(BD$3&gt;(A23stdlife+$E373),(Input!$P$165*(1+rvanilla)^0.5)-SUM($P373:BC373),(Input!$P$165*(1+rvanilla)^0.5)/A23stdlife))</f>
        <v>0</v>
      </c>
      <c r="BE373" s="161">
        <f>IF(A23stdlife="n/a","n/a",IF(BE$3&gt;(A23stdlife+$E373),(Input!$P$165*(1+rvanilla)^0.5)-SUM($P373:BD373),(Input!$P$165*(1+rvanilla)^0.5)/A23stdlife))</f>
        <v>0</v>
      </c>
      <c r="BF373" s="161">
        <f>IF(A23stdlife="n/a","n/a",IF(BF$3&gt;(A23stdlife+$E373),(Input!$P$165*(1+rvanilla)^0.5)-SUM($P373:BE373),(Input!$P$165*(1+rvanilla)^0.5)/A23stdlife))</f>
        <v>0</v>
      </c>
      <c r="BG373" s="161">
        <f>IF(A23stdlife="n/a","n/a",IF(BG$3&gt;(A23stdlife+$E373),(Input!$P$165*(1+rvanilla)^0.5)-SUM($P373:BF373),(Input!$P$165*(1+rvanilla)^0.5)/A23stdlife))</f>
        <v>0</v>
      </c>
      <c r="BH373" s="161">
        <f>IF(A23stdlife="n/a","n/a",IF(BH$3&gt;(A23stdlife+$E373),(Input!$P$165*(1+rvanilla)^0.5)-SUM($P373:BG373),(Input!$P$165*(1+rvanilla)^0.5)/A23stdlife))</f>
        <v>0</v>
      </c>
      <c r="BI373" s="161">
        <f>IF(A23stdlife="n/a","n/a",IF(BI$3&gt;(A23stdlife+$E373),(Input!$P$165*(1+rvanilla)^0.5)-SUM($P373:BH373),(Input!$P$165*(1+rvanilla)^0.5)/A23stdlife))</f>
        <v>0</v>
      </c>
      <c r="BJ373" s="19"/>
      <c r="BK373" s="19"/>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1" x14ac:dyDescent="0.2">
      <c r="A374" s="19"/>
      <c r="B374" s="19"/>
      <c r="C374" s="35">
        <f>Asset23</f>
        <v>0</v>
      </c>
      <c r="D374" s="19"/>
      <c r="E374" s="19"/>
      <c r="F374" s="32"/>
      <c r="G374" s="158">
        <f t="shared" ref="G374:AL374" si="81">SUM(G362:G373)</f>
        <v>0</v>
      </c>
      <c r="H374" s="158">
        <f t="shared" si="81"/>
        <v>0</v>
      </c>
      <c r="I374" s="158">
        <f t="shared" si="81"/>
        <v>0</v>
      </c>
      <c r="J374" s="158">
        <f t="shared" si="81"/>
        <v>0</v>
      </c>
      <c r="K374" s="158">
        <f t="shared" si="81"/>
        <v>0</v>
      </c>
      <c r="L374" s="158">
        <f t="shared" si="81"/>
        <v>0</v>
      </c>
      <c r="M374" s="158">
        <f t="shared" si="81"/>
        <v>0</v>
      </c>
      <c r="N374" s="158">
        <f t="shared" si="81"/>
        <v>0</v>
      </c>
      <c r="O374" s="158">
        <f t="shared" si="81"/>
        <v>0</v>
      </c>
      <c r="P374" s="158">
        <f t="shared" si="81"/>
        <v>0</v>
      </c>
      <c r="Q374" s="158">
        <f t="shared" si="81"/>
        <v>0</v>
      </c>
      <c r="R374" s="158">
        <f t="shared" si="81"/>
        <v>0</v>
      </c>
      <c r="S374" s="158">
        <f t="shared" si="81"/>
        <v>0</v>
      </c>
      <c r="T374" s="158">
        <f t="shared" si="81"/>
        <v>0</v>
      </c>
      <c r="U374" s="158">
        <f t="shared" si="81"/>
        <v>0</v>
      </c>
      <c r="V374" s="158">
        <f t="shared" si="81"/>
        <v>0</v>
      </c>
      <c r="W374" s="158">
        <f t="shared" si="81"/>
        <v>0</v>
      </c>
      <c r="X374" s="158">
        <f t="shared" si="81"/>
        <v>0</v>
      </c>
      <c r="Y374" s="158">
        <f t="shared" si="81"/>
        <v>0</v>
      </c>
      <c r="Z374" s="158">
        <f t="shared" si="81"/>
        <v>0</v>
      </c>
      <c r="AA374" s="158">
        <f t="shared" si="81"/>
        <v>0</v>
      </c>
      <c r="AB374" s="158">
        <f t="shared" si="81"/>
        <v>0</v>
      </c>
      <c r="AC374" s="158">
        <f t="shared" si="81"/>
        <v>0</v>
      </c>
      <c r="AD374" s="158">
        <f t="shared" si="81"/>
        <v>0</v>
      </c>
      <c r="AE374" s="158">
        <f t="shared" si="81"/>
        <v>0</v>
      </c>
      <c r="AF374" s="158">
        <f t="shared" si="81"/>
        <v>0</v>
      </c>
      <c r="AG374" s="158">
        <f t="shared" si="81"/>
        <v>0</v>
      </c>
      <c r="AH374" s="158">
        <f t="shared" si="81"/>
        <v>0</v>
      </c>
      <c r="AI374" s="158">
        <f t="shared" si="81"/>
        <v>0</v>
      </c>
      <c r="AJ374" s="158">
        <f t="shared" si="81"/>
        <v>0</v>
      </c>
      <c r="AK374" s="158">
        <f t="shared" si="81"/>
        <v>0</v>
      </c>
      <c r="AL374" s="158">
        <f t="shared" si="81"/>
        <v>0</v>
      </c>
      <c r="AM374" s="158">
        <f t="shared" ref="AM374:BI374" si="82">SUM(AM362:AM373)</f>
        <v>0</v>
      </c>
      <c r="AN374" s="158">
        <f t="shared" si="82"/>
        <v>0</v>
      </c>
      <c r="AO374" s="158">
        <f t="shared" si="82"/>
        <v>0</v>
      </c>
      <c r="AP374" s="158">
        <f t="shared" si="82"/>
        <v>0</v>
      </c>
      <c r="AQ374" s="158">
        <f t="shared" si="82"/>
        <v>0</v>
      </c>
      <c r="AR374" s="158">
        <f t="shared" si="82"/>
        <v>0</v>
      </c>
      <c r="AS374" s="158">
        <f t="shared" si="82"/>
        <v>0</v>
      </c>
      <c r="AT374" s="158">
        <f t="shared" si="82"/>
        <v>0</v>
      </c>
      <c r="AU374" s="158">
        <f t="shared" si="82"/>
        <v>0</v>
      </c>
      <c r="AV374" s="158">
        <f t="shared" si="82"/>
        <v>0</v>
      </c>
      <c r="AW374" s="158">
        <f t="shared" si="82"/>
        <v>0</v>
      </c>
      <c r="AX374" s="158">
        <f t="shared" si="82"/>
        <v>0</v>
      </c>
      <c r="AY374" s="158">
        <f t="shared" si="82"/>
        <v>0</v>
      </c>
      <c r="AZ374" s="158">
        <f t="shared" si="82"/>
        <v>0</v>
      </c>
      <c r="BA374" s="158">
        <f t="shared" si="82"/>
        <v>0</v>
      </c>
      <c r="BB374" s="158">
        <f t="shared" si="82"/>
        <v>0</v>
      </c>
      <c r="BC374" s="158">
        <f t="shared" si="82"/>
        <v>0</v>
      </c>
      <c r="BD374" s="158">
        <f t="shared" si="82"/>
        <v>0</v>
      </c>
      <c r="BE374" s="158">
        <f t="shared" si="82"/>
        <v>0</v>
      </c>
      <c r="BF374" s="158">
        <f t="shared" si="82"/>
        <v>0</v>
      </c>
      <c r="BG374" s="158">
        <f t="shared" si="82"/>
        <v>0</v>
      </c>
      <c r="BH374" s="158">
        <f t="shared" si="82"/>
        <v>0</v>
      </c>
      <c r="BI374" s="158">
        <f t="shared" si="82"/>
        <v>0</v>
      </c>
      <c r="BJ374" s="19"/>
      <c r="BK374" s="19"/>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x14ac:dyDescent="0.2">
      <c r="A375" s="19"/>
      <c r="B375" s="42">
        <f>C387</f>
        <v>0</v>
      </c>
      <c r="C375" s="43"/>
      <c r="D375" s="44" t="s">
        <v>72</v>
      </c>
      <c r="E375" s="43"/>
      <c r="F375" s="45"/>
      <c r="G375" s="391">
        <f>IF(G$3&gt;A24remlife,A24value-SUM($F375:F375),IF(A24remlife="N/A","n/a",A24value/A24remlife))</f>
        <v>0</v>
      </c>
      <c r="H375" s="160">
        <f>IF(H$3&gt;A24remlife,A24value-SUM($F375:G375),IF(A24remlife="N/A","n/a",A24value/A24remlife))</f>
        <v>0</v>
      </c>
      <c r="I375" s="160">
        <f>IF(I$3&gt;A24remlife,A24value-SUM($F375:H375),IF(A24remlife="N/A","n/a",A24value/A24remlife))</f>
        <v>0</v>
      </c>
      <c r="J375" s="160">
        <f>IF(J$3&gt;A24remlife,A24value-SUM($F375:I375),IF(A24remlife="N/A","n/a",A24value/A24remlife))</f>
        <v>0</v>
      </c>
      <c r="K375" s="160">
        <f>IF(K$3&gt;A24remlife,A24value-SUM($F375:J375),IF(A24remlife="N/A","n/a",A24value/A24remlife))</f>
        <v>0</v>
      </c>
      <c r="L375" s="160">
        <f>IF(L$3&gt;A24remlife,A24value-SUM($F375:K375),IF(A24remlife="N/A","n/a",A24value/A24remlife))</f>
        <v>0</v>
      </c>
      <c r="M375" s="160">
        <f>IF(M$3&gt;A24remlife,A24value-SUM($F375:L375),IF(A24remlife="N/A","n/a",A24value/A24remlife))</f>
        <v>0</v>
      </c>
      <c r="N375" s="160">
        <f>IF(N$3&gt;A24remlife,A24value-SUM($F375:M375),IF(A24remlife="N/A","n/a",A24value/A24remlife))</f>
        <v>0</v>
      </c>
      <c r="O375" s="160">
        <f>IF(O$3&gt;A24remlife,A24value-SUM($F375:N375),IF(A24remlife="N/A","n/a",A24value/A24remlife))</f>
        <v>0</v>
      </c>
      <c r="P375" s="160">
        <f>IF(P$3&gt;A24remlife,A24value-SUM($F375:O375),IF(A24remlife="N/A","n/a",A24value/A24remlife))</f>
        <v>0</v>
      </c>
      <c r="Q375" s="160">
        <f>IF(Q$3&gt;A24remlife,A24value-SUM($F375:P375),IF(A24remlife="N/A","n/a",A24value/A24remlife))</f>
        <v>0</v>
      </c>
      <c r="R375" s="160">
        <f>IF(R$3&gt;A24remlife,A24value-SUM($F375:Q375),IF(A24remlife="N/A","n/a",A24value/A24remlife))</f>
        <v>0</v>
      </c>
      <c r="S375" s="160">
        <f>IF(S$3&gt;A24remlife,A24value-SUM($F375:R375),IF(A24remlife="N/A","n/a",A24value/A24remlife))</f>
        <v>0</v>
      </c>
      <c r="T375" s="160">
        <f>IF(T$3&gt;A24remlife,A24value-SUM($F375:S375),IF(A24remlife="N/A","n/a",A24value/A24remlife))</f>
        <v>0</v>
      </c>
      <c r="U375" s="160">
        <f>IF(U$3&gt;A24remlife,A24value-SUM($F375:T375),IF(A24remlife="N/A","n/a",A24value/A24remlife))</f>
        <v>0</v>
      </c>
      <c r="V375" s="160">
        <f>IF(V$3&gt;A24remlife,A24value-SUM($F375:U375),IF(A24remlife="N/A","n/a",A24value/A24remlife))</f>
        <v>0</v>
      </c>
      <c r="W375" s="160">
        <f>IF(W$3&gt;A24remlife,A24value-SUM($F375:V375),IF(A24remlife="N/A","n/a",A24value/A24remlife))</f>
        <v>0</v>
      </c>
      <c r="X375" s="160">
        <f>IF(X$3&gt;A24remlife,A24value-SUM($F375:W375),IF(A24remlife="N/A","n/a",A24value/A24remlife))</f>
        <v>0</v>
      </c>
      <c r="Y375" s="160">
        <f>IF(Y$3&gt;A24remlife,A24value-SUM($F375:X375),IF(A24remlife="N/A","n/a",A24value/A24remlife))</f>
        <v>0</v>
      </c>
      <c r="Z375" s="160">
        <f>IF(Z$3&gt;A24remlife,A24value-SUM($F375:Y375),IF(A24remlife="N/A","n/a",A24value/A24remlife))</f>
        <v>0</v>
      </c>
      <c r="AA375" s="160">
        <f>IF(AA$3&gt;A24remlife,A24value-SUM($F375:Z375),IF(A24remlife="N/A","n/a",A24value/A24remlife))</f>
        <v>0</v>
      </c>
      <c r="AB375" s="160">
        <f>IF(AB$3&gt;A24remlife,A24value-SUM($F375:AA375),IF(A24remlife="N/A","n/a",A24value/A24remlife))</f>
        <v>0</v>
      </c>
      <c r="AC375" s="160">
        <f>IF(AC$3&gt;A24remlife,A24value-SUM($F375:AB375),IF(A24remlife="N/A","n/a",A24value/A24remlife))</f>
        <v>0</v>
      </c>
      <c r="AD375" s="160">
        <f>IF(AD$3&gt;A24remlife,A24value-SUM($F375:AC375),IF(A24remlife="N/A","n/a",A24value/A24remlife))</f>
        <v>0</v>
      </c>
      <c r="AE375" s="160">
        <f>IF(AE$3&gt;A24remlife,A24value-SUM($F375:AD375),IF(A24remlife="N/A","n/a",A24value/A24remlife))</f>
        <v>0</v>
      </c>
      <c r="AF375" s="160">
        <f>IF(AF$3&gt;A24remlife,A24value-SUM($F375:AE375),IF(A24remlife="N/A","n/a",A24value/A24remlife))</f>
        <v>0</v>
      </c>
      <c r="AG375" s="160">
        <f>IF(AG$3&gt;A24remlife,A24value-SUM($F375:AF375),IF(A24remlife="N/A","n/a",A24value/A24remlife))</f>
        <v>0</v>
      </c>
      <c r="AH375" s="160">
        <f>IF(AH$3&gt;A24remlife,A24value-SUM($F375:AG375),IF(A24remlife="N/A","n/a",A24value/A24remlife))</f>
        <v>0</v>
      </c>
      <c r="AI375" s="160">
        <f>IF(AI$3&gt;A24remlife,A24value-SUM($F375:AH375),IF(A24remlife="N/A","n/a",A24value/A24remlife))</f>
        <v>0</v>
      </c>
      <c r="AJ375" s="160">
        <f>IF(AJ$3&gt;A24remlife,A24value-SUM($F375:AI375),IF(A24remlife="N/A","n/a",A24value/A24remlife))</f>
        <v>0</v>
      </c>
      <c r="AK375" s="160">
        <f>IF(AK$3&gt;A24remlife,A24value-SUM($F375:AJ375),IF(A24remlife="N/A","n/a",A24value/A24remlife))</f>
        <v>0</v>
      </c>
      <c r="AL375" s="160">
        <f>IF(AL$3&gt;A24remlife,A24value-SUM($F375:AK375),IF(A24remlife="N/A","n/a",A24value/A24remlife))</f>
        <v>0</v>
      </c>
      <c r="AM375" s="160">
        <f>IF(AM$3&gt;A24remlife,A24value-SUM($F375:AL375),IF(A24remlife="N/A","n/a",A24value/A24remlife))</f>
        <v>0</v>
      </c>
      <c r="AN375" s="160">
        <f>IF(AN$3&gt;A24remlife,A24value-SUM($F375:AM375),IF(A24remlife="N/A","n/a",A24value/A24remlife))</f>
        <v>0</v>
      </c>
      <c r="AO375" s="160">
        <f>IF(AO$3&gt;A24remlife,A24value-SUM($F375:AN375),IF(A24remlife="N/A","n/a",A24value/A24remlife))</f>
        <v>0</v>
      </c>
      <c r="AP375" s="160">
        <f>IF(AP$3&gt;A24remlife,A24value-SUM($F375:AO375),IF(A24remlife="N/A","n/a",A24value/A24remlife))</f>
        <v>0</v>
      </c>
      <c r="AQ375" s="160">
        <f>IF(AQ$3&gt;A24remlife,A24value-SUM($F375:AP375),IF(A24remlife="N/A","n/a",A24value/A24remlife))</f>
        <v>0</v>
      </c>
      <c r="AR375" s="160">
        <f>IF(AR$3&gt;A24remlife,A24value-SUM($F375:AQ375),IF(A24remlife="N/A","n/a",A24value/A24remlife))</f>
        <v>0</v>
      </c>
      <c r="AS375" s="160">
        <f>IF(AS$3&gt;A24remlife,A24value-SUM($F375:AR375),IF(A24remlife="N/A","n/a",A24value/A24remlife))</f>
        <v>0</v>
      </c>
      <c r="AT375" s="160">
        <f>IF(AT$3&gt;A24remlife,A24value-SUM($F375:AS375),IF(A24remlife="N/A","n/a",A24value/A24remlife))</f>
        <v>0</v>
      </c>
      <c r="AU375" s="160">
        <f>IF(AU$3&gt;A24remlife,A24value-SUM($F375:AT375),IF(A24remlife="N/A","n/a",A24value/A24remlife))</f>
        <v>0</v>
      </c>
      <c r="AV375" s="160">
        <f>IF(AV$3&gt;A24remlife,A24value-SUM($F375:AU375),IF(A24remlife="N/A","n/a",A24value/A24remlife))</f>
        <v>0</v>
      </c>
      <c r="AW375" s="160">
        <f>IF(AW$3&gt;A24remlife,A24value-SUM($F375:AV375),IF(A24remlife="N/A","n/a",A24value/A24remlife))</f>
        <v>0</v>
      </c>
      <c r="AX375" s="160">
        <f>IF(AX$3&gt;A24remlife,A24value-SUM($F375:AW375),IF(A24remlife="N/A","n/a",A24value/A24remlife))</f>
        <v>0</v>
      </c>
      <c r="AY375" s="160">
        <f>IF(AY$3&gt;A24remlife,A24value-SUM($F375:AX375),IF(A24remlife="N/A","n/a",A24value/A24remlife))</f>
        <v>0</v>
      </c>
      <c r="AZ375" s="160">
        <f>IF(AZ$3&gt;A24remlife,A24value-SUM($F375:AY375),IF(A24remlife="N/A","n/a",A24value/A24remlife))</f>
        <v>0</v>
      </c>
      <c r="BA375" s="160">
        <f>IF(BA$3&gt;A24remlife,A24value-SUM($F375:AZ375),IF(A24remlife="N/A","n/a",A24value/A24remlife))</f>
        <v>0</v>
      </c>
      <c r="BB375" s="160">
        <f>IF(BB$3&gt;A24remlife,A24value-SUM($F375:BA375),IF(A24remlife="N/A","n/a",A24value/A24remlife))</f>
        <v>0</v>
      </c>
      <c r="BC375" s="160">
        <f>IF(BC$3&gt;A24remlife,A24value-SUM($F375:BB375),IF(A24remlife="N/A","n/a",A24value/A24remlife))</f>
        <v>0</v>
      </c>
      <c r="BD375" s="160">
        <f>IF(BD$3&gt;A24remlife,A24value-SUM($F375:BC375),IF(A24remlife="N/A","n/a",A24value/A24remlife))</f>
        <v>0</v>
      </c>
      <c r="BE375" s="160">
        <f>IF(BE$3&gt;A24remlife,A24value-SUM($F375:BD375),IF(A24remlife="N/A","n/a",A24value/A24remlife))</f>
        <v>0</v>
      </c>
      <c r="BF375" s="160">
        <f>IF(BF$3&gt;A24remlife,A24value-SUM($F375:BE375),IF(A24remlife="N/A","n/a",A24value/A24remlife))</f>
        <v>0</v>
      </c>
      <c r="BG375" s="160">
        <f>IF(BG$3&gt;A24remlife,A24value-SUM($F375:BF375),IF(A24remlife="N/A","n/a",A24value/A24remlife))</f>
        <v>0</v>
      </c>
      <c r="BH375" s="160">
        <f>IF(BH$3&gt;A24remlife,A24value-SUM($F375:BG375),IF(A24remlife="N/A","n/a",A24value/A24remlife))</f>
        <v>0</v>
      </c>
      <c r="BI375" s="160">
        <f>IF(BI$3&gt;A24remlife,A24value-SUM($F375:BH375),IF(A24remlife="N/A","n/a",A24value/A24remlife))</f>
        <v>0</v>
      </c>
      <c r="BJ375" s="19"/>
      <c r="BK375" s="19"/>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x14ac:dyDescent="0.2">
      <c r="A376" s="19"/>
      <c r="B376" s="19"/>
      <c r="C376" s="35"/>
      <c r="D376" s="469" t="s">
        <v>71</v>
      </c>
      <c r="E376" s="281">
        <v>0</v>
      </c>
      <c r="F376" s="37"/>
      <c r="G376" s="157"/>
      <c r="H376" s="161"/>
      <c r="I376" s="161"/>
      <c r="J376" s="161"/>
      <c r="K376" s="161"/>
      <c r="L376" s="161"/>
      <c r="M376" s="161"/>
      <c r="N376" s="161"/>
      <c r="O376" s="161"/>
      <c r="P376" s="161"/>
      <c r="Q376" s="161"/>
      <c r="R376" s="161"/>
      <c r="S376" s="161"/>
      <c r="T376" s="161"/>
      <c r="U376" s="161"/>
      <c r="V376" s="161"/>
      <c r="W376" s="161"/>
      <c r="X376" s="161"/>
      <c r="Y376" s="161"/>
      <c r="Z376" s="161"/>
      <c r="AA376" s="161"/>
      <c r="AB376" s="161"/>
      <c r="AC376" s="161"/>
      <c r="AD376" s="161"/>
      <c r="AE376" s="161"/>
      <c r="AF376" s="161"/>
      <c r="AG376" s="161"/>
      <c r="AH376" s="161"/>
      <c r="AI376" s="161"/>
      <c r="AJ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9"/>
      <c r="BK376" s="19"/>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x14ac:dyDescent="0.2">
      <c r="A377" s="19"/>
      <c r="B377" s="19"/>
      <c r="C377" s="35"/>
      <c r="D377" s="469"/>
      <c r="E377" s="281">
        <v>1</v>
      </c>
      <c r="F377" s="37"/>
      <c r="G377" s="392"/>
      <c r="H377" s="161">
        <f>IF(A24stdlife="n/a","n/a",IF(H$3&gt;(A24stdlife+$E377),(Input!$G$166*(1+rvanilla)^0.5)-SUM($G377:G377),(Input!$G$166*(1+rvanilla)^0.5)/A24stdlife))</f>
        <v>0</v>
      </c>
      <c r="I377" s="161">
        <f>IF(A24stdlife="n/a","n/a",IF(I$3&gt;(A24stdlife+$E377),(Input!$G$166*(1+rvanilla)^0.5)-SUM($G377:H377),(Input!$G$166*(1+rvanilla)^0.5)/A24stdlife))</f>
        <v>0</v>
      </c>
      <c r="J377" s="161">
        <f>IF(A24stdlife="n/a","n/a",IF(J$3&gt;(A24stdlife+$E377),(Input!$G$166*(1+rvanilla)^0.5)-SUM($G377:I377),(Input!$G$166*(1+rvanilla)^0.5)/A24stdlife))</f>
        <v>0</v>
      </c>
      <c r="K377" s="161">
        <f>IF(A24stdlife="n/a","n/a",IF(K$3&gt;(A24stdlife+$E377),(Input!$G$166*(1+rvanilla)^0.5)-SUM($G377:J377),(Input!$G$166*(1+rvanilla)^0.5)/A24stdlife))</f>
        <v>0</v>
      </c>
      <c r="L377" s="161">
        <f>IF(A24stdlife="n/a","n/a",IF(L$3&gt;(A24stdlife+$E377),(Input!$G$166*(1+rvanilla)^0.5)-SUM($G377:K377),(Input!$G$166*(1+rvanilla)^0.5)/A24stdlife))</f>
        <v>0</v>
      </c>
      <c r="M377" s="161">
        <f>IF(A24stdlife="n/a","n/a",IF(M$3&gt;(A24stdlife+$E377),(Input!$G$166*(1+rvanilla)^0.5)-SUM($G377:L377),(Input!$G$166*(1+rvanilla)^0.5)/A24stdlife))</f>
        <v>0</v>
      </c>
      <c r="N377" s="161">
        <f>IF(A24stdlife="n/a","n/a",IF(N$3&gt;(A24stdlife+$E377),(Input!$G$166*(1+rvanilla)^0.5)-SUM($G377:M377),(Input!$G$166*(1+rvanilla)^0.5)/A24stdlife))</f>
        <v>0</v>
      </c>
      <c r="O377" s="161">
        <f>IF(A24stdlife="n/a","n/a",IF(O$3&gt;(A24stdlife+$E377),(Input!$G$166*(1+rvanilla)^0.5)-SUM($G377:N377),(Input!$G$166*(1+rvanilla)^0.5)/A24stdlife))</f>
        <v>0</v>
      </c>
      <c r="P377" s="161">
        <f>IF(A24stdlife="n/a","n/a",IF(P$3&gt;(A24stdlife+$E377),(Input!$G$166*(1+rvanilla)^0.5)-SUM($G377:O377),(Input!$G$166*(1+rvanilla)^0.5)/A24stdlife))</f>
        <v>0</v>
      </c>
      <c r="Q377" s="161">
        <f>IF(A24stdlife="n/a","n/a",IF(Q$3&gt;(A24stdlife+$E377),(Input!$G$166*(1+rvanilla)^0.5)-SUM($G377:P377),(Input!$G$166*(1+rvanilla)^0.5)/A24stdlife))</f>
        <v>0</v>
      </c>
      <c r="R377" s="161">
        <f>IF(A24stdlife="n/a","n/a",IF(R$3&gt;(A24stdlife+$E377),(Input!$G$166*(1+rvanilla)^0.5)-SUM($G377:Q377),(Input!$G$166*(1+rvanilla)^0.5)/A24stdlife))</f>
        <v>0</v>
      </c>
      <c r="S377" s="161">
        <f>IF(A24stdlife="n/a","n/a",IF(S$3&gt;(A24stdlife+$E377),(Input!$G$166*(1+rvanilla)^0.5)-SUM($G377:R377),(Input!$G$166*(1+rvanilla)^0.5)/A24stdlife))</f>
        <v>0</v>
      </c>
      <c r="T377" s="161">
        <f>IF(A24stdlife="n/a","n/a",IF(T$3&gt;(A24stdlife+$E377),(Input!$G$166*(1+rvanilla)^0.5)-SUM($G377:S377),(Input!$G$166*(1+rvanilla)^0.5)/A24stdlife))</f>
        <v>0</v>
      </c>
      <c r="U377" s="161">
        <f>IF(A24stdlife="n/a","n/a",IF(U$3&gt;(A24stdlife+$E377),(Input!$G$166*(1+rvanilla)^0.5)-SUM($G377:T377),(Input!$G$166*(1+rvanilla)^0.5)/A24stdlife))</f>
        <v>0</v>
      </c>
      <c r="V377" s="161">
        <f>IF(A24stdlife="n/a","n/a",IF(V$3&gt;(A24stdlife+$E377),(Input!$G$166*(1+rvanilla)^0.5)-SUM($G377:U377),(Input!$G$166*(1+rvanilla)^0.5)/A24stdlife))</f>
        <v>0</v>
      </c>
      <c r="W377" s="161">
        <f>IF(A24stdlife="n/a","n/a",IF(W$3&gt;(A24stdlife+$E377),(Input!$G$166*(1+rvanilla)^0.5)-SUM($G377:V377),(Input!$G$166*(1+rvanilla)^0.5)/A24stdlife))</f>
        <v>0</v>
      </c>
      <c r="X377" s="161">
        <f>IF(A24stdlife="n/a","n/a",IF(X$3&gt;(A24stdlife+$E377),(Input!$G$166*(1+rvanilla)^0.5)-SUM($G377:W377),(Input!$G$166*(1+rvanilla)^0.5)/A24stdlife))</f>
        <v>0</v>
      </c>
      <c r="Y377" s="161">
        <f>IF(A24stdlife="n/a","n/a",IF(Y$3&gt;(A24stdlife+$E377),(Input!$G$166*(1+rvanilla)^0.5)-SUM($G377:X377),(Input!$G$166*(1+rvanilla)^0.5)/A24stdlife))</f>
        <v>0</v>
      </c>
      <c r="Z377" s="161">
        <f>IF(A24stdlife="n/a","n/a",IF(Z$3&gt;(A24stdlife+$E377),(Input!$G$166*(1+rvanilla)^0.5)-SUM($G377:Y377),(Input!$G$166*(1+rvanilla)^0.5)/A24stdlife))</f>
        <v>0</v>
      </c>
      <c r="AA377" s="161">
        <f>IF(A24stdlife="n/a","n/a",IF(AA$3&gt;(A24stdlife+$E377),(Input!$G$166*(1+rvanilla)^0.5)-SUM($G377:Z377),(Input!$G$166*(1+rvanilla)^0.5)/A24stdlife))</f>
        <v>0</v>
      </c>
      <c r="AB377" s="161">
        <f>IF(A24stdlife="n/a","n/a",IF(AB$3&gt;(A24stdlife+$E377),(Input!$G$166*(1+rvanilla)^0.5)-SUM($G377:AA377),(Input!$G$166*(1+rvanilla)^0.5)/A24stdlife))</f>
        <v>0</v>
      </c>
      <c r="AC377" s="161">
        <f>IF(A24stdlife="n/a","n/a",IF(AC$3&gt;(A24stdlife+$E377),(Input!$G$166*(1+rvanilla)^0.5)-SUM($G377:AB377),(Input!$G$166*(1+rvanilla)^0.5)/A24stdlife))</f>
        <v>0</v>
      </c>
      <c r="AD377" s="161">
        <f>IF(A24stdlife="n/a","n/a",IF(AD$3&gt;(A24stdlife+$E377),(Input!$G$166*(1+rvanilla)^0.5)-SUM($G377:AC377),(Input!$G$166*(1+rvanilla)^0.5)/A24stdlife))</f>
        <v>0</v>
      </c>
      <c r="AE377" s="161">
        <f>IF(A24stdlife="n/a","n/a",IF(AE$3&gt;(A24stdlife+$E377),(Input!$G$166*(1+rvanilla)^0.5)-SUM($G377:AD377),(Input!$G$166*(1+rvanilla)^0.5)/A24stdlife))</f>
        <v>0</v>
      </c>
      <c r="AF377" s="161">
        <f>IF(A24stdlife="n/a","n/a",IF(AF$3&gt;(A24stdlife+$E377),(Input!$G$166*(1+rvanilla)^0.5)-SUM($G377:AE377),(Input!$G$166*(1+rvanilla)^0.5)/A24stdlife))</f>
        <v>0</v>
      </c>
      <c r="AG377" s="161">
        <f>IF(A24stdlife="n/a","n/a",IF(AG$3&gt;(A24stdlife+$E377),(Input!$G$166*(1+rvanilla)^0.5)-SUM($G377:AF377),(Input!$G$166*(1+rvanilla)^0.5)/A24stdlife))</f>
        <v>0</v>
      </c>
      <c r="AH377" s="161">
        <f>IF(A24stdlife="n/a","n/a",IF(AH$3&gt;(A24stdlife+$E377),(Input!$G$166*(1+rvanilla)^0.5)-SUM($G377:AG377),(Input!$G$166*(1+rvanilla)^0.5)/A24stdlife))</f>
        <v>0</v>
      </c>
      <c r="AI377" s="161">
        <f>IF(A24stdlife="n/a","n/a",IF(AI$3&gt;(A24stdlife+$E377),(Input!$G$166*(1+rvanilla)^0.5)-SUM($G377:AH377),(Input!$G$166*(1+rvanilla)^0.5)/A24stdlife))</f>
        <v>0</v>
      </c>
      <c r="AJ377" s="161">
        <f>IF(A24stdlife="n/a","n/a",IF(AJ$3&gt;(A24stdlife+$E377),(Input!$G$166*(1+rvanilla)^0.5)-SUM($G377:AI377),(Input!$G$166*(1+rvanilla)^0.5)/A24stdlife))</f>
        <v>0</v>
      </c>
      <c r="AK377" s="161">
        <f>IF(A24stdlife="n/a","n/a",IF(AK$3&gt;(A24stdlife+$E377),(Input!$G$166*(1+rvanilla)^0.5)-SUM($G377:AJ377),(Input!$G$166*(1+rvanilla)^0.5)/A24stdlife))</f>
        <v>0</v>
      </c>
      <c r="AL377" s="161">
        <f>IF(A24stdlife="n/a","n/a",IF(AL$3&gt;(A24stdlife+$E377),(Input!$G$166*(1+rvanilla)^0.5)-SUM($G377:AK377),(Input!$G$166*(1+rvanilla)^0.5)/A24stdlife))</f>
        <v>0</v>
      </c>
      <c r="AM377" s="161">
        <f>IF(A24stdlife="n/a","n/a",IF(AM$3&gt;(A24stdlife+$E377),(Input!$G$166*(1+rvanilla)^0.5)-SUM($G377:AL377),(Input!$G$166*(1+rvanilla)^0.5)/A24stdlife))</f>
        <v>0</v>
      </c>
      <c r="AN377" s="161">
        <f>IF(A24stdlife="n/a","n/a",IF(AN$3&gt;(A24stdlife+$E377),(Input!$G$166*(1+rvanilla)^0.5)-SUM($G377:AM377),(Input!$G$166*(1+rvanilla)^0.5)/A24stdlife))</f>
        <v>0</v>
      </c>
      <c r="AO377" s="161">
        <f>IF(A24stdlife="n/a","n/a",IF(AO$3&gt;(A24stdlife+$E377),(Input!$G$166*(1+rvanilla)^0.5)-SUM($G377:AN377),(Input!$G$166*(1+rvanilla)^0.5)/A24stdlife))</f>
        <v>0</v>
      </c>
      <c r="AP377" s="161">
        <f>IF(A24stdlife="n/a","n/a",IF(AP$3&gt;(A24stdlife+$E377),(Input!$G$166*(1+rvanilla)^0.5)-SUM($G377:AO377),(Input!$G$166*(1+rvanilla)^0.5)/A24stdlife))</f>
        <v>0</v>
      </c>
      <c r="AQ377" s="161">
        <f>IF(A24stdlife="n/a","n/a",IF(AQ$3&gt;(A24stdlife+$E377),(Input!$G$166*(1+rvanilla)^0.5)-SUM($G377:AP377),(Input!$G$166*(1+rvanilla)^0.5)/A24stdlife))</f>
        <v>0</v>
      </c>
      <c r="AR377" s="161">
        <f>IF(A24stdlife="n/a","n/a",IF(AR$3&gt;(A24stdlife+$E377),(Input!$G$166*(1+rvanilla)^0.5)-SUM($G377:AQ377),(Input!$G$166*(1+rvanilla)^0.5)/A24stdlife))</f>
        <v>0</v>
      </c>
      <c r="AS377" s="161">
        <f>IF(A24stdlife="n/a","n/a",IF(AS$3&gt;(A24stdlife+$E377),(Input!$G$166*(1+rvanilla)^0.5)-SUM($G377:AR377),(Input!$G$166*(1+rvanilla)^0.5)/A24stdlife))</f>
        <v>0</v>
      </c>
      <c r="AT377" s="161">
        <f>IF(A24stdlife="n/a","n/a",IF(AT$3&gt;(A24stdlife+$E377),(Input!$G$166*(1+rvanilla)^0.5)-SUM($G377:AS377),(Input!$G$166*(1+rvanilla)^0.5)/A24stdlife))</f>
        <v>0</v>
      </c>
      <c r="AU377" s="161">
        <f>IF(A24stdlife="n/a","n/a",IF(AU$3&gt;(A24stdlife+$E377),(Input!$G$166*(1+rvanilla)^0.5)-SUM($G377:AT377),(Input!$G$166*(1+rvanilla)^0.5)/A24stdlife))</f>
        <v>0</v>
      </c>
      <c r="AV377" s="161">
        <f>IF(A24stdlife="n/a","n/a",IF(AV$3&gt;(A24stdlife+$E377),(Input!$G$166*(1+rvanilla)^0.5)-SUM($G377:AU377),(Input!$G$166*(1+rvanilla)^0.5)/A24stdlife))</f>
        <v>0</v>
      </c>
      <c r="AW377" s="161">
        <f>IF(A24stdlife="n/a","n/a",IF(AW$3&gt;(A24stdlife+$E377),(Input!$G$166*(1+rvanilla)^0.5)-SUM($G377:AV377),(Input!$G$166*(1+rvanilla)^0.5)/A24stdlife))</f>
        <v>0</v>
      </c>
      <c r="AX377" s="161">
        <f>IF(A24stdlife="n/a","n/a",IF(AX$3&gt;(A24stdlife+$E377),(Input!$G$166*(1+rvanilla)^0.5)-SUM($G377:AW377),(Input!$G$166*(1+rvanilla)^0.5)/A24stdlife))</f>
        <v>0</v>
      </c>
      <c r="AY377" s="161">
        <f>IF(A24stdlife="n/a","n/a",IF(AY$3&gt;(A24stdlife+$E377),(Input!$G$166*(1+rvanilla)^0.5)-SUM($G377:AX377),(Input!$G$166*(1+rvanilla)^0.5)/A24stdlife))</f>
        <v>0</v>
      </c>
      <c r="AZ377" s="161">
        <f>IF(A24stdlife="n/a","n/a",IF(AZ$3&gt;(A24stdlife+$E377),(Input!$G$166*(1+rvanilla)^0.5)-SUM($G377:AY377),(Input!$G$166*(1+rvanilla)^0.5)/A24stdlife))</f>
        <v>0</v>
      </c>
      <c r="BA377" s="161">
        <f>IF(A24stdlife="n/a","n/a",IF(BA$3&gt;(A24stdlife+$E377),(Input!$G$166*(1+rvanilla)^0.5)-SUM($G377:AZ377),(Input!$G$166*(1+rvanilla)^0.5)/A24stdlife))</f>
        <v>0</v>
      </c>
      <c r="BB377" s="161">
        <f>IF(A24stdlife="n/a","n/a",IF(BB$3&gt;(A24stdlife+$E377),(Input!$G$166*(1+rvanilla)^0.5)-SUM($G377:BA377),(Input!$G$166*(1+rvanilla)^0.5)/A24stdlife))</f>
        <v>0</v>
      </c>
      <c r="BC377" s="161">
        <f>IF(A24stdlife="n/a","n/a",IF(BC$3&gt;(A24stdlife+$E377),(Input!$G$166*(1+rvanilla)^0.5)-SUM($G377:BB377),(Input!$G$166*(1+rvanilla)^0.5)/A24stdlife))</f>
        <v>0</v>
      </c>
      <c r="BD377" s="161">
        <f>IF(A24stdlife="n/a","n/a",IF(BD$3&gt;(A24stdlife+$E377),(Input!$G$166*(1+rvanilla)^0.5)-SUM($G377:BC377),(Input!$G$166*(1+rvanilla)^0.5)/A24stdlife))</f>
        <v>0</v>
      </c>
      <c r="BE377" s="161">
        <f>IF(A24stdlife="n/a","n/a",IF(BE$3&gt;(A24stdlife+$E377),(Input!$G$166*(1+rvanilla)^0.5)-SUM($G377:BD377),(Input!$G$166*(1+rvanilla)^0.5)/A24stdlife))</f>
        <v>0</v>
      </c>
      <c r="BF377" s="161">
        <f>IF(A24stdlife="n/a","n/a",IF(BF$3&gt;(A24stdlife+$E377),(Input!$G$166*(1+rvanilla)^0.5)-SUM($G377:BE377),(Input!$G$166*(1+rvanilla)^0.5)/A24stdlife))</f>
        <v>0</v>
      </c>
      <c r="BG377" s="161">
        <f>IF(A24stdlife="n/a","n/a",IF(BG$3&gt;(A24stdlife+$E377),(Input!$G$166*(1+rvanilla)^0.5)-SUM($G377:BF377),(Input!$G$166*(1+rvanilla)^0.5)/A24stdlife))</f>
        <v>0</v>
      </c>
      <c r="BH377" s="161">
        <f>IF(A24stdlife="n/a","n/a",IF(BH$3&gt;(A24stdlife+$E377),(Input!$G$166*(1+rvanilla)^0.5)-SUM($G377:BG377),(Input!$G$166*(1+rvanilla)^0.5)/A24stdlife))</f>
        <v>0</v>
      </c>
      <c r="BI377" s="161">
        <f>IF(A24stdlife="n/a","n/a",IF(BI$3&gt;(A24stdlife+$E377),(Input!$G$166*(1+rvanilla)^0.5)-SUM($G377:BH377),(Input!$G$166*(1+rvanilla)^0.5)/A24stdlife))</f>
        <v>0</v>
      </c>
      <c r="BJ377" s="19"/>
      <c r="BK377" s="19"/>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x14ac:dyDescent="0.2">
      <c r="A378" s="19"/>
      <c r="B378" s="19"/>
      <c r="C378" s="35"/>
      <c r="D378" s="469"/>
      <c r="E378" s="281">
        <v>2</v>
      </c>
      <c r="F378" s="37"/>
      <c r="G378" s="393"/>
      <c r="H378" s="306"/>
      <c r="I378" s="161">
        <f>IF(A24stdlife="n/a","n/a",IF(I$3&gt;(A24stdlife+$E378),(Input!$H$166*(1+rvanilla)^0.5)-SUM($H378:H378),(Input!$H$166*(1+rvanilla)^0.5)/A24stdlife))</f>
        <v>0</v>
      </c>
      <c r="J378" s="161">
        <f>IF(A24stdlife="n/a","n/a",IF(J$3&gt;(A24stdlife+$E378),(Input!$H$166*(1+rvanilla)^0.5)-SUM($H378:I378),(Input!$H$166*(1+rvanilla)^0.5)/A24stdlife))</f>
        <v>0</v>
      </c>
      <c r="K378" s="161">
        <f>IF(A24stdlife="n/a","n/a",IF(K$3&gt;(A24stdlife+$E378),(Input!$H$166*(1+rvanilla)^0.5)-SUM($H378:J378),(Input!$H$166*(1+rvanilla)^0.5)/A24stdlife))</f>
        <v>0</v>
      </c>
      <c r="L378" s="161">
        <f>IF(A24stdlife="n/a","n/a",IF(L$3&gt;(A24stdlife+$E378),(Input!$H$166*(1+rvanilla)^0.5)-SUM($H378:K378),(Input!$H$166*(1+rvanilla)^0.5)/A24stdlife))</f>
        <v>0</v>
      </c>
      <c r="M378" s="161">
        <f>IF(A24stdlife="n/a","n/a",IF(M$3&gt;(A24stdlife+$E378),(Input!$H$166*(1+rvanilla)^0.5)-SUM($H378:L378),(Input!$H$166*(1+rvanilla)^0.5)/A24stdlife))</f>
        <v>0</v>
      </c>
      <c r="N378" s="161">
        <f>IF(A24stdlife="n/a","n/a",IF(N$3&gt;(A24stdlife+$E378),(Input!$H$166*(1+rvanilla)^0.5)-SUM($H378:M378),(Input!$H$166*(1+rvanilla)^0.5)/A24stdlife))</f>
        <v>0</v>
      </c>
      <c r="O378" s="161">
        <f>IF(A24stdlife="n/a","n/a",IF(O$3&gt;(A24stdlife+$E378),(Input!$H$166*(1+rvanilla)^0.5)-SUM($H378:N378),(Input!$H$166*(1+rvanilla)^0.5)/A24stdlife))</f>
        <v>0</v>
      </c>
      <c r="P378" s="161">
        <f>IF(A24stdlife="n/a","n/a",IF(P$3&gt;(A24stdlife+$E378),(Input!$H$166*(1+rvanilla)^0.5)-SUM($H378:O378),(Input!$H$166*(1+rvanilla)^0.5)/A24stdlife))</f>
        <v>0</v>
      </c>
      <c r="Q378" s="161">
        <f>IF(A24stdlife="n/a","n/a",IF(Q$3&gt;(A24stdlife+$E378),(Input!$H$166*(1+rvanilla)^0.5)-SUM($H378:P378),(Input!$H$166*(1+rvanilla)^0.5)/A24stdlife))</f>
        <v>0</v>
      </c>
      <c r="R378" s="161">
        <f>IF(A24stdlife="n/a","n/a",IF(R$3&gt;(A24stdlife+$E378),(Input!$H$166*(1+rvanilla)^0.5)-SUM($H378:Q378),(Input!$H$166*(1+rvanilla)^0.5)/A24stdlife))</f>
        <v>0</v>
      </c>
      <c r="S378" s="161">
        <f>IF(A24stdlife="n/a","n/a",IF(S$3&gt;(A24stdlife+$E378),(Input!$H$166*(1+rvanilla)^0.5)-SUM($H378:R378),(Input!$H$166*(1+rvanilla)^0.5)/A24stdlife))</f>
        <v>0</v>
      </c>
      <c r="T378" s="161">
        <f>IF(A24stdlife="n/a","n/a",IF(T$3&gt;(A24stdlife+$E378),(Input!$H$166*(1+rvanilla)^0.5)-SUM($H378:S378),(Input!$H$166*(1+rvanilla)^0.5)/A24stdlife))</f>
        <v>0</v>
      </c>
      <c r="U378" s="161">
        <f>IF(A24stdlife="n/a","n/a",IF(U$3&gt;(A24stdlife+$E378),(Input!$H$166*(1+rvanilla)^0.5)-SUM($H378:T378),(Input!$H$166*(1+rvanilla)^0.5)/A24stdlife))</f>
        <v>0</v>
      </c>
      <c r="V378" s="161">
        <f>IF(A24stdlife="n/a","n/a",IF(V$3&gt;(A24stdlife+$E378),(Input!$H$166*(1+rvanilla)^0.5)-SUM($H378:U378),(Input!$H$166*(1+rvanilla)^0.5)/A24stdlife))</f>
        <v>0</v>
      </c>
      <c r="W378" s="161">
        <f>IF(A24stdlife="n/a","n/a",IF(W$3&gt;(A24stdlife+$E378),(Input!$H$166*(1+rvanilla)^0.5)-SUM($H378:V378),(Input!$H$166*(1+rvanilla)^0.5)/A24stdlife))</f>
        <v>0</v>
      </c>
      <c r="X378" s="161">
        <f>IF(A24stdlife="n/a","n/a",IF(X$3&gt;(A24stdlife+$E378),(Input!$H$166*(1+rvanilla)^0.5)-SUM($H378:W378),(Input!$H$166*(1+rvanilla)^0.5)/A24stdlife))</f>
        <v>0</v>
      </c>
      <c r="Y378" s="161">
        <f>IF(A24stdlife="n/a","n/a",IF(Y$3&gt;(A24stdlife+$E378),(Input!$H$166*(1+rvanilla)^0.5)-SUM($H378:X378),(Input!$H$166*(1+rvanilla)^0.5)/A24stdlife))</f>
        <v>0</v>
      </c>
      <c r="Z378" s="161">
        <f>IF(A24stdlife="n/a","n/a",IF(Z$3&gt;(A24stdlife+$E378),(Input!$H$166*(1+rvanilla)^0.5)-SUM($H378:Y378),(Input!$H$166*(1+rvanilla)^0.5)/A24stdlife))</f>
        <v>0</v>
      </c>
      <c r="AA378" s="161">
        <f>IF(A24stdlife="n/a","n/a",IF(AA$3&gt;(A24stdlife+$E378),(Input!$H$166*(1+rvanilla)^0.5)-SUM($H378:Z378),(Input!$H$166*(1+rvanilla)^0.5)/A24stdlife))</f>
        <v>0</v>
      </c>
      <c r="AB378" s="161">
        <f>IF(A24stdlife="n/a","n/a",IF(AB$3&gt;(A24stdlife+$E378),(Input!$H$166*(1+rvanilla)^0.5)-SUM($H378:AA378),(Input!$H$166*(1+rvanilla)^0.5)/A24stdlife))</f>
        <v>0</v>
      </c>
      <c r="AC378" s="161">
        <f>IF(A24stdlife="n/a","n/a",IF(AC$3&gt;(A24stdlife+$E378),(Input!$H$166*(1+rvanilla)^0.5)-SUM($H378:AB378),(Input!$H$166*(1+rvanilla)^0.5)/A24stdlife))</f>
        <v>0</v>
      </c>
      <c r="AD378" s="161">
        <f>IF(A24stdlife="n/a","n/a",IF(AD$3&gt;(A24stdlife+$E378),(Input!$H$166*(1+rvanilla)^0.5)-SUM($H378:AC378),(Input!$H$166*(1+rvanilla)^0.5)/A24stdlife))</f>
        <v>0</v>
      </c>
      <c r="AE378" s="161">
        <f>IF(A24stdlife="n/a","n/a",IF(AE$3&gt;(A24stdlife+$E378),(Input!$H$166*(1+rvanilla)^0.5)-SUM($H378:AD378),(Input!$H$166*(1+rvanilla)^0.5)/A24stdlife))</f>
        <v>0</v>
      </c>
      <c r="AF378" s="161">
        <f>IF(A24stdlife="n/a","n/a",IF(AF$3&gt;(A24stdlife+$E378),(Input!$H$166*(1+rvanilla)^0.5)-SUM($H378:AE378),(Input!$H$166*(1+rvanilla)^0.5)/A24stdlife))</f>
        <v>0</v>
      </c>
      <c r="AG378" s="161">
        <f>IF(A24stdlife="n/a","n/a",IF(AG$3&gt;(A24stdlife+$E378),(Input!$H$166*(1+rvanilla)^0.5)-SUM($H378:AF378),(Input!$H$166*(1+rvanilla)^0.5)/A24stdlife))</f>
        <v>0</v>
      </c>
      <c r="AH378" s="161">
        <f>IF(A24stdlife="n/a","n/a",IF(AH$3&gt;(A24stdlife+$E378),(Input!$H$166*(1+rvanilla)^0.5)-SUM($H378:AG378),(Input!$H$166*(1+rvanilla)^0.5)/A24stdlife))</f>
        <v>0</v>
      </c>
      <c r="AI378" s="161">
        <f>IF(A24stdlife="n/a","n/a",IF(AI$3&gt;(A24stdlife+$E378),(Input!$H$166*(1+rvanilla)^0.5)-SUM($H378:AH378),(Input!$H$166*(1+rvanilla)^0.5)/A24stdlife))</f>
        <v>0</v>
      </c>
      <c r="AJ378" s="161">
        <f>IF(A24stdlife="n/a","n/a",IF(AJ$3&gt;(A24stdlife+$E378),(Input!$H$166*(1+rvanilla)^0.5)-SUM($H378:AI378),(Input!$H$166*(1+rvanilla)^0.5)/A24stdlife))</f>
        <v>0</v>
      </c>
      <c r="AK378" s="161">
        <f>IF(A24stdlife="n/a","n/a",IF(AK$3&gt;(A24stdlife+$E378),(Input!$H$166*(1+rvanilla)^0.5)-SUM($H378:AJ378),(Input!$H$166*(1+rvanilla)^0.5)/A24stdlife))</f>
        <v>0</v>
      </c>
      <c r="AL378" s="161">
        <f>IF(A24stdlife="n/a","n/a",IF(AL$3&gt;(A24stdlife+$E378),(Input!$H$166*(1+rvanilla)^0.5)-SUM($H378:AK378),(Input!$H$166*(1+rvanilla)^0.5)/A24stdlife))</f>
        <v>0</v>
      </c>
      <c r="AM378" s="161">
        <f>IF(A24stdlife="n/a","n/a",IF(AM$3&gt;(A24stdlife+$E378),(Input!$H$166*(1+rvanilla)^0.5)-SUM($H378:AL378),(Input!$H$166*(1+rvanilla)^0.5)/A24stdlife))</f>
        <v>0</v>
      </c>
      <c r="AN378" s="161">
        <f>IF(A24stdlife="n/a","n/a",IF(AN$3&gt;(A24stdlife+$E378),(Input!$H$166*(1+rvanilla)^0.5)-SUM($H378:AM378),(Input!$H$166*(1+rvanilla)^0.5)/A24stdlife))</f>
        <v>0</v>
      </c>
      <c r="AO378" s="161">
        <f>IF(A24stdlife="n/a","n/a",IF(AO$3&gt;(A24stdlife+$E378),(Input!$H$166*(1+rvanilla)^0.5)-SUM($H378:AN378),(Input!$H$166*(1+rvanilla)^0.5)/A24stdlife))</f>
        <v>0</v>
      </c>
      <c r="AP378" s="161">
        <f>IF(A24stdlife="n/a","n/a",IF(AP$3&gt;(A24stdlife+$E378),(Input!$H$166*(1+rvanilla)^0.5)-SUM($H378:AO378),(Input!$H$166*(1+rvanilla)^0.5)/A24stdlife))</f>
        <v>0</v>
      </c>
      <c r="AQ378" s="161">
        <f>IF(A24stdlife="n/a","n/a",IF(AQ$3&gt;(A24stdlife+$E378),(Input!$H$166*(1+rvanilla)^0.5)-SUM($H378:AP378),(Input!$H$166*(1+rvanilla)^0.5)/A24stdlife))</f>
        <v>0</v>
      </c>
      <c r="AR378" s="161">
        <f>IF(A24stdlife="n/a","n/a",IF(AR$3&gt;(A24stdlife+$E378),(Input!$H$166*(1+rvanilla)^0.5)-SUM($H378:AQ378),(Input!$H$166*(1+rvanilla)^0.5)/A24stdlife))</f>
        <v>0</v>
      </c>
      <c r="AS378" s="161">
        <f>IF(A24stdlife="n/a","n/a",IF(AS$3&gt;(A24stdlife+$E378),(Input!$H$166*(1+rvanilla)^0.5)-SUM($H378:AR378),(Input!$H$166*(1+rvanilla)^0.5)/A24stdlife))</f>
        <v>0</v>
      </c>
      <c r="AT378" s="161">
        <f>IF(A24stdlife="n/a","n/a",IF(AT$3&gt;(A24stdlife+$E378),(Input!$H$166*(1+rvanilla)^0.5)-SUM($H378:AS378),(Input!$H$166*(1+rvanilla)^0.5)/A24stdlife))</f>
        <v>0</v>
      </c>
      <c r="AU378" s="161">
        <f>IF(A24stdlife="n/a","n/a",IF(AU$3&gt;(A24stdlife+$E378),(Input!$H$166*(1+rvanilla)^0.5)-SUM($H378:AT378),(Input!$H$166*(1+rvanilla)^0.5)/A24stdlife))</f>
        <v>0</v>
      </c>
      <c r="AV378" s="161">
        <f>IF(A24stdlife="n/a","n/a",IF(AV$3&gt;(A24stdlife+$E378),(Input!$H$166*(1+rvanilla)^0.5)-SUM($H378:AU378),(Input!$H$166*(1+rvanilla)^0.5)/A24stdlife))</f>
        <v>0</v>
      </c>
      <c r="AW378" s="161">
        <f>IF(A24stdlife="n/a","n/a",IF(AW$3&gt;(A24stdlife+$E378),(Input!$H$166*(1+rvanilla)^0.5)-SUM($H378:AV378),(Input!$H$166*(1+rvanilla)^0.5)/A24stdlife))</f>
        <v>0</v>
      </c>
      <c r="AX378" s="161">
        <f>IF(A24stdlife="n/a","n/a",IF(AX$3&gt;(A24stdlife+$E378),(Input!$H$166*(1+rvanilla)^0.5)-SUM($H378:AW378),(Input!$H$166*(1+rvanilla)^0.5)/A24stdlife))</f>
        <v>0</v>
      </c>
      <c r="AY378" s="161">
        <f>IF(A24stdlife="n/a","n/a",IF(AY$3&gt;(A24stdlife+$E378),(Input!$H$166*(1+rvanilla)^0.5)-SUM($H378:AX378),(Input!$H$166*(1+rvanilla)^0.5)/A24stdlife))</f>
        <v>0</v>
      </c>
      <c r="AZ378" s="161">
        <f>IF(A24stdlife="n/a","n/a",IF(AZ$3&gt;(A24stdlife+$E378),(Input!$H$166*(1+rvanilla)^0.5)-SUM($H378:AY378),(Input!$H$166*(1+rvanilla)^0.5)/A24stdlife))</f>
        <v>0</v>
      </c>
      <c r="BA378" s="161">
        <f>IF(A24stdlife="n/a","n/a",IF(BA$3&gt;(A24stdlife+$E378),(Input!$H$166*(1+rvanilla)^0.5)-SUM($H378:AZ378),(Input!$H$166*(1+rvanilla)^0.5)/A24stdlife))</f>
        <v>0</v>
      </c>
      <c r="BB378" s="161">
        <f>IF(A24stdlife="n/a","n/a",IF(BB$3&gt;(A24stdlife+$E378),(Input!$H$166*(1+rvanilla)^0.5)-SUM($H378:BA378),(Input!$H$166*(1+rvanilla)^0.5)/A24stdlife))</f>
        <v>0</v>
      </c>
      <c r="BC378" s="161">
        <f>IF(A24stdlife="n/a","n/a",IF(BC$3&gt;(A24stdlife+$E378),(Input!$H$166*(1+rvanilla)^0.5)-SUM($H378:BB378),(Input!$H$166*(1+rvanilla)^0.5)/A24stdlife))</f>
        <v>0</v>
      </c>
      <c r="BD378" s="161">
        <f>IF(A24stdlife="n/a","n/a",IF(BD$3&gt;(A24stdlife+$E378),(Input!$H$166*(1+rvanilla)^0.5)-SUM($H378:BC378),(Input!$H$166*(1+rvanilla)^0.5)/A24stdlife))</f>
        <v>0</v>
      </c>
      <c r="BE378" s="161">
        <f>IF(A24stdlife="n/a","n/a",IF(BE$3&gt;(A24stdlife+$E378),(Input!$H$166*(1+rvanilla)^0.5)-SUM($H378:BD378),(Input!$H$166*(1+rvanilla)^0.5)/A24stdlife))</f>
        <v>0</v>
      </c>
      <c r="BF378" s="161">
        <f>IF(A24stdlife="n/a","n/a",IF(BF$3&gt;(A24stdlife+$E378),(Input!$H$166*(1+rvanilla)^0.5)-SUM($H378:BE378),(Input!$H$166*(1+rvanilla)^0.5)/A24stdlife))</f>
        <v>0</v>
      </c>
      <c r="BG378" s="161">
        <f>IF(A24stdlife="n/a","n/a",IF(BG$3&gt;(A24stdlife+$E378),(Input!$H$166*(1+rvanilla)^0.5)-SUM($H378:BF378),(Input!$H$166*(1+rvanilla)^0.5)/A24stdlife))</f>
        <v>0</v>
      </c>
      <c r="BH378" s="161">
        <f>IF(A24stdlife="n/a","n/a",IF(BH$3&gt;(A24stdlife+$E378),(Input!$H$166*(1+rvanilla)^0.5)-SUM($H378:BG378),(Input!$H$166*(1+rvanilla)^0.5)/A24stdlife))</f>
        <v>0</v>
      </c>
      <c r="BI378" s="161">
        <f>IF(A24stdlife="n/a","n/a",IF(BI$3&gt;(A24stdlife+$E378),(Input!$H$166*(1+rvanilla)^0.5)-SUM($H378:BH378),(Input!$H$166*(1+rvanilla)^0.5)/A24stdlife))</f>
        <v>0</v>
      </c>
      <c r="BJ378" s="19"/>
      <c r="BK378" s="19"/>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x14ac:dyDescent="0.2">
      <c r="A379" s="19"/>
      <c r="B379" s="19"/>
      <c r="C379" s="35"/>
      <c r="D379" s="469"/>
      <c r="E379" s="281">
        <v>3</v>
      </c>
      <c r="F379" s="37"/>
      <c r="G379" s="393"/>
      <c r="H379" s="307"/>
      <c r="I379" s="306"/>
      <c r="J379" s="161">
        <f>IF(A24stdlife="n/a","n/a",IF(J$3&gt;(A24stdlife+$E379),(Input!$I$166*(1+rvanilla)^0.5)-SUM($I379:I379),(Input!$I$166*(1+rvanilla)^0.5)/A24stdlife))</f>
        <v>0</v>
      </c>
      <c r="K379" s="161">
        <f>IF(A24stdlife="n/a","n/a",IF(K$3&gt;(A24stdlife+$E379),(Input!$I$166*(1+rvanilla)^0.5)-SUM($I379:J379),(Input!$I$166*(1+rvanilla)^0.5)/A24stdlife))</f>
        <v>0</v>
      </c>
      <c r="L379" s="161">
        <f>IF(A24stdlife="n/a","n/a",IF(L$3&gt;(A24stdlife+$E379),(Input!$I$166*(1+rvanilla)^0.5)-SUM($I379:K379),(Input!$I$166*(1+rvanilla)^0.5)/A24stdlife))</f>
        <v>0</v>
      </c>
      <c r="M379" s="161">
        <f>IF(A24stdlife="n/a","n/a",IF(M$3&gt;(A24stdlife+$E379),(Input!$I$166*(1+rvanilla)^0.5)-SUM($I379:L379),(Input!$I$166*(1+rvanilla)^0.5)/A24stdlife))</f>
        <v>0</v>
      </c>
      <c r="N379" s="161">
        <f>IF(A24stdlife="n/a","n/a",IF(N$3&gt;(A24stdlife+$E379),(Input!$I$166*(1+rvanilla)^0.5)-SUM($I379:M379),(Input!$I$166*(1+rvanilla)^0.5)/A24stdlife))</f>
        <v>0</v>
      </c>
      <c r="O379" s="161">
        <f>IF(A24stdlife="n/a","n/a",IF(O$3&gt;(A24stdlife+$E379),(Input!$I$166*(1+rvanilla)^0.5)-SUM($I379:N379),(Input!$I$166*(1+rvanilla)^0.5)/A24stdlife))</f>
        <v>0</v>
      </c>
      <c r="P379" s="161">
        <f>IF(A24stdlife="n/a","n/a",IF(P$3&gt;(A24stdlife+$E379),(Input!$I$166*(1+rvanilla)^0.5)-SUM($I379:O379),(Input!$I$166*(1+rvanilla)^0.5)/A24stdlife))</f>
        <v>0</v>
      </c>
      <c r="Q379" s="161">
        <f>IF(A24stdlife="n/a","n/a",IF(Q$3&gt;(A24stdlife+$E379),(Input!$I$166*(1+rvanilla)^0.5)-SUM($I379:P379),(Input!$I$166*(1+rvanilla)^0.5)/A24stdlife))</f>
        <v>0</v>
      </c>
      <c r="R379" s="161">
        <f>IF(A24stdlife="n/a","n/a",IF(R$3&gt;(A24stdlife+$E379),(Input!$I$166*(1+rvanilla)^0.5)-SUM($I379:Q379),(Input!$I$166*(1+rvanilla)^0.5)/A24stdlife))</f>
        <v>0</v>
      </c>
      <c r="S379" s="161">
        <f>IF(A24stdlife="n/a","n/a",IF(S$3&gt;(A24stdlife+$E379),(Input!$I$166*(1+rvanilla)^0.5)-SUM($I379:R379),(Input!$I$166*(1+rvanilla)^0.5)/A24stdlife))</f>
        <v>0</v>
      </c>
      <c r="T379" s="161">
        <f>IF(A24stdlife="n/a","n/a",IF(T$3&gt;(A24stdlife+$E379),(Input!$I$166*(1+rvanilla)^0.5)-SUM($I379:S379),(Input!$I$166*(1+rvanilla)^0.5)/A24stdlife))</f>
        <v>0</v>
      </c>
      <c r="U379" s="161">
        <f>IF(A24stdlife="n/a","n/a",IF(U$3&gt;(A24stdlife+$E379),(Input!$I$166*(1+rvanilla)^0.5)-SUM($I379:T379),(Input!$I$166*(1+rvanilla)^0.5)/A24stdlife))</f>
        <v>0</v>
      </c>
      <c r="V379" s="161">
        <f>IF(A24stdlife="n/a","n/a",IF(V$3&gt;(A24stdlife+$E379),(Input!$I$166*(1+rvanilla)^0.5)-SUM($I379:U379),(Input!$I$166*(1+rvanilla)^0.5)/A24stdlife))</f>
        <v>0</v>
      </c>
      <c r="W379" s="161">
        <f>IF(A24stdlife="n/a","n/a",IF(W$3&gt;(A24stdlife+$E379),(Input!$I$166*(1+rvanilla)^0.5)-SUM($I379:V379),(Input!$I$166*(1+rvanilla)^0.5)/A24stdlife))</f>
        <v>0</v>
      </c>
      <c r="X379" s="161">
        <f>IF(A24stdlife="n/a","n/a",IF(X$3&gt;(A24stdlife+$E379),(Input!$I$166*(1+rvanilla)^0.5)-SUM($I379:W379),(Input!$I$166*(1+rvanilla)^0.5)/A24stdlife))</f>
        <v>0</v>
      </c>
      <c r="Y379" s="161">
        <f>IF(A24stdlife="n/a","n/a",IF(Y$3&gt;(A24stdlife+$E379),(Input!$I$166*(1+rvanilla)^0.5)-SUM($I379:X379),(Input!$I$166*(1+rvanilla)^0.5)/A24stdlife))</f>
        <v>0</v>
      </c>
      <c r="Z379" s="161">
        <f>IF(A24stdlife="n/a","n/a",IF(Z$3&gt;(A24stdlife+$E379),(Input!$I$166*(1+rvanilla)^0.5)-SUM($I379:Y379),(Input!$I$166*(1+rvanilla)^0.5)/A24stdlife))</f>
        <v>0</v>
      </c>
      <c r="AA379" s="161">
        <f>IF(A24stdlife="n/a","n/a",IF(AA$3&gt;(A24stdlife+$E379),(Input!$I$166*(1+rvanilla)^0.5)-SUM($I379:Z379),(Input!$I$166*(1+rvanilla)^0.5)/A24stdlife))</f>
        <v>0</v>
      </c>
      <c r="AB379" s="161">
        <f>IF(A24stdlife="n/a","n/a",IF(AB$3&gt;(A24stdlife+$E379),(Input!$I$166*(1+rvanilla)^0.5)-SUM($I379:AA379),(Input!$I$166*(1+rvanilla)^0.5)/A24stdlife))</f>
        <v>0</v>
      </c>
      <c r="AC379" s="161">
        <f>IF(A24stdlife="n/a","n/a",IF(AC$3&gt;(A24stdlife+$E379),(Input!$I$166*(1+rvanilla)^0.5)-SUM($I379:AB379),(Input!$I$166*(1+rvanilla)^0.5)/A24stdlife))</f>
        <v>0</v>
      </c>
      <c r="AD379" s="161">
        <f>IF(A24stdlife="n/a","n/a",IF(AD$3&gt;(A24stdlife+$E379),(Input!$I$166*(1+rvanilla)^0.5)-SUM($I379:AC379),(Input!$I$166*(1+rvanilla)^0.5)/A24stdlife))</f>
        <v>0</v>
      </c>
      <c r="AE379" s="161">
        <f>IF(A24stdlife="n/a","n/a",IF(AE$3&gt;(A24stdlife+$E379),(Input!$I$166*(1+rvanilla)^0.5)-SUM($I379:AD379),(Input!$I$166*(1+rvanilla)^0.5)/A24stdlife))</f>
        <v>0</v>
      </c>
      <c r="AF379" s="161">
        <f>IF(A24stdlife="n/a","n/a",IF(AF$3&gt;(A24stdlife+$E379),(Input!$I$166*(1+rvanilla)^0.5)-SUM($I379:AE379),(Input!$I$166*(1+rvanilla)^0.5)/A24stdlife))</f>
        <v>0</v>
      </c>
      <c r="AG379" s="161">
        <f>IF(A24stdlife="n/a","n/a",IF(AG$3&gt;(A24stdlife+$E379),(Input!$I$166*(1+rvanilla)^0.5)-SUM($I379:AF379),(Input!$I$166*(1+rvanilla)^0.5)/A24stdlife))</f>
        <v>0</v>
      </c>
      <c r="AH379" s="161">
        <f>IF(A24stdlife="n/a","n/a",IF(AH$3&gt;(A24stdlife+$E379),(Input!$I$166*(1+rvanilla)^0.5)-SUM($I379:AG379),(Input!$I$166*(1+rvanilla)^0.5)/A24stdlife))</f>
        <v>0</v>
      </c>
      <c r="AI379" s="161">
        <f>IF(A24stdlife="n/a","n/a",IF(AI$3&gt;(A24stdlife+$E379),(Input!$I$166*(1+rvanilla)^0.5)-SUM($I379:AH379),(Input!$I$166*(1+rvanilla)^0.5)/A24stdlife))</f>
        <v>0</v>
      </c>
      <c r="AJ379" s="161">
        <f>IF(A24stdlife="n/a","n/a",IF(AJ$3&gt;(A24stdlife+$E379),(Input!$I$166*(1+rvanilla)^0.5)-SUM($I379:AI379),(Input!$I$166*(1+rvanilla)^0.5)/A24stdlife))</f>
        <v>0</v>
      </c>
      <c r="AK379" s="161">
        <f>IF(A24stdlife="n/a","n/a",IF(AK$3&gt;(A24stdlife+$E379),(Input!$I$166*(1+rvanilla)^0.5)-SUM($I379:AJ379),(Input!$I$166*(1+rvanilla)^0.5)/A24stdlife))</f>
        <v>0</v>
      </c>
      <c r="AL379" s="161">
        <f>IF(A24stdlife="n/a","n/a",IF(AL$3&gt;(A24stdlife+$E379),(Input!$I$166*(1+rvanilla)^0.5)-SUM($I379:AK379),(Input!$I$166*(1+rvanilla)^0.5)/A24stdlife))</f>
        <v>0</v>
      </c>
      <c r="AM379" s="161">
        <f>IF(A24stdlife="n/a","n/a",IF(AM$3&gt;(A24stdlife+$E379),(Input!$I$166*(1+rvanilla)^0.5)-SUM($I379:AL379),(Input!$I$166*(1+rvanilla)^0.5)/A24stdlife))</f>
        <v>0</v>
      </c>
      <c r="AN379" s="161">
        <f>IF(A24stdlife="n/a","n/a",IF(AN$3&gt;(A24stdlife+$E379),(Input!$I$166*(1+rvanilla)^0.5)-SUM($I379:AM379),(Input!$I$166*(1+rvanilla)^0.5)/A24stdlife))</f>
        <v>0</v>
      </c>
      <c r="AO379" s="161">
        <f>IF(A24stdlife="n/a","n/a",IF(AO$3&gt;(A24stdlife+$E379),(Input!$I$166*(1+rvanilla)^0.5)-SUM($I379:AN379),(Input!$I$166*(1+rvanilla)^0.5)/A24stdlife))</f>
        <v>0</v>
      </c>
      <c r="AP379" s="161">
        <f>IF(A24stdlife="n/a","n/a",IF(AP$3&gt;(A24stdlife+$E379),(Input!$I$166*(1+rvanilla)^0.5)-SUM($I379:AO379),(Input!$I$166*(1+rvanilla)^0.5)/A24stdlife))</f>
        <v>0</v>
      </c>
      <c r="AQ379" s="161">
        <f>IF(A24stdlife="n/a","n/a",IF(AQ$3&gt;(A24stdlife+$E379),(Input!$I$166*(1+rvanilla)^0.5)-SUM($I379:AP379),(Input!$I$166*(1+rvanilla)^0.5)/A24stdlife))</f>
        <v>0</v>
      </c>
      <c r="AR379" s="161">
        <f>IF(A24stdlife="n/a","n/a",IF(AR$3&gt;(A24stdlife+$E379),(Input!$I$166*(1+rvanilla)^0.5)-SUM($I379:AQ379),(Input!$I$166*(1+rvanilla)^0.5)/A24stdlife))</f>
        <v>0</v>
      </c>
      <c r="AS379" s="161">
        <f>IF(A24stdlife="n/a","n/a",IF(AS$3&gt;(A24stdlife+$E379),(Input!$I$166*(1+rvanilla)^0.5)-SUM($I379:AR379),(Input!$I$166*(1+rvanilla)^0.5)/A24stdlife))</f>
        <v>0</v>
      </c>
      <c r="AT379" s="161">
        <f>IF(A24stdlife="n/a","n/a",IF(AT$3&gt;(A24stdlife+$E379),(Input!$I$166*(1+rvanilla)^0.5)-SUM($I379:AS379),(Input!$I$166*(1+rvanilla)^0.5)/A24stdlife))</f>
        <v>0</v>
      </c>
      <c r="AU379" s="161">
        <f>IF(A24stdlife="n/a","n/a",IF(AU$3&gt;(A24stdlife+$E379),(Input!$I$166*(1+rvanilla)^0.5)-SUM($I379:AT379),(Input!$I$166*(1+rvanilla)^0.5)/A24stdlife))</f>
        <v>0</v>
      </c>
      <c r="AV379" s="161">
        <f>IF(A24stdlife="n/a","n/a",IF(AV$3&gt;(A24stdlife+$E379),(Input!$I$166*(1+rvanilla)^0.5)-SUM($I379:AU379),(Input!$I$166*(1+rvanilla)^0.5)/A24stdlife))</f>
        <v>0</v>
      </c>
      <c r="AW379" s="161">
        <f>IF(A24stdlife="n/a","n/a",IF(AW$3&gt;(A24stdlife+$E379),(Input!$I$166*(1+rvanilla)^0.5)-SUM($I379:AV379),(Input!$I$166*(1+rvanilla)^0.5)/A24stdlife))</f>
        <v>0</v>
      </c>
      <c r="AX379" s="161">
        <f>IF(A24stdlife="n/a","n/a",IF(AX$3&gt;(A24stdlife+$E379),(Input!$I$166*(1+rvanilla)^0.5)-SUM($I379:AW379),(Input!$I$166*(1+rvanilla)^0.5)/A24stdlife))</f>
        <v>0</v>
      </c>
      <c r="AY379" s="161">
        <f>IF(A24stdlife="n/a","n/a",IF(AY$3&gt;(A24stdlife+$E379),(Input!$I$166*(1+rvanilla)^0.5)-SUM($I379:AX379),(Input!$I$166*(1+rvanilla)^0.5)/A24stdlife))</f>
        <v>0</v>
      </c>
      <c r="AZ379" s="161">
        <f>IF(A24stdlife="n/a","n/a",IF(AZ$3&gt;(A24stdlife+$E379),(Input!$I$166*(1+rvanilla)^0.5)-SUM($I379:AY379),(Input!$I$166*(1+rvanilla)^0.5)/A24stdlife))</f>
        <v>0</v>
      </c>
      <c r="BA379" s="161">
        <f>IF(A24stdlife="n/a","n/a",IF(BA$3&gt;(A24stdlife+$E379),(Input!$I$166*(1+rvanilla)^0.5)-SUM($I379:AZ379),(Input!$I$166*(1+rvanilla)^0.5)/A24stdlife))</f>
        <v>0</v>
      </c>
      <c r="BB379" s="161">
        <f>IF(A24stdlife="n/a","n/a",IF(BB$3&gt;(A24stdlife+$E379),(Input!$I$166*(1+rvanilla)^0.5)-SUM($I379:BA379),(Input!$I$166*(1+rvanilla)^0.5)/A24stdlife))</f>
        <v>0</v>
      </c>
      <c r="BC379" s="161">
        <f>IF(A24stdlife="n/a","n/a",IF(BC$3&gt;(A24stdlife+$E379),(Input!$I$166*(1+rvanilla)^0.5)-SUM($I379:BB379),(Input!$I$166*(1+rvanilla)^0.5)/A24stdlife))</f>
        <v>0</v>
      </c>
      <c r="BD379" s="161">
        <f>IF(A24stdlife="n/a","n/a",IF(BD$3&gt;(A24stdlife+$E379),(Input!$I$166*(1+rvanilla)^0.5)-SUM($I379:BC379),(Input!$I$166*(1+rvanilla)^0.5)/A24stdlife))</f>
        <v>0</v>
      </c>
      <c r="BE379" s="161">
        <f>IF(A24stdlife="n/a","n/a",IF(BE$3&gt;(A24stdlife+$E379),(Input!$I$166*(1+rvanilla)^0.5)-SUM($I379:BD379),(Input!$I$166*(1+rvanilla)^0.5)/A24stdlife))</f>
        <v>0</v>
      </c>
      <c r="BF379" s="161">
        <f>IF(A24stdlife="n/a","n/a",IF(BF$3&gt;(A24stdlife+$E379),(Input!$I$166*(1+rvanilla)^0.5)-SUM($I379:BE379),(Input!$I$166*(1+rvanilla)^0.5)/A24stdlife))</f>
        <v>0</v>
      </c>
      <c r="BG379" s="161">
        <f>IF(A24stdlife="n/a","n/a",IF(BG$3&gt;(A24stdlife+$E379),(Input!$I$166*(1+rvanilla)^0.5)-SUM($I379:BF379),(Input!$I$166*(1+rvanilla)^0.5)/A24stdlife))</f>
        <v>0</v>
      </c>
      <c r="BH379" s="161">
        <f>IF(A24stdlife="n/a","n/a",IF(BH$3&gt;(A24stdlife+$E379),(Input!$I$166*(1+rvanilla)^0.5)-SUM($I379:BG379),(Input!$I$166*(1+rvanilla)^0.5)/A24stdlife))</f>
        <v>0</v>
      </c>
      <c r="BI379" s="161">
        <f>IF(A24stdlife="n/a","n/a",IF(BI$3&gt;(A24stdlife+$E379),(Input!$I$166*(1+rvanilla)^0.5)-SUM($I379:BH379),(Input!$I$166*(1+rvanilla)^0.5)/A24stdlife))</f>
        <v>0</v>
      </c>
      <c r="BJ379" s="19"/>
      <c r="BK379" s="1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x14ac:dyDescent="0.2">
      <c r="A380" s="19"/>
      <c r="B380" s="19"/>
      <c r="C380" s="35"/>
      <c r="D380" s="469"/>
      <c r="E380" s="281">
        <v>4</v>
      </c>
      <c r="F380" s="37"/>
      <c r="G380" s="393"/>
      <c r="H380" s="307"/>
      <c r="I380" s="307"/>
      <c r="J380" s="306"/>
      <c r="K380" s="161">
        <f>IF(A24stdlife="n/a","n/a",IF(K$3&gt;(A24stdlife+$E380),(Input!$J$166*(1+rvanilla)^0.5)-SUM($J380:J380),(Input!$J$166*(1+rvanilla)^0.5)/A24stdlife))</f>
        <v>0</v>
      </c>
      <c r="L380" s="161">
        <f>IF(A24stdlife="n/a","n/a",IF(L$3&gt;(A24stdlife+$E380),(Input!$J$166*(1+rvanilla)^0.5)-SUM($J380:K380),(Input!$J$166*(1+rvanilla)^0.5)/A24stdlife))</f>
        <v>0</v>
      </c>
      <c r="M380" s="161">
        <f>IF(A24stdlife="n/a","n/a",IF(M$3&gt;(A24stdlife+$E380),(Input!$J$166*(1+rvanilla)^0.5)-SUM($J380:L380),(Input!$J$166*(1+rvanilla)^0.5)/A24stdlife))</f>
        <v>0</v>
      </c>
      <c r="N380" s="161">
        <f>IF(A24stdlife="n/a","n/a",IF(N$3&gt;(A24stdlife+$E380),(Input!$J$166*(1+rvanilla)^0.5)-SUM($J380:M380),(Input!$J$166*(1+rvanilla)^0.5)/A24stdlife))</f>
        <v>0</v>
      </c>
      <c r="O380" s="161">
        <f>IF(A24stdlife="n/a","n/a",IF(O$3&gt;(A24stdlife+$E380),(Input!$J$166*(1+rvanilla)^0.5)-SUM($J380:N380),(Input!$J$166*(1+rvanilla)^0.5)/A24stdlife))</f>
        <v>0</v>
      </c>
      <c r="P380" s="161">
        <f>IF(A24stdlife="n/a","n/a",IF(P$3&gt;(A24stdlife+$E380),(Input!$J$166*(1+rvanilla)^0.5)-SUM($J380:O380),(Input!$J$166*(1+rvanilla)^0.5)/A24stdlife))</f>
        <v>0</v>
      </c>
      <c r="Q380" s="161">
        <f>IF(A24stdlife="n/a","n/a",IF(Q$3&gt;(A24stdlife+$E380),(Input!$J$166*(1+rvanilla)^0.5)-SUM($J380:P380),(Input!$J$166*(1+rvanilla)^0.5)/A24stdlife))</f>
        <v>0</v>
      </c>
      <c r="R380" s="161">
        <f>IF(A24stdlife="n/a","n/a",IF(R$3&gt;(A24stdlife+$E380),(Input!$J$166*(1+rvanilla)^0.5)-SUM($J380:Q380),(Input!$J$166*(1+rvanilla)^0.5)/A24stdlife))</f>
        <v>0</v>
      </c>
      <c r="S380" s="161">
        <f>IF(A24stdlife="n/a","n/a",IF(S$3&gt;(A24stdlife+$E380),(Input!$J$166*(1+rvanilla)^0.5)-SUM($J380:R380),(Input!$J$166*(1+rvanilla)^0.5)/A24stdlife))</f>
        <v>0</v>
      </c>
      <c r="T380" s="161">
        <f>IF(A24stdlife="n/a","n/a",IF(T$3&gt;(A24stdlife+$E380),(Input!$J$166*(1+rvanilla)^0.5)-SUM($J380:S380),(Input!$J$166*(1+rvanilla)^0.5)/A24stdlife))</f>
        <v>0</v>
      </c>
      <c r="U380" s="161">
        <f>IF(A24stdlife="n/a","n/a",IF(U$3&gt;(A24stdlife+$E380),(Input!$J$166*(1+rvanilla)^0.5)-SUM($J380:T380),(Input!$J$166*(1+rvanilla)^0.5)/A24stdlife))</f>
        <v>0</v>
      </c>
      <c r="V380" s="161">
        <f>IF(A24stdlife="n/a","n/a",IF(V$3&gt;(A24stdlife+$E380),(Input!$J$166*(1+rvanilla)^0.5)-SUM($J380:U380),(Input!$J$166*(1+rvanilla)^0.5)/A24stdlife))</f>
        <v>0</v>
      </c>
      <c r="W380" s="161">
        <f>IF(A24stdlife="n/a","n/a",IF(W$3&gt;(A24stdlife+$E380),(Input!$J$166*(1+rvanilla)^0.5)-SUM($J380:V380),(Input!$J$166*(1+rvanilla)^0.5)/A24stdlife))</f>
        <v>0</v>
      </c>
      <c r="X380" s="161">
        <f>IF(A24stdlife="n/a","n/a",IF(X$3&gt;(A24stdlife+$E380),(Input!$J$166*(1+rvanilla)^0.5)-SUM($J380:W380),(Input!$J$166*(1+rvanilla)^0.5)/A24stdlife))</f>
        <v>0</v>
      </c>
      <c r="Y380" s="161">
        <f>IF(A24stdlife="n/a","n/a",IF(Y$3&gt;(A24stdlife+$E380),(Input!$J$166*(1+rvanilla)^0.5)-SUM($J380:X380),(Input!$J$166*(1+rvanilla)^0.5)/A24stdlife))</f>
        <v>0</v>
      </c>
      <c r="Z380" s="161">
        <f>IF(A24stdlife="n/a","n/a",IF(Z$3&gt;(A24stdlife+$E380),(Input!$J$166*(1+rvanilla)^0.5)-SUM($J380:Y380),(Input!$J$166*(1+rvanilla)^0.5)/A24stdlife))</f>
        <v>0</v>
      </c>
      <c r="AA380" s="161">
        <f>IF(A24stdlife="n/a","n/a",IF(AA$3&gt;(A24stdlife+$E380),(Input!$J$166*(1+rvanilla)^0.5)-SUM($J380:Z380),(Input!$J$166*(1+rvanilla)^0.5)/A24stdlife))</f>
        <v>0</v>
      </c>
      <c r="AB380" s="161">
        <f>IF(A24stdlife="n/a","n/a",IF(AB$3&gt;(A24stdlife+$E380),(Input!$J$166*(1+rvanilla)^0.5)-SUM($J380:AA380),(Input!$J$166*(1+rvanilla)^0.5)/A24stdlife))</f>
        <v>0</v>
      </c>
      <c r="AC380" s="161">
        <f>IF(A24stdlife="n/a","n/a",IF(AC$3&gt;(A24stdlife+$E380),(Input!$J$166*(1+rvanilla)^0.5)-SUM($J380:AB380),(Input!$J$166*(1+rvanilla)^0.5)/A24stdlife))</f>
        <v>0</v>
      </c>
      <c r="AD380" s="161">
        <f>IF(A24stdlife="n/a","n/a",IF(AD$3&gt;(A24stdlife+$E380),(Input!$J$166*(1+rvanilla)^0.5)-SUM($J380:AC380),(Input!$J$166*(1+rvanilla)^0.5)/A24stdlife))</f>
        <v>0</v>
      </c>
      <c r="AE380" s="161">
        <f>IF(A24stdlife="n/a","n/a",IF(AE$3&gt;(A24stdlife+$E380),(Input!$J$166*(1+rvanilla)^0.5)-SUM($J380:AD380),(Input!$J$166*(1+rvanilla)^0.5)/A24stdlife))</f>
        <v>0</v>
      </c>
      <c r="AF380" s="161">
        <f>IF(A24stdlife="n/a","n/a",IF(AF$3&gt;(A24stdlife+$E380),(Input!$J$166*(1+rvanilla)^0.5)-SUM($J380:AE380),(Input!$J$166*(1+rvanilla)^0.5)/A24stdlife))</f>
        <v>0</v>
      </c>
      <c r="AG380" s="161">
        <f>IF(A24stdlife="n/a","n/a",IF(AG$3&gt;(A24stdlife+$E380),(Input!$J$166*(1+rvanilla)^0.5)-SUM($J380:AF380),(Input!$J$166*(1+rvanilla)^0.5)/A24stdlife))</f>
        <v>0</v>
      </c>
      <c r="AH380" s="161">
        <f>IF(A24stdlife="n/a","n/a",IF(AH$3&gt;(A24stdlife+$E380),(Input!$J$166*(1+rvanilla)^0.5)-SUM($J380:AG380),(Input!$J$166*(1+rvanilla)^0.5)/A24stdlife))</f>
        <v>0</v>
      </c>
      <c r="AI380" s="161">
        <f>IF(A24stdlife="n/a","n/a",IF(AI$3&gt;(A24stdlife+$E380),(Input!$J$166*(1+rvanilla)^0.5)-SUM($J380:AH380),(Input!$J$166*(1+rvanilla)^0.5)/A24stdlife))</f>
        <v>0</v>
      </c>
      <c r="AJ380" s="161">
        <f>IF(A24stdlife="n/a","n/a",IF(AJ$3&gt;(A24stdlife+$E380),(Input!$J$166*(1+rvanilla)^0.5)-SUM($J380:AI380),(Input!$J$166*(1+rvanilla)^0.5)/A24stdlife))</f>
        <v>0</v>
      </c>
      <c r="AK380" s="161">
        <f>IF(A24stdlife="n/a","n/a",IF(AK$3&gt;(A24stdlife+$E380),(Input!$J$166*(1+rvanilla)^0.5)-SUM($J380:AJ380),(Input!$J$166*(1+rvanilla)^0.5)/A24stdlife))</f>
        <v>0</v>
      </c>
      <c r="AL380" s="161">
        <f>IF(A24stdlife="n/a","n/a",IF(AL$3&gt;(A24stdlife+$E380),(Input!$J$166*(1+rvanilla)^0.5)-SUM($J380:AK380),(Input!$J$166*(1+rvanilla)^0.5)/A24stdlife))</f>
        <v>0</v>
      </c>
      <c r="AM380" s="161">
        <f>IF(A24stdlife="n/a","n/a",IF(AM$3&gt;(A24stdlife+$E380),(Input!$J$166*(1+rvanilla)^0.5)-SUM($J380:AL380),(Input!$J$166*(1+rvanilla)^0.5)/A24stdlife))</f>
        <v>0</v>
      </c>
      <c r="AN380" s="161">
        <f>IF(A24stdlife="n/a","n/a",IF(AN$3&gt;(A24stdlife+$E380),(Input!$J$166*(1+rvanilla)^0.5)-SUM($J380:AM380),(Input!$J$166*(1+rvanilla)^0.5)/A24stdlife))</f>
        <v>0</v>
      </c>
      <c r="AO380" s="161">
        <f>IF(A24stdlife="n/a","n/a",IF(AO$3&gt;(A24stdlife+$E380),(Input!$J$166*(1+rvanilla)^0.5)-SUM($J380:AN380),(Input!$J$166*(1+rvanilla)^0.5)/A24stdlife))</f>
        <v>0</v>
      </c>
      <c r="AP380" s="161">
        <f>IF(A24stdlife="n/a","n/a",IF(AP$3&gt;(A24stdlife+$E380),(Input!$J$166*(1+rvanilla)^0.5)-SUM($J380:AO380),(Input!$J$166*(1+rvanilla)^0.5)/A24stdlife))</f>
        <v>0</v>
      </c>
      <c r="AQ380" s="161">
        <f>IF(A24stdlife="n/a","n/a",IF(AQ$3&gt;(A24stdlife+$E380),(Input!$J$166*(1+rvanilla)^0.5)-SUM($J380:AP380),(Input!$J$166*(1+rvanilla)^0.5)/A24stdlife))</f>
        <v>0</v>
      </c>
      <c r="AR380" s="161">
        <f>IF(A24stdlife="n/a","n/a",IF(AR$3&gt;(A24stdlife+$E380),(Input!$J$166*(1+rvanilla)^0.5)-SUM($J380:AQ380),(Input!$J$166*(1+rvanilla)^0.5)/A24stdlife))</f>
        <v>0</v>
      </c>
      <c r="AS380" s="161">
        <f>IF(A24stdlife="n/a","n/a",IF(AS$3&gt;(A24stdlife+$E380),(Input!$J$166*(1+rvanilla)^0.5)-SUM($J380:AR380),(Input!$J$166*(1+rvanilla)^0.5)/A24stdlife))</f>
        <v>0</v>
      </c>
      <c r="AT380" s="161">
        <f>IF(A24stdlife="n/a","n/a",IF(AT$3&gt;(A24stdlife+$E380),(Input!$J$166*(1+rvanilla)^0.5)-SUM($J380:AS380),(Input!$J$166*(1+rvanilla)^0.5)/A24stdlife))</f>
        <v>0</v>
      </c>
      <c r="AU380" s="161">
        <f>IF(A24stdlife="n/a","n/a",IF(AU$3&gt;(A24stdlife+$E380),(Input!$J$166*(1+rvanilla)^0.5)-SUM($J380:AT380),(Input!$J$166*(1+rvanilla)^0.5)/A24stdlife))</f>
        <v>0</v>
      </c>
      <c r="AV380" s="161">
        <f>IF(A24stdlife="n/a","n/a",IF(AV$3&gt;(A24stdlife+$E380),(Input!$J$166*(1+rvanilla)^0.5)-SUM($J380:AU380),(Input!$J$166*(1+rvanilla)^0.5)/A24stdlife))</f>
        <v>0</v>
      </c>
      <c r="AW380" s="161">
        <f>IF(A24stdlife="n/a","n/a",IF(AW$3&gt;(A24stdlife+$E380),(Input!$J$166*(1+rvanilla)^0.5)-SUM($J380:AV380),(Input!$J$166*(1+rvanilla)^0.5)/A24stdlife))</f>
        <v>0</v>
      </c>
      <c r="AX380" s="161">
        <f>IF(A24stdlife="n/a","n/a",IF(AX$3&gt;(A24stdlife+$E380),(Input!$J$166*(1+rvanilla)^0.5)-SUM($J380:AW380),(Input!$J$166*(1+rvanilla)^0.5)/A24stdlife))</f>
        <v>0</v>
      </c>
      <c r="AY380" s="161">
        <f>IF(A24stdlife="n/a","n/a",IF(AY$3&gt;(A24stdlife+$E380),(Input!$J$166*(1+rvanilla)^0.5)-SUM($J380:AX380),(Input!$J$166*(1+rvanilla)^0.5)/A24stdlife))</f>
        <v>0</v>
      </c>
      <c r="AZ380" s="161">
        <f>IF(A24stdlife="n/a","n/a",IF(AZ$3&gt;(A24stdlife+$E380),(Input!$J$166*(1+rvanilla)^0.5)-SUM($J380:AY380),(Input!$J$166*(1+rvanilla)^0.5)/A24stdlife))</f>
        <v>0</v>
      </c>
      <c r="BA380" s="161">
        <f>IF(A24stdlife="n/a","n/a",IF(BA$3&gt;(A24stdlife+$E380),(Input!$J$166*(1+rvanilla)^0.5)-SUM($J380:AZ380),(Input!$J$166*(1+rvanilla)^0.5)/A24stdlife))</f>
        <v>0</v>
      </c>
      <c r="BB380" s="161">
        <f>IF(A24stdlife="n/a","n/a",IF(BB$3&gt;(A24stdlife+$E380),(Input!$J$166*(1+rvanilla)^0.5)-SUM($J380:BA380),(Input!$J$166*(1+rvanilla)^0.5)/A24stdlife))</f>
        <v>0</v>
      </c>
      <c r="BC380" s="161">
        <f>IF(A24stdlife="n/a","n/a",IF(BC$3&gt;(A24stdlife+$E380),(Input!$J$166*(1+rvanilla)^0.5)-SUM($J380:BB380),(Input!$J$166*(1+rvanilla)^0.5)/A24stdlife))</f>
        <v>0</v>
      </c>
      <c r="BD380" s="161">
        <f>IF(A24stdlife="n/a","n/a",IF(BD$3&gt;(A24stdlife+$E380),(Input!$J$166*(1+rvanilla)^0.5)-SUM($J380:BC380),(Input!$J$166*(1+rvanilla)^0.5)/A24stdlife))</f>
        <v>0</v>
      </c>
      <c r="BE380" s="161">
        <f>IF(A24stdlife="n/a","n/a",IF(BE$3&gt;(A24stdlife+$E380),(Input!$J$166*(1+rvanilla)^0.5)-SUM($J380:BD380),(Input!$J$166*(1+rvanilla)^0.5)/A24stdlife))</f>
        <v>0</v>
      </c>
      <c r="BF380" s="161">
        <f>IF(A24stdlife="n/a","n/a",IF(BF$3&gt;(A24stdlife+$E380),(Input!$J$166*(1+rvanilla)^0.5)-SUM($J380:BE380),(Input!$J$166*(1+rvanilla)^0.5)/A24stdlife))</f>
        <v>0</v>
      </c>
      <c r="BG380" s="161">
        <f>IF(A24stdlife="n/a","n/a",IF(BG$3&gt;(A24stdlife+$E380),(Input!$J$166*(1+rvanilla)^0.5)-SUM($J380:BF380),(Input!$J$166*(1+rvanilla)^0.5)/A24stdlife))</f>
        <v>0</v>
      </c>
      <c r="BH380" s="161">
        <f>IF(A24stdlife="n/a","n/a",IF(BH$3&gt;(A24stdlife+$E380),(Input!$J$166*(1+rvanilla)^0.5)-SUM($J380:BG380),(Input!$J$166*(1+rvanilla)^0.5)/A24stdlife))</f>
        <v>0</v>
      </c>
      <c r="BI380" s="161">
        <f>IF(A24stdlife="n/a","n/a",IF(BI$3&gt;(A24stdlife+$E380),(Input!$J$166*(1+rvanilla)^0.5)-SUM($J380:BH380),(Input!$J$166*(1+rvanilla)^0.5)/A24stdlife))</f>
        <v>0</v>
      </c>
      <c r="BJ380" s="19"/>
      <c r="BK380" s="19"/>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2" x14ac:dyDescent="0.2">
      <c r="A381" s="19"/>
      <c r="B381" s="19"/>
      <c r="C381" s="35"/>
      <c r="D381" s="469"/>
      <c r="E381" s="281">
        <v>5</v>
      </c>
      <c r="F381" s="37"/>
      <c r="G381" s="393"/>
      <c r="H381" s="307"/>
      <c r="I381" s="307"/>
      <c r="J381" s="307"/>
      <c r="K381" s="306"/>
      <c r="L381" s="161">
        <f>IF(A24stdlife="n/a","n/a",IF(L$3&gt;(A24stdlife+$E381),(Input!$K$166*(1+rvanilla)^0.5)-SUM($K381:K381),(Input!$K$166*(1+rvanilla)^0.5)/A24stdlife))</f>
        <v>0</v>
      </c>
      <c r="M381" s="161">
        <f>IF(A24stdlife="n/a","n/a",IF(M$3&gt;(A24stdlife+$E381),(Input!$K$166*(1+rvanilla)^0.5)-SUM($K381:L381),(Input!$K$166*(1+rvanilla)^0.5)/A24stdlife))</f>
        <v>0</v>
      </c>
      <c r="N381" s="161">
        <f>IF(A24stdlife="n/a","n/a",IF(N$3&gt;(A24stdlife+$E381),(Input!$K$166*(1+rvanilla)^0.5)-SUM($K381:M381),(Input!$K$166*(1+rvanilla)^0.5)/A24stdlife))</f>
        <v>0</v>
      </c>
      <c r="O381" s="161">
        <f>IF(A24stdlife="n/a","n/a",IF(O$3&gt;(A24stdlife+$E381),(Input!$K$166*(1+rvanilla)^0.5)-SUM($K381:N381),(Input!$K$166*(1+rvanilla)^0.5)/A24stdlife))</f>
        <v>0</v>
      </c>
      <c r="P381" s="161">
        <f>IF(A24stdlife="n/a","n/a",IF(P$3&gt;(A24stdlife+$E381),(Input!$K$166*(1+rvanilla)^0.5)-SUM($K381:O381),(Input!$K$166*(1+rvanilla)^0.5)/A24stdlife))</f>
        <v>0</v>
      </c>
      <c r="Q381" s="161">
        <f>IF(A24stdlife="n/a","n/a",IF(Q$3&gt;(A24stdlife+$E381),(Input!$K$166*(1+rvanilla)^0.5)-SUM($K381:P381),(Input!$K$166*(1+rvanilla)^0.5)/A24stdlife))</f>
        <v>0</v>
      </c>
      <c r="R381" s="161">
        <f>IF(A24stdlife="n/a","n/a",IF(R$3&gt;(A24stdlife+$E381),(Input!$K$166*(1+rvanilla)^0.5)-SUM($K381:Q381),(Input!$K$166*(1+rvanilla)^0.5)/A24stdlife))</f>
        <v>0</v>
      </c>
      <c r="S381" s="161">
        <f>IF(A24stdlife="n/a","n/a",IF(S$3&gt;(A24stdlife+$E381),(Input!$K$166*(1+rvanilla)^0.5)-SUM($K381:R381),(Input!$K$166*(1+rvanilla)^0.5)/A24stdlife))</f>
        <v>0</v>
      </c>
      <c r="T381" s="161">
        <f>IF(A24stdlife="n/a","n/a",IF(T$3&gt;(A24stdlife+$E381),(Input!$K$166*(1+rvanilla)^0.5)-SUM($K381:S381),(Input!$K$166*(1+rvanilla)^0.5)/A24stdlife))</f>
        <v>0</v>
      </c>
      <c r="U381" s="161">
        <f>IF(A24stdlife="n/a","n/a",IF(U$3&gt;(A24stdlife+$E381),(Input!$K$166*(1+rvanilla)^0.5)-SUM($K381:T381),(Input!$K$166*(1+rvanilla)^0.5)/A24stdlife))</f>
        <v>0</v>
      </c>
      <c r="V381" s="161">
        <f>IF(A24stdlife="n/a","n/a",IF(V$3&gt;(A24stdlife+$E381),(Input!$K$166*(1+rvanilla)^0.5)-SUM($K381:U381),(Input!$K$166*(1+rvanilla)^0.5)/A24stdlife))</f>
        <v>0</v>
      </c>
      <c r="W381" s="161">
        <f>IF(A24stdlife="n/a","n/a",IF(W$3&gt;(A24stdlife+$E381),(Input!$K$166*(1+rvanilla)^0.5)-SUM($K381:V381),(Input!$K$166*(1+rvanilla)^0.5)/A24stdlife))</f>
        <v>0</v>
      </c>
      <c r="X381" s="161">
        <f>IF(A24stdlife="n/a","n/a",IF(X$3&gt;(A24stdlife+$E381),(Input!$K$166*(1+rvanilla)^0.5)-SUM($K381:W381),(Input!$K$166*(1+rvanilla)^0.5)/A24stdlife))</f>
        <v>0</v>
      </c>
      <c r="Y381" s="161">
        <f>IF(A24stdlife="n/a","n/a",IF(Y$3&gt;(A24stdlife+$E381),(Input!$K$166*(1+rvanilla)^0.5)-SUM($K381:X381),(Input!$K$166*(1+rvanilla)^0.5)/A24stdlife))</f>
        <v>0</v>
      </c>
      <c r="Z381" s="161">
        <f>IF(A24stdlife="n/a","n/a",IF(Z$3&gt;(A24stdlife+$E381),(Input!$K$166*(1+rvanilla)^0.5)-SUM($K381:Y381),(Input!$K$166*(1+rvanilla)^0.5)/A24stdlife))</f>
        <v>0</v>
      </c>
      <c r="AA381" s="161">
        <f>IF(A24stdlife="n/a","n/a",IF(AA$3&gt;(A24stdlife+$E381),(Input!$K$166*(1+rvanilla)^0.5)-SUM($K381:Z381),(Input!$K$166*(1+rvanilla)^0.5)/A24stdlife))</f>
        <v>0</v>
      </c>
      <c r="AB381" s="161">
        <f>IF(A24stdlife="n/a","n/a",IF(AB$3&gt;(A24stdlife+$E381),(Input!$K$166*(1+rvanilla)^0.5)-SUM($K381:AA381),(Input!$K$166*(1+rvanilla)^0.5)/A24stdlife))</f>
        <v>0</v>
      </c>
      <c r="AC381" s="161">
        <f>IF(A24stdlife="n/a","n/a",IF(AC$3&gt;(A24stdlife+$E381),(Input!$K$166*(1+rvanilla)^0.5)-SUM($K381:AB381),(Input!$K$166*(1+rvanilla)^0.5)/A24stdlife))</f>
        <v>0</v>
      </c>
      <c r="AD381" s="161">
        <f>IF(A24stdlife="n/a","n/a",IF(AD$3&gt;(A24stdlife+$E381),(Input!$K$166*(1+rvanilla)^0.5)-SUM($K381:AC381),(Input!$K$166*(1+rvanilla)^0.5)/A24stdlife))</f>
        <v>0</v>
      </c>
      <c r="AE381" s="161">
        <f>IF(A24stdlife="n/a","n/a",IF(AE$3&gt;(A24stdlife+$E381),(Input!$K$166*(1+rvanilla)^0.5)-SUM($K381:AD381),(Input!$K$166*(1+rvanilla)^0.5)/A24stdlife))</f>
        <v>0</v>
      </c>
      <c r="AF381" s="161">
        <f>IF(A24stdlife="n/a","n/a",IF(AF$3&gt;(A24stdlife+$E381),(Input!$K$166*(1+rvanilla)^0.5)-SUM($K381:AE381),(Input!$K$166*(1+rvanilla)^0.5)/A24stdlife))</f>
        <v>0</v>
      </c>
      <c r="AG381" s="161">
        <f>IF(A24stdlife="n/a","n/a",IF(AG$3&gt;(A24stdlife+$E381),(Input!$K$166*(1+rvanilla)^0.5)-SUM($K381:AF381),(Input!$K$166*(1+rvanilla)^0.5)/A24stdlife))</f>
        <v>0</v>
      </c>
      <c r="AH381" s="161">
        <f>IF(A24stdlife="n/a","n/a",IF(AH$3&gt;(A24stdlife+$E381),(Input!$K$166*(1+rvanilla)^0.5)-SUM($K381:AG381),(Input!$K$166*(1+rvanilla)^0.5)/A24stdlife))</f>
        <v>0</v>
      </c>
      <c r="AI381" s="161">
        <f>IF(A24stdlife="n/a","n/a",IF(AI$3&gt;(A24stdlife+$E381),(Input!$K$166*(1+rvanilla)^0.5)-SUM($K381:AH381),(Input!$K$166*(1+rvanilla)^0.5)/A24stdlife))</f>
        <v>0</v>
      </c>
      <c r="AJ381" s="161">
        <f>IF(A24stdlife="n/a","n/a",IF(AJ$3&gt;(A24stdlife+$E381),(Input!$K$166*(1+rvanilla)^0.5)-SUM($K381:AI381),(Input!$K$166*(1+rvanilla)^0.5)/A24stdlife))</f>
        <v>0</v>
      </c>
      <c r="AK381" s="161">
        <f>IF(A24stdlife="n/a","n/a",IF(AK$3&gt;(A24stdlife+$E381),(Input!$K$166*(1+rvanilla)^0.5)-SUM($K381:AJ381),(Input!$K$166*(1+rvanilla)^0.5)/A24stdlife))</f>
        <v>0</v>
      </c>
      <c r="AL381" s="161">
        <f>IF(A24stdlife="n/a","n/a",IF(AL$3&gt;(A24stdlife+$E381),(Input!$K$166*(1+rvanilla)^0.5)-SUM($K381:AK381),(Input!$K$166*(1+rvanilla)^0.5)/A24stdlife))</f>
        <v>0</v>
      </c>
      <c r="AM381" s="161">
        <f>IF(A24stdlife="n/a","n/a",IF(AM$3&gt;(A24stdlife+$E381),(Input!$K$166*(1+rvanilla)^0.5)-SUM($K381:AL381),(Input!$K$166*(1+rvanilla)^0.5)/A24stdlife))</f>
        <v>0</v>
      </c>
      <c r="AN381" s="161">
        <f>IF(A24stdlife="n/a","n/a",IF(AN$3&gt;(A24stdlife+$E381),(Input!$K$166*(1+rvanilla)^0.5)-SUM($K381:AM381),(Input!$K$166*(1+rvanilla)^0.5)/A24stdlife))</f>
        <v>0</v>
      </c>
      <c r="AO381" s="161">
        <f>IF(A24stdlife="n/a","n/a",IF(AO$3&gt;(A24stdlife+$E381),(Input!$K$166*(1+rvanilla)^0.5)-SUM($K381:AN381),(Input!$K$166*(1+rvanilla)^0.5)/A24stdlife))</f>
        <v>0</v>
      </c>
      <c r="AP381" s="161">
        <f>IF(A24stdlife="n/a","n/a",IF(AP$3&gt;(A24stdlife+$E381),(Input!$K$166*(1+rvanilla)^0.5)-SUM($K381:AO381),(Input!$K$166*(1+rvanilla)^0.5)/A24stdlife))</f>
        <v>0</v>
      </c>
      <c r="AQ381" s="161">
        <f>IF(A24stdlife="n/a","n/a",IF(AQ$3&gt;(A24stdlife+$E381),(Input!$K$166*(1+rvanilla)^0.5)-SUM($K381:AP381),(Input!$K$166*(1+rvanilla)^0.5)/A24stdlife))</f>
        <v>0</v>
      </c>
      <c r="AR381" s="161">
        <f>IF(A24stdlife="n/a","n/a",IF(AR$3&gt;(A24stdlife+$E381),(Input!$K$166*(1+rvanilla)^0.5)-SUM($K381:AQ381),(Input!$K$166*(1+rvanilla)^0.5)/A24stdlife))</f>
        <v>0</v>
      </c>
      <c r="AS381" s="161">
        <f>IF(A24stdlife="n/a","n/a",IF(AS$3&gt;(A24stdlife+$E381),(Input!$K$166*(1+rvanilla)^0.5)-SUM($K381:AR381),(Input!$K$166*(1+rvanilla)^0.5)/A24stdlife))</f>
        <v>0</v>
      </c>
      <c r="AT381" s="161">
        <f>IF(A24stdlife="n/a","n/a",IF(AT$3&gt;(A24stdlife+$E381),(Input!$K$166*(1+rvanilla)^0.5)-SUM($K381:AS381),(Input!$K$166*(1+rvanilla)^0.5)/A24stdlife))</f>
        <v>0</v>
      </c>
      <c r="AU381" s="161">
        <f>IF(A24stdlife="n/a","n/a",IF(AU$3&gt;(A24stdlife+$E381),(Input!$K$166*(1+rvanilla)^0.5)-SUM($K381:AT381),(Input!$K$166*(1+rvanilla)^0.5)/A24stdlife))</f>
        <v>0</v>
      </c>
      <c r="AV381" s="161">
        <f>IF(A24stdlife="n/a","n/a",IF(AV$3&gt;(A24stdlife+$E381),(Input!$K$166*(1+rvanilla)^0.5)-SUM($K381:AU381),(Input!$K$166*(1+rvanilla)^0.5)/A24stdlife))</f>
        <v>0</v>
      </c>
      <c r="AW381" s="161">
        <f>IF(A24stdlife="n/a","n/a",IF(AW$3&gt;(A24stdlife+$E381),(Input!$K$166*(1+rvanilla)^0.5)-SUM($K381:AV381),(Input!$K$166*(1+rvanilla)^0.5)/A24stdlife))</f>
        <v>0</v>
      </c>
      <c r="AX381" s="161">
        <f>IF(A24stdlife="n/a","n/a",IF(AX$3&gt;(A24stdlife+$E381),(Input!$K$166*(1+rvanilla)^0.5)-SUM($K381:AW381),(Input!$K$166*(1+rvanilla)^0.5)/A24stdlife))</f>
        <v>0</v>
      </c>
      <c r="AY381" s="161">
        <f>IF(A24stdlife="n/a","n/a",IF(AY$3&gt;(A24stdlife+$E381),(Input!$K$166*(1+rvanilla)^0.5)-SUM($K381:AX381),(Input!$K$166*(1+rvanilla)^0.5)/A24stdlife))</f>
        <v>0</v>
      </c>
      <c r="AZ381" s="161">
        <f>IF(A24stdlife="n/a","n/a",IF(AZ$3&gt;(A24stdlife+$E381),(Input!$K$166*(1+rvanilla)^0.5)-SUM($K381:AY381),(Input!$K$166*(1+rvanilla)^0.5)/A24stdlife))</f>
        <v>0</v>
      </c>
      <c r="BA381" s="161">
        <f>IF(A24stdlife="n/a","n/a",IF(BA$3&gt;(A24stdlife+$E381),(Input!$K$166*(1+rvanilla)^0.5)-SUM($K381:AZ381),(Input!$K$166*(1+rvanilla)^0.5)/A24stdlife))</f>
        <v>0</v>
      </c>
      <c r="BB381" s="161">
        <f>IF(A24stdlife="n/a","n/a",IF(BB$3&gt;(A24stdlife+$E381),(Input!$K$166*(1+rvanilla)^0.5)-SUM($K381:BA381),(Input!$K$166*(1+rvanilla)^0.5)/A24stdlife))</f>
        <v>0</v>
      </c>
      <c r="BC381" s="161">
        <f>IF(A24stdlife="n/a","n/a",IF(BC$3&gt;(A24stdlife+$E381),(Input!$K$166*(1+rvanilla)^0.5)-SUM($K381:BB381),(Input!$K$166*(1+rvanilla)^0.5)/A24stdlife))</f>
        <v>0</v>
      </c>
      <c r="BD381" s="161">
        <f>IF(A24stdlife="n/a","n/a",IF(BD$3&gt;(A24stdlife+$E381),(Input!$K$166*(1+rvanilla)^0.5)-SUM($K381:BC381),(Input!$K$166*(1+rvanilla)^0.5)/A24stdlife))</f>
        <v>0</v>
      </c>
      <c r="BE381" s="161">
        <f>IF(A24stdlife="n/a","n/a",IF(BE$3&gt;(A24stdlife+$E381),(Input!$K$166*(1+rvanilla)^0.5)-SUM($K381:BD381),(Input!$K$166*(1+rvanilla)^0.5)/A24stdlife))</f>
        <v>0</v>
      </c>
      <c r="BF381" s="161">
        <f>IF(A24stdlife="n/a","n/a",IF(BF$3&gt;(A24stdlife+$E381),(Input!$K$166*(1+rvanilla)^0.5)-SUM($K381:BE381),(Input!$K$166*(1+rvanilla)^0.5)/A24stdlife))</f>
        <v>0</v>
      </c>
      <c r="BG381" s="161">
        <f>IF(A24stdlife="n/a","n/a",IF(BG$3&gt;(A24stdlife+$E381),(Input!$K$166*(1+rvanilla)^0.5)-SUM($K381:BF381),(Input!$K$166*(1+rvanilla)^0.5)/A24stdlife))</f>
        <v>0</v>
      </c>
      <c r="BH381" s="161">
        <f>IF(A24stdlife="n/a","n/a",IF(BH$3&gt;(A24stdlife+$E381),(Input!$K$166*(1+rvanilla)^0.5)-SUM($K381:BG381),(Input!$K$166*(1+rvanilla)^0.5)/A24stdlife))</f>
        <v>0</v>
      </c>
      <c r="BI381" s="161">
        <f>IF(A24stdlife="n/a","n/a",IF(BI$3&gt;(A24stdlife+$E381),(Input!$K$166*(1+rvanilla)^0.5)-SUM($K381:BH381),(Input!$K$166*(1+rvanilla)^0.5)/A24stdlife))</f>
        <v>0</v>
      </c>
      <c r="BJ381" s="19"/>
      <c r="BK381" s="19"/>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x14ac:dyDescent="0.2">
      <c r="A382" s="19"/>
      <c r="B382" s="19"/>
      <c r="C382" s="35"/>
      <c r="D382" s="469"/>
      <c r="E382" s="281">
        <v>6</v>
      </c>
      <c r="F382" s="37"/>
      <c r="G382" s="393"/>
      <c r="H382" s="307"/>
      <c r="I382" s="307"/>
      <c r="J382" s="307"/>
      <c r="K382" s="307"/>
      <c r="L382" s="306"/>
      <c r="M382" s="161">
        <f>IF(A24stdlife="n/a","n/a",IF(M$3&gt;(A24stdlife+$E382),(Input!$L$166*(1+rvanilla)^0.5)-SUM($L382:L382),(Input!$L$166*(1+rvanilla)^0.5)/A24stdlife))</f>
        <v>0</v>
      </c>
      <c r="N382" s="161">
        <f>IF(A24stdlife="n/a","n/a",IF(N$3&gt;(A24stdlife+$E382),(Input!$L$166*(1+rvanilla)^0.5)-SUM($L382:M382),(Input!$L$166*(1+rvanilla)^0.5)/A24stdlife))</f>
        <v>0</v>
      </c>
      <c r="O382" s="161">
        <f>IF(A24stdlife="n/a","n/a",IF(O$3&gt;(A24stdlife+$E382),(Input!$L$166*(1+rvanilla)^0.5)-SUM($L382:N382),(Input!$L$166*(1+rvanilla)^0.5)/A24stdlife))</f>
        <v>0</v>
      </c>
      <c r="P382" s="161">
        <f>IF(A24stdlife="n/a","n/a",IF(P$3&gt;(A24stdlife+$E382),(Input!$L$166*(1+rvanilla)^0.5)-SUM($L382:O382),(Input!$L$166*(1+rvanilla)^0.5)/A24stdlife))</f>
        <v>0</v>
      </c>
      <c r="Q382" s="161">
        <f>IF(A24stdlife="n/a","n/a",IF(Q$3&gt;(A24stdlife+$E382),(Input!$L$166*(1+rvanilla)^0.5)-SUM($L382:P382),(Input!$L$166*(1+rvanilla)^0.5)/A24stdlife))</f>
        <v>0</v>
      </c>
      <c r="R382" s="161">
        <f>IF(A24stdlife="n/a","n/a",IF(R$3&gt;(A24stdlife+$E382),(Input!$L$166*(1+rvanilla)^0.5)-SUM($L382:Q382),(Input!$L$166*(1+rvanilla)^0.5)/A24stdlife))</f>
        <v>0</v>
      </c>
      <c r="S382" s="161">
        <f>IF(A24stdlife="n/a","n/a",IF(S$3&gt;(A24stdlife+$E382),(Input!$L$166*(1+rvanilla)^0.5)-SUM($L382:R382),(Input!$L$166*(1+rvanilla)^0.5)/A24stdlife))</f>
        <v>0</v>
      </c>
      <c r="T382" s="161">
        <f>IF(A24stdlife="n/a","n/a",IF(T$3&gt;(A24stdlife+$E382),(Input!$L$166*(1+rvanilla)^0.5)-SUM($L382:S382),(Input!$L$166*(1+rvanilla)^0.5)/A24stdlife))</f>
        <v>0</v>
      </c>
      <c r="U382" s="161">
        <f>IF(A24stdlife="n/a","n/a",IF(U$3&gt;(A24stdlife+$E382),(Input!$L$166*(1+rvanilla)^0.5)-SUM($L382:T382),(Input!$L$166*(1+rvanilla)^0.5)/A24stdlife))</f>
        <v>0</v>
      </c>
      <c r="V382" s="161">
        <f>IF(A24stdlife="n/a","n/a",IF(V$3&gt;(A24stdlife+$E382),(Input!$L$166*(1+rvanilla)^0.5)-SUM($L382:U382),(Input!$L$166*(1+rvanilla)^0.5)/A24stdlife))</f>
        <v>0</v>
      </c>
      <c r="W382" s="161">
        <f>IF(A24stdlife="n/a","n/a",IF(W$3&gt;(A24stdlife+$E382),(Input!$L$166*(1+rvanilla)^0.5)-SUM($L382:V382),(Input!$L$166*(1+rvanilla)^0.5)/A24stdlife))</f>
        <v>0</v>
      </c>
      <c r="X382" s="161">
        <f>IF(A24stdlife="n/a","n/a",IF(X$3&gt;(A24stdlife+$E382),(Input!$L$166*(1+rvanilla)^0.5)-SUM($L382:W382),(Input!$L$166*(1+rvanilla)^0.5)/A24stdlife))</f>
        <v>0</v>
      </c>
      <c r="Y382" s="161">
        <f>IF(A24stdlife="n/a","n/a",IF(Y$3&gt;(A24stdlife+$E382),(Input!$L$166*(1+rvanilla)^0.5)-SUM($L382:X382),(Input!$L$166*(1+rvanilla)^0.5)/A24stdlife))</f>
        <v>0</v>
      </c>
      <c r="Z382" s="161">
        <f>IF(A24stdlife="n/a","n/a",IF(Z$3&gt;(A24stdlife+$E382),(Input!$L$166*(1+rvanilla)^0.5)-SUM($L382:Y382),(Input!$L$166*(1+rvanilla)^0.5)/A24stdlife))</f>
        <v>0</v>
      </c>
      <c r="AA382" s="161">
        <f>IF(A24stdlife="n/a","n/a",IF(AA$3&gt;(A24stdlife+$E382),(Input!$L$166*(1+rvanilla)^0.5)-SUM($L382:Z382),(Input!$L$166*(1+rvanilla)^0.5)/A24stdlife))</f>
        <v>0</v>
      </c>
      <c r="AB382" s="161">
        <f>IF(A24stdlife="n/a","n/a",IF(AB$3&gt;(A24stdlife+$E382),(Input!$L$166*(1+rvanilla)^0.5)-SUM($L382:AA382),(Input!$L$166*(1+rvanilla)^0.5)/A24stdlife))</f>
        <v>0</v>
      </c>
      <c r="AC382" s="161">
        <f>IF(A24stdlife="n/a","n/a",IF(AC$3&gt;(A24stdlife+$E382),(Input!$L$166*(1+rvanilla)^0.5)-SUM($L382:AB382),(Input!$L$166*(1+rvanilla)^0.5)/A24stdlife))</f>
        <v>0</v>
      </c>
      <c r="AD382" s="161">
        <f>IF(A24stdlife="n/a","n/a",IF(AD$3&gt;(A24stdlife+$E382),(Input!$L$166*(1+rvanilla)^0.5)-SUM($L382:AC382),(Input!$L$166*(1+rvanilla)^0.5)/A24stdlife))</f>
        <v>0</v>
      </c>
      <c r="AE382" s="161">
        <f>IF(A24stdlife="n/a","n/a",IF(AE$3&gt;(A24stdlife+$E382),(Input!$L$166*(1+rvanilla)^0.5)-SUM($L382:AD382),(Input!$L$166*(1+rvanilla)^0.5)/A24stdlife))</f>
        <v>0</v>
      </c>
      <c r="AF382" s="161">
        <f>IF(A24stdlife="n/a","n/a",IF(AF$3&gt;(A24stdlife+$E382),(Input!$L$166*(1+rvanilla)^0.5)-SUM($L382:AE382),(Input!$L$166*(1+rvanilla)^0.5)/A24stdlife))</f>
        <v>0</v>
      </c>
      <c r="AG382" s="161">
        <f>IF(A24stdlife="n/a","n/a",IF(AG$3&gt;(A24stdlife+$E382),(Input!$L$166*(1+rvanilla)^0.5)-SUM($L382:AF382),(Input!$L$166*(1+rvanilla)^0.5)/A24stdlife))</f>
        <v>0</v>
      </c>
      <c r="AH382" s="161">
        <f>IF(A24stdlife="n/a","n/a",IF(AH$3&gt;(A24stdlife+$E382),(Input!$L$166*(1+rvanilla)^0.5)-SUM($L382:AG382),(Input!$L$166*(1+rvanilla)^0.5)/A24stdlife))</f>
        <v>0</v>
      </c>
      <c r="AI382" s="161">
        <f>IF(A24stdlife="n/a","n/a",IF(AI$3&gt;(A24stdlife+$E382),(Input!$L$166*(1+rvanilla)^0.5)-SUM($L382:AH382),(Input!$L$166*(1+rvanilla)^0.5)/A24stdlife))</f>
        <v>0</v>
      </c>
      <c r="AJ382" s="161">
        <f>IF(A24stdlife="n/a","n/a",IF(AJ$3&gt;(A24stdlife+$E382),(Input!$L$166*(1+rvanilla)^0.5)-SUM($L382:AI382),(Input!$L$166*(1+rvanilla)^0.5)/A24stdlife))</f>
        <v>0</v>
      </c>
      <c r="AK382" s="161">
        <f>IF(A24stdlife="n/a","n/a",IF(AK$3&gt;(A24stdlife+$E382),(Input!$L$166*(1+rvanilla)^0.5)-SUM($L382:AJ382),(Input!$L$166*(1+rvanilla)^0.5)/A24stdlife))</f>
        <v>0</v>
      </c>
      <c r="AL382" s="161">
        <f>IF(A24stdlife="n/a","n/a",IF(AL$3&gt;(A24stdlife+$E382),(Input!$L$166*(1+rvanilla)^0.5)-SUM($L382:AK382),(Input!$L$166*(1+rvanilla)^0.5)/A24stdlife))</f>
        <v>0</v>
      </c>
      <c r="AM382" s="161">
        <f>IF(A24stdlife="n/a","n/a",IF(AM$3&gt;(A24stdlife+$E382),(Input!$L$166*(1+rvanilla)^0.5)-SUM($L382:AL382),(Input!$L$166*(1+rvanilla)^0.5)/A24stdlife))</f>
        <v>0</v>
      </c>
      <c r="AN382" s="161">
        <f>IF(A24stdlife="n/a","n/a",IF(AN$3&gt;(A24stdlife+$E382),(Input!$L$166*(1+rvanilla)^0.5)-SUM($L382:AM382),(Input!$L$166*(1+rvanilla)^0.5)/A24stdlife))</f>
        <v>0</v>
      </c>
      <c r="AO382" s="161">
        <f>IF(A24stdlife="n/a","n/a",IF(AO$3&gt;(A24stdlife+$E382),(Input!$L$166*(1+rvanilla)^0.5)-SUM($L382:AN382),(Input!$L$166*(1+rvanilla)^0.5)/A24stdlife))</f>
        <v>0</v>
      </c>
      <c r="AP382" s="161">
        <f>IF(A24stdlife="n/a","n/a",IF(AP$3&gt;(A24stdlife+$E382),(Input!$L$166*(1+rvanilla)^0.5)-SUM($L382:AO382),(Input!$L$166*(1+rvanilla)^0.5)/A24stdlife))</f>
        <v>0</v>
      </c>
      <c r="AQ382" s="161">
        <f>IF(A24stdlife="n/a","n/a",IF(AQ$3&gt;(A24stdlife+$E382),(Input!$L$166*(1+rvanilla)^0.5)-SUM($L382:AP382),(Input!$L$166*(1+rvanilla)^0.5)/A24stdlife))</f>
        <v>0</v>
      </c>
      <c r="AR382" s="161">
        <f>IF(A24stdlife="n/a","n/a",IF(AR$3&gt;(A24stdlife+$E382),(Input!$L$166*(1+rvanilla)^0.5)-SUM($L382:AQ382),(Input!$L$166*(1+rvanilla)^0.5)/A24stdlife))</f>
        <v>0</v>
      </c>
      <c r="AS382" s="161">
        <f>IF(A24stdlife="n/a","n/a",IF(AS$3&gt;(A24stdlife+$E382),(Input!$L$166*(1+rvanilla)^0.5)-SUM($L382:AR382),(Input!$L$166*(1+rvanilla)^0.5)/A24stdlife))</f>
        <v>0</v>
      </c>
      <c r="AT382" s="161">
        <f>IF(A24stdlife="n/a","n/a",IF(AT$3&gt;(A24stdlife+$E382),(Input!$L$166*(1+rvanilla)^0.5)-SUM($L382:AS382),(Input!$L$166*(1+rvanilla)^0.5)/A24stdlife))</f>
        <v>0</v>
      </c>
      <c r="AU382" s="161">
        <f>IF(A24stdlife="n/a","n/a",IF(AU$3&gt;(A24stdlife+$E382),(Input!$L$166*(1+rvanilla)^0.5)-SUM($L382:AT382),(Input!$L$166*(1+rvanilla)^0.5)/A24stdlife))</f>
        <v>0</v>
      </c>
      <c r="AV382" s="161">
        <f>IF(A24stdlife="n/a","n/a",IF(AV$3&gt;(A24stdlife+$E382),(Input!$L$166*(1+rvanilla)^0.5)-SUM($L382:AU382),(Input!$L$166*(1+rvanilla)^0.5)/A24stdlife))</f>
        <v>0</v>
      </c>
      <c r="AW382" s="161">
        <f>IF(A24stdlife="n/a","n/a",IF(AW$3&gt;(A24stdlife+$E382),(Input!$L$166*(1+rvanilla)^0.5)-SUM($L382:AV382),(Input!$L$166*(1+rvanilla)^0.5)/A24stdlife))</f>
        <v>0</v>
      </c>
      <c r="AX382" s="161">
        <f>IF(A24stdlife="n/a","n/a",IF(AX$3&gt;(A24stdlife+$E382),(Input!$L$166*(1+rvanilla)^0.5)-SUM($L382:AW382),(Input!$L$166*(1+rvanilla)^0.5)/A24stdlife))</f>
        <v>0</v>
      </c>
      <c r="AY382" s="161">
        <f>IF(A24stdlife="n/a","n/a",IF(AY$3&gt;(A24stdlife+$E382),(Input!$L$166*(1+rvanilla)^0.5)-SUM($L382:AX382),(Input!$L$166*(1+rvanilla)^0.5)/A24stdlife))</f>
        <v>0</v>
      </c>
      <c r="AZ382" s="161">
        <f>IF(A24stdlife="n/a","n/a",IF(AZ$3&gt;(A24stdlife+$E382),(Input!$L$166*(1+rvanilla)^0.5)-SUM($L382:AY382),(Input!$L$166*(1+rvanilla)^0.5)/A24stdlife))</f>
        <v>0</v>
      </c>
      <c r="BA382" s="161">
        <f>IF(A24stdlife="n/a","n/a",IF(BA$3&gt;(A24stdlife+$E382),(Input!$L$166*(1+rvanilla)^0.5)-SUM($L382:AZ382),(Input!$L$166*(1+rvanilla)^0.5)/A24stdlife))</f>
        <v>0</v>
      </c>
      <c r="BB382" s="161">
        <f>IF(A24stdlife="n/a","n/a",IF(BB$3&gt;(A24stdlife+$E382),(Input!$L$166*(1+rvanilla)^0.5)-SUM($L382:BA382),(Input!$L$166*(1+rvanilla)^0.5)/A24stdlife))</f>
        <v>0</v>
      </c>
      <c r="BC382" s="161">
        <f>IF(A24stdlife="n/a","n/a",IF(BC$3&gt;(A24stdlife+$E382),(Input!$L$166*(1+rvanilla)^0.5)-SUM($L382:BB382),(Input!$L$166*(1+rvanilla)^0.5)/A24stdlife))</f>
        <v>0</v>
      </c>
      <c r="BD382" s="161">
        <f>IF(A24stdlife="n/a","n/a",IF(BD$3&gt;(A24stdlife+$E382),(Input!$L$166*(1+rvanilla)^0.5)-SUM($L382:BC382),(Input!$L$166*(1+rvanilla)^0.5)/A24stdlife))</f>
        <v>0</v>
      </c>
      <c r="BE382" s="161">
        <f>IF(A24stdlife="n/a","n/a",IF(BE$3&gt;(A24stdlife+$E382),(Input!$L$166*(1+rvanilla)^0.5)-SUM($L382:BD382),(Input!$L$166*(1+rvanilla)^0.5)/A24stdlife))</f>
        <v>0</v>
      </c>
      <c r="BF382" s="161">
        <f>IF(A24stdlife="n/a","n/a",IF(BF$3&gt;(A24stdlife+$E382),(Input!$L$166*(1+rvanilla)^0.5)-SUM($L382:BE382),(Input!$L$166*(1+rvanilla)^0.5)/A24stdlife))</f>
        <v>0</v>
      </c>
      <c r="BG382" s="161">
        <f>IF(A24stdlife="n/a","n/a",IF(BG$3&gt;(A24stdlife+$E382),(Input!$L$166*(1+rvanilla)^0.5)-SUM($L382:BF382),(Input!$L$166*(1+rvanilla)^0.5)/A24stdlife))</f>
        <v>0</v>
      </c>
      <c r="BH382" s="161">
        <f>IF(A24stdlife="n/a","n/a",IF(BH$3&gt;(A24stdlife+$E382),(Input!$L$166*(1+rvanilla)^0.5)-SUM($L382:BG382),(Input!$L$166*(1+rvanilla)^0.5)/A24stdlife))</f>
        <v>0</v>
      </c>
      <c r="BI382" s="161">
        <f>IF(A24stdlife="n/a","n/a",IF(BI$3&gt;(A24stdlife+$E382),(Input!$L$166*(1+rvanilla)^0.5)-SUM($L382:BH382),(Input!$L$166*(1+rvanilla)^0.5)/A24stdlife))</f>
        <v>0</v>
      </c>
      <c r="BJ382" s="19"/>
      <c r="BK382" s="19"/>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idden="1" outlineLevel="2" x14ac:dyDescent="0.2">
      <c r="A383" s="19"/>
      <c r="B383" s="19"/>
      <c r="C383" s="35"/>
      <c r="D383" s="469"/>
      <c r="E383" s="281">
        <v>7</v>
      </c>
      <c r="F383" s="37"/>
      <c r="G383" s="393"/>
      <c r="H383" s="307"/>
      <c r="I383" s="307"/>
      <c r="J383" s="307"/>
      <c r="K383" s="307"/>
      <c r="L383" s="307"/>
      <c r="M383" s="306"/>
      <c r="N383" s="161">
        <f>IF(A24stdlife="n/a","n/a",IF(N$3&gt;(A24stdlife+$E383),(Input!$M$166*(1+rvanilla)^0.5)-SUM($M383:M383),(Input!$M$166*(1+rvanilla)^0.5)/A24stdlife))</f>
        <v>0</v>
      </c>
      <c r="O383" s="161">
        <f>IF(A24stdlife="n/a","n/a",IF(O$3&gt;(A24stdlife+$E383),(Input!$M$166*(1+rvanilla)^0.5)-SUM($M383:N383),(Input!$M$166*(1+rvanilla)^0.5)/A24stdlife))</f>
        <v>0</v>
      </c>
      <c r="P383" s="161">
        <f>IF(A24stdlife="n/a","n/a",IF(P$3&gt;(A24stdlife+$E383),(Input!$M$166*(1+rvanilla)^0.5)-SUM($M383:O383),(Input!$M$166*(1+rvanilla)^0.5)/A24stdlife))</f>
        <v>0</v>
      </c>
      <c r="Q383" s="161">
        <f>IF(A24stdlife="n/a","n/a",IF(Q$3&gt;(A24stdlife+$E383),(Input!$M$166*(1+rvanilla)^0.5)-SUM($M383:P383),(Input!$M$166*(1+rvanilla)^0.5)/A24stdlife))</f>
        <v>0</v>
      </c>
      <c r="R383" s="161">
        <f>IF(A24stdlife="n/a","n/a",IF(R$3&gt;(A24stdlife+$E383),(Input!$M$166*(1+rvanilla)^0.5)-SUM($M383:Q383),(Input!$M$166*(1+rvanilla)^0.5)/A24stdlife))</f>
        <v>0</v>
      </c>
      <c r="S383" s="161">
        <f>IF(A24stdlife="n/a","n/a",IF(S$3&gt;(A24stdlife+$E383),(Input!$M$166*(1+rvanilla)^0.5)-SUM($M383:R383),(Input!$M$166*(1+rvanilla)^0.5)/A24stdlife))</f>
        <v>0</v>
      </c>
      <c r="T383" s="161">
        <f>IF(A24stdlife="n/a","n/a",IF(T$3&gt;(A24stdlife+$E383),(Input!$M$166*(1+rvanilla)^0.5)-SUM($M383:S383),(Input!$M$166*(1+rvanilla)^0.5)/A24stdlife))</f>
        <v>0</v>
      </c>
      <c r="U383" s="161">
        <f>IF(A24stdlife="n/a","n/a",IF(U$3&gt;(A24stdlife+$E383),(Input!$M$166*(1+rvanilla)^0.5)-SUM($M383:T383),(Input!$M$166*(1+rvanilla)^0.5)/A24stdlife))</f>
        <v>0</v>
      </c>
      <c r="V383" s="161">
        <f>IF(A24stdlife="n/a","n/a",IF(V$3&gt;(A24stdlife+$E383),(Input!$M$166*(1+rvanilla)^0.5)-SUM($M383:U383),(Input!$M$166*(1+rvanilla)^0.5)/A24stdlife))</f>
        <v>0</v>
      </c>
      <c r="W383" s="161">
        <f>IF(A24stdlife="n/a","n/a",IF(W$3&gt;(A24stdlife+$E383),(Input!$M$166*(1+rvanilla)^0.5)-SUM($M383:V383),(Input!$M$166*(1+rvanilla)^0.5)/A24stdlife))</f>
        <v>0</v>
      </c>
      <c r="X383" s="161">
        <f>IF(A24stdlife="n/a","n/a",IF(X$3&gt;(A24stdlife+$E383),(Input!$M$166*(1+rvanilla)^0.5)-SUM($M383:W383),(Input!$M$166*(1+rvanilla)^0.5)/A24stdlife))</f>
        <v>0</v>
      </c>
      <c r="Y383" s="161">
        <f>IF(A24stdlife="n/a","n/a",IF(Y$3&gt;(A24stdlife+$E383),(Input!$M$166*(1+rvanilla)^0.5)-SUM($M383:X383),(Input!$M$166*(1+rvanilla)^0.5)/A24stdlife))</f>
        <v>0</v>
      </c>
      <c r="Z383" s="161">
        <f>IF(A24stdlife="n/a","n/a",IF(Z$3&gt;(A24stdlife+$E383),(Input!$M$166*(1+rvanilla)^0.5)-SUM($M383:Y383),(Input!$M$166*(1+rvanilla)^0.5)/A24stdlife))</f>
        <v>0</v>
      </c>
      <c r="AA383" s="161">
        <f>IF(A24stdlife="n/a","n/a",IF(AA$3&gt;(A24stdlife+$E383),(Input!$M$166*(1+rvanilla)^0.5)-SUM($M383:Z383),(Input!$M$166*(1+rvanilla)^0.5)/A24stdlife))</f>
        <v>0</v>
      </c>
      <c r="AB383" s="161">
        <f>IF(A24stdlife="n/a","n/a",IF(AB$3&gt;(A24stdlife+$E383),(Input!$M$166*(1+rvanilla)^0.5)-SUM($M383:AA383),(Input!$M$166*(1+rvanilla)^0.5)/A24stdlife))</f>
        <v>0</v>
      </c>
      <c r="AC383" s="161">
        <f>IF(A24stdlife="n/a","n/a",IF(AC$3&gt;(A24stdlife+$E383),(Input!$M$166*(1+rvanilla)^0.5)-SUM($M383:AB383),(Input!$M$166*(1+rvanilla)^0.5)/A24stdlife))</f>
        <v>0</v>
      </c>
      <c r="AD383" s="161">
        <f>IF(A24stdlife="n/a","n/a",IF(AD$3&gt;(A24stdlife+$E383),(Input!$M$166*(1+rvanilla)^0.5)-SUM($M383:AC383),(Input!$M$166*(1+rvanilla)^0.5)/A24stdlife))</f>
        <v>0</v>
      </c>
      <c r="AE383" s="161">
        <f>IF(A24stdlife="n/a","n/a",IF(AE$3&gt;(A24stdlife+$E383),(Input!$M$166*(1+rvanilla)^0.5)-SUM($M383:AD383),(Input!$M$166*(1+rvanilla)^0.5)/A24stdlife))</f>
        <v>0</v>
      </c>
      <c r="AF383" s="161">
        <f>IF(A24stdlife="n/a","n/a",IF(AF$3&gt;(A24stdlife+$E383),(Input!$M$166*(1+rvanilla)^0.5)-SUM($M383:AE383),(Input!$M$166*(1+rvanilla)^0.5)/A24stdlife))</f>
        <v>0</v>
      </c>
      <c r="AG383" s="161">
        <f>IF(A24stdlife="n/a","n/a",IF(AG$3&gt;(A24stdlife+$E383),(Input!$M$166*(1+rvanilla)^0.5)-SUM($M383:AF383),(Input!$M$166*(1+rvanilla)^0.5)/A24stdlife))</f>
        <v>0</v>
      </c>
      <c r="AH383" s="161">
        <f>IF(A24stdlife="n/a","n/a",IF(AH$3&gt;(A24stdlife+$E383),(Input!$M$166*(1+rvanilla)^0.5)-SUM($M383:AG383),(Input!$M$166*(1+rvanilla)^0.5)/A24stdlife))</f>
        <v>0</v>
      </c>
      <c r="AI383" s="161">
        <f>IF(A24stdlife="n/a","n/a",IF(AI$3&gt;(A24stdlife+$E383),(Input!$M$166*(1+rvanilla)^0.5)-SUM($M383:AH383),(Input!$M$166*(1+rvanilla)^0.5)/A24stdlife))</f>
        <v>0</v>
      </c>
      <c r="AJ383" s="161">
        <f>IF(A24stdlife="n/a","n/a",IF(AJ$3&gt;(A24stdlife+$E383),(Input!$M$166*(1+rvanilla)^0.5)-SUM($M383:AI383),(Input!$M$166*(1+rvanilla)^0.5)/A24stdlife))</f>
        <v>0</v>
      </c>
      <c r="AK383" s="161">
        <f>IF(A24stdlife="n/a","n/a",IF(AK$3&gt;(A24stdlife+$E383),(Input!$M$166*(1+rvanilla)^0.5)-SUM($M383:AJ383),(Input!$M$166*(1+rvanilla)^0.5)/A24stdlife))</f>
        <v>0</v>
      </c>
      <c r="AL383" s="161">
        <f>IF(A24stdlife="n/a","n/a",IF(AL$3&gt;(A24stdlife+$E383),(Input!$M$166*(1+rvanilla)^0.5)-SUM($M383:AK383),(Input!$M$166*(1+rvanilla)^0.5)/A24stdlife))</f>
        <v>0</v>
      </c>
      <c r="AM383" s="161">
        <f>IF(A24stdlife="n/a","n/a",IF(AM$3&gt;(A24stdlife+$E383),(Input!$M$166*(1+rvanilla)^0.5)-SUM($M383:AL383),(Input!$M$166*(1+rvanilla)^0.5)/A24stdlife))</f>
        <v>0</v>
      </c>
      <c r="AN383" s="161">
        <f>IF(A24stdlife="n/a","n/a",IF(AN$3&gt;(A24stdlife+$E383),(Input!$M$166*(1+rvanilla)^0.5)-SUM($M383:AM383),(Input!$M$166*(1+rvanilla)^0.5)/A24stdlife))</f>
        <v>0</v>
      </c>
      <c r="AO383" s="161">
        <f>IF(A24stdlife="n/a","n/a",IF(AO$3&gt;(A24stdlife+$E383),(Input!$M$166*(1+rvanilla)^0.5)-SUM($M383:AN383),(Input!$M$166*(1+rvanilla)^0.5)/A24stdlife))</f>
        <v>0</v>
      </c>
      <c r="AP383" s="161">
        <f>IF(A24stdlife="n/a","n/a",IF(AP$3&gt;(A24stdlife+$E383),(Input!$M$166*(1+rvanilla)^0.5)-SUM($M383:AO383),(Input!$M$166*(1+rvanilla)^0.5)/A24stdlife))</f>
        <v>0</v>
      </c>
      <c r="AQ383" s="161">
        <f>IF(A24stdlife="n/a","n/a",IF(AQ$3&gt;(A24stdlife+$E383),(Input!$M$166*(1+rvanilla)^0.5)-SUM($M383:AP383),(Input!$M$166*(1+rvanilla)^0.5)/A24stdlife))</f>
        <v>0</v>
      </c>
      <c r="AR383" s="161">
        <f>IF(A24stdlife="n/a","n/a",IF(AR$3&gt;(A24stdlife+$E383),(Input!$M$166*(1+rvanilla)^0.5)-SUM($M383:AQ383),(Input!$M$166*(1+rvanilla)^0.5)/A24stdlife))</f>
        <v>0</v>
      </c>
      <c r="AS383" s="161">
        <f>IF(A24stdlife="n/a","n/a",IF(AS$3&gt;(A24stdlife+$E383),(Input!$M$166*(1+rvanilla)^0.5)-SUM($M383:AR383),(Input!$M$166*(1+rvanilla)^0.5)/A24stdlife))</f>
        <v>0</v>
      </c>
      <c r="AT383" s="161">
        <f>IF(A24stdlife="n/a","n/a",IF(AT$3&gt;(A24stdlife+$E383),(Input!$M$166*(1+rvanilla)^0.5)-SUM($M383:AS383),(Input!$M$166*(1+rvanilla)^0.5)/A24stdlife))</f>
        <v>0</v>
      </c>
      <c r="AU383" s="161">
        <f>IF(A24stdlife="n/a","n/a",IF(AU$3&gt;(A24stdlife+$E383),(Input!$M$166*(1+rvanilla)^0.5)-SUM($M383:AT383),(Input!$M$166*(1+rvanilla)^0.5)/A24stdlife))</f>
        <v>0</v>
      </c>
      <c r="AV383" s="161">
        <f>IF(A24stdlife="n/a","n/a",IF(AV$3&gt;(A24stdlife+$E383),(Input!$M$166*(1+rvanilla)^0.5)-SUM($M383:AU383),(Input!$M$166*(1+rvanilla)^0.5)/A24stdlife))</f>
        <v>0</v>
      </c>
      <c r="AW383" s="161">
        <f>IF(A24stdlife="n/a","n/a",IF(AW$3&gt;(A24stdlife+$E383),(Input!$M$166*(1+rvanilla)^0.5)-SUM($M383:AV383),(Input!$M$166*(1+rvanilla)^0.5)/A24stdlife))</f>
        <v>0</v>
      </c>
      <c r="AX383" s="161">
        <f>IF(A24stdlife="n/a","n/a",IF(AX$3&gt;(A24stdlife+$E383),(Input!$M$166*(1+rvanilla)^0.5)-SUM($M383:AW383),(Input!$M$166*(1+rvanilla)^0.5)/A24stdlife))</f>
        <v>0</v>
      </c>
      <c r="AY383" s="161">
        <f>IF(A24stdlife="n/a","n/a",IF(AY$3&gt;(A24stdlife+$E383),(Input!$M$166*(1+rvanilla)^0.5)-SUM($M383:AX383),(Input!$M$166*(1+rvanilla)^0.5)/A24stdlife))</f>
        <v>0</v>
      </c>
      <c r="AZ383" s="161">
        <f>IF(A24stdlife="n/a","n/a",IF(AZ$3&gt;(A24stdlife+$E383),(Input!$M$166*(1+rvanilla)^0.5)-SUM($M383:AY383),(Input!$M$166*(1+rvanilla)^0.5)/A24stdlife))</f>
        <v>0</v>
      </c>
      <c r="BA383" s="161">
        <f>IF(A24stdlife="n/a","n/a",IF(BA$3&gt;(A24stdlife+$E383),(Input!$M$166*(1+rvanilla)^0.5)-SUM($M383:AZ383),(Input!$M$166*(1+rvanilla)^0.5)/A24stdlife))</f>
        <v>0</v>
      </c>
      <c r="BB383" s="161">
        <f>IF(A24stdlife="n/a","n/a",IF(BB$3&gt;(A24stdlife+$E383),(Input!$M$166*(1+rvanilla)^0.5)-SUM($M383:BA383),(Input!$M$166*(1+rvanilla)^0.5)/A24stdlife))</f>
        <v>0</v>
      </c>
      <c r="BC383" s="161">
        <f>IF(A24stdlife="n/a","n/a",IF(BC$3&gt;(A24stdlife+$E383),(Input!$M$166*(1+rvanilla)^0.5)-SUM($M383:BB383),(Input!$M$166*(1+rvanilla)^0.5)/A24stdlife))</f>
        <v>0</v>
      </c>
      <c r="BD383" s="161">
        <f>IF(A24stdlife="n/a","n/a",IF(BD$3&gt;(A24stdlife+$E383),(Input!$M$166*(1+rvanilla)^0.5)-SUM($M383:BC383),(Input!$M$166*(1+rvanilla)^0.5)/A24stdlife))</f>
        <v>0</v>
      </c>
      <c r="BE383" s="161">
        <f>IF(A24stdlife="n/a","n/a",IF(BE$3&gt;(A24stdlife+$E383),(Input!$M$166*(1+rvanilla)^0.5)-SUM($M383:BD383),(Input!$M$166*(1+rvanilla)^0.5)/A24stdlife))</f>
        <v>0</v>
      </c>
      <c r="BF383" s="161">
        <f>IF(A24stdlife="n/a","n/a",IF(BF$3&gt;(A24stdlife+$E383),(Input!$M$166*(1+rvanilla)^0.5)-SUM($M383:BE383),(Input!$M$166*(1+rvanilla)^0.5)/A24stdlife))</f>
        <v>0</v>
      </c>
      <c r="BG383" s="161">
        <f>IF(A24stdlife="n/a","n/a",IF(BG$3&gt;(A24stdlife+$E383),(Input!$M$166*(1+rvanilla)^0.5)-SUM($M383:BF383),(Input!$M$166*(1+rvanilla)^0.5)/A24stdlife))</f>
        <v>0</v>
      </c>
      <c r="BH383" s="161">
        <f>IF(A24stdlife="n/a","n/a",IF(BH$3&gt;(A24stdlife+$E383),(Input!$M$166*(1+rvanilla)^0.5)-SUM($M383:BG383),(Input!$M$166*(1+rvanilla)^0.5)/A24stdlife))</f>
        <v>0</v>
      </c>
      <c r="BI383" s="161">
        <f>IF(A24stdlife="n/a","n/a",IF(BI$3&gt;(A24stdlife+$E383),(Input!$M$166*(1+rvanilla)^0.5)-SUM($M383:BH383),(Input!$M$166*(1+rvanilla)^0.5)/A24stdlife))</f>
        <v>0</v>
      </c>
      <c r="BJ383" s="19"/>
      <c r="BK383" s="19"/>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x14ac:dyDescent="0.2">
      <c r="A384" s="19"/>
      <c r="B384" s="19"/>
      <c r="C384" s="35"/>
      <c r="D384" s="469"/>
      <c r="E384" s="281">
        <v>8</v>
      </c>
      <c r="F384" s="37"/>
      <c r="G384" s="393"/>
      <c r="H384" s="307"/>
      <c r="I384" s="307"/>
      <c r="J384" s="307"/>
      <c r="K384" s="307"/>
      <c r="L384" s="307"/>
      <c r="M384" s="307"/>
      <c r="N384" s="306"/>
      <c r="O384" s="161">
        <f>IF(A24stdlife="n/a","n/a",IF(O$3&gt;(A24stdlife+$E384),(Input!$N$166*(1+rvanilla)^0.5)-SUM($N384:N384),(Input!$N$166*(1+rvanilla)^0.5)/A24stdlife))</f>
        <v>0</v>
      </c>
      <c r="P384" s="161">
        <f>IF(A24stdlife="n/a","n/a",IF(P$3&gt;(A24stdlife+$E384),(Input!$N$166*(1+rvanilla)^0.5)-SUM($N384:O384),(Input!$N$166*(1+rvanilla)^0.5)/A24stdlife))</f>
        <v>0</v>
      </c>
      <c r="Q384" s="161">
        <f>IF(A24stdlife="n/a","n/a",IF(Q$3&gt;(A24stdlife+$E384),(Input!$N$166*(1+rvanilla)^0.5)-SUM($N384:P384),(Input!$N$166*(1+rvanilla)^0.5)/A24stdlife))</f>
        <v>0</v>
      </c>
      <c r="R384" s="161">
        <f>IF(A24stdlife="n/a","n/a",IF(R$3&gt;(A24stdlife+$E384),(Input!$N$166*(1+rvanilla)^0.5)-SUM($N384:Q384),(Input!$N$166*(1+rvanilla)^0.5)/A24stdlife))</f>
        <v>0</v>
      </c>
      <c r="S384" s="161">
        <f>IF(A24stdlife="n/a","n/a",IF(S$3&gt;(A24stdlife+$E384),(Input!$N$166*(1+rvanilla)^0.5)-SUM($N384:R384),(Input!$N$166*(1+rvanilla)^0.5)/A24stdlife))</f>
        <v>0</v>
      </c>
      <c r="T384" s="161">
        <f>IF(A24stdlife="n/a","n/a",IF(T$3&gt;(A24stdlife+$E384),(Input!$N$166*(1+rvanilla)^0.5)-SUM($N384:S384),(Input!$N$166*(1+rvanilla)^0.5)/A24stdlife))</f>
        <v>0</v>
      </c>
      <c r="U384" s="161">
        <f>IF(A24stdlife="n/a","n/a",IF(U$3&gt;(A24stdlife+$E384),(Input!$N$166*(1+rvanilla)^0.5)-SUM($N384:T384),(Input!$N$166*(1+rvanilla)^0.5)/A24stdlife))</f>
        <v>0</v>
      </c>
      <c r="V384" s="161">
        <f>IF(A24stdlife="n/a","n/a",IF(V$3&gt;(A24stdlife+$E384),(Input!$N$166*(1+rvanilla)^0.5)-SUM($N384:U384),(Input!$N$166*(1+rvanilla)^0.5)/A24stdlife))</f>
        <v>0</v>
      </c>
      <c r="W384" s="161">
        <f>IF(A24stdlife="n/a","n/a",IF(W$3&gt;(A24stdlife+$E384),(Input!$N$166*(1+rvanilla)^0.5)-SUM($N384:V384),(Input!$N$166*(1+rvanilla)^0.5)/A24stdlife))</f>
        <v>0</v>
      </c>
      <c r="X384" s="161">
        <f>IF(A24stdlife="n/a","n/a",IF(X$3&gt;(A24stdlife+$E384),(Input!$N$166*(1+rvanilla)^0.5)-SUM($N384:W384),(Input!$N$166*(1+rvanilla)^0.5)/A24stdlife))</f>
        <v>0</v>
      </c>
      <c r="Y384" s="161">
        <f>IF(A24stdlife="n/a","n/a",IF(Y$3&gt;(A24stdlife+$E384),(Input!$N$166*(1+rvanilla)^0.5)-SUM($N384:X384),(Input!$N$166*(1+rvanilla)^0.5)/A24stdlife))</f>
        <v>0</v>
      </c>
      <c r="Z384" s="161">
        <f>IF(A24stdlife="n/a","n/a",IF(Z$3&gt;(A24stdlife+$E384),(Input!$N$166*(1+rvanilla)^0.5)-SUM($N384:Y384),(Input!$N$166*(1+rvanilla)^0.5)/A24stdlife))</f>
        <v>0</v>
      </c>
      <c r="AA384" s="161">
        <f>IF(A24stdlife="n/a","n/a",IF(AA$3&gt;(A24stdlife+$E384),(Input!$N$166*(1+rvanilla)^0.5)-SUM($N384:Z384),(Input!$N$166*(1+rvanilla)^0.5)/A24stdlife))</f>
        <v>0</v>
      </c>
      <c r="AB384" s="161">
        <f>IF(A24stdlife="n/a","n/a",IF(AB$3&gt;(A24stdlife+$E384),(Input!$N$166*(1+rvanilla)^0.5)-SUM($N384:AA384),(Input!$N$166*(1+rvanilla)^0.5)/A24stdlife))</f>
        <v>0</v>
      </c>
      <c r="AC384" s="161">
        <f>IF(A24stdlife="n/a","n/a",IF(AC$3&gt;(A24stdlife+$E384),(Input!$N$166*(1+rvanilla)^0.5)-SUM($N384:AB384),(Input!$N$166*(1+rvanilla)^0.5)/A24stdlife))</f>
        <v>0</v>
      </c>
      <c r="AD384" s="161">
        <f>IF(A24stdlife="n/a","n/a",IF(AD$3&gt;(A24stdlife+$E384),(Input!$N$166*(1+rvanilla)^0.5)-SUM($N384:AC384),(Input!$N$166*(1+rvanilla)^0.5)/A24stdlife))</f>
        <v>0</v>
      </c>
      <c r="AE384" s="161">
        <f>IF(A24stdlife="n/a","n/a",IF(AE$3&gt;(A24stdlife+$E384),(Input!$N$166*(1+rvanilla)^0.5)-SUM($N384:AD384),(Input!$N$166*(1+rvanilla)^0.5)/A24stdlife))</f>
        <v>0</v>
      </c>
      <c r="AF384" s="161">
        <f>IF(A24stdlife="n/a","n/a",IF(AF$3&gt;(A24stdlife+$E384),(Input!$N$166*(1+rvanilla)^0.5)-SUM($N384:AE384),(Input!$N$166*(1+rvanilla)^0.5)/A24stdlife))</f>
        <v>0</v>
      </c>
      <c r="AG384" s="161">
        <f>IF(A24stdlife="n/a","n/a",IF(AG$3&gt;(A24stdlife+$E384),(Input!$N$166*(1+rvanilla)^0.5)-SUM($N384:AF384),(Input!$N$166*(1+rvanilla)^0.5)/A24stdlife))</f>
        <v>0</v>
      </c>
      <c r="AH384" s="161">
        <f>IF(A24stdlife="n/a","n/a",IF(AH$3&gt;(A24stdlife+$E384),(Input!$N$166*(1+rvanilla)^0.5)-SUM($N384:AG384),(Input!$N$166*(1+rvanilla)^0.5)/A24stdlife))</f>
        <v>0</v>
      </c>
      <c r="AI384" s="161">
        <f>IF(A24stdlife="n/a","n/a",IF(AI$3&gt;(A24stdlife+$E384),(Input!$N$166*(1+rvanilla)^0.5)-SUM($N384:AH384),(Input!$N$166*(1+rvanilla)^0.5)/A24stdlife))</f>
        <v>0</v>
      </c>
      <c r="AJ384" s="161">
        <f>IF(A24stdlife="n/a","n/a",IF(AJ$3&gt;(A24stdlife+$E384),(Input!$N$166*(1+rvanilla)^0.5)-SUM($N384:AI384),(Input!$N$166*(1+rvanilla)^0.5)/A24stdlife))</f>
        <v>0</v>
      </c>
      <c r="AK384" s="161">
        <f>IF(A24stdlife="n/a","n/a",IF(AK$3&gt;(A24stdlife+$E384),(Input!$N$166*(1+rvanilla)^0.5)-SUM($N384:AJ384),(Input!$N$166*(1+rvanilla)^0.5)/A24stdlife))</f>
        <v>0</v>
      </c>
      <c r="AL384" s="161">
        <f>IF(A24stdlife="n/a","n/a",IF(AL$3&gt;(A24stdlife+$E384),(Input!$N$166*(1+rvanilla)^0.5)-SUM($N384:AK384),(Input!$N$166*(1+rvanilla)^0.5)/A24stdlife))</f>
        <v>0</v>
      </c>
      <c r="AM384" s="161">
        <f>IF(A24stdlife="n/a","n/a",IF(AM$3&gt;(A24stdlife+$E384),(Input!$N$166*(1+rvanilla)^0.5)-SUM($N384:AL384),(Input!$N$166*(1+rvanilla)^0.5)/A24stdlife))</f>
        <v>0</v>
      </c>
      <c r="AN384" s="161">
        <f>IF(A24stdlife="n/a","n/a",IF(AN$3&gt;(A24stdlife+$E384),(Input!$N$166*(1+rvanilla)^0.5)-SUM($N384:AM384),(Input!$N$166*(1+rvanilla)^0.5)/A24stdlife))</f>
        <v>0</v>
      </c>
      <c r="AO384" s="161">
        <f>IF(A24stdlife="n/a","n/a",IF(AO$3&gt;(A24stdlife+$E384),(Input!$N$166*(1+rvanilla)^0.5)-SUM($N384:AN384),(Input!$N$166*(1+rvanilla)^0.5)/A24stdlife))</f>
        <v>0</v>
      </c>
      <c r="AP384" s="161">
        <f>IF(A24stdlife="n/a","n/a",IF(AP$3&gt;(A24stdlife+$E384),(Input!$N$166*(1+rvanilla)^0.5)-SUM($N384:AO384),(Input!$N$166*(1+rvanilla)^0.5)/A24stdlife))</f>
        <v>0</v>
      </c>
      <c r="AQ384" s="161">
        <f>IF(A24stdlife="n/a","n/a",IF(AQ$3&gt;(A24stdlife+$E384),(Input!$N$166*(1+rvanilla)^0.5)-SUM($N384:AP384),(Input!$N$166*(1+rvanilla)^0.5)/A24stdlife))</f>
        <v>0</v>
      </c>
      <c r="AR384" s="161">
        <f>IF(A24stdlife="n/a","n/a",IF(AR$3&gt;(A24stdlife+$E384),(Input!$N$166*(1+rvanilla)^0.5)-SUM($N384:AQ384),(Input!$N$166*(1+rvanilla)^0.5)/A24stdlife))</f>
        <v>0</v>
      </c>
      <c r="AS384" s="161">
        <f>IF(A24stdlife="n/a","n/a",IF(AS$3&gt;(A24stdlife+$E384),(Input!$N$166*(1+rvanilla)^0.5)-SUM($N384:AR384),(Input!$N$166*(1+rvanilla)^0.5)/A24stdlife))</f>
        <v>0</v>
      </c>
      <c r="AT384" s="161">
        <f>IF(A24stdlife="n/a","n/a",IF(AT$3&gt;(A24stdlife+$E384),(Input!$N$166*(1+rvanilla)^0.5)-SUM($N384:AS384),(Input!$N$166*(1+rvanilla)^0.5)/A24stdlife))</f>
        <v>0</v>
      </c>
      <c r="AU384" s="161">
        <f>IF(A24stdlife="n/a","n/a",IF(AU$3&gt;(A24stdlife+$E384),(Input!$N$166*(1+rvanilla)^0.5)-SUM($N384:AT384),(Input!$N$166*(1+rvanilla)^0.5)/A24stdlife))</f>
        <v>0</v>
      </c>
      <c r="AV384" s="161">
        <f>IF(A24stdlife="n/a","n/a",IF(AV$3&gt;(A24stdlife+$E384),(Input!$N$166*(1+rvanilla)^0.5)-SUM($N384:AU384),(Input!$N$166*(1+rvanilla)^0.5)/A24stdlife))</f>
        <v>0</v>
      </c>
      <c r="AW384" s="161">
        <f>IF(A24stdlife="n/a","n/a",IF(AW$3&gt;(A24stdlife+$E384),(Input!$N$166*(1+rvanilla)^0.5)-SUM($N384:AV384),(Input!$N$166*(1+rvanilla)^0.5)/A24stdlife))</f>
        <v>0</v>
      </c>
      <c r="AX384" s="161">
        <f>IF(A24stdlife="n/a","n/a",IF(AX$3&gt;(A24stdlife+$E384),(Input!$N$166*(1+rvanilla)^0.5)-SUM($N384:AW384),(Input!$N$166*(1+rvanilla)^0.5)/A24stdlife))</f>
        <v>0</v>
      </c>
      <c r="AY384" s="161">
        <f>IF(A24stdlife="n/a","n/a",IF(AY$3&gt;(A24stdlife+$E384),(Input!$N$166*(1+rvanilla)^0.5)-SUM($N384:AX384),(Input!$N$166*(1+rvanilla)^0.5)/A24stdlife))</f>
        <v>0</v>
      </c>
      <c r="AZ384" s="161">
        <f>IF(A24stdlife="n/a","n/a",IF(AZ$3&gt;(A24stdlife+$E384),(Input!$N$166*(1+rvanilla)^0.5)-SUM($N384:AY384),(Input!$N$166*(1+rvanilla)^0.5)/A24stdlife))</f>
        <v>0</v>
      </c>
      <c r="BA384" s="161">
        <f>IF(A24stdlife="n/a","n/a",IF(BA$3&gt;(A24stdlife+$E384),(Input!$N$166*(1+rvanilla)^0.5)-SUM($N384:AZ384),(Input!$N$166*(1+rvanilla)^0.5)/A24stdlife))</f>
        <v>0</v>
      </c>
      <c r="BB384" s="161">
        <f>IF(A24stdlife="n/a","n/a",IF(BB$3&gt;(A24stdlife+$E384),(Input!$N$166*(1+rvanilla)^0.5)-SUM($N384:BA384),(Input!$N$166*(1+rvanilla)^0.5)/A24stdlife))</f>
        <v>0</v>
      </c>
      <c r="BC384" s="161">
        <f>IF(A24stdlife="n/a","n/a",IF(BC$3&gt;(A24stdlife+$E384),(Input!$N$166*(1+rvanilla)^0.5)-SUM($N384:BB384),(Input!$N$166*(1+rvanilla)^0.5)/A24stdlife))</f>
        <v>0</v>
      </c>
      <c r="BD384" s="161">
        <f>IF(A24stdlife="n/a","n/a",IF(BD$3&gt;(A24stdlife+$E384),(Input!$N$166*(1+rvanilla)^0.5)-SUM($N384:BC384),(Input!$N$166*(1+rvanilla)^0.5)/A24stdlife))</f>
        <v>0</v>
      </c>
      <c r="BE384" s="161">
        <f>IF(A24stdlife="n/a","n/a",IF(BE$3&gt;(A24stdlife+$E384),(Input!$N$166*(1+rvanilla)^0.5)-SUM($N384:BD384),(Input!$N$166*(1+rvanilla)^0.5)/A24stdlife))</f>
        <v>0</v>
      </c>
      <c r="BF384" s="161">
        <f>IF(A24stdlife="n/a","n/a",IF(BF$3&gt;(A24stdlife+$E384),(Input!$N$166*(1+rvanilla)^0.5)-SUM($N384:BE384),(Input!$N$166*(1+rvanilla)^0.5)/A24stdlife))</f>
        <v>0</v>
      </c>
      <c r="BG384" s="161">
        <f>IF(A24stdlife="n/a","n/a",IF(BG$3&gt;(A24stdlife+$E384),(Input!$N$166*(1+rvanilla)^0.5)-SUM($N384:BF384),(Input!$N$166*(1+rvanilla)^0.5)/A24stdlife))</f>
        <v>0</v>
      </c>
      <c r="BH384" s="161">
        <f>IF(A24stdlife="n/a","n/a",IF(BH$3&gt;(A24stdlife+$E384),(Input!$N$166*(1+rvanilla)^0.5)-SUM($N384:BG384),(Input!$N$166*(1+rvanilla)^0.5)/A24stdlife))</f>
        <v>0</v>
      </c>
      <c r="BI384" s="161">
        <f>IF(A24stdlife="n/a","n/a",IF(BI$3&gt;(A24stdlife+$E384),(Input!$N$166*(1+rvanilla)^0.5)-SUM($N384:BH384),(Input!$N$166*(1+rvanilla)^0.5)/A24stdlife))</f>
        <v>0</v>
      </c>
      <c r="BJ384" s="19"/>
      <c r="BK384" s="19"/>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x14ac:dyDescent="0.2">
      <c r="A385" s="19"/>
      <c r="B385" s="19"/>
      <c r="C385" s="35"/>
      <c r="D385" s="469"/>
      <c r="E385" s="281">
        <v>9</v>
      </c>
      <c r="F385" s="37"/>
      <c r="G385" s="393"/>
      <c r="H385" s="307"/>
      <c r="I385" s="307"/>
      <c r="J385" s="307"/>
      <c r="K385" s="307"/>
      <c r="L385" s="307"/>
      <c r="M385" s="307"/>
      <c r="N385" s="307"/>
      <c r="O385" s="306"/>
      <c r="P385" s="161">
        <f>IF(A24stdlife="n/a","n/a",IF(P$3&gt;(A24stdlife+$E385),(Input!$O$166*(1+rvanilla)^0.5)-SUM($O385:O385),(Input!$O$166*(1+rvanilla)^0.5)/A24stdlife))</f>
        <v>0</v>
      </c>
      <c r="Q385" s="161">
        <f>IF(A24stdlife="n/a","n/a",IF(Q$3&gt;(A24stdlife+$E385),(Input!$O$166*(1+rvanilla)^0.5)-SUM($O385:P385),(Input!$O$166*(1+rvanilla)^0.5)/A24stdlife))</f>
        <v>0</v>
      </c>
      <c r="R385" s="161">
        <f>IF(A24stdlife="n/a","n/a",IF(R$3&gt;(A24stdlife+$E385),(Input!$O$166*(1+rvanilla)^0.5)-SUM($O385:Q385),(Input!$O$166*(1+rvanilla)^0.5)/A24stdlife))</f>
        <v>0</v>
      </c>
      <c r="S385" s="161">
        <f>IF(A24stdlife="n/a","n/a",IF(S$3&gt;(A24stdlife+$E385),(Input!$O$166*(1+rvanilla)^0.5)-SUM($O385:R385),(Input!$O$166*(1+rvanilla)^0.5)/A24stdlife))</f>
        <v>0</v>
      </c>
      <c r="T385" s="161">
        <f>IF(A24stdlife="n/a","n/a",IF(T$3&gt;(A24stdlife+$E385),(Input!$O$166*(1+rvanilla)^0.5)-SUM($O385:S385),(Input!$O$166*(1+rvanilla)^0.5)/A24stdlife))</f>
        <v>0</v>
      </c>
      <c r="U385" s="161">
        <f>IF(A24stdlife="n/a","n/a",IF(U$3&gt;(A24stdlife+$E385),(Input!$O$166*(1+rvanilla)^0.5)-SUM($O385:T385),(Input!$O$166*(1+rvanilla)^0.5)/A24stdlife))</f>
        <v>0</v>
      </c>
      <c r="V385" s="161">
        <f>IF(A24stdlife="n/a","n/a",IF(V$3&gt;(A24stdlife+$E385),(Input!$O$166*(1+rvanilla)^0.5)-SUM($O385:U385),(Input!$O$166*(1+rvanilla)^0.5)/A24stdlife))</f>
        <v>0</v>
      </c>
      <c r="W385" s="161">
        <f>IF(A24stdlife="n/a","n/a",IF(W$3&gt;(A24stdlife+$E385),(Input!$O$166*(1+rvanilla)^0.5)-SUM($O385:V385),(Input!$O$166*(1+rvanilla)^0.5)/A24stdlife))</f>
        <v>0</v>
      </c>
      <c r="X385" s="161">
        <f>IF(A24stdlife="n/a","n/a",IF(X$3&gt;(A24stdlife+$E385),(Input!$O$166*(1+rvanilla)^0.5)-SUM($O385:W385),(Input!$O$166*(1+rvanilla)^0.5)/A24stdlife))</f>
        <v>0</v>
      </c>
      <c r="Y385" s="161">
        <f>IF(A24stdlife="n/a","n/a",IF(Y$3&gt;(A24stdlife+$E385),(Input!$O$166*(1+rvanilla)^0.5)-SUM($O385:X385),(Input!$O$166*(1+rvanilla)^0.5)/A24stdlife))</f>
        <v>0</v>
      </c>
      <c r="Z385" s="161">
        <f>IF(A24stdlife="n/a","n/a",IF(Z$3&gt;(A24stdlife+$E385),(Input!$O$166*(1+rvanilla)^0.5)-SUM($O385:Y385),(Input!$O$166*(1+rvanilla)^0.5)/A24stdlife))</f>
        <v>0</v>
      </c>
      <c r="AA385" s="161">
        <f>IF(A24stdlife="n/a","n/a",IF(AA$3&gt;(A24stdlife+$E385),(Input!$O$166*(1+rvanilla)^0.5)-SUM($O385:Z385),(Input!$O$166*(1+rvanilla)^0.5)/A24stdlife))</f>
        <v>0</v>
      </c>
      <c r="AB385" s="161">
        <f>IF(A24stdlife="n/a","n/a",IF(AB$3&gt;(A24stdlife+$E385),(Input!$O$166*(1+rvanilla)^0.5)-SUM($O385:AA385),(Input!$O$166*(1+rvanilla)^0.5)/A24stdlife))</f>
        <v>0</v>
      </c>
      <c r="AC385" s="161">
        <f>IF(A24stdlife="n/a","n/a",IF(AC$3&gt;(A24stdlife+$E385),(Input!$O$166*(1+rvanilla)^0.5)-SUM($O385:AB385),(Input!$O$166*(1+rvanilla)^0.5)/A24stdlife))</f>
        <v>0</v>
      </c>
      <c r="AD385" s="161">
        <f>IF(A24stdlife="n/a","n/a",IF(AD$3&gt;(A24stdlife+$E385),(Input!$O$166*(1+rvanilla)^0.5)-SUM($O385:AC385),(Input!$O$166*(1+rvanilla)^0.5)/A24stdlife))</f>
        <v>0</v>
      </c>
      <c r="AE385" s="161">
        <f>IF(A24stdlife="n/a","n/a",IF(AE$3&gt;(A24stdlife+$E385),(Input!$O$166*(1+rvanilla)^0.5)-SUM($O385:AD385),(Input!$O$166*(1+rvanilla)^0.5)/A24stdlife))</f>
        <v>0</v>
      </c>
      <c r="AF385" s="161">
        <f>IF(A24stdlife="n/a","n/a",IF(AF$3&gt;(A24stdlife+$E385),(Input!$O$166*(1+rvanilla)^0.5)-SUM($O385:AE385),(Input!$O$166*(1+rvanilla)^0.5)/A24stdlife))</f>
        <v>0</v>
      </c>
      <c r="AG385" s="161">
        <f>IF(A24stdlife="n/a","n/a",IF(AG$3&gt;(A24stdlife+$E385),(Input!$O$166*(1+rvanilla)^0.5)-SUM($O385:AF385),(Input!$O$166*(1+rvanilla)^0.5)/A24stdlife))</f>
        <v>0</v>
      </c>
      <c r="AH385" s="161">
        <f>IF(A24stdlife="n/a","n/a",IF(AH$3&gt;(A24stdlife+$E385),(Input!$O$166*(1+rvanilla)^0.5)-SUM($O385:AG385),(Input!$O$166*(1+rvanilla)^0.5)/A24stdlife))</f>
        <v>0</v>
      </c>
      <c r="AI385" s="161">
        <f>IF(A24stdlife="n/a","n/a",IF(AI$3&gt;(A24stdlife+$E385),(Input!$O$166*(1+rvanilla)^0.5)-SUM($O385:AH385),(Input!$O$166*(1+rvanilla)^0.5)/A24stdlife))</f>
        <v>0</v>
      </c>
      <c r="AJ385" s="161">
        <f>IF(A24stdlife="n/a","n/a",IF(AJ$3&gt;(A24stdlife+$E385),(Input!$O$166*(1+rvanilla)^0.5)-SUM($O385:AI385),(Input!$O$166*(1+rvanilla)^0.5)/A24stdlife))</f>
        <v>0</v>
      </c>
      <c r="AK385" s="161">
        <f>IF(A24stdlife="n/a","n/a",IF(AK$3&gt;(A24stdlife+$E385),(Input!$O$166*(1+rvanilla)^0.5)-SUM($O385:AJ385),(Input!$O$166*(1+rvanilla)^0.5)/A24stdlife))</f>
        <v>0</v>
      </c>
      <c r="AL385" s="161">
        <f>IF(A24stdlife="n/a","n/a",IF(AL$3&gt;(A24stdlife+$E385),(Input!$O$166*(1+rvanilla)^0.5)-SUM($O385:AK385),(Input!$O$166*(1+rvanilla)^0.5)/A24stdlife))</f>
        <v>0</v>
      </c>
      <c r="AM385" s="161">
        <f>IF(A24stdlife="n/a","n/a",IF(AM$3&gt;(A24stdlife+$E385),(Input!$O$166*(1+rvanilla)^0.5)-SUM($O385:AL385),(Input!$O$166*(1+rvanilla)^0.5)/A24stdlife))</f>
        <v>0</v>
      </c>
      <c r="AN385" s="161">
        <f>IF(A24stdlife="n/a","n/a",IF(AN$3&gt;(A24stdlife+$E385),(Input!$O$166*(1+rvanilla)^0.5)-SUM($O385:AM385),(Input!$O$166*(1+rvanilla)^0.5)/A24stdlife))</f>
        <v>0</v>
      </c>
      <c r="AO385" s="161">
        <f>IF(A24stdlife="n/a","n/a",IF(AO$3&gt;(A24stdlife+$E385),(Input!$O$166*(1+rvanilla)^0.5)-SUM($O385:AN385),(Input!$O$166*(1+rvanilla)^0.5)/A24stdlife))</f>
        <v>0</v>
      </c>
      <c r="AP385" s="161">
        <f>IF(A24stdlife="n/a","n/a",IF(AP$3&gt;(A24stdlife+$E385),(Input!$O$166*(1+rvanilla)^0.5)-SUM($O385:AO385),(Input!$O$166*(1+rvanilla)^0.5)/A24stdlife))</f>
        <v>0</v>
      </c>
      <c r="AQ385" s="161">
        <f>IF(A24stdlife="n/a","n/a",IF(AQ$3&gt;(A24stdlife+$E385),(Input!$O$166*(1+rvanilla)^0.5)-SUM($O385:AP385),(Input!$O$166*(1+rvanilla)^0.5)/A24stdlife))</f>
        <v>0</v>
      </c>
      <c r="AR385" s="161">
        <f>IF(A24stdlife="n/a","n/a",IF(AR$3&gt;(A24stdlife+$E385),(Input!$O$166*(1+rvanilla)^0.5)-SUM($O385:AQ385),(Input!$O$166*(1+rvanilla)^0.5)/A24stdlife))</f>
        <v>0</v>
      </c>
      <c r="AS385" s="161">
        <f>IF(A24stdlife="n/a","n/a",IF(AS$3&gt;(A24stdlife+$E385),(Input!$O$166*(1+rvanilla)^0.5)-SUM($O385:AR385),(Input!$O$166*(1+rvanilla)^0.5)/A24stdlife))</f>
        <v>0</v>
      </c>
      <c r="AT385" s="161">
        <f>IF(A24stdlife="n/a","n/a",IF(AT$3&gt;(A24stdlife+$E385),(Input!$O$166*(1+rvanilla)^0.5)-SUM($O385:AS385),(Input!$O$166*(1+rvanilla)^0.5)/A24stdlife))</f>
        <v>0</v>
      </c>
      <c r="AU385" s="161">
        <f>IF(A24stdlife="n/a","n/a",IF(AU$3&gt;(A24stdlife+$E385),(Input!$O$166*(1+rvanilla)^0.5)-SUM($O385:AT385),(Input!$O$166*(1+rvanilla)^0.5)/A24stdlife))</f>
        <v>0</v>
      </c>
      <c r="AV385" s="161">
        <f>IF(A24stdlife="n/a","n/a",IF(AV$3&gt;(A24stdlife+$E385),(Input!$O$166*(1+rvanilla)^0.5)-SUM($O385:AU385),(Input!$O$166*(1+rvanilla)^0.5)/A24stdlife))</f>
        <v>0</v>
      </c>
      <c r="AW385" s="161">
        <f>IF(A24stdlife="n/a","n/a",IF(AW$3&gt;(A24stdlife+$E385),(Input!$O$166*(1+rvanilla)^0.5)-SUM($O385:AV385),(Input!$O$166*(1+rvanilla)^0.5)/A24stdlife))</f>
        <v>0</v>
      </c>
      <c r="AX385" s="161">
        <f>IF(A24stdlife="n/a","n/a",IF(AX$3&gt;(A24stdlife+$E385),(Input!$O$166*(1+rvanilla)^0.5)-SUM($O385:AW385),(Input!$O$166*(1+rvanilla)^0.5)/A24stdlife))</f>
        <v>0</v>
      </c>
      <c r="AY385" s="161">
        <f>IF(A24stdlife="n/a","n/a",IF(AY$3&gt;(A24stdlife+$E385),(Input!$O$166*(1+rvanilla)^0.5)-SUM($O385:AX385),(Input!$O$166*(1+rvanilla)^0.5)/A24stdlife))</f>
        <v>0</v>
      </c>
      <c r="AZ385" s="161">
        <f>IF(A24stdlife="n/a","n/a",IF(AZ$3&gt;(A24stdlife+$E385),(Input!$O$166*(1+rvanilla)^0.5)-SUM($O385:AY385),(Input!$O$166*(1+rvanilla)^0.5)/A24stdlife))</f>
        <v>0</v>
      </c>
      <c r="BA385" s="161">
        <f>IF(A24stdlife="n/a","n/a",IF(BA$3&gt;(A24stdlife+$E385),(Input!$O$166*(1+rvanilla)^0.5)-SUM($O385:AZ385),(Input!$O$166*(1+rvanilla)^0.5)/A24stdlife))</f>
        <v>0</v>
      </c>
      <c r="BB385" s="161">
        <f>IF(A24stdlife="n/a","n/a",IF(BB$3&gt;(A24stdlife+$E385),(Input!$O$166*(1+rvanilla)^0.5)-SUM($O385:BA385),(Input!$O$166*(1+rvanilla)^0.5)/A24stdlife))</f>
        <v>0</v>
      </c>
      <c r="BC385" s="161">
        <f>IF(A24stdlife="n/a","n/a",IF(BC$3&gt;(A24stdlife+$E385),(Input!$O$166*(1+rvanilla)^0.5)-SUM($O385:BB385),(Input!$O$166*(1+rvanilla)^0.5)/A24stdlife))</f>
        <v>0</v>
      </c>
      <c r="BD385" s="161">
        <f>IF(A24stdlife="n/a","n/a",IF(BD$3&gt;(A24stdlife+$E385),(Input!$O$166*(1+rvanilla)^0.5)-SUM($O385:BC385),(Input!$O$166*(1+rvanilla)^0.5)/A24stdlife))</f>
        <v>0</v>
      </c>
      <c r="BE385" s="161">
        <f>IF(A24stdlife="n/a","n/a",IF(BE$3&gt;(A24stdlife+$E385),(Input!$O$166*(1+rvanilla)^0.5)-SUM($O385:BD385),(Input!$O$166*(1+rvanilla)^0.5)/A24stdlife))</f>
        <v>0</v>
      </c>
      <c r="BF385" s="161">
        <f>IF(A24stdlife="n/a","n/a",IF(BF$3&gt;(A24stdlife+$E385),(Input!$O$166*(1+rvanilla)^0.5)-SUM($O385:BE385),(Input!$O$166*(1+rvanilla)^0.5)/A24stdlife))</f>
        <v>0</v>
      </c>
      <c r="BG385" s="161">
        <f>IF(A24stdlife="n/a","n/a",IF(BG$3&gt;(A24stdlife+$E385),(Input!$O$166*(1+rvanilla)^0.5)-SUM($O385:BF385),(Input!$O$166*(1+rvanilla)^0.5)/A24stdlife))</f>
        <v>0</v>
      </c>
      <c r="BH385" s="161">
        <f>IF(A24stdlife="n/a","n/a",IF(BH$3&gt;(A24stdlife+$E385),(Input!$O$166*(1+rvanilla)^0.5)-SUM($O385:BG385),(Input!$O$166*(1+rvanilla)^0.5)/A24stdlife))</f>
        <v>0</v>
      </c>
      <c r="BI385" s="161">
        <f>IF(A24stdlife="n/a","n/a",IF(BI$3&gt;(A24stdlife+$E385),(Input!$O$166*(1+rvanilla)^0.5)-SUM($O385:BH385),(Input!$O$166*(1+rvanilla)^0.5)/A24stdlife))</f>
        <v>0</v>
      </c>
      <c r="BJ385" s="19"/>
      <c r="BK385" s="19"/>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x14ac:dyDescent="0.2">
      <c r="A386" s="19"/>
      <c r="B386" s="19"/>
      <c r="C386" s="35"/>
      <c r="D386" s="469"/>
      <c r="E386" s="282">
        <v>10</v>
      </c>
      <c r="F386" s="37"/>
      <c r="G386" s="393"/>
      <c r="H386" s="307"/>
      <c r="I386" s="307"/>
      <c r="J386" s="307"/>
      <c r="K386" s="307"/>
      <c r="L386" s="307"/>
      <c r="M386" s="307"/>
      <c r="N386" s="307"/>
      <c r="O386" s="307"/>
      <c r="P386" s="306"/>
      <c r="Q386" s="161">
        <f>IF(A24stdlife="n/a","n/a",IF(Q$3&gt;(A24stdlife+$E386),(Input!$P$166*(1+rvanilla)^0.5)-SUM($P386:P386),(Input!$P$166*(1+rvanilla)^0.5)/A24stdlife))</f>
        <v>0</v>
      </c>
      <c r="R386" s="161">
        <f>IF(A24stdlife="n/a","n/a",IF(R$3&gt;(A24stdlife+$E386),(Input!$P$166*(1+rvanilla)^0.5)-SUM($P386:Q386),(Input!$P$166*(1+rvanilla)^0.5)/A24stdlife))</f>
        <v>0</v>
      </c>
      <c r="S386" s="161">
        <f>IF(A24stdlife="n/a","n/a",IF(S$3&gt;(A24stdlife+$E386),(Input!$P$166*(1+rvanilla)^0.5)-SUM($P386:R386),(Input!$P$166*(1+rvanilla)^0.5)/A24stdlife))</f>
        <v>0</v>
      </c>
      <c r="T386" s="161">
        <f>IF(A24stdlife="n/a","n/a",IF(T$3&gt;(A24stdlife+$E386),(Input!$P$166*(1+rvanilla)^0.5)-SUM($P386:S386),(Input!$P$166*(1+rvanilla)^0.5)/A24stdlife))</f>
        <v>0</v>
      </c>
      <c r="U386" s="161">
        <f>IF(A24stdlife="n/a","n/a",IF(U$3&gt;(A24stdlife+$E386),(Input!$P$166*(1+rvanilla)^0.5)-SUM($P386:T386),(Input!$P$166*(1+rvanilla)^0.5)/A24stdlife))</f>
        <v>0</v>
      </c>
      <c r="V386" s="161">
        <f>IF(A24stdlife="n/a","n/a",IF(V$3&gt;(A24stdlife+$E386),(Input!$P$166*(1+rvanilla)^0.5)-SUM($P386:U386),(Input!$P$166*(1+rvanilla)^0.5)/A24stdlife))</f>
        <v>0</v>
      </c>
      <c r="W386" s="161">
        <f>IF(A24stdlife="n/a","n/a",IF(W$3&gt;(A24stdlife+$E386),(Input!$P$166*(1+rvanilla)^0.5)-SUM($P386:V386),(Input!$P$166*(1+rvanilla)^0.5)/A24stdlife))</f>
        <v>0</v>
      </c>
      <c r="X386" s="161">
        <f>IF(A24stdlife="n/a","n/a",IF(X$3&gt;(A24stdlife+$E386),(Input!$P$166*(1+rvanilla)^0.5)-SUM($P386:W386),(Input!$P$166*(1+rvanilla)^0.5)/A24stdlife))</f>
        <v>0</v>
      </c>
      <c r="Y386" s="161">
        <f>IF(A24stdlife="n/a","n/a",IF(Y$3&gt;(A24stdlife+$E386),(Input!$P$166*(1+rvanilla)^0.5)-SUM($P386:X386),(Input!$P$166*(1+rvanilla)^0.5)/A24stdlife))</f>
        <v>0</v>
      </c>
      <c r="Z386" s="161">
        <f>IF(A24stdlife="n/a","n/a",IF(Z$3&gt;(A24stdlife+$E386),(Input!$P$166*(1+rvanilla)^0.5)-SUM($P386:Y386),(Input!$P$166*(1+rvanilla)^0.5)/A24stdlife))</f>
        <v>0</v>
      </c>
      <c r="AA386" s="161">
        <f>IF(A24stdlife="n/a","n/a",IF(AA$3&gt;(A24stdlife+$E386),(Input!$P$166*(1+rvanilla)^0.5)-SUM($P386:Z386),(Input!$P$166*(1+rvanilla)^0.5)/A24stdlife))</f>
        <v>0</v>
      </c>
      <c r="AB386" s="161">
        <f>IF(A24stdlife="n/a","n/a",IF(AB$3&gt;(A24stdlife+$E386),(Input!$P$166*(1+rvanilla)^0.5)-SUM($P386:AA386),(Input!$P$166*(1+rvanilla)^0.5)/A24stdlife))</f>
        <v>0</v>
      </c>
      <c r="AC386" s="161">
        <f>IF(A24stdlife="n/a","n/a",IF(AC$3&gt;(A24stdlife+$E386),(Input!$P$166*(1+rvanilla)^0.5)-SUM($P386:AB386),(Input!$P$166*(1+rvanilla)^0.5)/A24stdlife))</f>
        <v>0</v>
      </c>
      <c r="AD386" s="161">
        <f>IF(A24stdlife="n/a","n/a",IF(AD$3&gt;(A24stdlife+$E386),(Input!$P$166*(1+rvanilla)^0.5)-SUM($P386:AC386),(Input!$P$166*(1+rvanilla)^0.5)/A24stdlife))</f>
        <v>0</v>
      </c>
      <c r="AE386" s="161">
        <f>IF(A24stdlife="n/a","n/a",IF(AE$3&gt;(A24stdlife+$E386),(Input!$P$166*(1+rvanilla)^0.5)-SUM($P386:AD386),(Input!$P$166*(1+rvanilla)^0.5)/A24stdlife))</f>
        <v>0</v>
      </c>
      <c r="AF386" s="161">
        <f>IF(A24stdlife="n/a","n/a",IF(AF$3&gt;(A24stdlife+$E386),(Input!$P$166*(1+rvanilla)^0.5)-SUM($P386:AE386),(Input!$P$166*(1+rvanilla)^0.5)/A24stdlife))</f>
        <v>0</v>
      </c>
      <c r="AG386" s="161">
        <f>IF(A24stdlife="n/a","n/a",IF(AG$3&gt;(A24stdlife+$E386),(Input!$P$166*(1+rvanilla)^0.5)-SUM($P386:AF386),(Input!$P$166*(1+rvanilla)^0.5)/A24stdlife))</f>
        <v>0</v>
      </c>
      <c r="AH386" s="161">
        <f>IF(A24stdlife="n/a","n/a",IF(AH$3&gt;(A24stdlife+$E386),(Input!$P$166*(1+rvanilla)^0.5)-SUM($P386:AG386),(Input!$P$166*(1+rvanilla)^0.5)/A24stdlife))</f>
        <v>0</v>
      </c>
      <c r="AI386" s="161">
        <f>IF(A24stdlife="n/a","n/a",IF(AI$3&gt;(A24stdlife+$E386),(Input!$P$166*(1+rvanilla)^0.5)-SUM($P386:AH386),(Input!$P$166*(1+rvanilla)^0.5)/A24stdlife))</f>
        <v>0</v>
      </c>
      <c r="AJ386" s="161">
        <f>IF(A24stdlife="n/a","n/a",IF(AJ$3&gt;(A24stdlife+$E386),(Input!$P$166*(1+rvanilla)^0.5)-SUM($P386:AI386),(Input!$P$166*(1+rvanilla)^0.5)/A24stdlife))</f>
        <v>0</v>
      </c>
      <c r="AK386" s="161">
        <f>IF(A24stdlife="n/a","n/a",IF(AK$3&gt;(A24stdlife+$E386),(Input!$P$166*(1+rvanilla)^0.5)-SUM($P386:AJ386),(Input!$P$166*(1+rvanilla)^0.5)/A24stdlife))</f>
        <v>0</v>
      </c>
      <c r="AL386" s="161">
        <f>IF(A24stdlife="n/a","n/a",IF(AL$3&gt;(A24stdlife+$E386),(Input!$P$166*(1+rvanilla)^0.5)-SUM($P386:AK386),(Input!$P$166*(1+rvanilla)^0.5)/A24stdlife))</f>
        <v>0</v>
      </c>
      <c r="AM386" s="161">
        <f>IF(A24stdlife="n/a","n/a",IF(AM$3&gt;(A24stdlife+$E386),(Input!$P$166*(1+rvanilla)^0.5)-SUM($P386:AL386),(Input!$P$166*(1+rvanilla)^0.5)/A24stdlife))</f>
        <v>0</v>
      </c>
      <c r="AN386" s="161">
        <f>IF(A24stdlife="n/a","n/a",IF(AN$3&gt;(A24stdlife+$E386),(Input!$P$166*(1+rvanilla)^0.5)-SUM($P386:AM386),(Input!$P$166*(1+rvanilla)^0.5)/A24stdlife))</f>
        <v>0</v>
      </c>
      <c r="AO386" s="161">
        <f>IF(A24stdlife="n/a","n/a",IF(AO$3&gt;(A24stdlife+$E386),(Input!$P$166*(1+rvanilla)^0.5)-SUM($P386:AN386),(Input!$P$166*(1+rvanilla)^0.5)/A24stdlife))</f>
        <v>0</v>
      </c>
      <c r="AP386" s="161">
        <f>IF(A24stdlife="n/a","n/a",IF(AP$3&gt;(A24stdlife+$E386),(Input!$P$166*(1+rvanilla)^0.5)-SUM($P386:AO386),(Input!$P$166*(1+rvanilla)^0.5)/A24stdlife))</f>
        <v>0</v>
      </c>
      <c r="AQ386" s="161">
        <f>IF(A24stdlife="n/a","n/a",IF(AQ$3&gt;(A24stdlife+$E386),(Input!$P$166*(1+rvanilla)^0.5)-SUM($P386:AP386),(Input!$P$166*(1+rvanilla)^0.5)/A24stdlife))</f>
        <v>0</v>
      </c>
      <c r="AR386" s="161">
        <f>IF(A24stdlife="n/a","n/a",IF(AR$3&gt;(A24stdlife+$E386),(Input!$P$166*(1+rvanilla)^0.5)-SUM($P386:AQ386),(Input!$P$166*(1+rvanilla)^0.5)/A24stdlife))</f>
        <v>0</v>
      </c>
      <c r="AS386" s="161">
        <f>IF(A24stdlife="n/a","n/a",IF(AS$3&gt;(A24stdlife+$E386),(Input!$P$166*(1+rvanilla)^0.5)-SUM($P386:AR386),(Input!$P$166*(1+rvanilla)^0.5)/A24stdlife))</f>
        <v>0</v>
      </c>
      <c r="AT386" s="161">
        <f>IF(A24stdlife="n/a","n/a",IF(AT$3&gt;(A24stdlife+$E386),(Input!$P$166*(1+rvanilla)^0.5)-SUM($P386:AS386),(Input!$P$166*(1+rvanilla)^0.5)/A24stdlife))</f>
        <v>0</v>
      </c>
      <c r="AU386" s="161">
        <f>IF(A24stdlife="n/a","n/a",IF(AU$3&gt;(A24stdlife+$E386),(Input!$P$166*(1+rvanilla)^0.5)-SUM($P386:AT386),(Input!$P$166*(1+rvanilla)^0.5)/A24stdlife))</f>
        <v>0</v>
      </c>
      <c r="AV386" s="161">
        <f>IF(A24stdlife="n/a","n/a",IF(AV$3&gt;(A24stdlife+$E386),(Input!$P$166*(1+rvanilla)^0.5)-SUM($P386:AU386),(Input!$P$166*(1+rvanilla)^0.5)/A24stdlife))</f>
        <v>0</v>
      </c>
      <c r="AW386" s="161">
        <f>IF(A24stdlife="n/a","n/a",IF(AW$3&gt;(A24stdlife+$E386),(Input!$P$166*(1+rvanilla)^0.5)-SUM($P386:AV386),(Input!$P$166*(1+rvanilla)^0.5)/A24stdlife))</f>
        <v>0</v>
      </c>
      <c r="AX386" s="161">
        <f>IF(A24stdlife="n/a","n/a",IF(AX$3&gt;(A24stdlife+$E386),(Input!$P$166*(1+rvanilla)^0.5)-SUM($P386:AW386),(Input!$P$166*(1+rvanilla)^0.5)/A24stdlife))</f>
        <v>0</v>
      </c>
      <c r="AY386" s="161">
        <f>IF(A24stdlife="n/a","n/a",IF(AY$3&gt;(A24stdlife+$E386),(Input!$P$166*(1+rvanilla)^0.5)-SUM($P386:AX386),(Input!$P$166*(1+rvanilla)^0.5)/A24stdlife))</f>
        <v>0</v>
      </c>
      <c r="AZ386" s="161">
        <f>IF(A24stdlife="n/a","n/a",IF(AZ$3&gt;(A24stdlife+$E386),(Input!$P$166*(1+rvanilla)^0.5)-SUM($P386:AY386),(Input!$P$166*(1+rvanilla)^0.5)/A24stdlife))</f>
        <v>0</v>
      </c>
      <c r="BA386" s="161">
        <f>IF(A24stdlife="n/a","n/a",IF(BA$3&gt;(A24stdlife+$E386),(Input!$P$166*(1+rvanilla)^0.5)-SUM($P386:AZ386),(Input!$P$166*(1+rvanilla)^0.5)/A24stdlife))</f>
        <v>0</v>
      </c>
      <c r="BB386" s="161">
        <f>IF(A24stdlife="n/a","n/a",IF(BB$3&gt;(A24stdlife+$E386),(Input!$P$166*(1+rvanilla)^0.5)-SUM($P386:BA386),(Input!$P$166*(1+rvanilla)^0.5)/A24stdlife))</f>
        <v>0</v>
      </c>
      <c r="BC386" s="161">
        <f>IF(A24stdlife="n/a","n/a",IF(BC$3&gt;(A24stdlife+$E386),(Input!$P$166*(1+rvanilla)^0.5)-SUM($P386:BB386),(Input!$P$166*(1+rvanilla)^0.5)/A24stdlife))</f>
        <v>0</v>
      </c>
      <c r="BD386" s="161">
        <f>IF(A24stdlife="n/a","n/a",IF(BD$3&gt;(A24stdlife+$E386),(Input!$P$166*(1+rvanilla)^0.5)-SUM($P386:BC386),(Input!$P$166*(1+rvanilla)^0.5)/A24stdlife))</f>
        <v>0</v>
      </c>
      <c r="BE386" s="161">
        <f>IF(A24stdlife="n/a","n/a",IF(BE$3&gt;(A24stdlife+$E386),(Input!$P$166*(1+rvanilla)^0.5)-SUM($P386:BD386),(Input!$P$166*(1+rvanilla)^0.5)/A24stdlife))</f>
        <v>0</v>
      </c>
      <c r="BF386" s="161">
        <f>IF(A24stdlife="n/a","n/a",IF(BF$3&gt;(A24stdlife+$E386),(Input!$P$166*(1+rvanilla)^0.5)-SUM($P386:BE386),(Input!$P$166*(1+rvanilla)^0.5)/A24stdlife))</f>
        <v>0</v>
      </c>
      <c r="BG386" s="161">
        <f>IF(A24stdlife="n/a","n/a",IF(BG$3&gt;(A24stdlife+$E386),(Input!$P$166*(1+rvanilla)^0.5)-SUM($P386:BF386),(Input!$P$166*(1+rvanilla)^0.5)/A24stdlife))</f>
        <v>0</v>
      </c>
      <c r="BH386" s="161">
        <f>IF(A24stdlife="n/a","n/a",IF(BH$3&gt;(A24stdlife+$E386),(Input!$P$166*(1+rvanilla)^0.5)-SUM($P386:BG386),(Input!$P$166*(1+rvanilla)^0.5)/A24stdlife))</f>
        <v>0</v>
      </c>
      <c r="BI386" s="161">
        <f>IF(A24stdlife="n/a","n/a",IF(BI$3&gt;(A24stdlife+$E386),(Input!$P$166*(1+rvanilla)^0.5)-SUM($P386:BH386),(Input!$P$166*(1+rvanilla)^0.5)/A24stdlife))</f>
        <v>0</v>
      </c>
      <c r="BJ386" s="19"/>
      <c r="BK386" s="19"/>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1" x14ac:dyDescent="0.2">
      <c r="A387" s="19"/>
      <c r="B387" s="19"/>
      <c r="C387" s="35">
        <f>Asset24</f>
        <v>0</v>
      </c>
      <c r="D387" s="19"/>
      <c r="E387" s="19"/>
      <c r="F387" s="32"/>
      <c r="G387" s="158">
        <f t="shared" ref="G387:AL387" si="83">SUM(G375:G386)</f>
        <v>0</v>
      </c>
      <c r="H387" s="158">
        <f t="shared" si="83"/>
        <v>0</v>
      </c>
      <c r="I387" s="158">
        <f t="shared" si="83"/>
        <v>0</v>
      </c>
      <c r="J387" s="158">
        <f t="shared" si="83"/>
        <v>0</v>
      </c>
      <c r="K387" s="158">
        <f t="shared" si="83"/>
        <v>0</v>
      </c>
      <c r="L387" s="158">
        <f t="shared" si="83"/>
        <v>0</v>
      </c>
      <c r="M387" s="158">
        <f t="shared" si="83"/>
        <v>0</v>
      </c>
      <c r="N387" s="158">
        <f t="shared" si="83"/>
        <v>0</v>
      </c>
      <c r="O387" s="158">
        <f t="shared" si="83"/>
        <v>0</v>
      </c>
      <c r="P387" s="158">
        <f t="shared" si="83"/>
        <v>0</v>
      </c>
      <c r="Q387" s="158">
        <f t="shared" si="83"/>
        <v>0</v>
      </c>
      <c r="R387" s="158">
        <f t="shared" si="83"/>
        <v>0</v>
      </c>
      <c r="S387" s="158">
        <f t="shared" si="83"/>
        <v>0</v>
      </c>
      <c r="T387" s="158">
        <f t="shared" si="83"/>
        <v>0</v>
      </c>
      <c r="U387" s="158">
        <f t="shared" si="83"/>
        <v>0</v>
      </c>
      <c r="V387" s="158">
        <f t="shared" si="83"/>
        <v>0</v>
      </c>
      <c r="W387" s="158">
        <f t="shared" si="83"/>
        <v>0</v>
      </c>
      <c r="X387" s="158">
        <f t="shared" si="83"/>
        <v>0</v>
      </c>
      <c r="Y387" s="158">
        <f t="shared" si="83"/>
        <v>0</v>
      </c>
      <c r="Z387" s="158">
        <f t="shared" si="83"/>
        <v>0</v>
      </c>
      <c r="AA387" s="158">
        <f t="shared" si="83"/>
        <v>0</v>
      </c>
      <c r="AB387" s="158">
        <f t="shared" si="83"/>
        <v>0</v>
      </c>
      <c r="AC387" s="158">
        <f t="shared" si="83"/>
        <v>0</v>
      </c>
      <c r="AD387" s="158">
        <f t="shared" si="83"/>
        <v>0</v>
      </c>
      <c r="AE387" s="158">
        <f t="shared" si="83"/>
        <v>0</v>
      </c>
      <c r="AF387" s="158">
        <f t="shared" si="83"/>
        <v>0</v>
      </c>
      <c r="AG387" s="158">
        <f t="shared" si="83"/>
        <v>0</v>
      </c>
      <c r="AH387" s="158">
        <f t="shared" si="83"/>
        <v>0</v>
      </c>
      <c r="AI387" s="158">
        <f t="shared" si="83"/>
        <v>0</v>
      </c>
      <c r="AJ387" s="158">
        <f t="shared" si="83"/>
        <v>0</v>
      </c>
      <c r="AK387" s="158">
        <f t="shared" si="83"/>
        <v>0</v>
      </c>
      <c r="AL387" s="158">
        <f t="shared" si="83"/>
        <v>0</v>
      </c>
      <c r="AM387" s="158">
        <f t="shared" ref="AM387:BI387" si="84">SUM(AM375:AM386)</f>
        <v>0</v>
      </c>
      <c r="AN387" s="158">
        <f t="shared" si="84"/>
        <v>0</v>
      </c>
      <c r="AO387" s="158">
        <f t="shared" si="84"/>
        <v>0</v>
      </c>
      <c r="AP387" s="158">
        <f t="shared" si="84"/>
        <v>0</v>
      </c>
      <c r="AQ387" s="158">
        <f t="shared" si="84"/>
        <v>0</v>
      </c>
      <c r="AR387" s="158">
        <f t="shared" si="84"/>
        <v>0</v>
      </c>
      <c r="AS387" s="158">
        <f t="shared" si="84"/>
        <v>0</v>
      </c>
      <c r="AT387" s="158">
        <f t="shared" si="84"/>
        <v>0</v>
      </c>
      <c r="AU387" s="158">
        <f t="shared" si="84"/>
        <v>0</v>
      </c>
      <c r="AV387" s="158">
        <f t="shared" si="84"/>
        <v>0</v>
      </c>
      <c r="AW387" s="158">
        <f t="shared" si="84"/>
        <v>0</v>
      </c>
      <c r="AX387" s="158">
        <f t="shared" si="84"/>
        <v>0</v>
      </c>
      <c r="AY387" s="158">
        <f t="shared" si="84"/>
        <v>0</v>
      </c>
      <c r="AZ387" s="158">
        <f t="shared" si="84"/>
        <v>0</v>
      </c>
      <c r="BA387" s="158">
        <f t="shared" si="84"/>
        <v>0</v>
      </c>
      <c r="BB387" s="158">
        <f t="shared" si="84"/>
        <v>0</v>
      </c>
      <c r="BC387" s="158">
        <f t="shared" si="84"/>
        <v>0</v>
      </c>
      <c r="BD387" s="158">
        <f t="shared" si="84"/>
        <v>0</v>
      </c>
      <c r="BE387" s="158">
        <f t="shared" si="84"/>
        <v>0</v>
      </c>
      <c r="BF387" s="158">
        <f t="shared" si="84"/>
        <v>0</v>
      </c>
      <c r="BG387" s="158">
        <f t="shared" si="84"/>
        <v>0</v>
      </c>
      <c r="BH387" s="158">
        <f t="shared" si="84"/>
        <v>0</v>
      </c>
      <c r="BI387" s="158">
        <f t="shared" si="84"/>
        <v>0</v>
      </c>
      <c r="BJ387" s="19"/>
      <c r="BK387" s="19"/>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x14ac:dyDescent="0.2">
      <c r="A388" s="19"/>
      <c r="B388" s="42">
        <f>C400</f>
        <v>0</v>
      </c>
      <c r="C388" s="43"/>
      <c r="D388" s="44" t="s">
        <v>72</v>
      </c>
      <c r="E388" s="43"/>
      <c r="F388" s="45"/>
      <c r="G388" s="391">
        <f>IF(G$3&gt;A25remlife,A25value-SUM($F388:F388),IF(A25remlife="N/A","n/a",A25value/A25remlife))</f>
        <v>0</v>
      </c>
      <c r="H388" s="160">
        <f>IF(H$3&gt;A25remlife,A25value-SUM($F388:G388),IF(A25remlife="N/A","n/a",A25value/A25remlife))</f>
        <v>0</v>
      </c>
      <c r="I388" s="160">
        <f>IF(I$3&gt;A25remlife,A25value-SUM($F388:H388),IF(A25remlife="N/A","n/a",A25value/A25remlife))</f>
        <v>0</v>
      </c>
      <c r="J388" s="160">
        <f>IF(J$3&gt;A25remlife,A25value-SUM($F388:I388),IF(A25remlife="N/A","n/a",A25value/A25remlife))</f>
        <v>0</v>
      </c>
      <c r="K388" s="160">
        <f>IF(K$3&gt;A25remlife,A25value-SUM($F388:J388),IF(A25remlife="N/A","n/a",A25value/A25remlife))</f>
        <v>0</v>
      </c>
      <c r="L388" s="160">
        <f>IF(L$3&gt;A25remlife,A25value-SUM($F388:K388),IF(A25remlife="N/A","n/a",A25value/A25remlife))</f>
        <v>0</v>
      </c>
      <c r="M388" s="160">
        <f>IF(M$3&gt;A25remlife,A25value-SUM($F388:L388),IF(A25remlife="N/A","n/a",A25value/A25remlife))</f>
        <v>0</v>
      </c>
      <c r="N388" s="160">
        <f>IF(N$3&gt;A25remlife,A25value-SUM($F388:M388),IF(A25remlife="N/A","n/a",A25value/A25remlife))</f>
        <v>0</v>
      </c>
      <c r="O388" s="160">
        <f>IF(O$3&gt;A25remlife,A25value-SUM($F388:N388),IF(A25remlife="N/A","n/a",A25value/A25remlife))</f>
        <v>0</v>
      </c>
      <c r="P388" s="160">
        <f>IF(P$3&gt;A25remlife,A25value-SUM($F388:O388),IF(A25remlife="N/A","n/a",A25value/A25remlife))</f>
        <v>0</v>
      </c>
      <c r="Q388" s="160">
        <f>IF(Q$3&gt;A25remlife,A25value-SUM($F388:P388),IF(A25remlife="N/A","n/a",A25value/A25remlife))</f>
        <v>0</v>
      </c>
      <c r="R388" s="160">
        <f>IF(R$3&gt;A25remlife,A25value-SUM($F388:Q388),IF(A25remlife="N/A","n/a",A25value/A25remlife))</f>
        <v>0</v>
      </c>
      <c r="S388" s="160">
        <f>IF(S$3&gt;A25remlife,A25value-SUM($F388:R388),IF(A25remlife="N/A","n/a",A25value/A25remlife))</f>
        <v>0</v>
      </c>
      <c r="T388" s="160">
        <f>IF(T$3&gt;A25remlife,A25value-SUM($F388:S388),IF(A25remlife="N/A","n/a",A25value/A25remlife))</f>
        <v>0</v>
      </c>
      <c r="U388" s="160">
        <f>IF(U$3&gt;A25remlife,A25value-SUM($F388:T388),IF(A25remlife="N/A","n/a",A25value/A25remlife))</f>
        <v>0</v>
      </c>
      <c r="V388" s="160">
        <f>IF(V$3&gt;A25remlife,A25value-SUM($F388:U388),IF(A25remlife="N/A","n/a",A25value/A25remlife))</f>
        <v>0</v>
      </c>
      <c r="W388" s="160">
        <f>IF(W$3&gt;A25remlife,A25value-SUM($F388:V388),IF(A25remlife="N/A","n/a",A25value/A25remlife))</f>
        <v>0</v>
      </c>
      <c r="X388" s="160">
        <f>IF(X$3&gt;A25remlife,A25value-SUM($F388:W388),IF(A25remlife="N/A","n/a",A25value/A25remlife))</f>
        <v>0</v>
      </c>
      <c r="Y388" s="160">
        <f>IF(Y$3&gt;A25remlife,A25value-SUM($F388:X388),IF(A25remlife="N/A","n/a",A25value/A25remlife))</f>
        <v>0</v>
      </c>
      <c r="Z388" s="160">
        <f>IF(Z$3&gt;A25remlife,A25value-SUM($F388:Y388),IF(A25remlife="N/A","n/a",A25value/A25remlife))</f>
        <v>0</v>
      </c>
      <c r="AA388" s="160">
        <f>IF(AA$3&gt;A25remlife,A25value-SUM($F388:Z388),IF(A25remlife="N/A","n/a",A25value/A25remlife))</f>
        <v>0</v>
      </c>
      <c r="AB388" s="160">
        <f>IF(AB$3&gt;A25remlife,A25value-SUM($F388:AA388),IF(A25remlife="N/A","n/a",A25value/A25remlife))</f>
        <v>0</v>
      </c>
      <c r="AC388" s="160">
        <f>IF(AC$3&gt;A25remlife,A25value-SUM($F388:AB388),IF(A25remlife="N/A","n/a",A25value/A25remlife))</f>
        <v>0</v>
      </c>
      <c r="AD388" s="160">
        <f>IF(AD$3&gt;A25remlife,A25value-SUM($F388:AC388),IF(A25remlife="N/A","n/a",A25value/A25remlife))</f>
        <v>0</v>
      </c>
      <c r="AE388" s="160">
        <f>IF(AE$3&gt;A25remlife,A25value-SUM($F388:AD388),IF(A25remlife="N/A","n/a",A25value/A25remlife))</f>
        <v>0</v>
      </c>
      <c r="AF388" s="160">
        <f>IF(AF$3&gt;A25remlife,A25value-SUM($F388:AE388),IF(A25remlife="N/A","n/a",A25value/A25remlife))</f>
        <v>0</v>
      </c>
      <c r="AG388" s="160">
        <f>IF(AG$3&gt;A25remlife,A25value-SUM($F388:AF388),IF(A25remlife="N/A","n/a",A25value/A25remlife))</f>
        <v>0</v>
      </c>
      <c r="AH388" s="160">
        <f>IF(AH$3&gt;A25remlife,A25value-SUM($F388:AG388),IF(A25remlife="N/A","n/a",A25value/A25remlife))</f>
        <v>0</v>
      </c>
      <c r="AI388" s="160">
        <f>IF(AI$3&gt;A25remlife,A25value-SUM($F388:AH388),IF(A25remlife="N/A","n/a",A25value/A25remlife))</f>
        <v>0</v>
      </c>
      <c r="AJ388" s="160">
        <f>IF(AJ$3&gt;A25remlife,A25value-SUM($F388:AI388),IF(A25remlife="N/A","n/a",A25value/A25remlife))</f>
        <v>0</v>
      </c>
      <c r="AK388" s="160">
        <f>IF(AK$3&gt;A25remlife,A25value-SUM($F388:AJ388),IF(A25remlife="N/A","n/a",A25value/A25remlife))</f>
        <v>0</v>
      </c>
      <c r="AL388" s="160">
        <f>IF(AL$3&gt;A25remlife,A25value-SUM($F388:AK388),IF(A25remlife="N/A","n/a",A25value/A25remlife))</f>
        <v>0</v>
      </c>
      <c r="AM388" s="160">
        <f>IF(AM$3&gt;A25remlife,A25value-SUM($F388:AL388),IF(A25remlife="N/A","n/a",A25value/A25remlife))</f>
        <v>0</v>
      </c>
      <c r="AN388" s="160">
        <f>IF(AN$3&gt;A25remlife,A25value-SUM($F388:AM388),IF(A25remlife="N/A","n/a",A25value/A25remlife))</f>
        <v>0</v>
      </c>
      <c r="AO388" s="160">
        <f>IF(AO$3&gt;A25remlife,A25value-SUM($F388:AN388),IF(A25remlife="N/A","n/a",A25value/A25remlife))</f>
        <v>0</v>
      </c>
      <c r="AP388" s="160">
        <f>IF(AP$3&gt;A25remlife,A25value-SUM($F388:AO388),IF(A25remlife="N/A","n/a",A25value/A25remlife))</f>
        <v>0</v>
      </c>
      <c r="AQ388" s="160">
        <f>IF(AQ$3&gt;A25remlife,A25value-SUM($F388:AP388),IF(A25remlife="N/A","n/a",A25value/A25remlife))</f>
        <v>0</v>
      </c>
      <c r="AR388" s="160">
        <f>IF(AR$3&gt;A25remlife,A25value-SUM($F388:AQ388),IF(A25remlife="N/A","n/a",A25value/A25remlife))</f>
        <v>0</v>
      </c>
      <c r="AS388" s="160">
        <f>IF(AS$3&gt;A25remlife,A25value-SUM($F388:AR388),IF(A25remlife="N/A","n/a",A25value/A25remlife))</f>
        <v>0</v>
      </c>
      <c r="AT388" s="160">
        <f>IF(AT$3&gt;A25remlife,A25value-SUM($F388:AS388),IF(A25remlife="N/A","n/a",A25value/A25remlife))</f>
        <v>0</v>
      </c>
      <c r="AU388" s="160">
        <f>IF(AU$3&gt;A25remlife,A25value-SUM($F388:AT388),IF(A25remlife="N/A","n/a",A25value/A25remlife))</f>
        <v>0</v>
      </c>
      <c r="AV388" s="160">
        <f>IF(AV$3&gt;A25remlife,A25value-SUM($F388:AU388),IF(A25remlife="N/A","n/a",A25value/A25remlife))</f>
        <v>0</v>
      </c>
      <c r="AW388" s="160">
        <f>IF(AW$3&gt;A25remlife,A25value-SUM($F388:AV388),IF(A25remlife="N/A","n/a",A25value/A25remlife))</f>
        <v>0</v>
      </c>
      <c r="AX388" s="160">
        <f>IF(AX$3&gt;A25remlife,A25value-SUM($F388:AW388),IF(A25remlife="N/A","n/a",A25value/A25remlife))</f>
        <v>0</v>
      </c>
      <c r="AY388" s="160">
        <f>IF(AY$3&gt;A25remlife,A25value-SUM($F388:AX388),IF(A25remlife="N/A","n/a",A25value/A25remlife))</f>
        <v>0</v>
      </c>
      <c r="AZ388" s="160">
        <f>IF(AZ$3&gt;A25remlife,A25value-SUM($F388:AY388),IF(A25remlife="N/A","n/a",A25value/A25remlife))</f>
        <v>0</v>
      </c>
      <c r="BA388" s="160">
        <f>IF(BA$3&gt;A25remlife,A25value-SUM($F388:AZ388),IF(A25remlife="N/A","n/a",A25value/A25remlife))</f>
        <v>0</v>
      </c>
      <c r="BB388" s="160">
        <f>IF(BB$3&gt;A25remlife,A25value-SUM($F388:BA388),IF(A25remlife="N/A","n/a",A25value/A25remlife))</f>
        <v>0</v>
      </c>
      <c r="BC388" s="160">
        <f>IF(BC$3&gt;A25remlife,A25value-SUM($F388:BB388),IF(A25remlife="N/A","n/a",A25value/A25remlife))</f>
        <v>0</v>
      </c>
      <c r="BD388" s="160">
        <f>IF(BD$3&gt;A25remlife,A25value-SUM($F388:BC388),IF(A25remlife="N/A","n/a",A25value/A25remlife))</f>
        <v>0</v>
      </c>
      <c r="BE388" s="160">
        <f>IF(BE$3&gt;A25remlife,A25value-SUM($F388:BD388),IF(A25remlife="N/A","n/a",A25value/A25remlife))</f>
        <v>0</v>
      </c>
      <c r="BF388" s="160">
        <f>IF(BF$3&gt;A25remlife,A25value-SUM($F388:BE388),IF(A25remlife="N/A","n/a",A25value/A25remlife))</f>
        <v>0</v>
      </c>
      <c r="BG388" s="160">
        <f>IF(BG$3&gt;A25remlife,A25value-SUM($F388:BF388),IF(A25remlife="N/A","n/a",A25value/A25remlife))</f>
        <v>0</v>
      </c>
      <c r="BH388" s="160">
        <f>IF(BH$3&gt;A25remlife,A25value-SUM($F388:BG388),IF(A25remlife="N/A","n/a",A25value/A25remlife))</f>
        <v>0</v>
      </c>
      <c r="BI388" s="160">
        <f>IF(BI$3&gt;A25remlife,A25value-SUM($F388:BH388),IF(A25remlife="N/A","n/a",A25value/A25remlife))</f>
        <v>0</v>
      </c>
      <c r="BJ388" s="19"/>
      <c r="BK388" s="19"/>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x14ac:dyDescent="0.2">
      <c r="A389" s="19"/>
      <c r="B389" s="19"/>
      <c r="C389" s="35"/>
      <c r="D389" s="469" t="s">
        <v>71</v>
      </c>
      <c r="E389" s="281">
        <v>0</v>
      </c>
      <c r="F389" s="37"/>
      <c r="G389" s="157"/>
      <c r="H389" s="161"/>
      <c r="I389" s="161"/>
      <c r="J389" s="161"/>
      <c r="K389" s="161"/>
      <c r="L389" s="161"/>
      <c r="M389" s="161"/>
      <c r="N389" s="161"/>
      <c r="O389" s="161"/>
      <c r="P389" s="161"/>
      <c r="Q389" s="161"/>
      <c r="R389" s="161"/>
      <c r="S389" s="161"/>
      <c r="T389" s="161"/>
      <c r="U389" s="161"/>
      <c r="V389" s="161"/>
      <c r="W389" s="161"/>
      <c r="X389" s="161"/>
      <c r="Y389" s="161"/>
      <c r="Z389" s="161"/>
      <c r="AA389" s="161"/>
      <c r="AB389" s="161"/>
      <c r="AC389" s="161"/>
      <c r="AD389" s="161"/>
      <c r="AE389" s="161"/>
      <c r="AF389" s="161"/>
      <c r="AG389" s="161"/>
      <c r="AH389" s="161"/>
      <c r="AI389" s="161"/>
      <c r="AJ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9"/>
      <c r="BK389" s="1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x14ac:dyDescent="0.2">
      <c r="A390" s="19"/>
      <c r="B390" s="19"/>
      <c r="C390" s="35"/>
      <c r="D390" s="469"/>
      <c r="E390" s="281">
        <v>1</v>
      </c>
      <c r="F390" s="37"/>
      <c r="G390" s="392"/>
      <c r="H390" s="161">
        <f>IF(A25stdlife="n/a","n/a",IF(H$3&gt;(A25stdlife+$E390),(Input!$G$167*(1+rvanilla)^0.5)-SUM($G390:G390),(Input!$G$167*(1+rvanilla)^0.5)/A25stdlife))</f>
        <v>0</v>
      </c>
      <c r="I390" s="161">
        <f>IF(A25stdlife="n/a","n/a",IF(I$3&gt;(A25stdlife+$E390),(Input!$G$167*(1+rvanilla)^0.5)-SUM($G390:H390),(Input!$G$167*(1+rvanilla)^0.5)/A25stdlife))</f>
        <v>0</v>
      </c>
      <c r="J390" s="161">
        <f>IF(A25stdlife="n/a","n/a",IF(J$3&gt;(A25stdlife+$E390),(Input!$G$167*(1+rvanilla)^0.5)-SUM($G390:I390),(Input!$G$167*(1+rvanilla)^0.5)/A25stdlife))</f>
        <v>0</v>
      </c>
      <c r="K390" s="161">
        <f>IF(A25stdlife="n/a","n/a",IF(K$3&gt;(A25stdlife+$E390),(Input!$G$167*(1+rvanilla)^0.5)-SUM($G390:J390),(Input!$G$167*(1+rvanilla)^0.5)/A25stdlife))</f>
        <v>0</v>
      </c>
      <c r="L390" s="161">
        <f>IF(A25stdlife="n/a","n/a",IF(L$3&gt;(A25stdlife+$E390),(Input!$G$167*(1+rvanilla)^0.5)-SUM($G390:K390),(Input!$G$167*(1+rvanilla)^0.5)/A25stdlife))</f>
        <v>0</v>
      </c>
      <c r="M390" s="161">
        <f>IF(A25stdlife="n/a","n/a",IF(M$3&gt;(A25stdlife+$E390),(Input!$G$167*(1+rvanilla)^0.5)-SUM($G390:L390),(Input!$G$167*(1+rvanilla)^0.5)/A25stdlife))</f>
        <v>0</v>
      </c>
      <c r="N390" s="161">
        <f>IF(A25stdlife="n/a","n/a",IF(N$3&gt;(A25stdlife+$E390),(Input!$G$167*(1+rvanilla)^0.5)-SUM($G390:M390),(Input!$G$167*(1+rvanilla)^0.5)/A25stdlife))</f>
        <v>0</v>
      </c>
      <c r="O390" s="161">
        <f>IF(A25stdlife="n/a","n/a",IF(O$3&gt;(A25stdlife+$E390),(Input!$G$167*(1+rvanilla)^0.5)-SUM($G390:N390),(Input!$G$167*(1+rvanilla)^0.5)/A25stdlife))</f>
        <v>0</v>
      </c>
      <c r="P390" s="161">
        <f>IF(A25stdlife="n/a","n/a",IF(P$3&gt;(A25stdlife+$E390),(Input!$G$167*(1+rvanilla)^0.5)-SUM($G390:O390),(Input!$G$167*(1+rvanilla)^0.5)/A25stdlife))</f>
        <v>0</v>
      </c>
      <c r="Q390" s="161">
        <f>IF(A25stdlife="n/a","n/a",IF(Q$3&gt;(A25stdlife+$E390),(Input!$G$167*(1+rvanilla)^0.5)-SUM($G390:P390),(Input!$G$167*(1+rvanilla)^0.5)/A25stdlife))</f>
        <v>0</v>
      </c>
      <c r="R390" s="161">
        <f>IF(A25stdlife="n/a","n/a",IF(R$3&gt;(A25stdlife+$E390),(Input!$G$167*(1+rvanilla)^0.5)-SUM($G390:Q390),(Input!$G$167*(1+rvanilla)^0.5)/A25stdlife))</f>
        <v>0</v>
      </c>
      <c r="S390" s="161">
        <f>IF(A25stdlife="n/a","n/a",IF(S$3&gt;(A25stdlife+$E390),(Input!$G$167*(1+rvanilla)^0.5)-SUM($G390:R390),(Input!$G$167*(1+rvanilla)^0.5)/A25stdlife))</f>
        <v>0</v>
      </c>
      <c r="T390" s="161">
        <f>IF(A25stdlife="n/a","n/a",IF(T$3&gt;(A25stdlife+$E390),(Input!$G$167*(1+rvanilla)^0.5)-SUM($G390:S390),(Input!$G$167*(1+rvanilla)^0.5)/A25stdlife))</f>
        <v>0</v>
      </c>
      <c r="U390" s="161">
        <f>IF(A25stdlife="n/a","n/a",IF(U$3&gt;(A25stdlife+$E390),(Input!$G$167*(1+rvanilla)^0.5)-SUM($G390:T390),(Input!$G$167*(1+rvanilla)^0.5)/A25stdlife))</f>
        <v>0</v>
      </c>
      <c r="V390" s="161">
        <f>IF(A25stdlife="n/a","n/a",IF(V$3&gt;(A25stdlife+$E390),(Input!$G$167*(1+rvanilla)^0.5)-SUM($G390:U390),(Input!$G$167*(1+rvanilla)^0.5)/A25stdlife))</f>
        <v>0</v>
      </c>
      <c r="W390" s="161">
        <f>IF(A25stdlife="n/a","n/a",IF(W$3&gt;(A25stdlife+$E390),(Input!$G$167*(1+rvanilla)^0.5)-SUM($G390:V390),(Input!$G$167*(1+rvanilla)^0.5)/A25stdlife))</f>
        <v>0</v>
      </c>
      <c r="X390" s="161">
        <f>IF(A25stdlife="n/a","n/a",IF(X$3&gt;(A25stdlife+$E390),(Input!$G$167*(1+rvanilla)^0.5)-SUM($G390:W390),(Input!$G$167*(1+rvanilla)^0.5)/A25stdlife))</f>
        <v>0</v>
      </c>
      <c r="Y390" s="161">
        <f>IF(A25stdlife="n/a","n/a",IF(Y$3&gt;(A25stdlife+$E390),(Input!$G$167*(1+rvanilla)^0.5)-SUM($G390:X390),(Input!$G$167*(1+rvanilla)^0.5)/A25stdlife))</f>
        <v>0</v>
      </c>
      <c r="Z390" s="161">
        <f>IF(A25stdlife="n/a","n/a",IF(Z$3&gt;(A25stdlife+$E390),(Input!$G$167*(1+rvanilla)^0.5)-SUM($G390:Y390),(Input!$G$167*(1+rvanilla)^0.5)/A25stdlife))</f>
        <v>0</v>
      </c>
      <c r="AA390" s="161">
        <f>IF(A25stdlife="n/a","n/a",IF(AA$3&gt;(A25stdlife+$E390),(Input!$G$167*(1+rvanilla)^0.5)-SUM($G390:Z390),(Input!$G$167*(1+rvanilla)^0.5)/A25stdlife))</f>
        <v>0</v>
      </c>
      <c r="AB390" s="161">
        <f>IF(A25stdlife="n/a","n/a",IF(AB$3&gt;(A25stdlife+$E390),(Input!$G$167*(1+rvanilla)^0.5)-SUM($G390:AA390),(Input!$G$167*(1+rvanilla)^0.5)/A25stdlife))</f>
        <v>0</v>
      </c>
      <c r="AC390" s="161">
        <f>IF(A25stdlife="n/a","n/a",IF(AC$3&gt;(A25stdlife+$E390),(Input!$G$167*(1+rvanilla)^0.5)-SUM($G390:AB390),(Input!$G$167*(1+rvanilla)^0.5)/A25stdlife))</f>
        <v>0</v>
      </c>
      <c r="AD390" s="161">
        <f>IF(A25stdlife="n/a","n/a",IF(AD$3&gt;(A25stdlife+$E390),(Input!$G$167*(1+rvanilla)^0.5)-SUM($G390:AC390),(Input!$G$167*(1+rvanilla)^0.5)/A25stdlife))</f>
        <v>0</v>
      </c>
      <c r="AE390" s="161">
        <f>IF(A25stdlife="n/a","n/a",IF(AE$3&gt;(A25stdlife+$E390),(Input!$G$167*(1+rvanilla)^0.5)-SUM($G390:AD390),(Input!$G$167*(1+rvanilla)^0.5)/A25stdlife))</f>
        <v>0</v>
      </c>
      <c r="AF390" s="161">
        <f>IF(A25stdlife="n/a","n/a",IF(AF$3&gt;(A25stdlife+$E390),(Input!$G$167*(1+rvanilla)^0.5)-SUM($G390:AE390),(Input!$G$167*(1+rvanilla)^0.5)/A25stdlife))</f>
        <v>0</v>
      </c>
      <c r="AG390" s="161">
        <f>IF(A25stdlife="n/a","n/a",IF(AG$3&gt;(A25stdlife+$E390),(Input!$G$167*(1+rvanilla)^0.5)-SUM($G390:AF390),(Input!$G$167*(1+rvanilla)^0.5)/A25stdlife))</f>
        <v>0</v>
      </c>
      <c r="AH390" s="161">
        <f>IF(A25stdlife="n/a","n/a",IF(AH$3&gt;(A25stdlife+$E390),(Input!$G$167*(1+rvanilla)^0.5)-SUM($G390:AG390),(Input!$G$167*(1+rvanilla)^0.5)/A25stdlife))</f>
        <v>0</v>
      </c>
      <c r="AI390" s="161">
        <f>IF(A25stdlife="n/a","n/a",IF(AI$3&gt;(A25stdlife+$E390),(Input!$G$167*(1+rvanilla)^0.5)-SUM($G390:AH390),(Input!$G$167*(1+rvanilla)^0.5)/A25stdlife))</f>
        <v>0</v>
      </c>
      <c r="AJ390" s="161">
        <f>IF(A25stdlife="n/a","n/a",IF(AJ$3&gt;(A25stdlife+$E390),(Input!$G$167*(1+rvanilla)^0.5)-SUM($G390:AI390),(Input!$G$167*(1+rvanilla)^0.5)/A25stdlife))</f>
        <v>0</v>
      </c>
      <c r="AK390" s="161">
        <f>IF(A25stdlife="n/a","n/a",IF(AK$3&gt;(A25stdlife+$E390),(Input!$G$167*(1+rvanilla)^0.5)-SUM($G390:AJ390),(Input!$G$167*(1+rvanilla)^0.5)/A25stdlife))</f>
        <v>0</v>
      </c>
      <c r="AL390" s="161">
        <f>IF(A25stdlife="n/a","n/a",IF(AL$3&gt;(A25stdlife+$E390),(Input!$G$167*(1+rvanilla)^0.5)-SUM($G390:AK390),(Input!$G$167*(1+rvanilla)^0.5)/A25stdlife))</f>
        <v>0</v>
      </c>
      <c r="AM390" s="161">
        <f>IF(A25stdlife="n/a","n/a",IF(AM$3&gt;(A25stdlife+$E390),(Input!$G$167*(1+rvanilla)^0.5)-SUM($G390:AL390),(Input!$G$167*(1+rvanilla)^0.5)/A25stdlife))</f>
        <v>0</v>
      </c>
      <c r="AN390" s="161">
        <f>IF(A25stdlife="n/a","n/a",IF(AN$3&gt;(A25stdlife+$E390),(Input!$G$167*(1+rvanilla)^0.5)-SUM($G390:AM390),(Input!$G$167*(1+rvanilla)^0.5)/A25stdlife))</f>
        <v>0</v>
      </c>
      <c r="AO390" s="161">
        <f>IF(A25stdlife="n/a","n/a",IF(AO$3&gt;(A25stdlife+$E390),(Input!$G$167*(1+rvanilla)^0.5)-SUM($G390:AN390),(Input!$G$167*(1+rvanilla)^0.5)/A25stdlife))</f>
        <v>0</v>
      </c>
      <c r="AP390" s="161">
        <f>IF(A25stdlife="n/a","n/a",IF(AP$3&gt;(A25stdlife+$E390),(Input!$G$167*(1+rvanilla)^0.5)-SUM($G390:AO390),(Input!$G$167*(1+rvanilla)^0.5)/A25stdlife))</f>
        <v>0</v>
      </c>
      <c r="AQ390" s="161">
        <f>IF(A25stdlife="n/a","n/a",IF(AQ$3&gt;(A25stdlife+$E390),(Input!$G$167*(1+rvanilla)^0.5)-SUM($G390:AP390),(Input!$G$167*(1+rvanilla)^0.5)/A25stdlife))</f>
        <v>0</v>
      </c>
      <c r="AR390" s="161">
        <f>IF(A25stdlife="n/a","n/a",IF(AR$3&gt;(A25stdlife+$E390),(Input!$G$167*(1+rvanilla)^0.5)-SUM($G390:AQ390),(Input!$G$167*(1+rvanilla)^0.5)/A25stdlife))</f>
        <v>0</v>
      </c>
      <c r="AS390" s="161">
        <f>IF(A25stdlife="n/a","n/a",IF(AS$3&gt;(A25stdlife+$E390),(Input!$G$167*(1+rvanilla)^0.5)-SUM($G390:AR390),(Input!$G$167*(1+rvanilla)^0.5)/A25stdlife))</f>
        <v>0</v>
      </c>
      <c r="AT390" s="161">
        <f>IF(A25stdlife="n/a","n/a",IF(AT$3&gt;(A25stdlife+$E390),(Input!$G$167*(1+rvanilla)^0.5)-SUM($G390:AS390),(Input!$G$167*(1+rvanilla)^0.5)/A25stdlife))</f>
        <v>0</v>
      </c>
      <c r="AU390" s="161">
        <f>IF(A25stdlife="n/a","n/a",IF(AU$3&gt;(A25stdlife+$E390),(Input!$G$167*(1+rvanilla)^0.5)-SUM($G390:AT390),(Input!$G$167*(1+rvanilla)^0.5)/A25stdlife))</f>
        <v>0</v>
      </c>
      <c r="AV390" s="161">
        <f>IF(A25stdlife="n/a","n/a",IF(AV$3&gt;(A25stdlife+$E390),(Input!$G$167*(1+rvanilla)^0.5)-SUM($G390:AU390),(Input!$G$167*(1+rvanilla)^0.5)/A25stdlife))</f>
        <v>0</v>
      </c>
      <c r="AW390" s="161">
        <f>IF(A25stdlife="n/a","n/a",IF(AW$3&gt;(A25stdlife+$E390),(Input!$G$167*(1+rvanilla)^0.5)-SUM($G390:AV390),(Input!$G$167*(1+rvanilla)^0.5)/A25stdlife))</f>
        <v>0</v>
      </c>
      <c r="AX390" s="161">
        <f>IF(A25stdlife="n/a","n/a",IF(AX$3&gt;(A25stdlife+$E390),(Input!$G$167*(1+rvanilla)^0.5)-SUM($G390:AW390),(Input!$G$167*(1+rvanilla)^0.5)/A25stdlife))</f>
        <v>0</v>
      </c>
      <c r="AY390" s="161">
        <f>IF(A25stdlife="n/a","n/a",IF(AY$3&gt;(A25stdlife+$E390),(Input!$G$167*(1+rvanilla)^0.5)-SUM($G390:AX390),(Input!$G$167*(1+rvanilla)^0.5)/A25stdlife))</f>
        <v>0</v>
      </c>
      <c r="AZ390" s="161">
        <f>IF(A25stdlife="n/a","n/a",IF(AZ$3&gt;(A25stdlife+$E390),(Input!$G$167*(1+rvanilla)^0.5)-SUM($G390:AY390),(Input!$G$167*(1+rvanilla)^0.5)/A25stdlife))</f>
        <v>0</v>
      </c>
      <c r="BA390" s="161">
        <f>IF(A25stdlife="n/a","n/a",IF(BA$3&gt;(A25stdlife+$E390),(Input!$G$167*(1+rvanilla)^0.5)-SUM($G390:AZ390),(Input!$G$167*(1+rvanilla)^0.5)/A25stdlife))</f>
        <v>0</v>
      </c>
      <c r="BB390" s="161">
        <f>IF(A25stdlife="n/a","n/a",IF(BB$3&gt;(A25stdlife+$E390),(Input!$G$167*(1+rvanilla)^0.5)-SUM($G390:BA390),(Input!$G$167*(1+rvanilla)^0.5)/A25stdlife))</f>
        <v>0</v>
      </c>
      <c r="BC390" s="161">
        <f>IF(A25stdlife="n/a","n/a",IF(BC$3&gt;(A25stdlife+$E390),(Input!$G$167*(1+rvanilla)^0.5)-SUM($G390:BB390),(Input!$G$167*(1+rvanilla)^0.5)/A25stdlife))</f>
        <v>0</v>
      </c>
      <c r="BD390" s="161">
        <f>IF(A25stdlife="n/a","n/a",IF(BD$3&gt;(A25stdlife+$E390),(Input!$G$167*(1+rvanilla)^0.5)-SUM($G390:BC390),(Input!$G$167*(1+rvanilla)^0.5)/A25stdlife))</f>
        <v>0</v>
      </c>
      <c r="BE390" s="161">
        <f>IF(A25stdlife="n/a","n/a",IF(BE$3&gt;(A25stdlife+$E390),(Input!$G$167*(1+rvanilla)^0.5)-SUM($G390:BD390),(Input!$G$167*(1+rvanilla)^0.5)/A25stdlife))</f>
        <v>0</v>
      </c>
      <c r="BF390" s="161">
        <f>IF(A25stdlife="n/a","n/a",IF(BF$3&gt;(A25stdlife+$E390),(Input!$G$167*(1+rvanilla)^0.5)-SUM($G390:BE390),(Input!$G$167*(1+rvanilla)^0.5)/A25stdlife))</f>
        <v>0</v>
      </c>
      <c r="BG390" s="161">
        <f>IF(A25stdlife="n/a","n/a",IF(BG$3&gt;(A25stdlife+$E390),(Input!$G$167*(1+rvanilla)^0.5)-SUM($G390:BF390),(Input!$G$167*(1+rvanilla)^0.5)/A25stdlife))</f>
        <v>0</v>
      </c>
      <c r="BH390" s="161">
        <f>IF(A25stdlife="n/a","n/a",IF(BH$3&gt;(A25stdlife+$E390),(Input!$G$167*(1+rvanilla)^0.5)-SUM($G390:BG390),(Input!$G$167*(1+rvanilla)^0.5)/A25stdlife))</f>
        <v>0</v>
      </c>
      <c r="BI390" s="161">
        <f>IF(A25stdlife="n/a","n/a",IF(BI$3&gt;(A25stdlife+$E390),(Input!$G$167*(1+rvanilla)^0.5)-SUM($G390:BH390),(Input!$G$167*(1+rvanilla)^0.5)/A25stdlife))</f>
        <v>0</v>
      </c>
      <c r="BJ390" s="19"/>
      <c r="BK390" s="19"/>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x14ac:dyDescent="0.2">
      <c r="A391" s="19"/>
      <c r="B391" s="19"/>
      <c r="C391" s="35"/>
      <c r="D391" s="469"/>
      <c r="E391" s="281">
        <v>2</v>
      </c>
      <c r="F391" s="37"/>
      <c r="G391" s="393"/>
      <c r="H391" s="306"/>
      <c r="I391" s="161">
        <f>IF(A25stdlife="n/a","n/a",IF(I$3&gt;(A25stdlife+$E391),(Input!$H$167*(1+rvanilla)^0.5)-SUM($H391:H391),(Input!$H$167*(1+rvanilla)^0.5)/A25stdlife))</f>
        <v>0</v>
      </c>
      <c r="J391" s="161">
        <f>IF(A25stdlife="n/a","n/a",IF(J$3&gt;(A25stdlife+$E391),(Input!$H$167*(1+rvanilla)^0.5)-SUM($H391:I391),(Input!$H$167*(1+rvanilla)^0.5)/A25stdlife))</f>
        <v>0</v>
      </c>
      <c r="K391" s="161">
        <f>IF(A25stdlife="n/a","n/a",IF(K$3&gt;(A25stdlife+$E391),(Input!$H$167*(1+rvanilla)^0.5)-SUM($H391:J391),(Input!$H$167*(1+rvanilla)^0.5)/A25stdlife))</f>
        <v>0</v>
      </c>
      <c r="L391" s="161">
        <f>IF(A25stdlife="n/a","n/a",IF(L$3&gt;(A25stdlife+$E391),(Input!$H$167*(1+rvanilla)^0.5)-SUM($H391:K391),(Input!$H$167*(1+rvanilla)^0.5)/A25stdlife))</f>
        <v>0</v>
      </c>
      <c r="M391" s="161">
        <f>IF(A25stdlife="n/a","n/a",IF(M$3&gt;(A25stdlife+$E391),(Input!$H$167*(1+rvanilla)^0.5)-SUM($H391:L391),(Input!$H$167*(1+rvanilla)^0.5)/A25stdlife))</f>
        <v>0</v>
      </c>
      <c r="N391" s="161">
        <f>IF(A25stdlife="n/a","n/a",IF(N$3&gt;(A25stdlife+$E391),(Input!$H$167*(1+rvanilla)^0.5)-SUM($H391:M391),(Input!$H$167*(1+rvanilla)^0.5)/A25stdlife))</f>
        <v>0</v>
      </c>
      <c r="O391" s="161">
        <f>IF(A25stdlife="n/a","n/a",IF(O$3&gt;(A25stdlife+$E391),(Input!$H$167*(1+rvanilla)^0.5)-SUM($H391:N391),(Input!$H$167*(1+rvanilla)^0.5)/A25stdlife))</f>
        <v>0</v>
      </c>
      <c r="P391" s="161">
        <f>IF(A25stdlife="n/a","n/a",IF(P$3&gt;(A25stdlife+$E391),(Input!$H$167*(1+rvanilla)^0.5)-SUM($H391:O391),(Input!$H$167*(1+rvanilla)^0.5)/A25stdlife))</f>
        <v>0</v>
      </c>
      <c r="Q391" s="161">
        <f>IF(A25stdlife="n/a","n/a",IF(Q$3&gt;(A25stdlife+$E391),(Input!$H$167*(1+rvanilla)^0.5)-SUM($H391:P391),(Input!$H$167*(1+rvanilla)^0.5)/A25stdlife))</f>
        <v>0</v>
      </c>
      <c r="R391" s="161">
        <f>IF(A25stdlife="n/a","n/a",IF(R$3&gt;(A25stdlife+$E391),(Input!$H$167*(1+rvanilla)^0.5)-SUM($H391:Q391),(Input!$H$167*(1+rvanilla)^0.5)/A25stdlife))</f>
        <v>0</v>
      </c>
      <c r="S391" s="161">
        <f>IF(A25stdlife="n/a","n/a",IF(S$3&gt;(A25stdlife+$E391),(Input!$H$167*(1+rvanilla)^0.5)-SUM($H391:R391),(Input!$H$167*(1+rvanilla)^0.5)/A25stdlife))</f>
        <v>0</v>
      </c>
      <c r="T391" s="161">
        <f>IF(A25stdlife="n/a","n/a",IF(T$3&gt;(A25stdlife+$E391),(Input!$H$167*(1+rvanilla)^0.5)-SUM($H391:S391),(Input!$H$167*(1+rvanilla)^0.5)/A25stdlife))</f>
        <v>0</v>
      </c>
      <c r="U391" s="161">
        <f>IF(A25stdlife="n/a","n/a",IF(U$3&gt;(A25stdlife+$E391),(Input!$H$167*(1+rvanilla)^0.5)-SUM($H391:T391),(Input!$H$167*(1+rvanilla)^0.5)/A25stdlife))</f>
        <v>0</v>
      </c>
      <c r="V391" s="161">
        <f>IF(A25stdlife="n/a","n/a",IF(V$3&gt;(A25stdlife+$E391),(Input!$H$167*(1+rvanilla)^0.5)-SUM($H391:U391),(Input!$H$167*(1+rvanilla)^0.5)/A25stdlife))</f>
        <v>0</v>
      </c>
      <c r="W391" s="161">
        <f>IF(A25stdlife="n/a","n/a",IF(W$3&gt;(A25stdlife+$E391),(Input!$H$167*(1+rvanilla)^0.5)-SUM($H391:V391),(Input!$H$167*(1+rvanilla)^0.5)/A25stdlife))</f>
        <v>0</v>
      </c>
      <c r="X391" s="161">
        <f>IF(A25stdlife="n/a","n/a",IF(X$3&gt;(A25stdlife+$E391),(Input!$H$167*(1+rvanilla)^0.5)-SUM($H391:W391),(Input!$H$167*(1+rvanilla)^0.5)/A25stdlife))</f>
        <v>0</v>
      </c>
      <c r="Y391" s="161">
        <f>IF(A25stdlife="n/a","n/a",IF(Y$3&gt;(A25stdlife+$E391),(Input!$H$167*(1+rvanilla)^0.5)-SUM($H391:X391),(Input!$H$167*(1+rvanilla)^0.5)/A25stdlife))</f>
        <v>0</v>
      </c>
      <c r="Z391" s="161">
        <f>IF(A25stdlife="n/a","n/a",IF(Z$3&gt;(A25stdlife+$E391),(Input!$H$167*(1+rvanilla)^0.5)-SUM($H391:Y391),(Input!$H$167*(1+rvanilla)^0.5)/A25stdlife))</f>
        <v>0</v>
      </c>
      <c r="AA391" s="161">
        <f>IF(A25stdlife="n/a","n/a",IF(AA$3&gt;(A25stdlife+$E391),(Input!$H$167*(1+rvanilla)^0.5)-SUM($H391:Z391),(Input!$H$167*(1+rvanilla)^0.5)/A25stdlife))</f>
        <v>0</v>
      </c>
      <c r="AB391" s="161">
        <f>IF(A25stdlife="n/a","n/a",IF(AB$3&gt;(A25stdlife+$E391),(Input!$H$167*(1+rvanilla)^0.5)-SUM($H391:AA391),(Input!$H$167*(1+rvanilla)^0.5)/A25stdlife))</f>
        <v>0</v>
      </c>
      <c r="AC391" s="161">
        <f>IF(A25stdlife="n/a","n/a",IF(AC$3&gt;(A25stdlife+$E391),(Input!$H$167*(1+rvanilla)^0.5)-SUM($H391:AB391),(Input!$H$167*(1+rvanilla)^0.5)/A25stdlife))</f>
        <v>0</v>
      </c>
      <c r="AD391" s="161">
        <f>IF(A25stdlife="n/a","n/a",IF(AD$3&gt;(A25stdlife+$E391),(Input!$H$167*(1+rvanilla)^0.5)-SUM($H391:AC391),(Input!$H$167*(1+rvanilla)^0.5)/A25stdlife))</f>
        <v>0</v>
      </c>
      <c r="AE391" s="161">
        <f>IF(A25stdlife="n/a","n/a",IF(AE$3&gt;(A25stdlife+$E391),(Input!$H$167*(1+rvanilla)^0.5)-SUM($H391:AD391),(Input!$H$167*(1+rvanilla)^0.5)/A25stdlife))</f>
        <v>0</v>
      </c>
      <c r="AF391" s="161">
        <f>IF(A25stdlife="n/a","n/a",IF(AF$3&gt;(A25stdlife+$E391),(Input!$H$167*(1+rvanilla)^0.5)-SUM($H391:AE391),(Input!$H$167*(1+rvanilla)^0.5)/A25stdlife))</f>
        <v>0</v>
      </c>
      <c r="AG391" s="161">
        <f>IF(A25stdlife="n/a","n/a",IF(AG$3&gt;(A25stdlife+$E391),(Input!$H$167*(1+rvanilla)^0.5)-SUM($H391:AF391),(Input!$H$167*(1+rvanilla)^0.5)/A25stdlife))</f>
        <v>0</v>
      </c>
      <c r="AH391" s="161">
        <f>IF(A25stdlife="n/a","n/a",IF(AH$3&gt;(A25stdlife+$E391),(Input!$H$167*(1+rvanilla)^0.5)-SUM($H391:AG391),(Input!$H$167*(1+rvanilla)^0.5)/A25stdlife))</f>
        <v>0</v>
      </c>
      <c r="AI391" s="161">
        <f>IF(A25stdlife="n/a","n/a",IF(AI$3&gt;(A25stdlife+$E391),(Input!$H$167*(1+rvanilla)^0.5)-SUM($H391:AH391),(Input!$H$167*(1+rvanilla)^0.5)/A25stdlife))</f>
        <v>0</v>
      </c>
      <c r="AJ391" s="161">
        <f>IF(A25stdlife="n/a","n/a",IF(AJ$3&gt;(A25stdlife+$E391),(Input!$H$167*(1+rvanilla)^0.5)-SUM($H391:AI391),(Input!$H$167*(1+rvanilla)^0.5)/A25stdlife))</f>
        <v>0</v>
      </c>
      <c r="AK391" s="161">
        <f>IF(A25stdlife="n/a","n/a",IF(AK$3&gt;(A25stdlife+$E391),(Input!$H$167*(1+rvanilla)^0.5)-SUM($H391:AJ391),(Input!$H$167*(1+rvanilla)^0.5)/A25stdlife))</f>
        <v>0</v>
      </c>
      <c r="AL391" s="161">
        <f>IF(A25stdlife="n/a","n/a",IF(AL$3&gt;(A25stdlife+$E391),(Input!$H$167*(1+rvanilla)^0.5)-SUM($H391:AK391),(Input!$H$167*(1+rvanilla)^0.5)/A25stdlife))</f>
        <v>0</v>
      </c>
      <c r="AM391" s="161">
        <f>IF(A25stdlife="n/a","n/a",IF(AM$3&gt;(A25stdlife+$E391),(Input!$H$167*(1+rvanilla)^0.5)-SUM($H391:AL391),(Input!$H$167*(1+rvanilla)^0.5)/A25stdlife))</f>
        <v>0</v>
      </c>
      <c r="AN391" s="161">
        <f>IF(A25stdlife="n/a","n/a",IF(AN$3&gt;(A25stdlife+$E391),(Input!$H$167*(1+rvanilla)^0.5)-SUM($H391:AM391),(Input!$H$167*(1+rvanilla)^0.5)/A25stdlife))</f>
        <v>0</v>
      </c>
      <c r="AO391" s="161">
        <f>IF(A25stdlife="n/a","n/a",IF(AO$3&gt;(A25stdlife+$E391),(Input!$H$167*(1+rvanilla)^0.5)-SUM($H391:AN391),(Input!$H$167*(1+rvanilla)^0.5)/A25stdlife))</f>
        <v>0</v>
      </c>
      <c r="AP391" s="161">
        <f>IF(A25stdlife="n/a","n/a",IF(AP$3&gt;(A25stdlife+$E391),(Input!$H$167*(1+rvanilla)^0.5)-SUM($H391:AO391),(Input!$H$167*(1+rvanilla)^0.5)/A25stdlife))</f>
        <v>0</v>
      </c>
      <c r="AQ391" s="161">
        <f>IF(A25stdlife="n/a","n/a",IF(AQ$3&gt;(A25stdlife+$E391),(Input!$H$167*(1+rvanilla)^0.5)-SUM($H391:AP391),(Input!$H$167*(1+rvanilla)^0.5)/A25stdlife))</f>
        <v>0</v>
      </c>
      <c r="AR391" s="161">
        <f>IF(A25stdlife="n/a","n/a",IF(AR$3&gt;(A25stdlife+$E391),(Input!$H$167*(1+rvanilla)^0.5)-SUM($H391:AQ391),(Input!$H$167*(1+rvanilla)^0.5)/A25stdlife))</f>
        <v>0</v>
      </c>
      <c r="AS391" s="161">
        <f>IF(A25stdlife="n/a","n/a",IF(AS$3&gt;(A25stdlife+$E391),(Input!$H$167*(1+rvanilla)^0.5)-SUM($H391:AR391),(Input!$H$167*(1+rvanilla)^0.5)/A25stdlife))</f>
        <v>0</v>
      </c>
      <c r="AT391" s="161">
        <f>IF(A25stdlife="n/a","n/a",IF(AT$3&gt;(A25stdlife+$E391),(Input!$H$167*(1+rvanilla)^0.5)-SUM($H391:AS391),(Input!$H$167*(1+rvanilla)^0.5)/A25stdlife))</f>
        <v>0</v>
      </c>
      <c r="AU391" s="161">
        <f>IF(A25stdlife="n/a","n/a",IF(AU$3&gt;(A25stdlife+$E391),(Input!$H$167*(1+rvanilla)^0.5)-SUM($H391:AT391),(Input!$H$167*(1+rvanilla)^0.5)/A25stdlife))</f>
        <v>0</v>
      </c>
      <c r="AV391" s="161">
        <f>IF(A25stdlife="n/a","n/a",IF(AV$3&gt;(A25stdlife+$E391),(Input!$H$167*(1+rvanilla)^0.5)-SUM($H391:AU391),(Input!$H$167*(1+rvanilla)^0.5)/A25stdlife))</f>
        <v>0</v>
      </c>
      <c r="AW391" s="161">
        <f>IF(A25stdlife="n/a","n/a",IF(AW$3&gt;(A25stdlife+$E391),(Input!$H$167*(1+rvanilla)^0.5)-SUM($H391:AV391),(Input!$H$167*(1+rvanilla)^0.5)/A25stdlife))</f>
        <v>0</v>
      </c>
      <c r="AX391" s="161">
        <f>IF(A25stdlife="n/a","n/a",IF(AX$3&gt;(A25stdlife+$E391),(Input!$H$167*(1+rvanilla)^0.5)-SUM($H391:AW391),(Input!$H$167*(1+rvanilla)^0.5)/A25stdlife))</f>
        <v>0</v>
      </c>
      <c r="AY391" s="161">
        <f>IF(A25stdlife="n/a","n/a",IF(AY$3&gt;(A25stdlife+$E391),(Input!$H$167*(1+rvanilla)^0.5)-SUM($H391:AX391),(Input!$H$167*(1+rvanilla)^0.5)/A25stdlife))</f>
        <v>0</v>
      </c>
      <c r="AZ391" s="161">
        <f>IF(A25stdlife="n/a","n/a",IF(AZ$3&gt;(A25stdlife+$E391),(Input!$H$167*(1+rvanilla)^0.5)-SUM($H391:AY391),(Input!$H$167*(1+rvanilla)^0.5)/A25stdlife))</f>
        <v>0</v>
      </c>
      <c r="BA391" s="161">
        <f>IF(A25stdlife="n/a","n/a",IF(BA$3&gt;(A25stdlife+$E391),(Input!$H$167*(1+rvanilla)^0.5)-SUM($H391:AZ391),(Input!$H$167*(1+rvanilla)^0.5)/A25stdlife))</f>
        <v>0</v>
      </c>
      <c r="BB391" s="161">
        <f>IF(A25stdlife="n/a","n/a",IF(BB$3&gt;(A25stdlife+$E391),(Input!$H$167*(1+rvanilla)^0.5)-SUM($H391:BA391),(Input!$H$167*(1+rvanilla)^0.5)/A25stdlife))</f>
        <v>0</v>
      </c>
      <c r="BC391" s="161">
        <f>IF(A25stdlife="n/a","n/a",IF(BC$3&gt;(A25stdlife+$E391),(Input!$H$167*(1+rvanilla)^0.5)-SUM($H391:BB391),(Input!$H$167*(1+rvanilla)^0.5)/A25stdlife))</f>
        <v>0</v>
      </c>
      <c r="BD391" s="161">
        <f>IF(A25stdlife="n/a","n/a",IF(BD$3&gt;(A25stdlife+$E391),(Input!$H$167*(1+rvanilla)^0.5)-SUM($H391:BC391),(Input!$H$167*(1+rvanilla)^0.5)/A25stdlife))</f>
        <v>0</v>
      </c>
      <c r="BE391" s="161">
        <f>IF(A25stdlife="n/a","n/a",IF(BE$3&gt;(A25stdlife+$E391),(Input!$H$167*(1+rvanilla)^0.5)-SUM($H391:BD391),(Input!$H$167*(1+rvanilla)^0.5)/A25stdlife))</f>
        <v>0</v>
      </c>
      <c r="BF391" s="161">
        <f>IF(A25stdlife="n/a","n/a",IF(BF$3&gt;(A25stdlife+$E391),(Input!$H$167*(1+rvanilla)^0.5)-SUM($H391:BE391),(Input!$H$167*(1+rvanilla)^0.5)/A25stdlife))</f>
        <v>0</v>
      </c>
      <c r="BG391" s="161">
        <f>IF(A25stdlife="n/a","n/a",IF(BG$3&gt;(A25stdlife+$E391),(Input!$H$167*(1+rvanilla)^0.5)-SUM($H391:BF391),(Input!$H$167*(1+rvanilla)^0.5)/A25stdlife))</f>
        <v>0</v>
      </c>
      <c r="BH391" s="161">
        <f>IF(A25stdlife="n/a","n/a",IF(BH$3&gt;(A25stdlife+$E391),(Input!$H$167*(1+rvanilla)^0.5)-SUM($H391:BG391),(Input!$H$167*(1+rvanilla)^0.5)/A25stdlife))</f>
        <v>0</v>
      </c>
      <c r="BI391" s="161">
        <f>IF(A25stdlife="n/a","n/a",IF(BI$3&gt;(A25stdlife+$E391),(Input!$H$167*(1+rvanilla)^0.5)-SUM($H391:BH391),(Input!$H$167*(1+rvanilla)^0.5)/A25stdlife))</f>
        <v>0</v>
      </c>
      <c r="BJ391" s="19"/>
      <c r="BK391" s="19"/>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x14ac:dyDescent="0.2">
      <c r="A392" s="19"/>
      <c r="B392" s="19"/>
      <c r="C392" s="35"/>
      <c r="D392" s="469"/>
      <c r="E392" s="281">
        <v>3</v>
      </c>
      <c r="F392" s="37"/>
      <c r="G392" s="393"/>
      <c r="H392" s="307"/>
      <c r="I392" s="306"/>
      <c r="J392" s="161">
        <f>IF(A25stdlife="n/a","n/a",IF(J$3&gt;(A25stdlife+$E392),(Input!$I$167*(1+rvanilla)^0.5)-SUM($I392:I392),(Input!$I$167*(1+rvanilla)^0.5)/A25stdlife))</f>
        <v>0</v>
      </c>
      <c r="K392" s="161">
        <f>IF(A25stdlife="n/a","n/a",IF(K$3&gt;(A25stdlife+$E392),(Input!$I$167*(1+rvanilla)^0.5)-SUM($I392:J392),(Input!$I$167*(1+rvanilla)^0.5)/A25stdlife))</f>
        <v>0</v>
      </c>
      <c r="L392" s="161">
        <f>IF(A25stdlife="n/a","n/a",IF(L$3&gt;(A25stdlife+$E392),(Input!$I$167*(1+rvanilla)^0.5)-SUM($I392:K392),(Input!$I$167*(1+rvanilla)^0.5)/A25stdlife))</f>
        <v>0</v>
      </c>
      <c r="M392" s="161">
        <f>IF(A25stdlife="n/a","n/a",IF(M$3&gt;(A25stdlife+$E392),(Input!$I$167*(1+rvanilla)^0.5)-SUM($I392:L392),(Input!$I$167*(1+rvanilla)^0.5)/A25stdlife))</f>
        <v>0</v>
      </c>
      <c r="N392" s="161">
        <f>IF(A25stdlife="n/a","n/a",IF(N$3&gt;(A25stdlife+$E392),(Input!$I$167*(1+rvanilla)^0.5)-SUM($I392:M392),(Input!$I$167*(1+rvanilla)^0.5)/A25stdlife))</f>
        <v>0</v>
      </c>
      <c r="O392" s="161">
        <f>IF(A25stdlife="n/a","n/a",IF(O$3&gt;(A25stdlife+$E392),(Input!$I$167*(1+rvanilla)^0.5)-SUM($I392:N392),(Input!$I$167*(1+rvanilla)^0.5)/A25stdlife))</f>
        <v>0</v>
      </c>
      <c r="P392" s="161">
        <f>IF(A25stdlife="n/a","n/a",IF(P$3&gt;(A25stdlife+$E392),(Input!$I$167*(1+rvanilla)^0.5)-SUM($I392:O392),(Input!$I$167*(1+rvanilla)^0.5)/A25stdlife))</f>
        <v>0</v>
      </c>
      <c r="Q392" s="161">
        <f>IF(A25stdlife="n/a","n/a",IF(Q$3&gt;(A25stdlife+$E392),(Input!$I$167*(1+rvanilla)^0.5)-SUM($I392:P392),(Input!$I$167*(1+rvanilla)^0.5)/A25stdlife))</f>
        <v>0</v>
      </c>
      <c r="R392" s="161">
        <f>IF(A25stdlife="n/a","n/a",IF(R$3&gt;(A25stdlife+$E392),(Input!$I$167*(1+rvanilla)^0.5)-SUM($I392:Q392),(Input!$I$167*(1+rvanilla)^0.5)/A25stdlife))</f>
        <v>0</v>
      </c>
      <c r="S392" s="161">
        <f>IF(A25stdlife="n/a","n/a",IF(S$3&gt;(A25stdlife+$E392),(Input!$I$167*(1+rvanilla)^0.5)-SUM($I392:R392),(Input!$I$167*(1+rvanilla)^0.5)/A25stdlife))</f>
        <v>0</v>
      </c>
      <c r="T392" s="161">
        <f>IF(A25stdlife="n/a","n/a",IF(T$3&gt;(A25stdlife+$E392),(Input!$I$167*(1+rvanilla)^0.5)-SUM($I392:S392),(Input!$I$167*(1+rvanilla)^0.5)/A25stdlife))</f>
        <v>0</v>
      </c>
      <c r="U392" s="161">
        <f>IF(A25stdlife="n/a","n/a",IF(U$3&gt;(A25stdlife+$E392),(Input!$I$167*(1+rvanilla)^0.5)-SUM($I392:T392),(Input!$I$167*(1+rvanilla)^0.5)/A25stdlife))</f>
        <v>0</v>
      </c>
      <c r="V392" s="161">
        <f>IF(A25stdlife="n/a","n/a",IF(V$3&gt;(A25stdlife+$E392),(Input!$I$167*(1+rvanilla)^0.5)-SUM($I392:U392),(Input!$I$167*(1+rvanilla)^0.5)/A25stdlife))</f>
        <v>0</v>
      </c>
      <c r="W392" s="161">
        <f>IF(A25stdlife="n/a","n/a",IF(W$3&gt;(A25stdlife+$E392),(Input!$I$167*(1+rvanilla)^0.5)-SUM($I392:V392),(Input!$I$167*(1+rvanilla)^0.5)/A25stdlife))</f>
        <v>0</v>
      </c>
      <c r="X392" s="161">
        <f>IF(A25stdlife="n/a","n/a",IF(X$3&gt;(A25stdlife+$E392),(Input!$I$167*(1+rvanilla)^0.5)-SUM($I392:W392),(Input!$I$167*(1+rvanilla)^0.5)/A25stdlife))</f>
        <v>0</v>
      </c>
      <c r="Y392" s="161">
        <f>IF(A25stdlife="n/a","n/a",IF(Y$3&gt;(A25stdlife+$E392),(Input!$I$167*(1+rvanilla)^0.5)-SUM($I392:X392),(Input!$I$167*(1+rvanilla)^0.5)/A25stdlife))</f>
        <v>0</v>
      </c>
      <c r="Z392" s="161">
        <f>IF(A25stdlife="n/a","n/a",IF(Z$3&gt;(A25stdlife+$E392),(Input!$I$167*(1+rvanilla)^0.5)-SUM($I392:Y392),(Input!$I$167*(1+rvanilla)^0.5)/A25stdlife))</f>
        <v>0</v>
      </c>
      <c r="AA392" s="161">
        <f>IF(A25stdlife="n/a","n/a",IF(AA$3&gt;(A25stdlife+$E392),(Input!$I$167*(1+rvanilla)^0.5)-SUM($I392:Z392),(Input!$I$167*(1+rvanilla)^0.5)/A25stdlife))</f>
        <v>0</v>
      </c>
      <c r="AB392" s="161">
        <f>IF(A25stdlife="n/a","n/a",IF(AB$3&gt;(A25stdlife+$E392),(Input!$I$167*(1+rvanilla)^0.5)-SUM($I392:AA392),(Input!$I$167*(1+rvanilla)^0.5)/A25stdlife))</f>
        <v>0</v>
      </c>
      <c r="AC392" s="161">
        <f>IF(A25stdlife="n/a","n/a",IF(AC$3&gt;(A25stdlife+$E392),(Input!$I$167*(1+rvanilla)^0.5)-SUM($I392:AB392),(Input!$I$167*(1+rvanilla)^0.5)/A25stdlife))</f>
        <v>0</v>
      </c>
      <c r="AD392" s="161">
        <f>IF(A25stdlife="n/a","n/a",IF(AD$3&gt;(A25stdlife+$E392),(Input!$I$167*(1+rvanilla)^0.5)-SUM($I392:AC392),(Input!$I$167*(1+rvanilla)^0.5)/A25stdlife))</f>
        <v>0</v>
      </c>
      <c r="AE392" s="161">
        <f>IF(A25stdlife="n/a","n/a",IF(AE$3&gt;(A25stdlife+$E392),(Input!$I$167*(1+rvanilla)^0.5)-SUM($I392:AD392),(Input!$I$167*(1+rvanilla)^0.5)/A25stdlife))</f>
        <v>0</v>
      </c>
      <c r="AF392" s="161">
        <f>IF(A25stdlife="n/a","n/a",IF(AF$3&gt;(A25stdlife+$E392),(Input!$I$167*(1+rvanilla)^0.5)-SUM($I392:AE392),(Input!$I$167*(1+rvanilla)^0.5)/A25stdlife))</f>
        <v>0</v>
      </c>
      <c r="AG392" s="161">
        <f>IF(A25stdlife="n/a","n/a",IF(AG$3&gt;(A25stdlife+$E392),(Input!$I$167*(1+rvanilla)^0.5)-SUM($I392:AF392),(Input!$I$167*(1+rvanilla)^0.5)/A25stdlife))</f>
        <v>0</v>
      </c>
      <c r="AH392" s="161">
        <f>IF(A25stdlife="n/a","n/a",IF(AH$3&gt;(A25stdlife+$E392),(Input!$I$167*(1+rvanilla)^0.5)-SUM($I392:AG392),(Input!$I$167*(1+rvanilla)^0.5)/A25stdlife))</f>
        <v>0</v>
      </c>
      <c r="AI392" s="161">
        <f>IF(A25stdlife="n/a","n/a",IF(AI$3&gt;(A25stdlife+$E392),(Input!$I$167*(1+rvanilla)^0.5)-SUM($I392:AH392),(Input!$I$167*(1+rvanilla)^0.5)/A25stdlife))</f>
        <v>0</v>
      </c>
      <c r="AJ392" s="161">
        <f>IF(A25stdlife="n/a","n/a",IF(AJ$3&gt;(A25stdlife+$E392),(Input!$I$167*(1+rvanilla)^0.5)-SUM($I392:AI392),(Input!$I$167*(1+rvanilla)^0.5)/A25stdlife))</f>
        <v>0</v>
      </c>
      <c r="AK392" s="161">
        <f>IF(A25stdlife="n/a","n/a",IF(AK$3&gt;(A25stdlife+$E392),(Input!$I$167*(1+rvanilla)^0.5)-SUM($I392:AJ392),(Input!$I$167*(1+rvanilla)^0.5)/A25stdlife))</f>
        <v>0</v>
      </c>
      <c r="AL392" s="161">
        <f>IF(A25stdlife="n/a","n/a",IF(AL$3&gt;(A25stdlife+$E392),(Input!$I$167*(1+rvanilla)^0.5)-SUM($I392:AK392),(Input!$I$167*(1+rvanilla)^0.5)/A25stdlife))</f>
        <v>0</v>
      </c>
      <c r="AM392" s="161">
        <f>IF(A25stdlife="n/a","n/a",IF(AM$3&gt;(A25stdlife+$E392),(Input!$I$167*(1+rvanilla)^0.5)-SUM($I392:AL392),(Input!$I$167*(1+rvanilla)^0.5)/A25stdlife))</f>
        <v>0</v>
      </c>
      <c r="AN392" s="161">
        <f>IF(A25stdlife="n/a","n/a",IF(AN$3&gt;(A25stdlife+$E392),(Input!$I$167*(1+rvanilla)^0.5)-SUM($I392:AM392),(Input!$I$167*(1+rvanilla)^0.5)/A25stdlife))</f>
        <v>0</v>
      </c>
      <c r="AO392" s="161">
        <f>IF(A25stdlife="n/a","n/a",IF(AO$3&gt;(A25stdlife+$E392),(Input!$I$167*(1+rvanilla)^0.5)-SUM($I392:AN392),(Input!$I$167*(1+rvanilla)^0.5)/A25stdlife))</f>
        <v>0</v>
      </c>
      <c r="AP392" s="161">
        <f>IF(A25stdlife="n/a","n/a",IF(AP$3&gt;(A25stdlife+$E392),(Input!$I$167*(1+rvanilla)^0.5)-SUM($I392:AO392),(Input!$I$167*(1+rvanilla)^0.5)/A25stdlife))</f>
        <v>0</v>
      </c>
      <c r="AQ392" s="161">
        <f>IF(A25stdlife="n/a","n/a",IF(AQ$3&gt;(A25stdlife+$E392),(Input!$I$167*(1+rvanilla)^0.5)-SUM($I392:AP392),(Input!$I$167*(1+rvanilla)^0.5)/A25stdlife))</f>
        <v>0</v>
      </c>
      <c r="AR392" s="161">
        <f>IF(A25stdlife="n/a","n/a",IF(AR$3&gt;(A25stdlife+$E392),(Input!$I$167*(1+rvanilla)^0.5)-SUM($I392:AQ392),(Input!$I$167*(1+rvanilla)^0.5)/A25stdlife))</f>
        <v>0</v>
      </c>
      <c r="AS392" s="161">
        <f>IF(A25stdlife="n/a","n/a",IF(AS$3&gt;(A25stdlife+$E392),(Input!$I$167*(1+rvanilla)^0.5)-SUM($I392:AR392),(Input!$I$167*(1+rvanilla)^0.5)/A25stdlife))</f>
        <v>0</v>
      </c>
      <c r="AT392" s="161">
        <f>IF(A25stdlife="n/a","n/a",IF(AT$3&gt;(A25stdlife+$E392),(Input!$I$167*(1+rvanilla)^0.5)-SUM($I392:AS392),(Input!$I$167*(1+rvanilla)^0.5)/A25stdlife))</f>
        <v>0</v>
      </c>
      <c r="AU392" s="161">
        <f>IF(A25stdlife="n/a","n/a",IF(AU$3&gt;(A25stdlife+$E392),(Input!$I$167*(1+rvanilla)^0.5)-SUM($I392:AT392),(Input!$I$167*(1+rvanilla)^0.5)/A25stdlife))</f>
        <v>0</v>
      </c>
      <c r="AV392" s="161">
        <f>IF(A25stdlife="n/a","n/a",IF(AV$3&gt;(A25stdlife+$E392),(Input!$I$167*(1+rvanilla)^0.5)-SUM($I392:AU392),(Input!$I$167*(1+rvanilla)^0.5)/A25stdlife))</f>
        <v>0</v>
      </c>
      <c r="AW392" s="161">
        <f>IF(A25stdlife="n/a","n/a",IF(AW$3&gt;(A25stdlife+$E392),(Input!$I$167*(1+rvanilla)^0.5)-SUM($I392:AV392),(Input!$I$167*(1+rvanilla)^0.5)/A25stdlife))</f>
        <v>0</v>
      </c>
      <c r="AX392" s="161">
        <f>IF(A25stdlife="n/a","n/a",IF(AX$3&gt;(A25stdlife+$E392),(Input!$I$167*(1+rvanilla)^0.5)-SUM($I392:AW392),(Input!$I$167*(1+rvanilla)^0.5)/A25stdlife))</f>
        <v>0</v>
      </c>
      <c r="AY392" s="161">
        <f>IF(A25stdlife="n/a","n/a",IF(AY$3&gt;(A25stdlife+$E392),(Input!$I$167*(1+rvanilla)^0.5)-SUM($I392:AX392),(Input!$I$167*(1+rvanilla)^0.5)/A25stdlife))</f>
        <v>0</v>
      </c>
      <c r="AZ392" s="161">
        <f>IF(A25stdlife="n/a","n/a",IF(AZ$3&gt;(A25stdlife+$E392),(Input!$I$167*(1+rvanilla)^0.5)-SUM($I392:AY392),(Input!$I$167*(1+rvanilla)^0.5)/A25stdlife))</f>
        <v>0</v>
      </c>
      <c r="BA392" s="161">
        <f>IF(A25stdlife="n/a","n/a",IF(BA$3&gt;(A25stdlife+$E392),(Input!$I$167*(1+rvanilla)^0.5)-SUM($I392:AZ392),(Input!$I$167*(1+rvanilla)^0.5)/A25stdlife))</f>
        <v>0</v>
      </c>
      <c r="BB392" s="161">
        <f>IF(A25stdlife="n/a","n/a",IF(BB$3&gt;(A25stdlife+$E392),(Input!$I$167*(1+rvanilla)^0.5)-SUM($I392:BA392),(Input!$I$167*(1+rvanilla)^0.5)/A25stdlife))</f>
        <v>0</v>
      </c>
      <c r="BC392" s="161">
        <f>IF(A25stdlife="n/a","n/a",IF(BC$3&gt;(A25stdlife+$E392),(Input!$I$167*(1+rvanilla)^0.5)-SUM($I392:BB392),(Input!$I$167*(1+rvanilla)^0.5)/A25stdlife))</f>
        <v>0</v>
      </c>
      <c r="BD392" s="161">
        <f>IF(A25stdlife="n/a","n/a",IF(BD$3&gt;(A25stdlife+$E392),(Input!$I$167*(1+rvanilla)^0.5)-SUM($I392:BC392),(Input!$I$167*(1+rvanilla)^0.5)/A25stdlife))</f>
        <v>0</v>
      </c>
      <c r="BE392" s="161">
        <f>IF(A25stdlife="n/a","n/a",IF(BE$3&gt;(A25stdlife+$E392),(Input!$I$167*(1+rvanilla)^0.5)-SUM($I392:BD392),(Input!$I$167*(1+rvanilla)^0.5)/A25stdlife))</f>
        <v>0</v>
      </c>
      <c r="BF392" s="161">
        <f>IF(A25stdlife="n/a","n/a",IF(BF$3&gt;(A25stdlife+$E392),(Input!$I$167*(1+rvanilla)^0.5)-SUM($I392:BE392),(Input!$I$167*(1+rvanilla)^0.5)/A25stdlife))</f>
        <v>0</v>
      </c>
      <c r="BG392" s="161">
        <f>IF(A25stdlife="n/a","n/a",IF(BG$3&gt;(A25stdlife+$E392),(Input!$I$167*(1+rvanilla)^0.5)-SUM($I392:BF392),(Input!$I$167*(1+rvanilla)^0.5)/A25stdlife))</f>
        <v>0</v>
      </c>
      <c r="BH392" s="161">
        <f>IF(A25stdlife="n/a","n/a",IF(BH$3&gt;(A25stdlife+$E392),(Input!$I$167*(1+rvanilla)^0.5)-SUM($I392:BG392),(Input!$I$167*(1+rvanilla)^0.5)/A25stdlife))</f>
        <v>0</v>
      </c>
      <c r="BI392" s="161">
        <f>IF(A25stdlife="n/a","n/a",IF(BI$3&gt;(A25stdlife+$E392),(Input!$I$167*(1+rvanilla)^0.5)-SUM($I392:BH392),(Input!$I$167*(1+rvanilla)^0.5)/A25stdlife))</f>
        <v>0</v>
      </c>
      <c r="BJ392" s="19"/>
      <c r="BK392" s="19"/>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x14ac:dyDescent="0.2">
      <c r="A393" s="19"/>
      <c r="B393" s="19"/>
      <c r="C393" s="35"/>
      <c r="D393" s="469"/>
      <c r="E393" s="281">
        <v>4</v>
      </c>
      <c r="F393" s="37"/>
      <c r="G393" s="393"/>
      <c r="H393" s="307"/>
      <c r="I393" s="307"/>
      <c r="J393" s="306"/>
      <c r="K393" s="161">
        <f>IF(A25stdlife="n/a","n/a",IF(K$3&gt;(A25stdlife+$E393),(Input!$J$167*(1+rvanilla)^0.5)-SUM($J393:J393),(Input!$J$167*(1+rvanilla)^0.5)/A25stdlife))</f>
        <v>0</v>
      </c>
      <c r="L393" s="161">
        <f>IF(A25stdlife="n/a","n/a",IF(L$3&gt;(A25stdlife+$E393),(Input!$J$167*(1+rvanilla)^0.5)-SUM($J393:K393),(Input!$J$167*(1+rvanilla)^0.5)/A25stdlife))</f>
        <v>0</v>
      </c>
      <c r="M393" s="161">
        <f>IF(A25stdlife="n/a","n/a",IF(M$3&gt;(A25stdlife+$E393),(Input!$J$167*(1+rvanilla)^0.5)-SUM($J393:L393),(Input!$J$167*(1+rvanilla)^0.5)/A25stdlife))</f>
        <v>0</v>
      </c>
      <c r="N393" s="161">
        <f>IF(A25stdlife="n/a","n/a",IF(N$3&gt;(A25stdlife+$E393),(Input!$J$167*(1+rvanilla)^0.5)-SUM($J393:M393),(Input!$J$167*(1+rvanilla)^0.5)/A25stdlife))</f>
        <v>0</v>
      </c>
      <c r="O393" s="161">
        <f>IF(A25stdlife="n/a","n/a",IF(O$3&gt;(A25stdlife+$E393),(Input!$J$167*(1+rvanilla)^0.5)-SUM($J393:N393),(Input!$J$167*(1+rvanilla)^0.5)/A25stdlife))</f>
        <v>0</v>
      </c>
      <c r="P393" s="161">
        <f>IF(A25stdlife="n/a","n/a",IF(P$3&gt;(A25stdlife+$E393),(Input!$J$167*(1+rvanilla)^0.5)-SUM($J393:O393),(Input!$J$167*(1+rvanilla)^0.5)/A25stdlife))</f>
        <v>0</v>
      </c>
      <c r="Q393" s="161">
        <f>IF(A25stdlife="n/a","n/a",IF(Q$3&gt;(A25stdlife+$E393),(Input!$J$167*(1+rvanilla)^0.5)-SUM($J393:P393),(Input!$J$167*(1+rvanilla)^0.5)/A25stdlife))</f>
        <v>0</v>
      </c>
      <c r="R393" s="161">
        <f>IF(A25stdlife="n/a","n/a",IF(R$3&gt;(A25stdlife+$E393),(Input!$J$167*(1+rvanilla)^0.5)-SUM($J393:Q393),(Input!$J$167*(1+rvanilla)^0.5)/A25stdlife))</f>
        <v>0</v>
      </c>
      <c r="S393" s="161">
        <f>IF(A25stdlife="n/a","n/a",IF(S$3&gt;(A25stdlife+$E393),(Input!$J$167*(1+rvanilla)^0.5)-SUM($J393:R393),(Input!$J$167*(1+rvanilla)^0.5)/A25stdlife))</f>
        <v>0</v>
      </c>
      <c r="T393" s="161">
        <f>IF(A25stdlife="n/a","n/a",IF(T$3&gt;(A25stdlife+$E393),(Input!$J$167*(1+rvanilla)^0.5)-SUM($J393:S393),(Input!$J$167*(1+rvanilla)^0.5)/A25stdlife))</f>
        <v>0</v>
      </c>
      <c r="U393" s="161">
        <f>IF(A25stdlife="n/a","n/a",IF(U$3&gt;(A25stdlife+$E393),(Input!$J$167*(1+rvanilla)^0.5)-SUM($J393:T393),(Input!$J$167*(1+rvanilla)^0.5)/A25stdlife))</f>
        <v>0</v>
      </c>
      <c r="V393" s="161">
        <f>IF(A25stdlife="n/a","n/a",IF(V$3&gt;(A25stdlife+$E393),(Input!$J$167*(1+rvanilla)^0.5)-SUM($J393:U393),(Input!$J$167*(1+rvanilla)^0.5)/A25stdlife))</f>
        <v>0</v>
      </c>
      <c r="W393" s="161">
        <f>IF(A25stdlife="n/a","n/a",IF(W$3&gt;(A25stdlife+$E393),(Input!$J$167*(1+rvanilla)^0.5)-SUM($J393:V393),(Input!$J$167*(1+rvanilla)^0.5)/A25stdlife))</f>
        <v>0</v>
      </c>
      <c r="X393" s="161">
        <f>IF(A25stdlife="n/a","n/a",IF(X$3&gt;(A25stdlife+$E393),(Input!$J$167*(1+rvanilla)^0.5)-SUM($J393:W393),(Input!$J$167*(1+rvanilla)^0.5)/A25stdlife))</f>
        <v>0</v>
      </c>
      <c r="Y393" s="161">
        <f>IF(A25stdlife="n/a","n/a",IF(Y$3&gt;(A25stdlife+$E393),(Input!$J$167*(1+rvanilla)^0.5)-SUM($J393:X393),(Input!$J$167*(1+rvanilla)^0.5)/A25stdlife))</f>
        <v>0</v>
      </c>
      <c r="Z393" s="161">
        <f>IF(A25stdlife="n/a","n/a",IF(Z$3&gt;(A25stdlife+$E393),(Input!$J$167*(1+rvanilla)^0.5)-SUM($J393:Y393),(Input!$J$167*(1+rvanilla)^0.5)/A25stdlife))</f>
        <v>0</v>
      </c>
      <c r="AA393" s="161">
        <f>IF(A25stdlife="n/a","n/a",IF(AA$3&gt;(A25stdlife+$E393),(Input!$J$167*(1+rvanilla)^0.5)-SUM($J393:Z393),(Input!$J$167*(1+rvanilla)^0.5)/A25stdlife))</f>
        <v>0</v>
      </c>
      <c r="AB393" s="161">
        <f>IF(A25stdlife="n/a","n/a",IF(AB$3&gt;(A25stdlife+$E393),(Input!$J$167*(1+rvanilla)^0.5)-SUM($J393:AA393),(Input!$J$167*(1+rvanilla)^0.5)/A25stdlife))</f>
        <v>0</v>
      </c>
      <c r="AC393" s="161">
        <f>IF(A25stdlife="n/a","n/a",IF(AC$3&gt;(A25stdlife+$E393),(Input!$J$167*(1+rvanilla)^0.5)-SUM($J393:AB393),(Input!$J$167*(1+rvanilla)^0.5)/A25stdlife))</f>
        <v>0</v>
      </c>
      <c r="AD393" s="161">
        <f>IF(A25stdlife="n/a","n/a",IF(AD$3&gt;(A25stdlife+$E393),(Input!$J$167*(1+rvanilla)^0.5)-SUM($J393:AC393),(Input!$J$167*(1+rvanilla)^0.5)/A25stdlife))</f>
        <v>0</v>
      </c>
      <c r="AE393" s="161">
        <f>IF(A25stdlife="n/a","n/a",IF(AE$3&gt;(A25stdlife+$E393),(Input!$J$167*(1+rvanilla)^0.5)-SUM($J393:AD393),(Input!$J$167*(1+rvanilla)^0.5)/A25stdlife))</f>
        <v>0</v>
      </c>
      <c r="AF393" s="161">
        <f>IF(A25stdlife="n/a","n/a",IF(AF$3&gt;(A25stdlife+$E393),(Input!$J$167*(1+rvanilla)^0.5)-SUM($J393:AE393),(Input!$J$167*(1+rvanilla)^0.5)/A25stdlife))</f>
        <v>0</v>
      </c>
      <c r="AG393" s="161">
        <f>IF(A25stdlife="n/a","n/a",IF(AG$3&gt;(A25stdlife+$E393),(Input!$J$167*(1+rvanilla)^0.5)-SUM($J393:AF393),(Input!$J$167*(1+rvanilla)^0.5)/A25stdlife))</f>
        <v>0</v>
      </c>
      <c r="AH393" s="161">
        <f>IF(A25stdlife="n/a","n/a",IF(AH$3&gt;(A25stdlife+$E393),(Input!$J$167*(1+rvanilla)^0.5)-SUM($J393:AG393),(Input!$J$167*(1+rvanilla)^0.5)/A25stdlife))</f>
        <v>0</v>
      </c>
      <c r="AI393" s="161">
        <f>IF(A25stdlife="n/a","n/a",IF(AI$3&gt;(A25stdlife+$E393),(Input!$J$167*(1+rvanilla)^0.5)-SUM($J393:AH393),(Input!$J$167*(1+rvanilla)^0.5)/A25stdlife))</f>
        <v>0</v>
      </c>
      <c r="AJ393" s="161">
        <f>IF(A25stdlife="n/a","n/a",IF(AJ$3&gt;(A25stdlife+$E393),(Input!$J$167*(1+rvanilla)^0.5)-SUM($J393:AI393),(Input!$J$167*(1+rvanilla)^0.5)/A25stdlife))</f>
        <v>0</v>
      </c>
      <c r="AK393" s="161">
        <f>IF(A25stdlife="n/a","n/a",IF(AK$3&gt;(A25stdlife+$E393),(Input!$J$167*(1+rvanilla)^0.5)-SUM($J393:AJ393),(Input!$J$167*(1+rvanilla)^0.5)/A25stdlife))</f>
        <v>0</v>
      </c>
      <c r="AL393" s="161">
        <f>IF(A25stdlife="n/a","n/a",IF(AL$3&gt;(A25stdlife+$E393),(Input!$J$167*(1+rvanilla)^0.5)-SUM($J393:AK393),(Input!$J$167*(1+rvanilla)^0.5)/A25stdlife))</f>
        <v>0</v>
      </c>
      <c r="AM393" s="161">
        <f>IF(A25stdlife="n/a","n/a",IF(AM$3&gt;(A25stdlife+$E393),(Input!$J$167*(1+rvanilla)^0.5)-SUM($J393:AL393),(Input!$J$167*(1+rvanilla)^0.5)/A25stdlife))</f>
        <v>0</v>
      </c>
      <c r="AN393" s="161">
        <f>IF(A25stdlife="n/a","n/a",IF(AN$3&gt;(A25stdlife+$E393),(Input!$J$167*(1+rvanilla)^0.5)-SUM($J393:AM393),(Input!$J$167*(1+rvanilla)^0.5)/A25stdlife))</f>
        <v>0</v>
      </c>
      <c r="AO393" s="161">
        <f>IF(A25stdlife="n/a","n/a",IF(AO$3&gt;(A25stdlife+$E393),(Input!$J$167*(1+rvanilla)^0.5)-SUM($J393:AN393),(Input!$J$167*(1+rvanilla)^0.5)/A25stdlife))</f>
        <v>0</v>
      </c>
      <c r="AP393" s="161">
        <f>IF(A25stdlife="n/a","n/a",IF(AP$3&gt;(A25stdlife+$E393),(Input!$J$167*(1+rvanilla)^0.5)-SUM($J393:AO393),(Input!$J$167*(1+rvanilla)^0.5)/A25stdlife))</f>
        <v>0</v>
      </c>
      <c r="AQ393" s="161">
        <f>IF(A25stdlife="n/a","n/a",IF(AQ$3&gt;(A25stdlife+$E393),(Input!$J$167*(1+rvanilla)^0.5)-SUM($J393:AP393),(Input!$J$167*(1+rvanilla)^0.5)/A25stdlife))</f>
        <v>0</v>
      </c>
      <c r="AR393" s="161">
        <f>IF(A25stdlife="n/a","n/a",IF(AR$3&gt;(A25stdlife+$E393),(Input!$J$167*(1+rvanilla)^0.5)-SUM($J393:AQ393),(Input!$J$167*(1+rvanilla)^0.5)/A25stdlife))</f>
        <v>0</v>
      </c>
      <c r="AS393" s="161">
        <f>IF(A25stdlife="n/a","n/a",IF(AS$3&gt;(A25stdlife+$E393),(Input!$J$167*(1+rvanilla)^0.5)-SUM($J393:AR393),(Input!$J$167*(1+rvanilla)^0.5)/A25stdlife))</f>
        <v>0</v>
      </c>
      <c r="AT393" s="161">
        <f>IF(A25stdlife="n/a","n/a",IF(AT$3&gt;(A25stdlife+$E393),(Input!$J$167*(1+rvanilla)^0.5)-SUM($J393:AS393),(Input!$J$167*(1+rvanilla)^0.5)/A25stdlife))</f>
        <v>0</v>
      </c>
      <c r="AU393" s="161">
        <f>IF(A25stdlife="n/a","n/a",IF(AU$3&gt;(A25stdlife+$E393),(Input!$J$167*(1+rvanilla)^0.5)-SUM($J393:AT393),(Input!$J$167*(1+rvanilla)^0.5)/A25stdlife))</f>
        <v>0</v>
      </c>
      <c r="AV393" s="161">
        <f>IF(A25stdlife="n/a","n/a",IF(AV$3&gt;(A25stdlife+$E393),(Input!$J$167*(1+rvanilla)^0.5)-SUM($J393:AU393),(Input!$J$167*(1+rvanilla)^0.5)/A25stdlife))</f>
        <v>0</v>
      </c>
      <c r="AW393" s="161">
        <f>IF(A25stdlife="n/a","n/a",IF(AW$3&gt;(A25stdlife+$E393),(Input!$J$167*(1+rvanilla)^0.5)-SUM($J393:AV393),(Input!$J$167*(1+rvanilla)^0.5)/A25stdlife))</f>
        <v>0</v>
      </c>
      <c r="AX393" s="161">
        <f>IF(A25stdlife="n/a","n/a",IF(AX$3&gt;(A25stdlife+$E393),(Input!$J$167*(1+rvanilla)^0.5)-SUM($J393:AW393),(Input!$J$167*(1+rvanilla)^0.5)/A25stdlife))</f>
        <v>0</v>
      </c>
      <c r="AY393" s="161">
        <f>IF(A25stdlife="n/a","n/a",IF(AY$3&gt;(A25stdlife+$E393),(Input!$J$167*(1+rvanilla)^0.5)-SUM($J393:AX393),(Input!$J$167*(1+rvanilla)^0.5)/A25stdlife))</f>
        <v>0</v>
      </c>
      <c r="AZ393" s="161">
        <f>IF(A25stdlife="n/a","n/a",IF(AZ$3&gt;(A25stdlife+$E393),(Input!$J$167*(1+rvanilla)^0.5)-SUM($J393:AY393),(Input!$J$167*(1+rvanilla)^0.5)/A25stdlife))</f>
        <v>0</v>
      </c>
      <c r="BA393" s="161">
        <f>IF(A25stdlife="n/a","n/a",IF(BA$3&gt;(A25stdlife+$E393),(Input!$J$167*(1+rvanilla)^0.5)-SUM($J393:AZ393),(Input!$J$167*(1+rvanilla)^0.5)/A25stdlife))</f>
        <v>0</v>
      </c>
      <c r="BB393" s="161">
        <f>IF(A25stdlife="n/a","n/a",IF(BB$3&gt;(A25stdlife+$E393),(Input!$J$167*(1+rvanilla)^0.5)-SUM($J393:BA393),(Input!$J$167*(1+rvanilla)^0.5)/A25stdlife))</f>
        <v>0</v>
      </c>
      <c r="BC393" s="161">
        <f>IF(A25stdlife="n/a","n/a",IF(BC$3&gt;(A25stdlife+$E393),(Input!$J$167*(1+rvanilla)^0.5)-SUM($J393:BB393),(Input!$J$167*(1+rvanilla)^0.5)/A25stdlife))</f>
        <v>0</v>
      </c>
      <c r="BD393" s="161">
        <f>IF(A25stdlife="n/a","n/a",IF(BD$3&gt;(A25stdlife+$E393),(Input!$J$167*(1+rvanilla)^0.5)-SUM($J393:BC393),(Input!$J$167*(1+rvanilla)^0.5)/A25stdlife))</f>
        <v>0</v>
      </c>
      <c r="BE393" s="161">
        <f>IF(A25stdlife="n/a","n/a",IF(BE$3&gt;(A25stdlife+$E393),(Input!$J$167*(1+rvanilla)^0.5)-SUM($J393:BD393),(Input!$J$167*(1+rvanilla)^0.5)/A25stdlife))</f>
        <v>0</v>
      </c>
      <c r="BF393" s="161">
        <f>IF(A25stdlife="n/a","n/a",IF(BF$3&gt;(A25stdlife+$E393),(Input!$J$167*(1+rvanilla)^0.5)-SUM($J393:BE393),(Input!$J$167*(1+rvanilla)^0.5)/A25stdlife))</f>
        <v>0</v>
      </c>
      <c r="BG393" s="161">
        <f>IF(A25stdlife="n/a","n/a",IF(BG$3&gt;(A25stdlife+$E393),(Input!$J$167*(1+rvanilla)^0.5)-SUM($J393:BF393),(Input!$J$167*(1+rvanilla)^0.5)/A25stdlife))</f>
        <v>0</v>
      </c>
      <c r="BH393" s="161">
        <f>IF(A25stdlife="n/a","n/a",IF(BH$3&gt;(A25stdlife+$E393),(Input!$J$167*(1+rvanilla)^0.5)-SUM($J393:BG393),(Input!$J$167*(1+rvanilla)^0.5)/A25stdlife))</f>
        <v>0</v>
      </c>
      <c r="BI393" s="161">
        <f>IF(A25stdlife="n/a","n/a",IF(BI$3&gt;(A25stdlife+$E393),(Input!$J$167*(1+rvanilla)^0.5)-SUM($J393:BH393),(Input!$J$167*(1+rvanilla)^0.5)/A25stdlife))</f>
        <v>0</v>
      </c>
      <c r="BJ393" s="19"/>
      <c r="BK393" s="19"/>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2" x14ac:dyDescent="0.2">
      <c r="A394" s="19"/>
      <c r="B394" s="19"/>
      <c r="C394" s="35"/>
      <c r="D394" s="469"/>
      <c r="E394" s="281">
        <v>5</v>
      </c>
      <c r="F394" s="37"/>
      <c r="G394" s="393"/>
      <c r="H394" s="307"/>
      <c r="I394" s="307"/>
      <c r="J394" s="307"/>
      <c r="K394" s="306"/>
      <c r="L394" s="161">
        <f>IF(A25stdlife="n/a","n/a",IF(L$3&gt;(A25stdlife+$E394),(Input!$K$167*(1+rvanilla)^0.5)-SUM($K394:K394),(Input!$K$167*(1+rvanilla)^0.5)/A25stdlife))</f>
        <v>0</v>
      </c>
      <c r="M394" s="161">
        <f>IF(A25stdlife="n/a","n/a",IF(M$3&gt;(A25stdlife+$E394),(Input!$K$167*(1+rvanilla)^0.5)-SUM($K394:L394),(Input!$K$167*(1+rvanilla)^0.5)/A25stdlife))</f>
        <v>0</v>
      </c>
      <c r="N394" s="161">
        <f>IF(A25stdlife="n/a","n/a",IF(N$3&gt;(A25stdlife+$E394),(Input!$K$167*(1+rvanilla)^0.5)-SUM($K394:M394),(Input!$K$167*(1+rvanilla)^0.5)/A25stdlife))</f>
        <v>0</v>
      </c>
      <c r="O394" s="161">
        <f>IF(A25stdlife="n/a","n/a",IF(O$3&gt;(A25stdlife+$E394),(Input!$K$167*(1+rvanilla)^0.5)-SUM($K394:N394),(Input!$K$167*(1+rvanilla)^0.5)/A25stdlife))</f>
        <v>0</v>
      </c>
      <c r="P394" s="161">
        <f>IF(A25stdlife="n/a","n/a",IF(P$3&gt;(A25stdlife+$E394),(Input!$K$167*(1+rvanilla)^0.5)-SUM($K394:O394),(Input!$K$167*(1+rvanilla)^0.5)/A25stdlife))</f>
        <v>0</v>
      </c>
      <c r="Q394" s="161">
        <f>IF(A25stdlife="n/a","n/a",IF(Q$3&gt;(A25stdlife+$E394),(Input!$K$167*(1+rvanilla)^0.5)-SUM($K394:P394),(Input!$K$167*(1+rvanilla)^0.5)/A25stdlife))</f>
        <v>0</v>
      </c>
      <c r="R394" s="161">
        <f>IF(A25stdlife="n/a","n/a",IF(R$3&gt;(A25stdlife+$E394),(Input!$K$167*(1+rvanilla)^0.5)-SUM($K394:Q394),(Input!$K$167*(1+rvanilla)^0.5)/A25stdlife))</f>
        <v>0</v>
      </c>
      <c r="S394" s="161">
        <f>IF(A25stdlife="n/a","n/a",IF(S$3&gt;(A25stdlife+$E394),(Input!$K$167*(1+rvanilla)^0.5)-SUM($K394:R394),(Input!$K$167*(1+rvanilla)^0.5)/A25stdlife))</f>
        <v>0</v>
      </c>
      <c r="T394" s="161">
        <f>IF(A25stdlife="n/a","n/a",IF(T$3&gt;(A25stdlife+$E394),(Input!$K$167*(1+rvanilla)^0.5)-SUM($K394:S394),(Input!$K$167*(1+rvanilla)^0.5)/A25stdlife))</f>
        <v>0</v>
      </c>
      <c r="U394" s="161">
        <f>IF(A25stdlife="n/a","n/a",IF(U$3&gt;(A25stdlife+$E394),(Input!$K$167*(1+rvanilla)^0.5)-SUM($K394:T394),(Input!$K$167*(1+rvanilla)^0.5)/A25stdlife))</f>
        <v>0</v>
      </c>
      <c r="V394" s="161">
        <f>IF(A25stdlife="n/a","n/a",IF(V$3&gt;(A25stdlife+$E394),(Input!$K$167*(1+rvanilla)^0.5)-SUM($K394:U394),(Input!$K$167*(1+rvanilla)^0.5)/A25stdlife))</f>
        <v>0</v>
      </c>
      <c r="W394" s="161">
        <f>IF(A25stdlife="n/a","n/a",IF(W$3&gt;(A25stdlife+$E394),(Input!$K$167*(1+rvanilla)^0.5)-SUM($K394:V394),(Input!$K$167*(1+rvanilla)^0.5)/A25stdlife))</f>
        <v>0</v>
      </c>
      <c r="X394" s="161">
        <f>IF(A25stdlife="n/a","n/a",IF(X$3&gt;(A25stdlife+$E394),(Input!$K$167*(1+rvanilla)^0.5)-SUM($K394:W394),(Input!$K$167*(1+rvanilla)^0.5)/A25stdlife))</f>
        <v>0</v>
      </c>
      <c r="Y394" s="161">
        <f>IF(A25stdlife="n/a","n/a",IF(Y$3&gt;(A25stdlife+$E394),(Input!$K$167*(1+rvanilla)^0.5)-SUM($K394:X394),(Input!$K$167*(1+rvanilla)^0.5)/A25stdlife))</f>
        <v>0</v>
      </c>
      <c r="Z394" s="161">
        <f>IF(A25stdlife="n/a","n/a",IF(Z$3&gt;(A25stdlife+$E394),(Input!$K$167*(1+rvanilla)^0.5)-SUM($K394:Y394),(Input!$K$167*(1+rvanilla)^0.5)/A25stdlife))</f>
        <v>0</v>
      </c>
      <c r="AA394" s="161">
        <f>IF(A25stdlife="n/a","n/a",IF(AA$3&gt;(A25stdlife+$E394),(Input!$K$167*(1+rvanilla)^0.5)-SUM($K394:Z394),(Input!$K$167*(1+rvanilla)^0.5)/A25stdlife))</f>
        <v>0</v>
      </c>
      <c r="AB394" s="161">
        <f>IF(A25stdlife="n/a","n/a",IF(AB$3&gt;(A25stdlife+$E394),(Input!$K$167*(1+rvanilla)^0.5)-SUM($K394:AA394),(Input!$K$167*(1+rvanilla)^0.5)/A25stdlife))</f>
        <v>0</v>
      </c>
      <c r="AC394" s="161">
        <f>IF(A25stdlife="n/a","n/a",IF(AC$3&gt;(A25stdlife+$E394),(Input!$K$167*(1+rvanilla)^0.5)-SUM($K394:AB394),(Input!$K$167*(1+rvanilla)^0.5)/A25stdlife))</f>
        <v>0</v>
      </c>
      <c r="AD394" s="161">
        <f>IF(A25stdlife="n/a","n/a",IF(AD$3&gt;(A25stdlife+$E394),(Input!$K$167*(1+rvanilla)^0.5)-SUM($K394:AC394),(Input!$K$167*(1+rvanilla)^0.5)/A25stdlife))</f>
        <v>0</v>
      </c>
      <c r="AE394" s="161">
        <f>IF(A25stdlife="n/a","n/a",IF(AE$3&gt;(A25stdlife+$E394),(Input!$K$167*(1+rvanilla)^0.5)-SUM($K394:AD394),(Input!$K$167*(1+rvanilla)^0.5)/A25stdlife))</f>
        <v>0</v>
      </c>
      <c r="AF394" s="161">
        <f>IF(A25stdlife="n/a","n/a",IF(AF$3&gt;(A25stdlife+$E394),(Input!$K$167*(1+rvanilla)^0.5)-SUM($K394:AE394),(Input!$K$167*(1+rvanilla)^0.5)/A25stdlife))</f>
        <v>0</v>
      </c>
      <c r="AG394" s="161">
        <f>IF(A25stdlife="n/a","n/a",IF(AG$3&gt;(A25stdlife+$E394),(Input!$K$167*(1+rvanilla)^0.5)-SUM($K394:AF394),(Input!$K$167*(1+rvanilla)^0.5)/A25stdlife))</f>
        <v>0</v>
      </c>
      <c r="AH394" s="161">
        <f>IF(A25stdlife="n/a","n/a",IF(AH$3&gt;(A25stdlife+$E394),(Input!$K$167*(1+rvanilla)^0.5)-SUM($K394:AG394),(Input!$K$167*(1+rvanilla)^0.5)/A25stdlife))</f>
        <v>0</v>
      </c>
      <c r="AI394" s="161">
        <f>IF(A25stdlife="n/a","n/a",IF(AI$3&gt;(A25stdlife+$E394),(Input!$K$167*(1+rvanilla)^0.5)-SUM($K394:AH394),(Input!$K$167*(1+rvanilla)^0.5)/A25stdlife))</f>
        <v>0</v>
      </c>
      <c r="AJ394" s="161">
        <f>IF(A25stdlife="n/a","n/a",IF(AJ$3&gt;(A25stdlife+$E394),(Input!$K$167*(1+rvanilla)^0.5)-SUM($K394:AI394),(Input!$K$167*(1+rvanilla)^0.5)/A25stdlife))</f>
        <v>0</v>
      </c>
      <c r="AK394" s="161">
        <f>IF(A25stdlife="n/a","n/a",IF(AK$3&gt;(A25stdlife+$E394),(Input!$K$167*(1+rvanilla)^0.5)-SUM($K394:AJ394),(Input!$K$167*(1+rvanilla)^0.5)/A25stdlife))</f>
        <v>0</v>
      </c>
      <c r="AL394" s="161">
        <f>IF(A25stdlife="n/a","n/a",IF(AL$3&gt;(A25stdlife+$E394),(Input!$K$167*(1+rvanilla)^0.5)-SUM($K394:AK394),(Input!$K$167*(1+rvanilla)^0.5)/A25stdlife))</f>
        <v>0</v>
      </c>
      <c r="AM394" s="161">
        <f>IF(A25stdlife="n/a","n/a",IF(AM$3&gt;(A25stdlife+$E394),(Input!$K$167*(1+rvanilla)^0.5)-SUM($K394:AL394),(Input!$K$167*(1+rvanilla)^0.5)/A25stdlife))</f>
        <v>0</v>
      </c>
      <c r="AN394" s="161">
        <f>IF(A25stdlife="n/a","n/a",IF(AN$3&gt;(A25stdlife+$E394),(Input!$K$167*(1+rvanilla)^0.5)-SUM($K394:AM394),(Input!$K$167*(1+rvanilla)^0.5)/A25stdlife))</f>
        <v>0</v>
      </c>
      <c r="AO394" s="161">
        <f>IF(A25stdlife="n/a","n/a",IF(AO$3&gt;(A25stdlife+$E394),(Input!$K$167*(1+rvanilla)^0.5)-SUM($K394:AN394),(Input!$K$167*(1+rvanilla)^0.5)/A25stdlife))</f>
        <v>0</v>
      </c>
      <c r="AP394" s="161">
        <f>IF(A25stdlife="n/a","n/a",IF(AP$3&gt;(A25stdlife+$E394),(Input!$K$167*(1+rvanilla)^0.5)-SUM($K394:AO394),(Input!$K$167*(1+rvanilla)^0.5)/A25stdlife))</f>
        <v>0</v>
      </c>
      <c r="AQ394" s="161">
        <f>IF(A25stdlife="n/a","n/a",IF(AQ$3&gt;(A25stdlife+$E394),(Input!$K$167*(1+rvanilla)^0.5)-SUM($K394:AP394),(Input!$K$167*(1+rvanilla)^0.5)/A25stdlife))</f>
        <v>0</v>
      </c>
      <c r="AR394" s="161">
        <f>IF(A25stdlife="n/a","n/a",IF(AR$3&gt;(A25stdlife+$E394),(Input!$K$167*(1+rvanilla)^0.5)-SUM($K394:AQ394),(Input!$K$167*(1+rvanilla)^0.5)/A25stdlife))</f>
        <v>0</v>
      </c>
      <c r="AS394" s="161">
        <f>IF(A25stdlife="n/a","n/a",IF(AS$3&gt;(A25stdlife+$E394),(Input!$K$167*(1+rvanilla)^0.5)-SUM($K394:AR394),(Input!$K$167*(1+rvanilla)^0.5)/A25stdlife))</f>
        <v>0</v>
      </c>
      <c r="AT394" s="161">
        <f>IF(A25stdlife="n/a","n/a",IF(AT$3&gt;(A25stdlife+$E394),(Input!$K$167*(1+rvanilla)^0.5)-SUM($K394:AS394),(Input!$K$167*(1+rvanilla)^0.5)/A25stdlife))</f>
        <v>0</v>
      </c>
      <c r="AU394" s="161">
        <f>IF(A25stdlife="n/a","n/a",IF(AU$3&gt;(A25stdlife+$E394),(Input!$K$167*(1+rvanilla)^0.5)-SUM($K394:AT394),(Input!$K$167*(1+rvanilla)^0.5)/A25stdlife))</f>
        <v>0</v>
      </c>
      <c r="AV394" s="161">
        <f>IF(A25stdlife="n/a","n/a",IF(AV$3&gt;(A25stdlife+$E394),(Input!$K$167*(1+rvanilla)^0.5)-SUM($K394:AU394),(Input!$K$167*(1+rvanilla)^0.5)/A25stdlife))</f>
        <v>0</v>
      </c>
      <c r="AW394" s="161">
        <f>IF(A25stdlife="n/a","n/a",IF(AW$3&gt;(A25stdlife+$E394),(Input!$K$167*(1+rvanilla)^0.5)-SUM($K394:AV394),(Input!$K$167*(1+rvanilla)^0.5)/A25stdlife))</f>
        <v>0</v>
      </c>
      <c r="AX394" s="161">
        <f>IF(A25stdlife="n/a","n/a",IF(AX$3&gt;(A25stdlife+$E394),(Input!$K$167*(1+rvanilla)^0.5)-SUM($K394:AW394),(Input!$K$167*(1+rvanilla)^0.5)/A25stdlife))</f>
        <v>0</v>
      </c>
      <c r="AY394" s="161">
        <f>IF(A25stdlife="n/a","n/a",IF(AY$3&gt;(A25stdlife+$E394),(Input!$K$167*(1+rvanilla)^0.5)-SUM($K394:AX394),(Input!$K$167*(1+rvanilla)^0.5)/A25stdlife))</f>
        <v>0</v>
      </c>
      <c r="AZ394" s="161">
        <f>IF(A25stdlife="n/a","n/a",IF(AZ$3&gt;(A25stdlife+$E394),(Input!$K$167*(1+rvanilla)^0.5)-SUM($K394:AY394),(Input!$K$167*(1+rvanilla)^0.5)/A25stdlife))</f>
        <v>0</v>
      </c>
      <c r="BA394" s="161">
        <f>IF(A25stdlife="n/a","n/a",IF(BA$3&gt;(A25stdlife+$E394),(Input!$K$167*(1+rvanilla)^0.5)-SUM($K394:AZ394),(Input!$K$167*(1+rvanilla)^0.5)/A25stdlife))</f>
        <v>0</v>
      </c>
      <c r="BB394" s="161">
        <f>IF(A25stdlife="n/a","n/a",IF(BB$3&gt;(A25stdlife+$E394),(Input!$K$167*(1+rvanilla)^0.5)-SUM($K394:BA394),(Input!$K$167*(1+rvanilla)^0.5)/A25stdlife))</f>
        <v>0</v>
      </c>
      <c r="BC394" s="161">
        <f>IF(A25stdlife="n/a","n/a",IF(BC$3&gt;(A25stdlife+$E394),(Input!$K$167*(1+rvanilla)^0.5)-SUM($K394:BB394),(Input!$K$167*(1+rvanilla)^0.5)/A25stdlife))</f>
        <v>0</v>
      </c>
      <c r="BD394" s="161">
        <f>IF(A25stdlife="n/a","n/a",IF(BD$3&gt;(A25stdlife+$E394),(Input!$K$167*(1+rvanilla)^0.5)-SUM($K394:BC394),(Input!$K$167*(1+rvanilla)^0.5)/A25stdlife))</f>
        <v>0</v>
      </c>
      <c r="BE394" s="161">
        <f>IF(A25stdlife="n/a","n/a",IF(BE$3&gt;(A25stdlife+$E394),(Input!$K$167*(1+rvanilla)^0.5)-SUM($K394:BD394),(Input!$K$167*(1+rvanilla)^0.5)/A25stdlife))</f>
        <v>0</v>
      </c>
      <c r="BF394" s="161">
        <f>IF(A25stdlife="n/a","n/a",IF(BF$3&gt;(A25stdlife+$E394),(Input!$K$167*(1+rvanilla)^0.5)-SUM($K394:BE394),(Input!$K$167*(1+rvanilla)^0.5)/A25stdlife))</f>
        <v>0</v>
      </c>
      <c r="BG394" s="161">
        <f>IF(A25stdlife="n/a","n/a",IF(BG$3&gt;(A25stdlife+$E394),(Input!$K$167*(1+rvanilla)^0.5)-SUM($K394:BF394),(Input!$K$167*(1+rvanilla)^0.5)/A25stdlife))</f>
        <v>0</v>
      </c>
      <c r="BH394" s="161">
        <f>IF(A25stdlife="n/a","n/a",IF(BH$3&gt;(A25stdlife+$E394),(Input!$K$167*(1+rvanilla)^0.5)-SUM($K394:BG394),(Input!$K$167*(1+rvanilla)^0.5)/A25stdlife))</f>
        <v>0</v>
      </c>
      <c r="BI394" s="161">
        <f>IF(A25stdlife="n/a","n/a",IF(BI$3&gt;(A25stdlife+$E394),(Input!$K$167*(1+rvanilla)^0.5)-SUM($K394:BH394),(Input!$K$167*(1+rvanilla)^0.5)/A25stdlife))</f>
        <v>0</v>
      </c>
      <c r="BJ394" s="19"/>
      <c r="BK394" s="19"/>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x14ac:dyDescent="0.2">
      <c r="A395" s="19"/>
      <c r="B395" s="19"/>
      <c r="C395" s="35"/>
      <c r="D395" s="469"/>
      <c r="E395" s="281">
        <v>6</v>
      </c>
      <c r="F395" s="37"/>
      <c r="G395" s="393"/>
      <c r="H395" s="307"/>
      <c r="I395" s="307"/>
      <c r="J395" s="307"/>
      <c r="K395" s="307"/>
      <c r="L395" s="306"/>
      <c r="M395" s="161">
        <f>IF(A25stdlife="n/a","n/a",IF(M$3&gt;(A25stdlife+$E395),(Input!$L$167*(1+rvanilla)^0.5)-SUM($L395:L395),(Input!$L$167*(1+rvanilla)^0.5)/A25stdlife))</f>
        <v>0</v>
      </c>
      <c r="N395" s="161">
        <f>IF(A25stdlife="n/a","n/a",IF(N$3&gt;(A25stdlife+$E395),(Input!$L$167*(1+rvanilla)^0.5)-SUM($L395:M395),(Input!$L$167*(1+rvanilla)^0.5)/A25stdlife))</f>
        <v>0</v>
      </c>
      <c r="O395" s="161">
        <f>IF(A25stdlife="n/a","n/a",IF(O$3&gt;(A25stdlife+$E395),(Input!$L$167*(1+rvanilla)^0.5)-SUM($L395:N395),(Input!$L$167*(1+rvanilla)^0.5)/A25stdlife))</f>
        <v>0</v>
      </c>
      <c r="P395" s="161">
        <f>IF(A25stdlife="n/a","n/a",IF(P$3&gt;(A25stdlife+$E395),(Input!$L$167*(1+rvanilla)^0.5)-SUM($L395:O395),(Input!$L$167*(1+rvanilla)^0.5)/A25stdlife))</f>
        <v>0</v>
      </c>
      <c r="Q395" s="161">
        <f>IF(A25stdlife="n/a","n/a",IF(Q$3&gt;(A25stdlife+$E395),(Input!$L$167*(1+rvanilla)^0.5)-SUM($L395:P395),(Input!$L$167*(1+rvanilla)^0.5)/A25stdlife))</f>
        <v>0</v>
      </c>
      <c r="R395" s="161">
        <f>IF(A25stdlife="n/a","n/a",IF(R$3&gt;(A25stdlife+$E395),(Input!$L$167*(1+rvanilla)^0.5)-SUM($L395:Q395),(Input!$L$167*(1+rvanilla)^0.5)/A25stdlife))</f>
        <v>0</v>
      </c>
      <c r="S395" s="161">
        <f>IF(A25stdlife="n/a","n/a",IF(S$3&gt;(A25stdlife+$E395),(Input!$L$167*(1+rvanilla)^0.5)-SUM($L395:R395),(Input!$L$167*(1+rvanilla)^0.5)/A25stdlife))</f>
        <v>0</v>
      </c>
      <c r="T395" s="161">
        <f>IF(A25stdlife="n/a","n/a",IF(T$3&gt;(A25stdlife+$E395),(Input!$L$167*(1+rvanilla)^0.5)-SUM($L395:S395),(Input!$L$167*(1+rvanilla)^0.5)/A25stdlife))</f>
        <v>0</v>
      </c>
      <c r="U395" s="161">
        <f>IF(A25stdlife="n/a","n/a",IF(U$3&gt;(A25stdlife+$E395),(Input!$L$167*(1+rvanilla)^0.5)-SUM($L395:T395),(Input!$L$167*(1+rvanilla)^0.5)/A25stdlife))</f>
        <v>0</v>
      </c>
      <c r="V395" s="161">
        <f>IF(A25stdlife="n/a","n/a",IF(V$3&gt;(A25stdlife+$E395),(Input!$L$167*(1+rvanilla)^0.5)-SUM($L395:U395),(Input!$L$167*(1+rvanilla)^0.5)/A25stdlife))</f>
        <v>0</v>
      </c>
      <c r="W395" s="161">
        <f>IF(A25stdlife="n/a","n/a",IF(W$3&gt;(A25stdlife+$E395),(Input!$L$167*(1+rvanilla)^0.5)-SUM($L395:V395),(Input!$L$167*(1+rvanilla)^0.5)/A25stdlife))</f>
        <v>0</v>
      </c>
      <c r="X395" s="161">
        <f>IF(A25stdlife="n/a","n/a",IF(X$3&gt;(A25stdlife+$E395),(Input!$L$167*(1+rvanilla)^0.5)-SUM($L395:W395),(Input!$L$167*(1+rvanilla)^0.5)/A25stdlife))</f>
        <v>0</v>
      </c>
      <c r="Y395" s="161">
        <f>IF(A25stdlife="n/a","n/a",IF(Y$3&gt;(A25stdlife+$E395),(Input!$L$167*(1+rvanilla)^0.5)-SUM($L395:X395),(Input!$L$167*(1+rvanilla)^0.5)/A25stdlife))</f>
        <v>0</v>
      </c>
      <c r="Z395" s="161">
        <f>IF(A25stdlife="n/a","n/a",IF(Z$3&gt;(A25stdlife+$E395),(Input!$L$167*(1+rvanilla)^0.5)-SUM($L395:Y395),(Input!$L$167*(1+rvanilla)^0.5)/A25stdlife))</f>
        <v>0</v>
      </c>
      <c r="AA395" s="161">
        <f>IF(A25stdlife="n/a","n/a",IF(AA$3&gt;(A25stdlife+$E395),(Input!$L$167*(1+rvanilla)^0.5)-SUM($L395:Z395),(Input!$L$167*(1+rvanilla)^0.5)/A25stdlife))</f>
        <v>0</v>
      </c>
      <c r="AB395" s="161">
        <f>IF(A25stdlife="n/a","n/a",IF(AB$3&gt;(A25stdlife+$E395),(Input!$L$167*(1+rvanilla)^0.5)-SUM($L395:AA395),(Input!$L$167*(1+rvanilla)^0.5)/A25stdlife))</f>
        <v>0</v>
      </c>
      <c r="AC395" s="161">
        <f>IF(A25stdlife="n/a","n/a",IF(AC$3&gt;(A25stdlife+$E395),(Input!$L$167*(1+rvanilla)^0.5)-SUM($L395:AB395),(Input!$L$167*(1+rvanilla)^0.5)/A25stdlife))</f>
        <v>0</v>
      </c>
      <c r="AD395" s="161">
        <f>IF(A25stdlife="n/a","n/a",IF(AD$3&gt;(A25stdlife+$E395),(Input!$L$167*(1+rvanilla)^0.5)-SUM($L395:AC395),(Input!$L$167*(1+rvanilla)^0.5)/A25stdlife))</f>
        <v>0</v>
      </c>
      <c r="AE395" s="161">
        <f>IF(A25stdlife="n/a","n/a",IF(AE$3&gt;(A25stdlife+$E395),(Input!$L$167*(1+rvanilla)^0.5)-SUM($L395:AD395),(Input!$L$167*(1+rvanilla)^0.5)/A25stdlife))</f>
        <v>0</v>
      </c>
      <c r="AF395" s="161">
        <f>IF(A25stdlife="n/a","n/a",IF(AF$3&gt;(A25stdlife+$E395),(Input!$L$167*(1+rvanilla)^0.5)-SUM($L395:AE395),(Input!$L$167*(1+rvanilla)^0.5)/A25stdlife))</f>
        <v>0</v>
      </c>
      <c r="AG395" s="161">
        <f>IF(A25stdlife="n/a","n/a",IF(AG$3&gt;(A25stdlife+$E395),(Input!$L$167*(1+rvanilla)^0.5)-SUM($L395:AF395),(Input!$L$167*(1+rvanilla)^0.5)/A25stdlife))</f>
        <v>0</v>
      </c>
      <c r="AH395" s="161">
        <f>IF(A25stdlife="n/a","n/a",IF(AH$3&gt;(A25stdlife+$E395),(Input!$L$167*(1+rvanilla)^0.5)-SUM($L395:AG395),(Input!$L$167*(1+rvanilla)^0.5)/A25stdlife))</f>
        <v>0</v>
      </c>
      <c r="AI395" s="161">
        <f>IF(A25stdlife="n/a","n/a",IF(AI$3&gt;(A25stdlife+$E395),(Input!$L$167*(1+rvanilla)^0.5)-SUM($L395:AH395),(Input!$L$167*(1+rvanilla)^0.5)/A25stdlife))</f>
        <v>0</v>
      </c>
      <c r="AJ395" s="161">
        <f>IF(A25stdlife="n/a","n/a",IF(AJ$3&gt;(A25stdlife+$E395),(Input!$L$167*(1+rvanilla)^0.5)-SUM($L395:AI395),(Input!$L$167*(1+rvanilla)^0.5)/A25stdlife))</f>
        <v>0</v>
      </c>
      <c r="AK395" s="161">
        <f>IF(A25stdlife="n/a","n/a",IF(AK$3&gt;(A25stdlife+$E395),(Input!$L$167*(1+rvanilla)^0.5)-SUM($L395:AJ395),(Input!$L$167*(1+rvanilla)^0.5)/A25stdlife))</f>
        <v>0</v>
      </c>
      <c r="AL395" s="161">
        <f>IF(A25stdlife="n/a","n/a",IF(AL$3&gt;(A25stdlife+$E395),(Input!$L$167*(1+rvanilla)^0.5)-SUM($L395:AK395),(Input!$L$167*(1+rvanilla)^0.5)/A25stdlife))</f>
        <v>0</v>
      </c>
      <c r="AM395" s="161">
        <f>IF(A25stdlife="n/a","n/a",IF(AM$3&gt;(A25stdlife+$E395),(Input!$L$167*(1+rvanilla)^0.5)-SUM($L395:AL395),(Input!$L$167*(1+rvanilla)^0.5)/A25stdlife))</f>
        <v>0</v>
      </c>
      <c r="AN395" s="161">
        <f>IF(A25stdlife="n/a","n/a",IF(AN$3&gt;(A25stdlife+$E395),(Input!$L$167*(1+rvanilla)^0.5)-SUM($L395:AM395),(Input!$L$167*(1+rvanilla)^0.5)/A25stdlife))</f>
        <v>0</v>
      </c>
      <c r="AO395" s="161">
        <f>IF(A25stdlife="n/a","n/a",IF(AO$3&gt;(A25stdlife+$E395),(Input!$L$167*(1+rvanilla)^0.5)-SUM($L395:AN395),(Input!$L$167*(1+rvanilla)^0.5)/A25stdlife))</f>
        <v>0</v>
      </c>
      <c r="AP395" s="161">
        <f>IF(A25stdlife="n/a","n/a",IF(AP$3&gt;(A25stdlife+$E395),(Input!$L$167*(1+rvanilla)^0.5)-SUM($L395:AO395),(Input!$L$167*(1+rvanilla)^0.5)/A25stdlife))</f>
        <v>0</v>
      </c>
      <c r="AQ395" s="161">
        <f>IF(A25stdlife="n/a","n/a",IF(AQ$3&gt;(A25stdlife+$E395),(Input!$L$167*(1+rvanilla)^0.5)-SUM($L395:AP395),(Input!$L$167*(1+rvanilla)^0.5)/A25stdlife))</f>
        <v>0</v>
      </c>
      <c r="AR395" s="161">
        <f>IF(A25stdlife="n/a","n/a",IF(AR$3&gt;(A25stdlife+$E395),(Input!$L$167*(1+rvanilla)^0.5)-SUM($L395:AQ395),(Input!$L$167*(1+rvanilla)^0.5)/A25stdlife))</f>
        <v>0</v>
      </c>
      <c r="AS395" s="161">
        <f>IF(A25stdlife="n/a","n/a",IF(AS$3&gt;(A25stdlife+$E395),(Input!$L$167*(1+rvanilla)^0.5)-SUM($L395:AR395),(Input!$L$167*(1+rvanilla)^0.5)/A25stdlife))</f>
        <v>0</v>
      </c>
      <c r="AT395" s="161">
        <f>IF(A25stdlife="n/a","n/a",IF(AT$3&gt;(A25stdlife+$E395),(Input!$L$167*(1+rvanilla)^0.5)-SUM($L395:AS395),(Input!$L$167*(1+rvanilla)^0.5)/A25stdlife))</f>
        <v>0</v>
      </c>
      <c r="AU395" s="161">
        <f>IF(A25stdlife="n/a","n/a",IF(AU$3&gt;(A25stdlife+$E395),(Input!$L$167*(1+rvanilla)^0.5)-SUM($L395:AT395),(Input!$L$167*(1+rvanilla)^0.5)/A25stdlife))</f>
        <v>0</v>
      </c>
      <c r="AV395" s="161">
        <f>IF(A25stdlife="n/a","n/a",IF(AV$3&gt;(A25stdlife+$E395),(Input!$L$167*(1+rvanilla)^0.5)-SUM($L395:AU395),(Input!$L$167*(1+rvanilla)^0.5)/A25stdlife))</f>
        <v>0</v>
      </c>
      <c r="AW395" s="161">
        <f>IF(A25stdlife="n/a","n/a",IF(AW$3&gt;(A25stdlife+$E395),(Input!$L$167*(1+rvanilla)^0.5)-SUM($L395:AV395),(Input!$L$167*(1+rvanilla)^0.5)/A25stdlife))</f>
        <v>0</v>
      </c>
      <c r="AX395" s="161">
        <f>IF(A25stdlife="n/a","n/a",IF(AX$3&gt;(A25stdlife+$E395),(Input!$L$167*(1+rvanilla)^0.5)-SUM($L395:AW395),(Input!$L$167*(1+rvanilla)^0.5)/A25stdlife))</f>
        <v>0</v>
      </c>
      <c r="AY395" s="161">
        <f>IF(A25stdlife="n/a","n/a",IF(AY$3&gt;(A25stdlife+$E395),(Input!$L$167*(1+rvanilla)^0.5)-SUM($L395:AX395),(Input!$L$167*(1+rvanilla)^0.5)/A25stdlife))</f>
        <v>0</v>
      </c>
      <c r="AZ395" s="161">
        <f>IF(A25stdlife="n/a","n/a",IF(AZ$3&gt;(A25stdlife+$E395),(Input!$L$167*(1+rvanilla)^0.5)-SUM($L395:AY395),(Input!$L$167*(1+rvanilla)^0.5)/A25stdlife))</f>
        <v>0</v>
      </c>
      <c r="BA395" s="161">
        <f>IF(A25stdlife="n/a","n/a",IF(BA$3&gt;(A25stdlife+$E395),(Input!$L$167*(1+rvanilla)^0.5)-SUM($L395:AZ395),(Input!$L$167*(1+rvanilla)^0.5)/A25stdlife))</f>
        <v>0</v>
      </c>
      <c r="BB395" s="161">
        <f>IF(A25stdlife="n/a","n/a",IF(BB$3&gt;(A25stdlife+$E395),(Input!$L$167*(1+rvanilla)^0.5)-SUM($L395:BA395),(Input!$L$167*(1+rvanilla)^0.5)/A25stdlife))</f>
        <v>0</v>
      </c>
      <c r="BC395" s="161">
        <f>IF(A25stdlife="n/a","n/a",IF(BC$3&gt;(A25stdlife+$E395),(Input!$L$167*(1+rvanilla)^0.5)-SUM($L395:BB395),(Input!$L$167*(1+rvanilla)^0.5)/A25stdlife))</f>
        <v>0</v>
      </c>
      <c r="BD395" s="161">
        <f>IF(A25stdlife="n/a","n/a",IF(BD$3&gt;(A25stdlife+$E395),(Input!$L$167*(1+rvanilla)^0.5)-SUM($L395:BC395),(Input!$L$167*(1+rvanilla)^0.5)/A25stdlife))</f>
        <v>0</v>
      </c>
      <c r="BE395" s="161">
        <f>IF(A25stdlife="n/a","n/a",IF(BE$3&gt;(A25stdlife+$E395),(Input!$L$167*(1+rvanilla)^0.5)-SUM($L395:BD395),(Input!$L$167*(1+rvanilla)^0.5)/A25stdlife))</f>
        <v>0</v>
      </c>
      <c r="BF395" s="161">
        <f>IF(A25stdlife="n/a","n/a",IF(BF$3&gt;(A25stdlife+$E395),(Input!$L$167*(1+rvanilla)^0.5)-SUM($L395:BE395),(Input!$L$167*(1+rvanilla)^0.5)/A25stdlife))</f>
        <v>0</v>
      </c>
      <c r="BG395" s="161">
        <f>IF(A25stdlife="n/a","n/a",IF(BG$3&gt;(A25stdlife+$E395),(Input!$L$167*(1+rvanilla)^0.5)-SUM($L395:BF395),(Input!$L$167*(1+rvanilla)^0.5)/A25stdlife))</f>
        <v>0</v>
      </c>
      <c r="BH395" s="161">
        <f>IF(A25stdlife="n/a","n/a",IF(BH$3&gt;(A25stdlife+$E395),(Input!$L$167*(1+rvanilla)^0.5)-SUM($L395:BG395),(Input!$L$167*(1+rvanilla)^0.5)/A25stdlife))</f>
        <v>0</v>
      </c>
      <c r="BI395" s="161">
        <f>IF(A25stdlife="n/a","n/a",IF(BI$3&gt;(A25stdlife+$E395),(Input!$L$167*(1+rvanilla)^0.5)-SUM($L395:BH395),(Input!$L$167*(1+rvanilla)^0.5)/A25stdlife))</f>
        <v>0</v>
      </c>
      <c r="BJ395" s="19"/>
      <c r="BK395" s="19"/>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idden="1" outlineLevel="2" x14ac:dyDescent="0.2">
      <c r="A396" s="19"/>
      <c r="B396" s="19"/>
      <c r="C396" s="35"/>
      <c r="D396" s="469"/>
      <c r="E396" s="281">
        <v>7</v>
      </c>
      <c r="F396" s="37"/>
      <c r="G396" s="393"/>
      <c r="H396" s="307"/>
      <c r="I396" s="307"/>
      <c r="J396" s="307"/>
      <c r="K396" s="307"/>
      <c r="L396" s="307"/>
      <c r="M396" s="306"/>
      <c r="N396" s="161">
        <f>IF(A25stdlife="n/a","n/a",IF(N$3&gt;(A25stdlife+$E396),(Input!$M$167*(1+rvanilla)^0.5)-SUM($M396:M396),(Input!$M$167*(1+rvanilla)^0.5)/A25stdlife))</f>
        <v>0</v>
      </c>
      <c r="O396" s="161">
        <f>IF(A25stdlife="n/a","n/a",IF(O$3&gt;(A25stdlife+$E396),(Input!$M$167*(1+rvanilla)^0.5)-SUM($M396:N396),(Input!$M$167*(1+rvanilla)^0.5)/A25stdlife))</f>
        <v>0</v>
      </c>
      <c r="P396" s="161">
        <f>IF(A25stdlife="n/a","n/a",IF(P$3&gt;(A25stdlife+$E396),(Input!$M$167*(1+rvanilla)^0.5)-SUM($M396:O396),(Input!$M$167*(1+rvanilla)^0.5)/A25stdlife))</f>
        <v>0</v>
      </c>
      <c r="Q396" s="161">
        <f>IF(A25stdlife="n/a","n/a",IF(Q$3&gt;(A25stdlife+$E396),(Input!$M$167*(1+rvanilla)^0.5)-SUM($M396:P396),(Input!$M$167*(1+rvanilla)^0.5)/A25stdlife))</f>
        <v>0</v>
      </c>
      <c r="R396" s="161">
        <f>IF(A25stdlife="n/a","n/a",IF(R$3&gt;(A25stdlife+$E396),(Input!$M$167*(1+rvanilla)^0.5)-SUM($M396:Q396),(Input!$M$167*(1+rvanilla)^0.5)/A25stdlife))</f>
        <v>0</v>
      </c>
      <c r="S396" s="161">
        <f>IF(A25stdlife="n/a","n/a",IF(S$3&gt;(A25stdlife+$E396),(Input!$M$167*(1+rvanilla)^0.5)-SUM($M396:R396),(Input!$M$167*(1+rvanilla)^0.5)/A25stdlife))</f>
        <v>0</v>
      </c>
      <c r="T396" s="161">
        <f>IF(A25stdlife="n/a","n/a",IF(T$3&gt;(A25stdlife+$E396),(Input!$M$167*(1+rvanilla)^0.5)-SUM($M396:S396),(Input!$M$167*(1+rvanilla)^0.5)/A25stdlife))</f>
        <v>0</v>
      </c>
      <c r="U396" s="161">
        <f>IF(A25stdlife="n/a","n/a",IF(U$3&gt;(A25stdlife+$E396),(Input!$M$167*(1+rvanilla)^0.5)-SUM($M396:T396),(Input!$M$167*(1+rvanilla)^0.5)/A25stdlife))</f>
        <v>0</v>
      </c>
      <c r="V396" s="161">
        <f>IF(A25stdlife="n/a","n/a",IF(V$3&gt;(A25stdlife+$E396),(Input!$M$167*(1+rvanilla)^0.5)-SUM($M396:U396),(Input!$M$167*(1+rvanilla)^0.5)/A25stdlife))</f>
        <v>0</v>
      </c>
      <c r="W396" s="161">
        <f>IF(A25stdlife="n/a","n/a",IF(W$3&gt;(A25stdlife+$E396),(Input!$M$167*(1+rvanilla)^0.5)-SUM($M396:V396),(Input!$M$167*(1+rvanilla)^0.5)/A25stdlife))</f>
        <v>0</v>
      </c>
      <c r="X396" s="161">
        <f>IF(A25stdlife="n/a","n/a",IF(X$3&gt;(A25stdlife+$E396),(Input!$M$167*(1+rvanilla)^0.5)-SUM($M396:W396),(Input!$M$167*(1+rvanilla)^0.5)/A25stdlife))</f>
        <v>0</v>
      </c>
      <c r="Y396" s="161">
        <f>IF(A25stdlife="n/a","n/a",IF(Y$3&gt;(A25stdlife+$E396),(Input!$M$167*(1+rvanilla)^0.5)-SUM($M396:X396),(Input!$M$167*(1+rvanilla)^0.5)/A25stdlife))</f>
        <v>0</v>
      </c>
      <c r="Z396" s="161">
        <f>IF(A25stdlife="n/a","n/a",IF(Z$3&gt;(A25stdlife+$E396),(Input!$M$167*(1+rvanilla)^0.5)-SUM($M396:Y396),(Input!$M$167*(1+rvanilla)^0.5)/A25stdlife))</f>
        <v>0</v>
      </c>
      <c r="AA396" s="161">
        <f>IF(A25stdlife="n/a","n/a",IF(AA$3&gt;(A25stdlife+$E396),(Input!$M$167*(1+rvanilla)^0.5)-SUM($M396:Z396),(Input!$M$167*(1+rvanilla)^0.5)/A25stdlife))</f>
        <v>0</v>
      </c>
      <c r="AB396" s="161">
        <f>IF(A25stdlife="n/a","n/a",IF(AB$3&gt;(A25stdlife+$E396),(Input!$M$167*(1+rvanilla)^0.5)-SUM($M396:AA396),(Input!$M$167*(1+rvanilla)^0.5)/A25stdlife))</f>
        <v>0</v>
      </c>
      <c r="AC396" s="161">
        <f>IF(A25stdlife="n/a","n/a",IF(AC$3&gt;(A25stdlife+$E396),(Input!$M$167*(1+rvanilla)^0.5)-SUM($M396:AB396),(Input!$M$167*(1+rvanilla)^0.5)/A25stdlife))</f>
        <v>0</v>
      </c>
      <c r="AD396" s="161">
        <f>IF(A25stdlife="n/a","n/a",IF(AD$3&gt;(A25stdlife+$E396),(Input!$M$167*(1+rvanilla)^0.5)-SUM($M396:AC396),(Input!$M$167*(1+rvanilla)^0.5)/A25stdlife))</f>
        <v>0</v>
      </c>
      <c r="AE396" s="161">
        <f>IF(A25stdlife="n/a","n/a",IF(AE$3&gt;(A25stdlife+$E396),(Input!$M$167*(1+rvanilla)^0.5)-SUM($M396:AD396),(Input!$M$167*(1+rvanilla)^0.5)/A25stdlife))</f>
        <v>0</v>
      </c>
      <c r="AF396" s="161">
        <f>IF(A25stdlife="n/a","n/a",IF(AF$3&gt;(A25stdlife+$E396),(Input!$M$167*(1+rvanilla)^0.5)-SUM($M396:AE396),(Input!$M$167*(1+rvanilla)^0.5)/A25stdlife))</f>
        <v>0</v>
      </c>
      <c r="AG396" s="161">
        <f>IF(A25stdlife="n/a","n/a",IF(AG$3&gt;(A25stdlife+$E396),(Input!$M$167*(1+rvanilla)^0.5)-SUM($M396:AF396),(Input!$M$167*(1+rvanilla)^0.5)/A25stdlife))</f>
        <v>0</v>
      </c>
      <c r="AH396" s="161">
        <f>IF(A25stdlife="n/a","n/a",IF(AH$3&gt;(A25stdlife+$E396),(Input!$M$167*(1+rvanilla)^0.5)-SUM($M396:AG396),(Input!$M$167*(1+rvanilla)^0.5)/A25stdlife))</f>
        <v>0</v>
      </c>
      <c r="AI396" s="161">
        <f>IF(A25stdlife="n/a","n/a",IF(AI$3&gt;(A25stdlife+$E396),(Input!$M$167*(1+rvanilla)^0.5)-SUM($M396:AH396),(Input!$M$167*(1+rvanilla)^0.5)/A25stdlife))</f>
        <v>0</v>
      </c>
      <c r="AJ396" s="161">
        <f>IF(A25stdlife="n/a","n/a",IF(AJ$3&gt;(A25stdlife+$E396),(Input!$M$167*(1+rvanilla)^0.5)-SUM($M396:AI396),(Input!$M$167*(1+rvanilla)^0.5)/A25stdlife))</f>
        <v>0</v>
      </c>
      <c r="AK396" s="161">
        <f>IF(A25stdlife="n/a","n/a",IF(AK$3&gt;(A25stdlife+$E396),(Input!$M$167*(1+rvanilla)^0.5)-SUM($M396:AJ396),(Input!$M$167*(1+rvanilla)^0.5)/A25stdlife))</f>
        <v>0</v>
      </c>
      <c r="AL396" s="161">
        <f>IF(A25stdlife="n/a","n/a",IF(AL$3&gt;(A25stdlife+$E396),(Input!$M$167*(1+rvanilla)^0.5)-SUM($M396:AK396),(Input!$M$167*(1+rvanilla)^0.5)/A25stdlife))</f>
        <v>0</v>
      </c>
      <c r="AM396" s="161">
        <f>IF(A25stdlife="n/a","n/a",IF(AM$3&gt;(A25stdlife+$E396),(Input!$M$167*(1+rvanilla)^0.5)-SUM($M396:AL396),(Input!$M$167*(1+rvanilla)^0.5)/A25stdlife))</f>
        <v>0</v>
      </c>
      <c r="AN396" s="161">
        <f>IF(A25stdlife="n/a","n/a",IF(AN$3&gt;(A25stdlife+$E396),(Input!$M$167*(1+rvanilla)^0.5)-SUM($M396:AM396),(Input!$M$167*(1+rvanilla)^0.5)/A25stdlife))</f>
        <v>0</v>
      </c>
      <c r="AO396" s="161">
        <f>IF(A25stdlife="n/a","n/a",IF(AO$3&gt;(A25stdlife+$E396),(Input!$M$167*(1+rvanilla)^0.5)-SUM($M396:AN396),(Input!$M$167*(1+rvanilla)^0.5)/A25stdlife))</f>
        <v>0</v>
      </c>
      <c r="AP396" s="161">
        <f>IF(A25stdlife="n/a","n/a",IF(AP$3&gt;(A25stdlife+$E396),(Input!$M$167*(1+rvanilla)^0.5)-SUM($M396:AO396),(Input!$M$167*(1+rvanilla)^0.5)/A25stdlife))</f>
        <v>0</v>
      </c>
      <c r="AQ396" s="161">
        <f>IF(A25stdlife="n/a","n/a",IF(AQ$3&gt;(A25stdlife+$E396),(Input!$M$167*(1+rvanilla)^0.5)-SUM($M396:AP396),(Input!$M$167*(1+rvanilla)^0.5)/A25stdlife))</f>
        <v>0</v>
      </c>
      <c r="AR396" s="161">
        <f>IF(A25stdlife="n/a","n/a",IF(AR$3&gt;(A25stdlife+$E396),(Input!$M$167*(1+rvanilla)^0.5)-SUM($M396:AQ396),(Input!$M$167*(1+rvanilla)^0.5)/A25stdlife))</f>
        <v>0</v>
      </c>
      <c r="AS396" s="161">
        <f>IF(A25stdlife="n/a","n/a",IF(AS$3&gt;(A25stdlife+$E396),(Input!$M$167*(1+rvanilla)^0.5)-SUM($M396:AR396),(Input!$M$167*(1+rvanilla)^0.5)/A25stdlife))</f>
        <v>0</v>
      </c>
      <c r="AT396" s="161">
        <f>IF(A25stdlife="n/a","n/a",IF(AT$3&gt;(A25stdlife+$E396),(Input!$M$167*(1+rvanilla)^0.5)-SUM($M396:AS396),(Input!$M$167*(1+rvanilla)^0.5)/A25stdlife))</f>
        <v>0</v>
      </c>
      <c r="AU396" s="161">
        <f>IF(A25stdlife="n/a","n/a",IF(AU$3&gt;(A25stdlife+$E396),(Input!$M$167*(1+rvanilla)^0.5)-SUM($M396:AT396),(Input!$M$167*(1+rvanilla)^0.5)/A25stdlife))</f>
        <v>0</v>
      </c>
      <c r="AV396" s="161">
        <f>IF(A25stdlife="n/a","n/a",IF(AV$3&gt;(A25stdlife+$E396),(Input!$M$167*(1+rvanilla)^0.5)-SUM($M396:AU396),(Input!$M$167*(1+rvanilla)^0.5)/A25stdlife))</f>
        <v>0</v>
      </c>
      <c r="AW396" s="161">
        <f>IF(A25stdlife="n/a","n/a",IF(AW$3&gt;(A25stdlife+$E396),(Input!$M$167*(1+rvanilla)^0.5)-SUM($M396:AV396),(Input!$M$167*(1+rvanilla)^0.5)/A25stdlife))</f>
        <v>0</v>
      </c>
      <c r="AX396" s="161">
        <f>IF(A25stdlife="n/a","n/a",IF(AX$3&gt;(A25stdlife+$E396),(Input!$M$167*(1+rvanilla)^0.5)-SUM($M396:AW396),(Input!$M$167*(1+rvanilla)^0.5)/A25stdlife))</f>
        <v>0</v>
      </c>
      <c r="AY396" s="161">
        <f>IF(A25stdlife="n/a","n/a",IF(AY$3&gt;(A25stdlife+$E396),(Input!$M$167*(1+rvanilla)^0.5)-SUM($M396:AX396),(Input!$M$167*(1+rvanilla)^0.5)/A25stdlife))</f>
        <v>0</v>
      </c>
      <c r="AZ396" s="161">
        <f>IF(A25stdlife="n/a","n/a",IF(AZ$3&gt;(A25stdlife+$E396),(Input!$M$167*(1+rvanilla)^0.5)-SUM($M396:AY396),(Input!$M$167*(1+rvanilla)^0.5)/A25stdlife))</f>
        <v>0</v>
      </c>
      <c r="BA396" s="161">
        <f>IF(A25stdlife="n/a","n/a",IF(BA$3&gt;(A25stdlife+$E396),(Input!$M$167*(1+rvanilla)^0.5)-SUM($M396:AZ396),(Input!$M$167*(1+rvanilla)^0.5)/A25stdlife))</f>
        <v>0</v>
      </c>
      <c r="BB396" s="161">
        <f>IF(A25stdlife="n/a","n/a",IF(BB$3&gt;(A25stdlife+$E396),(Input!$M$167*(1+rvanilla)^0.5)-SUM($M396:BA396),(Input!$M$167*(1+rvanilla)^0.5)/A25stdlife))</f>
        <v>0</v>
      </c>
      <c r="BC396" s="161">
        <f>IF(A25stdlife="n/a","n/a",IF(BC$3&gt;(A25stdlife+$E396),(Input!$M$167*(1+rvanilla)^0.5)-SUM($M396:BB396),(Input!$M$167*(1+rvanilla)^0.5)/A25stdlife))</f>
        <v>0</v>
      </c>
      <c r="BD396" s="161">
        <f>IF(A25stdlife="n/a","n/a",IF(BD$3&gt;(A25stdlife+$E396),(Input!$M$167*(1+rvanilla)^0.5)-SUM($M396:BC396),(Input!$M$167*(1+rvanilla)^0.5)/A25stdlife))</f>
        <v>0</v>
      </c>
      <c r="BE396" s="161">
        <f>IF(A25stdlife="n/a","n/a",IF(BE$3&gt;(A25stdlife+$E396),(Input!$M$167*(1+rvanilla)^0.5)-SUM($M396:BD396),(Input!$M$167*(1+rvanilla)^0.5)/A25stdlife))</f>
        <v>0</v>
      </c>
      <c r="BF396" s="161">
        <f>IF(A25stdlife="n/a","n/a",IF(BF$3&gt;(A25stdlife+$E396),(Input!$M$167*(1+rvanilla)^0.5)-SUM($M396:BE396),(Input!$M$167*(1+rvanilla)^0.5)/A25stdlife))</f>
        <v>0</v>
      </c>
      <c r="BG396" s="161">
        <f>IF(A25stdlife="n/a","n/a",IF(BG$3&gt;(A25stdlife+$E396),(Input!$M$167*(1+rvanilla)^0.5)-SUM($M396:BF396),(Input!$M$167*(1+rvanilla)^0.5)/A25stdlife))</f>
        <v>0</v>
      </c>
      <c r="BH396" s="161">
        <f>IF(A25stdlife="n/a","n/a",IF(BH$3&gt;(A25stdlife+$E396),(Input!$M$167*(1+rvanilla)^0.5)-SUM($M396:BG396),(Input!$M$167*(1+rvanilla)^0.5)/A25stdlife))</f>
        <v>0</v>
      </c>
      <c r="BI396" s="161">
        <f>IF(A25stdlife="n/a","n/a",IF(BI$3&gt;(A25stdlife+$E396),(Input!$M$167*(1+rvanilla)^0.5)-SUM($M396:BH396),(Input!$M$167*(1+rvanilla)^0.5)/A25stdlife))</f>
        <v>0</v>
      </c>
      <c r="BJ396" s="19"/>
      <c r="BK396" s="19"/>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x14ac:dyDescent="0.2">
      <c r="A397" s="19"/>
      <c r="B397" s="19"/>
      <c r="C397" s="35"/>
      <c r="D397" s="469"/>
      <c r="E397" s="281">
        <v>8</v>
      </c>
      <c r="F397" s="37"/>
      <c r="G397" s="393"/>
      <c r="H397" s="307"/>
      <c r="I397" s="307"/>
      <c r="J397" s="307"/>
      <c r="K397" s="307"/>
      <c r="L397" s="307"/>
      <c r="M397" s="307"/>
      <c r="N397" s="306"/>
      <c r="O397" s="161">
        <f>IF(A25stdlife="n/a","n/a",IF(O$3&gt;(A25stdlife+$E397),(Input!$N$167*(1+rvanilla)^0.5)-SUM($N397:N397),(Input!$N$167*(1+rvanilla)^0.5)/A25stdlife))</f>
        <v>0</v>
      </c>
      <c r="P397" s="161">
        <f>IF(A25stdlife="n/a","n/a",IF(P$3&gt;(A25stdlife+$E397),(Input!$N$167*(1+rvanilla)^0.5)-SUM($N397:O397),(Input!$N$167*(1+rvanilla)^0.5)/A25stdlife))</f>
        <v>0</v>
      </c>
      <c r="Q397" s="161">
        <f>IF(A25stdlife="n/a","n/a",IF(Q$3&gt;(A25stdlife+$E397),(Input!$N$167*(1+rvanilla)^0.5)-SUM($N397:P397),(Input!$N$167*(1+rvanilla)^0.5)/A25stdlife))</f>
        <v>0</v>
      </c>
      <c r="R397" s="161">
        <f>IF(A25stdlife="n/a","n/a",IF(R$3&gt;(A25stdlife+$E397),(Input!$N$167*(1+rvanilla)^0.5)-SUM($N397:Q397),(Input!$N$167*(1+rvanilla)^0.5)/A25stdlife))</f>
        <v>0</v>
      </c>
      <c r="S397" s="161">
        <f>IF(A25stdlife="n/a","n/a",IF(S$3&gt;(A25stdlife+$E397),(Input!$N$167*(1+rvanilla)^0.5)-SUM($N397:R397),(Input!$N$167*(1+rvanilla)^0.5)/A25stdlife))</f>
        <v>0</v>
      </c>
      <c r="T397" s="161">
        <f>IF(A25stdlife="n/a","n/a",IF(T$3&gt;(A25stdlife+$E397),(Input!$N$167*(1+rvanilla)^0.5)-SUM($N397:S397),(Input!$N$167*(1+rvanilla)^0.5)/A25stdlife))</f>
        <v>0</v>
      </c>
      <c r="U397" s="161">
        <f>IF(A25stdlife="n/a","n/a",IF(U$3&gt;(A25stdlife+$E397),(Input!$N$167*(1+rvanilla)^0.5)-SUM($N397:T397),(Input!$N$167*(1+rvanilla)^0.5)/A25stdlife))</f>
        <v>0</v>
      </c>
      <c r="V397" s="161">
        <f>IF(A25stdlife="n/a","n/a",IF(V$3&gt;(A25stdlife+$E397),(Input!$N$167*(1+rvanilla)^0.5)-SUM($N397:U397),(Input!$N$167*(1+rvanilla)^0.5)/A25stdlife))</f>
        <v>0</v>
      </c>
      <c r="W397" s="161">
        <f>IF(A25stdlife="n/a","n/a",IF(W$3&gt;(A25stdlife+$E397),(Input!$N$167*(1+rvanilla)^0.5)-SUM($N397:V397),(Input!$N$167*(1+rvanilla)^0.5)/A25stdlife))</f>
        <v>0</v>
      </c>
      <c r="X397" s="161">
        <f>IF(A25stdlife="n/a","n/a",IF(X$3&gt;(A25stdlife+$E397),(Input!$N$167*(1+rvanilla)^0.5)-SUM($N397:W397),(Input!$N$167*(1+rvanilla)^0.5)/A25stdlife))</f>
        <v>0</v>
      </c>
      <c r="Y397" s="161">
        <f>IF(A25stdlife="n/a","n/a",IF(Y$3&gt;(A25stdlife+$E397),(Input!$N$167*(1+rvanilla)^0.5)-SUM($N397:X397),(Input!$N$167*(1+rvanilla)^0.5)/A25stdlife))</f>
        <v>0</v>
      </c>
      <c r="Z397" s="161">
        <f>IF(A25stdlife="n/a","n/a",IF(Z$3&gt;(A25stdlife+$E397),(Input!$N$167*(1+rvanilla)^0.5)-SUM($N397:Y397),(Input!$N$167*(1+rvanilla)^0.5)/A25stdlife))</f>
        <v>0</v>
      </c>
      <c r="AA397" s="161">
        <f>IF(A25stdlife="n/a","n/a",IF(AA$3&gt;(A25stdlife+$E397),(Input!$N$167*(1+rvanilla)^0.5)-SUM($N397:Z397),(Input!$N$167*(1+rvanilla)^0.5)/A25stdlife))</f>
        <v>0</v>
      </c>
      <c r="AB397" s="161">
        <f>IF(A25stdlife="n/a","n/a",IF(AB$3&gt;(A25stdlife+$E397),(Input!$N$167*(1+rvanilla)^0.5)-SUM($N397:AA397),(Input!$N$167*(1+rvanilla)^0.5)/A25stdlife))</f>
        <v>0</v>
      </c>
      <c r="AC397" s="161">
        <f>IF(A25stdlife="n/a","n/a",IF(AC$3&gt;(A25stdlife+$E397),(Input!$N$167*(1+rvanilla)^0.5)-SUM($N397:AB397),(Input!$N$167*(1+rvanilla)^0.5)/A25stdlife))</f>
        <v>0</v>
      </c>
      <c r="AD397" s="161">
        <f>IF(A25stdlife="n/a","n/a",IF(AD$3&gt;(A25stdlife+$E397),(Input!$N$167*(1+rvanilla)^0.5)-SUM($N397:AC397),(Input!$N$167*(1+rvanilla)^0.5)/A25stdlife))</f>
        <v>0</v>
      </c>
      <c r="AE397" s="161">
        <f>IF(A25stdlife="n/a","n/a",IF(AE$3&gt;(A25stdlife+$E397),(Input!$N$167*(1+rvanilla)^0.5)-SUM($N397:AD397),(Input!$N$167*(1+rvanilla)^0.5)/A25stdlife))</f>
        <v>0</v>
      </c>
      <c r="AF397" s="161">
        <f>IF(A25stdlife="n/a","n/a",IF(AF$3&gt;(A25stdlife+$E397),(Input!$N$167*(1+rvanilla)^0.5)-SUM($N397:AE397),(Input!$N$167*(1+rvanilla)^0.5)/A25stdlife))</f>
        <v>0</v>
      </c>
      <c r="AG397" s="161">
        <f>IF(A25stdlife="n/a","n/a",IF(AG$3&gt;(A25stdlife+$E397),(Input!$N$167*(1+rvanilla)^0.5)-SUM($N397:AF397),(Input!$N$167*(1+rvanilla)^0.5)/A25stdlife))</f>
        <v>0</v>
      </c>
      <c r="AH397" s="161">
        <f>IF(A25stdlife="n/a","n/a",IF(AH$3&gt;(A25stdlife+$E397),(Input!$N$167*(1+rvanilla)^0.5)-SUM($N397:AG397),(Input!$N$167*(1+rvanilla)^0.5)/A25stdlife))</f>
        <v>0</v>
      </c>
      <c r="AI397" s="161">
        <f>IF(A25stdlife="n/a","n/a",IF(AI$3&gt;(A25stdlife+$E397),(Input!$N$167*(1+rvanilla)^0.5)-SUM($N397:AH397),(Input!$N$167*(1+rvanilla)^0.5)/A25stdlife))</f>
        <v>0</v>
      </c>
      <c r="AJ397" s="161">
        <f>IF(A25stdlife="n/a","n/a",IF(AJ$3&gt;(A25stdlife+$E397),(Input!$N$167*(1+rvanilla)^0.5)-SUM($N397:AI397),(Input!$N$167*(1+rvanilla)^0.5)/A25stdlife))</f>
        <v>0</v>
      </c>
      <c r="AK397" s="161">
        <f>IF(A25stdlife="n/a","n/a",IF(AK$3&gt;(A25stdlife+$E397),(Input!$N$167*(1+rvanilla)^0.5)-SUM($N397:AJ397),(Input!$N$167*(1+rvanilla)^0.5)/A25stdlife))</f>
        <v>0</v>
      </c>
      <c r="AL397" s="161">
        <f>IF(A25stdlife="n/a","n/a",IF(AL$3&gt;(A25stdlife+$E397),(Input!$N$167*(1+rvanilla)^0.5)-SUM($N397:AK397),(Input!$N$167*(1+rvanilla)^0.5)/A25stdlife))</f>
        <v>0</v>
      </c>
      <c r="AM397" s="161">
        <f>IF(A25stdlife="n/a","n/a",IF(AM$3&gt;(A25stdlife+$E397),(Input!$N$167*(1+rvanilla)^0.5)-SUM($N397:AL397),(Input!$N$167*(1+rvanilla)^0.5)/A25stdlife))</f>
        <v>0</v>
      </c>
      <c r="AN397" s="161">
        <f>IF(A25stdlife="n/a","n/a",IF(AN$3&gt;(A25stdlife+$E397),(Input!$N$167*(1+rvanilla)^0.5)-SUM($N397:AM397),(Input!$N$167*(1+rvanilla)^0.5)/A25stdlife))</f>
        <v>0</v>
      </c>
      <c r="AO397" s="161">
        <f>IF(A25stdlife="n/a","n/a",IF(AO$3&gt;(A25stdlife+$E397),(Input!$N$167*(1+rvanilla)^0.5)-SUM($N397:AN397),(Input!$N$167*(1+rvanilla)^0.5)/A25stdlife))</f>
        <v>0</v>
      </c>
      <c r="AP397" s="161">
        <f>IF(A25stdlife="n/a","n/a",IF(AP$3&gt;(A25stdlife+$E397),(Input!$N$167*(1+rvanilla)^0.5)-SUM($N397:AO397),(Input!$N$167*(1+rvanilla)^0.5)/A25stdlife))</f>
        <v>0</v>
      </c>
      <c r="AQ397" s="161">
        <f>IF(A25stdlife="n/a","n/a",IF(AQ$3&gt;(A25stdlife+$E397),(Input!$N$167*(1+rvanilla)^0.5)-SUM($N397:AP397),(Input!$N$167*(1+rvanilla)^0.5)/A25stdlife))</f>
        <v>0</v>
      </c>
      <c r="AR397" s="161">
        <f>IF(A25stdlife="n/a","n/a",IF(AR$3&gt;(A25stdlife+$E397),(Input!$N$167*(1+rvanilla)^0.5)-SUM($N397:AQ397),(Input!$N$167*(1+rvanilla)^0.5)/A25stdlife))</f>
        <v>0</v>
      </c>
      <c r="AS397" s="161">
        <f>IF(A25stdlife="n/a","n/a",IF(AS$3&gt;(A25stdlife+$E397),(Input!$N$167*(1+rvanilla)^0.5)-SUM($N397:AR397),(Input!$N$167*(1+rvanilla)^0.5)/A25stdlife))</f>
        <v>0</v>
      </c>
      <c r="AT397" s="161">
        <f>IF(A25stdlife="n/a","n/a",IF(AT$3&gt;(A25stdlife+$E397),(Input!$N$167*(1+rvanilla)^0.5)-SUM($N397:AS397),(Input!$N$167*(1+rvanilla)^0.5)/A25stdlife))</f>
        <v>0</v>
      </c>
      <c r="AU397" s="161">
        <f>IF(A25stdlife="n/a","n/a",IF(AU$3&gt;(A25stdlife+$E397),(Input!$N$167*(1+rvanilla)^0.5)-SUM($N397:AT397),(Input!$N$167*(1+rvanilla)^0.5)/A25stdlife))</f>
        <v>0</v>
      </c>
      <c r="AV397" s="161">
        <f>IF(A25stdlife="n/a","n/a",IF(AV$3&gt;(A25stdlife+$E397),(Input!$N$167*(1+rvanilla)^0.5)-SUM($N397:AU397),(Input!$N$167*(1+rvanilla)^0.5)/A25stdlife))</f>
        <v>0</v>
      </c>
      <c r="AW397" s="161">
        <f>IF(A25stdlife="n/a","n/a",IF(AW$3&gt;(A25stdlife+$E397),(Input!$N$167*(1+rvanilla)^0.5)-SUM($N397:AV397),(Input!$N$167*(1+rvanilla)^0.5)/A25stdlife))</f>
        <v>0</v>
      </c>
      <c r="AX397" s="161">
        <f>IF(A25stdlife="n/a","n/a",IF(AX$3&gt;(A25stdlife+$E397),(Input!$N$167*(1+rvanilla)^0.5)-SUM($N397:AW397),(Input!$N$167*(1+rvanilla)^0.5)/A25stdlife))</f>
        <v>0</v>
      </c>
      <c r="AY397" s="161">
        <f>IF(A25stdlife="n/a","n/a",IF(AY$3&gt;(A25stdlife+$E397),(Input!$N$167*(1+rvanilla)^0.5)-SUM($N397:AX397),(Input!$N$167*(1+rvanilla)^0.5)/A25stdlife))</f>
        <v>0</v>
      </c>
      <c r="AZ397" s="161">
        <f>IF(A25stdlife="n/a","n/a",IF(AZ$3&gt;(A25stdlife+$E397),(Input!$N$167*(1+rvanilla)^0.5)-SUM($N397:AY397),(Input!$N$167*(1+rvanilla)^0.5)/A25stdlife))</f>
        <v>0</v>
      </c>
      <c r="BA397" s="161">
        <f>IF(A25stdlife="n/a","n/a",IF(BA$3&gt;(A25stdlife+$E397),(Input!$N$167*(1+rvanilla)^0.5)-SUM($N397:AZ397),(Input!$N$167*(1+rvanilla)^0.5)/A25stdlife))</f>
        <v>0</v>
      </c>
      <c r="BB397" s="161">
        <f>IF(A25stdlife="n/a","n/a",IF(BB$3&gt;(A25stdlife+$E397),(Input!$N$167*(1+rvanilla)^0.5)-SUM($N397:BA397),(Input!$N$167*(1+rvanilla)^0.5)/A25stdlife))</f>
        <v>0</v>
      </c>
      <c r="BC397" s="161">
        <f>IF(A25stdlife="n/a","n/a",IF(BC$3&gt;(A25stdlife+$E397),(Input!$N$167*(1+rvanilla)^0.5)-SUM($N397:BB397),(Input!$N$167*(1+rvanilla)^0.5)/A25stdlife))</f>
        <v>0</v>
      </c>
      <c r="BD397" s="161">
        <f>IF(A25stdlife="n/a","n/a",IF(BD$3&gt;(A25stdlife+$E397),(Input!$N$167*(1+rvanilla)^0.5)-SUM($N397:BC397),(Input!$N$167*(1+rvanilla)^0.5)/A25stdlife))</f>
        <v>0</v>
      </c>
      <c r="BE397" s="161">
        <f>IF(A25stdlife="n/a","n/a",IF(BE$3&gt;(A25stdlife+$E397),(Input!$N$167*(1+rvanilla)^0.5)-SUM($N397:BD397),(Input!$N$167*(1+rvanilla)^0.5)/A25stdlife))</f>
        <v>0</v>
      </c>
      <c r="BF397" s="161">
        <f>IF(A25stdlife="n/a","n/a",IF(BF$3&gt;(A25stdlife+$E397),(Input!$N$167*(1+rvanilla)^0.5)-SUM($N397:BE397),(Input!$N$167*(1+rvanilla)^0.5)/A25stdlife))</f>
        <v>0</v>
      </c>
      <c r="BG397" s="161">
        <f>IF(A25stdlife="n/a","n/a",IF(BG$3&gt;(A25stdlife+$E397),(Input!$N$167*(1+rvanilla)^0.5)-SUM($N397:BF397),(Input!$N$167*(1+rvanilla)^0.5)/A25stdlife))</f>
        <v>0</v>
      </c>
      <c r="BH397" s="161">
        <f>IF(A25stdlife="n/a","n/a",IF(BH$3&gt;(A25stdlife+$E397),(Input!$N$167*(1+rvanilla)^0.5)-SUM($N397:BG397),(Input!$N$167*(1+rvanilla)^0.5)/A25stdlife))</f>
        <v>0</v>
      </c>
      <c r="BI397" s="161">
        <f>IF(A25stdlife="n/a","n/a",IF(BI$3&gt;(A25stdlife+$E397),(Input!$N$167*(1+rvanilla)^0.5)-SUM($N397:BH397),(Input!$N$167*(1+rvanilla)^0.5)/A25stdlife))</f>
        <v>0</v>
      </c>
      <c r="BJ397" s="19"/>
      <c r="BK397" s="19"/>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x14ac:dyDescent="0.2">
      <c r="A398" s="19"/>
      <c r="B398" s="19"/>
      <c r="C398" s="35"/>
      <c r="D398" s="469"/>
      <c r="E398" s="281">
        <v>9</v>
      </c>
      <c r="F398" s="37"/>
      <c r="G398" s="393"/>
      <c r="H398" s="307"/>
      <c r="I398" s="307"/>
      <c r="J398" s="307"/>
      <c r="K398" s="307"/>
      <c r="L398" s="307"/>
      <c r="M398" s="307"/>
      <c r="N398" s="307"/>
      <c r="O398" s="306"/>
      <c r="P398" s="161">
        <f>IF(A25stdlife="n/a","n/a",IF(P$3&gt;(A25stdlife+$E398),(Input!$O$167*(1+rvanilla)^0.5)-SUM($O398:O398),(Input!$O$167*(1+rvanilla)^0.5)/A25stdlife))</f>
        <v>0</v>
      </c>
      <c r="Q398" s="161">
        <f>IF(A25stdlife="n/a","n/a",IF(Q$3&gt;(A25stdlife+$E398),(Input!$O$167*(1+rvanilla)^0.5)-SUM($O398:P398),(Input!$O$167*(1+rvanilla)^0.5)/A25stdlife))</f>
        <v>0</v>
      </c>
      <c r="R398" s="161">
        <f>IF(A25stdlife="n/a","n/a",IF(R$3&gt;(A25stdlife+$E398),(Input!$O$167*(1+rvanilla)^0.5)-SUM($O398:Q398),(Input!$O$167*(1+rvanilla)^0.5)/A25stdlife))</f>
        <v>0</v>
      </c>
      <c r="S398" s="161">
        <f>IF(A25stdlife="n/a","n/a",IF(S$3&gt;(A25stdlife+$E398),(Input!$O$167*(1+rvanilla)^0.5)-SUM($O398:R398),(Input!$O$167*(1+rvanilla)^0.5)/A25stdlife))</f>
        <v>0</v>
      </c>
      <c r="T398" s="161">
        <f>IF(A25stdlife="n/a","n/a",IF(T$3&gt;(A25stdlife+$E398),(Input!$O$167*(1+rvanilla)^0.5)-SUM($O398:S398),(Input!$O$167*(1+rvanilla)^0.5)/A25stdlife))</f>
        <v>0</v>
      </c>
      <c r="U398" s="161">
        <f>IF(A25stdlife="n/a","n/a",IF(U$3&gt;(A25stdlife+$E398),(Input!$O$167*(1+rvanilla)^0.5)-SUM($O398:T398),(Input!$O$167*(1+rvanilla)^0.5)/A25stdlife))</f>
        <v>0</v>
      </c>
      <c r="V398" s="161">
        <f>IF(A25stdlife="n/a","n/a",IF(V$3&gt;(A25stdlife+$E398),(Input!$O$167*(1+rvanilla)^0.5)-SUM($O398:U398),(Input!$O$167*(1+rvanilla)^0.5)/A25stdlife))</f>
        <v>0</v>
      </c>
      <c r="W398" s="161">
        <f>IF(A25stdlife="n/a","n/a",IF(W$3&gt;(A25stdlife+$E398),(Input!$O$167*(1+rvanilla)^0.5)-SUM($O398:V398),(Input!$O$167*(1+rvanilla)^0.5)/A25stdlife))</f>
        <v>0</v>
      </c>
      <c r="X398" s="161">
        <f>IF(A25stdlife="n/a","n/a",IF(X$3&gt;(A25stdlife+$E398),(Input!$O$167*(1+rvanilla)^0.5)-SUM($O398:W398),(Input!$O$167*(1+rvanilla)^0.5)/A25stdlife))</f>
        <v>0</v>
      </c>
      <c r="Y398" s="161">
        <f>IF(A25stdlife="n/a","n/a",IF(Y$3&gt;(A25stdlife+$E398),(Input!$O$167*(1+rvanilla)^0.5)-SUM($O398:X398),(Input!$O$167*(1+rvanilla)^0.5)/A25stdlife))</f>
        <v>0</v>
      </c>
      <c r="Z398" s="161">
        <f>IF(A25stdlife="n/a","n/a",IF(Z$3&gt;(A25stdlife+$E398),(Input!$O$167*(1+rvanilla)^0.5)-SUM($O398:Y398),(Input!$O$167*(1+rvanilla)^0.5)/A25stdlife))</f>
        <v>0</v>
      </c>
      <c r="AA398" s="161">
        <f>IF(A25stdlife="n/a","n/a",IF(AA$3&gt;(A25stdlife+$E398),(Input!$O$167*(1+rvanilla)^0.5)-SUM($O398:Z398),(Input!$O$167*(1+rvanilla)^0.5)/A25stdlife))</f>
        <v>0</v>
      </c>
      <c r="AB398" s="161">
        <f>IF(A25stdlife="n/a","n/a",IF(AB$3&gt;(A25stdlife+$E398),(Input!$O$167*(1+rvanilla)^0.5)-SUM($O398:AA398),(Input!$O$167*(1+rvanilla)^0.5)/A25stdlife))</f>
        <v>0</v>
      </c>
      <c r="AC398" s="161">
        <f>IF(A25stdlife="n/a","n/a",IF(AC$3&gt;(A25stdlife+$E398),(Input!$O$167*(1+rvanilla)^0.5)-SUM($O398:AB398),(Input!$O$167*(1+rvanilla)^0.5)/A25stdlife))</f>
        <v>0</v>
      </c>
      <c r="AD398" s="161">
        <f>IF(A25stdlife="n/a","n/a",IF(AD$3&gt;(A25stdlife+$E398),(Input!$O$167*(1+rvanilla)^0.5)-SUM($O398:AC398),(Input!$O$167*(1+rvanilla)^0.5)/A25stdlife))</f>
        <v>0</v>
      </c>
      <c r="AE398" s="161">
        <f>IF(A25stdlife="n/a","n/a",IF(AE$3&gt;(A25stdlife+$E398),(Input!$O$167*(1+rvanilla)^0.5)-SUM($O398:AD398),(Input!$O$167*(1+rvanilla)^0.5)/A25stdlife))</f>
        <v>0</v>
      </c>
      <c r="AF398" s="161">
        <f>IF(A25stdlife="n/a","n/a",IF(AF$3&gt;(A25stdlife+$E398),(Input!$O$167*(1+rvanilla)^0.5)-SUM($O398:AE398),(Input!$O$167*(1+rvanilla)^0.5)/A25stdlife))</f>
        <v>0</v>
      </c>
      <c r="AG398" s="161">
        <f>IF(A25stdlife="n/a","n/a",IF(AG$3&gt;(A25stdlife+$E398),(Input!$O$167*(1+rvanilla)^0.5)-SUM($O398:AF398),(Input!$O$167*(1+rvanilla)^0.5)/A25stdlife))</f>
        <v>0</v>
      </c>
      <c r="AH398" s="161">
        <f>IF(A25stdlife="n/a","n/a",IF(AH$3&gt;(A25stdlife+$E398),(Input!$O$167*(1+rvanilla)^0.5)-SUM($O398:AG398),(Input!$O$167*(1+rvanilla)^0.5)/A25stdlife))</f>
        <v>0</v>
      </c>
      <c r="AI398" s="161">
        <f>IF(A25stdlife="n/a","n/a",IF(AI$3&gt;(A25stdlife+$E398),(Input!$O$167*(1+rvanilla)^0.5)-SUM($O398:AH398),(Input!$O$167*(1+rvanilla)^0.5)/A25stdlife))</f>
        <v>0</v>
      </c>
      <c r="AJ398" s="161">
        <f>IF(A25stdlife="n/a","n/a",IF(AJ$3&gt;(A25stdlife+$E398),(Input!$O$167*(1+rvanilla)^0.5)-SUM($O398:AI398),(Input!$O$167*(1+rvanilla)^0.5)/A25stdlife))</f>
        <v>0</v>
      </c>
      <c r="AK398" s="161">
        <f>IF(A25stdlife="n/a","n/a",IF(AK$3&gt;(A25stdlife+$E398),(Input!$O$167*(1+rvanilla)^0.5)-SUM($O398:AJ398),(Input!$O$167*(1+rvanilla)^0.5)/A25stdlife))</f>
        <v>0</v>
      </c>
      <c r="AL398" s="161">
        <f>IF(A25stdlife="n/a","n/a",IF(AL$3&gt;(A25stdlife+$E398),(Input!$O$167*(1+rvanilla)^0.5)-SUM($O398:AK398),(Input!$O$167*(1+rvanilla)^0.5)/A25stdlife))</f>
        <v>0</v>
      </c>
      <c r="AM398" s="161">
        <f>IF(A25stdlife="n/a","n/a",IF(AM$3&gt;(A25stdlife+$E398),(Input!$O$167*(1+rvanilla)^0.5)-SUM($O398:AL398),(Input!$O$167*(1+rvanilla)^0.5)/A25stdlife))</f>
        <v>0</v>
      </c>
      <c r="AN398" s="161">
        <f>IF(A25stdlife="n/a","n/a",IF(AN$3&gt;(A25stdlife+$E398),(Input!$O$167*(1+rvanilla)^0.5)-SUM($O398:AM398),(Input!$O$167*(1+rvanilla)^0.5)/A25stdlife))</f>
        <v>0</v>
      </c>
      <c r="AO398" s="161">
        <f>IF(A25stdlife="n/a","n/a",IF(AO$3&gt;(A25stdlife+$E398),(Input!$O$167*(1+rvanilla)^0.5)-SUM($O398:AN398),(Input!$O$167*(1+rvanilla)^0.5)/A25stdlife))</f>
        <v>0</v>
      </c>
      <c r="AP398" s="161">
        <f>IF(A25stdlife="n/a","n/a",IF(AP$3&gt;(A25stdlife+$E398),(Input!$O$167*(1+rvanilla)^0.5)-SUM($O398:AO398),(Input!$O$167*(1+rvanilla)^0.5)/A25stdlife))</f>
        <v>0</v>
      </c>
      <c r="AQ398" s="161">
        <f>IF(A25stdlife="n/a","n/a",IF(AQ$3&gt;(A25stdlife+$E398),(Input!$O$167*(1+rvanilla)^0.5)-SUM($O398:AP398),(Input!$O$167*(1+rvanilla)^0.5)/A25stdlife))</f>
        <v>0</v>
      </c>
      <c r="AR398" s="161">
        <f>IF(A25stdlife="n/a","n/a",IF(AR$3&gt;(A25stdlife+$E398),(Input!$O$167*(1+rvanilla)^0.5)-SUM($O398:AQ398),(Input!$O$167*(1+rvanilla)^0.5)/A25stdlife))</f>
        <v>0</v>
      </c>
      <c r="AS398" s="161">
        <f>IF(A25stdlife="n/a","n/a",IF(AS$3&gt;(A25stdlife+$E398),(Input!$O$167*(1+rvanilla)^0.5)-SUM($O398:AR398),(Input!$O$167*(1+rvanilla)^0.5)/A25stdlife))</f>
        <v>0</v>
      </c>
      <c r="AT398" s="161">
        <f>IF(A25stdlife="n/a","n/a",IF(AT$3&gt;(A25stdlife+$E398),(Input!$O$167*(1+rvanilla)^0.5)-SUM($O398:AS398),(Input!$O$167*(1+rvanilla)^0.5)/A25stdlife))</f>
        <v>0</v>
      </c>
      <c r="AU398" s="161">
        <f>IF(A25stdlife="n/a","n/a",IF(AU$3&gt;(A25stdlife+$E398),(Input!$O$167*(1+rvanilla)^0.5)-SUM($O398:AT398),(Input!$O$167*(1+rvanilla)^0.5)/A25stdlife))</f>
        <v>0</v>
      </c>
      <c r="AV398" s="161">
        <f>IF(A25stdlife="n/a","n/a",IF(AV$3&gt;(A25stdlife+$E398),(Input!$O$167*(1+rvanilla)^0.5)-SUM($O398:AU398),(Input!$O$167*(1+rvanilla)^0.5)/A25stdlife))</f>
        <v>0</v>
      </c>
      <c r="AW398" s="161">
        <f>IF(A25stdlife="n/a","n/a",IF(AW$3&gt;(A25stdlife+$E398),(Input!$O$167*(1+rvanilla)^0.5)-SUM($O398:AV398),(Input!$O$167*(1+rvanilla)^0.5)/A25stdlife))</f>
        <v>0</v>
      </c>
      <c r="AX398" s="161">
        <f>IF(A25stdlife="n/a","n/a",IF(AX$3&gt;(A25stdlife+$E398),(Input!$O$167*(1+rvanilla)^0.5)-SUM($O398:AW398),(Input!$O$167*(1+rvanilla)^0.5)/A25stdlife))</f>
        <v>0</v>
      </c>
      <c r="AY398" s="161">
        <f>IF(A25stdlife="n/a","n/a",IF(AY$3&gt;(A25stdlife+$E398),(Input!$O$167*(1+rvanilla)^0.5)-SUM($O398:AX398),(Input!$O$167*(1+rvanilla)^0.5)/A25stdlife))</f>
        <v>0</v>
      </c>
      <c r="AZ398" s="161">
        <f>IF(A25stdlife="n/a","n/a",IF(AZ$3&gt;(A25stdlife+$E398),(Input!$O$167*(1+rvanilla)^0.5)-SUM($O398:AY398),(Input!$O$167*(1+rvanilla)^0.5)/A25stdlife))</f>
        <v>0</v>
      </c>
      <c r="BA398" s="161">
        <f>IF(A25stdlife="n/a","n/a",IF(BA$3&gt;(A25stdlife+$E398),(Input!$O$167*(1+rvanilla)^0.5)-SUM($O398:AZ398),(Input!$O$167*(1+rvanilla)^0.5)/A25stdlife))</f>
        <v>0</v>
      </c>
      <c r="BB398" s="161">
        <f>IF(A25stdlife="n/a","n/a",IF(BB$3&gt;(A25stdlife+$E398),(Input!$O$167*(1+rvanilla)^0.5)-SUM($O398:BA398),(Input!$O$167*(1+rvanilla)^0.5)/A25stdlife))</f>
        <v>0</v>
      </c>
      <c r="BC398" s="161">
        <f>IF(A25stdlife="n/a","n/a",IF(BC$3&gt;(A25stdlife+$E398),(Input!$O$167*(1+rvanilla)^0.5)-SUM($O398:BB398),(Input!$O$167*(1+rvanilla)^0.5)/A25stdlife))</f>
        <v>0</v>
      </c>
      <c r="BD398" s="161">
        <f>IF(A25stdlife="n/a","n/a",IF(BD$3&gt;(A25stdlife+$E398),(Input!$O$167*(1+rvanilla)^0.5)-SUM($O398:BC398),(Input!$O$167*(1+rvanilla)^0.5)/A25stdlife))</f>
        <v>0</v>
      </c>
      <c r="BE398" s="161">
        <f>IF(A25stdlife="n/a","n/a",IF(BE$3&gt;(A25stdlife+$E398),(Input!$O$167*(1+rvanilla)^0.5)-SUM($O398:BD398),(Input!$O$167*(1+rvanilla)^0.5)/A25stdlife))</f>
        <v>0</v>
      </c>
      <c r="BF398" s="161">
        <f>IF(A25stdlife="n/a","n/a",IF(BF$3&gt;(A25stdlife+$E398),(Input!$O$167*(1+rvanilla)^0.5)-SUM($O398:BE398),(Input!$O$167*(1+rvanilla)^0.5)/A25stdlife))</f>
        <v>0</v>
      </c>
      <c r="BG398" s="161">
        <f>IF(A25stdlife="n/a","n/a",IF(BG$3&gt;(A25stdlife+$E398),(Input!$O$167*(1+rvanilla)^0.5)-SUM($O398:BF398),(Input!$O$167*(1+rvanilla)^0.5)/A25stdlife))</f>
        <v>0</v>
      </c>
      <c r="BH398" s="161">
        <f>IF(A25stdlife="n/a","n/a",IF(BH$3&gt;(A25stdlife+$E398),(Input!$O$167*(1+rvanilla)^0.5)-SUM($O398:BG398),(Input!$O$167*(1+rvanilla)^0.5)/A25stdlife))</f>
        <v>0</v>
      </c>
      <c r="BI398" s="161">
        <f>IF(A25stdlife="n/a","n/a",IF(BI$3&gt;(A25stdlife+$E398),(Input!$O$167*(1+rvanilla)^0.5)-SUM($O398:BH398),(Input!$O$167*(1+rvanilla)^0.5)/A25stdlife))</f>
        <v>0</v>
      </c>
      <c r="BJ398" s="19"/>
      <c r="BK398" s="19"/>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x14ac:dyDescent="0.2">
      <c r="A399" s="19"/>
      <c r="B399" s="19"/>
      <c r="C399" s="35"/>
      <c r="D399" s="469"/>
      <c r="E399" s="282">
        <v>10</v>
      </c>
      <c r="F399" s="37"/>
      <c r="G399" s="393"/>
      <c r="H399" s="307"/>
      <c r="I399" s="307"/>
      <c r="J399" s="307"/>
      <c r="K399" s="307"/>
      <c r="L399" s="307"/>
      <c r="M399" s="307"/>
      <c r="N399" s="307"/>
      <c r="O399" s="307"/>
      <c r="P399" s="306"/>
      <c r="Q399" s="161">
        <f>IF(A25stdlife="n/a","n/a",IF(Q$3&gt;(A25stdlife+$E399),(Input!$P$167*(1+rvanilla)^0.5)-SUM($P399:P399),(Input!$P$167*(1+rvanilla)^0.5)/A25stdlife))</f>
        <v>0</v>
      </c>
      <c r="R399" s="161">
        <f>IF(A25stdlife="n/a","n/a",IF(R$3&gt;(A25stdlife+$E399),(Input!$P$167*(1+rvanilla)^0.5)-SUM($P399:Q399),(Input!$P$167*(1+rvanilla)^0.5)/A25stdlife))</f>
        <v>0</v>
      </c>
      <c r="S399" s="161">
        <f>IF(A25stdlife="n/a","n/a",IF(S$3&gt;(A25stdlife+$E399),(Input!$P$167*(1+rvanilla)^0.5)-SUM($P399:R399),(Input!$P$167*(1+rvanilla)^0.5)/A25stdlife))</f>
        <v>0</v>
      </c>
      <c r="T399" s="161">
        <f>IF(A25stdlife="n/a","n/a",IF(T$3&gt;(A25stdlife+$E399),(Input!$P$167*(1+rvanilla)^0.5)-SUM($P399:S399),(Input!$P$167*(1+rvanilla)^0.5)/A25stdlife))</f>
        <v>0</v>
      </c>
      <c r="U399" s="161">
        <f>IF(A25stdlife="n/a","n/a",IF(U$3&gt;(A25stdlife+$E399),(Input!$P$167*(1+rvanilla)^0.5)-SUM($P399:T399),(Input!$P$167*(1+rvanilla)^0.5)/A25stdlife))</f>
        <v>0</v>
      </c>
      <c r="V399" s="161">
        <f>IF(A25stdlife="n/a","n/a",IF(V$3&gt;(A25stdlife+$E399),(Input!$P$167*(1+rvanilla)^0.5)-SUM($P399:U399),(Input!$P$167*(1+rvanilla)^0.5)/A25stdlife))</f>
        <v>0</v>
      </c>
      <c r="W399" s="161">
        <f>IF(A25stdlife="n/a","n/a",IF(W$3&gt;(A25stdlife+$E399),(Input!$P$167*(1+rvanilla)^0.5)-SUM($P399:V399),(Input!$P$167*(1+rvanilla)^0.5)/A25stdlife))</f>
        <v>0</v>
      </c>
      <c r="X399" s="161">
        <f>IF(A25stdlife="n/a","n/a",IF(X$3&gt;(A25stdlife+$E399),(Input!$P$167*(1+rvanilla)^0.5)-SUM($P399:W399),(Input!$P$167*(1+rvanilla)^0.5)/A25stdlife))</f>
        <v>0</v>
      </c>
      <c r="Y399" s="161">
        <f>IF(A25stdlife="n/a","n/a",IF(Y$3&gt;(A25stdlife+$E399),(Input!$P$167*(1+rvanilla)^0.5)-SUM($P399:X399),(Input!$P$167*(1+rvanilla)^0.5)/A25stdlife))</f>
        <v>0</v>
      </c>
      <c r="Z399" s="161">
        <f>IF(A25stdlife="n/a","n/a",IF(Z$3&gt;(A25stdlife+$E399),(Input!$P$167*(1+rvanilla)^0.5)-SUM($P399:Y399),(Input!$P$167*(1+rvanilla)^0.5)/A25stdlife))</f>
        <v>0</v>
      </c>
      <c r="AA399" s="161">
        <f>IF(A25stdlife="n/a","n/a",IF(AA$3&gt;(A25stdlife+$E399),(Input!$P$167*(1+rvanilla)^0.5)-SUM($P399:Z399),(Input!$P$167*(1+rvanilla)^0.5)/A25stdlife))</f>
        <v>0</v>
      </c>
      <c r="AB399" s="161">
        <f>IF(A25stdlife="n/a","n/a",IF(AB$3&gt;(A25stdlife+$E399),(Input!$P$167*(1+rvanilla)^0.5)-SUM($P399:AA399),(Input!$P$167*(1+rvanilla)^0.5)/A25stdlife))</f>
        <v>0</v>
      </c>
      <c r="AC399" s="161">
        <f>IF(A25stdlife="n/a","n/a",IF(AC$3&gt;(A25stdlife+$E399),(Input!$P$167*(1+rvanilla)^0.5)-SUM($P399:AB399),(Input!$P$167*(1+rvanilla)^0.5)/A25stdlife))</f>
        <v>0</v>
      </c>
      <c r="AD399" s="161">
        <f>IF(A25stdlife="n/a","n/a",IF(AD$3&gt;(A25stdlife+$E399),(Input!$P$167*(1+rvanilla)^0.5)-SUM($P399:AC399),(Input!$P$167*(1+rvanilla)^0.5)/A25stdlife))</f>
        <v>0</v>
      </c>
      <c r="AE399" s="161">
        <f>IF(A25stdlife="n/a","n/a",IF(AE$3&gt;(A25stdlife+$E399),(Input!$P$167*(1+rvanilla)^0.5)-SUM($P399:AD399),(Input!$P$167*(1+rvanilla)^0.5)/A25stdlife))</f>
        <v>0</v>
      </c>
      <c r="AF399" s="161">
        <f>IF(A25stdlife="n/a","n/a",IF(AF$3&gt;(A25stdlife+$E399),(Input!$P$167*(1+rvanilla)^0.5)-SUM($P399:AE399),(Input!$P$167*(1+rvanilla)^0.5)/A25stdlife))</f>
        <v>0</v>
      </c>
      <c r="AG399" s="161">
        <f>IF(A25stdlife="n/a","n/a",IF(AG$3&gt;(A25stdlife+$E399),(Input!$P$167*(1+rvanilla)^0.5)-SUM($P399:AF399),(Input!$P$167*(1+rvanilla)^0.5)/A25stdlife))</f>
        <v>0</v>
      </c>
      <c r="AH399" s="161">
        <f>IF(A25stdlife="n/a","n/a",IF(AH$3&gt;(A25stdlife+$E399),(Input!$P$167*(1+rvanilla)^0.5)-SUM($P399:AG399),(Input!$P$167*(1+rvanilla)^0.5)/A25stdlife))</f>
        <v>0</v>
      </c>
      <c r="AI399" s="161">
        <f>IF(A25stdlife="n/a","n/a",IF(AI$3&gt;(A25stdlife+$E399),(Input!$P$167*(1+rvanilla)^0.5)-SUM($P399:AH399),(Input!$P$167*(1+rvanilla)^0.5)/A25stdlife))</f>
        <v>0</v>
      </c>
      <c r="AJ399" s="161">
        <f>IF(A25stdlife="n/a","n/a",IF(AJ$3&gt;(A25stdlife+$E399),(Input!$P$167*(1+rvanilla)^0.5)-SUM($P399:AI399),(Input!$P$167*(1+rvanilla)^0.5)/A25stdlife))</f>
        <v>0</v>
      </c>
      <c r="AK399" s="161">
        <f>IF(A25stdlife="n/a","n/a",IF(AK$3&gt;(A25stdlife+$E399),(Input!$P$167*(1+rvanilla)^0.5)-SUM($P399:AJ399),(Input!$P$167*(1+rvanilla)^0.5)/A25stdlife))</f>
        <v>0</v>
      </c>
      <c r="AL399" s="161">
        <f>IF(A25stdlife="n/a","n/a",IF(AL$3&gt;(A25stdlife+$E399),(Input!$P$167*(1+rvanilla)^0.5)-SUM($P399:AK399),(Input!$P$167*(1+rvanilla)^0.5)/A25stdlife))</f>
        <v>0</v>
      </c>
      <c r="AM399" s="161">
        <f>IF(A25stdlife="n/a","n/a",IF(AM$3&gt;(A25stdlife+$E399),(Input!$P$167*(1+rvanilla)^0.5)-SUM($P399:AL399),(Input!$P$167*(1+rvanilla)^0.5)/A25stdlife))</f>
        <v>0</v>
      </c>
      <c r="AN399" s="161">
        <f>IF(A25stdlife="n/a","n/a",IF(AN$3&gt;(A25stdlife+$E399),(Input!$P$167*(1+rvanilla)^0.5)-SUM($P399:AM399),(Input!$P$167*(1+rvanilla)^0.5)/A25stdlife))</f>
        <v>0</v>
      </c>
      <c r="AO399" s="161">
        <f>IF(A25stdlife="n/a","n/a",IF(AO$3&gt;(A25stdlife+$E399),(Input!$P$167*(1+rvanilla)^0.5)-SUM($P399:AN399),(Input!$P$167*(1+rvanilla)^0.5)/A25stdlife))</f>
        <v>0</v>
      </c>
      <c r="AP399" s="161">
        <f>IF(A25stdlife="n/a","n/a",IF(AP$3&gt;(A25stdlife+$E399),(Input!$P$167*(1+rvanilla)^0.5)-SUM($P399:AO399),(Input!$P$167*(1+rvanilla)^0.5)/A25stdlife))</f>
        <v>0</v>
      </c>
      <c r="AQ399" s="161">
        <f>IF(A25stdlife="n/a","n/a",IF(AQ$3&gt;(A25stdlife+$E399),(Input!$P$167*(1+rvanilla)^0.5)-SUM($P399:AP399),(Input!$P$167*(1+rvanilla)^0.5)/A25stdlife))</f>
        <v>0</v>
      </c>
      <c r="AR399" s="161">
        <f>IF(A25stdlife="n/a","n/a",IF(AR$3&gt;(A25stdlife+$E399),(Input!$P$167*(1+rvanilla)^0.5)-SUM($P399:AQ399),(Input!$P$167*(1+rvanilla)^0.5)/A25stdlife))</f>
        <v>0</v>
      </c>
      <c r="AS399" s="161">
        <f>IF(A25stdlife="n/a","n/a",IF(AS$3&gt;(A25stdlife+$E399),(Input!$P$167*(1+rvanilla)^0.5)-SUM($P399:AR399),(Input!$P$167*(1+rvanilla)^0.5)/A25stdlife))</f>
        <v>0</v>
      </c>
      <c r="AT399" s="161">
        <f>IF(A25stdlife="n/a","n/a",IF(AT$3&gt;(A25stdlife+$E399),(Input!$P$167*(1+rvanilla)^0.5)-SUM($P399:AS399),(Input!$P$167*(1+rvanilla)^0.5)/A25stdlife))</f>
        <v>0</v>
      </c>
      <c r="AU399" s="161">
        <f>IF(A25stdlife="n/a","n/a",IF(AU$3&gt;(A25stdlife+$E399),(Input!$P$167*(1+rvanilla)^0.5)-SUM($P399:AT399),(Input!$P$167*(1+rvanilla)^0.5)/A25stdlife))</f>
        <v>0</v>
      </c>
      <c r="AV399" s="161">
        <f>IF(A25stdlife="n/a","n/a",IF(AV$3&gt;(A25stdlife+$E399),(Input!$P$167*(1+rvanilla)^0.5)-SUM($P399:AU399),(Input!$P$167*(1+rvanilla)^0.5)/A25stdlife))</f>
        <v>0</v>
      </c>
      <c r="AW399" s="161">
        <f>IF(A25stdlife="n/a","n/a",IF(AW$3&gt;(A25stdlife+$E399),(Input!$P$167*(1+rvanilla)^0.5)-SUM($P399:AV399),(Input!$P$167*(1+rvanilla)^0.5)/A25stdlife))</f>
        <v>0</v>
      </c>
      <c r="AX399" s="161">
        <f>IF(A25stdlife="n/a","n/a",IF(AX$3&gt;(A25stdlife+$E399),(Input!$P$167*(1+rvanilla)^0.5)-SUM($P399:AW399),(Input!$P$167*(1+rvanilla)^0.5)/A25stdlife))</f>
        <v>0</v>
      </c>
      <c r="AY399" s="161">
        <f>IF(A25stdlife="n/a","n/a",IF(AY$3&gt;(A25stdlife+$E399),(Input!$P$167*(1+rvanilla)^0.5)-SUM($P399:AX399),(Input!$P$167*(1+rvanilla)^0.5)/A25stdlife))</f>
        <v>0</v>
      </c>
      <c r="AZ399" s="161">
        <f>IF(A25stdlife="n/a","n/a",IF(AZ$3&gt;(A25stdlife+$E399),(Input!$P$167*(1+rvanilla)^0.5)-SUM($P399:AY399),(Input!$P$167*(1+rvanilla)^0.5)/A25stdlife))</f>
        <v>0</v>
      </c>
      <c r="BA399" s="161">
        <f>IF(A25stdlife="n/a","n/a",IF(BA$3&gt;(A25stdlife+$E399),(Input!$P$167*(1+rvanilla)^0.5)-SUM($P399:AZ399),(Input!$P$167*(1+rvanilla)^0.5)/A25stdlife))</f>
        <v>0</v>
      </c>
      <c r="BB399" s="161">
        <f>IF(A25stdlife="n/a","n/a",IF(BB$3&gt;(A25stdlife+$E399),(Input!$P$167*(1+rvanilla)^0.5)-SUM($P399:BA399),(Input!$P$167*(1+rvanilla)^0.5)/A25stdlife))</f>
        <v>0</v>
      </c>
      <c r="BC399" s="161">
        <f>IF(A25stdlife="n/a","n/a",IF(BC$3&gt;(A25stdlife+$E399),(Input!$P$167*(1+rvanilla)^0.5)-SUM($P399:BB399),(Input!$P$167*(1+rvanilla)^0.5)/A25stdlife))</f>
        <v>0</v>
      </c>
      <c r="BD399" s="161">
        <f>IF(A25stdlife="n/a","n/a",IF(BD$3&gt;(A25stdlife+$E399),(Input!$P$167*(1+rvanilla)^0.5)-SUM($P399:BC399),(Input!$P$167*(1+rvanilla)^0.5)/A25stdlife))</f>
        <v>0</v>
      </c>
      <c r="BE399" s="161">
        <f>IF(A25stdlife="n/a","n/a",IF(BE$3&gt;(A25stdlife+$E399),(Input!$P$167*(1+rvanilla)^0.5)-SUM($P399:BD399),(Input!$P$167*(1+rvanilla)^0.5)/A25stdlife))</f>
        <v>0</v>
      </c>
      <c r="BF399" s="161">
        <f>IF(A25stdlife="n/a","n/a",IF(BF$3&gt;(A25stdlife+$E399),(Input!$P$167*(1+rvanilla)^0.5)-SUM($P399:BE399),(Input!$P$167*(1+rvanilla)^0.5)/A25stdlife))</f>
        <v>0</v>
      </c>
      <c r="BG399" s="161">
        <f>IF(A25stdlife="n/a","n/a",IF(BG$3&gt;(A25stdlife+$E399),(Input!$P$167*(1+rvanilla)^0.5)-SUM($P399:BF399),(Input!$P$167*(1+rvanilla)^0.5)/A25stdlife))</f>
        <v>0</v>
      </c>
      <c r="BH399" s="161">
        <f>IF(A25stdlife="n/a","n/a",IF(BH$3&gt;(A25stdlife+$E399),(Input!$P$167*(1+rvanilla)^0.5)-SUM($P399:BG399),(Input!$P$167*(1+rvanilla)^0.5)/A25stdlife))</f>
        <v>0</v>
      </c>
      <c r="BI399" s="161">
        <f>IF(A25stdlife="n/a","n/a",IF(BI$3&gt;(A25stdlife+$E399),(Input!$P$167*(1+rvanilla)^0.5)-SUM($P399:BH399),(Input!$P$167*(1+rvanilla)^0.5)/A25stdlife))</f>
        <v>0</v>
      </c>
      <c r="BJ399" s="19"/>
      <c r="BK399" s="1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1" x14ac:dyDescent="0.2">
      <c r="A400" s="19"/>
      <c r="B400" s="19"/>
      <c r="C400" s="35">
        <f>Asset25</f>
        <v>0</v>
      </c>
      <c r="D400" s="19"/>
      <c r="E400" s="19"/>
      <c r="F400" s="32"/>
      <c r="G400" s="158">
        <f t="shared" ref="G400:AL400" si="85">SUM(G388:G399)</f>
        <v>0</v>
      </c>
      <c r="H400" s="158">
        <f t="shared" si="85"/>
        <v>0</v>
      </c>
      <c r="I400" s="158">
        <f t="shared" si="85"/>
        <v>0</v>
      </c>
      <c r="J400" s="158">
        <f t="shared" si="85"/>
        <v>0</v>
      </c>
      <c r="K400" s="158">
        <f t="shared" si="85"/>
        <v>0</v>
      </c>
      <c r="L400" s="158">
        <f t="shared" si="85"/>
        <v>0</v>
      </c>
      <c r="M400" s="158">
        <f t="shared" si="85"/>
        <v>0</v>
      </c>
      <c r="N400" s="158">
        <f t="shared" si="85"/>
        <v>0</v>
      </c>
      <c r="O400" s="158">
        <f t="shared" si="85"/>
        <v>0</v>
      </c>
      <c r="P400" s="158">
        <f t="shared" si="85"/>
        <v>0</v>
      </c>
      <c r="Q400" s="158">
        <f t="shared" si="85"/>
        <v>0</v>
      </c>
      <c r="R400" s="158">
        <f t="shared" si="85"/>
        <v>0</v>
      </c>
      <c r="S400" s="158">
        <f t="shared" si="85"/>
        <v>0</v>
      </c>
      <c r="T400" s="158">
        <f t="shared" si="85"/>
        <v>0</v>
      </c>
      <c r="U400" s="158">
        <f t="shared" si="85"/>
        <v>0</v>
      </c>
      <c r="V400" s="158">
        <f t="shared" si="85"/>
        <v>0</v>
      </c>
      <c r="W400" s="158">
        <f t="shared" si="85"/>
        <v>0</v>
      </c>
      <c r="X400" s="158">
        <f t="shared" si="85"/>
        <v>0</v>
      </c>
      <c r="Y400" s="158">
        <f t="shared" si="85"/>
        <v>0</v>
      </c>
      <c r="Z400" s="158">
        <f t="shared" si="85"/>
        <v>0</v>
      </c>
      <c r="AA400" s="158">
        <f t="shared" si="85"/>
        <v>0</v>
      </c>
      <c r="AB400" s="158">
        <f t="shared" si="85"/>
        <v>0</v>
      </c>
      <c r="AC400" s="158">
        <f t="shared" si="85"/>
        <v>0</v>
      </c>
      <c r="AD400" s="158">
        <f t="shared" si="85"/>
        <v>0</v>
      </c>
      <c r="AE400" s="158">
        <f t="shared" si="85"/>
        <v>0</v>
      </c>
      <c r="AF400" s="158">
        <f t="shared" si="85"/>
        <v>0</v>
      </c>
      <c r="AG400" s="158">
        <f t="shared" si="85"/>
        <v>0</v>
      </c>
      <c r="AH400" s="158">
        <f t="shared" si="85"/>
        <v>0</v>
      </c>
      <c r="AI400" s="158">
        <f t="shared" si="85"/>
        <v>0</v>
      </c>
      <c r="AJ400" s="158">
        <f t="shared" si="85"/>
        <v>0</v>
      </c>
      <c r="AK400" s="158">
        <f t="shared" si="85"/>
        <v>0</v>
      </c>
      <c r="AL400" s="158">
        <f t="shared" si="85"/>
        <v>0</v>
      </c>
      <c r="AM400" s="158">
        <f t="shared" ref="AM400:BI400" si="86">SUM(AM388:AM399)</f>
        <v>0</v>
      </c>
      <c r="AN400" s="158">
        <f t="shared" si="86"/>
        <v>0</v>
      </c>
      <c r="AO400" s="158">
        <f t="shared" si="86"/>
        <v>0</v>
      </c>
      <c r="AP400" s="158">
        <f t="shared" si="86"/>
        <v>0</v>
      </c>
      <c r="AQ400" s="158">
        <f t="shared" si="86"/>
        <v>0</v>
      </c>
      <c r="AR400" s="158">
        <f t="shared" si="86"/>
        <v>0</v>
      </c>
      <c r="AS400" s="158">
        <f t="shared" si="86"/>
        <v>0</v>
      </c>
      <c r="AT400" s="158">
        <f t="shared" si="86"/>
        <v>0</v>
      </c>
      <c r="AU400" s="158">
        <f t="shared" si="86"/>
        <v>0</v>
      </c>
      <c r="AV400" s="158">
        <f t="shared" si="86"/>
        <v>0</v>
      </c>
      <c r="AW400" s="158">
        <f t="shared" si="86"/>
        <v>0</v>
      </c>
      <c r="AX400" s="158">
        <f t="shared" si="86"/>
        <v>0</v>
      </c>
      <c r="AY400" s="158">
        <f t="shared" si="86"/>
        <v>0</v>
      </c>
      <c r="AZ400" s="158">
        <f t="shared" si="86"/>
        <v>0</v>
      </c>
      <c r="BA400" s="158">
        <f t="shared" si="86"/>
        <v>0</v>
      </c>
      <c r="BB400" s="158">
        <f t="shared" si="86"/>
        <v>0</v>
      </c>
      <c r="BC400" s="158">
        <f t="shared" si="86"/>
        <v>0</v>
      </c>
      <c r="BD400" s="158">
        <f t="shared" si="86"/>
        <v>0</v>
      </c>
      <c r="BE400" s="158">
        <f t="shared" si="86"/>
        <v>0</v>
      </c>
      <c r="BF400" s="158">
        <f t="shared" si="86"/>
        <v>0</v>
      </c>
      <c r="BG400" s="158">
        <f t="shared" si="86"/>
        <v>0</v>
      </c>
      <c r="BH400" s="158">
        <f t="shared" si="86"/>
        <v>0</v>
      </c>
      <c r="BI400" s="158">
        <f t="shared" si="86"/>
        <v>0</v>
      </c>
      <c r="BJ400" s="19"/>
      <c r="BK400" s="19"/>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x14ac:dyDescent="0.2">
      <c r="A401" s="19"/>
      <c r="B401" s="42">
        <f>C413</f>
        <v>0</v>
      </c>
      <c r="C401" s="43"/>
      <c r="D401" s="44" t="s">
        <v>72</v>
      </c>
      <c r="E401" s="43"/>
      <c r="F401" s="45"/>
      <c r="G401" s="391">
        <f>IF(G$3&gt;A26remlife,A26value-SUM($F401:F401),IF(A26remlife="N/A","n/a",A26value/A26remlife))</f>
        <v>0</v>
      </c>
      <c r="H401" s="160">
        <f>IF(H$3&gt;A26remlife,A26value-SUM($F401:G401),IF(A26remlife="N/A","n/a",A26value/A26remlife))</f>
        <v>0</v>
      </c>
      <c r="I401" s="160">
        <f>IF(I$3&gt;A26remlife,A26value-SUM($F401:H401),IF(A26remlife="N/A","n/a",A26value/A26remlife))</f>
        <v>0</v>
      </c>
      <c r="J401" s="160">
        <f>IF(J$3&gt;A26remlife,A26value-SUM($F401:I401),IF(A26remlife="N/A","n/a",A26value/A26remlife))</f>
        <v>0</v>
      </c>
      <c r="K401" s="160">
        <f>IF(K$3&gt;A26remlife,A26value-SUM($F401:J401),IF(A26remlife="N/A","n/a",A26value/A26remlife))</f>
        <v>0</v>
      </c>
      <c r="L401" s="160">
        <f>IF(L$3&gt;A26remlife,A26value-SUM($F401:K401),IF(A26remlife="N/A","n/a",A26value/A26remlife))</f>
        <v>0</v>
      </c>
      <c r="M401" s="160">
        <f>IF(M$3&gt;A26remlife,A26value-SUM($F401:L401),IF(A26remlife="N/A","n/a",A26value/A26remlife))</f>
        <v>0</v>
      </c>
      <c r="N401" s="160">
        <f>IF(N$3&gt;A26remlife,A26value-SUM($F401:M401),IF(A26remlife="N/A","n/a",A26value/A26remlife))</f>
        <v>0</v>
      </c>
      <c r="O401" s="160">
        <f>IF(O$3&gt;A26remlife,A26value-SUM($F401:N401),IF(A26remlife="N/A","n/a",A26value/A26remlife))</f>
        <v>0</v>
      </c>
      <c r="P401" s="160">
        <f>IF(P$3&gt;A26remlife,A26value-SUM($F401:O401),IF(A26remlife="N/A","n/a",A26value/A26remlife))</f>
        <v>0</v>
      </c>
      <c r="Q401" s="160">
        <f>IF(Q$3&gt;A26remlife,A26value-SUM($F401:P401),IF(A26remlife="N/A","n/a",A26value/A26remlife))</f>
        <v>0</v>
      </c>
      <c r="R401" s="160">
        <f>IF(R$3&gt;A26remlife,A26value-SUM($F401:Q401),IF(A26remlife="N/A","n/a",A26value/A26remlife))</f>
        <v>0</v>
      </c>
      <c r="S401" s="160">
        <f>IF(S$3&gt;A26remlife,A26value-SUM($F401:R401),IF(A26remlife="N/A","n/a",A26value/A26remlife))</f>
        <v>0</v>
      </c>
      <c r="T401" s="160">
        <f>IF(T$3&gt;A26remlife,A26value-SUM($F401:S401),IF(A26remlife="N/A","n/a",A26value/A26remlife))</f>
        <v>0</v>
      </c>
      <c r="U401" s="160">
        <f>IF(U$3&gt;A26remlife,A26value-SUM($F401:T401),IF(A26remlife="N/A","n/a",A26value/A26remlife))</f>
        <v>0</v>
      </c>
      <c r="V401" s="160">
        <f>IF(V$3&gt;A26remlife,A26value-SUM($F401:U401),IF(A26remlife="N/A","n/a",A26value/A26remlife))</f>
        <v>0</v>
      </c>
      <c r="W401" s="160">
        <f>IF(W$3&gt;A26remlife,A26value-SUM($F401:V401),IF(A26remlife="N/A","n/a",A26value/A26remlife))</f>
        <v>0</v>
      </c>
      <c r="X401" s="160">
        <f>IF(X$3&gt;A26remlife,A26value-SUM($F401:W401),IF(A26remlife="N/A","n/a",A26value/A26remlife))</f>
        <v>0</v>
      </c>
      <c r="Y401" s="160">
        <f>IF(Y$3&gt;A26remlife,A26value-SUM($F401:X401),IF(A26remlife="N/A","n/a",A26value/A26remlife))</f>
        <v>0</v>
      </c>
      <c r="Z401" s="160">
        <f>IF(Z$3&gt;A26remlife,A26value-SUM($F401:Y401),IF(A26remlife="N/A","n/a",A26value/A26remlife))</f>
        <v>0</v>
      </c>
      <c r="AA401" s="160">
        <f>IF(AA$3&gt;A26remlife,A26value-SUM($F401:Z401),IF(A26remlife="N/A","n/a",A26value/A26remlife))</f>
        <v>0</v>
      </c>
      <c r="AB401" s="160">
        <f>IF(AB$3&gt;A26remlife,A26value-SUM($F401:AA401),IF(A26remlife="N/A","n/a",A26value/A26remlife))</f>
        <v>0</v>
      </c>
      <c r="AC401" s="160">
        <f>IF(AC$3&gt;A26remlife,A26value-SUM($F401:AB401),IF(A26remlife="N/A","n/a",A26value/A26remlife))</f>
        <v>0</v>
      </c>
      <c r="AD401" s="160">
        <f>IF(AD$3&gt;A26remlife,A26value-SUM($F401:AC401),IF(A26remlife="N/A","n/a",A26value/A26remlife))</f>
        <v>0</v>
      </c>
      <c r="AE401" s="160">
        <f>IF(AE$3&gt;A26remlife,A26value-SUM($F401:AD401),IF(A26remlife="N/A","n/a",A26value/A26remlife))</f>
        <v>0</v>
      </c>
      <c r="AF401" s="160">
        <f>IF(AF$3&gt;A26remlife,A26value-SUM($F401:AE401),IF(A26remlife="N/A","n/a",A26value/A26remlife))</f>
        <v>0</v>
      </c>
      <c r="AG401" s="160">
        <f>IF(AG$3&gt;A26remlife,A26value-SUM($F401:AF401),IF(A26remlife="N/A","n/a",A26value/A26remlife))</f>
        <v>0</v>
      </c>
      <c r="AH401" s="160">
        <f>IF(AH$3&gt;A26remlife,A26value-SUM($F401:AG401),IF(A26remlife="N/A","n/a",A26value/A26remlife))</f>
        <v>0</v>
      </c>
      <c r="AI401" s="160">
        <f>IF(AI$3&gt;A26remlife,A26value-SUM($F401:AH401),IF(A26remlife="N/A","n/a",A26value/A26remlife))</f>
        <v>0</v>
      </c>
      <c r="AJ401" s="160">
        <f>IF(AJ$3&gt;A26remlife,A26value-SUM($F401:AI401),IF(A26remlife="N/A","n/a",A26value/A26remlife))</f>
        <v>0</v>
      </c>
      <c r="AK401" s="160">
        <f>IF(AK$3&gt;A26remlife,A26value-SUM($F401:AJ401),IF(A26remlife="N/A","n/a",A26value/A26remlife))</f>
        <v>0</v>
      </c>
      <c r="AL401" s="160">
        <f>IF(AL$3&gt;A26remlife,A26value-SUM($F401:AK401),IF(A26remlife="N/A","n/a",A26value/A26remlife))</f>
        <v>0</v>
      </c>
      <c r="AM401" s="160">
        <f>IF(AM$3&gt;A26remlife,A26value-SUM($F401:AL401),IF(A26remlife="N/A","n/a",A26value/A26remlife))</f>
        <v>0</v>
      </c>
      <c r="AN401" s="160">
        <f>IF(AN$3&gt;A26remlife,A26value-SUM($F401:AM401),IF(A26remlife="N/A","n/a",A26value/A26remlife))</f>
        <v>0</v>
      </c>
      <c r="AO401" s="160">
        <f>IF(AO$3&gt;A26remlife,A26value-SUM($F401:AN401),IF(A26remlife="N/A","n/a",A26value/A26remlife))</f>
        <v>0</v>
      </c>
      <c r="AP401" s="160">
        <f>IF(AP$3&gt;A26remlife,A26value-SUM($F401:AO401),IF(A26remlife="N/A","n/a",A26value/A26remlife))</f>
        <v>0</v>
      </c>
      <c r="AQ401" s="160">
        <f>IF(AQ$3&gt;A26remlife,A26value-SUM($F401:AP401),IF(A26remlife="N/A","n/a",A26value/A26remlife))</f>
        <v>0</v>
      </c>
      <c r="AR401" s="160">
        <f>IF(AR$3&gt;A26remlife,A26value-SUM($F401:AQ401),IF(A26remlife="N/A","n/a",A26value/A26remlife))</f>
        <v>0</v>
      </c>
      <c r="AS401" s="160">
        <f>IF(AS$3&gt;A26remlife,A26value-SUM($F401:AR401),IF(A26remlife="N/A","n/a",A26value/A26remlife))</f>
        <v>0</v>
      </c>
      <c r="AT401" s="160">
        <f>IF(AT$3&gt;A26remlife,A26value-SUM($F401:AS401),IF(A26remlife="N/A","n/a",A26value/A26remlife))</f>
        <v>0</v>
      </c>
      <c r="AU401" s="160">
        <f>IF(AU$3&gt;A26remlife,A26value-SUM($F401:AT401),IF(A26remlife="N/A","n/a",A26value/A26remlife))</f>
        <v>0</v>
      </c>
      <c r="AV401" s="160">
        <f>IF(AV$3&gt;A26remlife,A26value-SUM($F401:AU401),IF(A26remlife="N/A","n/a",A26value/A26remlife))</f>
        <v>0</v>
      </c>
      <c r="AW401" s="160">
        <f>IF(AW$3&gt;A26remlife,A26value-SUM($F401:AV401),IF(A26remlife="N/A","n/a",A26value/A26remlife))</f>
        <v>0</v>
      </c>
      <c r="AX401" s="160">
        <f>IF(AX$3&gt;A26remlife,A26value-SUM($F401:AW401),IF(A26remlife="N/A","n/a",A26value/A26remlife))</f>
        <v>0</v>
      </c>
      <c r="AY401" s="160">
        <f>IF(AY$3&gt;A26remlife,A26value-SUM($F401:AX401),IF(A26remlife="N/A","n/a",A26value/A26remlife))</f>
        <v>0</v>
      </c>
      <c r="AZ401" s="160">
        <f>IF(AZ$3&gt;A26remlife,A26value-SUM($F401:AY401),IF(A26remlife="N/A","n/a",A26value/A26remlife))</f>
        <v>0</v>
      </c>
      <c r="BA401" s="160">
        <f>IF(BA$3&gt;A26remlife,A26value-SUM($F401:AZ401),IF(A26remlife="N/A","n/a",A26value/A26remlife))</f>
        <v>0</v>
      </c>
      <c r="BB401" s="160">
        <f>IF(BB$3&gt;A26remlife,A26value-SUM($F401:BA401),IF(A26remlife="N/A","n/a",A26value/A26remlife))</f>
        <v>0</v>
      </c>
      <c r="BC401" s="160">
        <f>IF(BC$3&gt;A26remlife,A26value-SUM($F401:BB401),IF(A26remlife="N/A","n/a",A26value/A26remlife))</f>
        <v>0</v>
      </c>
      <c r="BD401" s="160">
        <f>IF(BD$3&gt;A26remlife,A26value-SUM($F401:BC401),IF(A26remlife="N/A","n/a",A26value/A26remlife))</f>
        <v>0</v>
      </c>
      <c r="BE401" s="160">
        <f>IF(BE$3&gt;A26remlife,A26value-SUM($F401:BD401),IF(A26remlife="N/A","n/a",A26value/A26remlife))</f>
        <v>0</v>
      </c>
      <c r="BF401" s="160">
        <f>IF(BF$3&gt;A26remlife,A26value-SUM($F401:BE401),IF(A26remlife="N/A","n/a",A26value/A26remlife))</f>
        <v>0</v>
      </c>
      <c r="BG401" s="160">
        <f>IF(BG$3&gt;A26remlife,A26value-SUM($F401:BF401),IF(A26remlife="N/A","n/a",A26value/A26remlife))</f>
        <v>0</v>
      </c>
      <c r="BH401" s="160">
        <f>IF(BH$3&gt;A26remlife,A26value-SUM($F401:BG401),IF(A26remlife="N/A","n/a",A26value/A26remlife))</f>
        <v>0</v>
      </c>
      <c r="BI401" s="160">
        <f>IF(BI$3&gt;A26remlife,A26value-SUM($F401:BH401),IF(A26remlife="N/A","n/a",A26value/A26remlife))</f>
        <v>0</v>
      </c>
      <c r="BJ401" s="19"/>
      <c r="BK401" s="19"/>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x14ac:dyDescent="0.2">
      <c r="A402" s="19"/>
      <c r="B402" s="19"/>
      <c r="C402" s="35"/>
      <c r="D402" s="469" t="s">
        <v>71</v>
      </c>
      <c r="E402" s="281">
        <v>0</v>
      </c>
      <c r="F402" s="37"/>
      <c r="G402" s="157"/>
      <c r="H402" s="161"/>
      <c r="I402" s="161"/>
      <c r="J402" s="161"/>
      <c r="K402" s="161"/>
      <c r="L402" s="161"/>
      <c r="M402" s="161"/>
      <c r="N402" s="161"/>
      <c r="O402" s="161"/>
      <c r="P402" s="161"/>
      <c r="Q402" s="161"/>
      <c r="R402" s="161"/>
      <c r="S402" s="161"/>
      <c r="T402" s="161"/>
      <c r="U402" s="161"/>
      <c r="V402" s="161"/>
      <c r="W402" s="161"/>
      <c r="X402" s="161"/>
      <c r="Y402" s="161"/>
      <c r="Z402" s="161"/>
      <c r="AA402" s="161"/>
      <c r="AB402" s="161"/>
      <c r="AC402" s="161"/>
      <c r="AD402" s="161"/>
      <c r="AE402" s="161"/>
      <c r="AF402" s="161"/>
      <c r="AG402" s="161"/>
      <c r="AH402" s="161"/>
      <c r="AI402" s="161"/>
      <c r="AJ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9"/>
      <c r="BK402" s="19"/>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x14ac:dyDescent="0.2">
      <c r="A403" s="19"/>
      <c r="B403" s="19"/>
      <c r="C403" s="35"/>
      <c r="D403" s="469"/>
      <c r="E403" s="281">
        <v>1</v>
      </c>
      <c r="F403" s="37"/>
      <c r="G403" s="392"/>
      <c r="H403" s="161">
        <f>IF(A26stdlife="n/a","n/a",IF(H$3&gt;(A26stdlife+$E403),(Input!$G$168*(1+rvanilla)^0.5)-SUM($G403:G403),(Input!$G$168*(1+rvanilla)^0.5)/A26stdlife))</f>
        <v>0</v>
      </c>
      <c r="I403" s="161">
        <f>IF(A26stdlife="n/a","n/a",IF(I$3&gt;(A26stdlife+$E403),(Input!$G$168*(1+rvanilla)^0.5)-SUM($G403:H403),(Input!$G$168*(1+rvanilla)^0.5)/A26stdlife))</f>
        <v>0</v>
      </c>
      <c r="J403" s="161">
        <f>IF(A26stdlife="n/a","n/a",IF(J$3&gt;(A26stdlife+$E403),(Input!$G$168*(1+rvanilla)^0.5)-SUM($G403:I403),(Input!$G$168*(1+rvanilla)^0.5)/A26stdlife))</f>
        <v>0</v>
      </c>
      <c r="K403" s="161">
        <f>IF(A26stdlife="n/a","n/a",IF(K$3&gt;(A26stdlife+$E403),(Input!$G$168*(1+rvanilla)^0.5)-SUM($G403:J403),(Input!$G$168*(1+rvanilla)^0.5)/A26stdlife))</f>
        <v>0</v>
      </c>
      <c r="L403" s="161">
        <f>IF(A26stdlife="n/a","n/a",IF(L$3&gt;(A26stdlife+$E403),(Input!$G$168*(1+rvanilla)^0.5)-SUM($G403:K403),(Input!$G$168*(1+rvanilla)^0.5)/A26stdlife))</f>
        <v>0</v>
      </c>
      <c r="M403" s="161">
        <f>IF(A26stdlife="n/a","n/a",IF(M$3&gt;(A26stdlife+$E403),(Input!$G$168*(1+rvanilla)^0.5)-SUM($G403:L403),(Input!$G$168*(1+rvanilla)^0.5)/A26stdlife))</f>
        <v>0</v>
      </c>
      <c r="N403" s="161">
        <f>IF(A26stdlife="n/a","n/a",IF(N$3&gt;(A26stdlife+$E403),(Input!$G$168*(1+rvanilla)^0.5)-SUM($G403:M403),(Input!$G$168*(1+rvanilla)^0.5)/A26stdlife))</f>
        <v>0</v>
      </c>
      <c r="O403" s="161">
        <f>IF(A26stdlife="n/a","n/a",IF(O$3&gt;(A26stdlife+$E403),(Input!$G$168*(1+rvanilla)^0.5)-SUM($G403:N403),(Input!$G$168*(1+rvanilla)^0.5)/A26stdlife))</f>
        <v>0</v>
      </c>
      <c r="P403" s="161">
        <f>IF(A26stdlife="n/a","n/a",IF(P$3&gt;(A26stdlife+$E403),(Input!$G$168*(1+rvanilla)^0.5)-SUM($G403:O403),(Input!$G$168*(1+rvanilla)^0.5)/A26stdlife))</f>
        <v>0</v>
      </c>
      <c r="Q403" s="161">
        <f>IF(A26stdlife="n/a","n/a",IF(Q$3&gt;(A26stdlife+$E403),(Input!$G$168*(1+rvanilla)^0.5)-SUM($G403:P403),(Input!$G$168*(1+rvanilla)^0.5)/A26stdlife))</f>
        <v>0</v>
      </c>
      <c r="R403" s="161">
        <f>IF(A26stdlife="n/a","n/a",IF(R$3&gt;(A26stdlife+$E403),(Input!$G$168*(1+rvanilla)^0.5)-SUM($G403:Q403),(Input!$G$168*(1+rvanilla)^0.5)/A26stdlife))</f>
        <v>0</v>
      </c>
      <c r="S403" s="161">
        <f>IF(A26stdlife="n/a","n/a",IF(S$3&gt;(A26stdlife+$E403),(Input!$G$168*(1+rvanilla)^0.5)-SUM($G403:R403),(Input!$G$168*(1+rvanilla)^0.5)/A26stdlife))</f>
        <v>0</v>
      </c>
      <c r="T403" s="161">
        <f>IF(A26stdlife="n/a","n/a",IF(T$3&gt;(A26stdlife+$E403),(Input!$G$168*(1+rvanilla)^0.5)-SUM($G403:S403),(Input!$G$168*(1+rvanilla)^0.5)/A26stdlife))</f>
        <v>0</v>
      </c>
      <c r="U403" s="161">
        <f>IF(A26stdlife="n/a","n/a",IF(U$3&gt;(A26stdlife+$E403),(Input!$G$168*(1+rvanilla)^0.5)-SUM($G403:T403),(Input!$G$168*(1+rvanilla)^0.5)/A26stdlife))</f>
        <v>0</v>
      </c>
      <c r="V403" s="161">
        <f>IF(A26stdlife="n/a","n/a",IF(V$3&gt;(A26stdlife+$E403),(Input!$G$168*(1+rvanilla)^0.5)-SUM($G403:U403),(Input!$G$168*(1+rvanilla)^0.5)/A26stdlife))</f>
        <v>0</v>
      </c>
      <c r="W403" s="161">
        <f>IF(A26stdlife="n/a","n/a",IF(W$3&gt;(A26stdlife+$E403),(Input!$G$168*(1+rvanilla)^0.5)-SUM($G403:V403),(Input!$G$168*(1+rvanilla)^0.5)/A26stdlife))</f>
        <v>0</v>
      </c>
      <c r="X403" s="161">
        <f>IF(A26stdlife="n/a","n/a",IF(X$3&gt;(A26stdlife+$E403),(Input!$G$168*(1+rvanilla)^0.5)-SUM($G403:W403),(Input!$G$168*(1+rvanilla)^0.5)/A26stdlife))</f>
        <v>0</v>
      </c>
      <c r="Y403" s="161">
        <f>IF(A26stdlife="n/a","n/a",IF(Y$3&gt;(A26stdlife+$E403),(Input!$G$168*(1+rvanilla)^0.5)-SUM($G403:X403),(Input!$G$168*(1+rvanilla)^0.5)/A26stdlife))</f>
        <v>0</v>
      </c>
      <c r="Z403" s="161">
        <f>IF(A26stdlife="n/a","n/a",IF(Z$3&gt;(A26stdlife+$E403),(Input!$G$168*(1+rvanilla)^0.5)-SUM($G403:Y403),(Input!$G$168*(1+rvanilla)^0.5)/A26stdlife))</f>
        <v>0</v>
      </c>
      <c r="AA403" s="161">
        <f>IF(A26stdlife="n/a","n/a",IF(AA$3&gt;(A26stdlife+$E403),(Input!$G$168*(1+rvanilla)^0.5)-SUM($G403:Z403),(Input!$G$168*(1+rvanilla)^0.5)/A26stdlife))</f>
        <v>0</v>
      </c>
      <c r="AB403" s="161">
        <f>IF(A26stdlife="n/a","n/a",IF(AB$3&gt;(A26stdlife+$E403),(Input!$G$168*(1+rvanilla)^0.5)-SUM($G403:AA403),(Input!$G$168*(1+rvanilla)^0.5)/A26stdlife))</f>
        <v>0</v>
      </c>
      <c r="AC403" s="161">
        <f>IF(A26stdlife="n/a","n/a",IF(AC$3&gt;(A26stdlife+$E403),(Input!$G$168*(1+rvanilla)^0.5)-SUM($G403:AB403),(Input!$G$168*(1+rvanilla)^0.5)/A26stdlife))</f>
        <v>0</v>
      </c>
      <c r="AD403" s="161">
        <f>IF(A26stdlife="n/a","n/a",IF(AD$3&gt;(A26stdlife+$E403),(Input!$G$168*(1+rvanilla)^0.5)-SUM($G403:AC403),(Input!$G$168*(1+rvanilla)^0.5)/A26stdlife))</f>
        <v>0</v>
      </c>
      <c r="AE403" s="161">
        <f>IF(A26stdlife="n/a","n/a",IF(AE$3&gt;(A26stdlife+$E403),(Input!$G$168*(1+rvanilla)^0.5)-SUM($G403:AD403),(Input!$G$168*(1+rvanilla)^0.5)/A26stdlife))</f>
        <v>0</v>
      </c>
      <c r="AF403" s="161">
        <f>IF(A26stdlife="n/a","n/a",IF(AF$3&gt;(A26stdlife+$E403),(Input!$G$168*(1+rvanilla)^0.5)-SUM($G403:AE403),(Input!$G$168*(1+rvanilla)^0.5)/A26stdlife))</f>
        <v>0</v>
      </c>
      <c r="AG403" s="161">
        <f>IF(A26stdlife="n/a","n/a",IF(AG$3&gt;(A26stdlife+$E403),(Input!$G$168*(1+rvanilla)^0.5)-SUM($G403:AF403),(Input!$G$168*(1+rvanilla)^0.5)/A26stdlife))</f>
        <v>0</v>
      </c>
      <c r="AH403" s="161">
        <f>IF(A26stdlife="n/a","n/a",IF(AH$3&gt;(A26stdlife+$E403),(Input!$G$168*(1+rvanilla)^0.5)-SUM($G403:AG403),(Input!$G$168*(1+rvanilla)^0.5)/A26stdlife))</f>
        <v>0</v>
      </c>
      <c r="AI403" s="161">
        <f>IF(A26stdlife="n/a","n/a",IF(AI$3&gt;(A26stdlife+$E403),(Input!$G$168*(1+rvanilla)^0.5)-SUM($G403:AH403),(Input!$G$168*(1+rvanilla)^0.5)/A26stdlife))</f>
        <v>0</v>
      </c>
      <c r="AJ403" s="161">
        <f>IF(A26stdlife="n/a","n/a",IF(AJ$3&gt;(A26stdlife+$E403),(Input!$G$168*(1+rvanilla)^0.5)-SUM($G403:AI403),(Input!$G$168*(1+rvanilla)^0.5)/A26stdlife))</f>
        <v>0</v>
      </c>
      <c r="AK403" s="161">
        <f>IF(A26stdlife="n/a","n/a",IF(AK$3&gt;(A26stdlife+$E403),(Input!$G$168*(1+rvanilla)^0.5)-SUM($G403:AJ403),(Input!$G$168*(1+rvanilla)^0.5)/A26stdlife))</f>
        <v>0</v>
      </c>
      <c r="AL403" s="161">
        <f>IF(A26stdlife="n/a","n/a",IF(AL$3&gt;(A26stdlife+$E403),(Input!$G$168*(1+rvanilla)^0.5)-SUM($G403:AK403),(Input!$G$168*(1+rvanilla)^0.5)/A26stdlife))</f>
        <v>0</v>
      </c>
      <c r="AM403" s="161">
        <f>IF(A26stdlife="n/a","n/a",IF(AM$3&gt;(A26stdlife+$E403),(Input!$G$168*(1+rvanilla)^0.5)-SUM($G403:AL403),(Input!$G$168*(1+rvanilla)^0.5)/A26stdlife))</f>
        <v>0</v>
      </c>
      <c r="AN403" s="161">
        <f>IF(A26stdlife="n/a","n/a",IF(AN$3&gt;(A26stdlife+$E403),(Input!$G$168*(1+rvanilla)^0.5)-SUM($G403:AM403),(Input!$G$168*(1+rvanilla)^0.5)/A26stdlife))</f>
        <v>0</v>
      </c>
      <c r="AO403" s="161">
        <f>IF(A26stdlife="n/a","n/a",IF(AO$3&gt;(A26stdlife+$E403),(Input!$G$168*(1+rvanilla)^0.5)-SUM($G403:AN403),(Input!$G$168*(1+rvanilla)^0.5)/A26stdlife))</f>
        <v>0</v>
      </c>
      <c r="AP403" s="161">
        <f>IF(A26stdlife="n/a","n/a",IF(AP$3&gt;(A26stdlife+$E403),(Input!$G$168*(1+rvanilla)^0.5)-SUM($G403:AO403),(Input!$G$168*(1+rvanilla)^0.5)/A26stdlife))</f>
        <v>0</v>
      </c>
      <c r="AQ403" s="161">
        <f>IF(A26stdlife="n/a","n/a",IF(AQ$3&gt;(A26stdlife+$E403),(Input!$G$168*(1+rvanilla)^0.5)-SUM($G403:AP403),(Input!$G$168*(1+rvanilla)^0.5)/A26stdlife))</f>
        <v>0</v>
      </c>
      <c r="AR403" s="161">
        <f>IF(A26stdlife="n/a","n/a",IF(AR$3&gt;(A26stdlife+$E403),(Input!$G$168*(1+rvanilla)^0.5)-SUM($G403:AQ403),(Input!$G$168*(1+rvanilla)^0.5)/A26stdlife))</f>
        <v>0</v>
      </c>
      <c r="AS403" s="161">
        <f>IF(A26stdlife="n/a","n/a",IF(AS$3&gt;(A26stdlife+$E403),(Input!$G$168*(1+rvanilla)^0.5)-SUM($G403:AR403),(Input!$G$168*(1+rvanilla)^0.5)/A26stdlife))</f>
        <v>0</v>
      </c>
      <c r="AT403" s="161">
        <f>IF(A26stdlife="n/a","n/a",IF(AT$3&gt;(A26stdlife+$E403),(Input!$G$168*(1+rvanilla)^0.5)-SUM($G403:AS403),(Input!$G$168*(1+rvanilla)^0.5)/A26stdlife))</f>
        <v>0</v>
      </c>
      <c r="AU403" s="161">
        <f>IF(A26stdlife="n/a","n/a",IF(AU$3&gt;(A26stdlife+$E403),(Input!$G$168*(1+rvanilla)^0.5)-SUM($G403:AT403),(Input!$G$168*(1+rvanilla)^0.5)/A26stdlife))</f>
        <v>0</v>
      </c>
      <c r="AV403" s="161">
        <f>IF(A26stdlife="n/a","n/a",IF(AV$3&gt;(A26stdlife+$E403),(Input!$G$168*(1+rvanilla)^0.5)-SUM($G403:AU403),(Input!$G$168*(1+rvanilla)^0.5)/A26stdlife))</f>
        <v>0</v>
      </c>
      <c r="AW403" s="161">
        <f>IF(A26stdlife="n/a","n/a",IF(AW$3&gt;(A26stdlife+$E403),(Input!$G$168*(1+rvanilla)^0.5)-SUM($G403:AV403),(Input!$G$168*(1+rvanilla)^0.5)/A26stdlife))</f>
        <v>0</v>
      </c>
      <c r="AX403" s="161">
        <f>IF(A26stdlife="n/a","n/a",IF(AX$3&gt;(A26stdlife+$E403),(Input!$G$168*(1+rvanilla)^0.5)-SUM($G403:AW403),(Input!$G$168*(1+rvanilla)^0.5)/A26stdlife))</f>
        <v>0</v>
      </c>
      <c r="AY403" s="161">
        <f>IF(A26stdlife="n/a","n/a",IF(AY$3&gt;(A26stdlife+$E403),(Input!$G$168*(1+rvanilla)^0.5)-SUM($G403:AX403),(Input!$G$168*(1+rvanilla)^0.5)/A26stdlife))</f>
        <v>0</v>
      </c>
      <c r="AZ403" s="161">
        <f>IF(A26stdlife="n/a","n/a",IF(AZ$3&gt;(A26stdlife+$E403),(Input!$G$168*(1+rvanilla)^0.5)-SUM($G403:AY403),(Input!$G$168*(1+rvanilla)^0.5)/A26stdlife))</f>
        <v>0</v>
      </c>
      <c r="BA403" s="161">
        <f>IF(A26stdlife="n/a","n/a",IF(BA$3&gt;(A26stdlife+$E403),(Input!$G$168*(1+rvanilla)^0.5)-SUM($G403:AZ403),(Input!$G$168*(1+rvanilla)^0.5)/A26stdlife))</f>
        <v>0</v>
      </c>
      <c r="BB403" s="161">
        <f>IF(A26stdlife="n/a","n/a",IF(BB$3&gt;(A26stdlife+$E403),(Input!$G$168*(1+rvanilla)^0.5)-SUM($G403:BA403),(Input!$G$168*(1+rvanilla)^0.5)/A26stdlife))</f>
        <v>0</v>
      </c>
      <c r="BC403" s="161">
        <f>IF(A26stdlife="n/a","n/a",IF(BC$3&gt;(A26stdlife+$E403),(Input!$G$168*(1+rvanilla)^0.5)-SUM($G403:BB403),(Input!$G$168*(1+rvanilla)^0.5)/A26stdlife))</f>
        <v>0</v>
      </c>
      <c r="BD403" s="161">
        <f>IF(A26stdlife="n/a","n/a",IF(BD$3&gt;(A26stdlife+$E403),(Input!$G$168*(1+rvanilla)^0.5)-SUM($G403:BC403),(Input!$G$168*(1+rvanilla)^0.5)/A26stdlife))</f>
        <v>0</v>
      </c>
      <c r="BE403" s="161">
        <f>IF(A26stdlife="n/a","n/a",IF(BE$3&gt;(A26stdlife+$E403),(Input!$G$168*(1+rvanilla)^0.5)-SUM($G403:BD403),(Input!$G$168*(1+rvanilla)^0.5)/A26stdlife))</f>
        <v>0</v>
      </c>
      <c r="BF403" s="161">
        <f>IF(A26stdlife="n/a","n/a",IF(BF$3&gt;(A26stdlife+$E403),(Input!$G$168*(1+rvanilla)^0.5)-SUM($G403:BE403),(Input!$G$168*(1+rvanilla)^0.5)/A26stdlife))</f>
        <v>0</v>
      </c>
      <c r="BG403" s="161">
        <f>IF(A26stdlife="n/a","n/a",IF(BG$3&gt;(A26stdlife+$E403),(Input!$G$168*(1+rvanilla)^0.5)-SUM($G403:BF403),(Input!$G$168*(1+rvanilla)^0.5)/A26stdlife))</f>
        <v>0</v>
      </c>
      <c r="BH403" s="161">
        <f>IF(A26stdlife="n/a","n/a",IF(BH$3&gt;(A26stdlife+$E403),(Input!$G$168*(1+rvanilla)^0.5)-SUM($G403:BG403),(Input!$G$168*(1+rvanilla)^0.5)/A26stdlife))</f>
        <v>0</v>
      </c>
      <c r="BI403" s="161">
        <f>IF(A26stdlife="n/a","n/a",IF(BI$3&gt;(A26stdlife+$E403),(Input!$G$168*(1+rvanilla)^0.5)-SUM($G403:BH403),(Input!$G$168*(1+rvanilla)^0.5)/A26stdlife))</f>
        <v>0</v>
      </c>
      <c r="BJ403" s="19"/>
      <c r="BK403" s="19"/>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x14ac:dyDescent="0.2">
      <c r="A404" s="19"/>
      <c r="B404" s="19"/>
      <c r="C404" s="35"/>
      <c r="D404" s="469"/>
      <c r="E404" s="281">
        <v>2</v>
      </c>
      <c r="F404" s="37"/>
      <c r="G404" s="393"/>
      <c r="H404" s="306"/>
      <c r="I404" s="161">
        <f>IF(A26stdlife="n/a","n/a",IF(I$3&gt;(A26stdlife+$E404),(Input!$H$168*(1+rvanilla)^0.5)-SUM($H404:H404),(Input!$H$168*(1+rvanilla)^0.5)/A26stdlife))</f>
        <v>0</v>
      </c>
      <c r="J404" s="161">
        <f>IF(A26stdlife="n/a","n/a",IF(J$3&gt;(A26stdlife+$E404),(Input!$H$168*(1+rvanilla)^0.5)-SUM($H404:I404),(Input!$H$168*(1+rvanilla)^0.5)/A26stdlife))</f>
        <v>0</v>
      </c>
      <c r="K404" s="161">
        <f>IF(A26stdlife="n/a","n/a",IF(K$3&gt;(A26stdlife+$E404),(Input!$H$168*(1+rvanilla)^0.5)-SUM($H404:J404),(Input!$H$168*(1+rvanilla)^0.5)/A26stdlife))</f>
        <v>0</v>
      </c>
      <c r="L404" s="161">
        <f>IF(A26stdlife="n/a","n/a",IF(L$3&gt;(A26stdlife+$E404),(Input!$H$168*(1+rvanilla)^0.5)-SUM($H404:K404),(Input!$H$168*(1+rvanilla)^0.5)/A26stdlife))</f>
        <v>0</v>
      </c>
      <c r="M404" s="161">
        <f>IF(A26stdlife="n/a","n/a",IF(M$3&gt;(A26stdlife+$E404),(Input!$H$168*(1+rvanilla)^0.5)-SUM($H404:L404),(Input!$H$168*(1+rvanilla)^0.5)/A26stdlife))</f>
        <v>0</v>
      </c>
      <c r="N404" s="161">
        <f>IF(A26stdlife="n/a","n/a",IF(N$3&gt;(A26stdlife+$E404),(Input!$H$168*(1+rvanilla)^0.5)-SUM($H404:M404),(Input!$H$168*(1+rvanilla)^0.5)/A26stdlife))</f>
        <v>0</v>
      </c>
      <c r="O404" s="161">
        <f>IF(A26stdlife="n/a","n/a",IF(O$3&gt;(A26stdlife+$E404),(Input!$H$168*(1+rvanilla)^0.5)-SUM($H404:N404),(Input!$H$168*(1+rvanilla)^0.5)/A26stdlife))</f>
        <v>0</v>
      </c>
      <c r="P404" s="161">
        <f>IF(A26stdlife="n/a","n/a",IF(P$3&gt;(A26stdlife+$E404),(Input!$H$168*(1+rvanilla)^0.5)-SUM($H404:O404),(Input!$H$168*(1+rvanilla)^0.5)/A26stdlife))</f>
        <v>0</v>
      </c>
      <c r="Q404" s="161">
        <f>IF(A26stdlife="n/a","n/a",IF(Q$3&gt;(A26stdlife+$E404),(Input!$H$168*(1+rvanilla)^0.5)-SUM($H404:P404),(Input!$H$168*(1+rvanilla)^0.5)/A26stdlife))</f>
        <v>0</v>
      </c>
      <c r="R404" s="161">
        <f>IF(A26stdlife="n/a","n/a",IF(R$3&gt;(A26stdlife+$E404),(Input!$H$168*(1+rvanilla)^0.5)-SUM($H404:Q404),(Input!$H$168*(1+rvanilla)^0.5)/A26stdlife))</f>
        <v>0</v>
      </c>
      <c r="S404" s="161">
        <f>IF(A26stdlife="n/a","n/a",IF(S$3&gt;(A26stdlife+$E404),(Input!$H$168*(1+rvanilla)^0.5)-SUM($H404:R404),(Input!$H$168*(1+rvanilla)^0.5)/A26stdlife))</f>
        <v>0</v>
      </c>
      <c r="T404" s="161">
        <f>IF(A26stdlife="n/a","n/a",IF(T$3&gt;(A26stdlife+$E404),(Input!$H$168*(1+rvanilla)^0.5)-SUM($H404:S404),(Input!$H$168*(1+rvanilla)^0.5)/A26stdlife))</f>
        <v>0</v>
      </c>
      <c r="U404" s="161">
        <f>IF(A26stdlife="n/a","n/a",IF(U$3&gt;(A26stdlife+$E404),(Input!$H$168*(1+rvanilla)^0.5)-SUM($H404:T404),(Input!$H$168*(1+rvanilla)^0.5)/A26stdlife))</f>
        <v>0</v>
      </c>
      <c r="V404" s="161">
        <f>IF(A26stdlife="n/a","n/a",IF(V$3&gt;(A26stdlife+$E404),(Input!$H$168*(1+rvanilla)^0.5)-SUM($H404:U404),(Input!$H$168*(1+rvanilla)^0.5)/A26stdlife))</f>
        <v>0</v>
      </c>
      <c r="W404" s="161">
        <f>IF(A26stdlife="n/a","n/a",IF(W$3&gt;(A26stdlife+$E404),(Input!$H$168*(1+rvanilla)^0.5)-SUM($H404:V404),(Input!$H$168*(1+rvanilla)^0.5)/A26stdlife))</f>
        <v>0</v>
      </c>
      <c r="X404" s="161">
        <f>IF(A26stdlife="n/a","n/a",IF(X$3&gt;(A26stdlife+$E404),(Input!$H$168*(1+rvanilla)^0.5)-SUM($H404:W404),(Input!$H$168*(1+rvanilla)^0.5)/A26stdlife))</f>
        <v>0</v>
      </c>
      <c r="Y404" s="161">
        <f>IF(A26stdlife="n/a","n/a",IF(Y$3&gt;(A26stdlife+$E404),(Input!$H$168*(1+rvanilla)^0.5)-SUM($H404:X404),(Input!$H$168*(1+rvanilla)^0.5)/A26stdlife))</f>
        <v>0</v>
      </c>
      <c r="Z404" s="161">
        <f>IF(A26stdlife="n/a","n/a",IF(Z$3&gt;(A26stdlife+$E404),(Input!$H$168*(1+rvanilla)^0.5)-SUM($H404:Y404),(Input!$H$168*(1+rvanilla)^0.5)/A26stdlife))</f>
        <v>0</v>
      </c>
      <c r="AA404" s="161">
        <f>IF(A26stdlife="n/a","n/a",IF(AA$3&gt;(A26stdlife+$E404),(Input!$H$168*(1+rvanilla)^0.5)-SUM($H404:Z404),(Input!$H$168*(1+rvanilla)^0.5)/A26stdlife))</f>
        <v>0</v>
      </c>
      <c r="AB404" s="161">
        <f>IF(A26stdlife="n/a","n/a",IF(AB$3&gt;(A26stdlife+$E404),(Input!$H$168*(1+rvanilla)^0.5)-SUM($H404:AA404),(Input!$H$168*(1+rvanilla)^0.5)/A26stdlife))</f>
        <v>0</v>
      </c>
      <c r="AC404" s="161">
        <f>IF(A26stdlife="n/a","n/a",IF(AC$3&gt;(A26stdlife+$E404),(Input!$H$168*(1+rvanilla)^0.5)-SUM($H404:AB404),(Input!$H$168*(1+rvanilla)^0.5)/A26stdlife))</f>
        <v>0</v>
      </c>
      <c r="AD404" s="161">
        <f>IF(A26stdlife="n/a","n/a",IF(AD$3&gt;(A26stdlife+$E404),(Input!$H$168*(1+rvanilla)^0.5)-SUM($H404:AC404),(Input!$H$168*(1+rvanilla)^0.5)/A26stdlife))</f>
        <v>0</v>
      </c>
      <c r="AE404" s="161">
        <f>IF(A26stdlife="n/a","n/a",IF(AE$3&gt;(A26stdlife+$E404),(Input!$H$168*(1+rvanilla)^0.5)-SUM($H404:AD404),(Input!$H$168*(1+rvanilla)^0.5)/A26stdlife))</f>
        <v>0</v>
      </c>
      <c r="AF404" s="161">
        <f>IF(A26stdlife="n/a","n/a",IF(AF$3&gt;(A26stdlife+$E404),(Input!$H$168*(1+rvanilla)^0.5)-SUM($H404:AE404),(Input!$H$168*(1+rvanilla)^0.5)/A26stdlife))</f>
        <v>0</v>
      </c>
      <c r="AG404" s="161">
        <f>IF(A26stdlife="n/a","n/a",IF(AG$3&gt;(A26stdlife+$E404),(Input!$H$168*(1+rvanilla)^0.5)-SUM($H404:AF404),(Input!$H$168*(1+rvanilla)^0.5)/A26stdlife))</f>
        <v>0</v>
      </c>
      <c r="AH404" s="161">
        <f>IF(A26stdlife="n/a","n/a",IF(AH$3&gt;(A26stdlife+$E404),(Input!$H$168*(1+rvanilla)^0.5)-SUM($H404:AG404),(Input!$H$168*(1+rvanilla)^0.5)/A26stdlife))</f>
        <v>0</v>
      </c>
      <c r="AI404" s="161">
        <f>IF(A26stdlife="n/a","n/a",IF(AI$3&gt;(A26stdlife+$E404),(Input!$H$168*(1+rvanilla)^0.5)-SUM($H404:AH404),(Input!$H$168*(1+rvanilla)^0.5)/A26stdlife))</f>
        <v>0</v>
      </c>
      <c r="AJ404" s="161">
        <f>IF(A26stdlife="n/a","n/a",IF(AJ$3&gt;(A26stdlife+$E404),(Input!$H$168*(1+rvanilla)^0.5)-SUM($H404:AI404),(Input!$H$168*(1+rvanilla)^0.5)/A26stdlife))</f>
        <v>0</v>
      </c>
      <c r="AK404" s="161">
        <f>IF(A26stdlife="n/a","n/a",IF(AK$3&gt;(A26stdlife+$E404),(Input!$H$168*(1+rvanilla)^0.5)-SUM($H404:AJ404),(Input!$H$168*(1+rvanilla)^0.5)/A26stdlife))</f>
        <v>0</v>
      </c>
      <c r="AL404" s="161">
        <f>IF(A26stdlife="n/a","n/a",IF(AL$3&gt;(A26stdlife+$E404),(Input!$H$168*(1+rvanilla)^0.5)-SUM($H404:AK404),(Input!$H$168*(1+rvanilla)^0.5)/A26stdlife))</f>
        <v>0</v>
      </c>
      <c r="AM404" s="161">
        <f>IF(A26stdlife="n/a","n/a",IF(AM$3&gt;(A26stdlife+$E404),(Input!$H$168*(1+rvanilla)^0.5)-SUM($H404:AL404),(Input!$H$168*(1+rvanilla)^0.5)/A26stdlife))</f>
        <v>0</v>
      </c>
      <c r="AN404" s="161">
        <f>IF(A26stdlife="n/a","n/a",IF(AN$3&gt;(A26stdlife+$E404),(Input!$H$168*(1+rvanilla)^0.5)-SUM($H404:AM404),(Input!$H$168*(1+rvanilla)^0.5)/A26stdlife))</f>
        <v>0</v>
      </c>
      <c r="AO404" s="161">
        <f>IF(A26stdlife="n/a","n/a",IF(AO$3&gt;(A26stdlife+$E404),(Input!$H$168*(1+rvanilla)^0.5)-SUM($H404:AN404),(Input!$H$168*(1+rvanilla)^0.5)/A26stdlife))</f>
        <v>0</v>
      </c>
      <c r="AP404" s="161">
        <f>IF(A26stdlife="n/a","n/a",IF(AP$3&gt;(A26stdlife+$E404),(Input!$H$168*(1+rvanilla)^0.5)-SUM($H404:AO404),(Input!$H$168*(1+rvanilla)^0.5)/A26stdlife))</f>
        <v>0</v>
      </c>
      <c r="AQ404" s="161">
        <f>IF(A26stdlife="n/a","n/a",IF(AQ$3&gt;(A26stdlife+$E404),(Input!$H$168*(1+rvanilla)^0.5)-SUM($H404:AP404),(Input!$H$168*(1+rvanilla)^0.5)/A26stdlife))</f>
        <v>0</v>
      </c>
      <c r="AR404" s="161">
        <f>IF(A26stdlife="n/a","n/a",IF(AR$3&gt;(A26stdlife+$E404),(Input!$H$168*(1+rvanilla)^0.5)-SUM($H404:AQ404),(Input!$H$168*(1+rvanilla)^0.5)/A26stdlife))</f>
        <v>0</v>
      </c>
      <c r="AS404" s="161">
        <f>IF(A26stdlife="n/a","n/a",IF(AS$3&gt;(A26stdlife+$E404),(Input!$H$168*(1+rvanilla)^0.5)-SUM($H404:AR404),(Input!$H$168*(1+rvanilla)^0.5)/A26stdlife))</f>
        <v>0</v>
      </c>
      <c r="AT404" s="161">
        <f>IF(A26stdlife="n/a","n/a",IF(AT$3&gt;(A26stdlife+$E404),(Input!$H$168*(1+rvanilla)^0.5)-SUM($H404:AS404),(Input!$H$168*(1+rvanilla)^0.5)/A26stdlife))</f>
        <v>0</v>
      </c>
      <c r="AU404" s="161">
        <f>IF(A26stdlife="n/a","n/a",IF(AU$3&gt;(A26stdlife+$E404),(Input!$H$168*(1+rvanilla)^0.5)-SUM($H404:AT404),(Input!$H$168*(1+rvanilla)^0.5)/A26stdlife))</f>
        <v>0</v>
      </c>
      <c r="AV404" s="161">
        <f>IF(A26stdlife="n/a","n/a",IF(AV$3&gt;(A26stdlife+$E404),(Input!$H$168*(1+rvanilla)^0.5)-SUM($H404:AU404),(Input!$H$168*(1+rvanilla)^0.5)/A26stdlife))</f>
        <v>0</v>
      </c>
      <c r="AW404" s="161">
        <f>IF(A26stdlife="n/a","n/a",IF(AW$3&gt;(A26stdlife+$E404),(Input!$H$168*(1+rvanilla)^0.5)-SUM($H404:AV404),(Input!$H$168*(1+rvanilla)^0.5)/A26stdlife))</f>
        <v>0</v>
      </c>
      <c r="AX404" s="161">
        <f>IF(A26stdlife="n/a","n/a",IF(AX$3&gt;(A26stdlife+$E404),(Input!$H$168*(1+rvanilla)^0.5)-SUM($H404:AW404),(Input!$H$168*(1+rvanilla)^0.5)/A26stdlife))</f>
        <v>0</v>
      </c>
      <c r="AY404" s="161">
        <f>IF(A26stdlife="n/a","n/a",IF(AY$3&gt;(A26stdlife+$E404),(Input!$H$168*(1+rvanilla)^0.5)-SUM($H404:AX404),(Input!$H$168*(1+rvanilla)^0.5)/A26stdlife))</f>
        <v>0</v>
      </c>
      <c r="AZ404" s="161">
        <f>IF(A26stdlife="n/a","n/a",IF(AZ$3&gt;(A26stdlife+$E404),(Input!$H$168*(1+rvanilla)^0.5)-SUM($H404:AY404),(Input!$H$168*(1+rvanilla)^0.5)/A26stdlife))</f>
        <v>0</v>
      </c>
      <c r="BA404" s="161">
        <f>IF(A26stdlife="n/a","n/a",IF(BA$3&gt;(A26stdlife+$E404),(Input!$H$168*(1+rvanilla)^0.5)-SUM($H404:AZ404),(Input!$H$168*(1+rvanilla)^0.5)/A26stdlife))</f>
        <v>0</v>
      </c>
      <c r="BB404" s="161">
        <f>IF(A26stdlife="n/a","n/a",IF(BB$3&gt;(A26stdlife+$E404),(Input!$H$168*(1+rvanilla)^0.5)-SUM($H404:BA404),(Input!$H$168*(1+rvanilla)^0.5)/A26stdlife))</f>
        <v>0</v>
      </c>
      <c r="BC404" s="161">
        <f>IF(A26stdlife="n/a","n/a",IF(BC$3&gt;(A26stdlife+$E404),(Input!$H$168*(1+rvanilla)^0.5)-SUM($H404:BB404),(Input!$H$168*(1+rvanilla)^0.5)/A26stdlife))</f>
        <v>0</v>
      </c>
      <c r="BD404" s="161">
        <f>IF(A26stdlife="n/a","n/a",IF(BD$3&gt;(A26stdlife+$E404),(Input!$H$168*(1+rvanilla)^0.5)-SUM($H404:BC404),(Input!$H$168*(1+rvanilla)^0.5)/A26stdlife))</f>
        <v>0</v>
      </c>
      <c r="BE404" s="161">
        <f>IF(A26stdlife="n/a","n/a",IF(BE$3&gt;(A26stdlife+$E404),(Input!$H$168*(1+rvanilla)^0.5)-SUM($H404:BD404),(Input!$H$168*(1+rvanilla)^0.5)/A26stdlife))</f>
        <v>0</v>
      </c>
      <c r="BF404" s="161">
        <f>IF(A26stdlife="n/a","n/a",IF(BF$3&gt;(A26stdlife+$E404),(Input!$H$168*(1+rvanilla)^0.5)-SUM($H404:BE404),(Input!$H$168*(1+rvanilla)^0.5)/A26stdlife))</f>
        <v>0</v>
      </c>
      <c r="BG404" s="161">
        <f>IF(A26stdlife="n/a","n/a",IF(BG$3&gt;(A26stdlife+$E404),(Input!$H$168*(1+rvanilla)^0.5)-SUM($H404:BF404),(Input!$H$168*(1+rvanilla)^0.5)/A26stdlife))</f>
        <v>0</v>
      </c>
      <c r="BH404" s="161">
        <f>IF(A26stdlife="n/a","n/a",IF(BH$3&gt;(A26stdlife+$E404),(Input!$H$168*(1+rvanilla)^0.5)-SUM($H404:BG404),(Input!$H$168*(1+rvanilla)^0.5)/A26stdlife))</f>
        <v>0</v>
      </c>
      <c r="BI404" s="161">
        <f>IF(A26stdlife="n/a","n/a",IF(BI$3&gt;(A26stdlife+$E404),(Input!$H$168*(1+rvanilla)^0.5)-SUM($H404:BH404),(Input!$H$168*(1+rvanilla)^0.5)/A26stdlife))</f>
        <v>0</v>
      </c>
      <c r="BJ404" s="19"/>
      <c r="BK404" s="19"/>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x14ac:dyDescent="0.2">
      <c r="A405" s="19"/>
      <c r="B405" s="19"/>
      <c r="C405" s="35"/>
      <c r="D405" s="469"/>
      <c r="E405" s="281">
        <v>3</v>
      </c>
      <c r="F405" s="37"/>
      <c r="G405" s="393"/>
      <c r="H405" s="307"/>
      <c r="I405" s="306"/>
      <c r="J405" s="161">
        <f>IF(A26stdlife="n/a","n/a",IF(J$3&gt;(A26stdlife+$E405),(Input!$I$168*(1+rvanilla)^0.5)-SUM($I405:I405),(Input!$I$168*(1+rvanilla)^0.5)/A26stdlife))</f>
        <v>0</v>
      </c>
      <c r="K405" s="161">
        <f>IF(A26stdlife="n/a","n/a",IF(K$3&gt;(A26stdlife+$E405),(Input!$I$168*(1+rvanilla)^0.5)-SUM($I405:J405),(Input!$I$168*(1+rvanilla)^0.5)/A26stdlife))</f>
        <v>0</v>
      </c>
      <c r="L405" s="161">
        <f>IF(A26stdlife="n/a","n/a",IF(L$3&gt;(A26stdlife+$E405),(Input!$I$168*(1+rvanilla)^0.5)-SUM($I405:K405),(Input!$I$168*(1+rvanilla)^0.5)/A26stdlife))</f>
        <v>0</v>
      </c>
      <c r="M405" s="161">
        <f>IF(A26stdlife="n/a","n/a",IF(M$3&gt;(A26stdlife+$E405),(Input!$I$168*(1+rvanilla)^0.5)-SUM($I405:L405),(Input!$I$168*(1+rvanilla)^0.5)/A26stdlife))</f>
        <v>0</v>
      </c>
      <c r="N405" s="161">
        <f>IF(A26stdlife="n/a","n/a",IF(N$3&gt;(A26stdlife+$E405),(Input!$I$168*(1+rvanilla)^0.5)-SUM($I405:M405),(Input!$I$168*(1+rvanilla)^0.5)/A26stdlife))</f>
        <v>0</v>
      </c>
      <c r="O405" s="161">
        <f>IF(A26stdlife="n/a","n/a",IF(O$3&gt;(A26stdlife+$E405),(Input!$I$168*(1+rvanilla)^0.5)-SUM($I405:N405),(Input!$I$168*(1+rvanilla)^0.5)/A26stdlife))</f>
        <v>0</v>
      </c>
      <c r="P405" s="161">
        <f>IF(A26stdlife="n/a","n/a",IF(P$3&gt;(A26stdlife+$E405),(Input!$I$168*(1+rvanilla)^0.5)-SUM($I405:O405),(Input!$I$168*(1+rvanilla)^0.5)/A26stdlife))</f>
        <v>0</v>
      </c>
      <c r="Q405" s="161">
        <f>IF(A26stdlife="n/a","n/a",IF(Q$3&gt;(A26stdlife+$E405),(Input!$I$168*(1+rvanilla)^0.5)-SUM($I405:P405),(Input!$I$168*(1+rvanilla)^0.5)/A26stdlife))</f>
        <v>0</v>
      </c>
      <c r="R405" s="161">
        <f>IF(A26stdlife="n/a","n/a",IF(R$3&gt;(A26stdlife+$E405),(Input!$I$168*(1+rvanilla)^0.5)-SUM($I405:Q405),(Input!$I$168*(1+rvanilla)^0.5)/A26stdlife))</f>
        <v>0</v>
      </c>
      <c r="S405" s="161">
        <f>IF(A26stdlife="n/a","n/a",IF(S$3&gt;(A26stdlife+$E405),(Input!$I$168*(1+rvanilla)^0.5)-SUM($I405:R405),(Input!$I$168*(1+rvanilla)^0.5)/A26stdlife))</f>
        <v>0</v>
      </c>
      <c r="T405" s="161">
        <f>IF(A26stdlife="n/a","n/a",IF(T$3&gt;(A26stdlife+$E405),(Input!$I$168*(1+rvanilla)^0.5)-SUM($I405:S405),(Input!$I$168*(1+rvanilla)^0.5)/A26stdlife))</f>
        <v>0</v>
      </c>
      <c r="U405" s="161">
        <f>IF(A26stdlife="n/a","n/a",IF(U$3&gt;(A26stdlife+$E405),(Input!$I$168*(1+rvanilla)^0.5)-SUM($I405:T405),(Input!$I$168*(1+rvanilla)^0.5)/A26stdlife))</f>
        <v>0</v>
      </c>
      <c r="V405" s="161">
        <f>IF(A26stdlife="n/a","n/a",IF(V$3&gt;(A26stdlife+$E405),(Input!$I$168*(1+rvanilla)^0.5)-SUM($I405:U405),(Input!$I$168*(1+rvanilla)^0.5)/A26stdlife))</f>
        <v>0</v>
      </c>
      <c r="W405" s="161">
        <f>IF(A26stdlife="n/a","n/a",IF(W$3&gt;(A26stdlife+$E405),(Input!$I$168*(1+rvanilla)^0.5)-SUM($I405:V405),(Input!$I$168*(1+rvanilla)^0.5)/A26stdlife))</f>
        <v>0</v>
      </c>
      <c r="X405" s="161">
        <f>IF(A26stdlife="n/a","n/a",IF(X$3&gt;(A26stdlife+$E405),(Input!$I$168*(1+rvanilla)^0.5)-SUM($I405:W405),(Input!$I$168*(1+rvanilla)^0.5)/A26stdlife))</f>
        <v>0</v>
      </c>
      <c r="Y405" s="161">
        <f>IF(A26stdlife="n/a","n/a",IF(Y$3&gt;(A26stdlife+$E405),(Input!$I$168*(1+rvanilla)^0.5)-SUM($I405:X405),(Input!$I$168*(1+rvanilla)^0.5)/A26stdlife))</f>
        <v>0</v>
      </c>
      <c r="Z405" s="161">
        <f>IF(A26stdlife="n/a","n/a",IF(Z$3&gt;(A26stdlife+$E405),(Input!$I$168*(1+rvanilla)^0.5)-SUM($I405:Y405),(Input!$I$168*(1+rvanilla)^0.5)/A26stdlife))</f>
        <v>0</v>
      </c>
      <c r="AA405" s="161">
        <f>IF(A26stdlife="n/a","n/a",IF(AA$3&gt;(A26stdlife+$E405),(Input!$I$168*(1+rvanilla)^0.5)-SUM($I405:Z405),(Input!$I$168*(1+rvanilla)^0.5)/A26stdlife))</f>
        <v>0</v>
      </c>
      <c r="AB405" s="161">
        <f>IF(A26stdlife="n/a","n/a",IF(AB$3&gt;(A26stdlife+$E405),(Input!$I$168*(1+rvanilla)^0.5)-SUM($I405:AA405),(Input!$I$168*(1+rvanilla)^0.5)/A26stdlife))</f>
        <v>0</v>
      </c>
      <c r="AC405" s="161">
        <f>IF(A26stdlife="n/a","n/a",IF(AC$3&gt;(A26stdlife+$E405),(Input!$I$168*(1+rvanilla)^0.5)-SUM($I405:AB405),(Input!$I$168*(1+rvanilla)^0.5)/A26stdlife))</f>
        <v>0</v>
      </c>
      <c r="AD405" s="161">
        <f>IF(A26stdlife="n/a","n/a",IF(AD$3&gt;(A26stdlife+$E405),(Input!$I$168*(1+rvanilla)^0.5)-SUM($I405:AC405),(Input!$I$168*(1+rvanilla)^0.5)/A26stdlife))</f>
        <v>0</v>
      </c>
      <c r="AE405" s="161">
        <f>IF(A26stdlife="n/a","n/a",IF(AE$3&gt;(A26stdlife+$E405),(Input!$I$168*(1+rvanilla)^0.5)-SUM($I405:AD405),(Input!$I$168*(1+rvanilla)^0.5)/A26stdlife))</f>
        <v>0</v>
      </c>
      <c r="AF405" s="161">
        <f>IF(A26stdlife="n/a","n/a",IF(AF$3&gt;(A26stdlife+$E405),(Input!$I$168*(1+rvanilla)^0.5)-SUM($I405:AE405),(Input!$I$168*(1+rvanilla)^0.5)/A26stdlife))</f>
        <v>0</v>
      </c>
      <c r="AG405" s="161">
        <f>IF(A26stdlife="n/a","n/a",IF(AG$3&gt;(A26stdlife+$E405),(Input!$I$168*(1+rvanilla)^0.5)-SUM($I405:AF405),(Input!$I$168*(1+rvanilla)^0.5)/A26stdlife))</f>
        <v>0</v>
      </c>
      <c r="AH405" s="161">
        <f>IF(A26stdlife="n/a","n/a",IF(AH$3&gt;(A26stdlife+$E405),(Input!$I$168*(1+rvanilla)^0.5)-SUM($I405:AG405),(Input!$I$168*(1+rvanilla)^0.5)/A26stdlife))</f>
        <v>0</v>
      </c>
      <c r="AI405" s="161">
        <f>IF(A26stdlife="n/a","n/a",IF(AI$3&gt;(A26stdlife+$E405),(Input!$I$168*(1+rvanilla)^0.5)-SUM($I405:AH405),(Input!$I$168*(1+rvanilla)^0.5)/A26stdlife))</f>
        <v>0</v>
      </c>
      <c r="AJ405" s="161">
        <f>IF(A26stdlife="n/a","n/a",IF(AJ$3&gt;(A26stdlife+$E405),(Input!$I$168*(1+rvanilla)^0.5)-SUM($I405:AI405),(Input!$I$168*(1+rvanilla)^0.5)/A26stdlife))</f>
        <v>0</v>
      </c>
      <c r="AK405" s="161">
        <f>IF(A26stdlife="n/a","n/a",IF(AK$3&gt;(A26stdlife+$E405),(Input!$I$168*(1+rvanilla)^0.5)-SUM($I405:AJ405),(Input!$I$168*(1+rvanilla)^0.5)/A26stdlife))</f>
        <v>0</v>
      </c>
      <c r="AL405" s="161">
        <f>IF(A26stdlife="n/a","n/a",IF(AL$3&gt;(A26stdlife+$E405),(Input!$I$168*(1+rvanilla)^0.5)-SUM($I405:AK405),(Input!$I$168*(1+rvanilla)^0.5)/A26stdlife))</f>
        <v>0</v>
      </c>
      <c r="AM405" s="161">
        <f>IF(A26stdlife="n/a","n/a",IF(AM$3&gt;(A26stdlife+$E405),(Input!$I$168*(1+rvanilla)^0.5)-SUM($I405:AL405),(Input!$I$168*(1+rvanilla)^0.5)/A26stdlife))</f>
        <v>0</v>
      </c>
      <c r="AN405" s="161">
        <f>IF(A26stdlife="n/a","n/a",IF(AN$3&gt;(A26stdlife+$E405),(Input!$I$168*(1+rvanilla)^0.5)-SUM($I405:AM405),(Input!$I$168*(1+rvanilla)^0.5)/A26stdlife))</f>
        <v>0</v>
      </c>
      <c r="AO405" s="161">
        <f>IF(A26stdlife="n/a","n/a",IF(AO$3&gt;(A26stdlife+$E405),(Input!$I$168*(1+rvanilla)^0.5)-SUM($I405:AN405),(Input!$I$168*(1+rvanilla)^0.5)/A26stdlife))</f>
        <v>0</v>
      </c>
      <c r="AP405" s="161">
        <f>IF(A26stdlife="n/a","n/a",IF(AP$3&gt;(A26stdlife+$E405),(Input!$I$168*(1+rvanilla)^0.5)-SUM($I405:AO405),(Input!$I$168*(1+rvanilla)^0.5)/A26stdlife))</f>
        <v>0</v>
      </c>
      <c r="AQ405" s="161">
        <f>IF(A26stdlife="n/a","n/a",IF(AQ$3&gt;(A26stdlife+$E405),(Input!$I$168*(1+rvanilla)^0.5)-SUM($I405:AP405),(Input!$I$168*(1+rvanilla)^0.5)/A26stdlife))</f>
        <v>0</v>
      </c>
      <c r="AR405" s="161">
        <f>IF(A26stdlife="n/a","n/a",IF(AR$3&gt;(A26stdlife+$E405),(Input!$I$168*(1+rvanilla)^0.5)-SUM($I405:AQ405),(Input!$I$168*(1+rvanilla)^0.5)/A26stdlife))</f>
        <v>0</v>
      </c>
      <c r="AS405" s="161">
        <f>IF(A26stdlife="n/a","n/a",IF(AS$3&gt;(A26stdlife+$E405),(Input!$I$168*(1+rvanilla)^0.5)-SUM($I405:AR405),(Input!$I$168*(1+rvanilla)^0.5)/A26stdlife))</f>
        <v>0</v>
      </c>
      <c r="AT405" s="161">
        <f>IF(A26stdlife="n/a","n/a",IF(AT$3&gt;(A26stdlife+$E405),(Input!$I$168*(1+rvanilla)^0.5)-SUM($I405:AS405),(Input!$I$168*(1+rvanilla)^0.5)/A26stdlife))</f>
        <v>0</v>
      </c>
      <c r="AU405" s="161">
        <f>IF(A26stdlife="n/a","n/a",IF(AU$3&gt;(A26stdlife+$E405),(Input!$I$168*(1+rvanilla)^0.5)-SUM($I405:AT405),(Input!$I$168*(1+rvanilla)^0.5)/A26stdlife))</f>
        <v>0</v>
      </c>
      <c r="AV405" s="161">
        <f>IF(A26stdlife="n/a","n/a",IF(AV$3&gt;(A26stdlife+$E405),(Input!$I$168*(1+rvanilla)^0.5)-SUM($I405:AU405),(Input!$I$168*(1+rvanilla)^0.5)/A26stdlife))</f>
        <v>0</v>
      </c>
      <c r="AW405" s="161">
        <f>IF(A26stdlife="n/a","n/a",IF(AW$3&gt;(A26stdlife+$E405),(Input!$I$168*(1+rvanilla)^0.5)-SUM($I405:AV405),(Input!$I$168*(1+rvanilla)^0.5)/A26stdlife))</f>
        <v>0</v>
      </c>
      <c r="AX405" s="161">
        <f>IF(A26stdlife="n/a","n/a",IF(AX$3&gt;(A26stdlife+$E405),(Input!$I$168*(1+rvanilla)^0.5)-SUM($I405:AW405),(Input!$I$168*(1+rvanilla)^0.5)/A26stdlife))</f>
        <v>0</v>
      </c>
      <c r="AY405" s="161">
        <f>IF(A26stdlife="n/a","n/a",IF(AY$3&gt;(A26stdlife+$E405),(Input!$I$168*(1+rvanilla)^0.5)-SUM($I405:AX405),(Input!$I$168*(1+rvanilla)^0.5)/A26stdlife))</f>
        <v>0</v>
      </c>
      <c r="AZ405" s="161">
        <f>IF(A26stdlife="n/a","n/a",IF(AZ$3&gt;(A26stdlife+$E405),(Input!$I$168*(1+rvanilla)^0.5)-SUM($I405:AY405),(Input!$I$168*(1+rvanilla)^0.5)/A26stdlife))</f>
        <v>0</v>
      </c>
      <c r="BA405" s="161">
        <f>IF(A26stdlife="n/a","n/a",IF(BA$3&gt;(A26stdlife+$E405),(Input!$I$168*(1+rvanilla)^0.5)-SUM($I405:AZ405),(Input!$I$168*(1+rvanilla)^0.5)/A26stdlife))</f>
        <v>0</v>
      </c>
      <c r="BB405" s="161">
        <f>IF(A26stdlife="n/a","n/a",IF(BB$3&gt;(A26stdlife+$E405),(Input!$I$168*(1+rvanilla)^0.5)-SUM($I405:BA405),(Input!$I$168*(1+rvanilla)^0.5)/A26stdlife))</f>
        <v>0</v>
      </c>
      <c r="BC405" s="161">
        <f>IF(A26stdlife="n/a","n/a",IF(BC$3&gt;(A26stdlife+$E405),(Input!$I$168*(1+rvanilla)^0.5)-SUM($I405:BB405),(Input!$I$168*(1+rvanilla)^0.5)/A26stdlife))</f>
        <v>0</v>
      </c>
      <c r="BD405" s="161">
        <f>IF(A26stdlife="n/a","n/a",IF(BD$3&gt;(A26stdlife+$E405),(Input!$I$168*(1+rvanilla)^0.5)-SUM($I405:BC405),(Input!$I$168*(1+rvanilla)^0.5)/A26stdlife))</f>
        <v>0</v>
      </c>
      <c r="BE405" s="161">
        <f>IF(A26stdlife="n/a","n/a",IF(BE$3&gt;(A26stdlife+$E405),(Input!$I$168*(1+rvanilla)^0.5)-SUM($I405:BD405),(Input!$I$168*(1+rvanilla)^0.5)/A26stdlife))</f>
        <v>0</v>
      </c>
      <c r="BF405" s="161">
        <f>IF(A26stdlife="n/a","n/a",IF(BF$3&gt;(A26stdlife+$E405),(Input!$I$168*(1+rvanilla)^0.5)-SUM($I405:BE405),(Input!$I$168*(1+rvanilla)^0.5)/A26stdlife))</f>
        <v>0</v>
      </c>
      <c r="BG405" s="161">
        <f>IF(A26stdlife="n/a","n/a",IF(BG$3&gt;(A26stdlife+$E405),(Input!$I$168*(1+rvanilla)^0.5)-SUM($I405:BF405),(Input!$I$168*(1+rvanilla)^0.5)/A26stdlife))</f>
        <v>0</v>
      </c>
      <c r="BH405" s="161">
        <f>IF(A26stdlife="n/a","n/a",IF(BH$3&gt;(A26stdlife+$E405),(Input!$I$168*(1+rvanilla)^0.5)-SUM($I405:BG405),(Input!$I$168*(1+rvanilla)^0.5)/A26stdlife))</f>
        <v>0</v>
      </c>
      <c r="BI405" s="161">
        <f>IF(A26stdlife="n/a","n/a",IF(BI$3&gt;(A26stdlife+$E405),(Input!$I$168*(1+rvanilla)^0.5)-SUM($I405:BH405),(Input!$I$168*(1+rvanilla)^0.5)/A26stdlife))</f>
        <v>0</v>
      </c>
      <c r="BJ405" s="19"/>
      <c r="BK405" s="19"/>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x14ac:dyDescent="0.2">
      <c r="A406" s="19"/>
      <c r="B406" s="19"/>
      <c r="C406" s="35"/>
      <c r="D406" s="469"/>
      <c r="E406" s="281">
        <v>4</v>
      </c>
      <c r="F406" s="37"/>
      <c r="G406" s="393"/>
      <c r="H406" s="307"/>
      <c r="I406" s="307"/>
      <c r="J406" s="306"/>
      <c r="K406" s="161">
        <f>IF(A26stdlife="n/a","n/a",IF(K$3&gt;(A26stdlife+$E406),(Input!$J$168*(1+rvanilla)^0.5)-SUM($J406:J406),(Input!$J$168*(1+rvanilla)^0.5)/A26stdlife))</f>
        <v>0</v>
      </c>
      <c r="L406" s="161">
        <f>IF(A26stdlife="n/a","n/a",IF(L$3&gt;(A26stdlife+$E406),(Input!$J$168*(1+rvanilla)^0.5)-SUM($J406:K406),(Input!$J$168*(1+rvanilla)^0.5)/A26stdlife))</f>
        <v>0</v>
      </c>
      <c r="M406" s="161">
        <f>IF(A26stdlife="n/a","n/a",IF(M$3&gt;(A26stdlife+$E406),(Input!$J$168*(1+rvanilla)^0.5)-SUM($J406:L406),(Input!$J$168*(1+rvanilla)^0.5)/A26stdlife))</f>
        <v>0</v>
      </c>
      <c r="N406" s="161">
        <f>IF(A26stdlife="n/a","n/a",IF(N$3&gt;(A26stdlife+$E406),(Input!$J$168*(1+rvanilla)^0.5)-SUM($J406:M406),(Input!$J$168*(1+rvanilla)^0.5)/A26stdlife))</f>
        <v>0</v>
      </c>
      <c r="O406" s="161">
        <f>IF(A26stdlife="n/a","n/a",IF(O$3&gt;(A26stdlife+$E406),(Input!$J$168*(1+rvanilla)^0.5)-SUM($J406:N406),(Input!$J$168*(1+rvanilla)^0.5)/A26stdlife))</f>
        <v>0</v>
      </c>
      <c r="P406" s="161">
        <f>IF(A26stdlife="n/a","n/a",IF(P$3&gt;(A26stdlife+$E406),(Input!$J$168*(1+rvanilla)^0.5)-SUM($J406:O406),(Input!$J$168*(1+rvanilla)^0.5)/A26stdlife))</f>
        <v>0</v>
      </c>
      <c r="Q406" s="161">
        <f>IF(A26stdlife="n/a","n/a",IF(Q$3&gt;(A26stdlife+$E406),(Input!$J$168*(1+rvanilla)^0.5)-SUM($J406:P406),(Input!$J$168*(1+rvanilla)^0.5)/A26stdlife))</f>
        <v>0</v>
      </c>
      <c r="R406" s="161">
        <f>IF(A26stdlife="n/a","n/a",IF(R$3&gt;(A26stdlife+$E406),(Input!$J$168*(1+rvanilla)^0.5)-SUM($J406:Q406),(Input!$J$168*(1+rvanilla)^0.5)/A26stdlife))</f>
        <v>0</v>
      </c>
      <c r="S406" s="161">
        <f>IF(A26stdlife="n/a","n/a",IF(S$3&gt;(A26stdlife+$E406),(Input!$J$168*(1+rvanilla)^0.5)-SUM($J406:R406),(Input!$J$168*(1+rvanilla)^0.5)/A26stdlife))</f>
        <v>0</v>
      </c>
      <c r="T406" s="161">
        <f>IF(A26stdlife="n/a","n/a",IF(T$3&gt;(A26stdlife+$E406),(Input!$J$168*(1+rvanilla)^0.5)-SUM($J406:S406),(Input!$J$168*(1+rvanilla)^0.5)/A26stdlife))</f>
        <v>0</v>
      </c>
      <c r="U406" s="161">
        <f>IF(A26stdlife="n/a","n/a",IF(U$3&gt;(A26stdlife+$E406),(Input!$J$168*(1+rvanilla)^0.5)-SUM($J406:T406),(Input!$J$168*(1+rvanilla)^0.5)/A26stdlife))</f>
        <v>0</v>
      </c>
      <c r="V406" s="161">
        <f>IF(A26stdlife="n/a","n/a",IF(V$3&gt;(A26stdlife+$E406),(Input!$J$168*(1+rvanilla)^0.5)-SUM($J406:U406),(Input!$J$168*(1+rvanilla)^0.5)/A26stdlife))</f>
        <v>0</v>
      </c>
      <c r="W406" s="161">
        <f>IF(A26stdlife="n/a","n/a",IF(W$3&gt;(A26stdlife+$E406),(Input!$J$168*(1+rvanilla)^0.5)-SUM($J406:V406),(Input!$J$168*(1+rvanilla)^0.5)/A26stdlife))</f>
        <v>0</v>
      </c>
      <c r="X406" s="161">
        <f>IF(A26stdlife="n/a","n/a",IF(X$3&gt;(A26stdlife+$E406),(Input!$J$168*(1+rvanilla)^0.5)-SUM($J406:W406),(Input!$J$168*(1+rvanilla)^0.5)/A26stdlife))</f>
        <v>0</v>
      </c>
      <c r="Y406" s="161">
        <f>IF(A26stdlife="n/a","n/a",IF(Y$3&gt;(A26stdlife+$E406),(Input!$J$168*(1+rvanilla)^0.5)-SUM($J406:X406),(Input!$J$168*(1+rvanilla)^0.5)/A26stdlife))</f>
        <v>0</v>
      </c>
      <c r="Z406" s="161">
        <f>IF(A26stdlife="n/a","n/a",IF(Z$3&gt;(A26stdlife+$E406),(Input!$J$168*(1+rvanilla)^0.5)-SUM($J406:Y406),(Input!$J$168*(1+rvanilla)^0.5)/A26stdlife))</f>
        <v>0</v>
      </c>
      <c r="AA406" s="161">
        <f>IF(A26stdlife="n/a","n/a",IF(AA$3&gt;(A26stdlife+$E406),(Input!$J$168*(1+rvanilla)^0.5)-SUM($J406:Z406),(Input!$J$168*(1+rvanilla)^0.5)/A26stdlife))</f>
        <v>0</v>
      </c>
      <c r="AB406" s="161">
        <f>IF(A26stdlife="n/a","n/a",IF(AB$3&gt;(A26stdlife+$E406),(Input!$J$168*(1+rvanilla)^0.5)-SUM($J406:AA406),(Input!$J$168*(1+rvanilla)^0.5)/A26stdlife))</f>
        <v>0</v>
      </c>
      <c r="AC406" s="161">
        <f>IF(A26stdlife="n/a","n/a",IF(AC$3&gt;(A26stdlife+$E406),(Input!$J$168*(1+rvanilla)^0.5)-SUM($J406:AB406),(Input!$J$168*(1+rvanilla)^0.5)/A26stdlife))</f>
        <v>0</v>
      </c>
      <c r="AD406" s="161">
        <f>IF(A26stdlife="n/a","n/a",IF(AD$3&gt;(A26stdlife+$E406),(Input!$J$168*(1+rvanilla)^0.5)-SUM($J406:AC406),(Input!$J$168*(1+rvanilla)^0.5)/A26stdlife))</f>
        <v>0</v>
      </c>
      <c r="AE406" s="161">
        <f>IF(A26stdlife="n/a","n/a",IF(AE$3&gt;(A26stdlife+$E406),(Input!$J$168*(1+rvanilla)^0.5)-SUM($J406:AD406),(Input!$J$168*(1+rvanilla)^0.5)/A26stdlife))</f>
        <v>0</v>
      </c>
      <c r="AF406" s="161">
        <f>IF(A26stdlife="n/a","n/a",IF(AF$3&gt;(A26stdlife+$E406),(Input!$J$168*(1+rvanilla)^0.5)-SUM($J406:AE406),(Input!$J$168*(1+rvanilla)^0.5)/A26stdlife))</f>
        <v>0</v>
      </c>
      <c r="AG406" s="161">
        <f>IF(A26stdlife="n/a","n/a",IF(AG$3&gt;(A26stdlife+$E406),(Input!$J$168*(1+rvanilla)^0.5)-SUM($J406:AF406),(Input!$J$168*(1+rvanilla)^0.5)/A26stdlife))</f>
        <v>0</v>
      </c>
      <c r="AH406" s="161">
        <f>IF(A26stdlife="n/a","n/a",IF(AH$3&gt;(A26stdlife+$E406),(Input!$J$168*(1+rvanilla)^0.5)-SUM($J406:AG406),(Input!$J$168*(1+rvanilla)^0.5)/A26stdlife))</f>
        <v>0</v>
      </c>
      <c r="AI406" s="161">
        <f>IF(A26stdlife="n/a","n/a",IF(AI$3&gt;(A26stdlife+$E406),(Input!$J$168*(1+rvanilla)^0.5)-SUM($J406:AH406),(Input!$J$168*(1+rvanilla)^0.5)/A26stdlife))</f>
        <v>0</v>
      </c>
      <c r="AJ406" s="161">
        <f>IF(A26stdlife="n/a","n/a",IF(AJ$3&gt;(A26stdlife+$E406),(Input!$J$168*(1+rvanilla)^0.5)-SUM($J406:AI406),(Input!$J$168*(1+rvanilla)^0.5)/A26stdlife))</f>
        <v>0</v>
      </c>
      <c r="AK406" s="161">
        <f>IF(A26stdlife="n/a","n/a",IF(AK$3&gt;(A26stdlife+$E406),(Input!$J$168*(1+rvanilla)^0.5)-SUM($J406:AJ406),(Input!$J$168*(1+rvanilla)^0.5)/A26stdlife))</f>
        <v>0</v>
      </c>
      <c r="AL406" s="161">
        <f>IF(A26stdlife="n/a","n/a",IF(AL$3&gt;(A26stdlife+$E406),(Input!$J$168*(1+rvanilla)^0.5)-SUM($J406:AK406),(Input!$J$168*(1+rvanilla)^0.5)/A26stdlife))</f>
        <v>0</v>
      </c>
      <c r="AM406" s="161">
        <f>IF(A26stdlife="n/a","n/a",IF(AM$3&gt;(A26stdlife+$E406),(Input!$J$168*(1+rvanilla)^0.5)-SUM($J406:AL406),(Input!$J$168*(1+rvanilla)^0.5)/A26stdlife))</f>
        <v>0</v>
      </c>
      <c r="AN406" s="161">
        <f>IF(A26stdlife="n/a","n/a",IF(AN$3&gt;(A26stdlife+$E406),(Input!$J$168*(1+rvanilla)^0.5)-SUM($J406:AM406),(Input!$J$168*(1+rvanilla)^0.5)/A26stdlife))</f>
        <v>0</v>
      </c>
      <c r="AO406" s="161">
        <f>IF(A26stdlife="n/a","n/a",IF(AO$3&gt;(A26stdlife+$E406),(Input!$J$168*(1+rvanilla)^0.5)-SUM($J406:AN406),(Input!$J$168*(1+rvanilla)^0.5)/A26stdlife))</f>
        <v>0</v>
      </c>
      <c r="AP406" s="161">
        <f>IF(A26stdlife="n/a","n/a",IF(AP$3&gt;(A26stdlife+$E406),(Input!$J$168*(1+rvanilla)^0.5)-SUM($J406:AO406),(Input!$J$168*(1+rvanilla)^0.5)/A26stdlife))</f>
        <v>0</v>
      </c>
      <c r="AQ406" s="161">
        <f>IF(A26stdlife="n/a","n/a",IF(AQ$3&gt;(A26stdlife+$E406),(Input!$J$168*(1+rvanilla)^0.5)-SUM($J406:AP406),(Input!$J$168*(1+rvanilla)^0.5)/A26stdlife))</f>
        <v>0</v>
      </c>
      <c r="AR406" s="161">
        <f>IF(A26stdlife="n/a","n/a",IF(AR$3&gt;(A26stdlife+$E406),(Input!$J$168*(1+rvanilla)^0.5)-SUM($J406:AQ406),(Input!$J$168*(1+rvanilla)^0.5)/A26stdlife))</f>
        <v>0</v>
      </c>
      <c r="AS406" s="161">
        <f>IF(A26stdlife="n/a","n/a",IF(AS$3&gt;(A26stdlife+$E406),(Input!$J$168*(1+rvanilla)^0.5)-SUM($J406:AR406),(Input!$J$168*(1+rvanilla)^0.5)/A26stdlife))</f>
        <v>0</v>
      </c>
      <c r="AT406" s="161">
        <f>IF(A26stdlife="n/a","n/a",IF(AT$3&gt;(A26stdlife+$E406),(Input!$J$168*(1+rvanilla)^0.5)-SUM($J406:AS406),(Input!$J$168*(1+rvanilla)^0.5)/A26stdlife))</f>
        <v>0</v>
      </c>
      <c r="AU406" s="161">
        <f>IF(A26stdlife="n/a","n/a",IF(AU$3&gt;(A26stdlife+$E406),(Input!$J$168*(1+rvanilla)^0.5)-SUM($J406:AT406),(Input!$J$168*(1+rvanilla)^0.5)/A26stdlife))</f>
        <v>0</v>
      </c>
      <c r="AV406" s="161">
        <f>IF(A26stdlife="n/a","n/a",IF(AV$3&gt;(A26stdlife+$E406),(Input!$J$168*(1+rvanilla)^0.5)-SUM($J406:AU406),(Input!$J$168*(1+rvanilla)^0.5)/A26stdlife))</f>
        <v>0</v>
      </c>
      <c r="AW406" s="161">
        <f>IF(A26stdlife="n/a","n/a",IF(AW$3&gt;(A26stdlife+$E406),(Input!$J$168*(1+rvanilla)^0.5)-SUM($J406:AV406),(Input!$J$168*(1+rvanilla)^0.5)/A26stdlife))</f>
        <v>0</v>
      </c>
      <c r="AX406" s="161">
        <f>IF(A26stdlife="n/a","n/a",IF(AX$3&gt;(A26stdlife+$E406),(Input!$J$168*(1+rvanilla)^0.5)-SUM($J406:AW406),(Input!$J$168*(1+rvanilla)^0.5)/A26stdlife))</f>
        <v>0</v>
      </c>
      <c r="AY406" s="161">
        <f>IF(A26stdlife="n/a","n/a",IF(AY$3&gt;(A26stdlife+$E406),(Input!$J$168*(1+rvanilla)^0.5)-SUM($J406:AX406),(Input!$J$168*(1+rvanilla)^0.5)/A26stdlife))</f>
        <v>0</v>
      </c>
      <c r="AZ406" s="161">
        <f>IF(A26stdlife="n/a","n/a",IF(AZ$3&gt;(A26stdlife+$E406),(Input!$J$168*(1+rvanilla)^0.5)-SUM($J406:AY406),(Input!$J$168*(1+rvanilla)^0.5)/A26stdlife))</f>
        <v>0</v>
      </c>
      <c r="BA406" s="161">
        <f>IF(A26stdlife="n/a","n/a",IF(BA$3&gt;(A26stdlife+$E406),(Input!$J$168*(1+rvanilla)^0.5)-SUM($J406:AZ406),(Input!$J$168*(1+rvanilla)^0.5)/A26stdlife))</f>
        <v>0</v>
      </c>
      <c r="BB406" s="161">
        <f>IF(A26stdlife="n/a","n/a",IF(BB$3&gt;(A26stdlife+$E406),(Input!$J$168*(1+rvanilla)^0.5)-SUM($J406:BA406),(Input!$J$168*(1+rvanilla)^0.5)/A26stdlife))</f>
        <v>0</v>
      </c>
      <c r="BC406" s="161">
        <f>IF(A26stdlife="n/a","n/a",IF(BC$3&gt;(A26stdlife+$E406),(Input!$J$168*(1+rvanilla)^0.5)-SUM($J406:BB406),(Input!$J$168*(1+rvanilla)^0.5)/A26stdlife))</f>
        <v>0</v>
      </c>
      <c r="BD406" s="161">
        <f>IF(A26stdlife="n/a","n/a",IF(BD$3&gt;(A26stdlife+$E406),(Input!$J$168*(1+rvanilla)^0.5)-SUM($J406:BC406),(Input!$J$168*(1+rvanilla)^0.5)/A26stdlife))</f>
        <v>0</v>
      </c>
      <c r="BE406" s="161">
        <f>IF(A26stdlife="n/a","n/a",IF(BE$3&gt;(A26stdlife+$E406),(Input!$J$168*(1+rvanilla)^0.5)-SUM($J406:BD406),(Input!$J$168*(1+rvanilla)^0.5)/A26stdlife))</f>
        <v>0</v>
      </c>
      <c r="BF406" s="161">
        <f>IF(A26stdlife="n/a","n/a",IF(BF$3&gt;(A26stdlife+$E406),(Input!$J$168*(1+rvanilla)^0.5)-SUM($J406:BE406),(Input!$J$168*(1+rvanilla)^0.5)/A26stdlife))</f>
        <v>0</v>
      </c>
      <c r="BG406" s="161">
        <f>IF(A26stdlife="n/a","n/a",IF(BG$3&gt;(A26stdlife+$E406),(Input!$J$168*(1+rvanilla)^0.5)-SUM($J406:BF406),(Input!$J$168*(1+rvanilla)^0.5)/A26stdlife))</f>
        <v>0</v>
      </c>
      <c r="BH406" s="161">
        <f>IF(A26stdlife="n/a","n/a",IF(BH$3&gt;(A26stdlife+$E406),(Input!$J$168*(1+rvanilla)^0.5)-SUM($J406:BG406),(Input!$J$168*(1+rvanilla)^0.5)/A26stdlife))</f>
        <v>0</v>
      </c>
      <c r="BI406" s="161">
        <f>IF(A26stdlife="n/a","n/a",IF(BI$3&gt;(A26stdlife+$E406),(Input!$J$168*(1+rvanilla)^0.5)-SUM($J406:BH406),(Input!$J$168*(1+rvanilla)^0.5)/A26stdlife))</f>
        <v>0</v>
      </c>
      <c r="BJ406" s="19"/>
      <c r="BK406" s="19"/>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2" x14ac:dyDescent="0.2">
      <c r="A407" s="19"/>
      <c r="B407" s="19"/>
      <c r="C407" s="35"/>
      <c r="D407" s="469"/>
      <c r="E407" s="281">
        <v>5</v>
      </c>
      <c r="F407" s="37"/>
      <c r="G407" s="393"/>
      <c r="H407" s="307"/>
      <c r="I407" s="307"/>
      <c r="J407" s="307"/>
      <c r="K407" s="306"/>
      <c r="L407" s="161">
        <f>IF(A26stdlife="n/a","n/a",IF(L$3&gt;(A26stdlife+$E407),(Input!$K$168*(1+rvanilla)^0.5)-SUM($K407:K407),(Input!$K$168*(1+rvanilla)^0.5)/A26stdlife))</f>
        <v>0</v>
      </c>
      <c r="M407" s="161">
        <f>IF(A26stdlife="n/a","n/a",IF(M$3&gt;(A26stdlife+$E407),(Input!$K$168*(1+rvanilla)^0.5)-SUM($K407:L407),(Input!$K$168*(1+rvanilla)^0.5)/A26stdlife))</f>
        <v>0</v>
      </c>
      <c r="N407" s="161">
        <f>IF(A26stdlife="n/a","n/a",IF(N$3&gt;(A26stdlife+$E407),(Input!$K$168*(1+rvanilla)^0.5)-SUM($K407:M407),(Input!$K$168*(1+rvanilla)^0.5)/A26stdlife))</f>
        <v>0</v>
      </c>
      <c r="O407" s="161">
        <f>IF(A26stdlife="n/a","n/a",IF(O$3&gt;(A26stdlife+$E407),(Input!$K$168*(1+rvanilla)^0.5)-SUM($K407:N407),(Input!$K$168*(1+rvanilla)^0.5)/A26stdlife))</f>
        <v>0</v>
      </c>
      <c r="P407" s="161">
        <f>IF(A26stdlife="n/a","n/a",IF(P$3&gt;(A26stdlife+$E407),(Input!$K$168*(1+rvanilla)^0.5)-SUM($K407:O407),(Input!$K$168*(1+rvanilla)^0.5)/A26stdlife))</f>
        <v>0</v>
      </c>
      <c r="Q407" s="161">
        <f>IF(A26stdlife="n/a","n/a",IF(Q$3&gt;(A26stdlife+$E407),(Input!$K$168*(1+rvanilla)^0.5)-SUM($K407:P407),(Input!$K$168*(1+rvanilla)^0.5)/A26stdlife))</f>
        <v>0</v>
      </c>
      <c r="R407" s="161">
        <f>IF(A26stdlife="n/a","n/a",IF(R$3&gt;(A26stdlife+$E407),(Input!$K$168*(1+rvanilla)^0.5)-SUM($K407:Q407),(Input!$K$168*(1+rvanilla)^0.5)/A26stdlife))</f>
        <v>0</v>
      </c>
      <c r="S407" s="161">
        <f>IF(A26stdlife="n/a","n/a",IF(S$3&gt;(A26stdlife+$E407),(Input!$K$168*(1+rvanilla)^0.5)-SUM($K407:R407),(Input!$K$168*(1+rvanilla)^0.5)/A26stdlife))</f>
        <v>0</v>
      </c>
      <c r="T407" s="161">
        <f>IF(A26stdlife="n/a","n/a",IF(T$3&gt;(A26stdlife+$E407),(Input!$K$168*(1+rvanilla)^0.5)-SUM($K407:S407),(Input!$K$168*(1+rvanilla)^0.5)/A26stdlife))</f>
        <v>0</v>
      </c>
      <c r="U407" s="161">
        <f>IF(A26stdlife="n/a","n/a",IF(U$3&gt;(A26stdlife+$E407),(Input!$K$168*(1+rvanilla)^0.5)-SUM($K407:T407),(Input!$K$168*(1+rvanilla)^0.5)/A26stdlife))</f>
        <v>0</v>
      </c>
      <c r="V407" s="161">
        <f>IF(A26stdlife="n/a","n/a",IF(V$3&gt;(A26stdlife+$E407),(Input!$K$168*(1+rvanilla)^0.5)-SUM($K407:U407),(Input!$K$168*(1+rvanilla)^0.5)/A26stdlife))</f>
        <v>0</v>
      </c>
      <c r="W407" s="161">
        <f>IF(A26stdlife="n/a","n/a",IF(W$3&gt;(A26stdlife+$E407),(Input!$K$168*(1+rvanilla)^0.5)-SUM($K407:V407),(Input!$K$168*(1+rvanilla)^0.5)/A26stdlife))</f>
        <v>0</v>
      </c>
      <c r="X407" s="161">
        <f>IF(A26stdlife="n/a","n/a",IF(X$3&gt;(A26stdlife+$E407),(Input!$K$168*(1+rvanilla)^0.5)-SUM($K407:W407),(Input!$K$168*(1+rvanilla)^0.5)/A26stdlife))</f>
        <v>0</v>
      </c>
      <c r="Y407" s="161">
        <f>IF(A26stdlife="n/a","n/a",IF(Y$3&gt;(A26stdlife+$E407),(Input!$K$168*(1+rvanilla)^0.5)-SUM($K407:X407),(Input!$K$168*(1+rvanilla)^0.5)/A26stdlife))</f>
        <v>0</v>
      </c>
      <c r="Z407" s="161">
        <f>IF(A26stdlife="n/a","n/a",IF(Z$3&gt;(A26stdlife+$E407),(Input!$K$168*(1+rvanilla)^0.5)-SUM($K407:Y407),(Input!$K$168*(1+rvanilla)^0.5)/A26stdlife))</f>
        <v>0</v>
      </c>
      <c r="AA407" s="161">
        <f>IF(A26stdlife="n/a","n/a",IF(AA$3&gt;(A26stdlife+$E407),(Input!$K$168*(1+rvanilla)^0.5)-SUM($K407:Z407),(Input!$K$168*(1+rvanilla)^0.5)/A26stdlife))</f>
        <v>0</v>
      </c>
      <c r="AB407" s="161">
        <f>IF(A26stdlife="n/a","n/a",IF(AB$3&gt;(A26stdlife+$E407),(Input!$K$168*(1+rvanilla)^0.5)-SUM($K407:AA407),(Input!$K$168*(1+rvanilla)^0.5)/A26stdlife))</f>
        <v>0</v>
      </c>
      <c r="AC407" s="161">
        <f>IF(A26stdlife="n/a","n/a",IF(AC$3&gt;(A26stdlife+$E407),(Input!$K$168*(1+rvanilla)^0.5)-SUM($K407:AB407),(Input!$K$168*(1+rvanilla)^0.5)/A26stdlife))</f>
        <v>0</v>
      </c>
      <c r="AD407" s="161">
        <f>IF(A26stdlife="n/a","n/a",IF(AD$3&gt;(A26stdlife+$E407),(Input!$K$168*(1+rvanilla)^0.5)-SUM($K407:AC407),(Input!$K$168*(1+rvanilla)^0.5)/A26stdlife))</f>
        <v>0</v>
      </c>
      <c r="AE407" s="161">
        <f>IF(A26stdlife="n/a","n/a",IF(AE$3&gt;(A26stdlife+$E407),(Input!$K$168*(1+rvanilla)^0.5)-SUM($K407:AD407),(Input!$K$168*(1+rvanilla)^0.5)/A26stdlife))</f>
        <v>0</v>
      </c>
      <c r="AF407" s="161">
        <f>IF(A26stdlife="n/a","n/a",IF(AF$3&gt;(A26stdlife+$E407),(Input!$K$168*(1+rvanilla)^0.5)-SUM($K407:AE407),(Input!$K$168*(1+rvanilla)^0.5)/A26stdlife))</f>
        <v>0</v>
      </c>
      <c r="AG407" s="161">
        <f>IF(A26stdlife="n/a","n/a",IF(AG$3&gt;(A26stdlife+$E407),(Input!$K$168*(1+rvanilla)^0.5)-SUM($K407:AF407),(Input!$K$168*(1+rvanilla)^0.5)/A26stdlife))</f>
        <v>0</v>
      </c>
      <c r="AH407" s="161">
        <f>IF(A26stdlife="n/a","n/a",IF(AH$3&gt;(A26stdlife+$E407),(Input!$K$168*(1+rvanilla)^0.5)-SUM($K407:AG407),(Input!$K$168*(1+rvanilla)^0.5)/A26stdlife))</f>
        <v>0</v>
      </c>
      <c r="AI407" s="161">
        <f>IF(A26stdlife="n/a","n/a",IF(AI$3&gt;(A26stdlife+$E407),(Input!$K$168*(1+rvanilla)^0.5)-SUM($K407:AH407),(Input!$K$168*(1+rvanilla)^0.5)/A26stdlife))</f>
        <v>0</v>
      </c>
      <c r="AJ407" s="161">
        <f>IF(A26stdlife="n/a","n/a",IF(AJ$3&gt;(A26stdlife+$E407),(Input!$K$168*(1+rvanilla)^0.5)-SUM($K407:AI407),(Input!$K$168*(1+rvanilla)^0.5)/A26stdlife))</f>
        <v>0</v>
      </c>
      <c r="AK407" s="161">
        <f>IF(A26stdlife="n/a","n/a",IF(AK$3&gt;(A26stdlife+$E407),(Input!$K$168*(1+rvanilla)^0.5)-SUM($K407:AJ407),(Input!$K$168*(1+rvanilla)^0.5)/A26stdlife))</f>
        <v>0</v>
      </c>
      <c r="AL407" s="161">
        <f>IF(A26stdlife="n/a","n/a",IF(AL$3&gt;(A26stdlife+$E407),(Input!$K$168*(1+rvanilla)^0.5)-SUM($K407:AK407),(Input!$K$168*(1+rvanilla)^0.5)/A26stdlife))</f>
        <v>0</v>
      </c>
      <c r="AM407" s="161">
        <f>IF(A26stdlife="n/a","n/a",IF(AM$3&gt;(A26stdlife+$E407),(Input!$K$168*(1+rvanilla)^0.5)-SUM($K407:AL407),(Input!$K$168*(1+rvanilla)^0.5)/A26stdlife))</f>
        <v>0</v>
      </c>
      <c r="AN407" s="161">
        <f>IF(A26stdlife="n/a","n/a",IF(AN$3&gt;(A26stdlife+$E407),(Input!$K$168*(1+rvanilla)^0.5)-SUM($K407:AM407),(Input!$K$168*(1+rvanilla)^0.5)/A26stdlife))</f>
        <v>0</v>
      </c>
      <c r="AO407" s="161">
        <f>IF(A26stdlife="n/a","n/a",IF(AO$3&gt;(A26stdlife+$E407),(Input!$K$168*(1+rvanilla)^0.5)-SUM($K407:AN407),(Input!$K$168*(1+rvanilla)^0.5)/A26stdlife))</f>
        <v>0</v>
      </c>
      <c r="AP407" s="161">
        <f>IF(A26stdlife="n/a","n/a",IF(AP$3&gt;(A26stdlife+$E407),(Input!$K$168*(1+rvanilla)^0.5)-SUM($K407:AO407),(Input!$K$168*(1+rvanilla)^0.5)/A26stdlife))</f>
        <v>0</v>
      </c>
      <c r="AQ407" s="161">
        <f>IF(A26stdlife="n/a","n/a",IF(AQ$3&gt;(A26stdlife+$E407),(Input!$K$168*(1+rvanilla)^0.5)-SUM($K407:AP407),(Input!$K$168*(1+rvanilla)^0.5)/A26stdlife))</f>
        <v>0</v>
      </c>
      <c r="AR407" s="161">
        <f>IF(A26stdlife="n/a","n/a",IF(AR$3&gt;(A26stdlife+$E407),(Input!$K$168*(1+rvanilla)^0.5)-SUM($K407:AQ407),(Input!$K$168*(1+rvanilla)^0.5)/A26stdlife))</f>
        <v>0</v>
      </c>
      <c r="AS407" s="161">
        <f>IF(A26stdlife="n/a","n/a",IF(AS$3&gt;(A26stdlife+$E407),(Input!$K$168*(1+rvanilla)^0.5)-SUM($K407:AR407),(Input!$K$168*(1+rvanilla)^0.5)/A26stdlife))</f>
        <v>0</v>
      </c>
      <c r="AT407" s="161">
        <f>IF(A26stdlife="n/a","n/a",IF(AT$3&gt;(A26stdlife+$E407),(Input!$K$168*(1+rvanilla)^0.5)-SUM($K407:AS407),(Input!$K$168*(1+rvanilla)^0.5)/A26stdlife))</f>
        <v>0</v>
      </c>
      <c r="AU407" s="161">
        <f>IF(A26stdlife="n/a","n/a",IF(AU$3&gt;(A26stdlife+$E407),(Input!$K$168*(1+rvanilla)^0.5)-SUM($K407:AT407),(Input!$K$168*(1+rvanilla)^0.5)/A26stdlife))</f>
        <v>0</v>
      </c>
      <c r="AV407" s="161">
        <f>IF(A26stdlife="n/a","n/a",IF(AV$3&gt;(A26stdlife+$E407),(Input!$K$168*(1+rvanilla)^0.5)-SUM($K407:AU407),(Input!$K$168*(1+rvanilla)^0.5)/A26stdlife))</f>
        <v>0</v>
      </c>
      <c r="AW407" s="161">
        <f>IF(A26stdlife="n/a","n/a",IF(AW$3&gt;(A26stdlife+$E407),(Input!$K$168*(1+rvanilla)^0.5)-SUM($K407:AV407),(Input!$K$168*(1+rvanilla)^0.5)/A26stdlife))</f>
        <v>0</v>
      </c>
      <c r="AX407" s="161">
        <f>IF(A26stdlife="n/a","n/a",IF(AX$3&gt;(A26stdlife+$E407),(Input!$K$168*(1+rvanilla)^0.5)-SUM($K407:AW407),(Input!$K$168*(1+rvanilla)^0.5)/A26stdlife))</f>
        <v>0</v>
      </c>
      <c r="AY407" s="161">
        <f>IF(A26stdlife="n/a","n/a",IF(AY$3&gt;(A26stdlife+$E407),(Input!$K$168*(1+rvanilla)^0.5)-SUM($K407:AX407),(Input!$K$168*(1+rvanilla)^0.5)/A26stdlife))</f>
        <v>0</v>
      </c>
      <c r="AZ407" s="161">
        <f>IF(A26stdlife="n/a","n/a",IF(AZ$3&gt;(A26stdlife+$E407),(Input!$K$168*(1+rvanilla)^0.5)-SUM($K407:AY407),(Input!$K$168*(1+rvanilla)^0.5)/A26stdlife))</f>
        <v>0</v>
      </c>
      <c r="BA407" s="161">
        <f>IF(A26stdlife="n/a","n/a",IF(BA$3&gt;(A26stdlife+$E407),(Input!$K$168*(1+rvanilla)^0.5)-SUM($K407:AZ407),(Input!$K$168*(1+rvanilla)^0.5)/A26stdlife))</f>
        <v>0</v>
      </c>
      <c r="BB407" s="161">
        <f>IF(A26stdlife="n/a","n/a",IF(BB$3&gt;(A26stdlife+$E407),(Input!$K$168*(1+rvanilla)^0.5)-SUM($K407:BA407),(Input!$K$168*(1+rvanilla)^0.5)/A26stdlife))</f>
        <v>0</v>
      </c>
      <c r="BC407" s="161">
        <f>IF(A26stdlife="n/a","n/a",IF(BC$3&gt;(A26stdlife+$E407),(Input!$K$168*(1+rvanilla)^0.5)-SUM($K407:BB407),(Input!$K$168*(1+rvanilla)^0.5)/A26stdlife))</f>
        <v>0</v>
      </c>
      <c r="BD407" s="161">
        <f>IF(A26stdlife="n/a","n/a",IF(BD$3&gt;(A26stdlife+$E407),(Input!$K$168*(1+rvanilla)^0.5)-SUM($K407:BC407),(Input!$K$168*(1+rvanilla)^0.5)/A26stdlife))</f>
        <v>0</v>
      </c>
      <c r="BE407" s="161">
        <f>IF(A26stdlife="n/a","n/a",IF(BE$3&gt;(A26stdlife+$E407),(Input!$K$168*(1+rvanilla)^0.5)-SUM($K407:BD407),(Input!$K$168*(1+rvanilla)^0.5)/A26stdlife))</f>
        <v>0</v>
      </c>
      <c r="BF407" s="161">
        <f>IF(A26stdlife="n/a","n/a",IF(BF$3&gt;(A26stdlife+$E407),(Input!$K$168*(1+rvanilla)^0.5)-SUM($K407:BE407),(Input!$K$168*(1+rvanilla)^0.5)/A26stdlife))</f>
        <v>0</v>
      </c>
      <c r="BG407" s="161">
        <f>IF(A26stdlife="n/a","n/a",IF(BG$3&gt;(A26stdlife+$E407),(Input!$K$168*(1+rvanilla)^0.5)-SUM($K407:BF407),(Input!$K$168*(1+rvanilla)^0.5)/A26stdlife))</f>
        <v>0</v>
      </c>
      <c r="BH407" s="161">
        <f>IF(A26stdlife="n/a","n/a",IF(BH$3&gt;(A26stdlife+$E407),(Input!$K$168*(1+rvanilla)^0.5)-SUM($K407:BG407),(Input!$K$168*(1+rvanilla)^0.5)/A26stdlife))</f>
        <v>0</v>
      </c>
      <c r="BI407" s="161">
        <f>IF(A26stdlife="n/a","n/a",IF(BI$3&gt;(A26stdlife+$E407),(Input!$K$168*(1+rvanilla)^0.5)-SUM($K407:BH407),(Input!$K$168*(1+rvanilla)^0.5)/A26stdlife))</f>
        <v>0</v>
      </c>
      <c r="BJ407" s="19"/>
      <c r="BK407" s="19"/>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x14ac:dyDescent="0.2">
      <c r="A408" s="19"/>
      <c r="B408" s="19"/>
      <c r="C408" s="35"/>
      <c r="D408" s="469"/>
      <c r="E408" s="281">
        <v>6</v>
      </c>
      <c r="F408" s="37"/>
      <c r="G408" s="393"/>
      <c r="H408" s="307"/>
      <c r="I408" s="307"/>
      <c r="J408" s="307"/>
      <c r="K408" s="307"/>
      <c r="L408" s="306"/>
      <c r="M408" s="161">
        <f>IF(A26stdlife="n/a","n/a",IF(M$3&gt;(A26stdlife+$E408),(Input!$L$168*(1+rvanilla)^0.5)-SUM($L408:L408),(Input!$L$168*(1+rvanilla)^0.5)/A26stdlife))</f>
        <v>0</v>
      </c>
      <c r="N408" s="161">
        <f>IF(A26stdlife="n/a","n/a",IF(N$3&gt;(A26stdlife+$E408),(Input!$L$168*(1+rvanilla)^0.5)-SUM($L408:M408),(Input!$L$168*(1+rvanilla)^0.5)/A26stdlife))</f>
        <v>0</v>
      </c>
      <c r="O408" s="161">
        <f>IF(A26stdlife="n/a","n/a",IF(O$3&gt;(A26stdlife+$E408),(Input!$L$168*(1+rvanilla)^0.5)-SUM($L408:N408),(Input!$L$168*(1+rvanilla)^0.5)/A26stdlife))</f>
        <v>0</v>
      </c>
      <c r="P408" s="161">
        <f>IF(A26stdlife="n/a","n/a",IF(P$3&gt;(A26stdlife+$E408),(Input!$L$168*(1+rvanilla)^0.5)-SUM($L408:O408),(Input!$L$168*(1+rvanilla)^0.5)/A26stdlife))</f>
        <v>0</v>
      </c>
      <c r="Q408" s="161">
        <f>IF(A26stdlife="n/a","n/a",IF(Q$3&gt;(A26stdlife+$E408),(Input!$L$168*(1+rvanilla)^0.5)-SUM($L408:P408),(Input!$L$168*(1+rvanilla)^0.5)/A26stdlife))</f>
        <v>0</v>
      </c>
      <c r="R408" s="161">
        <f>IF(A26stdlife="n/a","n/a",IF(R$3&gt;(A26stdlife+$E408),(Input!$L$168*(1+rvanilla)^0.5)-SUM($L408:Q408),(Input!$L$168*(1+rvanilla)^0.5)/A26stdlife))</f>
        <v>0</v>
      </c>
      <c r="S408" s="161">
        <f>IF(A26stdlife="n/a","n/a",IF(S$3&gt;(A26stdlife+$E408),(Input!$L$168*(1+rvanilla)^0.5)-SUM($L408:R408),(Input!$L$168*(1+rvanilla)^0.5)/A26stdlife))</f>
        <v>0</v>
      </c>
      <c r="T408" s="161">
        <f>IF(A26stdlife="n/a","n/a",IF(T$3&gt;(A26stdlife+$E408),(Input!$L$168*(1+rvanilla)^0.5)-SUM($L408:S408),(Input!$L$168*(1+rvanilla)^0.5)/A26stdlife))</f>
        <v>0</v>
      </c>
      <c r="U408" s="161">
        <f>IF(A26stdlife="n/a","n/a",IF(U$3&gt;(A26stdlife+$E408),(Input!$L$168*(1+rvanilla)^0.5)-SUM($L408:T408),(Input!$L$168*(1+rvanilla)^0.5)/A26stdlife))</f>
        <v>0</v>
      </c>
      <c r="V408" s="161">
        <f>IF(A26stdlife="n/a","n/a",IF(V$3&gt;(A26stdlife+$E408),(Input!$L$168*(1+rvanilla)^0.5)-SUM($L408:U408),(Input!$L$168*(1+rvanilla)^0.5)/A26stdlife))</f>
        <v>0</v>
      </c>
      <c r="W408" s="161">
        <f>IF(A26stdlife="n/a","n/a",IF(W$3&gt;(A26stdlife+$E408),(Input!$L$168*(1+rvanilla)^0.5)-SUM($L408:V408),(Input!$L$168*(1+rvanilla)^0.5)/A26stdlife))</f>
        <v>0</v>
      </c>
      <c r="X408" s="161">
        <f>IF(A26stdlife="n/a","n/a",IF(X$3&gt;(A26stdlife+$E408),(Input!$L$168*(1+rvanilla)^0.5)-SUM($L408:W408),(Input!$L$168*(1+rvanilla)^0.5)/A26stdlife))</f>
        <v>0</v>
      </c>
      <c r="Y408" s="161">
        <f>IF(A26stdlife="n/a","n/a",IF(Y$3&gt;(A26stdlife+$E408),(Input!$L$168*(1+rvanilla)^0.5)-SUM($L408:X408),(Input!$L$168*(1+rvanilla)^0.5)/A26stdlife))</f>
        <v>0</v>
      </c>
      <c r="Z408" s="161">
        <f>IF(A26stdlife="n/a","n/a",IF(Z$3&gt;(A26stdlife+$E408),(Input!$L$168*(1+rvanilla)^0.5)-SUM($L408:Y408),(Input!$L$168*(1+rvanilla)^0.5)/A26stdlife))</f>
        <v>0</v>
      </c>
      <c r="AA408" s="161">
        <f>IF(A26stdlife="n/a","n/a",IF(AA$3&gt;(A26stdlife+$E408),(Input!$L$168*(1+rvanilla)^0.5)-SUM($L408:Z408),(Input!$L$168*(1+rvanilla)^0.5)/A26stdlife))</f>
        <v>0</v>
      </c>
      <c r="AB408" s="161">
        <f>IF(A26stdlife="n/a","n/a",IF(AB$3&gt;(A26stdlife+$E408),(Input!$L$168*(1+rvanilla)^0.5)-SUM($L408:AA408),(Input!$L$168*(1+rvanilla)^0.5)/A26stdlife))</f>
        <v>0</v>
      </c>
      <c r="AC408" s="161">
        <f>IF(A26stdlife="n/a","n/a",IF(AC$3&gt;(A26stdlife+$E408),(Input!$L$168*(1+rvanilla)^0.5)-SUM($L408:AB408),(Input!$L$168*(1+rvanilla)^0.5)/A26stdlife))</f>
        <v>0</v>
      </c>
      <c r="AD408" s="161">
        <f>IF(A26stdlife="n/a","n/a",IF(AD$3&gt;(A26stdlife+$E408),(Input!$L$168*(1+rvanilla)^0.5)-SUM($L408:AC408),(Input!$L$168*(1+rvanilla)^0.5)/A26stdlife))</f>
        <v>0</v>
      </c>
      <c r="AE408" s="161">
        <f>IF(A26stdlife="n/a","n/a",IF(AE$3&gt;(A26stdlife+$E408),(Input!$L$168*(1+rvanilla)^0.5)-SUM($L408:AD408),(Input!$L$168*(1+rvanilla)^0.5)/A26stdlife))</f>
        <v>0</v>
      </c>
      <c r="AF408" s="161">
        <f>IF(A26stdlife="n/a","n/a",IF(AF$3&gt;(A26stdlife+$E408),(Input!$L$168*(1+rvanilla)^0.5)-SUM($L408:AE408),(Input!$L$168*(1+rvanilla)^0.5)/A26stdlife))</f>
        <v>0</v>
      </c>
      <c r="AG408" s="161">
        <f>IF(A26stdlife="n/a","n/a",IF(AG$3&gt;(A26stdlife+$E408),(Input!$L$168*(1+rvanilla)^0.5)-SUM($L408:AF408),(Input!$L$168*(1+rvanilla)^0.5)/A26stdlife))</f>
        <v>0</v>
      </c>
      <c r="AH408" s="161">
        <f>IF(A26stdlife="n/a","n/a",IF(AH$3&gt;(A26stdlife+$E408),(Input!$L$168*(1+rvanilla)^0.5)-SUM($L408:AG408),(Input!$L$168*(1+rvanilla)^0.5)/A26stdlife))</f>
        <v>0</v>
      </c>
      <c r="AI408" s="161">
        <f>IF(A26stdlife="n/a","n/a",IF(AI$3&gt;(A26stdlife+$E408),(Input!$L$168*(1+rvanilla)^0.5)-SUM($L408:AH408),(Input!$L$168*(1+rvanilla)^0.5)/A26stdlife))</f>
        <v>0</v>
      </c>
      <c r="AJ408" s="161">
        <f>IF(A26stdlife="n/a","n/a",IF(AJ$3&gt;(A26stdlife+$E408),(Input!$L$168*(1+rvanilla)^0.5)-SUM($L408:AI408),(Input!$L$168*(1+rvanilla)^0.5)/A26stdlife))</f>
        <v>0</v>
      </c>
      <c r="AK408" s="161">
        <f>IF(A26stdlife="n/a","n/a",IF(AK$3&gt;(A26stdlife+$E408),(Input!$L$168*(1+rvanilla)^0.5)-SUM($L408:AJ408),(Input!$L$168*(1+rvanilla)^0.5)/A26stdlife))</f>
        <v>0</v>
      </c>
      <c r="AL408" s="161">
        <f>IF(A26stdlife="n/a","n/a",IF(AL$3&gt;(A26stdlife+$E408),(Input!$L$168*(1+rvanilla)^0.5)-SUM($L408:AK408),(Input!$L$168*(1+rvanilla)^0.5)/A26stdlife))</f>
        <v>0</v>
      </c>
      <c r="AM408" s="161">
        <f>IF(A26stdlife="n/a","n/a",IF(AM$3&gt;(A26stdlife+$E408),(Input!$L$168*(1+rvanilla)^0.5)-SUM($L408:AL408),(Input!$L$168*(1+rvanilla)^0.5)/A26stdlife))</f>
        <v>0</v>
      </c>
      <c r="AN408" s="161">
        <f>IF(A26stdlife="n/a","n/a",IF(AN$3&gt;(A26stdlife+$E408),(Input!$L$168*(1+rvanilla)^0.5)-SUM($L408:AM408),(Input!$L$168*(1+rvanilla)^0.5)/A26stdlife))</f>
        <v>0</v>
      </c>
      <c r="AO408" s="161">
        <f>IF(A26stdlife="n/a","n/a",IF(AO$3&gt;(A26stdlife+$E408),(Input!$L$168*(1+rvanilla)^0.5)-SUM($L408:AN408),(Input!$L$168*(1+rvanilla)^0.5)/A26stdlife))</f>
        <v>0</v>
      </c>
      <c r="AP408" s="161">
        <f>IF(A26stdlife="n/a","n/a",IF(AP$3&gt;(A26stdlife+$E408),(Input!$L$168*(1+rvanilla)^0.5)-SUM($L408:AO408),(Input!$L$168*(1+rvanilla)^0.5)/A26stdlife))</f>
        <v>0</v>
      </c>
      <c r="AQ408" s="161">
        <f>IF(A26stdlife="n/a","n/a",IF(AQ$3&gt;(A26stdlife+$E408),(Input!$L$168*(1+rvanilla)^0.5)-SUM($L408:AP408),(Input!$L$168*(1+rvanilla)^0.5)/A26stdlife))</f>
        <v>0</v>
      </c>
      <c r="AR408" s="161">
        <f>IF(A26stdlife="n/a","n/a",IF(AR$3&gt;(A26stdlife+$E408),(Input!$L$168*(1+rvanilla)^0.5)-SUM($L408:AQ408),(Input!$L$168*(1+rvanilla)^0.5)/A26stdlife))</f>
        <v>0</v>
      </c>
      <c r="AS408" s="161">
        <f>IF(A26stdlife="n/a","n/a",IF(AS$3&gt;(A26stdlife+$E408),(Input!$L$168*(1+rvanilla)^0.5)-SUM($L408:AR408),(Input!$L$168*(1+rvanilla)^0.5)/A26stdlife))</f>
        <v>0</v>
      </c>
      <c r="AT408" s="161">
        <f>IF(A26stdlife="n/a","n/a",IF(AT$3&gt;(A26stdlife+$E408),(Input!$L$168*(1+rvanilla)^0.5)-SUM($L408:AS408),(Input!$L$168*(1+rvanilla)^0.5)/A26stdlife))</f>
        <v>0</v>
      </c>
      <c r="AU408" s="161">
        <f>IF(A26stdlife="n/a","n/a",IF(AU$3&gt;(A26stdlife+$E408),(Input!$L$168*(1+rvanilla)^0.5)-SUM($L408:AT408),(Input!$L$168*(1+rvanilla)^0.5)/A26stdlife))</f>
        <v>0</v>
      </c>
      <c r="AV408" s="161">
        <f>IF(A26stdlife="n/a","n/a",IF(AV$3&gt;(A26stdlife+$E408),(Input!$L$168*(1+rvanilla)^0.5)-SUM($L408:AU408),(Input!$L$168*(1+rvanilla)^0.5)/A26stdlife))</f>
        <v>0</v>
      </c>
      <c r="AW408" s="161">
        <f>IF(A26stdlife="n/a","n/a",IF(AW$3&gt;(A26stdlife+$E408),(Input!$L$168*(1+rvanilla)^0.5)-SUM($L408:AV408),(Input!$L$168*(1+rvanilla)^0.5)/A26stdlife))</f>
        <v>0</v>
      </c>
      <c r="AX408" s="161">
        <f>IF(A26stdlife="n/a","n/a",IF(AX$3&gt;(A26stdlife+$E408),(Input!$L$168*(1+rvanilla)^0.5)-SUM($L408:AW408),(Input!$L$168*(1+rvanilla)^0.5)/A26stdlife))</f>
        <v>0</v>
      </c>
      <c r="AY408" s="161">
        <f>IF(A26stdlife="n/a","n/a",IF(AY$3&gt;(A26stdlife+$E408),(Input!$L$168*(1+rvanilla)^0.5)-SUM($L408:AX408),(Input!$L$168*(1+rvanilla)^0.5)/A26stdlife))</f>
        <v>0</v>
      </c>
      <c r="AZ408" s="161">
        <f>IF(A26stdlife="n/a","n/a",IF(AZ$3&gt;(A26stdlife+$E408),(Input!$L$168*(1+rvanilla)^0.5)-SUM($L408:AY408),(Input!$L$168*(1+rvanilla)^0.5)/A26stdlife))</f>
        <v>0</v>
      </c>
      <c r="BA408" s="161">
        <f>IF(A26stdlife="n/a","n/a",IF(BA$3&gt;(A26stdlife+$E408),(Input!$L$168*(1+rvanilla)^0.5)-SUM($L408:AZ408),(Input!$L$168*(1+rvanilla)^0.5)/A26stdlife))</f>
        <v>0</v>
      </c>
      <c r="BB408" s="161">
        <f>IF(A26stdlife="n/a","n/a",IF(BB$3&gt;(A26stdlife+$E408),(Input!$L$168*(1+rvanilla)^0.5)-SUM($L408:BA408),(Input!$L$168*(1+rvanilla)^0.5)/A26stdlife))</f>
        <v>0</v>
      </c>
      <c r="BC408" s="161">
        <f>IF(A26stdlife="n/a","n/a",IF(BC$3&gt;(A26stdlife+$E408),(Input!$L$168*(1+rvanilla)^0.5)-SUM($L408:BB408),(Input!$L$168*(1+rvanilla)^0.5)/A26stdlife))</f>
        <v>0</v>
      </c>
      <c r="BD408" s="161">
        <f>IF(A26stdlife="n/a","n/a",IF(BD$3&gt;(A26stdlife+$E408),(Input!$L$168*(1+rvanilla)^0.5)-SUM($L408:BC408),(Input!$L$168*(1+rvanilla)^0.5)/A26stdlife))</f>
        <v>0</v>
      </c>
      <c r="BE408" s="161">
        <f>IF(A26stdlife="n/a","n/a",IF(BE$3&gt;(A26stdlife+$E408),(Input!$L$168*(1+rvanilla)^0.5)-SUM($L408:BD408),(Input!$L$168*(1+rvanilla)^0.5)/A26stdlife))</f>
        <v>0</v>
      </c>
      <c r="BF408" s="161">
        <f>IF(A26stdlife="n/a","n/a",IF(BF$3&gt;(A26stdlife+$E408),(Input!$L$168*(1+rvanilla)^0.5)-SUM($L408:BE408),(Input!$L$168*(1+rvanilla)^0.5)/A26stdlife))</f>
        <v>0</v>
      </c>
      <c r="BG408" s="161">
        <f>IF(A26stdlife="n/a","n/a",IF(BG$3&gt;(A26stdlife+$E408),(Input!$L$168*(1+rvanilla)^0.5)-SUM($L408:BF408),(Input!$L$168*(1+rvanilla)^0.5)/A26stdlife))</f>
        <v>0</v>
      </c>
      <c r="BH408" s="161">
        <f>IF(A26stdlife="n/a","n/a",IF(BH$3&gt;(A26stdlife+$E408),(Input!$L$168*(1+rvanilla)^0.5)-SUM($L408:BG408),(Input!$L$168*(1+rvanilla)^0.5)/A26stdlife))</f>
        <v>0</v>
      </c>
      <c r="BI408" s="161">
        <f>IF(A26stdlife="n/a","n/a",IF(BI$3&gt;(A26stdlife+$E408),(Input!$L$168*(1+rvanilla)^0.5)-SUM($L408:BH408),(Input!$L$168*(1+rvanilla)^0.5)/A26stdlife))</f>
        <v>0</v>
      </c>
      <c r="BJ408" s="19"/>
      <c r="BK408" s="19"/>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2" x14ac:dyDescent="0.2">
      <c r="A409" s="19"/>
      <c r="B409" s="19"/>
      <c r="C409" s="35"/>
      <c r="D409" s="469"/>
      <c r="E409" s="281">
        <v>7</v>
      </c>
      <c r="F409" s="37"/>
      <c r="G409" s="393"/>
      <c r="H409" s="307"/>
      <c r="I409" s="307"/>
      <c r="J409" s="307"/>
      <c r="K409" s="307"/>
      <c r="L409" s="307"/>
      <c r="M409" s="306"/>
      <c r="N409" s="161">
        <f>IF(A26stdlife="n/a","n/a",IF(N$3&gt;(A26stdlife+$E409),(Input!$M$168*(1+rvanilla)^0.5)-SUM($M409:M409),(Input!$M$168*(1+rvanilla)^0.5)/A26stdlife))</f>
        <v>0</v>
      </c>
      <c r="O409" s="161">
        <f>IF(A26stdlife="n/a","n/a",IF(O$3&gt;(A26stdlife+$E409),(Input!$M$168*(1+rvanilla)^0.5)-SUM($M409:N409),(Input!$M$168*(1+rvanilla)^0.5)/A26stdlife))</f>
        <v>0</v>
      </c>
      <c r="P409" s="161">
        <f>IF(A26stdlife="n/a","n/a",IF(P$3&gt;(A26stdlife+$E409),(Input!$M$168*(1+rvanilla)^0.5)-SUM($M409:O409),(Input!$M$168*(1+rvanilla)^0.5)/A26stdlife))</f>
        <v>0</v>
      </c>
      <c r="Q409" s="161">
        <f>IF(A26stdlife="n/a","n/a",IF(Q$3&gt;(A26stdlife+$E409),(Input!$M$168*(1+rvanilla)^0.5)-SUM($M409:P409),(Input!$M$168*(1+rvanilla)^0.5)/A26stdlife))</f>
        <v>0</v>
      </c>
      <c r="R409" s="161">
        <f>IF(A26stdlife="n/a","n/a",IF(R$3&gt;(A26stdlife+$E409),(Input!$M$168*(1+rvanilla)^0.5)-SUM($M409:Q409),(Input!$M$168*(1+rvanilla)^0.5)/A26stdlife))</f>
        <v>0</v>
      </c>
      <c r="S409" s="161">
        <f>IF(A26stdlife="n/a","n/a",IF(S$3&gt;(A26stdlife+$E409),(Input!$M$168*(1+rvanilla)^0.5)-SUM($M409:R409),(Input!$M$168*(1+rvanilla)^0.5)/A26stdlife))</f>
        <v>0</v>
      </c>
      <c r="T409" s="161">
        <f>IF(A26stdlife="n/a","n/a",IF(T$3&gt;(A26stdlife+$E409),(Input!$M$168*(1+rvanilla)^0.5)-SUM($M409:S409),(Input!$M$168*(1+rvanilla)^0.5)/A26stdlife))</f>
        <v>0</v>
      </c>
      <c r="U409" s="161">
        <f>IF(A26stdlife="n/a","n/a",IF(U$3&gt;(A26stdlife+$E409),(Input!$M$168*(1+rvanilla)^0.5)-SUM($M409:T409),(Input!$M$168*(1+rvanilla)^0.5)/A26stdlife))</f>
        <v>0</v>
      </c>
      <c r="V409" s="161">
        <f>IF(A26stdlife="n/a","n/a",IF(V$3&gt;(A26stdlife+$E409),(Input!$M$168*(1+rvanilla)^0.5)-SUM($M409:U409),(Input!$M$168*(1+rvanilla)^0.5)/A26stdlife))</f>
        <v>0</v>
      </c>
      <c r="W409" s="161">
        <f>IF(A26stdlife="n/a","n/a",IF(W$3&gt;(A26stdlife+$E409),(Input!$M$168*(1+rvanilla)^0.5)-SUM($M409:V409),(Input!$M$168*(1+rvanilla)^0.5)/A26stdlife))</f>
        <v>0</v>
      </c>
      <c r="X409" s="161">
        <f>IF(A26stdlife="n/a","n/a",IF(X$3&gt;(A26stdlife+$E409),(Input!$M$168*(1+rvanilla)^0.5)-SUM($M409:W409),(Input!$M$168*(1+rvanilla)^0.5)/A26stdlife))</f>
        <v>0</v>
      </c>
      <c r="Y409" s="161">
        <f>IF(A26stdlife="n/a","n/a",IF(Y$3&gt;(A26stdlife+$E409),(Input!$M$168*(1+rvanilla)^0.5)-SUM($M409:X409),(Input!$M$168*(1+rvanilla)^0.5)/A26stdlife))</f>
        <v>0</v>
      </c>
      <c r="Z409" s="161">
        <f>IF(A26stdlife="n/a","n/a",IF(Z$3&gt;(A26stdlife+$E409),(Input!$M$168*(1+rvanilla)^0.5)-SUM($M409:Y409),(Input!$M$168*(1+rvanilla)^0.5)/A26stdlife))</f>
        <v>0</v>
      </c>
      <c r="AA409" s="161">
        <f>IF(A26stdlife="n/a","n/a",IF(AA$3&gt;(A26stdlife+$E409),(Input!$M$168*(1+rvanilla)^0.5)-SUM($M409:Z409),(Input!$M$168*(1+rvanilla)^0.5)/A26stdlife))</f>
        <v>0</v>
      </c>
      <c r="AB409" s="161">
        <f>IF(A26stdlife="n/a","n/a",IF(AB$3&gt;(A26stdlife+$E409),(Input!$M$168*(1+rvanilla)^0.5)-SUM($M409:AA409),(Input!$M$168*(1+rvanilla)^0.5)/A26stdlife))</f>
        <v>0</v>
      </c>
      <c r="AC409" s="161">
        <f>IF(A26stdlife="n/a","n/a",IF(AC$3&gt;(A26stdlife+$E409),(Input!$M$168*(1+rvanilla)^0.5)-SUM($M409:AB409),(Input!$M$168*(1+rvanilla)^0.5)/A26stdlife))</f>
        <v>0</v>
      </c>
      <c r="AD409" s="161">
        <f>IF(A26stdlife="n/a","n/a",IF(AD$3&gt;(A26stdlife+$E409),(Input!$M$168*(1+rvanilla)^0.5)-SUM($M409:AC409),(Input!$M$168*(1+rvanilla)^0.5)/A26stdlife))</f>
        <v>0</v>
      </c>
      <c r="AE409" s="161">
        <f>IF(A26stdlife="n/a","n/a",IF(AE$3&gt;(A26stdlife+$E409),(Input!$M$168*(1+rvanilla)^0.5)-SUM($M409:AD409),(Input!$M$168*(1+rvanilla)^0.5)/A26stdlife))</f>
        <v>0</v>
      </c>
      <c r="AF409" s="161">
        <f>IF(A26stdlife="n/a","n/a",IF(AF$3&gt;(A26stdlife+$E409),(Input!$M$168*(1+rvanilla)^0.5)-SUM($M409:AE409),(Input!$M$168*(1+rvanilla)^0.5)/A26stdlife))</f>
        <v>0</v>
      </c>
      <c r="AG409" s="161">
        <f>IF(A26stdlife="n/a","n/a",IF(AG$3&gt;(A26stdlife+$E409),(Input!$M$168*(1+rvanilla)^0.5)-SUM($M409:AF409),(Input!$M$168*(1+rvanilla)^0.5)/A26stdlife))</f>
        <v>0</v>
      </c>
      <c r="AH409" s="161">
        <f>IF(A26stdlife="n/a","n/a",IF(AH$3&gt;(A26stdlife+$E409),(Input!$M$168*(1+rvanilla)^0.5)-SUM($M409:AG409),(Input!$M$168*(1+rvanilla)^0.5)/A26stdlife))</f>
        <v>0</v>
      </c>
      <c r="AI409" s="161">
        <f>IF(A26stdlife="n/a","n/a",IF(AI$3&gt;(A26stdlife+$E409),(Input!$M$168*(1+rvanilla)^0.5)-SUM($M409:AH409),(Input!$M$168*(1+rvanilla)^0.5)/A26stdlife))</f>
        <v>0</v>
      </c>
      <c r="AJ409" s="161">
        <f>IF(A26stdlife="n/a","n/a",IF(AJ$3&gt;(A26stdlife+$E409),(Input!$M$168*(1+rvanilla)^0.5)-SUM($M409:AI409),(Input!$M$168*(1+rvanilla)^0.5)/A26stdlife))</f>
        <v>0</v>
      </c>
      <c r="AK409" s="161">
        <f>IF(A26stdlife="n/a","n/a",IF(AK$3&gt;(A26stdlife+$E409),(Input!$M$168*(1+rvanilla)^0.5)-SUM($M409:AJ409),(Input!$M$168*(1+rvanilla)^0.5)/A26stdlife))</f>
        <v>0</v>
      </c>
      <c r="AL409" s="161">
        <f>IF(A26stdlife="n/a","n/a",IF(AL$3&gt;(A26stdlife+$E409),(Input!$M$168*(1+rvanilla)^0.5)-SUM($M409:AK409),(Input!$M$168*(1+rvanilla)^0.5)/A26stdlife))</f>
        <v>0</v>
      </c>
      <c r="AM409" s="161">
        <f>IF(A26stdlife="n/a","n/a",IF(AM$3&gt;(A26stdlife+$E409),(Input!$M$168*(1+rvanilla)^0.5)-SUM($M409:AL409),(Input!$M$168*(1+rvanilla)^0.5)/A26stdlife))</f>
        <v>0</v>
      </c>
      <c r="AN409" s="161">
        <f>IF(A26stdlife="n/a","n/a",IF(AN$3&gt;(A26stdlife+$E409),(Input!$M$168*(1+rvanilla)^0.5)-SUM($M409:AM409),(Input!$M$168*(1+rvanilla)^0.5)/A26stdlife))</f>
        <v>0</v>
      </c>
      <c r="AO409" s="161">
        <f>IF(A26stdlife="n/a","n/a",IF(AO$3&gt;(A26stdlife+$E409),(Input!$M$168*(1+rvanilla)^0.5)-SUM($M409:AN409),(Input!$M$168*(1+rvanilla)^0.5)/A26stdlife))</f>
        <v>0</v>
      </c>
      <c r="AP409" s="161">
        <f>IF(A26stdlife="n/a","n/a",IF(AP$3&gt;(A26stdlife+$E409),(Input!$M$168*(1+rvanilla)^0.5)-SUM($M409:AO409),(Input!$M$168*(1+rvanilla)^0.5)/A26stdlife))</f>
        <v>0</v>
      </c>
      <c r="AQ409" s="161">
        <f>IF(A26stdlife="n/a","n/a",IF(AQ$3&gt;(A26stdlife+$E409),(Input!$M$168*(1+rvanilla)^0.5)-SUM($M409:AP409),(Input!$M$168*(1+rvanilla)^0.5)/A26stdlife))</f>
        <v>0</v>
      </c>
      <c r="AR409" s="161">
        <f>IF(A26stdlife="n/a","n/a",IF(AR$3&gt;(A26stdlife+$E409),(Input!$M$168*(1+rvanilla)^0.5)-SUM($M409:AQ409),(Input!$M$168*(1+rvanilla)^0.5)/A26stdlife))</f>
        <v>0</v>
      </c>
      <c r="AS409" s="161">
        <f>IF(A26stdlife="n/a","n/a",IF(AS$3&gt;(A26stdlife+$E409),(Input!$M$168*(1+rvanilla)^0.5)-SUM($M409:AR409),(Input!$M$168*(1+rvanilla)^0.5)/A26stdlife))</f>
        <v>0</v>
      </c>
      <c r="AT409" s="161">
        <f>IF(A26stdlife="n/a","n/a",IF(AT$3&gt;(A26stdlife+$E409),(Input!$M$168*(1+rvanilla)^0.5)-SUM($M409:AS409),(Input!$M$168*(1+rvanilla)^0.5)/A26stdlife))</f>
        <v>0</v>
      </c>
      <c r="AU409" s="161">
        <f>IF(A26stdlife="n/a","n/a",IF(AU$3&gt;(A26stdlife+$E409),(Input!$M$168*(1+rvanilla)^0.5)-SUM($M409:AT409),(Input!$M$168*(1+rvanilla)^0.5)/A26stdlife))</f>
        <v>0</v>
      </c>
      <c r="AV409" s="161">
        <f>IF(A26stdlife="n/a","n/a",IF(AV$3&gt;(A26stdlife+$E409),(Input!$M$168*(1+rvanilla)^0.5)-SUM($M409:AU409),(Input!$M$168*(1+rvanilla)^0.5)/A26stdlife))</f>
        <v>0</v>
      </c>
      <c r="AW409" s="161">
        <f>IF(A26stdlife="n/a","n/a",IF(AW$3&gt;(A26stdlife+$E409),(Input!$M$168*(1+rvanilla)^0.5)-SUM($M409:AV409),(Input!$M$168*(1+rvanilla)^0.5)/A26stdlife))</f>
        <v>0</v>
      </c>
      <c r="AX409" s="161">
        <f>IF(A26stdlife="n/a","n/a",IF(AX$3&gt;(A26stdlife+$E409),(Input!$M$168*(1+rvanilla)^0.5)-SUM($M409:AW409),(Input!$M$168*(1+rvanilla)^0.5)/A26stdlife))</f>
        <v>0</v>
      </c>
      <c r="AY409" s="161">
        <f>IF(A26stdlife="n/a","n/a",IF(AY$3&gt;(A26stdlife+$E409),(Input!$M$168*(1+rvanilla)^0.5)-SUM($M409:AX409),(Input!$M$168*(1+rvanilla)^0.5)/A26stdlife))</f>
        <v>0</v>
      </c>
      <c r="AZ409" s="161">
        <f>IF(A26stdlife="n/a","n/a",IF(AZ$3&gt;(A26stdlife+$E409),(Input!$M$168*(1+rvanilla)^0.5)-SUM($M409:AY409),(Input!$M$168*(1+rvanilla)^0.5)/A26stdlife))</f>
        <v>0</v>
      </c>
      <c r="BA409" s="161">
        <f>IF(A26stdlife="n/a","n/a",IF(BA$3&gt;(A26stdlife+$E409),(Input!$M$168*(1+rvanilla)^0.5)-SUM($M409:AZ409),(Input!$M$168*(1+rvanilla)^0.5)/A26stdlife))</f>
        <v>0</v>
      </c>
      <c r="BB409" s="161">
        <f>IF(A26stdlife="n/a","n/a",IF(BB$3&gt;(A26stdlife+$E409),(Input!$M$168*(1+rvanilla)^0.5)-SUM($M409:BA409),(Input!$M$168*(1+rvanilla)^0.5)/A26stdlife))</f>
        <v>0</v>
      </c>
      <c r="BC409" s="161">
        <f>IF(A26stdlife="n/a","n/a",IF(BC$3&gt;(A26stdlife+$E409),(Input!$M$168*(1+rvanilla)^0.5)-SUM($M409:BB409),(Input!$M$168*(1+rvanilla)^0.5)/A26stdlife))</f>
        <v>0</v>
      </c>
      <c r="BD409" s="161">
        <f>IF(A26stdlife="n/a","n/a",IF(BD$3&gt;(A26stdlife+$E409),(Input!$M$168*(1+rvanilla)^0.5)-SUM($M409:BC409),(Input!$M$168*(1+rvanilla)^0.5)/A26stdlife))</f>
        <v>0</v>
      </c>
      <c r="BE409" s="161">
        <f>IF(A26stdlife="n/a","n/a",IF(BE$3&gt;(A26stdlife+$E409),(Input!$M$168*(1+rvanilla)^0.5)-SUM($M409:BD409),(Input!$M$168*(1+rvanilla)^0.5)/A26stdlife))</f>
        <v>0</v>
      </c>
      <c r="BF409" s="161">
        <f>IF(A26stdlife="n/a","n/a",IF(BF$3&gt;(A26stdlife+$E409),(Input!$M$168*(1+rvanilla)^0.5)-SUM($M409:BE409),(Input!$M$168*(1+rvanilla)^0.5)/A26stdlife))</f>
        <v>0</v>
      </c>
      <c r="BG409" s="161">
        <f>IF(A26stdlife="n/a","n/a",IF(BG$3&gt;(A26stdlife+$E409),(Input!$M$168*(1+rvanilla)^0.5)-SUM($M409:BF409),(Input!$M$168*(1+rvanilla)^0.5)/A26stdlife))</f>
        <v>0</v>
      </c>
      <c r="BH409" s="161">
        <f>IF(A26stdlife="n/a","n/a",IF(BH$3&gt;(A26stdlife+$E409),(Input!$M$168*(1+rvanilla)^0.5)-SUM($M409:BG409),(Input!$M$168*(1+rvanilla)^0.5)/A26stdlife))</f>
        <v>0</v>
      </c>
      <c r="BI409" s="161">
        <f>IF(A26stdlife="n/a","n/a",IF(BI$3&gt;(A26stdlife+$E409),(Input!$M$168*(1+rvanilla)^0.5)-SUM($M409:BH409),(Input!$M$168*(1+rvanilla)^0.5)/A26stdlife))</f>
        <v>0</v>
      </c>
      <c r="BJ409" s="19"/>
      <c r="BK409" s="1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x14ac:dyDescent="0.2">
      <c r="A410" s="19"/>
      <c r="B410" s="19"/>
      <c r="C410" s="35"/>
      <c r="D410" s="469"/>
      <c r="E410" s="281">
        <v>8</v>
      </c>
      <c r="F410" s="37"/>
      <c r="G410" s="393"/>
      <c r="H410" s="307"/>
      <c r="I410" s="307"/>
      <c r="J410" s="307"/>
      <c r="K410" s="307"/>
      <c r="L410" s="307"/>
      <c r="M410" s="307"/>
      <c r="N410" s="306"/>
      <c r="O410" s="161">
        <f>IF(A26stdlife="n/a","n/a",IF(O$3&gt;(A26stdlife+$E410),(Input!$N$168*(1+rvanilla)^0.5)-SUM($N410:N410),(Input!$N$168*(1+rvanilla)^0.5)/A26stdlife))</f>
        <v>0</v>
      </c>
      <c r="P410" s="161">
        <f>IF(A26stdlife="n/a","n/a",IF(P$3&gt;(A26stdlife+$E410),(Input!$N$168*(1+rvanilla)^0.5)-SUM($N410:O410),(Input!$N$168*(1+rvanilla)^0.5)/A26stdlife))</f>
        <v>0</v>
      </c>
      <c r="Q410" s="161">
        <f>IF(A26stdlife="n/a","n/a",IF(Q$3&gt;(A26stdlife+$E410),(Input!$N$168*(1+rvanilla)^0.5)-SUM($N410:P410),(Input!$N$168*(1+rvanilla)^0.5)/A26stdlife))</f>
        <v>0</v>
      </c>
      <c r="R410" s="161">
        <f>IF(A26stdlife="n/a","n/a",IF(R$3&gt;(A26stdlife+$E410),(Input!$N$168*(1+rvanilla)^0.5)-SUM($N410:Q410),(Input!$N$168*(1+rvanilla)^0.5)/A26stdlife))</f>
        <v>0</v>
      </c>
      <c r="S410" s="161">
        <f>IF(A26stdlife="n/a","n/a",IF(S$3&gt;(A26stdlife+$E410),(Input!$N$168*(1+rvanilla)^0.5)-SUM($N410:R410),(Input!$N$168*(1+rvanilla)^0.5)/A26stdlife))</f>
        <v>0</v>
      </c>
      <c r="T410" s="161">
        <f>IF(A26stdlife="n/a","n/a",IF(T$3&gt;(A26stdlife+$E410),(Input!$N$168*(1+rvanilla)^0.5)-SUM($N410:S410),(Input!$N$168*(1+rvanilla)^0.5)/A26stdlife))</f>
        <v>0</v>
      </c>
      <c r="U410" s="161">
        <f>IF(A26stdlife="n/a","n/a",IF(U$3&gt;(A26stdlife+$E410),(Input!$N$168*(1+rvanilla)^0.5)-SUM($N410:T410),(Input!$N$168*(1+rvanilla)^0.5)/A26stdlife))</f>
        <v>0</v>
      </c>
      <c r="V410" s="161">
        <f>IF(A26stdlife="n/a","n/a",IF(V$3&gt;(A26stdlife+$E410),(Input!$N$168*(1+rvanilla)^0.5)-SUM($N410:U410),(Input!$N$168*(1+rvanilla)^0.5)/A26stdlife))</f>
        <v>0</v>
      </c>
      <c r="W410" s="161">
        <f>IF(A26stdlife="n/a","n/a",IF(W$3&gt;(A26stdlife+$E410),(Input!$N$168*(1+rvanilla)^0.5)-SUM($N410:V410),(Input!$N$168*(1+rvanilla)^0.5)/A26stdlife))</f>
        <v>0</v>
      </c>
      <c r="X410" s="161">
        <f>IF(A26stdlife="n/a","n/a",IF(X$3&gt;(A26stdlife+$E410),(Input!$N$168*(1+rvanilla)^0.5)-SUM($N410:W410),(Input!$N$168*(1+rvanilla)^0.5)/A26stdlife))</f>
        <v>0</v>
      </c>
      <c r="Y410" s="161">
        <f>IF(A26stdlife="n/a","n/a",IF(Y$3&gt;(A26stdlife+$E410),(Input!$N$168*(1+rvanilla)^0.5)-SUM($N410:X410),(Input!$N$168*(1+rvanilla)^0.5)/A26stdlife))</f>
        <v>0</v>
      </c>
      <c r="Z410" s="161">
        <f>IF(A26stdlife="n/a","n/a",IF(Z$3&gt;(A26stdlife+$E410),(Input!$N$168*(1+rvanilla)^0.5)-SUM($N410:Y410),(Input!$N$168*(1+rvanilla)^0.5)/A26stdlife))</f>
        <v>0</v>
      </c>
      <c r="AA410" s="161">
        <f>IF(A26stdlife="n/a","n/a",IF(AA$3&gt;(A26stdlife+$E410),(Input!$N$168*(1+rvanilla)^0.5)-SUM($N410:Z410),(Input!$N$168*(1+rvanilla)^0.5)/A26stdlife))</f>
        <v>0</v>
      </c>
      <c r="AB410" s="161">
        <f>IF(A26stdlife="n/a","n/a",IF(AB$3&gt;(A26stdlife+$E410),(Input!$N$168*(1+rvanilla)^0.5)-SUM($N410:AA410),(Input!$N$168*(1+rvanilla)^0.5)/A26stdlife))</f>
        <v>0</v>
      </c>
      <c r="AC410" s="161">
        <f>IF(A26stdlife="n/a","n/a",IF(AC$3&gt;(A26stdlife+$E410),(Input!$N$168*(1+rvanilla)^0.5)-SUM($N410:AB410),(Input!$N$168*(1+rvanilla)^0.5)/A26stdlife))</f>
        <v>0</v>
      </c>
      <c r="AD410" s="161">
        <f>IF(A26stdlife="n/a","n/a",IF(AD$3&gt;(A26stdlife+$E410),(Input!$N$168*(1+rvanilla)^0.5)-SUM($N410:AC410),(Input!$N$168*(1+rvanilla)^0.5)/A26stdlife))</f>
        <v>0</v>
      </c>
      <c r="AE410" s="161">
        <f>IF(A26stdlife="n/a","n/a",IF(AE$3&gt;(A26stdlife+$E410),(Input!$N$168*(1+rvanilla)^0.5)-SUM($N410:AD410),(Input!$N$168*(1+rvanilla)^0.5)/A26stdlife))</f>
        <v>0</v>
      </c>
      <c r="AF410" s="161">
        <f>IF(A26stdlife="n/a","n/a",IF(AF$3&gt;(A26stdlife+$E410),(Input!$N$168*(1+rvanilla)^0.5)-SUM($N410:AE410),(Input!$N$168*(1+rvanilla)^0.5)/A26stdlife))</f>
        <v>0</v>
      </c>
      <c r="AG410" s="161">
        <f>IF(A26stdlife="n/a","n/a",IF(AG$3&gt;(A26stdlife+$E410),(Input!$N$168*(1+rvanilla)^0.5)-SUM($N410:AF410),(Input!$N$168*(1+rvanilla)^0.5)/A26stdlife))</f>
        <v>0</v>
      </c>
      <c r="AH410" s="161">
        <f>IF(A26stdlife="n/a","n/a",IF(AH$3&gt;(A26stdlife+$E410),(Input!$N$168*(1+rvanilla)^0.5)-SUM($N410:AG410),(Input!$N$168*(1+rvanilla)^0.5)/A26stdlife))</f>
        <v>0</v>
      </c>
      <c r="AI410" s="161">
        <f>IF(A26stdlife="n/a","n/a",IF(AI$3&gt;(A26stdlife+$E410),(Input!$N$168*(1+rvanilla)^0.5)-SUM($N410:AH410),(Input!$N$168*(1+rvanilla)^0.5)/A26stdlife))</f>
        <v>0</v>
      </c>
      <c r="AJ410" s="161">
        <f>IF(A26stdlife="n/a","n/a",IF(AJ$3&gt;(A26stdlife+$E410),(Input!$N$168*(1+rvanilla)^0.5)-SUM($N410:AI410),(Input!$N$168*(1+rvanilla)^0.5)/A26stdlife))</f>
        <v>0</v>
      </c>
      <c r="AK410" s="161">
        <f>IF(A26stdlife="n/a","n/a",IF(AK$3&gt;(A26stdlife+$E410),(Input!$N$168*(1+rvanilla)^0.5)-SUM($N410:AJ410),(Input!$N$168*(1+rvanilla)^0.5)/A26stdlife))</f>
        <v>0</v>
      </c>
      <c r="AL410" s="161">
        <f>IF(A26stdlife="n/a","n/a",IF(AL$3&gt;(A26stdlife+$E410),(Input!$N$168*(1+rvanilla)^0.5)-SUM($N410:AK410),(Input!$N$168*(1+rvanilla)^0.5)/A26stdlife))</f>
        <v>0</v>
      </c>
      <c r="AM410" s="161">
        <f>IF(A26stdlife="n/a","n/a",IF(AM$3&gt;(A26stdlife+$E410),(Input!$N$168*(1+rvanilla)^0.5)-SUM($N410:AL410),(Input!$N$168*(1+rvanilla)^0.5)/A26stdlife))</f>
        <v>0</v>
      </c>
      <c r="AN410" s="161">
        <f>IF(A26stdlife="n/a","n/a",IF(AN$3&gt;(A26stdlife+$E410),(Input!$N$168*(1+rvanilla)^0.5)-SUM($N410:AM410),(Input!$N$168*(1+rvanilla)^0.5)/A26stdlife))</f>
        <v>0</v>
      </c>
      <c r="AO410" s="161">
        <f>IF(A26stdlife="n/a","n/a",IF(AO$3&gt;(A26stdlife+$E410),(Input!$N$168*(1+rvanilla)^0.5)-SUM($N410:AN410),(Input!$N$168*(1+rvanilla)^0.5)/A26stdlife))</f>
        <v>0</v>
      </c>
      <c r="AP410" s="161">
        <f>IF(A26stdlife="n/a","n/a",IF(AP$3&gt;(A26stdlife+$E410),(Input!$N$168*(1+rvanilla)^0.5)-SUM($N410:AO410),(Input!$N$168*(1+rvanilla)^0.5)/A26stdlife))</f>
        <v>0</v>
      </c>
      <c r="AQ410" s="161">
        <f>IF(A26stdlife="n/a","n/a",IF(AQ$3&gt;(A26stdlife+$E410),(Input!$N$168*(1+rvanilla)^0.5)-SUM($N410:AP410),(Input!$N$168*(1+rvanilla)^0.5)/A26stdlife))</f>
        <v>0</v>
      </c>
      <c r="AR410" s="161">
        <f>IF(A26stdlife="n/a","n/a",IF(AR$3&gt;(A26stdlife+$E410),(Input!$N$168*(1+rvanilla)^0.5)-SUM($N410:AQ410),(Input!$N$168*(1+rvanilla)^0.5)/A26stdlife))</f>
        <v>0</v>
      </c>
      <c r="AS410" s="161">
        <f>IF(A26stdlife="n/a","n/a",IF(AS$3&gt;(A26stdlife+$E410),(Input!$N$168*(1+rvanilla)^0.5)-SUM($N410:AR410),(Input!$N$168*(1+rvanilla)^0.5)/A26stdlife))</f>
        <v>0</v>
      </c>
      <c r="AT410" s="161">
        <f>IF(A26stdlife="n/a","n/a",IF(AT$3&gt;(A26stdlife+$E410),(Input!$N$168*(1+rvanilla)^0.5)-SUM($N410:AS410),(Input!$N$168*(1+rvanilla)^0.5)/A26stdlife))</f>
        <v>0</v>
      </c>
      <c r="AU410" s="161">
        <f>IF(A26stdlife="n/a","n/a",IF(AU$3&gt;(A26stdlife+$E410),(Input!$N$168*(1+rvanilla)^0.5)-SUM($N410:AT410),(Input!$N$168*(1+rvanilla)^0.5)/A26stdlife))</f>
        <v>0</v>
      </c>
      <c r="AV410" s="161">
        <f>IF(A26stdlife="n/a","n/a",IF(AV$3&gt;(A26stdlife+$E410),(Input!$N$168*(1+rvanilla)^0.5)-SUM($N410:AU410),(Input!$N$168*(1+rvanilla)^0.5)/A26stdlife))</f>
        <v>0</v>
      </c>
      <c r="AW410" s="161">
        <f>IF(A26stdlife="n/a","n/a",IF(AW$3&gt;(A26stdlife+$E410),(Input!$N$168*(1+rvanilla)^0.5)-SUM($N410:AV410),(Input!$N$168*(1+rvanilla)^0.5)/A26stdlife))</f>
        <v>0</v>
      </c>
      <c r="AX410" s="161">
        <f>IF(A26stdlife="n/a","n/a",IF(AX$3&gt;(A26stdlife+$E410),(Input!$N$168*(1+rvanilla)^0.5)-SUM($N410:AW410),(Input!$N$168*(1+rvanilla)^0.5)/A26stdlife))</f>
        <v>0</v>
      </c>
      <c r="AY410" s="161">
        <f>IF(A26stdlife="n/a","n/a",IF(AY$3&gt;(A26stdlife+$E410),(Input!$N$168*(1+rvanilla)^0.5)-SUM($N410:AX410),(Input!$N$168*(1+rvanilla)^0.5)/A26stdlife))</f>
        <v>0</v>
      </c>
      <c r="AZ410" s="161">
        <f>IF(A26stdlife="n/a","n/a",IF(AZ$3&gt;(A26stdlife+$E410),(Input!$N$168*(1+rvanilla)^0.5)-SUM($N410:AY410),(Input!$N$168*(1+rvanilla)^0.5)/A26stdlife))</f>
        <v>0</v>
      </c>
      <c r="BA410" s="161">
        <f>IF(A26stdlife="n/a","n/a",IF(BA$3&gt;(A26stdlife+$E410),(Input!$N$168*(1+rvanilla)^0.5)-SUM($N410:AZ410),(Input!$N$168*(1+rvanilla)^0.5)/A26stdlife))</f>
        <v>0</v>
      </c>
      <c r="BB410" s="161">
        <f>IF(A26stdlife="n/a","n/a",IF(BB$3&gt;(A26stdlife+$E410),(Input!$N$168*(1+rvanilla)^0.5)-SUM($N410:BA410),(Input!$N$168*(1+rvanilla)^0.5)/A26stdlife))</f>
        <v>0</v>
      </c>
      <c r="BC410" s="161">
        <f>IF(A26stdlife="n/a","n/a",IF(BC$3&gt;(A26stdlife+$E410),(Input!$N$168*(1+rvanilla)^0.5)-SUM($N410:BB410),(Input!$N$168*(1+rvanilla)^0.5)/A26stdlife))</f>
        <v>0</v>
      </c>
      <c r="BD410" s="161">
        <f>IF(A26stdlife="n/a","n/a",IF(BD$3&gt;(A26stdlife+$E410),(Input!$N$168*(1+rvanilla)^0.5)-SUM($N410:BC410),(Input!$N$168*(1+rvanilla)^0.5)/A26stdlife))</f>
        <v>0</v>
      </c>
      <c r="BE410" s="161">
        <f>IF(A26stdlife="n/a","n/a",IF(BE$3&gt;(A26stdlife+$E410),(Input!$N$168*(1+rvanilla)^0.5)-SUM($N410:BD410),(Input!$N$168*(1+rvanilla)^0.5)/A26stdlife))</f>
        <v>0</v>
      </c>
      <c r="BF410" s="161">
        <f>IF(A26stdlife="n/a","n/a",IF(BF$3&gt;(A26stdlife+$E410),(Input!$N$168*(1+rvanilla)^0.5)-SUM($N410:BE410),(Input!$N$168*(1+rvanilla)^0.5)/A26stdlife))</f>
        <v>0</v>
      </c>
      <c r="BG410" s="161">
        <f>IF(A26stdlife="n/a","n/a",IF(BG$3&gt;(A26stdlife+$E410),(Input!$N$168*(1+rvanilla)^0.5)-SUM($N410:BF410),(Input!$N$168*(1+rvanilla)^0.5)/A26stdlife))</f>
        <v>0</v>
      </c>
      <c r="BH410" s="161">
        <f>IF(A26stdlife="n/a","n/a",IF(BH$3&gt;(A26stdlife+$E410),(Input!$N$168*(1+rvanilla)^0.5)-SUM($N410:BG410),(Input!$N$168*(1+rvanilla)^0.5)/A26stdlife))</f>
        <v>0</v>
      </c>
      <c r="BI410" s="161">
        <f>IF(A26stdlife="n/a","n/a",IF(BI$3&gt;(A26stdlife+$E410),(Input!$N$168*(1+rvanilla)^0.5)-SUM($N410:BH410),(Input!$N$168*(1+rvanilla)^0.5)/A26stdlife))</f>
        <v>0</v>
      </c>
      <c r="BJ410" s="19"/>
      <c r="BK410" s="19"/>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x14ac:dyDescent="0.2">
      <c r="A411" s="19"/>
      <c r="B411" s="19"/>
      <c r="C411" s="35"/>
      <c r="D411" s="469"/>
      <c r="E411" s="281">
        <v>9</v>
      </c>
      <c r="F411" s="37"/>
      <c r="G411" s="393"/>
      <c r="H411" s="307"/>
      <c r="I411" s="307"/>
      <c r="J411" s="307"/>
      <c r="K411" s="307"/>
      <c r="L411" s="307"/>
      <c r="M411" s="307"/>
      <c r="N411" s="307"/>
      <c r="O411" s="306"/>
      <c r="P411" s="161">
        <f>IF(A26stdlife="n/a","n/a",IF(P$3&gt;(A26stdlife+$E411),(Input!$O$168*(1+rvanilla)^0.5)-SUM($O411:O411),(Input!$O$168*(1+rvanilla)^0.5)/A26stdlife))</f>
        <v>0</v>
      </c>
      <c r="Q411" s="161">
        <f>IF(A26stdlife="n/a","n/a",IF(Q$3&gt;(A26stdlife+$E411),(Input!$O$168*(1+rvanilla)^0.5)-SUM($O411:P411),(Input!$O$168*(1+rvanilla)^0.5)/A26stdlife))</f>
        <v>0</v>
      </c>
      <c r="R411" s="161">
        <f>IF(A26stdlife="n/a","n/a",IF(R$3&gt;(A26stdlife+$E411),(Input!$O$168*(1+rvanilla)^0.5)-SUM($O411:Q411),(Input!$O$168*(1+rvanilla)^0.5)/A26stdlife))</f>
        <v>0</v>
      </c>
      <c r="S411" s="161">
        <f>IF(A26stdlife="n/a","n/a",IF(S$3&gt;(A26stdlife+$E411),(Input!$O$168*(1+rvanilla)^0.5)-SUM($O411:R411),(Input!$O$168*(1+rvanilla)^0.5)/A26stdlife))</f>
        <v>0</v>
      </c>
      <c r="T411" s="161">
        <f>IF(A26stdlife="n/a","n/a",IF(T$3&gt;(A26stdlife+$E411),(Input!$O$168*(1+rvanilla)^0.5)-SUM($O411:S411),(Input!$O$168*(1+rvanilla)^0.5)/A26stdlife))</f>
        <v>0</v>
      </c>
      <c r="U411" s="161">
        <f>IF(A26stdlife="n/a","n/a",IF(U$3&gt;(A26stdlife+$E411),(Input!$O$168*(1+rvanilla)^0.5)-SUM($O411:T411),(Input!$O$168*(1+rvanilla)^0.5)/A26stdlife))</f>
        <v>0</v>
      </c>
      <c r="V411" s="161">
        <f>IF(A26stdlife="n/a","n/a",IF(V$3&gt;(A26stdlife+$E411),(Input!$O$168*(1+rvanilla)^0.5)-SUM($O411:U411),(Input!$O$168*(1+rvanilla)^0.5)/A26stdlife))</f>
        <v>0</v>
      </c>
      <c r="W411" s="161">
        <f>IF(A26stdlife="n/a","n/a",IF(W$3&gt;(A26stdlife+$E411),(Input!$O$168*(1+rvanilla)^0.5)-SUM($O411:V411),(Input!$O$168*(1+rvanilla)^0.5)/A26stdlife))</f>
        <v>0</v>
      </c>
      <c r="X411" s="161">
        <f>IF(A26stdlife="n/a","n/a",IF(X$3&gt;(A26stdlife+$E411),(Input!$O$168*(1+rvanilla)^0.5)-SUM($O411:W411),(Input!$O$168*(1+rvanilla)^0.5)/A26stdlife))</f>
        <v>0</v>
      </c>
      <c r="Y411" s="161">
        <f>IF(A26stdlife="n/a","n/a",IF(Y$3&gt;(A26stdlife+$E411),(Input!$O$168*(1+rvanilla)^0.5)-SUM($O411:X411),(Input!$O$168*(1+rvanilla)^0.5)/A26stdlife))</f>
        <v>0</v>
      </c>
      <c r="Z411" s="161">
        <f>IF(A26stdlife="n/a","n/a",IF(Z$3&gt;(A26stdlife+$E411),(Input!$O$168*(1+rvanilla)^0.5)-SUM($O411:Y411),(Input!$O$168*(1+rvanilla)^0.5)/A26stdlife))</f>
        <v>0</v>
      </c>
      <c r="AA411" s="161">
        <f>IF(A26stdlife="n/a","n/a",IF(AA$3&gt;(A26stdlife+$E411),(Input!$O$168*(1+rvanilla)^0.5)-SUM($O411:Z411),(Input!$O$168*(1+rvanilla)^0.5)/A26stdlife))</f>
        <v>0</v>
      </c>
      <c r="AB411" s="161">
        <f>IF(A26stdlife="n/a","n/a",IF(AB$3&gt;(A26stdlife+$E411),(Input!$O$168*(1+rvanilla)^0.5)-SUM($O411:AA411),(Input!$O$168*(1+rvanilla)^0.5)/A26stdlife))</f>
        <v>0</v>
      </c>
      <c r="AC411" s="161">
        <f>IF(A26stdlife="n/a","n/a",IF(AC$3&gt;(A26stdlife+$E411),(Input!$O$168*(1+rvanilla)^0.5)-SUM($O411:AB411),(Input!$O$168*(1+rvanilla)^0.5)/A26stdlife))</f>
        <v>0</v>
      </c>
      <c r="AD411" s="161">
        <f>IF(A26stdlife="n/a","n/a",IF(AD$3&gt;(A26stdlife+$E411),(Input!$O$168*(1+rvanilla)^0.5)-SUM($O411:AC411),(Input!$O$168*(1+rvanilla)^0.5)/A26stdlife))</f>
        <v>0</v>
      </c>
      <c r="AE411" s="161">
        <f>IF(A26stdlife="n/a","n/a",IF(AE$3&gt;(A26stdlife+$E411),(Input!$O$168*(1+rvanilla)^0.5)-SUM($O411:AD411),(Input!$O$168*(1+rvanilla)^0.5)/A26stdlife))</f>
        <v>0</v>
      </c>
      <c r="AF411" s="161">
        <f>IF(A26stdlife="n/a","n/a",IF(AF$3&gt;(A26stdlife+$E411),(Input!$O$168*(1+rvanilla)^0.5)-SUM($O411:AE411),(Input!$O$168*(1+rvanilla)^0.5)/A26stdlife))</f>
        <v>0</v>
      </c>
      <c r="AG411" s="161">
        <f>IF(A26stdlife="n/a","n/a",IF(AG$3&gt;(A26stdlife+$E411),(Input!$O$168*(1+rvanilla)^0.5)-SUM($O411:AF411),(Input!$O$168*(1+rvanilla)^0.5)/A26stdlife))</f>
        <v>0</v>
      </c>
      <c r="AH411" s="161">
        <f>IF(A26stdlife="n/a","n/a",IF(AH$3&gt;(A26stdlife+$E411),(Input!$O$168*(1+rvanilla)^0.5)-SUM($O411:AG411),(Input!$O$168*(1+rvanilla)^0.5)/A26stdlife))</f>
        <v>0</v>
      </c>
      <c r="AI411" s="161">
        <f>IF(A26stdlife="n/a","n/a",IF(AI$3&gt;(A26stdlife+$E411),(Input!$O$168*(1+rvanilla)^0.5)-SUM($O411:AH411),(Input!$O$168*(1+rvanilla)^0.5)/A26stdlife))</f>
        <v>0</v>
      </c>
      <c r="AJ411" s="161">
        <f>IF(A26stdlife="n/a","n/a",IF(AJ$3&gt;(A26stdlife+$E411),(Input!$O$168*(1+rvanilla)^0.5)-SUM($O411:AI411),(Input!$O$168*(1+rvanilla)^0.5)/A26stdlife))</f>
        <v>0</v>
      </c>
      <c r="AK411" s="161">
        <f>IF(A26stdlife="n/a","n/a",IF(AK$3&gt;(A26stdlife+$E411),(Input!$O$168*(1+rvanilla)^0.5)-SUM($O411:AJ411),(Input!$O$168*(1+rvanilla)^0.5)/A26stdlife))</f>
        <v>0</v>
      </c>
      <c r="AL411" s="161">
        <f>IF(A26stdlife="n/a","n/a",IF(AL$3&gt;(A26stdlife+$E411),(Input!$O$168*(1+rvanilla)^0.5)-SUM($O411:AK411),(Input!$O$168*(1+rvanilla)^0.5)/A26stdlife))</f>
        <v>0</v>
      </c>
      <c r="AM411" s="161">
        <f>IF(A26stdlife="n/a","n/a",IF(AM$3&gt;(A26stdlife+$E411),(Input!$O$168*(1+rvanilla)^0.5)-SUM($O411:AL411),(Input!$O$168*(1+rvanilla)^0.5)/A26stdlife))</f>
        <v>0</v>
      </c>
      <c r="AN411" s="161">
        <f>IF(A26stdlife="n/a","n/a",IF(AN$3&gt;(A26stdlife+$E411),(Input!$O$168*(1+rvanilla)^0.5)-SUM($O411:AM411),(Input!$O$168*(1+rvanilla)^0.5)/A26stdlife))</f>
        <v>0</v>
      </c>
      <c r="AO411" s="161">
        <f>IF(A26stdlife="n/a","n/a",IF(AO$3&gt;(A26stdlife+$E411),(Input!$O$168*(1+rvanilla)^0.5)-SUM($O411:AN411),(Input!$O$168*(1+rvanilla)^0.5)/A26stdlife))</f>
        <v>0</v>
      </c>
      <c r="AP411" s="161">
        <f>IF(A26stdlife="n/a","n/a",IF(AP$3&gt;(A26stdlife+$E411),(Input!$O$168*(1+rvanilla)^0.5)-SUM($O411:AO411),(Input!$O$168*(1+rvanilla)^0.5)/A26stdlife))</f>
        <v>0</v>
      </c>
      <c r="AQ411" s="161">
        <f>IF(A26stdlife="n/a","n/a",IF(AQ$3&gt;(A26stdlife+$E411),(Input!$O$168*(1+rvanilla)^0.5)-SUM($O411:AP411),(Input!$O$168*(1+rvanilla)^0.5)/A26stdlife))</f>
        <v>0</v>
      </c>
      <c r="AR411" s="161">
        <f>IF(A26stdlife="n/a","n/a",IF(AR$3&gt;(A26stdlife+$E411),(Input!$O$168*(1+rvanilla)^0.5)-SUM($O411:AQ411),(Input!$O$168*(1+rvanilla)^0.5)/A26stdlife))</f>
        <v>0</v>
      </c>
      <c r="AS411" s="161">
        <f>IF(A26stdlife="n/a","n/a",IF(AS$3&gt;(A26stdlife+$E411),(Input!$O$168*(1+rvanilla)^0.5)-SUM($O411:AR411),(Input!$O$168*(1+rvanilla)^0.5)/A26stdlife))</f>
        <v>0</v>
      </c>
      <c r="AT411" s="161">
        <f>IF(A26stdlife="n/a","n/a",IF(AT$3&gt;(A26stdlife+$E411),(Input!$O$168*(1+rvanilla)^0.5)-SUM($O411:AS411),(Input!$O$168*(1+rvanilla)^0.5)/A26stdlife))</f>
        <v>0</v>
      </c>
      <c r="AU411" s="161">
        <f>IF(A26stdlife="n/a","n/a",IF(AU$3&gt;(A26stdlife+$E411),(Input!$O$168*(1+rvanilla)^0.5)-SUM($O411:AT411),(Input!$O$168*(1+rvanilla)^0.5)/A26stdlife))</f>
        <v>0</v>
      </c>
      <c r="AV411" s="161">
        <f>IF(A26stdlife="n/a","n/a",IF(AV$3&gt;(A26stdlife+$E411),(Input!$O$168*(1+rvanilla)^0.5)-SUM($O411:AU411),(Input!$O$168*(1+rvanilla)^0.5)/A26stdlife))</f>
        <v>0</v>
      </c>
      <c r="AW411" s="161">
        <f>IF(A26stdlife="n/a","n/a",IF(AW$3&gt;(A26stdlife+$E411),(Input!$O$168*(1+rvanilla)^0.5)-SUM($O411:AV411),(Input!$O$168*(1+rvanilla)^0.5)/A26stdlife))</f>
        <v>0</v>
      </c>
      <c r="AX411" s="161">
        <f>IF(A26stdlife="n/a","n/a",IF(AX$3&gt;(A26stdlife+$E411),(Input!$O$168*(1+rvanilla)^0.5)-SUM($O411:AW411),(Input!$O$168*(1+rvanilla)^0.5)/A26stdlife))</f>
        <v>0</v>
      </c>
      <c r="AY411" s="161">
        <f>IF(A26stdlife="n/a","n/a",IF(AY$3&gt;(A26stdlife+$E411),(Input!$O$168*(1+rvanilla)^0.5)-SUM($O411:AX411),(Input!$O$168*(1+rvanilla)^0.5)/A26stdlife))</f>
        <v>0</v>
      </c>
      <c r="AZ411" s="161">
        <f>IF(A26stdlife="n/a","n/a",IF(AZ$3&gt;(A26stdlife+$E411),(Input!$O$168*(1+rvanilla)^0.5)-SUM($O411:AY411),(Input!$O$168*(1+rvanilla)^0.5)/A26stdlife))</f>
        <v>0</v>
      </c>
      <c r="BA411" s="161">
        <f>IF(A26stdlife="n/a","n/a",IF(BA$3&gt;(A26stdlife+$E411),(Input!$O$168*(1+rvanilla)^0.5)-SUM($O411:AZ411),(Input!$O$168*(1+rvanilla)^0.5)/A26stdlife))</f>
        <v>0</v>
      </c>
      <c r="BB411" s="161">
        <f>IF(A26stdlife="n/a","n/a",IF(BB$3&gt;(A26stdlife+$E411),(Input!$O$168*(1+rvanilla)^0.5)-SUM($O411:BA411),(Input!$O$168*(1+rvanilla)^0.5)/A26stdlife))</f>
        <v>0</v>
      </c>
      <c r="BC411" s="161">
        <f>IF(A26stdlife="n/a","n/a",IF(BC$3&gt;(A26stdlife+$E411),(Input!$O$168*(1+rvanilla)^0.5)-SUM($O411:BB411),(Input!$O$168*(1+rvanilla)^0.5)/A26stdlife))</f>
        <v>0</v>
      </c>
      <c r="BD411" s="161">
        <f>IF(A26stdlife="n/a","n/a",IF(BD$3&gt;(A26stdlife+$E411),(Input!$O$168*(1+rvanilla)^0.5)-SUM($O411:BC411),(Input!$O$168*(1+rvanilla)^0.5)/A26stdlife))</f>
        <v>0</v>
      </c>
      <c r="BE411" s="161">
        <f>IF(A26stdlife="n/a","n/a",IF(BE$3&gt;(A26stdlife+$E411),(Input!$O$168*(1+rvanilla)^0.5)-SUM($O411:BD411),(Input!$O$168*(1+rvanilla)^0.5)/A26stdlife))</f>
        <v>0</v>
      </c>
      <c r="BF411" s="161">
        <f>IF(A26stdlife="n/a","n/a",IF(BF$3&gt;(A26stdlife+$E411),(Input!$O$168*(1+rvanilla)^0.5)-SUM($O411:BE411),(Input!$O$168*(1+rvanilla)^0.5)/A26stdlife))</f>
        <v>0</v>
      </c>
      <c r="BG411" s="161">
        <f>IF(A26stdlife="n/a","n/a",IF(BG$3&gt;(A26stdlife+$E411),(Input!$O$168*(1+rvanilla)^0.5)-SUM($O411:BF411),(Input!$O$168*(1+rvanilla)^0.5)/A26stdlife))</f>
        <v>0</v>
      </c>
      <c r="BH411" s="161">
        <f>IF(A26stdlife="n/a","n/a",IF(BH$3&gt;(A26stdlife+$E411),(Input!$O$168*(1+rvanilla)^0.5)-SUM($O411:BG411),(Input!$O$168*(1+rvanilla)^0.5)/A26stdlife))</f>
        <v>0</v>
      </c>
      <c r="BI411" s="161">
        <f>IF(A26stdlife="n/a","n/a",IF(BI$3&gt;(A26stdlife+$E411),(Input!$O$168*(1+rvanilla)^0.5)-SUM($O411:BH411),(Input!$O$168*(1+rvanilla)^0.5)/A26stdlife))</f>
        <v>0</v>
      </c>
      <c r="BJ411" s="19"/>
      <c r="BK411" s="19"/>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x14ac:dyDescent="0.2">
      <c r="A412" s="19"/>
      <c r="B412" s="19"/>
      <c r="C412" s="35"/>
      <c r="D412" s="469"/>
      <c r="E412" s="282">
        <v>10</v>
      </c>
      <c r="F412" s="37"/>
      <c r="G412" s="393"/>
      <c r="H412" s="307"/>
      <c r="I412" s="307"/>
      <c r="J412" s="307"/>
      <c r="K412" s="307"/>
      <c r="L412" s="307"/>
      <c r="M412" s="307"/>
      <c r="N412" s="307"/>
      <c r="O412" s="307"/>
      <c r="P412" s="306"/>
      <c r="Q412" s="161">
        <f>IF(A26stdlife="n/a","n/a",IF(Q$3&gt;(A26stdlife+$E412),(Input!$P$168*(1+rvanilla)^0.5)-SUM($P412:P412),(Input!$P$168*(1+rvanilla)^0.5)/A26stdlife))</f>
        <v>0</v>
      </c>
      <c r="R412" s="161">
        <f>IF(A26stdlife="n/a","n/a",IF(R$3&gt;(A26stdlife+$E412),(Input!$P$168*(1+rvanilla)^0.5)-SUM($P412:Q412),(Input!$P$168*(1+rvanilla)^0.5)/A26stdlife))</f>
        <v>0</v>
      </c>
      <c r="S412" s="161">
        <f>IF(A26stdlife="n/a","n/a",IF(S$3&gt;(A26stdlife+$E412),(Input!$P$168*(1+rvanilla)^0.5)-SUM($P412:R412),(Input!$P$168*(1+rvanilla)^0.5)/A26stdlife))</f>
        <v>0</v>
      </c>
      <c r="T412" s="161">
        <f>IF(A26stdlife="n/a","n/a",IF(T$3&gt;(A26stdlife+$E412),(Input!$P$168*(1+rvanilla)^0.5)-SUM($P412:S412),(Input!$P$168*(1+rvanilla)^0.5)/A26stdlife))</f>
        <v>0</v>
      </c>
      <c r="U412" s="161">
        <f>IF(A26stdlife="n/a","n/a",IF(U$3&gt;(A26stdlife+$E412),(Input!$P$168*(1+rvanilla)^0.5)-SUM($P412:T412),(Input!$P$168*(1+rvanilla)^0.5)/A26stdlife))</f>
        <v>0</v>
      </c>
      <c r="V412" s="161">
        <f>IF(A26stdlife="n/a","n/a",IF(V$3&gt;(A26stdlife+$E412),(Input!$P$168*(1+rvanilla)^0.5)-SUM($P412:U412),(Input!$P$168*(1+rvanilla)^0.5)/A26stdlife))</f>
        <v>0</v>
      </c>
      <c r="W412" s="161">
        <f>IF(A26stdlife="n/a","n/a",IF(W$3&gt;(A26stdlife+$E412),(Input!$P$168*(1+rvanilla)^0.5)-SUM($P412:V412),(Input!$P$168*(1+rvanilla)^0.5)/A26stdlife))</f>
        <v>0</v>
      </c>
      <c r="X412" s="161">
        <f>IF(A26stdlife="n/a","n/a",IF(X$3&gt;(A26stdlife+$E412),(Input!$P$168*(1+rvanilla)^0.5)-SUM($P412:W412),(Input!$P$168*(1+rvanilla)^0.5)/A26stdlife))</f>
        <v>0</v>
      </c>
      <c r="Y412" s="161">
        <f>IF(A26stdlife="n/a","n/a",IF(Y$3&gt;(A26stdlife+$E412),(Input!$P$168*(1+rvanilla)^0.5)-SUM($P412:X412),(Input!$P$168*(1+rvanilla)^0.5)/A26stdlife))</f>
        <v>0</v>
      </c>
      <c r="Z412" s="161">
        <f>IF(A26stdlife="n/a","n/a",IF(Z$3&gt;(A26stdlife+$E412),(Input!$P$168*(1+rvanilla)^0.5)-SUM($P412:Y412),(Input!$P$168*(1+rvanilla)^0.5)/A26stdlife))</f>
        <v>0</v>
      </c>
      <c r="AA412" s="161">
        <f>IF(A26stdlife="n/a","n/a",IF(AA$3&gt;(A26stdlife+$E412),(Input!$P$168*(1+rvanilla)^0.5)-SUM($P412:Z412),(Input!$P$168*(1+rvanilla)^0.5)/A26stdlife))</f>
        <v>0</v>
      </c>
      <c r="AB412" s="161">
        <f>IF(A26stdlife="n/a","n/a",IF(AB$3&gt;(A26stdlife+$E412),(Input!$P$168*(1+rvanilla)^0.5)-SUM($P412:AA412),(Input!$P$168*(1+rvanilla)^0.5)/A26stdlife))</f>
        <v>0</v>
      </c>
      <c r="AC412" s="161">
        <f>IF(A26stdlife="n/a","n/a",IF(AC$3&gt;(A26stdlife+$E412),(Input!$P$168*(1+rvanilla)^0.5)-SUM($P412:AB412),(Input!$P$168*(1+rvanilla)^0.5)/A26stdlife))</f>
        <v>0</v>
      </c>
      <c r="AD412" s="161">
        <f>IF(A26stdlife="n/a","n/a",IF(AD$3&gt;(A26stdlife+$E412),(Input!$P$168*(1+rvanilla)^0.5)-SUM($P412:AC412),(Input!$P$168*(1+rvanilla)^0.5)/A26stdlife))</f>
        <v>0</v>
      </c>
      <c r="AE412" s="161">
        <f>IF(A26stdlife="n/a","n/a",IF(AE$3&gt;(A26stdlife+$E412),(Input!$P$168*(1+rvanilla)^0.5)-SUM($P412:AD412),(Input!$P$168*(1+rvanilla)^0.5)/A26stdlife))</f>
        <v>0</v>
      </c>
      <c r="AF412" s="161">
        <f>IF(A26stdlife="n/a","n/a",IF(AF$3&gt;(A26stdlife+$E412),(Input!$P$168*(1+rvanilla)^0.5)-SUM($P412:AE412),(Input!$P$168*(1+rvanilla)^0.5)/A26stdlife))</f>
        <v>0</v>
      </c>
      <c r="AG412" s="161">
        <f>IF(A26stdlife="n/a","n/a",IF(AG$3&gt;(A26stdlife+$E412),(Input!$P$168*(1+rvanilla)^0.5)-SUM($P412:AF412),(Input!$P$168*(1+rvanilla)^0.5)/A26stdlife))</f>
        <v>0</v>
      </c>
      <c r="AH412" s="161">
        <f>IF(A26stdlife="n/a","n/a",IF(AH$3&gt;(A26stdlife+$E412),(Input!$P$168*(1+rvanilla)^0.5)-SUM($P412:AG412),(Input!$P$168*(1+rvanilla)^0.5)/A26stdlife))</f>
        <v>0</v>
      </c>
      <c r="AI412" s="161">
        <f>IF(A26stdlife="n/a","n/a",IF(AI$3&gt;(A26stdlife+$E412),(Input!$P$168*(1+rvanilla)^0.5)-SUM($P412:AH412),(Input!$P$168*(1+rvanilla)^0.5)/A26stdlife))</f>
        <v>0</v>
      </c>
      <c r="AJ412" s="161">
        <f>IF(A26stdlife="n/a","n/a",IF(AJ$3&gt;(A26stdlife+$E412),(Input!$P$168*(1+rvanilla)^0.5)-SUM($P412:AI412),(Input!$P$168*(1+rvanilla)^0.5)/A26stdlife))</f>
        <v>0</v>
      </c>
      <c r="AK412" s="161">
        <f>IF(A26stdlife="n/a","n/a",IF(AK$3&gt;(A26stdlife+$E412),(Input!$P$168*(1+rvanilla)^0.5)-SUM($P412:AJ412),(Input!$P$168*(1+rvanilla)^0.5)/A26stdlife))</f>
        <v>0</v>
      </c>
      <c r="AL412" s="161">
        <f>IF(A26stdlife="n/a","n/a",IF(AL$3&gt;(A26stdlife+$E412),(Input!$P$168*(1+rvanilla)^0.5)-SUM($P412:AK412),(Input!$P$168*(1+rvanilla)^0.5)/A26stdlife))</f>
        <v>0</v>
      </c>
      <c r="AM412" s="161">
        <f>IF(A26stdlife="n/a","n/a",IF(AM$3&gt;(A26stdlife+$E412),(Input!$P$168*(1+rvanilla)^0.5)-SUM($P412:AL412),(Input!$P$168*(1+rvanilla)^0.5)/A26stdlife))</f>
        <v>0</v>
      </c>
      <c r="AN412" s="161">
        <f>IF(A26stdlife="n/a","n/a",IF(AN$3&gt;(A26stdlife+$E412),(Input!$P$168*(1+rvanilla)^0.5)-SUM($P412:AM412),(Input!$P$168*(1+rvanilla)^0.5)/A26stdlife))</f>
        <v>0</v>
      </c>
      <c r="AO412" s="161">
        <f>IF(A26stdlife="n/a","n/a",IF(AO$3&gt;(A26stdlife+$E412),(Input!$P$168*(1+rvanilla)^0.5)-SUM($P412:AN412),(Input!$P$168*(1+rvanilla)^0.5)/A26stdlife))</f>
        <v>0</v>
      </c>
      <c r="AP412" s="161">
        <f>IF(A26stdlife="n/a","n/a",IF(AP$3&gt;(A26stdlife+$E412),(Input!$P$168*(1+rvanilla)^0.5)-SUM($P412:AO412),(Input!$P$168*(1+rvanilla)^0.5)/A26stdlife))</f>
        <v>0</v>
      </c>
      <c r="AQ412" s="161">
        <f>IF(A26stdlife="n/a","n/a",IF(AQ$3&gt;(A26stdlife+$E412),(Input!$P$168*(1+rvanilla)^0.5)-SUM($P412:AP412),(Input!$P$168*(1+rvanilla)^0.5)/A26stdlife))</f>
        <v>0</v>
      </c>
      <c r="AR412" s="161">
        <f>IF(A26stdlife="n/a","n/a",IF(AR$3&gt;(A26stdlife+$E412),(Input!$P$168*(1+rvanilla)^0.5)-SUM($P412:AQ412),(Input!$P$168*(1+rvanilla)^0.5)/A26stdlife))</f>
        <v>0</v>
      </c>
      <c r="AS412" s="161">
        <f>IF(A26stdlife="n/a","n/a",IF(AS$3&gt;(A26stdlife+$E412),(Input!$P$168*(1+rvanilla)^0.5)-SUM($P412:AR412),(Input!$P$168*(1+rvanilla)^0.5)/A26stdlife))</f>
        <v>0</v>
      </c>
      <c r="AT412" s="161">
        <f>IF(A26stdlife="n/a","n/a",IF(AT$3&gt;(A26stdlife+$E412),(Input!$P$168*(1+rvanilla)^0.5)-SUM($P412:AS412),(Input!$P$168*(1+rvanilla)^0.5)/A26stdlife))</f>
        <v>0</v>
      </c>
      <c r="AU412" s="161">
        <f>IF(A26stdlife="n/a","n/a",IF(AU$3&gt;(A26stdlife+$E412),(Input!$P$168*(1+rvanilla)^0.5)-SUM($P412:AT412),(Input!$P$168*(1+rvanilla)^0.5)/A26stdlife))</f>
        <v>0</v>
      </c>
      <c r="AV412" s="161">
        <f>IF(A26stdlife="n/a","n/a",IF(AV$3&gt;(A26stdlife+$E412),(Input!$P$168*(1+rvanilla)^0.5)-SUM($P412:AU412),(Input!$P$168*(1+rvanilla)^0.5)/A26stdlife))</f>
        <v>0</v>
      </c>
      <c r="AW412" s="161">
        <f>IF(A26stdlife="n/a","n/a",IF(AW$3&gt;(A26stdlife+$E412),(Input!$P$168*(1+rvanilla)^0.5)-SUM($P412:AV412),(Input!$P$168*(1+rvanilla)^0.5)/A26stdlife))</f>
        <v>0</v>
      </c>
      <c r="AX412" s="161">
        <f>IF(A26stdlife="n/a","n/a",IF(AX$3&gt;(A26stdlife+$E412),(Input!$P$168*(1+rvanilla)^0.5)-SUM($P412:AW412),(Input!$P$168*(1+rvanilla)^0.5)/A26stdlife))</f>
        <v>0</v>
      </c>
      <c r="AY412" s="161">
        <f>IF(A26stdlife="n/a","n/a",IF(AY$3&gt;(A26stdlife+$E412),(Input!$P$168*(1+rvanilla)^0.5)-SUM($P412:AX412),(Input!$P$168*(1+rvanilla)^0.5)/A26stdlife))</f>
        <v>0</v>
      </c>
      <c r="AZ412" s="161">
        <f>IF(A26stdlife="n/a","n/a",IF(AZ$3&gt;(A26stdlife+$E412),(Input!$P$168*(1+rvanilla)^0.5)-SUM($P412:AY412),(Input!$P$168*(1+rvanilla)^0.5)/A26stdlife))</f>
        <v>0</v>
      </c>
      <c r="BA412" s="161">
        <f>IF(A26stdlife="n/a","n/a",IF(BA$3&gt;(A26stdlife+$E412),(Input!$P$168*(1+rvanilla)^0.5)-SUM($P412:AZ412),(Input!$P$168*(1+rvanilla)^0.5)/A26stdlife))</f>
        <v>0</v>
      </c>
      <c r="BB412" s="161">
        <f>IF(A26stdlife="n/a","n/a",IF(BB$3&gt;(A26stdlife+$E412),(Input!$P$168*(1+rvanilla)^0.5)-SUM($P412:BA412),(Input!$P$168*(1+rvanilla)^0.5)/A26stdlife))</f>
        <v>0</v>
      </c>
      <c r="BC412" s="161">
        <f>IF(A26stdlife="n/a","n/a",IF(BC$3&gt;(A26stdlife+$E412),(Input!$P$168*(1+rvanilla)^0.5)-SUM($P412:BB412),(Input!$P$168*(1+rvanilla)^0.5)/A26stdlife))</f>
        <v>0</v>
      </c>
      <c r="BD412" s="161">
        <f>IF(A26stdlife="n/a","n/a",IF(BD$3&gt;(A26stdlife+$E412),(Input!$P$168*(1+rvanilla)^0.5)-SUM($P412:BC412),(Input!$P$168*(1+rvanilla)^0.5)/A26stdlife))</f>
        <v>0</v>
      </c>
      <c r="BE412" s="161">
        <f>IF(A26stdlife="n/a","n/a",IF(BE$3&gt;(A26stdlife+$E412),(Input!$P$168*(1+rvanilla)^0.5)-SUM($P412:BD412),(Input!$P$168*(1+rvanilla)^0.5)/A26stdlife))</f>
        <v>0</v>
      </c>
      <c r="BF412" s="161">
        <f>IF(A26stdlife="n/a","n/a",IF(BF$3&gt;(A26stdlife+$E412),(Input!$P$168*(1+rvanilla)^0.5)-SUM($P412:BE412),(Input!$P$168*(1+rvanilla)^0.5)/A26stdlife))</f>
        <v>0</v>
      </c>
      <c r="BG412" s="161">
        <f>IF(A26stdlife="n/a","n/a",IF(BG$3&gt;(A26stdlife+$E412),(Input!$P$168*(1+rvanilla)^0.5)-SUM($P412:BF412),(Input!$P$168*(1+rvanilla)^0.5)/A26stdlife))</f>
        <v>0</v>
      </c>
      <c r="BH412" s="161">
        <f>IF(A26stdlife="n/a","n/a",IF(BH$3&gt;(A26stdlife+$E412),(Input!$P$168*(1+rvanilla)^0.5)-SUM($P412:BG412),(Input!$P$168*(1+rvanilla)^0.5)/A26stdlife))</f>
        <v>0</v>
      </c>
      <c r="BI412" s="161">
        <f>IF(A26stdlife="n/a","n/a",IF(BI$3&gt;(A26stdlife+$E412),(Input!$P$168*(1+rvanilla)^0.5)-SUM($P412:BH412),(Input!$P$168*(1+rvanilla)^0.5)/A26stdlife))</f>
        <v>0</v>
      </c>
      <c r="BJ412" s="19"/>
      <c r="BK412" s="19"/>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1" x14ac:dyDescent="0.2">
      <c r="A413" s="19"/>
      <c r="B413" s="19"/>
      <c r="C413" s="35">
        <f>Asset26</f>
        <v>0</v>
      </c>
      <c r="D413" s="19"/>
      <c r="E413" s="19"/>
      <c r="F413" s="32"/>
      <c r="G413" s="158">
        <f t="shared" ref="G413:AL413" si="87">SUM(G401:G412)</f>
        <v>0</v>
      </c>
      <c r="H413" s="158">
        <f t="shared" si="87"/>
        <v>0</v>
      </c>
      <c r="I413" s="158">
        <f t="shared" si="87"/>
        <v>0</v>
      </c>
      <c r="J413" s="158">
        <f t="shared" si="87"/>
        <v>0</v>
      </c>
      <c r="K413" s="158">
        <f t="shared" si="87"/>
        <v>0</v>
      </c>
      <c r="L413" s="158">
        <f t="shared" si="87"/>
        <v>0</v>
      </c>
      <c r="M413" s="158">
        <f t="shared" si="87"/>
        <v>0</v>
      </c>
      <c r="N413" s="158">
        <f t="shared" si="87"/>
        <v>0</v>
      </c>
      <c r="O413" s="158">
        <f t="shared" si="87"/>
        <v>0</v>
      </c>
      <c r="P413" s="158">
        <f t="shared" si="87"/>
        <v>0</v>
      </c>
      <c r="Q413" s="158">
        <f t="shared" si="87"/>
        <v>0</v>
      </c>
      <c r="R413" s="158">
        <f t="shared" si="87"/>
        <v>0</v>
      </c>
      <c r="S413" s="158">
        <f t="shared" si="87"/>
        <v>0</v>
      </c>
      <c r="T413" s="158">
        <f t="shared" si="87"/>
        <v>0</v>
      </c>
      <c r="U413" s="158">
        <f t="shared" si="87"/>
        <v>0</v>
      </c>
      <c r="V413" s="158">
        <f t="shared" si="87"/>
        <v>0</v>
      </c>
      <c r="W413" s="158">
        <f t="shared" si="87"/>
        <v>0</v>
      </c>
      <c r="X413" s="158">
        <f t="shared" si="87"/>
        <v>0</v>
      </c>
      <c r="Y413" s="158">
        <f t="shared" si="87"/>
        <v>0</v>
      </c>
      <c r="Z413" s="158">
        <f t="shared" si="87"/>
        <v>0</v>
      </c>
      <c r="AA413" s="158">
        <f t="shared" si="87"/>
        <v>0</v>
      </c>
      <c r="AB413" s="158">
        <f t="shared" si="87"/>
        <v>0</v>
      </c>
      <c r="AC413" s="158">
        <f t="shared" si="87"/>
        <v>0</v>
      </c>
      <c r="AD413" s="158">
        <f t="shared" si="87"/>
        <v>0</v>
      </c>
      <c r="AE413" s="158">
        <f t="shared" si="87"/>
        <v>0</v>
      </c>
      <c r="AF413" s="158">
        <f t="shared" si="87"/>
        <v>0</v>
      </c>
      <c r="AG413" s="158">
        <f t="shared" si="87"/>
        <v>0</v>
      </c>
      <c r="AH413" s="158">
        <f t="shared" si="87"/>
        <v>0</v>
      </c>
      <c r="AI413" s="158">
        <f t="shared" si="87"/>
        <v>0</v>
      </c>
      <c r="AJ413" s="158">
        <f t="shared" si="87"/>
        <v>0</v>
      </c>
      <c r="AK413" s="158">
        <f t="shared" si="87"/>
        <v>0</v>
      </c>
      <c r="AL413" s="158">
        <f t="shared" si="87"/>
        <v>0</v>
      </c>
      <c r="AM413" s="158">
        <f t="shared" ref="AM413:BI413" si="88">SUM(AM401:AM412)</f>
        <v>0</v>
      </c>
      <c r="AN413" s="158">
        <f t="shared" si="88"/>
        <v>0</v>
      </c>
      <c r="AO413" s="158">
        <f t="shared" si="88"/>
        <v>0</v>
      </c>
      <c r="AP413" s="158">
        <f t="shared" si="88"/>
        <v>0</v>
      </c>
      <c r="AQ413" s="158">
        <f t="shared" si="88"/>
        <v>0</v>
      </c>
      <c r="AR413" s="158">
        <f t="shared" si="88"/>
        <v>0</v>
      </c>
      <c r="AS413" s="158">
        <f t="shared" si="88"/>
        <v>0</v>
      </c>
      <c r="AT413" s="158">
        <f t="shared" si="88"/>
        <v>0</v>
      </c>
      <c r="AU413" s="158">
        <f t="shared" si="88"/>
        <v>0</v>
      </c>
      <c r="AV413" s="158">
        <f t="shared" si="88"/>
        <v>0</v>
      </c>
      <c r="AW413" s="158">
        <f t="shared" si="88"/>
        <v>0</v>
      </c>
      <c r="AX413" s="158">
        <f t="shared" si="88"/>
        <v>0</v>
      </c>
      <c r="AY413" s="158">
        <f t="shared" si="88"/>
        <v>0</v>
      </c>
      <c r="AZ413" s="158">
        <f t="shared" si="88"/>
        <v>0</v>
      </c>
      <c r="BA413" s="158">
        <f t="shared" si="88"/>
        <v>0</v>
      </c>
      <c r="BB413" s="158">
        <f t="shared" si="88"/>
        <v>0</v>
      </c>
      <c r="BC413" s="158">
        <f t="shared" si="88"/>
        <v>0</v>
      </c>
      <c r="BD413" s="158">
        <f t="shared" si="88"/>
        <v>0</v>
      </c>
      <c r="BE413" s="158">
        <f t="shared" si="88"/>
        <v>0</v>
      </c>
      <c r="BF413" s="158">
        <f t="shared" si="88"/>
        <v>0</v>
      </c>
      <c r="BG413" s="158">
        <f t="shared" si="88"/>
        <v>0</v>
      </c>
      <c r="BH413" s="158">
        <f t="shared" si="88"/>
        <v>0</v>
      </c>
      <c r="BI413" s="158">
        <f t="shared" si="88"/>
        <v>0</v>
      </c>
      <c r="BJ413" s="19"/>
      <c r="BK413" s="19"/>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x14ac:dyDescent="0.2">
      <c r="A414" s="19"/>
      <c r="B414" s="42">
        <f>C426</f>
        <v>0</v>
      </c>
      <c r="C414" s="43"/>
      <c r="D414" s="44" t="s">
        <v>72</v>
      </c>
      <c r="E414" s="43"/>
      <c r="F414" s="45"/>
      <c r="G414" s="391">
        <f>IF(G$3&gt;A27remlife,A27value-SUM($F414:F414),IF(A27remlife="N/A","n/a",A27value/A27remlife))</f>
        <v>0</v>
      </c>
      <c r="H414" s="160">
        <f>IF(H$3&gt;A27remlife,A27value-SUM($F414:G414),IF(A27remlife="N/A","n/a",A27value/A27remlife))</f>
        <v>0</v>
      </c>
      <c r="I414" s="160">
        <f>IF(I$3&gt;A27remlife,A27value-SUM($F414:H414),IF(A27remlife="N/A","n/a",A27value/A27remlife))</f>
        <v>0</v>
      </c>
      <c r="J414" s="160">
        <f>IF(J$3&gt;A27remlife,A27value-SUM($F414:I414),IF(A27remlife="N/A","n/a",A27value/A27remlife))</f>
        <v>0</v>
      </c>
      <c r="K414" s="160">
        <f>IF(K$3&gt;A27remlife,A27value-SUM($F414:J414),IF(A27remlife="N/A","n/a",A27value/A27remlife))</f>
        <v>0</v>
      </c>
      <c r="L414" s="160">
        <f>IF(L$3&gt;A27remlife,A27value-SUM($F414:K414),IF(A27remlife="N/A","n/a",A27value/A27remlife))</f>
        <v>0</v>
      </c>
      <c r="M414" s="160">
        <f>IF(M$3&gt;A27remlife,A27value-SUM($F414:L414),IF(A27remlife="N/A","n/a",A27value/A27remlife))</f>
        <v>0</v>
      </c>
      <c r="N414" s="160">
        <f>IF(N$3&gt;A27remlife,A27value-SUM($F414:M414),IF(A27remlife="N/A","n/a",A27value/A27remlife))</f>
        <v>0</v>
      </c>
      <c r="O414" s="160">
        <f>IF(O$3&gt;A27remlife,A27value-SUM($F414:N414),IF(A27remlife="N/A","n/a",A27value/A27remlife))</f>
        <v>0</v>
      </c>
      <c r="P414" s="160">
        <f>IF(P$3&gt;A27remlife,A27value-SUM($F414:O414),IF(A27remlife="N/A","n/a",A27value/A27remlife))</f>
        <v>0</v>
      </c>
      <c r="Q414" s="160">
        <f>IF(Q$3&gt;A27remlife,A27value-SUM($F414:P414),IF(A27remlife="N/A","n/a",A27value/A27remlife))</f>
        <v>0</v>
      </c>
      <c r="R414" s="160">
        <f>IF(R$3&gt;A27remlife,A27value-SUM($F414:Q414),IF(A27remlife="N/A","n/a",A27value/A27remlife))</f>
        <v>0</v>
      </c>
      <c r="S414" s="160">
        <f>IF(S$3&gt;A27remlife,A27value-SUM($F414:R414),IF(A27remlife="N/A","n/a",A27value/A27remlife))</f>
        <v>0</v>
      </c>
      <c r="T414" s="160">
        <f>IF(T$3&gt;A27remlife,A27value-SUM($F414:S414),IF(A27remlife="N/A","n/a",A27value/A27remlife))</f>
        <v>0</v>
      </c>
      <c r="U414" s="160">
        <f>IF(U$3&gt;A27remlife,A27value-SUM($F414:T414),IF(A27remlife="N/A","n/a",A27value/A27remlife))</f>
        <v>0</v>
      </c>
      <c r="V414" s="160">
        <f>IF(V$3&gt;A27remlife,A27value-SUM($F414:U414),IF(A27remlife="N/A","n/a",A27value/A27remlife))</f>
        <v>0</v>
      </c>
      <c r="W414" s="160">
        <f>IF(W$3&gt;A27remlife,A27value-SUM($F414:V414),IF(A27remlife="N/A","n/a",A27value/A27remlife))</f>
        <v>0</v>
      </c>
      <c r="X414" s="160">
        <f>IF(X$3&gt;A27remlife,A27value-SUM($F414:W414),IF(A27remlife="N/A","n/a",A27value/A27remlife))</f>
        <v>0</v>
      </c>
      <c r="Y414" s="160">
        <f>IF(Y$3&gt;A27remlife,A27value-SUM($F414:X414),IF(A27remlife="N/A","n/a",A27value/A27remlife))</f>
        <v>0</v>
      </c>
      <c r="Z414" s="160">
        <f>IF(Z$3&gt;A27remlife,A27value-SUM($F414:Y414),IF(A27remlife="N/A","n/a",A27value/A27remlife))</f>
        <v>0</v>
      </c>
      <c r="AA414" s="160">
        <f>IF(AA$3&gt;A27remlife,A27value-SUM($F414:Z414),IF(A27remlife="N/A","n/a",A27value/A27remlife))</f>
        <v>0</v>
      </c>
      <c r="AB414" s="160">
        <f>IF(AB$3&gt;A27remlife,A27value-SUM($F414:AA414),IF(A27remlife="N/A","n/a",A27value/A27remlife))</f>
        <v>0</v>
      </c>
      <c r="AC414" s="160">
        <f>IF(AC$3&gt;A27remlife,A27value-SUM($F414:AB414),IF(A27remlife="N/A","n/a",A27value/A27remlife))</f>
        <v>0</v>
      </c>
      <c r="AD414" s="160">
        <f>IF(AD$3&gt;A27remlife,A27value-SUM($F414:AC414),IF(A27remlife="N/A","n/a",A27value/A27remlife))</f>
        <v>0</v>
      </c>
      <c r="AE414" s="160">
        <f>IF(AE$3&gt;A27remlife,A27value-SUM($F414:AD414),IF(A27remlife="N/A","n/a",A27value/A27remlife))</f>
        <v>0</v>
      </c>
      <c r="AF414" s="160">
        <f>IF(AF$3&gt;A27remlife,A27value-SUM($F414:AE414),IF(A27remlife="N/A","n/a",A27value/A27remlife))</f>
        <v>0</v>
      </c>
      <c r="AG414" s="160">
        <f>IF(AG$3&gt;A27remlife,A27value-SUM($F414:AF414),IF(A27remlife="N/A","n/a",A27value/A27remlife))</f>
        <v>0</v>
      </c>
      <c r="AH414" s="160">
        <f>IF(AH$3&gt;A27remlife,A27value-SUM($F414:AG414),IF(A27remlife="N/A","n/a",A27value/A27remlife))</f>
        <v>0</v>
      </c>
      <c r="AI414" s="160">
        <f>IF(AI$3&gt;A27remlife,A27value-SUM($F414:AH414),IF(A27remlife="N/A","n/a",A27value/A27remlife))</f>
        <v>0</v>
      </c>
      <c r="AJ414" s="160">
        <f>IF(AJ$3&gt;A27remlife,A27value-SUM($F414:AI414),IF(A27remlife="N/A","n/a",A27value/A27remlife))</f>
        <v>0</v>
      </c>
      <c r="AK414" s="160">
        <f>IF(AK$3&gt;A27remlife,A27value-SUM($F414:AJ414),IF(A27remlife="N/A","n/a",A27value/A27remlife))</f>
        <v>0</v>
      </c>
      <c r="AL414" s="160">
        <f>IF(AL$3&gt;A27remlife,A27value-SUM($F414:AK414),IF(A27remlife="N/A","n/a",A27value/A27remlife))</f>
        <v>0</v>
      </c>
      <c r="AM414" s="160">
        <f>IF(AM$3&gt;A27remlife,A27value-SUM($F414:AL414),IF(A27remlife="N/A","n/a",A27value/A27remlife))</f>
        <v>0</v>
      </c>
      <c r="AN414" s="160">
        <f>IF(AN$3&gt;A27remlife,A27value-SUM($F414:AM414),IF(A27remlife="N/A","n/a",A27value/A27remlife))</f>
        <v>0</v>
      </c>
      <c r="AO414" s="160">
        <f>IF(AO$3&gt;A27remlife,A27value-SUM($F414:AN414),IF(A27remlife="N/A","n/a",A27value/A27remlife))</f>
        <v>0</v>
      </c>
      <c r="AP414" s="160">
        <f>IF(AP$3&gt;A27remlife,A27value-SUM($F414:AO414),IF(A27remlife="N/A","n/a",A27value/A27remlife))</f>
        <v>0</v>
      </c>
      <c r="AQ414" s="160">
        <f>IF(AQ$3&gt;A27remlife,A27value-SUM($F414:AP414),IF(A27remlife="N/A","n/a",A27value/A27remlife))</f>
        <v>0</v>
      </c>
      <c r="AR414" s="160">
        <f>IF(AR$3&gt;A27remlife,A27value-SUM($F414:AQ414),IF(A27remlife="N/A","n/a",A27value/A27remlife))</f>
        <v>0</v>
      </c>
      <c r="AS414" s="160">
        <f>IF(AS$3&gt;A27remlife,A27value-SUM($F414:AR414),IF(A27remlife="N/A","n/a",A27value/A27remlife))</f>
        <v>0</v>
      </c>
      <c r="AT414" s="160">
        <f>IF(AT$3&gt;A27remlife,A27value-SUM($F414:AS414),IF(A27remlife="N/A","n/a",A27value/A27remlife))</f>
        <v>0</v>
      </c>
      <c r="AU414" s="160">
        <f>IF(AU$3&gt;A27remlife,A27value-SUM($F414:AT414),IF(A27remlife="N/A","n/a",A27value/A27remlife))</f>
        <v>0</v>
      </c>
      <c r="AV414" s="160">
        <f>IF(AV$3&gt;A27remlife,A27value-SUM($F414:AU414),IF(A27remlife="N/A","n/a",A27value/A27remlife))</f>
        <v>0</v>
      </c>
      <c r="AW414" s="160">
        <f>IF(AW$3&gt;A27remlife,A27value-SUM($F414:AV414),IF(A27remlife="N/A","n/a",A27value/A27remlife))</f>
        <v>0</v>
      </c>
      <c r="AX414" s="160">
        <f>IF(AX$3&gt;A27remlife,A27value-SUM($F414:AW414),IF(A27remlife="N/A","n/a",A27value/A27remlife))</f>
        <v>0</v>
      </c>
      <c r="AY414" s="160">
        <f>IF(AY$3&gt;A27remlife,A27value-SUM($F414:AX414),IF(A27remlife="N/A","n/a",A27value/A27remlife))</f>
        <v>0</v>
      </c>
      <c r="AZ414" s="160">
        <f>IF(AZ$3&gt;A27remlife,A27value-SUM($F414:AY414),IF(A27remlife="N/A","n/a",A27value/A27remlife))</f>
        <v>0</v>
      </c>
      <c r="BA414" s="160">
        <f>IF(BA$3&gt;A27remlife,A27value-SUM($F414:AZ414),IF(A27remlife="N/A","n/a",A27value/A27remlife))</f>
        <v>0</v>
      </c>
      <c r="BB414" s="160">
        <f>IF(BB$3&gt;A27remlife,A27value-SUM($F414:BA414),IF(A27remlife="N/A","n/a",A27value/A27remlife))</f>
        <v>0</v>
      </c>
      <c r="BC414" s="160">
        <f>IF(BC$3&gt;A27remlife,A27value-SUM($F414:BB414),IF(A27remlife="N/A","n/a",A27value/A27remlife))</f>
        <v>0</v>
      </c>
      <c r="BD414" s="160">
        <f>IF(BD$3&gt;A27remlife,A27value-SUM($F414:BC414),IF(A27remlife="N/A","n/a",A27value/A27remlife))</f>
        <v>0</v>
      </c>
      <c r="BE414" s="160">
        <f>IF(BE$3&gt;A27remlife,A27value-SUM($F414:BD414),IF(A27remlife="N/A","n/a",A27value/A27remlife))</f>
        <v>0</v>
      </c>
      <c r="BF414" s="160">
        <f>IF(BF$3&gt;A27remlife,A27value-SUM($F414:BE414),IF(A27remlife="N/A","n/a",A27value/A27remlife))</f>
        <v>0</v>
      </c>
      <c r="BG414" s="160">
        <f>IF(BG$3&gt;A27remlife,A27value-SUM($F414:BF414),IF(A27remlife="N/A","n/a",A27value/A27remlife))</f>
        <v>0</v>
      </c>
      <c r="BH414" s="160">
        <f>IF(BH$3&gt;A27remlife,A27value-SUM($F414:BG414),IF(A27remlife="N/A","n/a",A27value/A27remlife))</f>
        <v>0</v>
      </c>
      <c r="BI414" s="160">
        <f>IF(BI$3&gt;A27remlife,A27value-SUM($F414:BH414),IF(A27remlife="N/A","n/a",A27value/A27remlife))</f>
        <v>0</v>
      </c>
      <c r="BJ414" s="19"/>
      <c r="BK414" s="19"/>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x14ac:dyDescent="0.2">
      <c r="A415" s="19"/>
      <c r="B415" s="19"/>
      <c r="C415" s="35"/>
      <c r="D415" s="469" t="s">
        <v>71</v>
      </c>
      <c r="E415" s="281">
        <v>0</v>
      </c>
      <c r="F415" s="37"/>
      <c r="G415" s="157"/>
      <c r="H415" s="161"/>
      <c r="I415" s="161"/>
      <c r="J415" s="161"/>
      <c r="K415" s="161"/>
      <c r="L415" s="161"/>
      <c r="M415" s="161"/>
      <c r="N415" s="161"/>
      <c r="O415" s="161"/>
      <c r="P415" s="161"/>
      <c r="Q415" s="161"/>
      <c r="R415" s="161"/>
      <c r="S415" s="161"/>
      <c r="T415" s="161"/>
      <c r="U415" s="161"/>
      <c r="V415" s="161"/>
      <c r="W415" s="161"/>
      <c r="X415" s="161"/>
      <c r="Y415" s="161"/>
      <c r="Z415" s="161"/>
      <c r="AA415" s="161"/>
      <c r="AB415" s="161"/>
      <c r="AC415" s="161"/>
      <c r="AD415" s="161"/>
      <c r="AE415" s="161"/>
      <c r="AF415" s="161"/>
      <c r="AG415" s="161"/>
      <c r="AH415" s="161"/>
      <c r="AI415" s="161"/>
      <c r="AJ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9"/>
      <c r="BK415" s="19"/>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x14ac:dyDescent="0.2">
      <c r="A416" s="19"/>
      <c r="B416" s="19"/>
      <c r="C416" s="35"/>
      <c r="D416" s="469"/>
      <c r="E416" s="281">
        <v>1</v>
      </c>
      <c r="F416" s="37"/>
      <c r="G416" s="392"/>
      <c r="H416" s="161">
        <f>IF(A27stdlife="n/a","n/a",IF(H$3&gt;(A27stdlife+$E416),(Input!$G$169*(1+rvanilla)^0.5)-SUM($G416:G416),(Input!$G$169*(1+rvanilla)^0.5)/A27stdlife))</f>
        <v>0</v>
      </c>
      <c r="I416" s="161">
        <f>IF(A27stdlife="n/a","n/a",IF(I$3&gt;(A27stdlife+$E416),(Input!$G$169*(1+rvanilla)^0.5)-SUM($G416:H416),(Input!$G$169*(1+rvanilla)^0.5)/A27stdlife))</f>
        <v>0</v>
      </c>
      <c r="J416" s="161">
        <f>IF(A27stdlife="n/a","n/a",IF(J$3&gt;(A27stdlife+$E416),(Input!$G$169*(1+rvanilla)^0.5)-SUM($G416:I416),(Input!$G$169*(1+rvanilla)^0.5)/A27stdlife))</f>
        <v>0</v>
      </c>
      <c r="K416" s="161">
        <f>IF(A27stdlife="n/a","n/a",IF(K$3&gt;(A27stdlife+$E416),(Input!$G$169*(1+rvanilla)^0.5)-SUM($G416:J416),(Input!$G$169*(1+rvanilla)^0.5)/A27stdlife))</f>
        <v>0</v>
      </c>
      <c r="L416" s="161">
        <f>IF(A27stdlife="n/a","n/a",IF(L$3&gt;(A27stdlife+$E416),(Input!$G$169*(1+rvanilla)^0.5)-SUM($G416:K416),(Input!$G$169*(1+rvanilla)^0.5)/A27stdlife))</f>
        <v>0</v>
      </c>
      <c r="M416" s="161">
        <f>IF(A27stdlife="n/a","n/a",IF(M$3&gt;(A27stdlife+$E416),(Input!$G$169*(1+rvanilla)^0.5)-SUM($G416:L416),(Input!$G$169*(1+rvanilla)^0.5)/A27stdlife))</f>
        <v>0</v>
      </c>
      <c r="N416" s="161">
        <f>IF(A27stdlife="n/a","n/a",IF(N$3&gt;(A27stdlife+$E416),(Input!$G$169*(1+rvanilla)^0.5)-SUM($G416:M416),(Input!$G$169*(1+rvanilla)^0.5)/A27stdlife))</f>
        <v>0</v>
      </c>
      <c r="O416" s="161">
        <f>IF(A27stdlife="n/a","n/a",IF(O$3&gt;(A27stdlife+$E416),(Input!$G$169*(1+rvanilla)^0.5)-SUM($G416:N416),(Input!$G$169*(1+rvanilla)^0.5)/A27stdlife))</f>
        <v>0</v>
      </c>
      <c r="P416" s="161">
        <f>IF(A27stdlife="n/a","n/a",IF(P$3&gt;(A27stdlife+$E416),(Input!$G$169*(1+rvanilla)^0.5)-SUM($G416:O416),(Input!$G$169*(1+rvanilla)^0.5)/A27stdlife))</f>
        <v>0</v>
      </c>
      <c r="Q416" s="161">
        <f>IF(A27stdlife="n/a","n/a",IF(Q$3&gt;(A27stdlife+$E416),(Input!$G$169*(1+rvanilla)^0.5)-SUM($G416:P416),(Input!$G$169*(1+rvanilla)^0.5)/A27stdlife))</f>
        <v>0</v>
      </c>
      <c r="R416" s="161">
        <f>IF(A27stdlife="n/a","n/a",IF(R$3&gt;(A27stdlife+$E416),(Input!$G$169*(1+rvanilla)^0.5)-SUM($G416:Q416),(Input!$G$169*(1+rvanilla)^0.5)/A27stdlife))</f>
        <v>0</v>
      </c>
      <c r="S416" s="161">
        <f>IF(A27stdlife="n/a","n/a",IF(S$3&gt;(A27stdlife+$E416),(Input!$G$169*(1+rvanilla)^0.5)-SUM($G416:R416),(Input!$G$169*(1+rvanilla)^0.5)/A27stdlife))</f>
        <v>0</v>
      </c>
      <c r="T416" s="161">
        <f>IF(A27stdlife="n/a","n/a",IF(T$3&gt;(A27stdlife+$E416),(Input!$G$169*(1+rvanilla)^0.5)-SUM($G416:S416),(Input!$G$169*(1+rvanilla)^0.5)/A27stdlife))</f>
        <v>0</v>
      </c>
      <c r="U416" s="161">
        <f>IF(A27stdlife="n/a","n/a",IF(U$3&gt;(A27stdlife+$E416),(Input!$G$169*(1+rvanilla)^0.5)-SUM($G416:T416),(Input!$G$169*(1+rvanilla)^0.5)/A27stdlife))</f>
        <v>0</v>
      </c>
      <c r="V416" s="161">
        <f>IF(A27stdlife="n/a","n/a",IF(V$3&gt;(A27stdlife+$E416),(Input!$G$169*(1+rvanilla)^0.5)-SUM($G416:U416),(Input!$G$169*(1+rvanilla)^0.5)/A27stdlife))</f>
        <v>0</v>
      </c>
      <c r="W416" s="161">
        <f>IF(A27stdlife="n/a","n/a",IF(W$3&gt;(A27stdlife+$E416),(Input!$G$169*(1+rvanilla)^0.5)-SUM($G416:V416),(Input!$G$169*(1+rvanilla)^0.5)/A27stdlife))</f>
        <v>0</v>
      </c>
      <c r="X416" s="161">
        <f>IF(A27stdlife="n/a","n/a",IF(X$3&gt;(A27stdlife+$E416),(Input!$G$169*(1+rvanilla)^0.5)-SUM($G416:W416),(Input!$G$169*(1+rvanilla)^0.5)/A27stdlife))</f>
        <v>0</v>
      </c>
      <c r="Y416" s="161">
        <f>IF(A27stdlife="n/a","n/a",IF(Y$3&gt;(A27stdlife+$E416),(Input!$G$169*(1+rvanilla)^0.5)-SUM($G416:X416),(Input!$G$169*(1+rvanilla)^0.5)/A27stdlife))</f>
        <v>0</v>
      </c>
      <c r="Z416" s="161">
        <f>IF(A27stdlife="n/a","n/a",IF(Z$3&gt;(A27stdlife+$E416),(Input!$G$169*(1+rvanilla)^0.5)-SUM($G416:Y416),(Input!$G$169*(1+rvanilla)^0.5)/A27stdlife))</f>
        <v>0</v>
      </c>
      <c r="AA416" s="161">
        <f>IF(A27stdlife="n/a","n/a",IF(AA$3&gt;(A27stdlife+$E416),(Input!$G$169*(1+rvanilla)^0.5)-SUM($G416:Z416),(Input!$G$169*(1+rvanilla)^0.5)/A27stdlife))</f>
        <v>0</v>
      </c>
      <c r="AB416" s="161">
        <f>IF(A27stdlife="n/a","n/a",IF(AB$3&gt;(A27stdlife+$E416),(Input!$G$169*(1+rvanilla)^0.5)-SUM($G416:AA416),(Input!$G$169*(1+rvanilla)^0.5)/A27stdlife))</f>
        <v>0</v>
      </c>
      <c r="AC416" s="161">
        <f>IF(A27stdlife="n/a","n/a",IF(AC$3&gt;(A27stdlife+$E416),(Input!$G$169*(1+rvanilla)^0.5)-SUM($G416:AB416),(Input!$G$169*(1+rvanilla)^0.5)/A27stdlife))</f>
        <v>0</v>
      </c>
      <c r="AD416" s="161">
        <f>IF(A27stdlife="n/a","n/a",IF(AD$3&gt;(A27stdlife+$E416),(Input!$G$169*(1+rvanilla)^0.5)-SUM($G416:AC416),(Input!$G$169*(1+rvanilla)^0.5)/A27stdlife))</f>
        <v>0</v>
      </c>
      <c r="AE416" s="161">
        <f>IF(A27stdlife="n/a","n/a",IF(AE$3&gt;(A27stdlife+$E416),(Input!$G$169*(1+rvanilla)^0.5)-SUM($G416:AD416),(Input!$G$169*(1+rvanilla)^0.5)/A27stdlife))</f>
        <v>0</v>
      </c>
      <c r="AF416" s="161">
        <f>IF(A27stdlife="n/a","n/a",IF(AF$3&gt;(A27stdlife+$E416),(Input!$G$169*(1+rvanilla)^0.5)-SUM($G416:AE416),(Input!$G$169*(1+rvanilla)^0.5)/A27stdlife))</f>
        <v>0</v>
      </c>
      <c r="AG416" s="161">
        <f>IF(A27stdlife="n/a","n/a",IF(AG$3&gt;(A27stdlife+$E416),(Input!$G$169*(1+rvanilla)^0.5)-SUM($G416:AF416),(Input!$G$169*(1+rvanilla)^0.5)/A27stdlife))</f>
        <v>0</v>
      </c>
      <c r="AH416" s="161">
        <f>IF(A27stdlife="n/a","n/a",IF(AH$3&gt;(A27stdlife+$E416),(Input!$G$169*(1+rvanilla)^0.5)-SUM($G416:AG416),(Input!$G$169*(1+rvanilla)^0.5)/A27stdlife))</f>
        <v>0</v>
      </c>
      <c r="AI416" s="161">
        <f>IF(A27stdlife="n/a","n/a",IF(AI$3&gt;(A27stdlife+$E416),(Input!$G$169*(1+rvanilla)^0.5)-SUM($G416:AH416),(Input!$G$169*(1+rvanilla)^0.5)/A27stdlife))</f>
        <v>0</v>
      </c>
      <c r="AJ416" s="161">
        <f>IF(A27stdlife="n/a","n/a",IF(AJ$3&gt;(A27stdlife+$E416),(Input!$G$169*(1+rvanilla)^0.5)-SUM($G416:AI416),(Input!$G$169*(1+rvanilla)^0.5)/A27stdlife))</f>
        <v>0</v>
      </c>
      <c r="AK416" s="161">
        <f>IF(A27stdlife="n/a","n/a",IF(AK$3&gt;(A27stdlife+$E416),(Input!$G$169*(1+rvanilla)^0.5)-SUM($G416:AJ416),(Input!$G$169*(1+rvanilla)^0.5)/A27stdlife))</f>
        <v>0</v>
      </c>
      <c r="AL416" s="161">
        <f>IF(A27stdlife="n/a","n/a",IF(AL$3&gt;(A27stdlife+$E416),(Input!$G$169*(1+rvanilla)^0.5)-SUM($G416:AK416),(Input!$G$169*(1+rvanilla)^0.5)/A27stdlife))</f>
        <v>0</v>
      </c>
      <c r="AM416" s="161">
        <f>IF(A27stdlife="n/a","n/a",IF(AM$3&gt;(A27stdlife+$E416),(Input!$G$169*(1+rvanilla)^0.5)-SUM($G416:AL416),(Input!$G$169*(1+rvanilla)^0.5)/A27stdlife))</f>
        <v>0</v>
      </c>
      <c r="AN416" s="161">
        <f>IF(A27stdlife="n/a","n/a",IF(AN$3&gt;(A27stdlife+$E416),(Input!$G$169*(1+rvanilla)^0.5)-SUM($G416:AM416),(Input!$G$169*(1+rvanilla)^0.5)/A27stdlife))</f>
        <v>0</v>
      </c>
      <c r="AO416" s="161">
        <f>IF(A27stdlife="n/a","n/a",IF(AO$3&gt;(A27stdlife+$E416),(Input!$G$169*(1+rvanilla)^0.5)-SUM($G416:AN416),(Input!$G$169*(1+rvanilla)^0.5)/A27stdlife))</f>
        <v>0</v>
      </c>
      <c r="AP416" s="161">
        <f>IF(A27stdlife="n/a","n/a",IF(AP$3&gt;(A27stdlife+$E416),(Input!$G$169*(1+rvanilla)^0.5)-SUM($G416:AO416),(Input!$G$169*(1+rvanilla)^0.5)/A27stdlife))</f>
        <v>0</v>
      </c>
      <c r="AQ416" s="161">
        <f>IF(A27stdlife="n/a","n/a",IF(AQ$3&gt;(A27stdlife+$E416),(Input!$G$169*(1+rvanilla)^0.5)-SUM($G416:AP416),(Input!$G$169*(1+rvanilla)^0.5)/A27stdlife))</f>
        <v>0</v>
      </c>
      <c r="AR416" s="161">
        <f>IF(A27stdlife="n/a","n/a",IF(AR$3&gt;(A27stdlife+$E416),(Input!$G$169*(1+rvanilla)^0.5)-SUM($G416:AQ416),(Input!$G$169*(1+rvanilla)^0.5)/A27stdlife))</f>
        <v>0</v>
      </c>
      <c r="AS416" s="161">
        <f>IF(A27stdlife="n/a","n/a",IF(AS$3&gt;(A27stdlife+$E416),(Input!$G$169*(1+rvanilla)^0.5)-SUM($G416:AR416),(Input!$G$169*(1+rvanilla)^0.5)/A27stdlife))</f>
        <v>0</v>
      </c>
      <c r="AT416" s="161">
        <f>IF(A27stdlife="n/a","n/a",IF(AT$3&gt;(A27stdlife+$E416),(Input!$G$169*(1+rvanilla)^0.5)-SUM($G416:AS416),(Input!$G$169*(1+rvanilla)^0.5)/A27stdlife))</f>
        <v>0</v>
      </c>
      <c r="AU416" s="161">
        <f>IF(A27stdlife="n/a","n/a",IF(AU$3&gt;(A27stdlife+$E416),(Input!$G$169*(1+rvanilla)^0.5)-SUM($G416:AT416),(Input!$G$169*(1+rvanilla)^0.5)/A27stdlife))</f>
        <v>0</v>
      </c>
      <c r="AV416" s="161">
        <f>IF(A27stdlife="n/a","n/a",IF(AV$3&gt;(A27stdlife+$E416),(Input!$G$169*(1+rvanilla)^0.5)-SUM($G416:AU416),(Input!$G$169*(1+rvanilla)^0.5)/A27stdlife))</f>
        <v>0</v>
      </c>
      <c r="AW416" s="161">
        <f>IF(A27stdlife="n/a","n/a",IF(AW$3&gt;(A27stdlife+$E416),(Input!$G$169*(1+rvanilla)^0.5)-SUM($G416:AV416),(Input!$G$169*(1+rvanilla)^0.5)/A27stdlife))</f>
        <v>0</v>
      </c>
      <c r="AX416" s="161">
        <f>IF(A27stdlife="n/a","n/a",IF(AX$3&gt;(A27stdlife+$E416),(Input!$G$169*(1+rvanilla)^0.5)-SUM($G416:AW416),(Input!$G$169*(1+rvanilla)^0.5)/A27stdlife))</f>
        <v>0</v>
      </c>
      <c r="AY416" s="161">
        <f>IF(A27stdlife="n/a","n/a",IF(AY$3&gt;(A27stdlife+$E416),(Input!$G$169*(1+rvanilla)^0.5)-SUM($G416:AX416),(Input!$G$169*(1+rvanilla)^0.5)/A27stdlife))</f>
        <v>0</v>
      </c>
      <c r="AZ416" s="161">
        <f>IF(A27stdlife="n/a","n/a",IF(AZ$3&gt;(A27stdlife+$E416),(Input!$G$169*(1+rvanilla)^0.5)-SUM($G416:AY416),(Input!$G$169*(1+rvanilla)^0.5)/A27stdlife))</f>
        <v>0</v>
      </c>
      <c r="BA416" s="161">
        <f>IF(A27stdlife="n/a","n/a",IF(BA$3&gt;(A27stdlife+$E416),(Input!$G$169*(1+rvanilla)^0.5)-SUM($G416:AZ416),(Input!$G$169*(1+rvanilla)^0.5)/A27stdlife))</f>
        <v>0</v>
      </c>
      <c r="BB416" s="161">
        <f>IF(A27stdlife="n/a","n/a",IF(BB$3&gt;(A27stdlife+$E416),(Input!$G$169*(1+rvanilla)^0.5)-SUM($G416:BA416),(Input!$G$169*(1+rvanilla)^0.5)/A27stdlife))</f>
        <v>0</v>
      </c>
      <c r="BC416" s="161">
        <f>IF(A27stdlife="n/a","n/a",IF(BC$3&gt;(A27stdlife+$E416),(Input!$G$169*(1+rvanilla)^0.5)-SUM($G416:BB416),(Input!$G$169*(1+rvanilla)^0.5)/A27stdlife))</f>
        <v>0</v>
      </c>
      <c r="BD416" s="161">
        <f>IF(A27stdlife="n/a","n/a",IF(BD$3&gt;(A27stdlife+$E416),(Input!$G$169*(1+rvanilla)^0.5)-SUM($G416:BC416),(Input!$G$169*(1+rvanilla)^0.5)/A27stdlife))</f>
        <v>0</v>
      </c>
      <c r="BE416" s="161">
        <f>IF(A27stdlife="n/a","n/a",IF(BE$3&gt;(A27stdlife+$E416),(Input!$G$169*(1+rvanilla)^0.5)-SUM($G416:BD416),(Input!$G$169*(1+rvanilla)^0.5)/A27stdlife))</f>
        <v>0</v>
      </c>
      <c r="BF416" s="161">
        <f>IF(A27stdlife="n/a","n/a",IF(BF$3&gt;(A27stdlife+$E416),(Input!$G$169*(1+rvanilla)^0.5)-SUM($G416:BE416),(Input!$G$169*(1+rvanilla)^0.5)/A27stdlife))</f>
        <v>0</v>
      </c>
      <c r="BG416" s="161">
        <f>IF(A27stdlife="n/a","n/a",IF(BG$3&gt;(A27stdlife+$E416),(Input!$G$169*(1+rvanilla)^0.5)-SUM($G416:BF416),(Input!$G$169*(1+rvanilla)^0.5)/A27stdlife))</f>
        <v>0</v>
      </c>
      <c r="BH416" s="161">
        <f>IF(A27stdlife="n/a","n/a",IF(BH$3&gt;(A27stdlife+$E416),(Input!$G$169*(1+rvanilla)^0.5)-SUM($G416:BG416),(Input!$G$169*(1+rvanilla)^0.5)/A27stdlife))</f>
        <v>0</v>
      </c>
      <c r="BI416" s="161">
        <f>IF(A27stdlife="n/a","n/a",IF(BI$3&gt;(A27stdlife+$E416),(Input!$G$169*(1+rvanilla)^0.5)-SUM($G416:BH416),(Input!$G$169*(1+rvanilla)^0.5)/A27stdlife))</f>
        <v>0</v>
      </c>
      <c r="BJ416" s="19"/>
      <c r="BK416" s="19"/>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x14ac:dyDescent="0.2">
      <c r="A417" s="19"/>
      <c r="B417" s="19"/>
      <c r="C417" s="35"/>
      <c r="D417" s="469"/>
      <c r="E417" s="281">
        <v>2</v>
      </c>
      <c r="F417" s="37"/>
      <c r="G417" s="393"/>
      <c r="H417" s="306"/>
      <c r="I417" s="161">
        <f>IF(A27stdlife="n/a","n/a",IF(I$3&gt;(A27stdlife+$E417),(Input!$H$169*(1+rvanilla)^0.5)-SUM($H417:H417),(Input!$H$169*(1+rvanilla)^0.5)/A27stdlife))</f>
        <v>0</v>
      </c>
      <c r="J417" s="161">
        <f>IF(A27stdlife="n/a","n/a",IF(J$3&gt;(A27stdlife+$E417),(Input!$H$169*(1+rvanilla)^0.5)-SUM($H417:I417),(Input!$H$169*(1+rvanilla)^0.5)/A27stdlife))</f>
        <v>0</v>
      </c>
      <c r="K417" s="161">
        <f>IF(A27stdlife="n/a","n/a",IF(K$3&gt;(A27stdlife+$E417),(Input!$H$169*(1+rvanilla)^0.5)-SUM($H417:J417),(Input!$H$169*(1+rvanilla)^0.5)/A27stdlife))</f>
        <v>0</v>
      </c>
      <c r="L417" s="161">
        <f>IF(A27stdlife="n/a","n/a",IF(L$3&gt;(A27stdlife+$E417),(Input!$H$169*(1+rvanilla)^0.5)-SUM($H417:K417),(Input!$H$169*(1+rvanilla)^0.5)/A27stdlife))</f>
        <v>0</v>
      </c>
      <c r="M417" s="161">
        <f>IF(A27stdlife="n/a","n/a",IF(M$3&gt;(A27stdlife+$E417),(Input!$H$169*(1+rvanilla)^0.5)-SUM($H417:L417),(Input!$H$169*(1+rvanilla)^0.5)/A27stdlife))</f>
        <v>0</v>
      </c>
      <c r="N417" s="161">
        <f>IF(A27stdlife="n/a","n/a",IF(N$3&gt;(A27stdlife+$E417),(Input!$H$169*(1+rvanilla)^0.5)-SUM($H417:M417),(Input!$H$169*(1+rvanilla)^0.5)/A27stdlife))</f>
        <v>0</v>
      </c>
      <c r="O417" s="161">
        <f>IF(A27stdlife="n/a","n/a",IF(O$3&gt;(A27stdlife+$E417),(Input!$H$169*(1+rvanilla)^0.5)-SUM($H417:N417),(Input!$H$169*(1+rvanilla)^0.5)/A27stdlife))</f>
        <v>0</v>
      </c>
      <c r="P417" s="161">
        <f>IF(A27stdlife="n/a","n/a",IF(P$3&gt;(A27stdlife+$E417),(Input!$H$169*(1+rvanilla)^0.5)-SUM($H417:O417),(Input!$H$169*(1+rvanilla)^0.5)/A27stdlife))</f>
        <v>0</v>
      </c>
      <c r="Q417" s="161">
        <f>IF(A27stdlife="n/a","n/a",IF(Q$3&gt;(A27stdlife+$E417),(Input!$H$169*(1+rvanilla)^0.5)-SUM($H417:P417),(Input!$H$169*(1+rvanilla)^0.5)/A27stdlife))</f>
        <v>0</v>
      </c>
      <c r="R417" s="161">
        <f>IF(A27stdlife="n/a","n/a",IF(R$3&gt;(A27stdlife+$E417),(Input!$H$169*(1+rvanilla)^0.5)-SUM($H417:Q417),(Input!$H$169*(1+rvanilla)^0.5)/A27stdlife))</f>
        <v>0</v>
      </c>
      <c r="S417" s="161">
        <f>IF(A27stdlife="n/a","n/a",IF(S$3&gt;(A27stdlife+$E417),(Input!$H$169*(1+rvanilla)^0.5)-SUM($H417:R417),(Input!$H$169*(1+rvanilla)^0.5)/A27stdlife))</f>
        <v>0</v>
      </c>
      <c r="T417" s="161">
        <f>IF(A27stdlife="n/a","n/a",IF(T$3&gt;(A27stdlife+$E417),(Input!$H$169*(1+rvanilla)^0.5)-SUM($H417:S417),(Input!$H$169*(1+rvanilla)^0.5)/A27stdlife))</f>
        <v>0</v>
      </c>
      <c r="U417" s="161">
        <f>IF(A27stdlife="n/a","n/a",IF(U$3&gt;(A27stdlife+$E417),(Input!$H$169*(1+rvanilla)^0.5)-SUM($H417:T417),(Input!$H$169*(1+rvanilla)^0.5)/A27stdlife))</f>
        <v>0</v>
      </c>
      <c r="V417" s="161">
        <f>IF(A27stdlife="n/a","n/a",IF(V$3&gt;(A27stdlife+$E417),(Input!$H$169*(1+rvanilla)^0.5)-SUM($H417:U417),(Input!$H$169*(1+rvanilla)^0.5)/A27stdlife))</f>
        <v>0</v>
      </c>
      <c r="W417" s="161">
        <f>IF(A27stdlife="n/a","n/a",IF(W$3&gt;(A27stdlife+$E417),(Input!$H$169*(1+rvanilla)^0.5)-SUM($H417:V417),(Input!$H$169*(1+rvanilla)^0.5)/A27stdlife))</f>
        <v>0</v>
      </c>
      <c r="X417" s="161">
        <f>IF(A27stdlife="n/a","n/a",IF(X$3&gt;(A27stdlife+$E417),(Input!$H$169*(1+rvanilla)^0.5)-SUM($H417:W417),(Input!$H$169*(1+rvanilla)^0.5)/A27stdlife))</f>
        <v>0</v>
      </c>
      <c r="Y417" s="161">
        <f>IF(A27stdlife="n/a","n/a",IF(Y$3&gt;(A27stdlife+$E417),(Input!$H$169*(1+rvanilla)^0.5)-SUM($H417:X417),(Input!$H$169*(1+rvanilla)^0.5)/A27stdlife))</f>
        <v>0</v>
      </c>
      <c r="Z417" s="161">
        <f>IF(A27stdlife="n/a","n/a",IF(Z$3&gt;(A27stdlife+$E417),(Input!$H$169*(1+rvanilla)^0.5)-SUM($H417:Y417),(Input!$H$169*(1+rvanilla)^0.5)/A27stdlife))</f>
        <v>0</v>
      </c>
      <c r="AA417" s="161">
        <f>IF(A27stdlife="n/a","n/a",IF(AA$3&gt;(A27stdlife+$E417),(Input!$H$169*(1+rvanilla)^0.5)-SUM($H417:Z417),(Input!$H$169*(1+rvanilla)^0.5)/A27stdlife))</f>
        <v>0</v>
      </c>
      <c r="AB417" s="161">
        <f>IF(A27stdlife="n/a","n/a",IF(AB$3&gt;(A27stdlife+$E417),(Input!$H$169*(1+rvanilla)^0.5)-SUM($H417:AA417),(Input!$H$169*(1+rvanilla)^0.5)/A27stdlife))</f>
        <v>0</v>
      </c>
      <c r="AC417" s="161">
        <f>IF(A27stdlife="n/a","n/a",IF(AC$3&gt;(A27stdlife+$E417),(Input!$H$169*(1+rvanilla)^0.5)-SUM($H417:AB417),(Input!$H$169*(1+rvanilla)^0.5)/A27stdlife))</f>
        <v>0</v>
      </c>
      <c r="AD417" s="161">
        <f>IF(A27stdlife="n/a","n/a",IF(AD$3&gt;(A27stdlife+$E417),(Input!$H$169*(1+rvanilla)^0.5)-SUM($H417:AC417),(Input!$H$169*(1+rvanilla)^0.5)/A27stdlife))</f>
        <v>0</v>
      </c>
      <c r="AE417" s="161">
        <f>IF(A27stdlife="n/a","n/a",IF(AE$3&gt;(A27stdlife+$E417),(Input!$H$169*(1+rvanilla)^0.5)-SUM($H417:AD417),(Input!$H$169*(1+rvanilla)^0.5)/A27stdlife))</f>
        <v>0</v>
      </c>
      <c r="AF417" s="161">
        <f>IF(A27stdlife="n/a","n/a",IF(AF$3&gt;(A27stdlife+$E417),(Input!$H$169*(1+rvanilla)^0.5)-SUM($H417:AE417),(Input!$H$169*(1+rvanilla)^0.5)/A27stdlife))</f>
        <v>0</v>
      </c>
      <c r="AG417" s="161">
        <f>IF(A27stdlife="n/a","n/a",IF(AG$3&gt;(A27stdlife+$E417),(Input!$H$169*(1+rvanilla)^0.5)-SUM($H417:AF417),(Input!$H$169*(1+rvanilla)^0.5)/A27stdlife))</f>
        <v>0</v>
      </c>
      <c r="AH417" s="161">
        <f>IF(A27stdlife="n/a","n/a",IF(AH$3&gt;(A27stdlife+$E417),(Input!$H$169*(1+rvanilla)^0.5)-SUM($H417:AG417),(Input!$H$169*(1+rvanilla)^0.5)/A27stdlife))</f>
        <v>0</v>
      </c>
      <c r="AI417" s="161">
        <f>IF(A27stdlife="n/a","n/a",IF(AI$3&gt;(A27stdlife+$E417),(Input!$H$169*(1+rvanilla)^0.5)-SUM($H417:AH417),(Input!$H$169*(1+rvanilla)^0.5)/A27stdlife))</f>
        <v>0</v>
      </c>
      <c r="AJ417" s="161">
        <f>IF(A27stdlife="n/a","n/a",IF(AJ$3&gt;(A27stdlife+$E417),(Input!$H$169*(1+rvanilla)^0.5)-SUM($H417:AI417),(Input!$H$169*(1+rvanilla)^0.5)/A27stdlife))</f>
        <v>0</v>
      </c>
      <c r="AK417" s="161">
        <f>IF(A27stdlife="n/a","n/a",IF(AK$3&gt;(A27stdlife+$E417),(Input!$H$169*(1+rvanilla)^0.5)-SUM($H417:AJ417),(Input!$H$169*(1+rvanilla)^0.5)/A27stdlife))</f>
        <v>0</v>
      </c>
      <c r="AL417" s="161">
        <f>IF(A27stdlife="n/a","n/a",IF(AL$3&gt;(A27stdlife+$E417),(Input!$H$169*(1+rvanilla)^0.5)-SUM($H417:AK417),(Input!$H$169*(1+rvanilla)^0.5)/A27stdlife))</f>
        <v>0</v>
      </c>
      <c r="AM417" s="161">
        <f>IF(A27stdlife="n/a","n/a",IF(AM$3&gt;(A27stdlife+$E417),(Input!$H$169*(1+rvanilla)^0.5)-SUM($H417:AL417),(Input!$H$169*(1+rvanilla)^0.5)/A27stdlife))</f>
        <v>0</v>
      </c>
      <c r="AN417" s="161">
        <f>IF(A27stdlife="n/a","n/a",IF(AN$3&gt;(A27stdlife+$E417),(Input!$H$169*(1+rvanilla)^0.5)-SUM($H417:AM417),(Input!$H$169*(1+rvanilla)^0.5)/A27stdlife))</f>
        <v>0</v>
      </c>
      <c r="AO417" s="161">
        <f>IF(A27stdlife="n/a","n/a",IF(AO$3&gt;(A27stdlife+$E417),(Input!$H$169*(1+rvanilla)^0.5)-SUM($H417:AN417),(Input!$H$169*(1+rvanilla)^0.5)/A27stdlife))</f>
        <v>0</v>
      </c>
      <c r="AP417" s="161">
        <f>IF(A27stdlife="n/a","n/a",IF(AP$3&gt;(A27stdlife+$E417),(Input!$H$169*(1+rvanilla)^0.5)-SUM($H417:AO417),(Input!$H$169*(1+rvanilla)^0.5)/A27stdlife))</f>
        <v>0</v>
      </c>
      <c r="AQ417" s="161">
        <f>IF(A27stdlife="n/a","n/a",IF(AQ$3&gt;(A27stdlife+$E417),(Input!$H$169*(1+rvanilla)^0.5)-SUM($H417:AP417),(Input!$H$169*(1+rvanilla)^0.5)/A27stdlife))</f>
        <v>0</v>
      </c>
      <c r="AR417" s="161">
        <f>IF(A27stdlife="n/a","n/a",IF(AR$3&gt;(A27stdlife+$E417),(Input!$H$169*(1+rvanilla)^0.5)-SUM($H417:AQ417),(Input!$H$169*(1+rvanilla)^0.5)/A27stdlife))</f>
        <v>0</v>
      </c>
      <c r="AS417" s="161">
        <f>IF(A27stdlife="n/a","n/a",IF(AS$3&gt;(A27stdlife+$E417),(Input!$H$169*(1+rvanilla)^0.5)-SUM($H417:AR417),(Input!$H$169*(1+rvanilla)^0.5)/A27stdlife))</f>
        <v>0</v>
      </c>
      <c r="AT417" s="161">
        <f>IF(A27stdlife="n/a","n/a",IF(AT$3&gt;(A27stdlife+$E417),(Input!$H$169*(1+rvanilla)^0.5)-SUM($H417:AS417),(Input!$H$169*(1+rvanilla)^0.5)/A27stdlife))</f>
        <v>0</v>
      </c>
      <c r="AU417" s="161">
        <f>IF(A27stdlife="n/a","n/a",IF(AU$3&gt;(A27stdlife+$E417),(Input!$H$169*(1+rvanilla)^0.5)-SUM($H417:AT417),(Input!$H$169*(1+rvanilla)^0.5)/A27stdlife))</f>
        <v>0</v>
      </c>
      <c r="AV417" s="161">
        <f>IF(A27stdlife="n/a","n/a",IF(AV$3&gt;(A27stdlife+$E417),(Input!$H$169*(1+rvanilla)^0.5)-SUM($H417:AU417),(Input!$H$169*(1+rvanilla)^0.5)/A27stdlife))</f>
        <v>0</v>
      </c>
      <c r="AW417" s="161">
        <f>IF(A27stdlife="n/a","n/a",IF(AW$3&gt;(A27stdlife+$E417),(Input!$H$169*(1+rvanilla)^0.5)-SUM($H417:AV417),(Input!$H$169*(1+rvanilla)^0.5)/A27stdlife))</f>
        <v>0</v>
      </c>
      <c r="AX417" s="161">
        <f>IF(A27stdlife="n/a","n/a",IF(AX$3&gt;(A27stdlife+$E417),(Input!$H$169*(1+rvanilla)^0.5)-SUM($H417:AW417),(Input!$H$169*(1+rvanilla)^0.5)/A27stdlife))</f>
        <v>0</v>
      </c>
      <c r="AY417" s="161">
        <f>IF(A27stdlife="n/a","n/a",IF(AY$3&gt;(A27stdlife+$E417),(Input!$H$169*(1+rvanilla)^0.5)-SUM($H417:AX417),(Input!$H$169*(1+rvanilla)^0.5)/A27stdlife))</f>
        <v>0</v>
      </c>
      <c r="AZ417" s="161">
        <f>IF(A27stdlife="n/a","n/a",IF(AZ$3&gt;(A27stdlife+$E417),(Input!$H$169*(1+rvanilla)^0.5)-SUM($H417:AY417),(Input!$H$169*(1+rvanilla)^0.5)/A27stdlife))</f>
        <v>0</v>
      </c>
      <c r="BA417" s="161">
        <f>IF(A27stdlife="n/a","n/a",IF(BA$3&gt;(A27stdlife+$E417),(Input!$H$169*(1+rvanilla)^0.5)-SUM($H417:AZ417),(Input!$H$169*(1+rvanilla)^0.5)/A27stdlife))</f>
        <v>0</v>
      </c>
      <c r="BB417" s="161">
        <f>IF(A27stdlife="n/a","n/a",IF(BB$3&gt;(A27stdlife+$E417),(Input!$H$169*(1+rvanilla)^0.5)-SUM($H417:BA417),(Input!$H$169*(1+rvanilla)^0.5)/A27stdlife))</f>
        <v>0</v>
      </c>
      <c r="BC417" s="161">
        <f>IF(A27stdlife="n/a","n/a",IF(BC$3&gt;(A27stdlife+$E417),(Input!$H$169*(1+rvanilla)^0.5)-SUM($H417:BB417),(Input!$H$169*(1+rvanilla)^0.5)/A27stdlife))</f>
        <v>0</v>
      </c>
      <c r="BD417" s="161">
        <f>IF(A27stdlife="n/a","n/a",IF(BD$3&gt;(A27stdlife+$E417),(Input!$H$169*(1+rvanilla)^0.5)-SUM($H417:BC417),(Input!$H$169*(1+rvanilla)^0.5)/A27stdlife))</f>
        <v>0</v>
      </c>
      <c r="BE417" s="161">
        <f>IF(A27stdlife="n/a","n/a",IF(BE$3&gt;(A27stdlife+$E417),(Input!$H$169*(1+rvanilla)^0.5)-SUM($H417:BD417),(Input!$H$169*(1+rvanilla)^0.5)/A27stdlife))</f>
        <v>0</v>
      </c>
      <c r="BF417" s="161">
        <f>IF(A27stdlife="n/a","n/a",IF(BF$3&gt;(A27stdlife+$E417),(Input!$H$169*(1+rvanilla)^0.5)-SUM($H417:BE417),(Input!$H$169*(1+rvanilla)^0.5)/A27stdlife))</f>
        <v>0</v>
      </c>
      <c r="BG417" s="161">
        <f>IF(A27stdlife="n/a","n/a",IF(BG$3&gt;(A27stdlife+$E417),(Input!$H$169*(1+rvanilla)^0.5)-SUM($H417:BF417),(Input!$H$169*(1+rvanilla)^0.5)/A27stdlife))</f>
        <v>0</v>
      </c>
      <c r="BH417" s="161">
        <f>IF(A27stdlife="n/a","n/a",IF(BH$3&gt;(A27stdlife+$E417),(Input!$H$169*(1+rvanilla)^0.5)-SUM($H417:BG417),(Input!$H$169*(1+rvanilla)^0.5)/A27stdlife))</f>
        <v>0</v>
      </c>
      <c r="BI417" s="161">
        <f>IF(A27stdlife="n/a","n/a",IF(BI$3&gt;(A27stdlife+$E417),(Input!$H$169*(1+rvanilla)^0.5)-SUM($H417:BH417),(Input!$H$169*(1+rvanilla)^0.5)/A27stdlife))</f>
        <v>0</v>
      </c>
      <c r="BJ417" s="19"/>
      <c r="BK417" s="19"/>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x14ac:dyDescent="0.2">
      <c r="A418" s="19"/>
      <c r="B418" s="19"/>
      <c r="C418" s="35"/>
      <c r="D418" s="469"/>
      <c r="E418" s="281">
        <v>3</v>
      </c>
      <c r="F418" s="37"/>
      <c r="G418" s="393"/>
      <c r="H418" s="307"/>
      <c r="I418" s="306"/>
      <c r="J418" s="161">
        <f>IF(A27stdlife="n/a","n/a",IF(J$3&gt;(A27stdlife+$E418),(Input!$I$169*(1+rvanilla)^0.5)-SUM($I418:I418),(Input!$I$169*(1+rvanilla)^0.5)/A27stdlife))</f>
        <v>0</v>
      </c>
      <c r="K418" s="161">
        <f>IF(A27stdlife="n/a","n/a",IF(K$3&gt;(A27stdlife+$E418),(Input!$I$169*(1+rvanilla)^0.5)-SUM($I418:J418),(Input!$I$169*(1+rvanilla)^0.5)/A27stdlife))</f>
        <v>0</v>
      </c>
      <c r="L418" s="161">
        <f>IF(A27stdlife="n/a","n/a",IF(L$3&gt;(A27stdlife+$E418),(Input!$I$169*(1+rvanilla)^0.5)-SUM($I418:K418),(Input!$I$169*(1+rvanilla)^0.5)/A27stdlife))</f>
        <v>0</v>
      </c>
      <c r="M418" s="161">
        <f>IF(A27stdlife="n/a","n/a",IF(M$3&gt;(A27stdlife+$E418),(Input!$I$169*(1+rvanilla)^0.5)-SUM($I418:L418),(Input!$I$169*(1+rvanilla)^0.5)/A27stdlife))</f>
        <v>0</v>
      </c>
      <c r="N418" s="161">
        <f>IF(A27stdlife="n/a","n/a",IF(N$3&gt;(A27stdlife+$E418),(Input!$I$169*(1+rvanilla)^0.5)-SUM($I418:M418),(Input!$I$169*(1+rvanilla)^0.5)/A27stdlife))</f>
        <v>0</v>
      </c>
      <c r="O418" s="161">
        <f>IF(A27stdlife="n/a","n/a",IF(O$3&gt;(A27stdlife+$E418),(Input!$I$169*(1+rvanilla)^0.5)-SUM($I418:N418),(Input!$I$169*(1+rvanilla)^0.5)/A27stdlife))</f>
        <v>0</v>
      </c>
      <c r="P418" s="161">
        <f>IF(A27stdlife="n/a","n/a",IF(P$3&gt;(A27stdlife+$E418),(Input!$I$169*(1+rvanilla)^0.5)-SUM($I418:O418),(Input!$I$169*(1+rvanilla)^0.5)/A27stdlife))</f>
        <v>0</v>
      </c>
      <c r="Q418" s="161">
        <f>IF(A27stdlife="n/a","n/a",IF(Q$3&gt;(A27stdlife+$E418),(Input!$I$169*(1+rvanilla)^0.5)-SUM($I418:P418),(Input!$I$169*(1+rvanilla)^0.5)/A27stdlife))</f>
        <v>0</v>
      </c>
      <c r="R418" s="161">
        <f>IF(A27stdlife="n/a","n/a",IF(R$3&gt;(A27stdlife+$E418),(Input!$I$169*(1+rvanilla)^0.5)-SUM($I418:Q418),(Input!$I$169*(1+rvanilla)^0.5)/A27stdlife))</f>
        <v>0</v>
      </c>
      <c r="S418" s="161">
        <f>IF(A27stdlife="n/a","n/a",IF(S$3&gt;(A27stdlife+$E418),(Input!$I$169*(1+rvanilla)^0.5)-SUM($I418:R418),(Input!$I$169*(1+rvanilla)^0.5)/A27stdlife))</f>
        <v>0</v>
      </c>
      <c r="T418" s="161">
        <f>IF(A27stdlife="n/a","n/a",IF(T$3&gt;(A27stdlife+$E418),(Input!$I$169*(1+rvanilla)^0.5)-SUM($I418:S418),(Input!$I$169*(1+rvanilla)^0.5)/A27stdlife))</f>
        <v>0</v>
      </c>
      <c r="U418" s="161">
        <f>IF(A27stdlife="n/a","n/a",IF(U$3&gt;(A27stdlife+$E418),(Input!$I$169*(1+rvanilla)^0.5)-SUM($I418:T418),(Input!$I$169*(1+rvanilla)^0.5)/A27stdlife))</f>
        <v>0</v>
      </c>
      <c r="V418" s="161">
        <f>IF(A27stdlife="n/a","n/a",IF(V$3&gt;(A27stdlife+$E418),(Input!$I$169*(1+rvanilla)^0.5)-SUM($I418:U418),(Input!$I$169*(1+rvanilla)^0.5)/A27stdlife))</f>
        <v>0</v>
      </c>
      <c r="W418" s="161">
        <f>IF(A27stdlife="n/a","n/a",IF(W$3&gt;(A27stdlife+$E418),(Input!$I$169*(1+rvanilla)^0.5)-SUM($I418:V418),(Input!$I$169*(1+rvanilla)^0.5)/A27stdlife))</f>
        <v>0</v>
      </c>
      <c r="X418" s="161">
        <f>IF(A27stdlife="n/a","n/a",IF(X$3&gt;(A27stdlife+$E418),(Input!$I$169*(1+rvanilla)^0.5)-SUM($I418:W418),(Input!$I$169*(1+rvanilla)^0.5)/A27stdlife))</f>
        <v>0</v>
      </c>
      <c r="Y418" s="161">
        <f>IF(A27stdlife="n/a","n/a",IF(Y$3&gt;(A27stdlife+$E418),(Input!$I$169*(1+rvanilla)^0.5)-SUM($I418:X418),(Input!$I$169*(1+rvanilla)^0.5)/A27stdlife))</f>
        <v>0</v>
      </c>
      <c r="Z418" s="161">
        <f>IF(A27stdlife="n/a","n/a",IF(Z$3&gt;(A27stdlife+$E418),(Input!$I$169*(1+rvanilla)^0.5)-SUM($I418:Y418),(Input!$I$169*(1+rvanilla)^0.5)/A27stdlife))</f>
        <v>0</v>
      </c>
      <c r="AA418" s="161">
        <f>IF(A27stdlife="n/a","n/a",IF(AA$3&gt;(A27stdlife+$E418),(Input!$I$169*(1+rvanilla)^0.5)-SUM($I418:Z418),(Input!$I$169*(1+rvanilla)^0.5)/A27stdlife))</f>
        <v>0</v>
      </c>
      <c r="AB418" s="161">
        <f>IF(A27stdlife="n/a","n/a",IF(AB$3&gt;(A27stdlife+$E418),(Input!$I$169*(1+rvanilla)^0.5)-SUM($I418:AA418),(Input!$I$169*(1+rvanilla)^0.5)/A27stdlife))</f>
        <v>0</v>
      </c>
      <c r="AC418" s="161">
        <f>IF(A27stdlife="n/a","n/a",IF(AC$3&gt;(A27stdlife+$E418),(Input!$I$169*(1+rvanilla)^0.5)-SUM($I418:AB418),(Input!$I$169*(1+rvanilla)^0.5)/A27stdlife))</f>
        <v>0</v>
      </c>
      <c r="AD418" s="161">
        <f>IF(A27stdlife="n/a","n/a",IF(AD$3&gt;(A27stdlife+$E418),(Input!$I$169*(1+rvanilla)^0.5)-SUM($I418:AC418),(Input!$I$169*(1+rvanilla)^0.5)/A27stdlife))</f>
        <v>0</v>
      </c>
      <c r="AE418" s="161">
        <f>IF(A27stdlife="n/a","n/a",IF(AE$3&gt;(A27stdlife+$E418),(Input!$I$169*(1+rvanilla)^0.5)-SUM($I418:AD418),(Input!$I$169*(1+rvanilla)^0.5)/A27stdlife))</f>
        <v>0</v>
      </c>
      <c r="AF418" s="161">
        <f>IF(A27stdlife="n/a","n/a",IF(AF$3&gt;(A27stdlife+$E418),(Input!$I$169*(1+rvanilla)^0.5)-SUM($I418:AE418),(Input!$I$169*(1+rvanilla)^0.5)/A27stdlife))</f>
        <v>0</v>
      </c>
      <c r="AG418" s="161">
        <f>IF(A27stdlife="n/a","n/a",IF(AG$3&gt;(A27stdlife+$E418),(Input!$I$169*(1+rvanilla)^0.5)-SUM($I418:AF418),(Input!$I$169*(1+rvanilla)^0.5)/A27stdlife))</f>
        <v>0</v>
      </c>
      <c r="AH418" s="161">
        <f>IF(A27stdlife="n/a","n/a",IF(AH$3&gt;(A27stdlife+$E418),(Input!$I$169*(1+rvanilla)^0.5)-SUM($I418:AG418),(Input!$I$169*(1+rvanilla)^0.5)/A27stdlife))</f>
        <v>0</v>
      </c>
      <c r="AI418" s="161">
        <f>IF(A27stdlife="n/a","n/a",IF(AI$3&gt;(A27stdlife+$E418),(Input!$I$169*(1+rvanilla)^0.5)-SUM($I418:AH418),(Input!$I$169*(1+rvanilla)^0.5)/A27stdlife))</f>
        <v>0</v>
      </c>
      <c r="AJ418" s="161">
        <f>IF(A27stdlife="n/a","n/a",IF(AJ$3&gt;(A27stdlife+$E418),(Input!$I$169*(1+rvanilla)^0.5)-SUM($I418:AI418),(Input!$I$169*(1+rvanilla)^0.5)/A27stdlife))</f>
        <v>0</v>
      </c>
      <c r="AK418" s="161">
        <f>IF(A27stdlife="n/a","n/a",IF(AK$3&gt;(A27stdlife+$E418),(Input!$I$169*(1+rvanilla)^0.5)-SUM($I418:AJ418),(Input!$I$169*(1+rvanilla)^0.5)/A27stdlife))</f>
        <v>0</v>
      </c>
      <c r="AL418" s="161">
        <f>IF(A27stdlife="n/a","n/a",IF(AL$3&gt;(A27stdlife+$E418),(Input!$I$169*(1+rvanilla)^0.5)-SUM($I418:AK418),(Input!$I$169*(1+rvanilla)^0.5)/A27stdlife))</f>
        <v>0</v>
      </c>
      <c r="AM418" s="161">
        <f>IF(A27stdlife="n/a","n/a",IF(AM$3&gt;(A27stdlife+$E418),(Input!$I$169*(1+rvanilla)^0.5)-SUM($I418:AL418),(Input!$I$169*(1+rvanilla)^0.5)/A27stdlife))</f>
        <v>0</v>
      </c>
      <c r="AN418" s="161">
        <f>IF(A27stdlife="n/a","n/a",IF(AN$3&gt;(A27stdlife+$E418),(Input!$I$169*(1+rvanilla)^0.5)-SUM($I418:AM418),(Input!$I$169*(1+rvanilla)^0.5)/A27stdlife))</f>
        <v>0</v>
      </c>
      <c r="AO418" s="161">
        <f>IF(A27stdlife="n/a","n/a",IF(AO$3&gt;(A27stdlife+$E418),(Input!$I$169*(1+rvanilla)^0.5)-SUM($I418:AN418),(Input!$I$169*(1+rvanilla)^0.5)/A27stdlife))</f>
        <v>0</v>
      </c>
      <c r="AP418" s="161">
        <f>IF(A27stdlife="n/a","n/a",IF(AP$3&gt;(A27stdlife+$E418),(Input!$I$169*(1+rvanilla)^0.5)-SUM($I418:AO418),(Input!$I$169*(1+rvanilla)^0.5)/A27stdlife))</f>
        <v>0</v>
      </c>
      <c r="AQ418" s="161">
        <f>IF(A27stdlife="n/a","n/a",IF(AQ$3&gt;(A27stdlife+$E418),(Input!$I$169*(1+rvanilla)^0.5)-SUM($I418:AP418),(Input!$I$169*(1+rvanilla)^0.5)/A27stdlife))</f>
        <v>0</v>
      </c>
      <c r="AR418" s="161">
        <f>IF(A27stdlife="n/a","n/a",IF(AR$3&gt;(A27stdlife+$E418),(Input!$I$169*(1+rvanilla)^0.5)-SUM($I418:AQ418),(Input!$I$169*(1+rvanilla)^0.5)/A27stdlife))</f>
        <v>0</v>
      </c>
      <c r="AS418" s="161">
        <f>IF(A27stdlife="n/a","n/a",IF(AS$3&gt;(A27stdlife+$E418),(Input!$I$169*(1+rvanilla)^0.5)-SUM($I418:AR418),(Input!$I$169*(1+rvanilla)^0.5)/A27stdlife))</f>
        <v>0</v>
      </c>
      <c r="AT418" s="161">
        <f>IF(A27stdlife="n/a","n/a",IF(AT$3&gt;(A27stdlife+$E418),(Input!$I$169*(1+rvanilla)^0.5)-SUM($I418:AS418),(Input!$I$169*(1+rvanilla)^0.5)/A27stdlife))</f>
        <v>0</v>
      </c>
      <c r="AU418" s="161">
        <f>IF(A27stdlife="n/a","n/a",IF(AU$3&gt;(A27stdlife+$E418),(Input!$I$169*(1+rvanilla)^0.5)-SUM($I418:AT418),(Input!$I$169*(1+rvanilla)^0.5)/A27stdlife))</f>
        <v>0</v>
      </c>
      <c r="AV418" s="161">
        <f>IF(A27stdlife="n/a","n/a",IF(AV$3&gt;(A27stdlife+$E418),(Input!$I$169*(1+rvanilla)^0.5)-SUM($I418:AU418),(Input!$I$169*(1+rvanilla)^0.5)/A27stdlife))</f>
        <v>0</v>
      </c>
      <c r="AW418" s="161">
        <f>IF(A27stdlife="n/a","n/a",IF(AW$3&gt;(A27stdlife+$E418),(Input!$I$169*(1+rvanilla)^0.5)-SUM($I418:AV418),(Input!$I$169*(1+rvanilla)^0.5)/A27stdlife))</f>
        <v>0</v>
      </c>
      <c r="AX418" s="161">
        <f>IF(A27stdlife="n/a","n/a",IF(AX$3&gt;(A27stdlife+$E418),(Input!$I$169*(1+rvanilla)^0.5)-SUM($I418:AW418),(Input!$I$169*(1+rvanilla)^0.5)/A27stdlife))</f>
        <v>0</v>
      </c>
      <c r="AY418" s="161">
        <f>IF(A27stdlife="n/a","n/a",IF(AY$3&gt;(A27stdlife+$E418),(Input!$I$169*(1+rvanilla)^0.5)-SUM($I418:AX418),(Input!$I$169*(1+rvanilla)^0.5)/A27stdlife))</f>
        <v>0</v>
      </c>
      <c r="AZ418" s="161">
        <f>IF(A27stdlife="n/a","n/a",IF(AZ$3&gt;(A27stdlife+$E418),(Input!$I$169*(1+rvanilla)^0.5)-SUM($I418:AY418),(Input!$I$169*(1+rvanilla)^0.5)/A27stdlife))</f>
        <v>0</v>
      </c>
      <c r="BA418" s="161">
        <f>IF(A27stdlife="n/a","n/a",IF(BA$3&gt;(A27stdlife+$E418),(Input!$I$169*(1+rvanilla)^0.5)-SUM($I418:AZ418),(Input!$I$169*(1+rvanilla)^0.5)/A27stdlife))</f>
        <v>0</v>
      </c>
      <c r="BB418" s="161">
        <f>IF(A27stdlife="n/a","n/a",IF(BB$3&gt;(A27stdlife+$E418),(Input!$I$169*(1+rvanilla)^0.5)-SUM($I418:BA418),(Input!$I$169*(1+rvanilla)^0.5)/A27stdlife))</f>
        <v>0</v>
      </c>
      <c r="BC418" s="161">
        <f>IF(A27stdlife="n/a","n/a",IF(BC$3&gt;(A27stdlife+$E418),(Input!$I$169*(1+rvanilla)^0.5)-SUM($I418:BB418),(Input!$I$169*(1+rvanilla)^0.5)/A27stdlife))</f>
        <v>0</v>
      </c>
      <c r="BD418" s="161">
        <f>IF(A27stdlife="n/a","n/a",IF(BD$3&gt;(A27stdlife+$E418),(Input!$I$169*(1+rvanilla)^0.5)-SUM($I418:BC418),(Input!$I$169*(1+rvanilla)^0.5)/A27stdlife))</f>
        <v>0</v>
      </c>
      <c r="BE418" s="161">
        <f>IF(A27stdlife="n/a","n/a",IF(BE$3&gt;(A27stdlife+$E418),(Input!$I$169*(1+rvanilla)^0.5)-SUM($I418:BD418),(Input!$I$169*(1+rvanilla)^0.5)/A27stdlife))</f>
        <v>0</v>
      </c>
      <c r="BF418" s="161">
        <f>IF(A27stdlife="n/a","n/a",IF(BF$3&gt;(A27stdlife+$E418),(Input!$I$169*(1+rvanilla)^0.5)-SUM($I418:BE418),(Input!$I$169*(1+rvanilla)^0.5)/A27stdlife))</f>
        <v>0</v>
      </c>
      <c r="BG418" s="161">
        <f>IF(A27stdlife="n/a","n/a",IF(BG$3&gt;(A27stdlife+$E418),(Input!$I$169*(1+rvanilla)^0.5)-SUM($I418:BF418),(Input!$I$169*(1+rvanilla)^0.5)/A27stdlife))</f>
        <v>0</v>
      </c>
      <c r="BH418" s="161">
        <f>IF(A27stdlife="n/a","n/a",IF(BH$3&gt;(A27stdlife+$E418),(Input!$I$169*(1+rvanilla)^0.5)-SUM($I418:BG418),(Input!$I$169*(1+rvanilla)^0.5)/A27stdlife))</f>
        <v>0</v>
      </c>
      <c r="BI418" s="161">
        <f>IF(A27stdlife="n/a","n/a",IF(BI$3&gt;(A27stdlife+$E418),(Input!$I$169*(1+rvanilla)^0.5)-SUM($I418:BH418),(Input!$I$169*(1+rvanilla)^0.5)/A27stdlife))</f>
        <v>0</v>
      </c>
      <c r="BJ418" s="19"/>
      <c r="BK418" s="19"/>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x14ac:dyDescent="0.2">
      <c r="A419" s="19"/>
      <c r="B419" s="19"/>
      <c r="C419" s="35"/>
      <c r="D419" s="469"/>
      <c r="E419" s="281">
        <v>4</v>
      </c>
      <c r="F419" s="37"/>
      <c r="G419" s="393"/>
      <c r="H419" s="307"/>
      <c r="I419" s="307"/>
      <c r="J419" s="306"/>
      <c r="K419" s="161">
        <f>IF(A27stdlife="n/a","n/a",IF(K$3&gt;(A27stdlife+$E419),(Input!$J$169*(1+rvanilla)^0.5)-SUM($J419:J419),(Input!$J$169*(1+rvanilla)^0.5)/A27stdlife))</f>
        <v>0</v>
      </c>
      <c r="L419" s="161">
        <f>IF(A27stdlife="n/a","n/a",IF(L$3&gt;(A27stdlife+$E419),(Input!$J$169*(1+rvanilla)^0.5)-SUM($J419:K419),(Input!$J$169*(1+rvanilla)^0.5)/A27stdlife))</f>
        <v>0</v>
      </c>
      <c r="M419" s="161">
        <f>IF(A27stdlife="n/a","n/a",IF(M$3&gt;(A27stdlife+$E419),(Input!$J$169*(1+rvanilla)^0.5)-SUM($J419:L419),(Input!$J$169*(1+rvanilla)^0.5)/A27stdlife))</f>
        <v>0</v>
      </c>
      <c r="N419" s="161">
        <f>IF(A27stdlife="n/a","n/a",IF(N$3&gt;(A27stdlife+$E419),(Input!$J$169*(1+rvanilla)^0.5)-SUM($J419:M419),(Input!$J$169*(1+rvanilla)^0.5)/A27stdlife))</f>
        <v>0</v>
      </c>
      <c r="O419" s="161">
        <f>IF(A27stdlife="n/a","n/a",IF(O$3&gt;(A27stdlife+$E419),(Input!$J$169*(1+rvanilla)^0.5)-SUM($J419:N419),(Input!$J$169*(1+rvanilla)^0.5)/A27stdlife))</f>
        <v>0</v>
      </c>
      <c r="P419" s="161">
        <f>IF(A27stdlife="n/a","n/a",IF(P$3&gt;(A27stdlife+$E419),(Input!$J$169*(1+rvanilla)^0.5)-SUM($J419:O419),(Input!$J$169*(1+rvanilla)^0.5)/A27stdlife))</f>
        <v>0</v>
      </c>
      <c r="Q419" s="161">
        <f>IF(A27stdlife="n/a","n/a",IF(Q$3&gt;(A27stdlife+$E419),(Input!$J$169*(1+rvanilla)^0.5)-SUM($J419:P419),(Input!$J$169*(1+rvanilla)^0.5)/A27stdlife))</f>
        <v>0</v>
      </c>
      <c r="R419" s="161">
        <f>IF(A27stdlife="n/a","n/a",IF(R$3&gt;(A27stdlife+$E419),(Input!$J$169*(1+rvanilla)^0.5)-SUM($J419:Q419),(Input!$J$169*(1+rvanilla)^0.5)/A27stdlife))</f>
        <v>0</v>
      </c>
      <c r="S419" s="161">
        <f>IF(A27stdlife="n/a","n/a",IF(S$3&gt;(A27stdlife+$E419),(Input!$J$169*(1+rvanilla)^0.5)-SUM($J419:R419),(Input!$J$169*(1+rvanilla)^0.5)/A27stdlife))</f>
        <v>0</v>
      </c>
      <c r="T419" s="161">
        <f>IF(A27stdlife="n/a","n/a",IF(T$3&gt;(A27stdlife+$E419),(Input!$J$169*(1+rvanilla)^0.5)-SUM($J419:S419),(Input!$J$169*(1+rvanilla)^0.5)/A27stdlife))</f>
        <v>0</v>
      </c>
      <c r="U419" s="161">
        <f>IF(A27stdlife="n/a","n/a",IF(U$3&gt;(A27stdlife+$E419),(Input!$J$169*(1+rvanilla)^0.5)-SUM($J419:T419),(Input!$J$169*(1+rvanilla)^0.5)/A27stdlife))</f>
        <v>0</v>
      </c>
      <c r="V419" s="161">
        <f>IF(A27stdlife="n/a","n/a",IF(V$3&gt;(A27stdlife+$E419),(Input!$J$169*(1+rvanilla)^0.5)-SUM($J419:U419),(Input!$J$169*(1+rvanilla)^0.5)/A27stdlife))</f>
        <v>0</v>
      </c>
      <c r="W419" s="161">
        <f>IF(A27stdlife="n/a","n/a",IF(W$3&gt;(A27stdlife+$E419),(Input!$J$169*(1+rvanilla)^0.5)-SUM($J419:V419),(Input!$J$169*(1+rvanilla)^0.5)/A27stdlife))</f>
        <v>0</v>
      </c>
      <c r="X419" s="161">
        <f>IF(A27stdlife="n/a","n/a",IF(X$3&gt;(A27stdlife+$E419),(Input!$J$169*(1+rvanilla)^0.5)-SUM($J419:W419),(Input!$J$169*(1+rvanilla)^0.5)/A27stdlife))</f>
        <v>0</v>
      </c>
      <c r="Y419" s="161">
        <f>IF(A27stdlife="n/a","n/a",IF(Y$3&gt;(A27stdlife+$E419),(Input!$J$169*(1+rvanilla)^0.5)-SUM($J419:X419),(Input!$J$169*(1+rvanilla)^0.5)/A27stdlife))</f>
        <v>0</v>
      </c>
      <c r="Z419" s="161">
        <f>IF(A27stdlife="n/a","n/a",IF(Z$3&gt;(A27stdlife+$E419),(Input!$J$169*(1+rvanilla)^0.5)-SUM($J419:Y419),(Input!$J$169*(1+rvanilla)^0.5)/A27stdlife))</f>
        <v>0</v>
      </c>
      <c r="AA419" s="161">
        <f>IF(A27stdlife="n/a","n/a",IF(AA$3&gt;(A27stdlife+$E419),(Input!$J$169*(1+rvanilla)^0.5)-SUM($J419:Z419),(Input!$J$169*(1+rvanilla)^0.5)/A27stdlife))</f>
        <v>0</v>
      </c>
      <c r="AB419" s="161">
        <f>IF(A27stdlife="n/a","n/a",IF(AB$3&gt;(A27stdlife+$E419),(Input!$J$169*(1+rvanilla)^0.5)-SUM($J419:AA419),(Input!$J$169*(1+rvanilla)^0.5)/A27stdlife))</f>
        <v>0</v>
      </c>
      <c r="AC419" s="161">
        <f>IF(A27stdlife="n/a","n/a",IF(AC$3&gt;(A27stdlife+$E419),(Input!$J$169*(1+rvanilla)^0.5)-SUM($J419:AB419),(Input!$J$169*(1+rvanilla)^0.5)/A27stdlife))</f>
        <v>0</v>
      </c>
      <c r="AD419" s="161">
        <f>IF(A27stdlife="n/a","n/a",IF(AD$3&gt;(A27stdlife+$E419),(Input!$J$169*(1+rvanilla)^0.5)-SUM($J419:AC419),(Input!$J$169*(1+rvanilla)^0.5)/A27stdlife))</f>
        <v>0</v>
      </c>
      <c r="AE419" s="161">
        <f>IF(A27stdlife="n/a","n/a",IF(AE$3&gt;(A27stdlife+$E419),(Input!$J$169*(1+rvanilla)^0.5)-SUM($J419:AD419),(Input!$J$169*(1+rvanilla)^0.5)/A27stdlife))</f>
        <v>0</v>
      </c>
      <c r="AF419" s="161">
        <f>IF(A27stdlife="n/a","n/a",IF(AF$3&gt;(A27stdlife+$E419),(Input!$J$169*(1+rvanilla)^0.5)-SUM($J419:AE419),(Input!$J$169*(1+rvanilla)^0.5)/A27stdlife))</f>
        <v>0</v>
      </c>
      <c r="AG419" s="161">
        <f>IF(A27stdlife="n/a","n/a",IF(AG$3&gt;(A27stdlife+$E419),(Input!$J$169*(1+rvanilla)^0.5)-SUM($J419:AF419),(Input!$J$169*(1+rvanilla)^0.5)/A27stdlife))</f>
        <v>0</v>
      </c>
      <c r="AH419" s="161">
        <f>IF(A27stdlife="n/a","n/a",IF(AH$3&gt;(A27stdlife+$E419),(Input!$J$169*(1+rvanilla)^0.5)-SUM($J419:AG419),(Input!$J$169*(1+rvanilla)^0.5)/A27stdlife))</f>
        <v>0</v>
      </c>
      <c r="AI419" s="161">
        <f>IF(A27stdlife="n/a","n/a",IF(AI$3&gt;(A27stdlife+$E419),(Input!$J$169*(1+rvanilla)^0.5)-SUM($J419:AH419),(Input!$J$169*(1+rvanilla)^0.5)/A27stdlife))</f>
        <v>0</v>
      </c>
      <c r="AJ419" s="161">
        <f>IF(A27stdlife="n/a","n/a",IF(AJ$3&gt;(A27stdlife+$E419),(Input!$J$169*(1+rvanilla)^0.5)-SUM($J419:AI419),(Input!$J$169*(1+rvanilla)^0.5)/A27stdlife))</f>
        <v>0</v>
      </c>
      <c r="AK419" s="161">
        <f>IF(A27stdlife="n/a","n/a",IF(AK$3&gt;(A27stdlife+$E419),(Input!$J$169*(1+rvanilla)^0.5)-SUM($J419:AJ419),(Input!$J$169*(1+rvanilla)^0.5)/A27stdlife))</f>
        <v>0</v>
      </c>
      <c r="AL419" s="161">
        <f>IF(A27stdlife="n/a","n/a",IF(AL$3&gt;(A27stdlife+$E419),(Input!$J$169*(1+rvanilla)^0.5)-SUM($J419:AK419),(Input!$J$169*(1+rvanilla)^0.5)/A27stdlife))</f>
        <v>0</v>
      </c>
      <c r="AM419" s="161">
        <f>IF(A27stdlife="n/a","n/a",IF(AM$3&gt;(A27stdlife+$E419),(Input!$J$169*(1+rvanilla)^0.5)-SUM($J419:AL419),(Input!$J$169*(1+rvanilla)^0.5)/A27stdlife))</f>
        <v>0</v>
      </c>
      <c r="AN419" s="161">
        <f>IF(A27stdlife="n/a","n/a",IF(AN$3&gt;(A27stdlife+$E419),(Input!$J$169*(1+rvanilla)^0.5)-SUM($J419:AM419),(Input!$J$169*(1+rvanilla)^0.5)/A27stdlife))</f>
        <v>0</v>
      </c>
      <c r="AO419" s="161">
        <f>IF(A27stdlife="n/a","n/a",IF(AO$3&gt;(A27stdlife+$E419),(Input!$J$169*(1+rvanilla)^0.5)-SUM($J419:AN419),(Input!$J$169*(1+rvanilla)^0.5)/A27stdlife))</f>
        <v>0</v>
      </c>
      <c r="AP419" s="161">
        <f>IF(A27stdlife="n/a","n/a",IF(AP$3&gt;(A27stdlife+$E419),(Input!$J$169*(1+rvanilla)^0.5)-SUM($J419:AO419),(Input!$J$169*(1+rvanilla)^0.5)/A27stdlife))</f>
        <v>0</v>
      </c>
      <c r="AQ419" s="161">
        <f>IF(A27stdlife="n/a","n/a",IF(AQ$3&gt;(A27stdlife+$E419),(Input!$J$169*(1+rvanilla)^0.5)-SUM($J419:AP419),(Input!$J$169*(1+rvanilla)^0.5)/A27stdlife))</f>
        <v>0</v>
      </c>
      <c r="AR419" s="161">
        <f>IF(A27stdlife="n/a","n/a",IF(AR$3&gt;(A27stdlife+$E419),(Input!$J$169*(1+rvanilla)^0.5)-SUM($J419:AQ419),(Input!$J$169*(1+rvanilla)^0.5)/A27stdlife))</f>
        <v>0</v>
      </c>
      <c r="AS419" s="161">
        <f>IF(A27stdlife="n/a","n/a",IF(AS$3&gt;(A27stdlife+$E419),(Input!$J$169*(1+rvanilla)^0.5)-SUM($J419:AR419),(Input!$J$169*(1+rvanilla)^0.5)/A27stdlife))</f>
        <v>0</v>
      </c>
      <c r="AT419" s="161">
        <f>IF(A27stdlife="n/a","n/a",IF(AT$3&gt;(A27stdlife+$E419),(Input!$J$169*(1+rvanilla)^0.5)-SUM($J419:AS419),(Input!$J$169*(1+rvanilla)^0.5)/A27stdlife))</f>
        <v>0</v>
      </c>
      <c r="AU419" s="161">
        <f>IF(A27stdlife="n/a","n/a",IF(AU$3&gt;(A27stdlife+$E419),(Input!$J$169*(1+rvanilla)^0.5)-SUM($J419:AT419),(Input!$J$169*(1+rvanilla)^0.5)/A27stdlife))</f>
        <v>0</v>
      </c>
      <c r="AV419" s="161">
        <f>IF(A27stdlife="n/a","n/a",IF(AV$3&gt;(A27stdlife+$E419),(Input!$J$169*(1+rvanilla)^0.5)-SUM($J419:AU419),(Input!$J$169*(1+rvanilla)^0.5)/A27stdlife))</f>
        <v>0</v>
      </c>
      <c r="AW419" s="161">
        <f>IF(A27stdlife="n/a","n/a",IF(AW$3&gt;(A27stdlife+$E419),(Input!$J$169*(1+rvanilla)^0.5)-SUM($J419:AV419),(Input!$J$169*(1+rvanilla)^0.5)/A27stdlife))</f>
        <v>0</v>
      </c>
      <c r="AX419" s="161">
        <f>IF(A27stdlife="n/a","n/a",IF(AX$3&gt;(A27stdlife+$E419),(Input!$J$169*(1+rvanilla)^0.5)-SUM($J419:AW419),(Input!$J$169*(1+rvanilla)^0.5)/A27stdlife))</f>
        <v>0</v>
      </c>
      <c r="AY419" s="161">
        <f>IF(A27stdlife="n/a","n/a",IF(AY$3&gt;(A27stdlife+$E419),(Input!$J$169*(1+rvanilla)^0.5)-SUM($J419:AX419),(Input!$J$169*(1+rvanilla)^0.5)/A27stdlife))</f>
        <v>0</v>
      </c>
      <c r="AZ419" s="161">
        <f>IF(A27stdlife="n/a","n/a",IF(AZ$3&gt;(A27stdlife+$E419),(Input!$J$169*(1+rvanilla)^0.5)-SUM($J419:AY419),(Input!$J$169*(1+rvanilla)^0.5)/A27stdlife))</f>
        <v>0</v>
      </c>
      <c r="BA419" s="161">
        <f>IF(A27stdlife="n/a","n/a",IF(BA$3&gt;(A27stdlife+$E419),(Input!$J$169*(1+rvanilla)^0.5)-SUM($J419:AZ419),(Input!$J$169*(1+rvanilla)^0.5)/A27stdlife))</f>
        <v>0</v>
      </c>
      <c r="BB419" s="161">
        <f>IF(A27stdlife="n/a","n/a",IF(BB$3&gt;(A27stdlife+$E419),(Input!$J$169*(1+rvanilla)^0.5)-SUM($J419:BA419),(Input!$J$169*(1+rvanilla)^0.5)/A27stdlife))</f>
        <v>0</v>
      </c>
      <c r="BC419" s="161">
        <f>IF(A27stdlife="n/a","n/a",IF(BC$3&gt;(A27stdlife+$E419),(Input!$J$169*(1+rvanilla)^0.5)-SUM($J419:BB419),(Input!$J$169*(1+rvanilla)^0.5)/A27stdlife))</f>
        <v>0</v>
      </c>
      <c r="BD419" s="161">
        <f>IF(A27stdlife="n/a","n/a",IF(BD$3&gt;(A27stdlife+$E419),(Input!$J$169*(1+rvanilla)^0.5)-SUM($J419:BC419),(Input!$J$169*(1+rvanilla)^0.5)/A27stdlife))</f>
        <v>0</v>
      </c>
      <c r="BE419" s="161">
        <f>IF(A27stdlife="n/a","n/a",IF(BE$3&gt;(A27stdlife+$E419),(Input!$J$169*(1+rvanilla)^0.5)-SUM($J419:BD419),(Input!$J$169*(1+rvanilla)^0.5)/A27stdlife))</f>
        <v>0</v>
      </c>
      <c r="BF419" s="161">
        <f>IF(A27stdlife="n/a","n/a",IF(BF$3&gt;(A27stdlife+$E419),(Input!$J$169*(1+rvanilla)^0.5)-SUM($J419:BE419),(Input!$J$169*(1+rvanilla)^0.5)/A27stdlife))</f>
        <v>0</v>
      </c>
      <c r="BG419" s="161">
        <f>IF(A27stdlife="n/a","n/a",IF(BG$3&gt;(A27stdlife+$E419),(Input!$J$169*(1+rvanilla)^0.5)-SUM($J419:BF419),(Input!$J$169*(1+rvanilla)^0.5)/A27stdlife))</f>
        <v>0</v>
      </c>
      <c r="BH419" s="161">
        <f>IF(A27stdlife="n/a","n/a",IF(BH$3&gt;(A27stdlife+$E419),(Input!$J$169*(1+rvanilla)^0.5)-SUM($J419:BG419),(Input!$J$169*(1+rvanilla)^0.5)/A27stdlife))</f>
        <v>0</v>
      </c>
      <c r="BI419" s="161">
        <f>IF(A27stdlife="n/a","n/a",IF(BI$3&gt;(A27stdlife+$E419),(Input!$J$169*(1+rvanilla)^0.5)-SUM($J419:BH419),(Input!$J$169*(1+rvanilla)^0.5)/A27stdlife))</f>
        <v>0</v>
      </c>
      <c r="BJ419" s="19"/>
      <c r="BK419" s="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2" x14ac:dyDescent="0.2">
      <c r="A420" s="19"/>
      <c r="B420" s="19"/>
      <c r="C420" s="35"/>
      <c r="D420" s="469"/>
      <c r="E420" s="281">
        <v>5</v>
      </c>
      <c r="F420" s="37"/>
      <c r="G420" s="393"/>
      <c r="H420" s="307"/>
      <c r="I420" s="307"/>
      <c r="J420" s="307"/>
      <c r="K420" s="306"/>
      <c r="L420" s="161">
        <f>IF(A27stdlife="n/a","n/a",IF(L$3&gt;(A27stdlife+$E420),(Input!$K$169*(1+rvanilla)^0.5)-SUM($K420:K420),(Input!$K$169*(1+rvanilla)^0.5)/A27stdlife))</f>
        <v>0</v>
      </c>
      <c r="M420" s="161">
        <f>IF(A27stdlife="n/a","n/a",IF(M$3&gt;(A27stdlife+$E420),(Input!$K$169*(1+rvanilla)^0.5)-SUM($K420:L420),(Input!$K$169*(1+rvanilla)^0.5)/A27stdlife))</f>
        <v>0</v>
      </c>
      <c r="N420" s="161">
        <f>IF(A27stdlife="n/a","n/a",IF(N$3&gt;(A27stdlife+$E420),(Input!$K$169*(1+rvanilla)^0.5)-SUM($K420:M420),(Input!$K$169*(1+rvanilla)^0.5)/A27stdlife))</f>
        <v>0</v>
      </c>
      <c r="O420" s="161">
        <f>IF(A27stdlife="n/a","n/a",IF(O$3&gt;(A27stdlife+$E420),(Input!$K$169*(1+rvanilla)^0.5)-SUM($K420:N420),(Input!$K$169*(1+rvanilla)^0.5)/A27stdlife))</f>
        <v>0</v>
      </c>
      <c r="P420" s="161">
        <f>IF(A27stdlife="n/a","n/a",IF(P$3&gt;(A27stdlife+$E420),(Input!$K$169*(1+rvanilla)^0.5)-SUM($K420:O420),(Input!$K$169*(1+rvanilla)^0.5)/A27stdlife))</f>
        <v>0</v>
      </c>
      <c r="Q420" s="161">
        <f>IF(A27stdlife="n/a","n/a",IF(Q$3&gt;(A27stdlife+$E420),(Input!$K$169*(1+rvanilla)^0.5)-SUM($K420:P420),(Input!$K$169*(1+rvanilla)^0.5)/A27stdlife))</f>
        <v>0</v>
      </c>
      <c r="R420" s="161">
        <f>IF(A27stdlife="n/a","n/a",IF(R$3&gt;(A27stdlife+$E420),(Input!$K$169*(1+rvanilla)^0.5)-SUM($K420:Q420),(Input!$K$169*(1+rvanilla)^0.5)/A27stdlife))</f>
        <v>0</v>
      </c>
      <c r="S420" s="161">
        <f>IF(A27stdlife="n/a","n/a",IF(S$3&gt;(A27stdlife+$E420),(Input!$K$169*(1+rvanilla)^0.5)-SUM($K420:R420),(Input!$K$169*(1+rvanilla)^0.5)/A27stdlife))</f>
        <v>0</v>
      </c>
      <c r="T420" s="161">
        <f>IF(A27stdlife="n/a","n/a",IF(T$3&gt;(A27stdlife+$E420),(Input!$K$169*(1+rvanilla)^0.5)-SUM($K420:S420),(Input!$K$169*(1+rvanilla)^0.5)/A27stdlife))</f>
        <v>0</v>
      </c>
      <c r="U420" s="161">
        <f>IF(A27stdlife="n/a","n/a",IF(U$3&gt;(A27stdlife+$E420),(Input!$K$169*(1+rvanilla)^0.5)-SUM($K420:T420),(Input!$K$169*(1+rvanilla)^0.5)/A27stdlife))</f>
        <v>0</v>
      </c>
      <c r="V420" s="161">
        <f>IF(A27stdlife="n/a","n/a",IF(V$3&gt;(A27stdlife+$E420),(Input!$K$169*(1+rvanilla)^0.5)-SUM($K420:U420),(Input!$K$169*(1+rvanilla)^0.5)/A27stdlife))</f>
        <v>0</v>
      </c>
      <c r="W420" s="161">
        <f>IF(A27stdlife="n/a","n/a",IF(W$3&gt;(A27stdlife+$E420),(Input!$K$169*(1+rvanilla)^0.5)-SUM($K420:V420),(Input!$K$169*(1+rvanilla)^0.5)/A27stdlife))</f>
        <v>0</v>
      </c>
      <c r="X420" s="161">
        <f>IF(A27stdlife="n/a","n/a",IF(X$3&gt;(A27stdlife+$E420),(Input!$K$169*(1+rvanilla)^0.5)-SUM($K420:W420),(Input!$K$169*(1+rvanilla)^0.5)/A27stdlife))</f>
        <v>0</v>
      </c>
      <c r="Y420" s="161">
        <f>IF(A27stdlife="n/a","n/a",IF(Y$3&gt;(A27stdlife+$E420),(Input!$K$169*(1+rvanilla)^0.5)-SUM($K420:X420),(Input!$K$169*(1+rvanilla)^0.5)/A27stdlife))</f>
        <v>0</v>
      </c>
      <c r="Z420" s="161">
        <f>IF(A27stdlife="n/a","n/a",IF(Z$3&gt;(A27stdlife+$E420),(Input!$K$169*(1+rvanilla)^0.5)-SUM($K420:Y420),(Input!$K$169*(1+rvanilla)^0.5)/A27stdlife))</f>
        <v>0</v>
      </c>
      <c r="AA420" s="161">
        <f>IF(A27stdlife="n/a","n/a",IF(AA$3&gt;(A27stdlife+$E420),(Input!$K$169*(1+rvanilla)^0.5)-SUM($K420:Z420),(Input!$K$169*(1+rvanilla)^0.5)/A27stdlife))</f>
        <v>0</v>
      </c>
      <c r="AB420" s="161">
        <f>IF(A27stdlife="n/a","n/a",IF(AB$3&gt;(A27stdlife+$E420),(Input!$K$169*(1+rvanilla)^0.5)-SUM($K420:AA420),(Input!$K$169*(1+rvanilla)^0.5)/A27stdlife))</f>
        <v>0</v>
      </c>
      <c r="AC420" s="161">
        <f>IF(A27stdlife="n/a","n/a",IF(AC$3&gt;(A27stdlife+$E420),(Input!$K$169*(1+rvanilla)^0.5)-SUM($K420:AB420),(Input!$K$169*(1+rvanilla)^0.5)/A27stdlife))</f>
        <v>0</v>
      </c>
      <c r="AD420" s="161">
        <f>IF(A27stdlife="n/a","n/a",IF(AD$3&gt;(A27stdlife+$E420),(Input!$K$169*(1+rvanilla)^0.5)-SUM($K420:AC420),(Input!$K$169*(1+rvanilla)^0.5)/A27stdlife))</f>
        <v>0</v>
      </c>
      <c r="AE420" s="161">
        <f>IF(A27stdlife="n/a","n/a",IF(AE$3&gt;(A27stdlife+$E420),(Input!$K$169*(1+rvanilla)^0.5)-SUM($K420:AD420),(Input!$K$169*(1+rvanilla)^0.5)/A27stdlife))</f>
        <v>0</v>
      </c>
      <c r="AF420" s="161">
        <f>IF(A27stdlife="n/a","n/a",IF(AF$3&gt;(A27stdlife+$E420),(Input!$K$169*(1+rvanilla)^0.5)-SUM($K420:AE420),(Input!$K$169*(1+rvanilla)^0.5)/A27stdlife))</f>
        <v>0</v>
      </c>
      <c r="AG420" s="161">
        <f>IF(A27stdlife="n/a","n/a",IF(AG$3&gt;(A27stdlife+$E420),(Input!$K$169*(1+rvanilla)^0.5)-SUM($K420:AF420),(Input!$K$169*(1+rvanilla)^0.5)/A27stdlife))</f>
        <v>0</v>
      </c>
      <c r="AH420" s="161">
        <f>IF(A27stdlife="n/a","n/a",IF(AH$3&gt;(A27stdlife+$E420),(Input!$K$169*(1+rvanilla)^0.5)-SUM($K420:AG420),(Input!$K$169*(1+rvanilla)^0.5)/A27stdlife))</f>
        <v>0</v>
      </c>
      <c r="AI420" s="161">
        <f>IF(A27stdlife="n/a","n/a",IF(AI$3&gt;(A27stdlife+$E420),(Input!$K$169*(1+rvanilla)^0.5)-SUM($K420:AH420),(Input!$K$169*(1+rvanilla)^0.5)/A27stdlife))</f>
        <v>0</v>
      </c>
      <c r="AJ420" s="161">
        <f>IF(A27stdlife="n/a","n/a",IF(AJ$3&gt;(A27stdlife+$E420),(Input!$K$169*(1+rvanilla)^0.5)-SUM($K420:AI420),(Input!$K$169*(1+rvanilla)^0.5)/A27stdlife))</f>
        <v>0</v>
      </c>
      <c r="AK420" s="161">
        <f>IF(A27stdlife="n/a","n/a",IF(AK$3&gt;(A27stdlife+$E420),(Input!$K$169*(1+rvanilla)^0.5)-SUM($K420:AJ420),(Input!$K$169*(1+rvanilla)^0.5)/A27stdlife))</f>
        <v>0</v>
      </c>
      <c r="AL420" s="161">
        <f>IF(A27stdlife="n/a","n/a",IF(AL$3&gt;(A27stdlife+$E420),(Input!$K$169*(1+rvanilla)^0.5)-SUM($K420:AK420),(Input!$K$169*(1+rvanilla)^0.5)/A27stdlife))</f>
        <v>0</v>
      </c>
      <c r="AM420" s="161">
        <f>IF(A27stdlife="n/a","n/a",IF(AM$3&gt;(A27stdlife+$E420),(Input!$K$169*(1+rvanilla)^0.5)-SUM($K420:AL420),(Input!$K$169*(1+rvanilla)^0.5)/A27stdlife))</f>
        <v>0</v>
      </c>
      <c r="AN420" s="161">
        <f>IF(A27stdlife="n/a","n/a",IF(AN$3&gt;(A27stdlife+$E420),(Input!$K$169*(1+rvanilla)^0.5)-SUM($K420:AM420),(Input!$K$169*(1+rvanilla)^0.5)/A27stdlife))</f>
        <v>0</v>
      </c>
      <c r="AO420" s="161">
        <f>IF(A27stdlife="n/a","n/a",IF(AO$3&gt;(A27stdlife+$E420),(Input!$K$169*(1+rvanilla)^0.5)-SUM($K420:AN420),(Input!$K$169*(1+rvanilla)^0.5)/A27stdlife))</f>
        <v>0</v>
      </c>
      <c r="AP420" s="161">
        <f>IF(A27stdlife="n/a","n/a",IF(AP$3&gt;(A27stdlife+$E420),(Input!$K$169*(1+rvanilla)^0.5)-SUM($K420:AO420),(Input!$K$169*(1+rvanilla)^0.5)/A27stdlife))</f>
        <v>0</v>
      </c>
      <c r="AQ420" s="161">
        <f>IF(A27stdlife="n/a","n/a",IF(AQ$3&gt;(A27stdlife+$E420),(Input!$K$169*(1+rvanilla)^0.5)-SUM($K420:AP420),(Input!$K$169*(1+rvanilla)^0.5)/A27stdlife))</f>
        <v>0</v>
      </c>
      <c r="AR420" s="161">
        <f>IF(A27stdlife="n/a","n/a",IF(AR$3&gt;(A27stdlife+$E420),(Input!$K$169*(1+rvanilla)^0.5)-SUM($K420:AQ420),(Input!$K$169*(1+rvanilla)^0.5)/A27stdlife))</f>
        <v>0</v>
      </c>
      <c r="AS420" s="161">
        <f>IF(A27stdlife="n/a","n/a",IF(AS$3&gt;(A27stdlife+$E420),(Input!$K$169*(1+rvanilla)^0.5)-SUM($K420:AR420),(Input!$K$169*(1+rvanilla)^0.5)/A27stdlife))</f>
        <v>0</v>
      </c>
      <c r="AT420" s="161">
        <f>IF(A27stdlife="n/a","n/a",IF(AT$3&gt;(A27stdlife+$E420),(Input!$K$169*(1+rvanilla)^0.5)-SUM($K420:AS420),(Input!$K$169*(1+rvanilla)^0.5)/A27stdlife))</f>
        <v>0</v>
      </c>
      <c r="AU420" s="161">
        <f>IF(A27stdlife="n/a","n/a",IF(AU$3&gt;(A27stdlife+$E420),(Input!$K$169*(1+rvanilla)^0.5)-SUM($K420:AT420),(Input!$K$169*(1+rvanilla)^0.5)/A27stdlife))</f>
        <v>0</v>
      </c>
      <c r="AV420" s="161">
        <f>IF(A27stdlife="n/a","n/a",IF(AV$3&gt;(A27stdlife+$E420),(Input!$K$169*(1+rvanilla)^0.5)-SUM($K420:AU420),(Input!$K$169*(1+rvanilla)^0.5)/A27stdlife))</f>
        <v>0</v>
      </c>
      <c r="AW420" s="161">
        <f>IF(A27stdlife="n/a","n/a",IF(AW$3&gt;(A27stdlife+$E420),(Input!$K$169*(1+rvanilla)^0.5)-SUM($K420:AV420),(Input!$K$169*(1+rvanilla)^0.5)/A27stdlife))</f>
        <v>0</v>
      </c>
      <c r="AX420" s="161">
        <f>IF(A27stdlife="n/a","n/a",IF(AX$3&gt;(A27stdlife+$E420),(Input!$K$169*(1+rvanilla)^0.5)-SUM($K420:AW420),(Input!$K$169*(1+rvanilla)^0.5)/A27stdlife))</f>
        <v>0</v>
      </c>
      <c r="AY420" s="161">
        <f>IF(A27stdlife="n/a","n/a",IF(AY$3&gt;(A27stdlife+$E420),(Input!$K$169*(1+rvanilla)^0.5)-SUM($K420:AX420),(Input!$K$169*(1+rvanilla)^0.5)/A27stdlife))</f>
        <v>0</v>
      </c>
      <c r="AZ420" s="161">
        <f>IF(A27stdlife="n/a","n/a",IF(AZ$3&gt;(A27stdlife+$E420),(Input!$K$169*(1+rvanilla)^0.5)-SUM($K420:AY420),(Input!$K$169*(1+rvanilla)^0.5)/A27stdlife))</f>
        <v>0</v>
      </c>
      <c r="BA420" s="161">
        <f>IF(A27stdlife="n/a","n/a",IF(BA$3&gt;(A27stdlife+$E420),(Input!$K$169*(1+rvanilla)^0.5)-SUM($K420:AZ420),(Input!$K$169*(1+rvanilla)^0.5)/A27stdlife))</f>
        <v>0</v>
      </c>
      <c r="BB420" s="161">
        <f>IF(A27stdlife="n/a","n/a",IF(BB$3&gt;(A27stdlife+$E420),(Input!$K$169*(1+rvanilla)^0.5)-SUM($K420:BA420),(Input!$K$169*(1+rvanilla)^0.5)/A27stdlife))</f>
        <v>0</v>
      </c>
      <c r="BC420" s="161">
        <f>IF(A27stdlife="n/a","n/a",IF(BC$3&gt;(A27stdlife+$E420),(Input!$K$169*(1+rvanilla)^0.5)-SUM($K420:BB420),(Input!$K$169*(1+rvanilla)^0.5)/A27stdlife))</f>
        <v>0</v>
      </c>
      <c r="BD420" s="161">
        <f>IF(A27stdlife="n/a","n/a",IF(BD$3&gt;(A27stdlife+$E420),(Input!$K$169*(1+rvanilla)^0.5)-SUM($K420:BC420),(Input!$K$169*(1+rvanilla)^0.5)/A27stdlife))</f>
        <v>0</v>
      </c>
      <c r="BE420" s="161">
        <f>IF(A27stdlife="n/a","n/a",IF(BE$3&gt;(A27stdlife+$E420),(Input!$K$169*(1+rvanilla)^0.5)-SUM($K420:BD420),(Input!$K$169*(1+rvanilla)^0.5)/A27stdlife))</f>
        <v>0</v>
      </c>
      <c r="BF420" s="161">
        <f>IF(A27stdlife="n/a","n/a",IF(BF$3&gt;(A27stdlife+$E420),(Input!$K$169*(1+rvanilla)^0.5)-SUM($K420:BE420),(Input!$K$169*(1+rvanilla)^0.5)/A27stdlife))</f>
        <v>0</v>
      </c>
      <c r="BG420" s="161">
        <f>IF(A27stdlife="n/a","n/a",IF(BG$3&gt;(A27stdlife+$E420),(Input!$K$169*(1+rvanilla)^0.5)-SUM($K420:BF420),(Input!$K$169*(1+rvanilla)^0.5)/A27stdlife))</f>
        <v>0</v>
      </c>
      <c r="BH420" s="161">
        <f>IF(A27stdlife="n/a","n/a",IF(BH$3&gt;(A27stdlife+$E420),(Input!$K$169*(1+rvanilla)^0.5)-SUM($K420:BG420),(Input!$K$169*(1+rvanilla)^0.5)/A27stdlife))</f>
        <v>0</v>
      </c>
      <c r="BI420" s="161">
        <f>IF(A27stdlife="n/a","n/a",IF(BI$3&gt;(A27stdlife+$E420),(Input!$K$169*(1+rvanilla)^0.5)-SUM($K420:BH420),(Input!$K$169*(1+rvanilla)^0.5)/A27stdlife))</f>
        <v>0</v>
      </c>
      <c r="BJ420" s="19"/>
      <c r="BK420" s="19"/>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x14ac:dyDescent="0.2">
      <c r="A421" s="19"/>
      <c r="B421" s="19"/>
      <c r="C421" s="35"/>
      <c r="D421" s="469"/>
      <c r="E421" s="281">
        <v>6</v>
      </c>
      <c r="F421" s="37"/>
      <c r="G421" s="393"/>
      <c r="H421" s="307"/>
      <c r="I421" s="307"/>
      <c r="J421" s="307"/>
      <c r="K421" s="307"/>
      <c r="L421" s="306"/>
      <c r="M421" s="161">
        <f>IF(A27stdlife="n/a","n/a",IF(M$3&gt;(A27stdlife+$E421),(Input!$L$169*(1+rvanilla)^0.5)-SUM($L421:L421),(Input!$L$169*(1+rvanilla)^0.5)/A27stdlife))</f>
        <v>0</v>
      </c>
      <c r="N421" s="161">
        <f>IF(A27stdlife="n/a","n/a",IF(N$3&gt;(A27stdlife+$E421),(Input!$L$169*(1+rvanilla)^0.5)-SUM($L421:M421),(Input!$L$169*(1+rvanilla)^0.5)/A27stdlife))</f>
        <v>0</v>
      </c>
      <c r="O421" s="161">
        <f>IF(A27stdlife="n/a","n/a",IF(O$3&gt;(A27stdlife+$E421),(Input!$L$169*(1+rvanilla)^0.5)-SUM($L421:N421),(Input!$L$169*(1+rvanilla)^0.5)/A27stdlife))</f>
        <v>0</v>
      </c>
      <c r="P421" s="161">
        <f>IF(A27stdlife="n/a","n/a",IF(P$3&gt;(A27stdlife+$E421),(Input!$L$169*(1+rvanilla)^0.5)-SUM($L421:O421),(Input!$L$169*(1+rvanilla)^0.5)/A27stdlife))</f>
        <v>0</v>
      </c>
      <c r="Q421" s="161">
        <f>IF(A27stdlife="n/a","n/a",IF(Q$3&gt;(A27stdlife+$E421),(Input!$L$169*(1+rvanilla)^0.5)-SUM($L421:P421),(Input!$L$169*(1+rvanilla)^0.5)/A27stdlife))</f>
        <v>0</v>
      </c>
      <c r="R421" s="161">
        <f>IF(A27stdlife="n/a","n/a",IF(R$3&gt;(A27stdlife+$E421),(Input!$L$169*(1+rvanilla)^0.5)-SUM($L421:Q421),(Input!$L$169*(1+rvanilla)^0.5)/A27stdlife))</f>
        <v>0</v>
      </c>
      <c r="S421" s="161">
        <f>IF(A27stdlife="n/a","n/a",IF(S$3&gt;(A27stdlife+$E421),(Input!$L$169*(1+rvanilla)^0.5)-SUM($L421:R421),(Input!$L$169*(1+rvanilla)^0.5)/A27stdlife))</f>
        <v>0</v>
      </c>
      <c r="T421" s="161">
        <f>IF(A27stdlife="n/a","n/a",IF(T$3&gt;(A27stdlife+$E421),(Input!$L$169*(1+rvanilla)^0.5)-SUM($L421:S421),(Input!$L$169*(1+rvanilla)^0.5)/A27stdlife))</f>
        <v>0</v>
      </c>
      <c r="U421" s="161">
        <f>IF(A27stdlife="n/a","n/a",IF(U$3&gt;(A27stdlife+$E421),(Input!$L$169*(1+rvanilla)^0.5)-SUM($L421:T421),(Input!$L$169*(1+rvanilla)^0.5)/A27stdlife))</f>
        <v>0</v>
      </c>
      <c r="V421" s="161">
        <f>IF(A27stdlife="n/a","n/a",IF(V$3&gt;(A27stdlife+$E421),(Input!$L$169*(1+rvanilla)^0.5)-SUM($L421:U421),(Input!$L$169*(1+rvanilla)^0.5)/A27stdlife))</f>
        <v>0</v>
      </c>
      <c r="W421" s="161">
        <f>IF(A27stdlife="n/a","n/a",IF(W$3&gt;(A27stdlife+$E421),(Input!$L$169*(1+rvanilla)^0.5)-SUM($L421:V421),(Input!$L$169*(1+rvanilla)^0.5)/A27stdlife))</f>
        <v>0</v>
      </c>
      <c r="X421" s="161">
        <f>IF(A27stdlife="n/a","n/a",IF(X$3&gt;(A27stdlife+$E421),(Input!$L$169*(1+rvanilla)^0.5)-SUM($L421:W421),(Input!$L$169*(1+rvanilla)^0.5)/A27stdlife))</f>
        <v>0</v>
      </c>
      <c r="Y421" s="161">
        <f>IF(A27stdlife="n/a","n/a",IF(Y$3&gt;(A27stdlife+$E421),(Input!$L$169*(1+rvanilla)^0.5)-SUM($L421:X421),(Input!$L$169*(1+rvanilla)^0.5)/A27stdlife))</f>
        <v>0</v>
      </c>
      <c r="Z421" s="161">
        <f>IF(A27stdlife="n/a","n/a",IF(Z$3&gt;(A27stdlife+$E421),(Input!$L$169*(1+rvanilla)^0.5)-SUM($L421:Y421),(Input!$L$169*(1+rvanilla)^0.5)/A27stdlife))</f>
        <v>0</v>
      </c>
      <c r="AA421" s="161">
        <f>IF(A27stdlife="n/a","n/a",IF(AA$3&gt;(A27stdlife+$E421),(Input!$L$169*(1+rvanilla)^0.5)-SUM($L421:Z421),(Input!$L$169*(1+rvanilla)^0.5)/A27stdlife))</f>
        <v>0</v>
      </c>
      <c r="AB421" s="161">
        <f>IF(A27stdlife="n/a","n/a",IF(AB$3&gt;(A27stdlife+$E421),(Input!$L$169*(1+rvanilla)^0.5)-SUM($L421:AA421),(Input!$L$169*(1+rvanilla)^0.5)/A27stdlife))</f>
        <v>0</v>
      </c>
      <c r="AC421" s="161">
        <f>IF(A27stdlife="n/a","n/a",IF(AC$3&gt;(A27stdlife+$E421),(Input!$L$169*(1+rvanilla)^0.5)-SUM($L421:AB421),(Input!$L$169*(1+rvanilla)^0.5)/A27stdlife))</f>
        <v>0</v>
      </c>
      <c r="AD421" s="161">
        <f>IF(A27stdlife="n/a","n/a",IF(AD$3&gt;(A27stdlife+$E421),(Input!$L$169*(1+rvanilla)^0.5)-SUM($L421:AC421),(Input!$L$169*(1+rvanilla)^0.5)/A27stdlife))</f>
        <v>0</v>
      </c>
      <c r="AE421" s="161">
        <f>IF(A27stdlife="n/a","n/a",IF(AE$3&gt;(A27stdlife+$E421),(Input!$L$169*(1+rvanilla)^0.5)-SUM($L421:AD421),(Input!$L$169*(1+rvanilla)^0.5)/A27stdlife))</f>
        <v>0</v>
      </c>
      <c r="AF421" s="161">
        <f>IF(A27stdlife="n/a","n/a",IF(AF$3&gt;(A27stdlife+$E421),(Input!$L$169*(1+rvanilla)^0.5)-SUM($L421:AE421),(Input!$L$169*(1+rvanilla)^0.5)/A27stdlife))</f>
        <v>0</v>
      </c>
      <c r="AG421" s="161">
        <f>IF(A27stdlife="n/a","n/a",IF(AG$3&gt;(A27stdlife+$E421),(Input!$L$169*(1+rvanilla)^0.5)-SUM($L421:AF421),(Input!$L$169*(1+rvanilla)^0.5)/A27stdlife))</f>
        <v>0</v>
      </c>
      <c r="AH421" s="161">
        <f>IF(A27stdlife="n/a","n/a",IF(AH$3&gt;(A27stdlife+$E421),(Input!$L$169*(1+rvanilla)^0.5)-SUM($L421:AG421),(Input!$L$169*(1+rvanilla)^0.5)/A27stdlife))</f>
        <v>0</v>
      </c>
      <c r="AI421" s="161">
        <f>IF(A27stdlife="n/a","n/a",IF(AI$3&gt;(A27stdlife+$E421),(Input!$L$169*(1+rvanilla)^0.5)-SUM($L421:AH421),(Input!$L$169*(1+rvanilla)^0.5)/A27stdlife))</f>
        <v>0</v>
      </c>
      <c r="AJ421" s="161">
        <f>IF(A27stdlife="n/a","n/a",IF(AJ$3&gt;(A27stdlife+$E421),(Input!$L$169*(1+rvanilla)^0.5)-SUM($L421:AI421),(Input!$L$169*(1+rvanilla)^0.5)/A27stdlife))</f>
        <v>0</v>
      </c>
      <c r="AK421" s="161">
        <f>IF(A27stdlife="n/a","n/a",IF(AK$3&gt;(A27stdlife+$E421),(Input!$L$169*(1+rvanilla)^0.5)-SUM($L421:AJ421),(Input!$L$169*(1+rvanilla)^0.5)/A27stdlife))</f>
        <v>0</v>
      </c>
      <c r="AL421" s="161">
        <f>IF(A27stdlife="n/a","n/a",IF(AL$3&gt;(A27stdlife+$E421),(Input!$L$169*(1+rvanilla)^0.5)-SUM($L421:AK421),(Input!$L$169*(1+rvanilla)^0.5)/A27stdlife))</f>
        <v>0</v>
      </c>
      <c r="AM421" s="161">
        <f>IF(A27stdlife="n/a","n/a",IF(AM$3&gt;(A27stdlife+$E421),(Input!$L$169*(1+rvanilla)^0.5)-SUM($L421:AL421),(Input!$L$169*(1+rvanilla)^0.5)/A27stdlife))</f>
        <v>0</v>
      </c>
      <c r="AN421" s="161">
        <f>IF(A27stdlife="n/a","n/a",IF(AN$3&gt;(A27stdlife+$E421),(Input!$L$169*(1+rvanilla)^0.5)-SUM($L421:AM421),(Input!$L$169*(1+rvanilla)^0.5)/A27stdlife))</f>
        <v>0</v>
      </c>
      <c r="AO421" s="161">
        <f>IF(A27stdlife="n/a","n/a",IF(AO$3&gt;(A27stdlife+$E421),(Input!$L$169*(1+rvanilla)^0.5)-SUM($L421:AN421),(Input!$L$169*(1+rvanilla)^0.5)/A27stdlife))</f>
        <v>0</v>
      </c>
      <c r="AP421" s="161">
        <f>IF(A27stdlife="n/a","n/a",IF(AP$3&gt;(A27stdlife+$E421),(Input!$L$169*(1+rvanilla)^0.5)-SUM($L421:AO421),(Input!$L$169*(1+rvanilla)^0.5)/A27stdlife))</f>
        <v>0</v>
      </c>
      <c r="AQ421" s="161">
        <f>IF(A27stdlife="n/a","n/a",IF(AQ$3&gt;(A27stdlife+$E421),(Input!$L$169*(1+rvanilla)^0.5)-SUM($L421:AP421),(Input!$L$169*(1+rvanilla)^0.5)/A27stdlife))</f>
        <v>0</v>
      </c>
      <c r="AR421" s="161">
        <f>IF(A27stdlife="n/a","n/a",IF(AR$3&gt;(A27stdlife+$E421),(Input!$L$169*(1+rvanilla)^0.5)-SUM($L421:AQ421),(Input!$L$169*(1+rvanilla)^0.5)/A27stdlife))</f>
        <v>0</v>
      </c>
      <c r="AS421" s="161">
        <f>IF(A27stdlife="n/a","n/a",IF(AS$3&gt;(A27stdlife+$E421),(Input!$L$169*(1+rvanilla)^0.5)-SUM($L421:AR421),(Input!$L$169*(1+rvanilla)^0.5)/A27stdlife))</f>
        <v>0</v>
      </c>
      <c r="AT421" s="161">
        <f>IF(A27stdlife="n/a","n/a",IF(AT$3&gt;(A27stdlife+$E421),(Input!$L$169*(1+rvanilla)^0.5)-SUM($L421:AS421),(Input!$L$169*(1+rvanilla)^0.5)/A27stdlife))</f>
        <v>0</v>
      </c>
      <c r="AU421" s="161">
        <f>IF(A27stdlife="n/a","n/a",IF(AU$3&gt;(A27stdlife+$E421),(Input!$L$169*(1+rvanilla)^0.5)-SUM($L421:AT421),(Input!$L$169*(1+rvanilla)^0.5)/A27stdlife))</f>
        <v>0</v>
      </c>
      <c r="AV421" s="161">
        <f>IF(A27stdlife="n/a","n/a",IF(AV$3&gt;(A27stdlife+$E421),(Input!$L$169*(1+rvanilla)^0.5)-SUM($L421:AU421),(Input!$L$169*(1+rvanilla)^0.5)/A27stdlife))</f>
        <v>0</v>
      </c>
      <c r="AW421" s="161">
        <f>IF(A27stdlife="n/a","n/a",IF(AW$3&gt;(A27stdlife+$E421),(Input!$L$169*(1+rvanilla)^0.5)-SUM($L421:AV421),(Input!$L$169*(1+rvanilla)^0.5)/A27stdlife))</f>
        <v>0</v>
      </c>
      <c r="AX421" s="161">
        <f>IF(A27stdlife="n/a","n/a",IF(AX$3&gt;(A27stdlife+$E421),(Input!$L$169*(1+rvanilla)^0.5)-SUM($L421:AW421),(Input!$L$169*(1+rvanilla)^0.5)/A27stdlife))</f>
        <v>0</v>
      </c>
      <c r="AY421" s="161">
        <f>IF(A27stdlife="n/a","n/a",IF(AY$3&gt;(A27stdlife+$E421),(Input!$L$169*(1+rvanilla)^0.5)-SUM($L421:AX421),(Input!$L$169*(1+rvanilla)^0.5)/A27stdlife))</f>
        <v>0</v>
      </c>
      <c r="AZ421" s="161">
        <f>IF(A27stdlife="n/a","n/a",IF(AZ$3&gt;(A27stdlife+$E421),(Input!$L$169*(1+rvanilla)^0.5)-SUM($L421:AY421),(Input!$L$169*(1+rvanilla)^0.5)/A27stdlife))</f>
        <v>0</v>
      </c>
      <c r="BA421" s="161">
        <f>IF(A27stdlife="n/a","n/a",IF(BA$3&gt;(A27stdlife+$E421),(Input!$L$169*(1+rvanilla)^0.5)-SUM($L421:AZ421),(Input!$L$169*(1+rvanilla)^0.5)/A27stdlife))</f>
        <v>0</v>
      </c>
      <c r="BB421" s="161">
        <f>IF(A27stdlife="n/a","n/a",IF(BB$3&gt;(A27stdlife+$E421),(Input!$L$169*(1+rvanilla)^0.5)-SUM($L421:BA421),(Input!$L$169*(1+rvanilla)^0.5)/A27stdlife))</f>
        <v>0</v>
      </c>
      <c r="BC421" s="161">
        <f>IF(A27stdlife="n/a","n/a",IF(BC$3&gt;(A27stdlife+$E421),(Input!$L$169*(1+rvanilla)^0.5)-SUM($L421:BB421),(Input!$L$169*(1+rvanilla)^0.5)/A27stdlife))</f>
        <v>0</v>
      </c>
      <c r="BD421" s="161">
        <f>IF(A27stdlife="n/a","n/a",IF(BD$3&gt;(A27stdlife+$E421),(Input!$L$169*(1+rvanilla)^0.5)-SUM($L421:BC421),(Input!$L$169*(1+rvanilla)^0.5)/A27stdlife))</f>
        <v>0</v>
      </c>
      <c r="BE421" s="161">
        <f>IF(A27stdlife="n/a","n/a",IF(BE$3&gt;(A27stdlife+$E421),(Input!$L$169*(1+rvanilla)^0.5)-SUM($L421:BD421),(Input!$L$169*(1+rvanilla)^0.5)/A27stdlife))</f>
        <v>0</v>
      </c>
      <c r="BF421" s="161">
        <f>IF(A27stdlife="n/a","n/a",IF(BF$3&gt;(A27stdlife+$E421),(Input!$L$169*(1+rvanilla)^0.5)-SUM($L421:BE421),(Input!$L$169*(1+rvanilla)^0.5)/A27stdlife))</f>
        <v>0</v>
      </c>
      <c r="BG421" s="161">
        <f>IF(A27stdlife="n/a","n/a",IF(BG$3&gt;(A27stdlife+$E421),(Input!$L$169*(1+rvanilla)^0.5)-SUM($L421:BF421),(Input!$L$169*(1+rvanilla)^0.5)/A27stdlife))</f>
        <v>0</v>
      </c>
      <c r="BH421" s="161">
        <f>IF(A27stdlife="n/a","n/a",IF(BH$3&gt;(A27stdlife+$E421),(Input!$L$169*(1+rvanilla)^0.5)-SUM($L421:BG421),(Input!$L$169*(1+rvanilla)^0.5)/A27stdlife))</f>
        <v>0</v>
      </c>
      <c r="BI421" s="161">
        <f>IF(A27stdlife="n/a","n/a",IF(BI$3&gt;(A27stdlife+$E421),(Input!$L$169*(1+rvanilla)^0.5)-SUM($L421:BH421),(Input!$L$169*(1+rvanilla)^0.5)/A27stdlife))</f>
        <v>0</v>
      </c>
      <c r="BJ421" s="19"/>
      <c r="BK421" s="19"/>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idden="1" outlineLevel="2" x14ac:dyDescent="0.2">
      <c r="A422" s="19"/>
      <c r="B422" s="19"/>
      <c r="C422" s="35"/>
      <c r="D422" s="469"/>
      <c r="E422" s="281">
        <v>7</v>
      </c>
      <c r="F422" s="37"/>
      <c r="G422" s="393"/>
      <c r="H422" s="307"/>
      <c r="I422" s="307"/>
      <c r="J422" s="307"/>
      <c r="K422" s="307"/>
      <c r="L422" s="307"/>
      <c r="M422" s="306"/>
      <c r="N422" s="161">
        <f>IF(A27stdlife="n/a","n/a",IF(N$3&gt;(A27stdlife+$E422),(Input!$M$169*(1+rvanilla)^0.5)-SUM($M422:M422),(Input!$M$169*(1+rvanilla)^0.5)/A27stdlife))</f>
        <v>0</v>
      </c>
      <c r="O422" s="161">
        <f>IF(A27stdlife="n/a","n/a",IF(O$3&gt;(A27stdlife+$E422),(Input!$M$169*(1+rvanilla)^0.5)-SUM($M422:N422),(Input!$M$169*(1+rvanilla)^0.5)/A27stdlife))</f>
        <v>0</v>
      </c>
      <c r="P422" s="161">
        <f>IF(A27stdlife="n/a","n/a",IF(P$3&gt;(A27stdlife+$E422),(Input!$M$169*(1+rvanilla)^0.5)-SUM($M422:O422),(Input!$M$169*(1+rvanilla)^0.5)/A27stdlife))</f>
        <v>0</v>
      </c>
      <c r="Q422" s="161">
        <f>IF(A27stdlife="n/a","n/a",IF(Q$3&gt;(A27stdlife+$E422),(Input!$M$169*(1+rvanilla)^0.5)-SUM($M422:P422),(Input!$M$169*(1+rvanilla)^0.5)/A27stdlife))</f>
        <v>0</v>
      </c>
      <c r="R422" s="161">
        <f>IF(A27stdlife="n/a","n/a",IF(R$3&gt;(A27stdlife+$E422),(Input!$M$169*(1+rvanilla)^0.5)-SUM($M422:Q422),(Input!$M$169*(1+rvanilla)^0.5)/A27stdlife))</f>
        <v>0</v>
      </c>
      <c r="S422" s="161">
        <f>IF(A27stdlife="n/a","n/a",IF(S$3&gt;(A27stdlife+$E422),(Input!$M$169*(1+rvanilla)^0.5)-SUM($M422:R422),(Input!$M$169*(1+rvanilla)^0.5)/A27stdlife))</f>
        <v>0</v>
      </c>
      <c r="T422" s="161">
        <f>IF(A27stdlife="n/a","n/a",IF(T$3&gt;(A27stdlife+$E422),(Input!$M$169*(1+rvanilla)^0.5)-SUM($M422:S422),(Input!$M$169*(1+rvanilla)^0.5)/A27stdlife))</f>
        <v>0</v>
      </c>
      <c r="U422" s="161">
        <f>IF(A27stdlife="n/a","n/a",IF(U$3&gt;(A27stdlife+$E422),(Input!$M$169*(1+rvanilla)^0.5)-SUM($M422:T422),(Input!$M$169*(1+rvanilla)^0.5)/A27stdlife))</f>
        <v>0</v>
      </c>
      <c r="V422" s="161">
        <f>IF(A27stdlife="n/a","n/a",IF(V$3&gt;(A27stdlife+$E422),(Input!$M$169*(1+rvanilla)^0.5)-SUM($M422:U422),(Input!$M$169*(1+rvanilla)^0.5)/A27stdlife))</f>
        <v>0</v>
      </c>
      <c r="W422" s="161">
        <f>IF(A27stdlife="n/a","n/a",IF(W$3&gt;(A27stdlife+$E422),(Input!$M$169*(1+rvanilla)^0.5)-SUM($M422:V422),(Input!$M$169*(1+rvanilla)^0.5)/A27stdlife))</f>
        <v>0</v>
      </c>
      <c r="X422" s="161">
        <f>IF(A27stdlife="n/a","n/a",IF(X$3&gt;(A27stdlife+$E422),(Input!$M$169*(1+rvanilla)^0.5)-SUM($M422:W422),(Input!$M$169*(1+rvanilla)^0.5)/A27stdlife))</f>
        <v>0</v>
      </c>
      <c r="Y422" s="161">
        <f>IF(A27stdlife="n/a","n/a",IF(Y$3&gt;(A27stdlife+$E422),(Input!$M$169*(1+rvanilla)^0.5)-SUM($M422:X422),(Input!$M$169*(1+rvanilla)^0.5)/A27stdlife))</f>
        <v>0</v>
      </c>
      <c r="Z422" s="161">
        <f>IF(A27stdlife="n/a","n/a",IF(Z$3&gt;(A27stdlife+$E422),(Input!$M$169*(1+rvanilla)^0.5)-SUM($M422:Y422),(Input!$M$169*(1+rvanilla)^0.5)/A27stdlife))</f>
        <v>0</v>
      </c>
      <c r="AA422" s="161">
        <f>IF(A27stdlife="n/a","n/a",IF(AA$3&gt;(A27stdlife+$E422),(Input!$M$169*(1+rvanilla)^0.5)-SUM($M422:Z422),(Input!$M$169*(1+rvanilla)^0.5)/A27stdlife))</f>
        <v>0</v>
      </c>
      <c r="AB422" s="161">
        <f>IF(A27stdlife="n/a","n/a",IF(AB$3&gt;(A27stdlife+$E422),(Input!$M$169*(1+rvanilla)^0.5)-SUM($M422:AA422),(Input!$M$169*(1+rvanilla)^0.5)/A27stdlife))</f>
        <v>0</v>
      </c>
      <c r="AC422" s="161">
        <f>IF(A27stdlife="n/a","n/a",IF(AC$3&gt;(A27stdlife+$E422),(Input!$M$169*(1+rvanilla)^0.5)-SUM($M422:AB422),(Input!$M$169*(1+rvanilla)^0.5)/A27stdlife))</f>
        <v>0</v>
      </c>
      <c r="AD422" s="161">
        <f>IF(A27stdlife="n/a","n/a",IF(AD$3&gt;(A27stdlife+$E422),(Input!$M$169*(1+rvanilla)^0.5)-SUM($M422:AC422),(Input!$M$169*(1+rvanilla)^0.5)/A27stdlife))</f>
        <v>0</v>
      </c>
      <c r="AE422" s="161">
        <f>IF(A27stdlife="n/a","n/a",IF(AE$3&gt;(A27stdlife+$E422),(Input!$M$169*(1+rvanilla)^0.5)-SUM($M422:AD422),(Input!$M$169*(1+rvanilla)^0.5)/A27stdlife))</f>
        <v>0</v>
      </c>
      <c r="AF422" s="161">
        <f>IF(A27stdlife="n/a","n/a",IF(AF$3&gt;(A27stdlife+$E422),(Input!$M$169*(1+rvanilla)^0.5)-SUM($M422:AE422),(Input!$M$169*(1+rvanilla)^0.5)/A27stdlife))</f>
        <v>0</v>
      </c>
      <c r="AG422" s="161">
        <f>IF(A27stdlife="n/a","n/a",IF(AG$3&gt;(A27stdlife+$E422),(Input!$M$169*(1+rvanilla)^0.5)-SUM($M422:AF422),(Input!$M$169*(1+rvanilla)^0.5)/A27stdlife))</f>
        <v>0</v>
      </c>
      <c r="AH422" s="161">
        <f>IF(A27stdlife="n/a","n/a",IF(AH$3&gt;(A27stdlife+$E422),(Input!$M$169*(1+rvanilla)^0.5)-SUM($M422:AG422),(Input!$M$169*(1+rvanilla)^0.5)/A27stdlife))</f>
        <v>0</v>
      </c>
      <c r="AI422" s="161">
        <f>IF(A27stdlife="n/a","n/a",IF(AI$3&gt;(A27stdlife+$E422),(Input!$M$169*(1+rvanilla)^0.5)-SUM($M422:AH422),(Input!$M$169*(1+rvanilla)^0.5)/A27stdlife))</f>
        <v>0</v>
      </c>
      <c r="AJ422" s="161">
        <f>IF(A27stdlife="n/a","n/a",IF(AJ$3&gt;(A27stdlife+$E422),(Input!$M$169*(1+rvanilla)^0.5)-SUM($M422:AI422),(Input!$M$169*(1+rvanilla)^0.5)/A27stdlife))</f>
        <v>0</v>
      </c>
      <c r="AK422" s="161">
        <f>IF(A27stdlife="n/a","n/a",IF(AK$3&gt;(A27stdlife+$E422),(Input!$M$169*(1+rvanilla)^0.5)-SUM($M422:AJ422),(Input!$M$169*(1+rvanilla)^0.5)/A27stdlife))</f>
        <v>0</v>
      </c>
      <c r="AL422" s="161">
        <f>IF(A27stdlife="n/a","n/a",IF(AL$3&gt;(A27stdlife+$E422),(Input!$M$169*(1+rvanilla)^0.5)-SUM($M422:AK422),(Input!$M$169*(1+rvanilla)^0.5)/A27stdlife))</f>
        <v>0</v>
      </c>
      <c r="AM422" s="161">
        <f>IF(A27stdlife="n/a","n/a",IF(AM$3&gt;(A27stdlife+$E422),(Input!$M$169*(1+rvanilla)^0.5)-SUM($M422:AL422),(Input!$M$169*(1+rvanilla)^0.5)/A27stdlife))</f>
        <v>0</v>
      </c>
      <c r="AN422" s="161">
        <f>IF(A27stdlife="n/a","n/a",IF(AN$3&gt;(A27stdlife+$E422),(Input!$M$169*(1+rvanilla)^0.5)-SUM($M422:AM422),(Input!$M$169*(1+rvanilla)^0.5)/A27stdlife))</f>
        <v>0</v>
      </c>
      <c r="AO422" s="161">
        <f>IF(A27stdlife="n/a","n/a",IF(AO$3&gt;(A27stdlife+$E422),(Input!$M$169*(1+rvanilla)^0.5)-SUM($M422:AN422),(Input!$M$169*(1+rvanilla)^0.5)/A27stdlife))</f>
        <v>0</v>
      </c>
      <c r="AP422" s="161">
        <f>IF(A27stdlife="n/a","n/a",IF(AP$3&gt;(A27stdlife+$E422),(Input!$M$169*(1+rvanilla)^0.5)-SUM($M422:AO422),(Input!$M$169*(1+rvanilla)^0.5)/A27stdlife))</f>
        <v>0</v>
      </c>
      <c r="AQ422" s="161">
        <f>IF(A27stdlife="n/a","n/a",IF(AQ$3&gt;(A27stdlife+$E422),(Input!$M$169*(1+rvanilla)^0.5)-SUM($M422:AP422),(Input!$M$169*(1+rvanilla)^0.5)/A27stdlife))</f>
        <v>0</v>
      </c>
      <c r="AR422" s="161">
        <f>IF(A27stdlife="n/a","n/a",IF(AR$3&gt;(A27stdlife+$E422),(Input!$M$169*(1+rvanilla)^0.5)-SUM($M422:AQ422),(Input!$M$169*(1+rvanilla)^0.5)/A27stdlife))</f>
        <v>0</v>
      </c>
      <c r="AS422" s="161">
        <f>IF(A27stdlife="n/a","n/a",IF(AS$3&gt;(A27stdlife+$E422),(Input!$M$169*(1+rvanilla)^0.5)-SUM($M422:AR422),(Input!$M$169*(1+rvanilla)^0.5)/A27stdlife))</f>
        <v>0</v>
      </c>
      <c r="AT422" s="161">
        <f>IF(A27stdlife="n/a","n/a",IF(AT$3&gt;(A27stdlife+$E422),(Input!$M$169*(1+rvanilla)^0.5)-SUM($M422:AS422),(Input!$M$169*(1+rvanilla)^0.5)/A27stdlife))</f>
        <v>0</v>
      </c>
      <c r="AU422" s="161">
        <f>IF(A27stdlife="n/a","n/a",IF(AU$3&gt;(A27stdlife+$E422),(Input!$M$169*(1+rvanilla)^0.5)-SUM($M422:AT422),(Input!$M$169*(1+rvanilla)^0.5)/A27stdlife))</f>
        <v>0</v>
      </c>
      <c r="AV422" s="161">
        <f>IF(A27stdlife="n/a","n/a",IF(AV$3&gt;(A27stdlife+$E422),(Input!$M$169*(1+rvanilla)^0.5)-SUM($M422:AU422),(Input!$M$169*(1+rvanilla)^0.5)/A27stdlife))</f>
        <v>0</v>
      </c>
      <c r="AW422" s="161">
        <f>IF(A27stdlife="n/a","n/a",IF(AW$3&gt;(A27stdlife+$E422),(Input!$M$169*(1+rvanilla)^0.5)-SUM($M422:AV422),(Input!$M$169*(1+rvanilla)^0.5)/A27stdlife))</f>
        <v>0</v>
      </c>
      <c r="AX422" s="161">
        <f>IF(A27stdlife="n/a","n/a",IF(AX$3&gt;(A27stdlife+$E422),(Input!$M$169*(1+rvanilla)^0.5)-SUM($M422:AW422),(Input!$M$169*(1+rvanilla)^0.5)/A27stdlife))</f>
        <v>0</v>
      </c>
      <c r="AY422" s="161">
        <f>IF(A27stdlife="n/a","n/a",IF(AY$3&gt;(A27stdlife+$E422),(Input!$M$169*(1+rvanilla)^0.5)-SUM($M422:AX422),(Input!$M$169*(1+rvanilla)^0.5)/A27stdlife))</f>
        <v>0</v>
      </c>
      <c r="AZ422" s="161">
        <f>IF(A27stdlife="n/a","n/a",IF(AZ$3&gt;(A27stdlife+$E422),(Input!$M$169*(1+rvanilla)^0.5)-SUM($M422:AY422),(Input!$M$169*(1+rvanilla)^0.5)/A27stdlife))</f>
        <v>0</v>
      </c>
      <c r="BA422" s="161">
        <f>IF(A27stdlife="n/a","n/a",IF(BA$3&gt;(A27stdlife+$E422),(Input!$M$169*(1+rvanilla)^0.5)-SUM($M422:AZ422),(Input!$M$169*(1+rvanilla)^0.5)/A27stdlife))</f>
        <v>0</v>
      </c>
      <c r="BB422" s="161">
        <f>IF(A27stdlife="n/a","n/a",IF(BB$3&gt;(A27stdlife+$E422),(Input!$M$169*(1+rvanilla)^0.5)-SUM($M422:BA422),(Input!$M$169*(1+rvanilla)^0.5)/A27stdlife))</f>
        <v>0</v>
      </c>
      <c r="BC422" s="161">
        <f>IF(A27stdlife="n/a","n/a",IF(BC$3&gt;(A27stdlife+$E422),(Input!$M$169*(1+rvanilla)^0.5)-SUM($M422:BB422),(Input!$M$169*(1+rvanilla)^0.5)/A27stdlife))</f>
        <v>0</v>
      </c>
      <c r="BD422" s="161">
        <f>IF(A27stdlife="n/a","n/a",IF(BD$3&gt;(A27stdlife+$E422),(Input!$M$169*(1+rvanilla)^0.5)-SUM($M422:BC422),(Input!$M$169*(1+rvanilla)^0.5)/A27stdlife))</f>
        <v>0</v>
      </c>
      <c r="BE422" s="161">
        <f>IF(A27stdlife="n/a","n/a",IF(BE$3&gt;(A27stdlife+$E422),(Input!$M$169*(1+rvanilla)^0.5)-SUM($M422:BD422),(Input!$M$169*(1+rvanilla)^0.5)/A27stdlife))</f>
        <v>0</v>
      </c>
      <c r="BF422" s="161">
        <f>IF(A27stdlife="n/a","n/a",IF(BF$3&gt;(A27stdlife+$E422),(Input!$M$169*(1+rvanilla)^0.5)-SUM($M422:BE422),(Input!$M$169*(1+rvanilla)^0.5)/A27stdlife))</f>
        <v>0</v>
      </c>
      <c r="BG422" s="161">
        <f>IF(A27stdlife="n/a","n/a",IF(BG$3&gt;(A27stdlife+$E422),(Input!$M$169*(1+rvanilla)^0.5)-SUM($M422:BF422),(Input!$M$169*(1+rvanilla)^0.5)/A27stdlife))</f>
        <v>0</v>
      </c>
      <c r="BH422" s="161">
        <f>IF(A27stdlife="n/a","n/a",IF(BH$3&gt;(A27stdlife+$E422),(Input!$M$169*(1+rvanilla)^0.5)-SUM($M422:BG422),(Input!$M$169*(1+rvanilla)^0.5)/A27stdlife))</f>
        <v>0</v>
      </c>
      <c r="BI422" s="161">
        <f>IF(A27stdlife="n/a","n/a",IF(BI$3&gt;(A27stdlife+$E422),(Input!$M$169*(1+rvanilla)^0.5)-SUM($M422:BH422),(Input!$M$169*(1+rvanilla)^0.5)/A27stdlife))</f>
        <v>0</v>
      </c>
      <c r="BJ422" s="19"/>
      <c r="BK422" s="19"/>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x14ac:dyDescent="0.2">
      <c r="A423" s="19"/>
      <c r="B423" s="19"/>
      <c r="C423" s="35"/>
      <c r="D423" s="469"/>
      <c r="E423" s="281">
        <v>8</v>
      </c>
      <c r="F423" s="37"/>
      <c r="G423" s="393"/>
      <c r="H423" s="307"/>
      <c r="I423" s="307"/>
      <c r="J423" s="307"/>
      <c r="K423" s="307"/>
      <c r="L423" s="307"/>
      <c r="M423" s="307"/>
      <c r="N423" s="306"/>
      <c r="O423" s="161">
        <f>IF(A27stdlife="n/a","n/a",IF(O$3&gt;(A27stdlife+$E423),(Input!$N$169*(1+rvanilla)^0.5)-SUM($N423:N423),(Input!$N$169*(1+rvanilla)^0.5)/A27stdlife))</f>
        <v>0</v>
      </c>
      <c r="P423" s="161">
        <f>IF(A27stdlife="n/a","n/a",IF(P$3&gt;(A27stdlife+$E423),(Input!$N$169*(1+rvanilla)^0.5)-SUM($N423:O423),(Input!$N$169*(1+rvanilla)^0.5)/A27stdlife))</f>
        <v>0</v>
      </c>
      <c r="Q423" s="161">
        <f>IF(A27stdlife="n/a","n/a",IF(Q$3&gt;(A27stdlife+$E423),(Input!$N$169*(1+rvanilla)^0.5)-SUM($N423:P423),(Input!$N$169*(1+rvanilla)^0.5)/A27stdlife))</f>
        <v>0</v>
      </c>
      <c r="R423" s="161">
        <f>IF(A27stdlife="n/a","n/a",IF(R$3&gt;(A27stdlife+$E423),(Input!$N$169*(1+rvanilla)^0.5)-SUM($N423:Q423),(Input!$N$169*(1+rvanilla)^0.5)/A27stdlife))</f>
        <v>0</v>
      </c>
      <c r="S423" s="161">
        <f>IF(A27stdlife="n/a","n/a",IF(S$3&gt;(A27stdlife+$E423),(Input!$N$169*(1+rvanilla)^0.5)-SUM($N423:R423),(Input!$N$169*(1+rvanilla)^0.5)/A27stdlife))</f>
        <v>0</v>
      </c>
      <c r="T423" s="161">
        <f>IF(A27stdlife="n/a","n/a",IF(T$3&gt;(A27stdlife+$E423),(Input!$N$169*(1+rvanilla)^0.5)-SUM($N423:S423),(Input!$N$169*(1+rvanilla)^0.5)/A27stdlife))</f>
        <v>0</v>
      </c>
      <c r="U423" s="161">
        <f>IF(A27stdlife="n/a","n/a",IF(U$3&gt;(A27stdlife+$E423),(Input!$N$169*(1+rvanilla)^0.5)-SUM($N423:T423),(Input!$N$169*(1+rvanilla)^0.5)/A27stdlife))</f>
        <v>0</v>
      </c>
      <c r="V423" s="161">
        <f>IF(A27stdlife="n/a","n/a",IF(V$3&gt;(A27stdlife+$E423),(Input!$N$169*(1+rvanilla)^0.5)-SUM($N423:U423),(Input!$N$169*(1+rvanilla)^0.5)/A27stdlife))</f>
        <v>0</v>
      </c>
      <c r="W423" s="161">
        <f>IF(A27stdlife="n/a","n/a",IF(W$3&gt;(A27stdlife+$E423),(Input!$N$169*(1+rvanilla)^0.5)-SUM($N423:V423),(Input!$N$169*(1+rvanilla)^0.5)/A27stdlife))</f>
        <v>0</v>
      </c>
      <c r="X423" s="161">
        <f>IF(A27stdlife="n/a","n/a",IF(X$3&gt;(A27stdlife+$E423),(Input!$N$169*(1+rvanilla)^0.5)-SUM($N423:W423),(Input!$N$169*(1+rvanilla)^0.5)/A27stdlife))</f>
        <v>0</v>
      </c>
      <c r="Y423" s="161">
        <f>IF(A27stdlife="n/a","n/a",IF(Y$3&gt;(A27stdlife+$E423),(Input!$N$169*(1+rvanilla)^0.5)-SUM($N423:X423),(Input!$N$169*(1+rvanilla)^0.5)/A27stdlife))</f>
        <v>0</v>
      </c>
      <c r="Z423" s="161">
        <f>IF(A27stdlife="n/a","n/a",IF(Z$3&gt;(A27stdlife+$E423),(Input!$N$169*(1+rvanilla)^0.5)-SUM($N423:Y423),(Input!$N$169*(1+rvanilla)^0.5)/A27stdlife))</f>
        <v>0</v>
      </c>
      <c r="AA423" s="161">
        <f>IF(A27stdlife="n/a","n/a",IF(AA$3&gt;(A27stdlife+$E423),(Input!$N$169*(1+rvanilla)^0.5)-SUM($N423:Z423),(Input!$N$169*(1+rvanilla)^0.5)/A27stdlife))</f>
        <v>0</v>
      </c>
      <c r="AB423" s="161">
        <f>IF(A27stdlife="n/a","n/a",IF(AB$3&gt;(A27stdlife+$E423),(Input!$N$169*(1+rvanilla)^0.5)-SUM($N423:AA423),(Input!$N$169*(1+rvanilla)^0.5)/A27stdlife))</f>
        <v>0</v>
      </c>
      <c r="AC423" s="161">
        <f>IF(A27stdlife="n/a","n/a",IF(AC$3&gt;(A27stdlife+$E423),(Input!$N$169*(1+rvanilla)^0.5)-SUM($N423:AB423),(Input!$N$169*(1+rvanilla)^0.5)/A27stdlife))</f>
        <v>0</v>
      </c>
      <c r="AD423" s="161">
        <f>IF(A27stdlife="n/a","n/a",IF(AD$3&gt;(A27stdlife+$E423),(Input!$N$169*(1+rvanilla)^0.5)-SUM($N423:AC423),(Input!$N$169*(1+rvanilla)^0.5)/A27stdlife))</f>
        <v>0</v>
      </c>
      <c r="AE423" s="161">
        <f>IF(A27stdlife="n/a","n/a",IF(AE$3&gt;(A27stdlife+$E423),(Input!$N$169*(1+rvanilla)^0.5)-SUM($N423:AD423),(Input!$N$169*(1+rvanilla)^0.5)/A27stdlife))</f>
        <v>0</v>
      </c>
      <c r="AF423" s="161">
        <f>IF(A27stdlife="n/a","n/a",IF(AF$3&gt;(A27stdlife+$E423),(Input!$N$169*(1+rvanilla)^0.5)-SUM($N423:AE423),(Input!$N$169*(1+rvanilla)^0.5)/A27stdlife))</f>
        <v>0</v>
      </c>
      <c r="AG423" s="161">
        <f>IF(A27stdlife="n/a","n/a",IF(AG$3&gt;(A27stdlife+$E423),(Input!$N$169*(1+rvanilla)^0.5)-SUM($N423:AF423),(Input!$N$169*(1+rvanilla)^0.5)/A27stdlife))</f>
        <v>0</v>
      </c>
      <c r="AH423" s="161">
        <f>IF(A27stdlife="n/a","n/a",IF(AH$3&gt;(A27stdlife+$E423),(Input!$N$169*(1+rvanilla)^0.5)-SUM($N423:AG423),(Input!$N$169*(1+rvanilla)^0.5)/A27stdlife))</f>
        <v>0</v>
      </c>
      <c r="AI423" s="161">
        <f>IF(A27stdlife="n/a","n/a",IF(AI$3&gt;(A27stdlife+$E423),(Input!$N$169*(1+rvanilla)^0.5)-SUM($N423:AH423),(Input!$N$169*(1+rvanilla)^0.5)/A27stdlife))</f>
        <v>0</v>
      </c>
      <c r="AJ423" s="161">
        <f>IF(A27stdlife="n/a","n/a",IF(AJ$3&gt;(A27stdlife+$E423),(Input!$N$169*(1+rvanilla)^0.5)-SUM($N423:AI423),(Input!$N$169*(1+rvanilla)^0.5)/A27stdlife))</f>
        <v>0</v>
      </c>
      <c r="AK423" s="161">
        <f>IF(A27stdlife="n/a","n/a",IF(AK$3&gt;(A27stdlife+$E423),(Input!$N$169*(1+rvanilla)^0.5)-SUM($N423:AJ423),(Input!$N$169*(1+rvanilla)^0.5)/A27stdlife))</f>
        <v>0</v>
      </c>
      <c r="AL423" s="161">
        <f>IF(A27stdlife="n/a","n/a",IF(AL$3&gt;(A27stdlife+$E423),(Input!$N$169*(1+rvanilla)^0.5)-SUM($N423:AK423),(Input!$N$169*(1+rvanilla)^0.5)/A27stdlife))</f>
        <v>0</v>
      </c>
      <c r="AM423" s="161">
        <f>IF(A27stdlife="n/a","n/a",IF(AM$3&gt;(A27stdlife+$E423),(Input!$N$169*(1+rvanilla)^0.5)-SUM($N423:AL423),(Input!$N$169*(1+rvanilla)^0.5)/A27stdlife))</f>
        <v>0</v>
      </c>
      <c r="AN423" s="161">
        <f>IF(A27stdlife="n/a","n/a",IF(AN$3&gt;(A27stdlife+$E423),(Input!$N$169*(1+rvanilla)^0.5)-SUM($N423:AM423),(Input!$N$169*(1+rvanilla)^0.5)/A27stdlife))</f>
        <v>0</v>
      </c>
      <c r="AO423" s="161">
        <f>IF(A27stdlife="n/a","n/a",IF(AO$3&gt;(A27stdlife+$E423),(Input!$N$169*(1+rvanilla)^0.5)-SUM($N423:AN423),(Input!$N$169*(1+rvanilla)^0.5)/A27stdlife))</f>
        <v>0</v>
      </c>
      <c r="AP423" s="161">
        <f>IF(A27stdlife="n/a","n/a",IF(AP$3&gt;(A27stdlife+$E423),(Input!$N$169*(1+rvanilla)^0.5)-SUM($N423:AO423),(Input!$N$169*(1+rvanilla)^0.5)/A27stdlife))</f>
        <v>0</v>
      </c>
      <c r="AQ423" s="161">
        <f>IF(A27stdlife="n/a","n/a",IF(AQ$3&gt;(A27stdlife+$E423),(Input!$N$169*(1+rvanilla)^0.5)-SUM($N423:AP423),(Input!$N$169*(1+rvanilla)^0.5)/A27stdlife))</f>
        <v>0</v>
      </c>
      <c r="AR423" s="161">
        <f>IF(A27stdlife="n/a","n/a",IF(AR$3&gt;(A27stdlife+$E423),(Input!$N$169*(1+rvanilla)^0.5)-SUM($N423:AQ423),(Input!$N$169*(1+rvanilla)^0.5)/A27stdlife))</f>
        <v>0</v>
      </c>
      <c r="AS423" s="161">
        <f>IF(A27stdlife="n/a","n/a",IF(AS$3&gt;(A27stdlife+$E423),(Input!$N$169*(1+rvanilla)^0.5)-SUM($N423:AR423),(Input!$N$169*(1+rvanilla)^0.5)/A27stdlife))</f>
        <v>0</v>
      </c>
      <c r="AT423" s="161">
        <f>IF(A27stdlife="n/a","n/a",IF(AT$3&gt;(A27stdlife+$E423),(Input!$N$169*(1+rvanilla)^0.5)-SUM($N423:AS423),(Input!$N$169*(1+rvanilla)^0.5)/A27stdlife))</f>
        <v>0</v>
      </c>
      <c r="AU423" s="161">
        <f>IF(A27stdlife="n/a","n/a",IF(AU$3&gt;(A27stdlife+$E423),(Input!$N$169*(1+rvanilla)^0.5)-SUM($N423:AT423),(Input!$N$169*(1+rvanilla)^0.5)/A27stdlife))</f>
        <v>0</v>
      </c>
      <c r="AV423" s="161">
        <f>IF(A27stdlife="n/a","n/a",IF(AV$3&gt;(A27stdlife+$E423),(Input!$N$169*(1+rvanilla)^0.5)-SUM($N423:AU423),(Input!$N$169*(1+rvanilla)^0.5)/A27stdlife))</f>
        <v>0</v>
      </c>
      <c r="AW423" s="161">
        <f>IF(A27stdlife="n/a","n/a",IF(AW$3&gt;(A27stdlife+$E423),(Input!$N$169*(1+rvanilla)^0.5)-SUM($N423:AV423),(Input!$N$169*(1+rvanilla)^0.5)/A27stdlife))</f>
        <v>0</v>
      </c>
      <c r="AX423" s="161">
        <f>IF(A27stdlife="n/a","n/a",IF(AX$3&gt;(A27stdlife+$E423),(Input!$N$169*(1+rvanilla)^0.5)-SUM($N423:AW423),(Input!$N$169*(1+rvanilla)^0.5)/A27stdlife))</f>
        <v>0</v>
      </c>
      <c r="AY423" s="161">
        <f>IF(A27stdlife="n/a","n/a",IF(AY$3&gt;(A27stdlife+$E423),(Input!$N$169*(1+rvanilla)^0.5)-SUM($N423:AX423),(Input!$N$169*(1+rvanilla)^0.5)/A27stdlife))</f>
        <v>0</v>
      </c>
      <c r="AZ423" s="161">
        <f>IF(A27stdlife="n/a","n/a",IF(AZ$3&gt;(A27stdlife+$E423),(Input!$N$169*(1+rvanilla)^0.5)-SUM($N423:AY423),(Input!$N$169*(1+rvanilla)^0.5)/A27stdlife))</f>
        <v>0</v>
      </c>
      <c r="BA423" s="161">
        <f>IF(A27stdlife="n/a","n/a",IF(BA$3&gt;(A27stdlife+$E423),(Input!$N$169*(1+rvanilla)^0.5)-SUM($N423:AZ423),(Input!$N$169*(1+rvanilla)^0.5)/A27stdlife))</f>
        <v>0</v>
      </c>
      <c r="BB423" s="161">
        <f>IF(A27stdlife="n/a","n/a",IF(BB$3&gt;(A27stdlife+$E423),(Input!$N$169*(1+rvanilla)^0.5)-SUM($N423:BA423),(Input!$N$169*(1+rvanilla)^0.5)/A27stdlife))</f>
        <v>0</v>
      </c>
      <c r="BC423" s="161">
        <f>IF(A27stdlife="n/a","n/a",IF(BC$3&gt;(A27stdlife+$E423),(Input!$N$169*(1+rvanilla)^0.5)-SUM($N423:BB423),(Input!$N$169*(1+rvanilla)^0.5)/A27stdlife))</f>
        <v>0</v>
      </c>
      <c r="BD423" s="161">
        <f>IF(A27stdlife="n/a","n/a",IF(BD$3&gt;(A27stdlife+$E423),(Input!$N$169*(1+rvanilla)^0.5)-SUM($N423:BC423),(Input!$N$169*(1+rvanilla)^0.5)/A27stdlife))</f>
        <v>0</v>
      </c>
      <c r="BE423" s="161">
        <f>IF(A27stdlife="n/a","n/a",IF(BE$3&gt;(A27stdlife+$E423),(Input!$N$169*(1+rvanilla)^0.5)-SUM($N423:BD423),(Input!$N$169*(1+rvanilla)^0.5)/A27stdlife))</f>
        <v>0</v>
      </c>
      <c r="BF423" s="161">
        <f>IF(A27stdlife="n/a","n/a",IF(BF$3&gt;(A27stdlife+$E423),(Input!$N$169*(1+rvanilla)^0.5)-SUM($N423:BE423),(Input!$N$169*(1+rvanilla)^0.5)/A27stdlife))</f>
        <v>0</v>
      </c>
      <c r="BG423" s="161">
        <f>IF(A27stdlife="n/a","n/a",IF(BG$3&gt;(A27stdlife+$E423),(Input!$N$169*(1+rvanilla)^0.5)-SUM($N423:BF423),(Input!$N$169*(1+rvanilla)^0.5)/A27stdlife))</f>
        <v>0</v>
      </c>
      <c r="BH423" s="161">
        <f>IF(A27stdlife="n/a","n/a",IF(BH$3&gt;(A27stdlife+$E423),(Input!$N$169*(1+rvanilla)^0.5)-SUM($N423:BG423),(Input!$N$169*(1+rvanilla)^0.5)/A27stdlife))</f>
        <v>0</v>
      </c>
      <c r="BI423" s="161">
        <f>IF(A27stdlife="n/a","n/a",IF(BI$3&gt;(A27stdlife+$E423),(Input!$N$169*(1+rvanilla)^0.5)-SUM($N423:BH423),(Input!$N$169*(1+rvanilla)^0.5)/A27stdlife))</f>
        <v>0</v>
      </c>
      <c r="BJ423" s="19"/>
      <c r="BK423" s="19"/>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x14ac:dyDescent="0.2">
      <c r="A424" s="19"/>
      <c r="B424" s="19"/>
      <c r="C424" s="35"/>
      <c r="D424" s="469"/>
      <c r="E424" s="281">
        <v>9</v>
      </c>
      <c r="F424" s="37"/>
      <c r="G424" s="393"/>
      <c r="H424" s="307"/>
      <c r="I424" s="307"/>
      <c r="J424" s="307"/>
      <c r="K424" s="307"/>
      <c r="L424" s="307"/>
      <c r="M424" s="307"/>
      <c r="N424" s="307"/>
      <c r="O424" s="306"/>
      <c r="P424" s="161">
        <f>IF(A27stdlife="n/a","n/a",IF(P$3&gt;(A27stdlife+$E424),(Input!$O$169*(1+rvanilla)^0.5)-SUM($O424:O424),(Input!$O$169*(1+rvanilla)^0.5)/A27stdlife))</f>
        <v>0</v>
      </c>
      <c r="Q424" s="161">
        <f>IF(A27stdlife="n/a","n/a",IF(Q$3&gt;(A27stdlife+$E424),(Input!$O$169*(1+rvanilla)^0.5)-SUM($O424:P424),(Input!$O$169*(1+rvanilla)^0.5)/A27stdlife))</f>
        <v>0</v>
      </c>
      <c r="R424" s="161">
        <f>IF(A27stdlife="n/a","n/a",IF(R$3&gt;(A27stdlife+$E424),(Input!$O$169*(1+rvanilla)^0.5)-SUM($O424:Q424),(Input!$O$169*(1+rvanilla)^0.5)/A27stdlife))</f>
        <v>0</v>
      </c>
      <c r="S424" s="161">
        <f>IF(A27stdlife="n/a","n/a",IF(S$3&gt;(A27stdlife+$E424),(Input!$O$169*(1+rvanilla)^0.5)-SUM($O424:R424),(Input!$O$169*(1+rvanilla)^0.5)/A27stdlife))</f>
        <v>0</v>
      </c>
      <c r="T424" s="161">
        <f>IF(A27stdlife="n/a","n/a",IF(T$3&gt;(A27stdlife+$E424),(Input!$O$169*(1+rvanilla)^0.5)-SUM($O424:S424),(Input!$O$169*(1+rvanilla)^0.5)/A27stdlife))</f>
        <v>0</v>
      </c>
      <c r="U424" s="161">
        <f>IF(A27stdlife="n/a","n/a",IF(U$3&gt;(A27stdlife+$E424),(Input!$O$169*(1+rvanilla)^0.5)-SUM($O424:T424),(Input!$O$169*(1+rvanilla)^0.5)/A27stdlife))</f>
        <v>0</v>
      </c>
      <c r="V424" s="161">
        <f>IF(A27stdlife="n/a","n/a",IF(V$3&gt;(A27stdlife+$E424),(Input!$O$169*(1+rvanilla)^0.5)-SUM($O424:U424),(Input!$O$169*(1+rvanilla)^0.5)/A27stdlife))</f>
        <v>0</v>
      </c>
      <c r="W424" s="161">
        <f>IF(A27stdlife="n/a","n/a",IF(W$3&gt;(A27stdlife+$E424),(Input!$O$169*(1+rvanilla)^0.5)-SUM($O424:V424),(Input!$O$169*(1+rvanilla)^0.5)/A27stdlife))</f>
        <v>0</v>
      </c>
      <c r="X424" s="161">
        <f>IF(A27stdlife="n/a","n/a",IF(X$3&gt;(A27stdlife+$E424),(Input!$O$169*(1+rvanilla)^0.5)-SUM($O424:W424),(Input!$O$169*(1+rvanilla)^0.5)/A27stdlife))</f>
        <v>0</v>
      </c>
      <c r="Y424" s="161">
        <f>IF(A27stdlife="n/a","n/a",IF(Y$3&gt;(A27stdlife+$E424),(Input!$O$169*(1+rvanilla)^0.5)-SUM($O424:X424),(Input!$O$169*(1+rvanilla)^0.5)/A27stdlife))</f>
        <v>0</v>
      </c>
      <c r="Z424" s="161">
        <f>IF(A27stdlife="n/a","n/a",IF(Z$3&gt;(A27stdlife+$E424),(Input!$O$169*(1+rvanilla)^0.5)-SUM($O424:Y424),(Input!$O$169*(1+rvanilla)^0.5)/A27stdlife))</f>
        <v>0</v>
      </c>
      <c r="AA424" s="161">
        <f>IF(A27stdlife="n/a","n/a",IF(AA$3&gt;(A27stdlife+$E424),(Input!$O$169*(1+rvanilla)^0.5)-SUM($O424:Z424),(Input!$O$169*(1+rvanilla)^0.5)/A27stdlife))</f>
        <v>0</v>
      </c>
      <c r="AB424" s="161">
        <f>IF(A27stdlife="n/a","n/a",IF(AB$3&gt;(A27stdlife+$E424),(Input!$O$169*(1+rvanilla)^0.5)-SUM($O424:AA424),(Input!$O$169*(1+rvanilla)^0.5)/A27stdlife))</f>
        <v>0</v>
      </c>
      <c r="AC424" s="161">
        <f>IF(A27stdlife="n/a","n/a",IF(AC$3&gt;(A27stdlife+$E424),(Input!$O$169*(1+rvanilla)^0.5)-SUM($O424:AB424),(Input!$O$169*(1+rvanilla)^0.5)/A27stdlife))</f>
        <v>0</v>
      </c>
      <c r="AD424" s="161">
        <f>IF(A27stdlife="n/a","n/a",IF(AD$3&gt;(A27stdlife+$E424),(Input!$O$169*(1+rvanilla)^0.5)-SUM($O424:AC424),(Input!$O$169*(1+rvanilla)^0.5)/A27stdlife))</f>
        <v>0</v>
      </c>
      <c r="AE424" s="161">
        <f>IF(A27stdlife="n/a","n/a",IF(AE$3&gt;(A27stdlife+$E424),(Input!$O$169*(1+rvanilla)^0.5)-SUM($O424:AD424),(Input!$O$169*(1+rvanilla)^0.5)/A27stdlife))</f>
        <v>0</v>
      </c>
      <c r="AF424" s="161">
        <f>IF(A27stdlife="n/a","n/a",IF(AF$3&gt;(A27stdlife+$E424),(Input!$O$169*(1+rvanilla)^0.5)-SUM($O424:AE424),(Input!$O$169*(1+rvanilla)^0.5)/A27stdlife))</f>
        <v>0</v>
      </c>
      <c r="AG424" s="161">
        <f>IF(A27stdlife="n/a","n/a",IF(AG$3&gt;(A27stdlife+$E424),(Input!$O$169*(1+rvanilla)^0.5)-SUM($O424:AF424),(Input!$O$169*(1+rvanilla)^0.5)/A27stdlife))</f>
        <v>0</v>
      </c>
      <c r="AH424" s="161">
        <f>IF(A27stdlife="n/a","n/a",IF(AH$3&gt;(A27stdlife+$E424),(Input!$O$169*(1+rvanilla)^0.5)-SUM($O424:AG424),(Input!$O$169*(1+rvanilla)^0.5)/A27stdlife))</f>
        <v>0</v>
      </c>
      <c r="AI424" s="161">
        <f>IF(A27stdlife="n/a","n/a",IF(AI$3&gt;(A27stdlife+$E424),(Input!$O$169*(1+rvanilla)^0.5)-SUM($O424:AH424),(Input!$O$169*(1+rvanilla)^0.5)/A27stdlife))</f>
        <v>0</v>
      </c>
      <c r="AJ424" s="161">
        <f>IF(A27stdlife="n/a","n/a",IF(AJ$3&gt;(A27stdlife+$E424),(Input!$O$169*(1+rvanilla)^0.5)-SUM($O424:AI424),(Input!$O$169*(1+rvanilla)^0.5)/A27stdlife))</f>
        <v>0</v>
      </c>
      <c r="AK424" s="161">
        <f>IF(A27stdlife="n/a","n/a",IF(AK$3&gt;(A27stdlife+$E424),(Input!$O$169*(1+rvanilla)^0.5)-SUM($O424:AJ424),(Input!$O$169*(1+rvanilla)^0.5)/A27stdlife))</f>
        <v>0</v>
      </c>
      <c r="AL424" s="161">
        <f>IF(A27stdlife="n/a","n/a",IF(AL$3&gt;(A27stdlife+$E424),(Input!$O$169*(1+rvanilla)^0.5)-SUM($O424:AK424),(Input!$O$169*(1+rvanilla)^0.5)/A27stdlife))</f>
        <v>0</v>
      </c>
      <c r="AM424" s="161">
        <f>IF(A27stdlife="n/a","n/a",IF(AM$3&gt;(A27stdlife+$E424),(Input!$O$169*(1+rvanilla)^0.5)-SUM($O424:AL424),(Input!$O$169*(1+rvanilla)^0.5)/A27stdlife))</f>
        <v>0</v>
      </c>
      <c r="AN424" s="161">
        <f>IF(A27stdlife="n/a","n/a",IF(AN$3&gt;(A27stdlife+$E424),(Input!$O$169*(1+rvanilla)^0.5)-SUM($O424:AM424),(Input!$O$169*(1+rvanilla)^0.5)/A27stdlife))</f>
        <v>0</v>
      </c>
      <c r="AO424" s="161">
        <f>IF(A27stdlife="n/a","n/a",IF(AO$3&gt;(A27stdlife+$E424),(Input!$O$169*(1+rvanilla)^0.5)-SUM($O424:AN424),(Input!$O$169*(1+rvanilla)^0.5)/A27stdlife))</f>
        <v>0</v>
      </c>
      <c r="AP424" s="161">
        <f>IF(A27stdlife="n/a","n/a",IF(AP$3&gt;(A27stdlife+$E424),(Input!$O$169*(1+rvanilla)^0.5)-SUM($O424:AO424),(Input!$O$169*(1+rvanilla)^0.5)/A27stdlife))</f>
        <v>0</v>
      </c>
      <c r="AQ424" s="161">
        <f>IF(A27stdlife="n/a","n/a",IF(AQ$3&gt;(A27stdlife+$E424),(Input!$O$169*(1+rvanilla)^0.5)-SUM($O424:AP424),(Input!$O$169*(1+rvanilla)^0.5)/A27stdlife))</f>
        <v>0</v>
      </c>
      <c r="AR424" s="161">
        <f>IF(A27stdlife="n/a","n/a",IF(AR$3&gt;(A27stdlife+$E424),(Input!$O$169*(1+rvanilla)^0.5)-SUM($O424:AQ424),(Input!$O$169*(1+rvanilla)^0.5)/A27stdlife))</f>
        <v>0</v>
      </c>
      <c r="AS424" s="161">
        <f>IF(A27stdlife="n/a","n/a",IF(AS$3&gt;(A27stdlife+$E424),(Input!$O$169*(1+rvanilla)^0.5)-SUM($O424:AR424),(Input!$O$169*(1+rvanilla)^0.5)/A27stdlife))</f>
        <v>0</v>
      </c>
      <c r="AT424" s="161">
        <f>IF(A27stdlife="n/a","n/a",IF(AT$3&gt;(A27stdlife+$E424),(Input!$O$169*(1+rvanilla)^0.5)-SUM($O424:AS424),(Input!$O$169*(1+rvanilla)^0.5)/A27stdlife))</f>
        <v>0</v>
      </c>
      <c r="AU424" s="161">
        <f>IF(A27stdlife="n/a","n/a",IF(AU$3&gt;(A27stdlife+$E424),(Input!$O$169*(1+rvanilla)^0.5)-SUM($O424:AT424),(Input!$O$169*(1+rvanilla)^0.5)/A27stdlife))</f>
        <v>0</v>
      </c>
      <c r="AV424" s="161">
        <f>IF(A27stdlife="n/a","n/a",IF(AV$3&gt;(A27stdlife+$E424),(Input!$O$169*(1+rvanilla)^0.5)-SUM($O424:AU424),(Input!$O$169*(1+rvanilla)^0.5)/A27stdlife))</f>
        <v>0</v>
      </c>
      <c r="AW424" s="161">
        <f>IF(A27stdlife="n/a","n/a",IF(AW$3&gt;(A27stdlife+$E424),(Input!$O$169*(1+rvanilla)^0.5)-SUM($O424:AV424),(Input!$O$169*(1+rvanilla)^0.5)/A27stdlife))</f>
        <v>0</v>
      </c>
      <c r="AX424" s="161">
        <f>IF(A27stdlife="n/a","n/a",IF(AX$3&gt;(A27stdlife+$E424),(Input!$O$169*(1+rvanilla)^0.5)-SUM($O424:AW424),(Input!$O$169*(1+rvanilla)^0.5)/A27stdlife))</f>
        <v>0</v>
      </c>
      <c r="AY424" s="161">
        <f>IF(A27stdlife="n/a","n/a",IF(AY$3&gt;(A27stdlife+$E424),(Input!$O$169*(1+rvanilla)^0.5)-SUM($O424:AX424),(Input!$O$169*(1+rvanilla)^0.5)/A27stdlife))</f>
        <v>0</v>
      </c>
      <c r="AZ424" s="161">
        <f>IF(A27stdlife="n/a","n/a",IF(AZ$3&gt;(A27stdlife+$E424),(Input!$O$169*(1+rvanilla)^0.5)-SUM($O424:AY424),(Input!$O$169*(1+rvanilla)^0.5)/A27stdlife))</f>
        <v>0</v>
      </c>
      <c r="BA424" s="161">
        <f>IF(A27stdlife="n/a","n/a",IF(BA$3&gt;(A27stdlife+$E424),(Input!$O$169*(1+rvanilla)^0.5)-SUM($O424:AZ424),(Input!$O$169*(1+rvanilla)^0.5)/A27stdlife))</f>
        <v>0</v>
      </c>
      <c r="BB424" s="161">
        <f>IF(A27stdlife="n/a","n/a",IF(BB$3&gt;(A27stdlife+$E424),(Input!$O$169*(1+rvanilla)^0.5)-SUM($O424:BA424),(Input!$O$169*(1+rvanilla)^0.5)/A27stdlife))</f>
        <v>0</v>
      </c>
      <c r="BC424" s="161">
        <f>IF(A27stdlife="n/a","n/a",IF(BC$3&gt;(A27stdlife+$E424),(Input!$O$169*(1+rvanilla)^0.5)-SUM($O424:BB424),(Input!$O$169*(1+rvanilla)^0.5)/A27stdlife))</f>
        <v>0</v>
      </c>
      <c r="BD424" s="161">
        <f>IF(A27stdlife="n/a","n/a",IF(BD$3&gt;(A27stdlife+$E424),(Input!$O$169*(1+rvanilla)^0.5)-SUM($O424:BC424),(Input!$O$169*(1+rvanilla)^0.5)/A27stdlife))</f>
        <v>0</v>
      </c>
      <c r="BE424" s="161">
        <f>IF(A27stdlife="n/a","n/a",IF(BE$3&gt;(A27stdlife+$E424),(Input!$O$169*(1+rvanilla)^0.5)-SUM($O424:BD424),(Input!$O$169*(1+rvanilla)^0.5)/A27stdlife))</f>
        <v>0</v>
      </c>
      <c r="BF424" s="161">
        <f>IF(A27stdlife="n/a","n/a",IF(BF$3&gt;(A27stdlife+$E424),(Input!$O$169*(1+rvanilla)^0.5)-SUM($O424:BE424),(Input!$O$169*(1+rvanilla)^0.5)/A27stdlife))</f>
        <v>0</v>
      </c>
      <c r="BG424" s="161">
        <f>IF(A27stdlife="n/a","n/a",IF(BG$3&gt;(A27stdlife+$E424),(Input!$O$169*(1+rvanilla)^0.5)-SUM($O424:BF424),(Input!$O$169*(1+rvanilla)^0.5)/A27stdlife))</f>
        <v>0</v>
      </c>
      <c r="BH424" s="161">
        <f>IF(A27stdlife="n/a","n/a",IF(BH$3&gt;(A27stdlife+$E424),(Input!$O$169*(1+rvanilla)^0.5)-SUM($O424:BG424),(Input!$O$169*(1+rvanilla)^0.5)/A27stdlife))</f>
        <v>0</v>
      </c>
      <c r="BI424" s="161">
        <f>IF(A27stdlife="n/a","n/a",IF(BI$3&gt;(A27stdlife+$E424),(Input!$O$169*(1+rvanilla)^0.5)-SUM($O424:BH424),(Input!$O$169*(1+rvanilla)^0.5)/A27stdlife))</f>
        <v>0</v>
      </c>
      <c r="BJ424" s="19"/>
      <c r="BK424" s="19"/>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x14ac:dyDescent="0.2">
      <c r="A425" s="19"/>
      <c r="B425" s="19"/>
      <c r="C425" s="35"/>
      <c r="D425" s="469"/>
      <c r="E425" s="282">
        <v>10</v>
      </c>
      <c r="F425" s="37"/>
      <c r="G425" s="393"/>
      <c r="H425" s="307"/>
      <c r="I425" s="307"/>
      <c r="J425" s="307"/>
      <c r="K425" s="307"/>
      <c r="L425" s="307"/>
      <c r="M425" s="307"/>
      <c r="N425" s="307"/>
      <c r="O425" s="307"/>
      <c r="P425" s="306"/>
      <c r="Q425" s="161">
        <f>IF(A27stdlife="n/a","n/a",IF(Q$3&gt;(A27stdlife+$E425),(Input!$P$169*(1+rvanilla)^0.5)-SUM($P425:P425),(Input!$P$169*(1+rvanilla)^0.5)/A27stdlife))</f>
        <v>0</v>
      </c>
      <c r="R425" s="161">
        <f>IF(A27stdlife="n/a","n/a",IF(R$3&gt;(A27stdlife+$E425),(Input!$P$169*(1+rvanilla)^0.5)-SUM($P425:Q425),(Input!$P$169*(1+rvanilla)^0.5)/A27stdlife))</f>
        <v>0</v>
      </c>
      <c r="S425" s="161">
        <f>IF(A27stdlife="n/a","n/a",IF(S$3&gt;(A27stdlife+$E425),(Input!$P$169*(1+rvanilla)^0.5)-SUM($P425:R425),(Input!$P$169*(1+rvanilla)^0.5)/A27stdlife))</f>
        <v>0</v>
      </c>
      <c r="T425" s="161">
        <f>IF(A27stdlife="n/a","n/a",IF(T$3&gt;(A27stdlife+$E425),(Input!$P$169*(1+rvanilla)^0.5)-SUM($P425:S425),(Input!$P$169*(1+rvanilla)^0.5)/A27stdlife))</f>
        <v>0</v>
      </c>
      <c r="U425" s="161">
        <f>IF(A27stdlife="n/a","n/a",IF(U$3&gt;(A27stdlife+$E425),(Input!$P$169*(1+rvanilla)^0.5)-SUM($P425:T425),(Input!$P$169*(1+rvanilla)^0.5)/A27stdlife))</f>
        <v>0</v>
      </c>
      <c r="V425" s="161">
        <f>IF(A27stdlife="n/a","n/a",IF(V$3&gt;(A27stdlife+$E425),(Input!$P$169*(1+rvanilla)^0.5)-SUM($P425:U425),(Input!$P$169*(1+rvanilla)^0.5)/A27stdlife))</f>
        <v>0</v>
      </c>
      <c r="W425" s="161">
        <f>IF(A27stdlife="n/a","n/a",IF(W$3&gt;(A27stdlife+$E425),(Input!$P$169*(1+rvanilla)^0.5)-SUM($P425:V425),(Input!$P$169*(1+rvanilla)^0.5)/A27stdlife))</f>
        <v>0</v>
      </c>
      <c r="X425" s="161">
        <f>IF(A27stdlife="n/a","n/a",IF(X$3&gt;(A27stdlife+$E425),(Input!$P$169*(1+rvanilla)^0.5)-SUM($P425:W425),(Input!$P$169*(1+rvanilla)^0.5)/A27stdlife))</f>
        <v>0</v>
      </c>
      <c r="Y425" s="161">
        <f>IF(A27stdlife="n/a","n/a",IF(Y$3&gt;(A27stdlife+$E425),(Input!$P$169*(1+rvanilla)^0.5)-SUM($P425:X425),(Input!$P$169*(1+rvanilla)^0.5)/A27stdlife))</f>
        <v>0</v>
      </c>
      <c r="Z425" s="161">
        <f>IF(A27stdlife="n/a","n/a",IF(Z$3&gt;(A27stdlife+$E425),(Input!$P$169*(1+rvanilla)^0.5)-SUM($P425:Y425),(Input!$P$169*(1+rvanilla)^0.5)/A27stdlife))</f>
        <v>0</v>
      </c>
      <c r="AA425" s="161">
        <f>IF(A27stdlife="n/a","n/a",IF(AA$3&gt;(A27stdlife+$E425),(Input!$P$169*(1+rvanilla)^0.5)-SUM($P425:Z425),(Input!$P$169*(1+rvanilla)^0.5)/A27stdlife))</f>
        <v>0</v>
      </c>
      <c r="AB425" s="161">
        <f>IF(A27stdlife="n/a","n/a",IF(AB$3&gt;(A27stdlife+$E425),(Input!$P$169*(1+rvanilla)^0.5)-SUM($P425:AA425),(Input!$P$169*(1+rvanilla)^0.5)/A27stdlife))</f>
        <v>0</v>
      </c>
      <c r="AC425" s="161">
        <f>IF(A27stdlife="n/a","n/a",IF(AC$3&gt;(A27stdlife+$E425),(Input!$P$169*(1+rvanilla)^0.5)-SUM($P425:AB425),(Input!$P$169*(1+rvanilla)^0.5)/A27stdlife))</f>
        <v>0</v>
      </c>
      <c r="AD425" s="161">
        <f>IF(A27stdlife="n/a","n/a",IF(AD$3&gt;(A27stdlife+$E425),(Input!$P$169*(1+rvanilla)^0.5)-SUM($P425:AC425),(Input!$P$169*(1+rvanilla)^0.5)/A27stdlife))</f>
        <v>0</v>
      </c>
      <c r="AE425" s="161">
        <f>IF(A27stdlife="n/a","n/a",IF(AE$3&gt;(A27stdlife+$E425),(Input!$P$169*(1+rvanilla)^0.5)-SUM($P425:AD425),(Input!$P$169*(1+rvanilla)^0.5)/A27stdlife))</f>
        <v>0</v>
      </c>
      <c r="AF425" s="161">
        <f>IF(A27stdlife="n/a","n/a",IF(AF$3&gt;(A27stdlife+$E425),(Input!$P$169*(1+rvanilla)^0.5)-SUM($P425:AE425),(Input!$P$169*(1+rvanilla)^0.5)/A27stdlife))</f>
        <v>0</v>
      </c>
      <c r="AG425" s="161">
        <f>IF(A27stdlife="n/a","n/a",IF(AG$3&gt;(A27stdlife+$E425),(Input!$P$169*(1+rvanilla)^0.5)-SUM($P425:AF425),(Input!$P$169*(1+rvanilla)^0.5)/A27stdlife))</f>
        <v>0</v>
      </c>
      <c r="AH425" s="161">
        <f>IF(A27stdlife="n/a","n/a",IF(AH$3&gt;(A27stdlife+$E425),(Input!$P$169*(1+rvanilla)^0.5)-SUM($P425:AG425),(Input!$P$169*(1+rvanilla)^0.5)/A27stdlife))</f>
        <v>0</v>
      </c>
      <c r="AI425" s="161">
        <f>IF(A27stdlife="n/a","n/a",IF(AI$3&gt;(A27stdlife+$E425),(Input!$P$169*(1+rvanilla)^0.5)-SUM($P425:AH425),(Input!$P$169*(1+rvanilla)^0.5)/A27stdlife))</f>
        <v>0</v>
      </c>
      <c r="AJ425" s="161">
        <f>IF(A27stdlife="n/a","n/a",IF(AJ$3&gt;(A27stdlife+$E425),(Input!$P$169*(1+rvanilla)^0.5)-SUM($P425:AI425),(Input!$P$169*(1+rvanilla)^0.5)/A27stdlife))</f>
        <v>0</v>
      </c>
      <c r="AK425" s="161">
        <f>IF(A27stdlife="n/a","n/a",IF(AK$3&gt;(A27stdlife+$E425),(Input!$P$169*(1+rvanilla)^0.5)-SUM($P425:AJ425),(Input!$P$169*(1+rvanilla)^0.5)/A27stdlife))</f>
        <v>0</v>
      </c>
      <c r="AL425" s="161">
        <f>IF(A27stdlife="n/a","n/a",IF(AL$3&gt;(A27stdlife+$E425),(Input!$P$169*(1+rvanilla)^0.5)-SUM($P425:AK425),(Input!$P$169*(1+rvanilla)^0.5)/A27stdlife))</f>
        <v>0</v>
      </c>
      <c r="AM425" s="161">
        <f>IF(A27stdlife="n/a","n/a",IF(AM$3&gt;(A27stdlife+$E425),(Input!$P$169*(1+rvanilla)^0.5)-SUM($P425:AL425),(Input!$P$169*(1+rvanilla)^0.5)/A27stdlife))</f>
        <v>0</v>
      </c>
      <c r="AN425" s="161">
        <f>IF(A27stdlife="n/a","n/a",IF(AN$3&gt;(A27stdlife+$E425),(Input!$P$169*(1+rvanilla)^0.5)-SUM($P425:AM425),(Input!$P$169*(1+rvanilla)^0.5)/A27stdlife))</f>
        <v>0</v>
      </c>
      <c r="AO425" s="161">
        <f>IF(A27stdlife="n/a","n/a",IF(AO$3&gt;(A27stdlife+$E425),(Input!$P$169*(1+rvanilla)^0.5)-SUM($P425:AN425),(Input!$P$169*(1+rvanilla)^0.5)/A27stdlife))</f>
        <v>0</v>
      </c>
      <c r="AP425" s="161">
        <f>IF(A27stdlife="n/a","n/a",IF(AP$3&gt;(A27stdlife+$E425),(Input!$P$169*(1+rvanilla)^0.5)-SUM($P425:AO425),(Input!$P$169*(1+rvanilla)^0.5)/A27stdlife))</f>
        <v>0</v>
      </c>
      <c r="AQ425" s="161">
        <f>IF(A27stdlife="n/a","n/a",IF(AQ$3&gt;(A27stdlife+$E425),(Input!$P$169*(1+rvanilla)^0.5)-SUM($P425:AP425),(Input!$P$169*(1+rvanilla)^0.5)/A27stdlife))</f>
        <v>0</v>
      </c>
      <c r="AR425" s="161">
        <f>IF(A27stdlife="n/a","n/a",IF(AR$3&gt;(A27stdlife+$E425),(Input!$P$169*(1+rvanilla)^0.5)-SUM($P425:AQ425),(Input!$P$169*(1+rvanilla)^0.5)/A27stdlife))</f>
        <v>0</v>
      </c>
      <c r="AS425" s="161">
        <f>IF(A27stdlife="n/a","n/a",IF(AS$3&gt;(A27stdlife+$E425),(Input!$P$169*(1+rvanilla)^0.5)-SUM($P425:AR425),(Input!$P$169*(1+rvanilla)^0.5)/A27stdlife))</f>
        <v>0</v>
      </c>
      <c r="AT425" s="161">
        <f>IF(A27stdlife="n/a","n/a",IF(AT$3&gt;(A27stdlife+$E425),(Input!$P$169*(1+rvanilla)^0.5)-SUM($P425:AS425),(Input!$P$169*(1+rvanilla)^0.5)/A27stdlife))</f>
        <v>0</v>
      </c>
      <c r="AU425" s="161">
        <f>IF(A27stdlife="n/a","n/a",IF(AU$3&gt;(A27stdlife+$E425),(Input!$P$169*(1+rvanilla)^0.5)-SUM($P425:AT425),(Input!$P$169*(1+rvanilla)^0.5)/A27stdlife))</f>
        <v>0</v>
      </c>
      <c r="AV425" s="161">
        <f>IF(A27stdlife="n/a","n/a",IF(AV$3&gt;(A27stdlife+$E425),(Input!$P$169*(1+rvanilla)^0.5)-SUM($P425:AU425),(Input!$P$169*(1+rvanilla)^0.5)/A27stdlife))</f>
        <v>0</v>
      </c>
      <c r="AW425" s="161">
        <f>IF(A27stdlife="n/a","n/a",IF(AW$3&gt;(A27stdlife+$E425),(Input!$P$169*(1+rvanilla)^0.5)-SUM($P425:AV425),(Input!$P$169*(1+rvanilla)^0.5)/A27stdlife))</f>
        <v>0</v>
      </c>
      <c r="AX425" s="161">
        <f>IF(A27stdlife="n/a","n/a",IF(AX$3&gt;(A27stdlife+$E425),(Input!$P$169*(1+rvanilla)^0.5)-SUM($P425:AW425),(Input!$P$169*(1+rvanilla)^0.5)/A27stdlife))</f>
        <v>0</v>
      </c>
      <c r="AY425" s="161">
        <f>IF(A27stdlife="n/a","n/a",IF(AY$3&gt;(A27stdlife+$E425),(Input!$P$169*(1+rvanilla)^0.5)-SUM($P425:AX425),(Input!$P$169*(1+rvanilla)^0.5)/A27stdlife))</f>
        <v>0</v>
      </c>
      <c r="AZ425" s="161">
        <f>IF(A27stdlife="n/a","n/a",IF(AZ$3&gt;(A27stdlife+$E425),(Input!$P$169*(1+rvanilla)^0.5)-SUM($P425:AY425),(Input!$P$169*(1+rvanilla)^0.5)/A27stdlife))</f>
        <v>0</v>
      </c>
      <c r="BA425" s="161">
        <f>IF(A27stdlife="n/a","n/a",IF(BA$3&gt;(A27stdlife+$E425),(Input!$P$169*(1+rvanilla)^0.5)-SUM($P425:AZ425),(Input!$P$169*(1+rvanilla)^0.5)/A27stdlife))</f>
        <v>0</v>
      </c>
      <c r="BB425" s="161">
        <f>IF(A27stdlife="n/a","n/a",IF(BB$3&gt;(A27stdlife+$E425),(Input!$P$169*(1+rvanilla)^0.5)-SUM($P425:BA425),(Input!$P$169*(1+rvanilla)^0.5)/A27stdlife))</f>
        <v>0</v>
      </c>
      <c r="BC425" s="161">
        <f>IF(A27stdlife="n/a","n/a",IF(BC$3&gt;(A27stdlife+$E425),(Input!$P$169*(1+rvanilla)^0.5)-SUM($P425:BB425),(Input!$P$169*(1+rvanilla)^0.5)/A27stdlife))</f>
        <v>0</v>
      </c>
      <c r="BD425" s="161">
        <f>IF(A27stdlife="n/a","n/a",IF(BD$3&gt;(A27stdlife+$E425),(Input!$P$169*(1+rvanilla)^0.5)-SUM($P425:BC425),(Input!$P$169*(1+rvanilla)^0.5)/A27stdlife))</f>
        <v>0</v>
      </c>
      <c r="BE425" s="161">
        <f>IF(A27stdlife="n/a","n/a",IF(BE$3&gt;(A27stdlife+$E425),(Input!$P$169*(1+rvanilla)^0.5)-SUM($P425:BD425),(Input!$P$169*(1+rvanilla)^0.5)/A27stdlife))</f>
        <v>0</v>
      </c>
      <c r="BF425" s="161">
        <f>IF(A27stdlife="n/a","n/a",IF(BF$3&gt;(A27stdlife+$E425),(Input!$P$169*(1+rvanilla)^0.5)-SUM($P425:BE425),(Input!$P$169*(1+rvanilla)^0.5)/A27stdlife))</f>
        <v>0</v>
      </c>
      <c r="BG425" s="161">
        <f>IF(A27stdlife="n/a","n/a",IF(BG$3&gt;(A27stdlife+$E425),(Input!$P$169*(1+rvanilla)^0.5)-SUM($P425:BF425),(Input!$P$169*(1+rvanilla)^0.5)/A27stdlife))</f>
        <v>0</v>
      </c>
      <c r="BH425" s="161">
        <f>IF(A27stdlife="n/a","n/a",IF(BH$3&gt;(A27stdlife+$E425),(Input!$P$169*(1+rvanilla)^0.5)-SUM($P425:BG425),(Input!$P$169*(1+rvanilla)^0.5)/A27stdlife))</f>
        <v>0</v>
      </c>
      <c r="BI425" s="161">
        <f>IF(A27stdlife="n/a","n/a",IF(BI$3&gt;(A27stdlife+$E425),(Input!$P$169*(1+rvanilla)^0.5)-SUM($P425:BH425),(Input!$P$169*(1+rvanilla)^0.5)/A27stdlife))</f>
        <v>0</v>
      </c>
      <c r="BJ425" s="19"/>
      <c r="BK425" s="19"/>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1" x14ac:dyDescent="0.2">
      <c r="A426" s="19"/>
      <c r="B426" s="19"/>
      <c r="C426" s="35">
        <f>Asset27</f>
        <v>0</v>
      </c>
      <c r="D426" s="19"/>
      <c r="E426" s="19"/>
      <c r="F426" s="32"/>
      <c r="G426" s="158">
        <f t="shared" ref="G426:AL426" si="89">SUM(G414:G425)</f>
        <v>0</v>
      </c>
      <c r="H426" s="158">
        <f t="shared" si="89"/>
        <v>0</v>
      </c>
      <c r="I426" s="158">
        <f t="shared" si="89"/>
        <v>0</v>
      </c>
      <c r="J426" s="158">
        <f t="shared" si="89"/>
        <v>0</v>
      </c>
      <c r="K426" s="158">
        <f t="shared" si="89"/>
        <v>0</v>
      </c>
      <c r="L426" s="158">
        <f t="shared" si="89"/>
        <v>0</v>
      </c>
      <c r="M426" s="158">
        <f t="shared" si="89"/>
        <v>0</v>
      </c>
      <c r="N426" s="158">
        <f t="shared" si="89"/>
        <v>0</v>
      </c>
      <c r="O426" s="158">
        <f t="shared" si="89"/>
        <v>0</v>
      </c>
      <c r="P426" s="158">
        <f t="shared" si="89"/>
        <v>0</v>
      </c>
      <c r="Q426" s="158">
        <f t="shared" si="89"/>
        <v>0</v>
      </c>
      <c r="R426" s="158">
        <f t="shared" si="89"/>
        <v>0</v>
      </c>
      <c r="S426" s="158">
        <f t="shared" si="89"/>
        <v>0</v>
      </c>
      <c r="T426" s="158">
        <f t="shared" si="89"/>
        <v>0</v>
      </c>
      <c r="U426" s="158">
        <f t="shared" si="89"/>
        <v>0</v>
      </c>
      <c r="V426" s="158">
        <f t="shared" si="89"/>
        <v>0</v>
      </c>
      <c r="W426" s="158">
        <f t="shared" si="89"/>
        <v>0</v>
      </c>
      <c r="X426" s="158">
        <f t="shared" si="89"/>
        <v>0</v>
      </c>
      <c r="Y426" s="158">
        <f t="shared" si="89"/>
        <v>0</v>
      </c>
      <c r="Z426" s="158">
        <f t="shared" si="89"/>
        <v>0</v>
      </c>
      <c r="AA426" s="158">
        <f t="shared" si="89"/>
        <v>0</v>
      </c>
      <c r="AB426" s="158">
        <f t="shared" si="89"/>
        <v>0</v>
      </c>
      <c r="AC426" s="158">
        <f t="shared" si="89"/>
        <v>0</v>
      </c>
      <c r="AD426" s="158">
        <f t="shared" si="89"/>
        <v>0</v>
      </c>
      <c r="AE426" s="158">
        <f t="shared" si="89"/>
        <v>0</v>
      </c>
      <c r="AF426" s="158">
        <f t="shared" si="89"/>
        <v>0</v>
      </c>
      <c r="AG426" s="158">
        <f t="shared" si="89"/>
        <v>0</v>
      </c>
      <c r="AH426" s="158">
        <f t="shared" si="89"/>
        <v>0</v>
      </c>
      <c r="AI426" s="158">
        <f t="shared" si="89"/>
        <v>0</v>
      </c>
      <c r="AJ426" s="158">
        <f t="shared" si="89"/>
        <v>0</v>
      </c>
      <c r="AK426" s="158">
        <f t="shared" si="89"/>
        <v>0</v>
      </c>
      <c r="AL426" s="158">
        <f t="shared" si="89"/>
        <v>0</v>
      </c>
      <c r="AM426" s="158">
        <f t="shared" ref="AM426:BI426" si="90">SUM(AM414:AM425)</f>
        <v>0</v>
      </c>
      <c r="AN426" s="158">
        <f t="shared" si="90"/>
        <v>0</v>
      </c>
      <c r="AO426" s="158">
        <f t="shared" si="90"/>
        <v>0</v>
      </c>
      <c r="AP426" s="158">
        <f t="shared" si="90"/>
        <v>0</v>
      </c>
      <c r="AQ426" s="158">
        <f t="shared" si="90"/>
        <v>0</v>
      </c>
      <c r="AR426" s="158">
        <f t="shared" si="90"/>
        <v>0</v>
      </c>
      <c r="AS426" s="158">
        <f t="shared" si="90"/>
        <v>0</v>
      </c>
      <c r="AT426" s="158">
        <f t="shared" si="90"/>
        <v>0</v>
      </c>
      <c r="AU426" s="158">
        <f t="shared" si="90"/>
        <v>0</v>
      </c>
      <c r="AV426" s="158">
        <f t="shared" si="90"/>
        <v>0</v>
      </c>
      <c r="AW426" s="158">
        <f t="shared" si="90"/>
        <v>0</v>
      </c>
      <c r="AX426" s="158">
        <f t="shared" si="90"/>
        <v>0</v>
      </c>
      <c r="AY426" s="158">
        <f t="shared" si="90"/>
        <v>0</v>
      </c>
      <c r="AZ426" s="158">
        <f t="shared" si="90"/>
        <v>0</v>
      </c>
      <c r="BA426" s="158">
        <f t="shared" si="90"/>
        <v>0</v>
      </c>
      <c r="BB426" s="158">
        <f t="shared" si="90"/>
        <v>0</v>
      </c>
      <c r="BC426" s="158">
        <f t="shared" si="90"/>
        <v>0</v>
      </c>
      <c r="BD426" s="158">
        <f t="shared" si="90"/>
        <v>0</v>
      </c>
      <c r="BE426" s="158">
        <f t="shared" si="90"/>
        <v>0</v>
      </c>
      <c r="BF426" s="158">
        <f t="shared" si="90"/>
        <v>0</v>
      </c>
      <c r="BG426" s="158">
        <f t="shared" si="90"/>
        <v>0</v>
      </c>
      <c r="BH426" s="158">
        <f t="shared" si="90"/>
        <v>0</v>
      </c>
      <c r="BI426" s="158">
        <f t="shared" si="90"/>
        <v>0</v>
      </c>
      <c r="BJ426" s="19"/>
      <c r="BK426" s="19"/>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x14ac:dyDescent="0.2">
      <c r="A427" s="19"/>
      <c r="B427" s="42">
        <f>C439</f>
        <v>0</v>
      </c>
      <c r="C427" s="43"/>
      <c r="D427" s="44" t="s">
        <v>72</v>
      </c>
      <c r="E427" s="43"/>
      <c r="F427" s="45"/>
      <c r="G427" s="391">
        <f>IF(G$3&gt;A28remlife,A28value-SUM($F427:F427),IF(A28remlife="N/A","n/a",A28value/A28remlife))</f>
        <v>0</v>
      </c>
      <c r="H427" s="160">
        <f>IF(H$3&gt;A28remlife,A28value-SUM($F427:G427),IF(A28remlife="N/A","n/a",A28value/A28remlife))</f>
        <v>0</v>
      </c>
      <c r="I427" s="160">
        <f>IF(I$3&gt;A28remlife,A28value-SUM($F427:H427),IF(A28remlife="N/A","n/a",A28value/A28remlife))</f>
        <v>0</v>
      </c>
      <c r="J427" s="160">
        <f>IF(J$3&gt;A28remlife,A28value-SUM($F427:I427),IF(A28remlife="N/A","n/a",A28value/A28remlife))</f>
        <v>0</v>
      </c>
      <c r="K427" s="160">
        <f>IF(K$3&gt;A28remlife,A28value-SUM($F427:J427),IF(A28remlife="N/A","n/a",A28value/A28remlife))</f>
        <v>0</v>
      </c>
      <c r="L427" s="160">
        <f>IF(L$3&gt;A28remlife,A28value-SUM($F427:K427),IF(A28remlife="N/A","n/a",A28value/A28remlife))</f>
        <v>0</v>
      </c>
      <c r="M427" s="160">
        <f>IF(M$3&gt;A28remlife,A28value-SUM($F427:L427),IF(A28remlife="N/A","n/a",A28value/A28remlife))</f>
        <v>0</v>
      </c>
      <c r="N427" s="160">
        <f>IF(N$3&gt;A28remlife,A28value-SUM($F427:M427),IF(A28remlife="N/A","n/a",A28value/A28remlife))</f>
        <v>0</v>
      </c>
      <c r="O427" s="160">
        <f>IF(O$3&gt;A28remlife,A28value-SUM($F427:N427),IF(A28remlife="N/A","n/a",A28value/A28remlife))</f>
        <v>0</v>
      </c>
      <c r="P427" s="160">
        <f>IF(P$3&gt;A28remlife,A28value-SUM($F427:O427),IF(A28remlife="N/A","n/a",A28value/A28remlife))</f>
        <v>0</v>
      </c>
      <c r="Q427" s="160">
        <f>IF(Q$3&gt;A28remlife,A28value-SUM($F427:P427),IF(A28remlife="N/A","n/a",A28value/A28remlife))</f>
        <v>0</v>
      </c>
      <c r="R427" s="160">
        <f>IF(R$3&gt;A28remlife,A28value-SUM($F427:Q427),IF(A28remlife="N/A","n/a",A28value/A28remlife))</f>
        <v>0</v>
      </c>
      <c r="S427" s="160">
        <f>IF(S$3&gt;A28remlife,A28value-SUM($F427:R427),IF(A28remlife="N/A","n/a",A28value/A28remlife))</f>
        <v>0</v>
      </c>
      <c r="T427" s="160">
        <f>IF(T$3&gt;A28remlife,A28value-SUM($F427:S427),IF(A28remlife="N/A","n/a",A28value/A28remlife))</f>
        <v>0</v>
      </c>
      <c r="U427" s="160">
        <f>IF(U$3&gt;A28remlife,A28value-SUM($F427:T427),IF(A28remlife="N/A","n/a",A28value/A28remlife))</f>
        <v>0</v>
      </c>
      <c r="V427" s="160">
        <f>IF(V$3&gt;A28remlife,A28value-SUM($F427:U427),IF(A28remlife="N/A","n/a",A28value/A28remlife))</f>
        <v>0</v>
      </c>
      <c r="W427" s="160">
        <f>IF(W$3&gt;A28remlife,A28value-SUM($F427:V427),IF(A28remlife="N/A","n/a",A28value/A28remlife))</f>
        <v>0</v>
      </c>
      <c r="X427" s="160">
        <f>IF(X$3&gt;A28remlife,A28value-SUM($F427:W427),IF(A28remlife="N/A","n/a",A28value/A28remlife))</f>
        <v>0</v>
      </c>
      <c r="Y427" s="160">
        <f>IF(Y$3&gt;A28remlife,A28value-SUM($F427:X427),IF(A28remlife="N/A","n/a",A28value/A28remlife))</f>
        <v>0</v>
      </c>
      <c r="Z427" s="160">
        <f>IF(Z$3&gt;A28remlife,A28value-SUM($F427:Y427),IF(A28remlife="N/A","n/a",A28value/A28remlife))</f>
        <v>0</v>
      </c>
      <c r="AA427" s="160">
        <f>IF(AA$3&gt;A28remlife,A28value-SUM($F427:Z427),IF(A28remlife="N/A","n/a",A28value/A28remlife))</f>
        <v>0</v>
      </c>
      <c r="AB427" s="160">
        <f>IF(AB$3&gt;A28remlife,A28value-SUM($F427:AA427),IF(A28remlife="N/A","n/a",A28value/A28remlife))</f>
        <v>0</v>
      </c>
      <c r="AC427" s="160">
        <f>IF(AC$3&gt;A28remlife,A28value-SUM($F427:AB427),IF(A28remlife="N/A","n/a",A28value/A28remlife))</f>
        <v>0</v>
      </c>
      <c r="AD427" s="160">
        <f>IF(AD$3&gt;A28remlife,A28value-SUM($F427:AC427),IF(A28remlife="N/A","n/a",A28value/A28remlife))</f>
        <v>0</v>
      </c>
      <c r="AE427" s="160">
        <f>IF(AE$3&gt;A28remlife,A28value-SUM($F427:AD427),IF(A28remlife="N/A","n/a",A28value/A28remlife))</f>
        <v>0</v>
      </c>
      <c r="AF427" s="160">
        <f>IF(AF$3&gt;A28remlife,A28value-SUM($F427:AE427),IF(A28remlife="N/A","n/a",A28value/A28remlife))</f>
        <v>0</v>
      </c>
      <c r="AG427" s="160">
        <f>IF(AG$3&gt;A28remlife,A28value-SUM($F427:AF427),IF(A28remlife="N/A","n/a",A28value/A28remlife))</f>
        <v>0</v>
      </c>
      <c r="AH427" s="160">
        <f>IF(AH$3&gt;A28remlife,A28value-SUM($F427:AG427),IF(A28remlife="N/A","n/a",A28value/A28remlife))</f>
        <v>0</v>
      </c>
      <c r="AI427" s="160">
        <f>IF(AI$3&gt;A28remlife,A28value-SUM($F427:AH427),IF(A28remlife="N/A","n/a",A28value/A28remlife))</f>
        <v>0</v>
      </c>
      <c r="AJ427" s="160">
        <f>IF(AJ$3&gt;A28remlife,A28value-SUM($F427:AI427),IF(A28remlife="N/A","n/a",A28value/A28remlife))</f>
        <v>0</v>
      </c>
      <c r="AK427" s="160">
        <f>IF(AK$3&gt;A28remlife,A28value-SUM($F427:AJ427),IF(A28remlife="N/A","n/a",A28value/A28remlife))</f>
        <v>0</v>
      </c>
      <c r="AL427" s="160">
        <f>IF(AL$3&gt;A28remlife,A28value-SUM($F427:AK427),IF(A28remlife="N/A","n/a",A28value/A28remlife))</f>
        <v>0</v>
      </c>
      <c r="AM427" s="160">
        <f>IF(AM$3&gt;A28remlife,A28value-SUM($F427:AL427),IF(A28remlife="N/A","n/a",A28value/A28remlife))</f>
        <v>0</v>
      </c>
      <c r="AN427" s="160">
        <f>IF(AN$3&gt;A28remlife,A28value-SUM($F427:AM427),IF(A28remlife="N/A","n/a",A28value/A28remlife))</f>
        <v>0</v>
      </c>
      <c r="AO427" s="160">
        <f>IF(AO$3&gt;A28remlife,A28value-SUM($F427:AN427),IF(A28remlife="N/A","n/a",A28value/A28remlife))</f>
        <v>0</v>
      </c>
      <c r="AP427" s="160">
        <f>IF(AP$3&gt;A28remlife,A28value-SUM($F427:AO427),IF(A28remlife="N/A","n/a",A28value/A28remlife))</f>
        <v>0</v>
      </c>
      <c r="AQ427" s="160">
        <f>IF(AQ$3&gt;A28remlife,A28value-SUM($F427:AP427),IF(A28remlife="N/A","n/a",A28value/A28remlife))</f>
        <v>0</v>
      </c>
      <c r="AR427" s="160">
        <f>IF(AR$3&gt;A28remlife,A28value-SUM($F427:AQ427),IF(A28remlife="N/A","n/a",A28value/A28remlife))</f>
        <v>0</v>
      </c>
      <c r="AS427" s="160">
        <f>IF(AS$3&gt;A28remlife,A28value-SUM($F427:AR427),IF(A28remlife="N/A","n/a",A28value/A28remlife))</f>
        <v>0</v>
      </c>
      <c r="AT427" s="160">
        <f>IF(AT$3&gt;A28remlife,A28value-SUM($F427:AS427),IF(A28remlife="N/A","n/a",A28value/A28remlife))</f>
        <v>0</v>
      </c>
      <c r="AU427" s="160">
        <f>IF(AU$3&gt;A28remlife,A28value-SUM($F427:AT427),IF(A28remlife="N/A","n/a",A28value/A28remlife))</f>
        <v>0</v>
      </c>
      <c r="AV427" s="160">
        <f>IF(AV$3&gt;A28remlife,A28value-SUM($F427:AU427),IF(A28remlife="N/A","n/a",A28value/A28remlife))</f>
        <v>0</v>
      </c>
      <c r="AW427" s="160">
        <f>IF(AW$3&gt;A28remlife,A28value-SUM($F427:AV427),IF(A28remlife="N/A","n/a",A28value/A28remlife))</f>
        <v>0</v>
      </c>
      <c r="AX427" s="160">
        <f>IF(AX$3&gt;A28remlife,A28value-SUM($F427:AW427),IF(A28remlife="N/A","n/a",A28value/A28remlife))</f>
        <v>0</v>
      </c>
      <c r="AY427" s="160">
        <f>IF(AY$3&gt;A28remlife,A28value-SUM($F427:AX427),IF(A28remlife="N/A","n/a",A28value/A28remlife))</f>
        <v>0</v>
      </c>
      <c r="AZ427" s="160">
        <f>IF(AZ$3&gt;A28remlife,A28value-SUM($F427:AY427),IF(A28remlife="N/A","n/a",A28value/A28remlife))</f>
        <v>0</v>
      </c>
      <c r="BA427" s="160">
        <f>IF(BA$3&gt;A28remlife,A28value-SUM($F427:AZ427),IF(A28remlife="N/A","n/a",A28value/A28remlife))</f>
        <v>0</v>
      </c>
      <c r="BB427" s="160">
        <f>IF(BB$3&gt;A28remlife,A28value-SUM($F427:BA427),IF(A28remlife="N/A","n/a",A28value/A28remlife))</f>
        <v>0</v>
      </c>
      <c r="BC427" s="160">
        <f>IF(BC$3&gt;A28remlife,A28value-SUM($F427:BB427),IF(A28remlife="N/A","n/a",A28value/A28remlife))</f>
        <v>0</v>
      </c>
      <c r="BD427" s="160">
        <f>IF(BD$3&gt;A28remlife,A28value-SUM($F427:BC427),IF(A28remlife="N/A","n/a",A28value/A28remlife))</f>
        <v>0</v>
      </c>
      <c r="BE427" s="160">
        <f>IF(BE$3&gt;A28remlife,A28value-SUM($F427:BD427),IF(A28remlife="N/A","n/a",A28value/A28remlife))</f>
        <v>0</v>
      </c>
      <c r="BF427" s="160">
        <f>IF(BF$3&gt;A28remlife,A28value-SUM($F427:BE427),IF(A28remlife="N/A","n/a",A28value/A28remlife))</f>
        <v>0</v>
      </c>
      <c r="BG427" s="160">
        <f>IF(BG$3&gt;A28remlife,A28value-SUM($F427:BF427),IF(A28remlife="N/A","n/a",A28value/A28remlife))</f>
        <v>0</v>
      </c>
      <c r="BH427" s="160">
        <f>IF(BH$3&gt;A28remlife,A28value-SUM($F427:BG427),IF(A28remlife="N/A","n/a",A28value/A28remlife))</f>
        <v>0</v>
      </c>
      <c r="BI427" s="160">
        <f>IF(BI$3&gt;A28remlife,A28value-SUM($F427:BH427),IF(A28remlife="N/A","n/a",A28value/A28remlife))</f>
        <v>0</v>
      </c>
      <c r="BJ427" s="19"/>
      <c r="BK427" s="19"/>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x14ac:dyDescent="0.2">
      <c r="A428" s="19"/>
      <c r="B428" s="19"/>
      <c r="C428" s="35"/>
      <c r="D428" s="469" t="s">
        <v>71</v>
      </c>
      <c r="E428" s="281">
        <v>0</v>
      </c>
      <c r="F428" s="37"/>
      <c r="G428" s="157"/>
      <c r="H428" s="161"/>
      <c r="I428" s="161"/>
      <c r="J428" s="161"/>
      <c r="K428" s="161"/>
      <c r="L428" s="161"/>
      <c r="M428" s="161"/>
      <c r="N428" s="161"/>
      <c r="O428" s="161"/>
      <c r="P428" s="161"/>
      <c r="Q428" s="161"/>
      <c r="R428" s="161"/>
      <c r="S428" s="161"/>
      <c r="T428" s="161"/>
      <c r="U428" s="161"/>
      <c r="V428" s="161"/>
      <c r="W428" s="161"/>
      <c r="X428" s="161"/>
      <c r="Y428" s="161"/>
      <c r="Z428" s="161"/>
      <c r="AA428" s="161"/>
      <c r="AB428" s="161"/>
      <c r="AC428" s="161"/>
      <c r="AD428" s="161"/>
      <c r="AE428" s="161"/>
      <c r="AF428" s="161"/>
      <c r="AG428" s="161"/>
      <c r="AH428" s="161"/>
      <c r="AI428" s="161"/>
      <c r="AJ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9"/>
      <c r="BK428" s="19"/>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x14ac:dyDescent="0.2">
      <c r="A429" s="19"/>
      <c r="B429" s="19"/>
      <c r="C429" s="35"/>
      <c r="D429" s="469"/>
      <c r="E429" s="281">
        <v>1</v>
      </c>
      <c r="F429" s="37"/>
      <c r="G429" s="392"/>
      <c r="H429" s="161">
        <f>IF(A28stdlife="n/a","n/a",IF(H$3&gt;(A28stdlife+$E429),(Input!$G$170*(1+rvanilla)^0.5)-SUM($G429:G429),(Input!$G$170*(1+rvanilla)^0.5)/A28stdlife))</f>
        <v>0</v>
      </c>
      <c r="I429" s="161">
        <f>IF(A28stdlife="n/a","n/a",IF(I$3&gt;(A28stdlife+$E429),(Input!$G$170*(1+rvanilla)^0.5)-SUM($G429:H429),(Input!$G$170*(1+rvanilla)^0.5)/A28stdlife))</f>
        <v>0</v>
      </c>
      <c r="J429" s="161">
        <f>IF(A28stdlife="n/a","n/a",IF(J$3&gt;(A28stdlife+$E429),(Input!$G$170*(1+rvanilla)^0.5)-SUM($G429:I429),(Input!$G$170*(1+rvanilla)^0.5)/A28stdlife))</f>
        <v>0</v>
      </c>
      <c r="K429" s="161">
        <f>IF(A28stdlife="n/a","n/a",IF(K$3&gt;(A28stdlife+$E429),(Input!$G$170*(1+rvanilla)^0.5)-SUM($G429:J429),(Input!$G$170*(1+rvanilla)^0.5)/A28stdlife))</f>
        <v>0</v>
      </c>
      <c r="L429" s="161">
        <f>IF(A28stdlife="n/a","n/a",IF(L$3&gt;(A28stdlife+$E429),(Input!$G$170*(1+rvanilla)^0.5)-SUM($G429:K429),(Input!$G$170*(1+rvanilla)^0.5)/A28stdlife))</f>
        <v>0</v>
      </c>
      <c r="M429" s="161">
        <f>IF(A28stdlife="n/a","n/a",IF(M$3&gt;(A28stdlife+$E429),(Input!$G$170*(1+rvanilla)^0.5)-SUM($G429:L429),(Input!$G$170*(1+rvanilla)^0.5)/A28stdlife))</f>
        <v>0</v>
      </c>
      <c r="N429" s="161">
        <f>IF(A28stdlife="n/a","n/a",IF(N$3&gt;(A28stdlife+$E429),(Input!$G$170*(1+rvanilla)^0.5)-SUM($G429:M429),(Input!$G$170*(1+rvanilla)^0.5)/A28stdlife))</f>
        <v>0</v>
      </c>
      <c r="O429" s="161">
        <f>IF(A28stdlife="n/a","n/a",IF(O$3&gt;(A28stdlife+$E429),(Input!$G$170*(1+rvanilla)^0.5)-SUM($G429:N429),(Input!$G$170*(1+rvanilla)^0.5)/A28stdlife))</f>
        <v>0</v>
      </c>
      <c r="P429" s="161">
        <f>IF(A28stdlife="n/a","n/a",IF(P$3&gt;(A28stdlife+$E429),(Input!$G$170*(1+rvanilla)^0.5)-SUM($G429:O429),(Input!$G$170*(1+rvanilla)^0.5)/A28stdlife))</f>
        <v>0</v>
      </c>
      <c r="Q429" s="161">
        <f>IF(A28stdlife="n/a","n/a",IF(Q$3&gt;(A28stdlife+$E429),(Input!$G$170*(1+rvanilla)^0.5)-SUM($G429:P429),(Input!$G$170*(1+rvanilla)^0.5)/A28stdlife))</f>
        <v>0</v>
      </c>
      <c r="R429" s="161">
        <f>IF(A28stdlife="n/a","n/a",IF(R$3&gt;(A28stdlife+$E429),(Input!$G$170*(1+rvanilla)^0.5)-SUM($G429:Q429),(Input!$G$170*(1+rvanilla)^0.5)/A28stdlife))</f>
        <v>0</v>
      </c>
      <c r="S429" s="161">
        <f>IF(A28stdlife="n/a","n/a",IF(S$3&gt;(A28stdlife+$E429),(Input!$G$170*(1+rvanilla)^0.5)-SUM($G429:R429),(Input!$G$170*(1+rvanilla)^0.5)/A28stdlife))</f>
        <v>0</v>
      </c>
      <c r="T429" s="161">
        <f>IF(A28stdlife="n/a","n/a",IF(T$3&gt;(A28stdlife+$E429),(Input!$G$170*(1+rvanilla)^0.5)-SUM($G429:S429),(Input!$G$170*(1+rvanilla)^0.5)/A28stdlife))</f>
        <v>0</v>
      </c>
      <c r="U429" s="161">
        <f>IF(A28stdlife="n/a","n/a",IF(U$3&gt;(A28stdlife+$E429),(Input!$G$170*(1+rvanilla)^0.5)-SUM($G429:T429),(Input!$G$170*(1+rvanilla)^0.5)/A28stdlife))</f>
        <v>0</v>
      </c>
      <c r="V429" s="161">
        <f>IF(A28stdlife="n/a","n/a",IF(V$3&gt;(A28stdlife+$E429),(Input!$G$170*(1+rvanilla)^0.5)-SUM($G429:U429),(Input!$G$170*(1+rvanilla)^0.5)/A28stdlife))</f>
        <v>0</v>
      </c>
      <c r="W429" s="161">
        <f>IF(A28stdlife="n/a","n/a",IF(W$3&gt;(A28stdlife+$E429),(Input!$G$170*(1+rvanilla)^0.5)-SUM($G429:V429),(Input!$G$170*(1+rvanilla)^0.5)/A28stdlife))</f>
        <v>0</v>
      </c>
      <c r="X429" s="161">
        <f>IF(A28stdlife="n/a","n/a",IF(X$3&gt;(A28stdlife+$E429),(Input!$G$170*(1+rvanilla)^0.5)-SUM($G429:W429),(Input!$G$170*(1+rvanilla)^0.5)/A28stdlife))</f>
        <v>0</v>
      </c>
      <c r="Y429" s="161">
        <f>IF(A28stdlife="n/a","n/a",IF(Y$3&gt;(A28stdlife+$E429),(Input!$G$170*(1+rvanilla)^0.5)-SUM($G429:X429),(Input!$G$170*(1+rvanilla)^0.5)/A28stdlife))</f>
        <v>0</v>
      </c>
      <c r="Z429" s="161">
        <f>IF(A28stdlife="n/a","n/a",IF(Z$3&gt;(A28stdlife+$E429),(Input!$G$170*(1+rvanilla)^0.5)-SUM($G429:Y429),(Input!$G$170*(1+rvanilla)^0.5)/A28stdlife))</f>
        <v>0</v>
      </c>
      <c r="AA429" s="161">
        <f>IF(A28stdlife="n/a","n/a",IF(AA$3&gt;(A28stdlife+$E429),(Input!$G$170*(1+rvanilla)^0.5)-SUM($G429:Z429),(Input!$G$170*(1+rvanilla)^0.5)/A28stdlife))</f>
        <v>0</v>
      </c>
      <c r="AB429" s="161">
        <f>IF(A28stdlife="n/a","n/a",IF(AB$3&gt;(A28stdlife+$E429),(Input!$G$170*(1+rvanilla)^0.5)-SUM($G429:AA429),(Input!$G$170*(1+rvanilla)^0.5)/A28stdlife))</f>
        <v>0</v>
      </c>
      <c r="AC429" s="161">
        <f>IF(A28stdlife="n/a","n/a",IF(AC$3&gt;(A28stdlife+$E429),(Input!$G$170*(1+rvanilla)^0.5)-SUM($G429:AB429),(Input!$G$170*(1+rvanilla)^0.5)/A28stdlife))</f>
        <v>0</v>
      </c>
      <c r="AD429" s="161">
        <f>IF(A28stdlife="n/a","n/a",IF(AD$3&gt;(A28stdlife+$E429),(Input!$G$170*(1+rvanilla)^0.5)-SUM($G429:AC429),(Input!$G$170*(1+rvanilla)^0.5)/A28stdlife))</f>
        <v>0</v>
      </c>
      <c r="AE429" s="161">
        <f>IF(A28stdlife="n/a","n/a",IF(AE$3&gt;(A28stdlife+$E429),(Input!$G$170*(1+rvanilla)^0.5)-SUM($G429:AD429),(Input!$G$170*(1+rvanilla)^0.5)/A28stdlife))</f>
        <v>0</v>
      </c>
      <c r="AF429" s="161">
        <f>IF(A28stdlife="n/a","n/a",IF(AF$3&gt;(A28stdlife+$E429),(Input!$G$170*(1+rvanilla)^0.5)-SUM($G429:AE429),(Input!$G$170*(1+rvanilla)^0.5)/A28stdlife))</f>
        <v>0</v>
      </c>
      <c r="AG429" s="161">
        <f>IF(A28stdlife="n/a","n/a",IF(AG$3&gt;(A28stdlife+$E429),(Input!$G$170*(1+rvanilla)^0.5)-SUM($G429:AF429),(Input!$G$170*(1+rvanilla)^0.5)/A28stdlife))</f>
        <v>0</v>
      </c>
      <c r="AH429" s="161">
        <f>IF(A28stdlife="n/a","n/a",IF(AH$3&gt;(A28stdlife+$E429),(Input!$G$170*(1+rvanilla)^0.5)-SUM($G429:AG429),(Input!$G$170*(1+rvanilla)^0.5)/A28stdlife))</f>
        <v>0</v>
      </c>
      <c r="AI429" s="161">
        <f>IF(A28stdlife="n/a","n/a",IF(AI$3&gt;(A28stdlife+$E429),(Input!$G$170*(1+rvanilla)^0.5)-SUM($G429:AH429),(Input!$G$170*(1+rvanilla)^0.5)/A28stdlife))</f>
        <v>0</v>
      </c>
      <c r="AJ429" s="161">
        <f>IF(A28stdlife="n/a","n/a",IF(AJ$3&gt;(A28stdlife+$E429),(Input!$G$170*(1+rvanilla)^0.5)-SUM($G429:AI429),(Input!$G$170*(1+rvanilla)^0.5)/A28stdlife))</f>
        <v>0</v>
      </c>
      <c r="AK429" s="161">
        <f>IF(A28stdlife="n/a","n/a",IF(AK$3&gt;(A28stdlife+$E429),(Input!$G$170*(1+rvanilla)^0.5)-SUM($G429:AJ429),(Input!$G$170*(1+rvanilla)^0.5)/A28stdlife))</f>
        <v>0</v>
      </c>
      <c r="AL429" s="161">
        <f>IF(A28stdlife="n/a","n/a",IF(AL$3&gt;(A28stdlife+$E429),(Input!$G$170*(1+rvanilla)^0.5)-SUM($G429:AK429),(Input!$G$170*(1+rvanilla)^0.5)/A28stdlife))</f>
        <v>0</v>
      </c>
      <c r="AM429" s="161">
        <f>IF(A28stdlife="n/a","n/a",IF(AM$3&gt;(A28stdlife+$E429),(Input!$G$170*(1+rvanilla)^0.5)-SUM($G429:AL429),(Input!$G$170*(1+rvanilla)^0.5)/A28stdlife))</f>
        <v>0</v>
      </c>
      <c r="AN429" s="161">
        <f>IF(A28stdlife="n/a","n/a",IF(AN$3&gt;(A28stdlife+$E429),(Input!$G$170*(1+rvanilla)^0.5)-SUM($G429:AM429),(Input!$G$170*(1+rvanilla)^0.5)/A28stdlife))</f>
        <v>0</v>
      </c>
      <c r="AO429" s="161">
        <f>IF(A28stdlife="n/a","n/a",IF(AO$3&gt;(A28stdlife+$E429),(Input!$G$170*(1+rvanilla)^0.5)-SUM($G429:AN429),(Input!$G$170*(1+rvanilla)^0.5)/A28stdlife))</f>
        <v>0</v>
      </c>
      <c r="AP429" s="161">
        <f>IF(A28stdlife="n/a","n/a",IF(AP$3&gt;(A28stdlife+$E429),(Input!$G$170*(1+rvanilla)^0.5)-SUM($G429:AO429),(Input!$G$170*(1+rvanilla)^0.5)/A28stdlife))</f>
        <v>0</v>
      </c>
      <c r="AQ429" s="161">
        <f>IF(A28stdlife="n/a","n/a",IF(AQ$3&gt;(A28stdlife+$E429),(Input!$G$170*(1+rvanilla)^0.5)-SUM($G429:AP429),(Input!$G$170*(1+rvanilla)^0.5)/A28stdlife))</f>
        <v>0</v>
      </c>
      <c r="AR429" s="161">
        <f>IF(A28stdlife="n/a","n/a",IF(AR$3&gt;(A28stdlife+$E429),(Input!$G$170*(1+rvanilla)^0.5)-SUM($G429:AQ429),(Input!$G$170*(1+rvanilla)^0.5)/A28stdlife))</f>
        <v>0</v>
      </c>
      <c r="AS429" s="161">
        <f>IF(A28stdlife="n/a","n/a",IF(AS$3&gt;(A28stdlife+$E429),(Input!$G$170*(1+rvanilla)^0.5)-SUM($G429:AR429),(Input!$G$170*(1+rvanilla)^0.5)/A28stdlife))</f>
        <v>0</v>
      </c>
      <c r="AT429" s="161">
        <f>IF(A28stdlife="n/a","n/a",IF(AT$3&gt;(A28stdlife+$E429),(Input!$G$170*(1+rvanilla)^0.5)-SUM($G429:AS429),(Input!$G$170*(1+rvanilla)^0.5)/A28stdlife))</f>
        <v>0</v>
      </c>
      <c r="AU429" s="161">
        <f>IF(A28stdlife="n/a","n/a",IF(AU$3&gt;(A28stdlife+$E429),(Input!$G$170*(1+rvanilla)^0.5)-SUM($G429:AT429),(Input!$G$170*(1+rvanilla)^0.5)/A28stdlife))</f>
        <v>0</v>
      </c>
      <c r="AV429" s="161">
        <f>IF(A28stdlife="n/a","n/a",IF(AV$3&gt;(A28stdlife+$E429),(Input!$G$170*(1+rvanilla)^0.5)-SUM($G429:AU429),(Input!$G$170*(1+rvanilla)^0.5)/A28stdlife))</f>
        <v>0</v>
      </c>
      <c r="AW429" s="161">
        <f>IF(A28stdlife="n/a","n/a",IF(AW$3&gt;(A28stdlife+$E429),(Input!$G$170*(1+rvanilla)^0.5)-SUM($G429:AV429),(Input!$G$170*(1+rvanilla)^0.5)/A28stdlife))</f>
        <v>0</v>
      </c>
      <c r="AX429" s="161">
        <f>IF(A28stdlife="n/a","n/a",IF(AX$3&gt;(A28stdlife+$E429),(Input!$G$170*(1+rvanilla)^0.5)-SUM($G429:AW429),(Input!$G$170*(1+rvanilla)^0.5)/A28stdlife))</f>
        <v>0</v>
      </c>
      <c r="AY429" s="161">
        <f>IF(A28stdlife="n/a","n/a",IF(AY$3&gt;(A28stdlife+$E429),(Input!$G$170*(1+rvanilla)^0.5)-SUM($G429:AX429),(Input!$G$170*(1+rvanilla)^0.5)/A28stdlife))</f>
        <v>0</v>
      </c>
      <c r="AZ429" s="161">
        <f>IF(A28stdlife="n/a","n/a",IF(AZ$3&gt;(A28stdlife+$E429),(Input!$G$170*(1+rvanilla)^0.5)-SUM($G429:AY429),(Input!$G$170*(1+rvanilla)^0.5)/A28stdlife))</f>
        <v>0</v>
      </c>
      <c r="BA429" s="161">
        <f>IF(A28stdlife="n/a","n/a",IF(BA$3&gt;(A28stdlife+$E429),(Input!$G$170*(1+rvanilla)^0.5)-SUM($G429:AZ429),(Input!$G$170*(1+rvanilla)^0.5)/A28stdlife))</f>
        <v>0</v>
      </c>
      <c r="BB429" s="161">
        <f>IF(A28stdlife="n/a","n/a",IF(BB$3&gt;(A28stdlife+$E429),(Input!$G$170*(1+rvanilla)^0.5)-SUM($G429:BA429),(Input!$G$170*(1+rvanilla)^0.5)/A28stdlife))</f>
        <v>0</v>
      </c>
      <c r="BC429" s="161">
        <f>IF(A28stdlife="n/a","n/a",IF(BC$3&gt;(A28stdlife+$E429),(Input!$G$170*(1+rvanilla)^0.5)-SUM($G429:BB429),(Input!$G$170*(1+rvanilla)^0.5)/A28stdlife))</f>
        <v>0</v>
      </c>
      <c r="BD429" s="161">
        <f>IF(A28stdlife="n/a","n/a",IF(BD$3&gt;(A28stdlife+$E429),(Input!$G$170*(1+rvanilla)^0.5)-SUM($G429:BC429),(Input!$G$170*(1+rvanilla)^0.5)/A28stdlife))</f>
        <v>0</v>
      </c>
      <c r="BE429" s="161">
        <f>IF(A28stdlife="n/a","n/a",IF(BE$3&gt;(A28stdlife+$E429),(Input!$G$170*(1+rvanilla)^0.5)-SUM($G429:BD429),(Input!$G$170*(1+rvanilla)^0.5)/A28stdlife))</f>
        <v>0</v>
      </c>
      <c r="BF429" s="161">
        <f>IF(A28stdlife="n/a","n/a",IF(BF$3&gt;(A28stdlife+$E429),(Input!$G$170*(1+rvanilla)^0.5)-SUM($G429:BE429),(Input!$G$170*(1+rvanilla)^0.5)/A28stdlife))</f>
        <v>0</v>
      </c>
      <c r="BG429" s="161">
        <f>IF(A28stdlife="n/a","n/a",IF(BG$3&gt;(A28stdlife+$E429),(Input!$G$170*(1+rvanilla)^0.5)-SUM($G429:BF429),(Input!$G$170*(1+rvanilla)^0.5)/A28stdlife))</f>
        <v>0</v>
      </c>
      <c r="BH429" s="161">
        <f>IF(A28stdlife="n/a","n/a",IF(BH$3&gt;(A28stdlife+$E429),(Input!$G$170*(1+rvanilla)^0.5)-SUM($G429:BG429),(Input!$G$170*(1+rvanilla)^0.5)/A28stdlife))</f>
        <v>0</v>
      </c>
      <c r="BI429" s="161">
        <f>IF(A28stdlife="n/a","n/a",IF(BI$3&gt;(A28stdlife+$E429),(Input!$G$170*(1+rvanilla)^0.5)-SUM($G429:BH429),(Input!$G$170*(1+rvanilla)^0.5)/A28stdlife))</f>
        <v>0</v>
      </c>
      <c r="BJ429" s="19"/>
      <c r="BK429" s="1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x14ac:dyDescent="0.2">
      <c r="A430" s="19"/>
      <c r="B430" s="19"/>
      <c r="C430" s="35"/>
      <c r="D430" s="469"/>
      <c r="E430" s="281">
        <v>2</v>
      </c>
      <c r="F430" s="37"/>
      <c r="G430" s="393"/>
      <c r="H430" s="306"/>
      <c r="I430" s="161">
        <f>IF(A28stdlife="n/a","n/a",IF(I$3&gt;(A28stdlife+$E430),(Input!$H$170*(1+rvanilla)^0.5)-SUM($H430:H430),(Input!$H$170*(1+rvanilla)^0.5)/A28stdlife))</f>
        <v>0</v>
      </c>
      <c r="J430" s="161">
        <f>IF(A28stdlife="n/a","n/a",IF(J$3&gt;(A28stdlife+$E430),(Input!$H$170*(1+rvanilla)^0.5)-SUM($H430:I430),(Input!$H$170*(1+rvanilla)^0.5)/A28stdlife))</f>
        <v>0</v>
      </c>
      <c r="K430" s="161">
        <f>IF(A28stdlife="n/a","n/a",IF(K$3&gt;(A28stdlife+$E430),(Input!$H$170*(1+rvanilla)^0.5)-SUM($H430:J430),(Input!$H$170*(1+rvanilla)^0.5)/A28stdlife))</f>
        <v>0</v>
      </c>
      <c r="L430" s="161">
        <f>IF(A28stdlife="n/a","n/a",IF(L$3&gt;(A28stdlife+$E430),(Input!$H$170*(1+rvanilla)^0.5)-SUM($H430:K430),(Input!$H$170*(1+rvanilla)^0.5)/A28stdlife))</f>
        <v>0</v>
      </c>
      <c r="M430" s="161">
        <f>IF(A28stdlife="n/a","n/a",IF(M$3&gt;(A28stdlife+$E430),(Input!$H$170*(1+rvanilla)^0.5)-SUM($H430:L430),(Input!$H$170*(1+rvanilla)^0.5)/A28stdlife))</f>
        <v>0</v>
      </c>
      <c r="N430" s="161">
        <f>IF(A28stdlife="n/a","n/a",IF(N$3&gt;(A28stdlife+$E430),(Input!$H$170*(1+rvanilla)^0.5)-SUM($H430:M430),(Input!$H$170*(1+rvanilla)^0.5)/A28stdlife))</f>
        <v>0</v>
      </c>
      <c r="O430" s="161">
        <f>IF(A28stdlife="n/a","n/a",IF(O$3&gt;(A28stdlife+$E430),(Input!$H$170*(1+rvanilla)^0.5)-SUM($H430:N430),(Input!$H$170*(1+rvanilla)^0.5)/A28stdlife))</f>
        <v>0</v>
      </c>
      <c r="P430" s="161">
        <f>IF(A28stdlife="n/a","n/a",IF(P$3&gt;(A28stdlife+$E430),(Input!$H$170*(1+rvanilla)^0.5)-SUM($H430:O430),(Input!$H$170*(1+rvanilla)^0.5)/A28stdlife))</f>
        <v>0</v>
      </c>
      <c r="Q430" s="161">
        <f>IF(A28stdlife="n/a","n/a",IF(Q$3&gt;(A28stdlife+$E430),(Input!$H$170*(1+rvanilla)^0.5)-SUM($H430:P430),(Input!$H$170*(1+rvanilla)^0.5)/A28stdlife))</f>
        <v>0</v>
      </c>
      <c r="R430" s="161">
        <f>IF(A28stdlife="n/a","n/a",IF(R$3&gt;(A28stdlife+$E430),(Input!$H$170*(1+rvanilla)^0.5)-SUM($H430:Q430),(Input!$H$170*(1+rvanilla)^0.5)/A28stdlife))</f>
        <v>0</v>
      </c>
      <c r="S430" s="161">
        <f>IF(A28stdlife="n/a","n/a",IF(S$3&gt;(A28stdlife+$E430),(Input!$H$170*(1+rvanilla)^0.5)-SUM($H430:R430),(Input!$H$170*(1+rvanilla)^0.5)/A28stdlife))</f>
        <v>0</v>
      </c>
      <c r="T430" s="161">
        <f>IF(A28stdlife="n/a","n/a",IF(T$3&gt;(A28stdlife+$E430),(Input!$H$170*(1+rvanilla)^0.5)-SUM($H430:S430),(Input!$H$170*(1+rvanilla)^0.5)/A28stdlife))</f>
        <v>0</v>
      </c>
      <c r="U430" s="161">
        <f>IF(A28stdlife="n/a","n/a",IF(U$3&gt;(A28stdlife+$E430),(Input!$H$170*(1+rvanilla)^0.5)-SUM($H430:T430),(Input!$H$170*(1+rvanilla)^0.5)/A28stdlife))</f>
        <v>0</v>
      </c>
      <c r="V430" s="161">
        <f>IF(A28stdlife="n/a","n/a",IF(V$3&gt;(A28stdlife+$E430),(Input!$H$170*(1+rvanilla)^0.5)-SUM($H430:U430),(Input!$H$170*(1+rvanilla)^0.5)/A28stdlife))</f>
        <v>0</v>
      </c>
      <c r="W430" s="161">
        <f>IF(A28stdlife="n/a","n/a",IF(W$3&gt;(A28stdlife+$E430),(Input!$H$170*(1+rvanilla)^0.5)-SUM($H430:V430),(Input!$H$170*(1+rvanilla)^0.5)/A28stdlife))</f>
        <v>0</v>
      </c>
      <c r="X430" s="161">
        <f>IF(A28stdlife="n/a","n/a",IF(X$3&gt;(A28stdlife+$E430),(Input!$H$170*(1+rvanilla)^0.5)-SUM($H430:W430),(Input!$H$170*(1+rvanilla)^0.5)/A28stdlife))</f>
        <v>0</v>
      </c>
      <c r="Y430" s="161">
        <f>IF(A28stdlife="n/a","n/a",IF(Y$3&gt;(A28stdlife+$E430),(Input!$H$170*(1+rvanilla)^0.5)-SUM($H430:X430),(Input!$H$170*(1+rvanilla)^0.5)/A28stdlife))</f>
        <v>0</v>
      </c>
      <c r="Z430" s="161">
        <f>IF(A28stdlife="n/a","n/a",IF(Z$3&gt;(A28stdlife+$E430),(Input!$H$170*(1+rvanilla)^0.5)-SUM($H430:Y430),(Input!$H$170*(1+rvanilla)^0.5)/A28stdlife))</f>
        <v>0</v>
      </c>
      <c r="AA430" s="161">
        <f>IF(A28stdlife="n/a","n/a",IF(AA$3&gt;(A28stdlife+$E430),(Input!$H$170*(1+rvanilla)^0.5)-SUM($H430:Z430),(Input!$H$170*(1+rvanilla)^0.5)/A28stdlife))</f>
        <v>0</v>
      </c>
      <c r="AB430" s="161">
        <f>IF(A28stdlife="n/a","n/a",IF(AB$3&gt;(A28stdlife+$E430),(Input!$H$170*(1+rvanilla)^0.5)-SUM($H430:AA430),(Input!$H$170*(1+rvanilla)^0.5)/A28stdlife))</f>
        <v>0</v>
      </c>
      <c r="AC430" s="161">
        <f>IF(A28stdlife="n/a","n/a",IF(AC$3&gt;(A28stdlife+$E430),(Input!$H$170*(1+rvanilla)^0.5)-SUM($H430:AB430),(Input!$H$170*(1+rvanilla)^0.5)/A28stdlife))</f>
        <v>0</v>
      </c>
      <c r="AD430" s="161">
        <f>IF(A28stdlife="n/a","n/a",IF(AD$3&gt;(A28stdlife+$E430),(Input!$H$170*(1+rvanilla)^0.5)-SUM($H430:AC430),(Input!$H$170*(1+rvanilla)^0.5)/A28stdlife))</f>
        <v>0</v>
      </c>
      <c r="AE430" s="161">
        <f>IF(A28stdlife="n/a","n/a",IF(AE$3&gt;(A28stdlife+$E430),(Input!$H$170*(1+rvanilla)^0.5)-SUM($H430:AD430),(Input!$H$170*(1+rvanilla)^0.5)/A28stdlife))</f>
        <v>0</v>
      </c>
      <c r="AF430" s="161">
        <f>IF(A28stdlife="n/a","n/a",IF(AF$3&gt;(A28stdlife+$E430),(Input!$H$170*(1+rvanilla)^0.5)-SUM($H430:AE430),(Input!$H$170*(1+rvanilla)^0.5)/A28stdlife))</f>
        <v>0</v>
      </c>
      <c r="AG430" s="161">
        <f>IF(A28stdlife="n/a","n/a",IF(AG$3&gt;(A28stdlife+$E430),(Input!$H$170*(1+rvanilla)^0.5)-SUM($H430:AF430),(Input!$H$170*(1+rvanilla)^0.5)/A28stdlife))</f>
        <v>0</v>
      </c>
      <c r="AH430" s="161">
        <f>IF(A28stdlife="n/a","n/a",IF(AH$3&gt;(A28stdlife+$E430),(Input!$H$170*(1+rvanilla)^0.5)-SUM($H430:AG430),(Input!$H$170*(1+rvanilla)^0.5)/A28stdlife))</f>
        <v>0</v>
      </c>
      <c r="AI430" s="161">
        <f>IF(A28stdlife="n/a","n/a",IF(AI$3&gt;(A28stdlife+$E430),(Input!$H$170*(1+rvanilla)^0.5)-SUM($H430:AH430),(Input!$H$170*(1+rvanilla)^0.5)/A28stdlife))</f>
        <v>0</v>
      </c>
      <c r="AJ430" s="161">
        <f>IF(A28stdlife="n/a","n/a",IF(AJ$3&gt;(A28stdlife+$E430),(Input!$H$170*(1+rvanilla)^0.5)-SUM($H430:AI430),(Input!$H$170*(1+rvanilla)^0.5)/A28stdlife))</f>
        <v>0</v>
      </c>
      <c r="AK430" s="161">
        <f>IF(A28stdlife="n/a","n/a",IF(AK$3&gt;(A28stdlife+$E430),(Input!$H$170*(1+rvanilla)^0.5)-SUM($H430:AJ430),(Input!$H$170*(1+rvanilla)^0.5)/A28stdlife))</f>
        <v>0</v>
      </c>
      <c r="AL430" s="161">
        <f>IF(A28stdlife="n/a","n/a",IF(AL$3&gt;(A28stdlife+$E430),(Input!$H$170*(1+rvanilla)^0.5)-SUM($H430:AK430),(Input!$H$170*(1+rvanilla)^0.5)/A28stdlife))</f>
        <v>0</v>
      </c>
      <c r="AM430" s="161">
        <f>IF(A28stdlife="n/a","n/a",IF(AM$3&gt;(A28stdlife+$E430),(Input!$H$170*(1+rvanilla)^0.5)-SUM($H430:AL430),(Input!$H$170*(1+rvanilla)^0.5)/A28stdlife))</f>
        <v>0</v>
      </c>
      <c r="AN430" s="161">
        <f>IF(A28stdlife="n/a","n/a",IF(AN$3&gt;(A28stdlife+$E430),(Input!$H$170*(1+rvanilla)^0.5)-SUM($H430:AM430),(Input!$H$170*(1+rvanilla)^0.5)/A28stdlife))</f>
        <v>0</v>
      </c>
      <c r="AO430" s="161">
        <f>IF(A28stdlife="n/a","n/a",IF(AO$3&gt;(A28stdlife+$E430),(Input!$H$170*(1+rvanilla)^0.5)-SUM($H430:AN430),(Input!$H$170*(1+rvanilla)^0.5)/A28stdlife))</f>
        <v>0</v>
      </c>
      <c r="AP430" s="161">
        <f>IF(A28stdlife="n/a","n/a",IF(AP$3&gt;(A28stdlife+$E430),(Input!$H$170*(1+rvanilla)^0.5)-SUM($H430:AO430),(Input!$H$170*(1+rvanilla)^0.5)/A28stdlife))</f>
        <v>0</v>
      </c>
      <c r="AQ430" s="161">
        <f>IF(A28stdlife="n/a","n/a",IF(AQ$3&gt;(A28stdlife+$E430),(Input!$H$170*(1+rvanilla)^0.5)-SUM($H430:AP430),(Input!$H$170*(1+rvanilla)^0.5)/A28stdlife))</f>
        <v>0</v>
      </c>
      <c r="AR430" s="161">
        <f>IF(A28stdlife="n/a","n/a",IF(AR$3&gt;(A28stdlife+$E430),(Input!$H$170*(1+rvanilla)^0.5)-SUM($H430:AQ430),(Input!$H$170*(1+rvanilla)^0.5)/A28stdlife))</f>
        <v>0</v>
      </c>
      <c r="AS430" s="161">
        <f>IF(A28stdlife="n/a","n/a",IF(AS$3&gt;(A28stdlife+$E430),(Input!$H$170*(1+rvanilla)^0.5)-SUM($H430:AR430),(Input!$H$170*(1+rvanilla)^0.5)/A28stdlife))</f>
        <v>0</v>
      </c>
      <c r="AT430" s="161">
        <f>IF(A28stdlife="n/a","n/a",IF(AT$3&gt;(A28stdlife+$E430),(Input!$H$170*(1+rvanilla)^0.5)-SUM($H430:AS430),(Input!$H$170*(1+rvanilla)^0.5)/A28stdlife))</f>
        <v>0</v>
      </c>
      <c r="AU430" s="161">
        <f>IF(A28stdlife="n/a","n/a",IF(AU$3&gt;(A28stdlife+$E430),(Input!$H$170*(1+rvanilla)^0.5)-SUM($H430:AT430),(Input!$H$170*(1+rvanilla)^0.5)/A28stdlife))</f>
        <v>0</v>
      </c>
      <c r="AV430" s="161">
        <f>IF(A28stdlife="n/a","n/a",IF(AV$3&gt;(A28stdlife+$E430),(Input!$H$170*(1+rvanilla)^0.5)-SUM($H430:AU430),(Input!$H$170*(1+rvanilla)^0.5)/A28stdlife))</f>
        <v>0</v>
      </c>
      <c r="AW430" s="161">
        <f>IF(A28stdlife="n/a","n/a",IF(AW$3&gt;(A28stdlife+$E430),(Input!$H$170*(1+rvanilla)^0.5)-SUM($H430:AV430),(Input!$H$170*(1+rvanilla)^0.5)/A28stdlife))</f>
        <v>0</v>
      </c>
      <c r="AX430" s="161">
        <f>IF(A28stdlife="n/a","n/a",IF(AX$3&gt;(A28stdlife+$E430),(Input!$H$170*(1+rvanilla)^0.5)-SUM($H430:AW430),(Input!$H$170*(1+rvanilla)^0.5)/A28stdlife))</f>
        <v>0</v>
      </c>
      <c r="AY430" s="161">
        <f>IF(A28stdlife="n/a","n/a",IF(AY$3&gt;(A28stdlife+$E430),(Input!$H$170*(1+rvanilla)^0.5)-SUM($H430:AX430),(Input!$H$170*(1+rvanilla)^0.5)/A28stdlife))</f>
        <v>0</v>
      </c>
      <c r="AZ430" s="161">
        <f>IF(A28stdlife="n/a","n/a",IF(AZ$3&gt;(A28stdlife+$E430),(Input!$H$170*(1+rvanilla)^0.5)-SUM($H430:AY430),(Input!$H$170*(1+rvanilla)^0.5)/A28stdlife))</f>
        <v>0</v>
      </c>
      <c r="BA430" s="161">
        <f>IF(A28stdlife="n/a","n/a",IF(BA$3&gt;(A28stdlife+$E430),(Input!$H$170*(1+rvanilla)^0.5)-SUM($H430:AZ430),(Input!$H$170*(1+rvanilla)^0.5)/A28stdlife))</f>
        <v>0</v>
      </c>
      <c r="BB430" s="161">
        <f>IF(A28stdlife="n/a","n/a",IF(BB$3&gt;(A28stdlife+$E430),(Input!$H$170*(1+rvanilla)^0.5)-SUM($H430:BA430),(Input!$H$170*(1+rvanilla)^0.5)/A28stdlife))</f>
        <v>0</v>
      </c>
      <c r="BC430" s="161">
        <f>IF(A28stdlife="n/a","n/a",IF(BC$3&gt;(A28stdlife+$E430),(Input!$H$170*(1+rvanilla)^0.5)-SUM($H430:BB430),(Input!$H$170*(1+rvanilla)^0.5)/A28stdlife))</f>
        <v>0</v>
      </c>
      <c r="BD430" s="161">
        <f>IF(A28stdlife="n/a","n/a",IF(BD$3&gt;(A28stdlife+$E430),(Input!$H$170*(1+rvanilla)^0.5)-SUM($H430:BC430),(Input!$H$170*(1+rvanilla)^0.5)/A28stdlife))</f>
        <v>0</v>
      </c>
      <c r="BE430" s="161">
        <f>IF(A28stdlife="n/a","n/a",IF(BE$3&gt;(A28stdlife+$E430),(Input!$H$170*(1+rvanilla)^0.5)-SUM($H430:BD430),(Input!$H$170*(1+rvanilla)^0.5)/A28stdlife))</f>
        <v>0</v>
      </c>
      <c r="BF430" s="161">
        <f>IF(A28stdlife="n/a","n/a",IF(BF$3&gt;(A28stdlife+$E430),(Input!$H$170*(1+rvanilla)^0.5)-SUM($H430:BE430),(Input!$H$170*(1+rvanilla)^0.5)/A28stdlife))</f>
        <v>0</v>
      </c>
      <c r="BG430" s="161">
        <f>IF(A28stdlife="n/a","n/a",IF(BG$3&gt;(A28stdlife+$E430),(Input!$H$170*(1+rvanilla)^0.5)-SUM($H430:BF430),(Input!$H$170*(1+rvanilla)^0.5)/A28stdlife))</f>
        <v>0</v>
      </c>
      <c r="BH430" s="161">
        <f>IF(A28stdlife="n/a","n/a",IF(BH$3&gt;(A28stdlife+$E430),(Input!$H$170*(1+rvanilla)^0.5)-SUM($H430:BG430),(Input!$H$170*(1+rvanilla)^0.5)/A28stdlife))</f>
        <v>0</v>
      </c>
      <c r="BI430" s="161">
        <f>IF(A28stdlife="n/a","n/a",IF(BI$3&gt;(A28stdlife+$E430),(Input!$H$170*(1+rvanilla)^0.5)-SUM($H430:BH430),(Input!$H$170*(1+rvanilla)^0.5)/A28stdlife))</f>
        <v>0</v>
      </c>
      <c r="BJ430" s="19"/>
      <c r="BK430" s="19"/>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x14ac:dyDescent="0.2">
      <c r="A431" s="19"/>
      <c r="B431" s="19"/>
      <c r="C431" s="35"/>
      <c r="D431" s="469"/>
      <c r="E431" s="281">
        <v>3</v>
      </c>
      <c r="F431" s="37"/>
      <c r="G431" s="393"/>
      <c r="H431" s="307"/>
      <c r="I431" s="306"/>
      <c r="J431" s="161">
        <f>IF(A28stdlife="n/a","n/a",IF(J$3&gt;(A28stdlife+$E431),(Input!$I$170*(1+rvanilla)^0.5)-SUM($I431:I431),(Input!$I$170*(1+rvanilla)^0.5)/A28stdlife))</f>
        <v>0</v>
      </c>
      <c r="K431" s="161">
        <f>IF(A28stdlife="n/a","n/a",IF(K$3&gt;(A28stdlife+$E431),(Input!$I$170*(1+rvanilla)^0.5)-SUM($I431:J431),(Input!$I$170*(1+rvanilla)^0.5)/A28stdlife))</f>
        <v>0</v>
      </c>
      <c r="L431" s="161">
        <f>IF(A28stdlife="n/a","n/a",IF(L$3&gt;(A28stdlife+$E431),(Input!$I$170*(1+rvanilla)^0.5)-SUM($I431:K431),(Input!$I$170*(1+rvanilla)^0.5)/A28stdlife))</f>
        <v>0</v>
      </c>
      <c r="M431" s="161">
        <f>IF(A28stdlife="n/a","n/a",IF(M$3&gt;(A28stdlife+$E431),(Input!$I$170*(1+rvanilla)^0.5)-SUM($I431:L431),(Input!$I$170*(1+rvanilla)^0.5)/A28stdlife))</f>
        <v>0</v>
      </c>
      <c r="N431" s="161">
        <f>IF(A28stdlife="n/a","n/a",IF(N$3&gt;(A28stdlife+$E431),(Input!$I$170*(1+rvanilla)^0.5)-SUM($I431:M431),(Input!$I$170*(1+rvanilla)^0.5)/A28stdlife))</f>
        <v>0</v>
      </c>
      <c r="O431" s="161">
        <f>IF(A28stdlife="n/a","n/a",IF(O$3&gt;(A28stdlife+$E431),(Input!$I$170*(1+rvanilla)^0.5)-SUM($I431:N431),(Input!$I$170*(1+rvanilla)^0.5)/A28stdlife))</f>
        <v>0</v>
      </c>
      <c r="P431" s="161">
        <f>IF(A28stdlife="n/a","n/a",IF(P$3&gt;(A28stdlife+$E431),(Input!$I$170*(1+rvanilla)^0.5)-SUM($I431:O431),(Input!$I$170*(1+rvanilla)^0.5)/A28stdlife))</f>
        <v>0</v>
      </c>
      <c r="Q431" s="161">
        <f>IF(A28stdlife="n/a","n/a",IF(Q$3&gt;(A28stdlife+$E431),(Input!$I$170*(1+rvanilla)^0.5)-SUM($I431:P431),(Input!$I$170*(1+rvanilla)^0.5)/A28stdlife))</f>
        <v>0</v>
      </c>
      <c r="R431" s="161">
        <f>IF(A28stdlife="n/a","n/a",IF(R$3&gt;(A28stdlife+$E431),(Input!$I$170*(1+rvanilla)^0.5)-SUM($I431:Q431),(Input!$I$170*(1+rvanilla)^0.5)/A28stdlife))</f>
        <v>0</v>
      </c>
      <c r="S431" s="161">
        <f>IF(A28stdlife="n/a","n/a",IF(S$3&gt;(A28stdlife+$E431),(Input!$I$170*(1+rvanilla)^0.5)-SUM($I431:R431),(Input!$I$170*(1+rvanilla)^0.5)/A28stdlife))</f>
        <v>0</v>
      </c>
      <c r="T431" s="161">
        <f>IF(A28stdlife="n/a","n/a",IF(T$3&gt;(A28stdlife+$E431),(Input!$I$170*(1+rvanilla)^0.5)-SUM($I431:S431),(Input!$I$170*(1+rvanilla)^0.5)/A28stdlife))</f>
        <v>0</v>
      </c>
      <c r="U431" s="161">
        <f>IF(A28stdlife="n/a","n/a",IF(U$3&gt;(A28stdlife+$E431),(Input!$I$170*(1+rvanilla)^0.5)-SUM($I431:T431),(Input!$I$170*(1+rvanilla)^0.5)/A28stdlife))</f>
        <v>0</v>
      </c>
      <c r="V431" s="161">
        <f>IF(A28stdlife="n/a","n/a",IF(V$3&gt;(A28stdlife+$E431),(Input!$I$170*(1+rvanilla)^0.5)-SUM($I431:U431),(Input!$I$170*(1+rvanilla)^0.5)/A28stdlife))</f>
        <v>0</v>
      </c>
      <c r="W431" s="161">
        <f>IF(A28stdlife="n/a","n/a",IF(W$3&gt;(A28stdlife+$E431),(Input!$I$170*(1+rvanilla)^0.5)-SUM($I431:V431),(Input!$I$170*(1+rvanilla)^0.5)/A28stdlife))</f>
        <v>0</v>
      </c>
      <c r="X431" s="161">
        <f>IF(A28stdlife="n/a","n/a",IF(X$3&gt;(A28stdlife+$E431),(Input!$I$170*(1+rvanilla)^0.5)-SUM($I431:W431),(Input!$I$170*(1+rvanilla)^0.5)/A28stdlife))</f>
        <v>0</v>
      </c>
      <c r="Y431" s="161">
        <f>IF(A28stdlife="n/a","n/a",IF(Y$3&gt;(A28stdlife+$E431),(Input!$I$170*(1+rvanilla)^0.5)-SUM($I431:X431),(Input!$I$170*(1+rvanilla)^0.5)/A28stdlife))</f>
        <v>0</v>
      </c>
      <c r="Z431" s="161">
        <f>IF(A28stdlife="n/a","n/a",IF(Z$3&gt;(A28stdlife+$E431),(Input!$I$170*(1+rvanilla)^0.5)-SUM($I431:Y431),(Input!$I$170*(1+rvanilla)^0.5)/A28stdlife))</f>
        <v>0</v>
      </c>
      <c r="AA431" s="161">
        <f>IF(A28stdlife="n/a","n/a",IF(AA$3&gt;(A28stdlife+$E431),(Input!$I$170*(1+rvanilla)^0.5)-SUM($I431:Z431),(Input!$I$170*(1+rvanilla)^0.5)/A28stdlife))</f>
        <v>0</v>
      </c>
      <c r="AB431" s="161">
        <f>IF(A28stdlife="n/a","n/a",IF(AB$3&gt;(A28stdlife+$E431),(Input!$I$170*(1+rvanilla)^0.5)-SUM($I431:AA431),(Input!$I$170*(1+rvanilla)^0.5)/A28stdlife))</f>
        <v>0</v>
      </c>
      <c r="AC431" s="161">
        <f>IF(A28stdlife="n/a","n/a",IF(AC$3&gt;(A28stdlife+$E431),(Input!$I$170*(1+rvanilla)^0.5)-SUM($I431:AB431),(Input!$I$170*(1+rvanilla)^0.5)/A28stdlife))</f>
        <v>0</v>
      </c>
      <c r="AD431" s="161">
        <f>IF(A28stdlife="n/a","n/a",IF(AD$3&gt;(A28stdlife+$E431),(Input!$I$170*(1+rvanilla)^0.5)-SUM($I431:AC431),(Input!$I$170*(1+rvanilla)^0.5)/A28stdlife))</f>
        <v>0</v>
      </c>
      <c r="AE431" s="161">
        <f>IF(A28stdlife="n/a","n/a",IF(AE$3&gt;(A28stdlife+$E431),(Input!$I$170*(1+rvanilla)^0.5)-SUM($I431:AD431),(Input!$I$170*(1+rvanilla)^0.5)/A28stdlife))</f>
        <v>0</v>
      </c>
      <c r="AF431" s="161">
        <f>IF(A28stdlife="n/a","n/a",IF(AF$3&gt;(A28stdlife+$E431),(Input!$I$170*(1+rvanilla)^0.5)-SUM($I431:AE431),(Input!$I$170*(1+rvanilla)^0.5)/A28stdlife))</f>
        <v>0</v>
      </c>
      <c r="AG431" s="161">
        <f>IF(A28stdlife="n/a","n/a",IF(AG$3&gt;(A28stdlife+$E431),(Input!$I$170*(1+rvanilla)^0.5)-SUM($I431:AF431),(Input!$I$170*(1+rvanilla)^0.5)/A28stdlife))</f>
        <v>0</v>
      </c>
      <c r="AH431" s="161">
        <f>IF(A28stdlife="n/a","n/a",IF(AH$3&gt;(A28stdlife+$E431),(Input!$I$170*(1+rvanilla)^0.5)-SUM($I431:AG431),(Input!$I$170*(1+rvanilla)^0.5)/A28stdlife))</f>
        <v>0</v>
      </c>
      <c r="AI431" s="161">
        <f>IF(A28stdlife="n/a","n/a",IF(AI$3&gt;(A28stdlife+$E431),(Input!$I$170*(1+rvanilla)^0.5)-SUM($I431:AH431),(Input!$I$170*(1+rvanilla)^0.5)/A28stdlife))</f>
        <v>0</v>
      </c>
      <c r="AJ431" s="161">
        <f>IF(A28stdlife="n/a","n/a",IF(AJ$3&gt;(A28stdlife+$E431),(Input!$I$170*(1+rvanilla)^0.5)-SUM($I431:AI431),(Input!$I$170*(1+rvanilla)^0.5)/A28stdlife))</f>
        <v>0</v>
      </c>
      <c r="AK431" s="161">
        <f>IF(A28stdlife="n/a","n/a",IF(AK$3&gt;(A28stdlife+$E431),(Input!$I$170*(1+rvanilla)^0.5)-SUM($I431:AJ431),(Input!$I$170*(1+rvanilla)^0.5)/A28stdlife))</f>
        <v>0</v>
      </c>
      <c r="AL431" s="161">
        <f>IF(A28stdlife="n/a","n/a",IF(AL$3&gt;(A28stdlife+$E431),(Input!$I$170*(1+rvanilla)^0.5)-SUM($I431:AK431),(Input!$I$170*(1+rvanilla)^0.5)/A28stdlife))</f>
        <v>0</v>
      </c>
      <c r="AM431" s="161">
        <f>IF(A28stdlife="n/a","n/a",IF(AM$3&gt;(A28stdlife+$E431),(Input!$I$170*(1+rvanilla)^0.5)-SUM($I431:AL431),(Input!$I$170*(1+rvanilla)^0.5)/A28stdlife))</f>
        <v>0</v>
      </c>
      <c r="AN431" s="161">
        <f>IF(A28stdlife="n/a","n/a",IF(AN$3&gt;(A28stdlife+$E431),(Input!$I$170*(1+rvanilla)^0.5)-SUM($I431:AM431),(Input!$I$170*(1+rvanilla)^0.5)/A28stdlife))</f>
        <v>0</v>
      </c>
      <c r="AO431" s="161">
        <f>IF(A28stdlife="n/a","n/a",IF(AO$3&gt;(A28stdlife+$E431),(Input!$I$170*(1+rvanilla)^0.5)-SUM($I431:AN431),(Input!$I$170*(1+rvanilla)^0.5)/A28stdlife))</f>
        <v>0</v>
      </c>
      <c r="AP431" s="161">
        <f>IF(A28stdlife="n/a","n/a",IF(AP$3&gt;(A28stdlife+$E431),(Input!$I$170*(1+rvanilla)^0.5)-SUM($I431:AO431),(Input!$I$170*(1+rvanilla)^0.5)/A28stdlife))</f>
        <v>0</v>
      </c>
      <c r="AQ431" s="161">
        <f>IF(A28stdlife="n/a","n/a",IF(AQ$3&gt;(A28stdlife+$E431),(Input!$I$170*(1+rvanilla)^0.5)-SUM($I431:AP431),(Input!$I$170*(1+rvanilla)^0.5)/A28stdlife))</f>
        <v>0</v>
      </c>
      <c r="AR431" s="161">
        <f>IF(A28stdlife="n/a","n/a",IF(AR$3&gt;(A28stdlife+$E431),(Input!$I$170*(1+rvanilla)^0.5)-SUM($I431:AQ431),(Input!$I$170*(1+rvanilla)^0.5)/A28stdlife))</f>
        <v>0</v>
      </c>
      <c r="AS431" s="161">
        <f>IF(A28stdlife="n/a","n/a",IF(AS$3&gt;(A28stdlife+$E431),(Input!$I$170*(1+rvanilla)^0.5)-SUM($I431:AR431),(Input!$I$170*(1+rvanilla)^0.5)/A28stdlife))</f>
        <v>0</v>
      </c>
      <c r="AT431" s="161">
        <f>IF(A28stdlife="n/a","n/a",IF(AT$3&gt;(A28stdlife+$E431),(Input!$I$170*(1+rvanilla)^0.5)-SUM($I431:AS431),(Input!$I$170*(1+rvanilla)^0.5)/A28stdlife))</f>
        <v>0</v>
      </c>
      <c r="AU431" s="161">
        <f>IF(A28stdlife="n/a","n/a",IF(AU$3&gt;(A28stdlife+$E431),(Input!$I$170*(1+rvanilla)^0.5)-SUM($I431:AT431),(Input!$I$170*(1+rvanilla)^0.5)/A28stdlife))</f>
        <v>0</v>
      </c>
      <c r="AV431" s="161">
        <f>IF(A28stdlife="n/a","n/a",IF(AV$3&gt;(A28stdlife+$E431),(Input!$I$170*(1+rvanilla)^0.5)-SUM($I431:AU431),(Input!$I$170*(1+rvanilla)^0.5)/A28stdlife))</f>
        <v>0</v>
      </c>
      <c r="AW431" s="161">
        <f>IF(A28stdlife="n/a","n/a",IF(AW$3&gt;(A28stdlife+$E431),(Input!$I$170*(1+rvanilla)^0.5)-SUM($I431:AV431),(Input!$I$170*(1+rvanilla)^0.5)/A28stdlife))</f>
        <v>0</v>
      </c>
      <c r="AX431" s="161">
        <f>IF(A28stdlife="n/a","n/a",IF(AX$3&gt;(A28stdlife+$E431),(Input!$I$170*(1+rvanilla)^0.5)-SUM($I431:AW431),(Input!$I$170*(1+rvanilla)^0.5)/A28stdlife))</f>
        <v>0</v>
      </c>
      <c r="AY431" s="161">
        <f>IF(A28stdlife="n/a","n/a",IF(AY$3&gt;(A28stdlife+$E431),(Input!$I$170*(1+rvanilla)^0.5)-SUM($I431:AX431),(Input!$I$170*(1+rvanilla)^0.5)/A28stdlife))</f>
        <v>0</v>
      </c>
      <c r="AZ431" s="161">
        <f>IF(A28stdlife="n/a","n/a",IF(AZ$3&gt;(A28stdlife+$E431),(Input!$I$170*(1+rvanilla)^0.5)-SUM($I431:AY431),(Input!$I$170*(1+rvanilla)^0.5)/A28stdlife))</f>
        <v>0</v>
      </c>
      <c r="BA431" s="161">
        <f>IF(A28stdlife="n/a","n/a",IF(BA$3&gt;(A28stdlife+$E431),(Input!$I$170*(1+rvanilla)^0.5)-SUM($I431:AZ431),(Input!$I$170*(1+rvanilla)^0.5)/A28stdlife))</f>
        <v>0</v>
      </c>
      <c r="BB431" s="161">
        <f>IF(A28stdlife="n/a","n/a",IF(BB$3&gt;(A28stdlife+$E431),(Input!$I$170*(1+rvanilla)^0.5)-SUM($I431:BA431),(Input!$I$170*(1+rvanilla)^0.5)/A28stdlife))</f>
        <v>0</v>
      </c>
      <c r="BC431" s="161">
        <f>IF(A28stdlife="n/a","n/a",IF(BC$3&gt;(A28stdlife+$E431),(Input!$I$170*(1+rvanilla)^0.5)-SUM($I431:BB431),(Input!$I$170*(1+rvanilla)^0.5)/A28stdlife))</f>
        <v>0</v>
      </c>
      <c r="BD431" s="161">
        <f>IF(A28stdlife="n/a","n/a",IF(BD$3&gt;(A28stdlife+$E431),(Input!$I$170*(1+rvanilla)^0.5)-SUM($I431:BC431),(Input!$I$170*(1+rvanilla)^0.5)/A28stdlife))</f>
        <v>0</v>
      </c>
      <c r="BE431" s="161">
        <f>IF(A28stdlife="n/a","n/a",IF(BE$3&gt;(A28stdlife+$E431),(Input!$I$170*(1+rvanilla)^0.5)-SUM($I431:BD431),(Input!$I$170*(1+rvanilla)^0.5)/A28stdlife))</f>
        <v>0</v>
      </c>
      <c r="BF431" s="161">
        <f>IF(A28stdlife="n/a","n/a",IF(BF$3&gt;(A28stdlife+$E431),(Input!$I$170*(1+rvanilla)^0.5)-SUM($I431:BE431),(Input!$I$170*(1+rvanilla)^0.5)/A28stdlife))</f>
        <v>0</v>
      </c>
      <c r="BG431" s="161">
        <f>IF(A28stdlife="n/a","n/a",IF(BG$3&gt;(A28stdlife+$E431),(Input!$I$170*(1+rvanilla)^0.5)-SUM($I431:BF431),(Input!$I$170*(1+rvanilla)^0.5)/A28stdlife))</f>
        <v>0</v>
      </c>
      <c r="BH431" s="161">
        <f>IF(A28stdlife="n/a","n/a",IF(BH$3&gt;(A28stdlife+$E431),(Input!$I$170*(1+rvanilla)^0.5)-SUM($I431:BG431),(Input!$I$170*(1+rvanilla)^0.5)/A28stdlife))</f>
        <v>0</v>
      </c>
      <c r="BI431" s="161">
        <f>IF(A28stdlife="n/a","n/a",IF(BI$3&gt;(A28stdlife+$E431),(Input!$I$170*(1+rvanilla)^0.5)-SUM($I431:BH431),(Input!$I$170*(1+rvanilla)^0.5)/A28stdlife))</f>
        <v>0</v>
      </c>
      <c r="BJ431" s="19"/>
      <c r="BK431" s="19"/>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x14ac:dyDescent="0.2">
      <c r="A432" s="19"/>
      <c r="B432" s="19"/>
      <c r="C432" s="35"/>
      <c r="D432" s="469"/>
      <c r="E432" s="281">
        <v>4</v>
      </c>
      <c r="F432" s="37"/>
      <c r="G432" s="393"/>
      <c r="H432" s="307"/>
      <c r="I432" s="307"/>
      <c r="J432" s="306"/>
      <c r="K432" s="161">
        <f>IF(A28stdlife="n/a","n/a",IF(K$3&gt;(A28stdlife+$E432),(Input!$J$170*(1+rvanilla)^0.5)-SUM($J432:J432),(Input!$J$170*(1+rvanilla)^0.5)/A28stdlife))</f>
        <v>0</v>
      </c>
      <c r="L432" s="161">
        <f>IF(A28stdlife="n/a","n/a",IF(L$3&gt;(A28stdlife+$E432),(Input!$J$170*(1+rvanilla)^0.5)-SUM($J432:K432),(Input!$J$170*(1+rvanilla)^0.5)/A28stdlife))</f>
        <v>0</v>
      </c>
      <c r="M432" s="161">
        <f>IF(A28stdlife="n/a","n/a",IF(M$3&gt;(A28stdlife+$E432),(Input!$J$170*(1+rvanilla)^0.5)-SUM($J432:L432),(Input!$J$170*(1+rvanilla)^0.5)/A28stdlife))</f>
        <v>0</v>
      </c>
      <c r="N432" s="161">
        <f>IF(A28stdlife="n/a","n/a",IF(N$3&gt;(A28stdlife+$E432),(Input!$J$170*(1+rvanilla)^0.5)-SUM($J432:M432),(Input!$J$170*(1+rvanilla)^0.5)/A28stdlife))</f>
        <v>0</v>
      </c>
      <c r="O432" s="161">
        <f>IF(A28stdlife="n/a","n/a",IF(O$3&gt;(A28stdlife+$E432),(Input!$J$170*(1+rvanilla)^0.5)-SUM($J432:N432),(Input!$J$170*(1+rvanilla)^0.5)/A28stdlife))</f>
        <v>0</v>
      </c>
      <c r="P432" s="161">
        <f>IF(A28stdlife="n/a","n/a",IF(P$3&gt;(A28stdlife+$E432),(Input!$J$170*(1+rvanilla)^0.5)-SUM($J432:O432),(Input!$J$170*(1+rvanilla)^0.5)/A28stdlife))</f>
        <v>0</v>
      </c>
      <c r="Q432" s="161">
        <f>IF(A28stdlife="n/a","n/a",IF(Q$3&gt;(A28stdlife+$E432),(Input!$J$170*(1+rvanilla)^0.5)-SUM($J432:P432),(Input!$J$170*(1+rvanilla)^0.5)/A28stdlife))</f>
        <v>0</v>
      </c>
      <c r="R432" s="161">
        <f>IF(A28stdlife="n/a","n/a",IF(R$3&gt;(A28stdlife+$E432),(Input!$J$170*(1+rvanilla)^0.5)-SUM($J432:Q432),(Input!$J$170*(1+rvanilla)^0.5)/A28stdlife))</f>
        <v>0</v>
      </c>
      <c r="S432" s="161">
        <f>IF(A28stdlife="n/a","n/a",IF(S$3&gt;(A28stdlife+$E432),(Input!$J$170*(1+rvanilla)^0.5)-SUM($J432:R432),(Input!$J$170*(1+rvanilla)^0.5)/A28stdlife))</f>
        <v>0</v>
      </c>
      <c r="T432" s="161">
        <f>IF(A28stdlife="n/a","n/a",IF(T$3&gt;(A28stdlife+$E432),(Input!$J$170*(1+rvanilla)^0.5)-SUM($J432:S432),(Input!$J$170*(1+rvanilla)^0.5)/A28stdlife))</f>
        <v>0</v>
      </c>
      <c r="U432" s="161">
        <f>IF(A28stdlife="n/a","n/a",IF(U$3&gt;(A28stdlife+$E432),(Input!$J$170*(1+rvanilla)^0.5)-SUM($J432:T432),(Input!$J$170*(1+rvanilla)^0.5)/A28stdlife))</f>
        <v>0</v>
      </c>
      <c r="V432" s="161">
        <f>IF(A28stdlife="n/a","n/a",IF(V$3&gt;(A28stdlife+$E432),(Input!$J$170*(1+rvanilla)^0.5)-SUM($J432:U432),(Input!$J$170*(1+rvanilla)^0.5)/A28stdlife))</f>
        <v>0</v>
      </c>
      <c r="W432" s="161">
        <f>IF(A28stdlife="n/a","n/a",IF(W$3&gt;(A28stdlife+$E432),(Input!$J$170*(1+rvanilla)^0.5)-SUM($J432:V432),(Input!$J$170*(1+rvanilla)^0.5)/A28stdlife))</f>
        <v>0</v>
      </c>
      <c r="X432" s="161">
        <f>IF(A28stdlife="n/a","n/a",IF(X$3&gt;(A28stdlife+$E432),(Input!$J$170*(1+rvanilla)^0.5)-SUM($J432:W432),(Input!$J$170*(1+rvanilla)^0.5)/A28stdlife))</f>
        <v>0</v>
      </c>
      <c r="Y432" s="161">
        <f>IF(A28stdlife="n/a","n/a",IF(Y$3&gt;(A28stdlife+$E432),(Input!$J$170*(1+rvanilla)^0.5)-SUM($J432:X432),(Input!$J$170*(1+rvanilla)^0.5)/A28stdlife))</f>
        <v>0</v>
      </c>
      <c r="Z432" s="161">
        <f>IF(A28stdlife="n/a","n/a",IF(Z$3&gt;(A28stdlife+$E432),(Input!$J$170*(1+rvanilla)^0.5)-SUM($J432:Y432),(Input!$J$170*(1+rvanilla)^0.5)/A28stdlife))</f>
        <v>0</v>
      </c>
      <c r="AA432" s="161">
        <f>IF(A28stdlife="n/a","n/a",IF(AA$3&gt;(A28stdlife+$E432),(Input!$J$170*(1+rvanilla)^0.5)-SUM($J432:Z432),(Input!$J$170*(1+rvanilla)^0.5)/A28stdlife))</f>
        <v>0</v>
      </c>
      <c r="AB432" s="161">
        <f>IF(A28stdlife="n/a","n/a",IF(AB$3&gt;(A28stdlife+$E432),(Input!$J$170*(1+rvanilla)^0.5)-SUM($J432:AA432),(Input!$J$170*(1+rvanilla)^0.5)/A28stdlife))</f>
        <v>0</v>
      </c>
      <c r="AC432" s="161">
        <f>IF(A28stdlife="n/a","n/a",IF(AC$3&gt;(A28stdlife+$E432),(Input!$J$170*(1+rvanilla)^0.5)-SUM($J432:AB432),(Input!$J$170*(1+rvanilla)^0.5)/A28stdlife))</f>
        <v>0</v>
      </c>
      <c r="AD432" s="161">
        <f>IF(A28stdlife="n/a","n/a",IF(AD$3&gt;(A28stdlife+$E432),(Input!$J$170*(1+rvanilla)^0.5)-SUM($J432:AC432),(Input!$J$170*(1+rvanilla)^0.5)/A28stdlife))</f>
        <v>0</v>
      </c>
      <c r="AE432" s="161">
        <f>IF(A28stdlife="n/a","n/a",IF(AE$3&gt;(A28stdlife+$E432),(Input!$J$170*(1+rvanilla)^0.5)-SUM($J432:AD432),(Input!$J$170*(1+rvanilla)^0.5)/A28stdlife))</f>
        <v>0</v>
      </c>
      <c r="AF432" s="161">
        <f>IF(A28stdlife="n/a","n/a",IF(AF$3&gt;(A28stdlife+$E432),(Input!$J$170*(1+rvanilla)^0.5)-SUM($J432:AE432),(Input!$J$170*(1+rvanilla)^0.5)/A28stdlife))</f>
        <v>0</v>
      </c>
      <c r="AG432" s="161">
        <f>IF(A28stdlife="n/a","n/a",IF(AG$3&gt;(A28stdlife+$E432),(Input!$J$170*(1+rvanilla)^0.5)-SUM($J432:AF432),(Input!$J$170*(1+rvanilla)^0.5)/A28stdlife))</f>
        <v>0</v>
      </c>
      <c r="AH432" s="161">
        <f>IF(A28stdlife="n/a","n/a",IF(AH$3&gt;(A28stdlife+$E432),(Input!$J$170*(1+rvanilla)^0.5)-SUM($J432:AG432),(Input!$J$170*(1+rvanilla)^0.5)/A28stdlife))</f>
        <v>0</v>
      </c>
      <c r="AI432" s="161">
        <f>IF(A28stdlife="n/a","n/a",IF(AI$3&gt;(A28stdlife+$E432),(Input!$J$170*(1+rvanilla)^0.5)-SUM($J432:AH432),(Input!$J$170*(1+rvanilla)^0.5)/A28stdlife))</f>
        <v>0</v>
      </c>
      <c r="AJ432" s="161">
        <f>IF(A28stdlife="n/a","n/a",IF(AJ$3&gt;(A28stdlife+$E432),(Input!$J$170*(1+rvanilla)^0.5)-SUM($J432:AI432),(Input!$J$170*(1+rvanilla)^0.5)/A28stdlife))</f>
        <v>0</v>
      </c>
      <c r="AK432" s="161">
        <f>IF(A28stdlife="n/a","n/a",IF(AK$3&gt;(A28stdlife+$E432),(Input!$J$170*(1+rvanilla)^0.5)-SUM($J432:AJ432),(Input!$J$170*(1+rvanilla)^0.5)/A28stdlife))</f>
        <v>0</v>
      </c>
      <c r="AL432" s="161">
        <f>IF(A28stdlife="n/a","n/a",IF(AL$3&gt;(A28stdlife+$E432),(Input!$J$170*(1+rvanilla)^0.5)-SUM($J432:AK432),(Input!$J$170*(1+rvanilla)^0.5)/A28stdlife))</f>
        <v>0</v>
      </c>
      <c r="AM432" s="161">
        <f>IF(A28stdlife="n/a","n/a",IF(AM$3&gt;(A28stdlife+$E432),(Input!$J$170*(1+rvanilla)^0.5)-SUM($J432:AL432),(Input!$J$170*(1+rvanilla)^0.5)/A28stdlife))</f>
        <v>0</v>
      </c>
      <c r="AN432" s="161">
        <f>IF(A28stdlife="n/a","n/a",IF(AN$3&gt;(A28stdlife+$E432),(Input!$J$170*(1+rvanilla)^0.5)-SUM($J432:AM432),(Input!$J$170*(1+rvanilla)^0.5)/A28stdlife))</f>
        <v>0</v>
      </c>
      <c r="AO432" s="161">
        <f>IF(A28stdlife="n/a","n/a",IF(AO$3&gt;(A28stdlife+$E432),(Input!$J$170*(1+rvanilla)^0.5)-SUM($J432:AN432),(Input!$J$170*(1+rvanilla)^0.5)/A28stdlife))</f>
        <v>0</v>
      </c>
      <c r="AP432" s="161">
        <f>IF(A28stdlife="n/a","n/a",IF(AP$3&gt;(A28stdlife+$E432),(Input!$J$170*(1+rvanilla)^0.5)-SUM($J432:AO432),(Input!$J$170*(1+rvanilla)^0.5)/A28stdlife))</f>
        <v>0</v>
      </c>
      <c r="AQ432" s="161">
        <f>IF(A28stdlife="n/a","n/a",IF(AQ$3&gt;(A28stdlife+$E432),(Input!$J$170*(1+rvanilla)^0.5)-SUM($J432:AP432),(Input!$J$170*(1+rvanilla)^0.5)/A28stdlife))</f>
        <v>0</v>
      </c>
      <c r="AR432" s="161">
        <f>IF(A28stdlife="n/a","n/a",IF(AR$3&gt;(A28stdlife+$E432),(Input!$J$170*(1+rvanilla)^0.5)-SUM($J432:AQ432),(Input!$J$170*(1+rvanilla)^0.5)/A28stdlife))</f>
        <v>0</v>
      </c>
      <c r="AS432" s="161">
        <f>IF(A28stdlife="n/a","n/a",IF(AS$3&gt;(A28stdlife+$E432),(Input!$J$170*(1+rvanilla)^0.5)-SUM($J432:AR432),(Input!$J$170*(1+rvanilla)^0.5)/A28stdlife))</f>
        <v>0</v>
      </c>
      <c r="AT432" s="161">
        <f>IF(A28stdlife="n/a","n/a",IF(AT$3&gt;(A28stdlife+$E432),(Input!$J$170*(1+rvanilla)^0.5)-SUM($J432:AS432),(Input!$J$170*(1+rvanilla)^0.5)/A28stdlife))</f>
        <v>0</v>
      </c>
      <c r="AU432" s="161">
        <f>IF(A28stdlife="n/a","n/a",IF(AU$3&gt;(A28stdlife+$E432),(Input!$J$170*(1+rvanilla)^0.5)-SUM($J432:AT432),(Input!$J$170*(1+rvanilla)^0.5)/A28stdlife))</f>
        <v>0</v>
      </c>
      <c r="AV432" s="161">
        <f>IF(A28stdlife="n/a","n/a",IF(AV$3&gt;(A28stdlife+$E432),(Input!$J$170*(1+rvanilla)^0.5)-SUM($J432:AU432),(Input!$J$170*(1+rvanilla)^0.5)/A28stdlife))</f>
        <v>0</v>
      </c>
      <c r="AW432" s="161">
        <f>IF(A28stdlife="n/a","n/a",IF(AW$3&gt;(A28stdlife+$E432),(Input!$J$170*(1+rvanilla)^0.5)-SUM($J432:AV432),(Input!$J$170*(1+rvanilla)^0.5)/A28stdlife))</f>
        <v>0</v>
      </c>
      <c r="AX432" s="161">
        <f>IF(A28stdlife="n/a","n/a",IF(AX$3&gt;(A28stdlife+$E432),(Input!$J$170*(1+rvanilla)^0.5)-SUM($J432:AW432),(Input!$J$170*(1+rvanilla)^0.5)/A28stdlife))</f>
        <v>0</v>
      </c>
      <c r="AY432" s="161">
        <f>IF(A28stdlife="n/a","n/a",IF(AY$3&gt;(A28stdlife+$E432),(Input!$J$170*(1+rvanilla)^0.5)-SUM($J432:AX432),(Input!$J$170*(1+rvanilla)^0.5)/A28stdlife))</f>
        <v>0</v>
      </c>
      <c r="AZ432" s="161">
        <f>IF(A28stdlife="n/a","n/a",IF(AZ$3&gt;(A28stdlife+$E432),(Input!$J$170*(1+rvanilla)^0.5)-SUM($J432:AY432),(Input!$J$170*(1+rvanilla)^0.5)/A28stdlife))</f>
        <v>0</v>
      </c>
      <c r="BA432" s="161">
        <f>IF(A28stdlife="n/a","n/a",IF(BA$3&gt;(A28stdlife+$E432),(Input!$J$170*(1+rvanilla)^0.5)-SUM($J432:AZ432),(Input!$J$170*(1+rvanilla)^0.5)/A28stdlife))</f>
        <v>0</v>
      </c>
      <c r="BB432" s="161">
        <f>IF(A28stdlife="n/a","n/a",IF(BB$3&gt;(A28stdlife+$E432),(Input!$J$170*(1+rvanilla)^0.5)-SUM($J432:BA432),(Input!$J$170*(1+rvanilla)^0.5)/A28stdlife))</f>
        <v>0</v>
      </c>
      <c r="BC432" s="161">
        <f>IF(A28stdlife="n/a","n/a",IF(BC$3&gt;(A28stdlife+$E432),(Input!$J$170*(1+rvanilla)^0.5)-SUM($J432:BB432),(Input!$J$170*(1+rvanilla)^0.5)/A28stdlife))</f>
        <v>0</v>
      </c>
      <c r="BD432" s="161">
        <f>IF(A28stdlife="n/a","n/a",IF(BD$3&gt;(A28stdlife+$E432),(Input!$J$170*(1+rvanilla)^0.5)-SUM($J432:BC432),(Input!$J$170*(1+rvanilla)^0.5)/A28stdlife))</f>
        <v>0</v>
      </c>
      <c r="BE432" s="161">
        <f>IF(A28stdlife="n/a","n/a",IF(BE$3&gt;(A28stdlife+$E432),(Input!$J$170*(1+rvanilla)^0.5)-SUM($J432:BD432),(Input!$J$170*(1+rvanilla)^0.5)/A28stdlife))</f>
        <v>0</v>
      </c>
      <c r="BF432" s="161">
        <f>IF(A28stdlife="n/a","n/a",IF(BF$3&gt;(A28stdlife+$E432),(Input!$J$170*(1+rvanilla)^0.5)-SUM($J432:BE432),(Input!$J$170*(1+rvanilla)^0.5)/A28stdlife))</f>
        <v>0</v>
      </c>
      <c r="BG432" s="161">
        <f>IF(A28stdlife="n/a","n/a",IF(BG$3&gt;(A28stdlife+$E432),(Input!$J$170*(1+rvanilla)^0.5)-SUM($J432:BF432),(Input!$J$170*(1+rvanilla)^0.5)/A28stdlife))</f>
        <v>0</v>
      </c>
      <c r="BH432" s="161">
        <f>IF(A28stdlife="n/a","n/a",IF(BH$3&gt;(A28stdlife+$E432),(Input!$J$170*(1+rvanilla)^0.5)-SUM($J432:BG432),(Input!$J$170*(1+rvanilla)^0.5)/A28stdlife))</f>
        <v>0</v>
      </c>
      <c r="BI432" s="161">
        <f>IF(A28stdlife="n/a","n/a",IF(BI$3&gt;(A28stdlife+$E432),(Input!$J$170*(1+rvanilla)^0.5)-SUM($J432:BH432),(Input!$J$170*(1+rvanilla)^0.5)/A28stdlife))</f>
        <v>0</v>
      </c>
      <c r="BJ432" s="19"/>
      <c r="BK432" s="19"/>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2" x14ac:dyDescent="0.2">
      <c r="A433" s="19"/>
      <c r="B433" s="19"/>
      <c r="C433" s="35"/>
      <c r="D433" s="469"/>
      <c r="E433" s="281">
        <v>5</v>
      </c>
      <c r="F433" s="37"/>
      <c r="G433" s="393"/>
      <c r="H433" s="307"/>
      <c r="I433" s="307"/>
      <c r="J433" s="307"/>
      <c r="K433" s="306"/>
      <c r="L433" s="161">
        <f>IF(A28stdlife="n/a","n/a",IF(L$3&gt;(A28stdlife+$E433),(Input!$K$170*(1+rvanilla)^0.5)-SUM($K433:K433),(Input!$K$170*(1+rvanilla)^0.5)/A28stdlife))</f>
        <v>0</v>
      </c>
      <c r="M433" s="161">
        <f>IF(A28stdlife="n/a","n/a",IF(M$3&gt;(A28stdlife+$E433),(Input!$K$170*(1+rvanilla)^0.5)-SUM($K433:L433),(Input!$K$170*(1+rvanilla)^0.5)/A28stdlife))</f>
        <v>0</v>
      </c>
      <c r="N433" s="161">
        <f>IF(A28stdlife="n/a","n/a",IF(N$3&gt;(A28stdlife+$E433),(Input!$K$170*(1+rvanilla)^0.5)-SUM($K433:M433),(Input!$K$170*(1+rvanilla)^0.5)/A28stdlife))</f>
        <v>0</v>
      </c>
      <c r="O433" s="161">
        <f>IF(A28stdlife="n/a","n/a",IF(O$3&gt;(A28stdlife+$E433),(Input!$K$170*(1+rvanilla)^0.5)-SUM($K433:N433),(Input!$K$170*(1+rvanilla)^0.5)/A28stdlife))</f>
        <v>0</v>
      </c>
      <c r="P433" s="161">
        <f>IF(A28stdlife="n/a","n/a",IF(P$3&gt;(A28stdlife+$E433),(Input!$K$170*(1+rvanilla)^0.5)-SUM($K433:O433),(Input!$K$170*(1+rvanilla)^0.5)/A28stdlife))</f>
        <v>0</v>
      </c>
      <c r="Q433" s="161">
        <f>IF(A28stdlife="n/a","n/a",IF(Q$3&gt;(A28stdlife+$E433),(Input!$K$170*(1+rvanilla)^0.5)-SUM($K433:P433),(Input!$K$170*(1+rvanilla)^0.5)/A28stdlife))</f>
        <v>0</v>
      </c>
      <c r="R433" s="161">
        <f>IF(A28stdlife="n/a","n/a",IF(R$3&gt;(A28stdlife+$E433),(Input!$K$170*(1+rvanilla)^0.5)-SUM($K433:Q433),(Input!$K$170*(1+rvanilla)^0.5)/A28stdlife))</f>
        <v>0</v>
      </c>
      <c r="S433" s="161">
        <f>IF(A28stdlife="n/a","n/a",IF(S$3&gt;(A28stdlife+$E433),(Input!$K$170*(1+rvanilla)^0.5)-SUM($K433:R433),(Input!$K$170*(1+rvanilla)^0.5)/A28stdlife))</f>
        <v>0</v>
      </c>
      <c r="T433" s="161">
        <f>IF(A28stdlife="n/a","n/a",IF(T$3&gt;(A28stdlife+$E433),(Input!$K$170*(1+rvanilla)^0.5)-SUM($K433:S433),(Input!$K$170*(1+rvanilla)^0.5)/A28stdlife))</f>
        <v>0</v>
      </c>
      <c r="U433" s="161">
        <f>IF(A28stdlife="n/a","n/a",IF(U$3&gt;(A28stdlife+$E433),(Input!$K$170*(1+rvanilla)^0.5)-SUM($K433:T433),(Input!$K$170*(1+rvanilla)^0.5)/A28stdlife))</f>
        <v>0</v>
      </c>
      <c r="V433" s="161">
        <f>IF(A28stdlife="n/a","n/a",IF(V$3&gt;(A28stdlife+$E433),(Input!$K$170*(1+rvanilla)^0.5)-SUM($K433:U433),(Input!$K$170*(1+rvanilla)^0.5)/A28stdlife))</f>
        <v>0</v>
      </c>
      <c r="W433" s="161">
        <f>IF(A28stdlife="n/a","n/a",IF(W$3&gt;(A28stdlife+$E433),(Input!$K$170*(1+rvanilla)^0.5)-SUM($K433:V433),(Input!$K$170*(1+rvanilla)^0.5)/A28stdlife))</f>
        <v>0</v>
      </c>
      <c r="X433" s="161">
        <f>IF(A28stdlife="n/a","n/a",IF(X$3&gt;(A28stdlife+$E433),(Input!$K$170*(1+rvanilla)^0.5)-SUM($K433:W433),(Input!$K$170*(1+rvanilla)^0.5)/A28stdlife))</f>
        <v>0</v>
      </c>
      <c r="Y433" s="161">
        <f>IF(A28stdlife="n/a","n/a",IF(Y$3&gt;(A28stdlife+$E433),(Input!$K$170*(1+rvanilla)^0.5)-SUM($K433:X433),(Input!$K$170*(1+rvanilla)^0.5)/A28stdlife))</f>
        <v>0</v>
      </c>
      <c r="Z433" s="161">
        <f>IF(A28stdlife="n/a","n/a",IF(Z$3&gt;(A28stdlife+$E433),(Input!$K$170*(1+rvanilla)^0.5)-SUM($K433:Y433),(Input!$K$170*(1+rvanilla)^0.5)/A28stdlife))</f>
        <v>0</v>
      </c>
      <c r="AA433" s="161">
        <f>IF(A28stdlife="n/a","n/a",IF(AA$3&gt;(A28stdlife+$E433),(Input!$K$170*(1+rvanilla)^0.5)-SUM($K433:Z433),(Input!$K$170*(1+rvanilla)^0.5)/A28stdlife))</f>
        <v>0</v>
      </c>
      <c r="AB433" s="161">
        <f>IF(A28stdlife="n/a","n/a",IF(AB$3&gt;(A28stdlife+$E433),(Input!$K$170*(1+rvanilla)^0.5)-SUM($K433:AA433),(Input!$K$170*(1+rvanilla)^0.5)/A28stdlife))</f>
        <v>0</v>
      </c>
      <c r="AC433" s="161">
        <f>IF(A28stdlife="n/a","n/a",IF(AC$3&gt;(A28stdlife+$E433),(Input!$K$170*(1+rvanilla)^0.5)-SUM($K433:AB433),(Input!$K$170*(1+rvanilla)^0.5)/A28stdlife))</f>
        <v>0</v>
      </c>
      <c r="AD433" s="161">
        <f>IF(A28stdlife="n/a","n/a",IF(AD$3&gt;(A28stdlife+$E433),(Input!$K$170*(1+rvanilla)^0.5)-SUM($K433:AC433),(Input!$K$170*(1+rvanilla)^0.5)/A28stdlife))</f>
        <v>0</v>
      </c>
      <c r="AE433" s="161">
        <f>IF(A28stdlife="n/a","n/a",IF(AE$3&gt;(A28stdlife+$E433),(Input!$K$170*(1+rvanilla)^0.5)-SUM($K433:AD433),(Input!$K$170*(1+rvanilla)^0.5)/A28stdlife))</f>
        <v>0</v>
      </c>
      <c r="AF433" s="161">
        <f>IF(A28stdlife="n/a","n/a",IF(AF$3&gt;(A28stdlife+$E433),(Input!$K$170*(1+rvanilla)^0.5)-SUM($K433:AE433),(Input!$K$170*(1+rvanilla)^0.5)/A28stdlife))</f>
        <v>0</v>
      </c>
      <c r="AG433" s="161">
        <f>IF(A28stdlife="n/a","n/a",IF(AG$3&gt;(A28stdlife+$E433),(Input!$K$170*(1+rvanilla)^0.5)-SUM($K433:AF433),(Input!$K$170*(1+rvanilla)^0.5)/A28stdlife))</f>
        <v>0</v>
      </c>
      <c r="AH433" s="161">
        <f>IF(A28stdlife="n/a","n/a",IF(AH$3&gt;(A28stdlife+$E433),(Input!$K$170*(1+rvanilla)^0.5)-SUM($K433:AG433),(Input!$K$170*(1+rvanilla)^0.5)/A28stdlife))</f>
        <v>0</v>
      </c>
      <c r="AI433" s="161">
        <f>IF(A28stdlife="n/a","n/a",IF(AI$3&gt;(A28stdlife+$E433),(Input!$K$170*(1+rvanilla)^0.5)-SUM($K433:AH433),(Input!$K$170*(1+rvanilla)^0.5)/A28stdlife))</f>
        <v>0</v>
      </c>
      <c r="AJ433" s="161">
        <f>IF(A28stdlife="n/a","n/a",IF(AJ$3&gt;(A28stdlife+$E433),(Input!$K$170*(1+rvanilla)^0.5)-SUM($K433:AI433),(Input!$K$170*(1+rvanilla)^0.5)/A28stdlife))</f>
        <v>0</v>
      </c>
      <c r="AK433" s="161">
        <f>IF(A28stdlife="n/a","n/a",IF(AK$3&gt;(A28stdlife+$E433),(Input!$K$170*(1+rvanilla)^0.5)-SUM($K433:AJ433),(Input!$K$170*(1+rvanilla)^0.5)/A28stdlife))</f>
        <v>0</v>
      </c>
      <c r="AL433" s="161">
        <f>IF(A28stdlife="n/a","n/a",IF(AL$3&gt;(A28stdlife+$E433),(Input!$K$170*(1+rvanilla)^0.5)-SUM($K433:AK433),(Input!$K$170*(1+rvanilla)^0.5)/A28stdlife))</f>
        <v>0</v>
      </c>
      <c r="AM433" s="161">
        <f>IF(A28stdlife="n/a","n/a",IF(AM$3&gt;(A28stdlife+$E433),(Input!$K$170*(1+rvanilla)^0.5)-SUM($K433:AL433),(Input!$K$170*(1+rvanilla)^0.5)/A28stdlife))</f>
        <v>0</v>
      </c>
      <c r="AN433" s="161">
        <f>IF(A28stdlife="n/a","n/a",IF(AN$3&gt;(A28stdlife+$E433),(Input!$K$170*(1+rvanilla)^0.5)-SUM($K433:AM433),(Input!$K$170*(1+rvanilla)^0.5)/A28stdlife))</f>
        <v>0</v>
      </c>
      <c r="AO433" s="161">
        <f>IF(A28stdlife="n/a","n/a",IF(AO$3&gt;(A28stdlife+$E433),(Input!$K$170*(1+rvanilla)^0.5)-SUM($K433:AN433),(Input!$K$170*(1+rvanilla)^0.5)/A28stdlife))</f>
        <v>0</v>
      </c>
      <c r="AP433" s="161">
        <f>IF(A28stdlife="n/a","n/a",IF(AP$3&gt;(A28stdlife+$E433),(Input!$K$170*(1+rvanilla)^0.5)-SUM($K433:AO433),(Input!$K$170*(1+rvanilla)^0.5)/A28stdlife))</f>
        <v>0</v>
      </c>
      <c r="AQ433" s="161">
        <f>IF(A28stdlife="n/a","n/a",IF(AQ$3&gt;(A28stdlife+$E433),(Input!$K$170*(1+rvanilla)^0.5)-SUM($K433:AP433),(Input!$K$170*(1+rvanilla)^0.5)/A28stdlife))</f>
        <v>0</v>
      </c>
      <c r="AR433" s="161">
        <f>IF(A28stdlife="n/a","n/a",IF(AR$3&gt;(A28stdlife+$E433),(Input!$K$170*(1+rvanilla)^0.5)-SUM($K433:AQ433),(Input!$K$170*(1+rvanilla)^0.5)/A28stdlife))</f>
        <v>0</v>
      </c>
      <c r="AS433" s="161">
        <f>IF(A28stdlife="n/a","n/a",IF(AS$3&gt;(A28stdlife+$E433),(Input!$K$170*(1+rvanilla)^0.5)-SUM($K433:AR433),(Input!$K$170*(1+rvanilla)^0.5)/A28stdlife))</f>
        <v>0</v>
      </c>
      <c r="AT433" s="161">
        <f>IF(A28stdlife="n/a","n/a",IF(AT$3&gt;(A28stdlife+$E433),(Input!$K$170*(1+rvanilla)^0.5)-SUM($K433:AS433),(Input!$K$170*(1+rvanilla)^0.5)/A28stdlife))</f>
        <v>0</v>
      </c>
      <c r="AU433" s="161">
        <f>IF(A28stdlife="n/a","n/a",IF(AU$3&gt;(A28stdlife+$E433),(Input!$K$170*(1+rvanilla)^0.5)-SUM($K433:AT433),(Input!$K$170*(1+rvanilla)^0.5)/A28stdlife))</f>
        <v>0</v>
      </c>
      <c r="AV433" s="161">
        <f>IF(A28stdlife="n/a","n/a",IF(AV$3&gt;(A28stdlife+$E433),(Input!$K$170*(1+rvanilla)^0.5)-SUM($K433:AU433),(Input!$K$170*(1+rvanilla)^0.5)/A28stdlife))</f>
        <v>0</v>
      </c>
      <c r="AW433" s="161">
        <f>IF(A28stdlife="n/a","n/a",IF(AW$3&gt;(A28stdlife+$E433),(Input!$K$170*(1+rvanilla)^0.5)-SUM($K433:AV433),(Input!$K$170*(1+rvanilla)^0.5)/A28stdlife))</f>
        <v>0</v>
      </c>
      <c r="AX433" s="161">
        <f>IF(A28stdlife="n/a","n/a",IF(AX$3&gt;(A28stdlife+$E433),(Input!$K$170*(1+rvanilla)^0.5)-SUM($K433:AW433),(Input!$K$170*(1+rvanilla)^0.5)/A28stdlife))</f>
        <v>0</v>
      </c>
      <c r="AY433" s="161">
        <f>IF(A28stdlife="n/a","n/a",IF(AY$3&gt;(A28stdlife+$E433),(Input!$K$170*(1+rvanilla)^0.5)-SUM($K433:AX433),(Input!$K$170*(1+rvanilla)^0.5)/A28stdlife))</f>
        <v>0</v>
      </c>
      <c r="AZ433" s="161">
        <f>IF(A28stdlife="n/a","n/a",IF(AZ$3&gt;(A28stdlife+$E433),(Input!$K$170*(1+rvanilla)^0.5)-SUM($K433:AY433),(Input!$K$170*(1+rvanilla)^0.5)/A28stdlife))</f>
        <v>0</v>
      </c>
      <c r="BA433" s="161">
        <f>IF(A28stdlife="n/a","n/a",IF(BA$3&gt;(A28stdlife+$E433),(Input!$K$170*(1+rvanilla)^0.5)-SUM($K433:AZ433),(Input!$K$170*(1+rvanilla)^0.5)/A28stdlife))</f>
        <v>0</v>
      </c>
      <c r="BB433" s="161">
        <f>IF(A28stdlife="n/a","n/a",IF(BB$3&gt;(A28stdlife+$E433),(Input!$K$170*(1+rvanilla)^0.5)-SUM($K433:BA433),(Input!$K$170*(1+rvanilla)^0.5)/A28stdlife))</f>
        <v>0</v>
      </c>
      <c r="BC433" s="161">
        <f>IF(A28stdlife="n/a","n/a",IF(BC$3&gt;(A28stdlife+$E433),(Input!$K$170*(1+rvanilla)^0.5)-SUM($K433:BB433),(Input!$K$170*(1+rvanilla)^0.5)/A28stdlife))</f>
        <v>0</v>
      </c>
      <c r="BD433" s="161">
        <f>IF(A28stdlife="n/a","n/a",IF(BD$3&gt;(A28stdlife+$E433),(Input!$K$170*(1+rvanilla)^0.5)-SUM($K433:BC433),(Input!$K$170*(1+rvanilla)^0.5)/A28stdlife))</f>
        <v>0</v>
      </c>
      <c r="BE433" s="161">
        <f>IF(A28stdlife="n/a","n/a",IF(BE$3&gt;(A28stdlife+$E433),(Input!$K$170*(1+rvanilla)^0.5)-SUM($K433:BD433),(Input!$K$170*(1+rvanilla)^0.5)/A28stdlife))</f>
        <v>0</v>
      </c>
      <c r="BF433" s="161">
        <f>IF(A28stdlife="n/a","n/a",IF(BF$3&gt;(A28stdlife+$E433),(Input!$K$170*(1+rvanilla)^0.5)-SUM($K433:BE433),(Input!$K$170*(1+rvanilla)^0.5)/A28stdlife))</f>
        <v>0</v>
      </c>
      <c r="BG433" s="161">
        <f>IF(A28stdlife="n/a","n/a",IF(BG$3&gt;(A28stdlife+$E433),(Input!$K$170*(1+rvanilla)^0.5)-SUM($K433:BF433),(Input!$K$170*(1+rvanilla)^0.5)/A28stdlife))</f>
        <v>0</v>
      </c>
      <c r="BH433" s="161">
        <f>IF(A28stdlife="n/a","n/a",IF(BH$3&gt;(A28stdlife+$E433),(Input!$K$170*(1+rvanilla)^0.5)-SUM($K433:BG433),(Input!$K$170*(1+rvanilla)^0.5)/A28stdlife))</f>
        <v>0</v>
      </c>
      <c r="BI433" s="161">
        <f>IF(A28stdlife="n/a","n/a",IF(BI$3&gt;(A28stdlife+$E433),(Input!$K$170*(1+rvanilla)^0.5)-SUM($K433:BH433),(Input!$K$170*(1+rvanilla)^0.5)/A28stdlife))</f>
        <v>0</v>
      </c>
      <c r="BJ433" s="19"/>
      <c r="BK433" s="19"/>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idden="1" outlineLevel="2" x14ac:dyDescent="0.2">
      <c r="A434" s="19"/>
      <c r="B434" s="19"/>
      <c r="C434" s="35"/>
      <c r="D434" s="469"/>
      <c r="E434" s="281">
        <v>6</v>
      </c>
      <c r="F434" s="37"/>
      <c r="G434" s="393"/>
      <c r="H434" s="307"/>
      <c r="I434" s="307"/>
      <c r="J434" s="307"/>
      <c r="K434" s="307"/>
      <c r="L434" s="306"/>
      <c r="M434" s="161">
        <f>IF(A28stdlife="n/a","n/a",IF(M$3&gt;(A28stdlife+$E434),(Input!$L$170*(1+rvanilla)^0.5)-SUM($L434:L434),(Input!$L$170*(1+rvanilla)^0.5)/A28stdlife))</f>
        <v>0</v>
      </c>
      <c r="N434" s="161">
        <f>IF(A28stdlife="n/a","n/a",IF(N$3&gt;(A28stdlife+$E434),(Input!$L$170*(1+rvanilla)^0.5)-SUM($L434:M434),(Input!$L$170*(1+rvanilla)^0.5)/A28stdlife))</f>
        <v>0</v>
      </c>
      <c r="O434" s="161">
        <f>IF(A28stdlife="n/a","n/a",IF(O$3&gt;(A28stdlife+$E434),(Input!$L$170*(1+rvanilla)^0.5)-SUM($L434:N434),(Input!$L$170*(1+rvanilla)^0.5)/A28stdlife))</f>
        <v>0</v>
      </c>
      <c r="P434" s="161">
        <f>IF(A28stdlife="n/a","n/a",IF(P$3&gt;(A28stdlife+$E434),(Input!$L$170*(1+rvanilla)^0.5)-SUM($L434:O434),(Input!$L$170*(1+rvanilla)^0.5)/A28stdlife))</f>
        <v>0</v>
      </c>
      <c r="Q434" s="161">
        <f>IF(A28stdlife="n/a","n/a",IF(Q$3&gt;(A28stdlife+$E434),(Input!$L$170*(1+rvanilla)^0.5)-SUM($L434:P434),(Input!$L$170*(1+rvanilla)^0.5)/A28stdlife))</f>
        <v>0</v>
      </c>
      <c r="R434" s="161">
        <f>IF(A28stdlife="n/a","n/a",IF(R$3&gt;(A28stdlife+$E434),(Input!$L$170*(1+rvanilla)^0.5)-SUM($L434:Q434),(Input!$L$170*(1+rvanilla)^0.5)/A28stdlife))</f>
        <v>0</v>
      </c>
      <c r="S434" s="161">
        <f>IF(A28stdlife="n/a","n/a",IF(S$3&gt;(A28stdlife+$E434),(Input!$L$170*(1+rvanilla)^0.5)-SUM($L434:R434),(Input!$L$170*(1+rvanilla)^0.5)/A28stdlife))</f>
        <v>0</v>
      </c>
      <c r="T434" s="161">
        <f>IF(A28stdlife="n/a","n/a",IF(T$3&gt;(A28stdlife+$E434),(Input!$L$170*(1+rvanilla)^0.5)-SUM($L434:S434),(Input!$L$170*(1+rvanilla)^0.5)/A28stdlife))</f>
        <v>0</v>
      </c>
      <c r="U434" s="161">
        <f>IF(A28stdlife="n/a","n/a",IF(U$3&gt;(A28stdlife+$E434),(Input!$L$170*(1+rvanilla)^0.5)-SUM($L434:T434),(Input!$L$170*(1+rvanilla)^0.5)/A28stdlife))</f>
        <v>0</v>
      </c>
      <c r="V434" s="161">
        <f>IF(A28stdlife="n/a","n/a",IF(V$3&gt;(A28stdlife+$E434),(Input!$L$170*(1+rvanilla)^0.5)-SUM($L434:U434),(Input!$L$170*(1+rvanilla)^0.5)/A28stdlife))</f>
        <v>0</v>
      </c>
      <c r="W434" s="161">
        <f>IF(A28stdlife="n/a","n/a",IF(W$3&gt;(A28stdlife+$E434),(Input!$L$170*(1+rvanilla)^0.5)-SUM($L434:V434),(Input!$L$170*(1+rvanilla)^0.5)/A28stdlife))</f>
        <v>0</v>
      </c>
      <c r="X434" s="161">
        <f>IF(A28stdlife="n/a","n/a",IF(X$3&gt;(A28stdlife+$E434),(Input!$L$170*(1+rvanilla)^0.5)-SUM($L434:W434),(Input!$L$170*(1+rvanilla)^0.5)/A28stdlife))</f>
        <v>0</v>
      </c>
      <c r="Y434" s="161">
        <f>IF(A28stdlife="n/a","n/a",IF(Y$3&gt;(A28stdlife+$E434),(Input!$L$170*(1+rvanilla)^0.5)-SUM($L434:X434),(Input!$L$170*(1+rvanilla)^0.5)/A28stdlife))</f>
        <v>0</v>
      </c>
      <c r="Z434" s="161">
        <f>IF(A28stdlife="n/a","n/a",IF(Z$3&gt;(A28stdlife+$E434),(Input!$L$170*(1+rvanilla)^0.5)-SUM($L434:Y434),(Input!$L$170*(1+rvanilla)^0.5)/A28stdlife))</f>
        <v>0</v>
      </c>
      <c r="AA434" s="161">
        <f>IF(A28stdlife="n/a","n/a",IF(AA$3&gt;(A28stdlife+$E434),(Input!$L$170*(1+rvanilla)^0.5)-SUM($L434:Z434),(Input!$L$170*(1+rvanilla)^0.5)/A28stdlife))</f>
        <v>0</v>
      </c>
      <c r="AB434" s="161">
        <f>IF(A28stdlife="n/a","n/a",IF(AB$3&gt;(A28stdlife+$E434),(Input!$L$170*(1+rvanilla)^0.5)-SUM($L434:AA434),(Input!$L$170*(1+rvanilla)^0.5)/A28stdlife))</f>
        <v>0</v>
      </c>
      <c r="AC434" s="161">
        <f>IF(A28stdlife="n/a","n/a",IF(AC$3&gt;(A28stdlife+$E434),(Input!$L$170*(1+rvanilla)^0.5)-SUM($L434:AB434),(Input!$L$170*(1+rvanilla)^0.5)/A28stdlife))</f>
        <v>0</v>
      </c>
      <c r="AD434" s="161">
        <f>IF(A28stdlife="n/a","n/a",IF(AD$3&gt;(A28stdlife+$E434),(Input!$L$170*(1+rvanilla)^0.5)-SUM($L434:AC434),(Input!$L$170*(1+rvanilla)^0.5)/A28stdlife))</f>
        <v>0</v>
      </c>
      <c r="AE434" s="161">
        <f>IF(A28stdlife="n/a","n/a",IF(AE$3&gt;(A28stdlife+$E434),(Input!$L$170*(1+rvanilla)^0.5)-SUM($L434:AD434),(Input!$L$170*(1+rvanilla)^0.5)/A28stdlife))</f>
        <v>0</v>
      </c>
      <c r="AF434" s="161">
        <f>IF(A28stdlife="n/a","n/a",IF(AF$3&gt;(A28stdlife+$E434),(Input!$L$170*(1+rvanilla)^0.5)-SUM($L434:AE434),(Input!$L$170*(1+rvanilla)^0.5)/A28stdlife))</f>
        <v>0</v>
      </c>
      <c r="AG434" s="161">
        <f>IF(A28stdlife="n/a","n/a",IF(AG$3&gt;(A28stdlife+$E434),(Input!$L$170*(1+rvanilla)^0.5)-SUM($L434:AF434),(Input!$L$170*(1+rvanilla)^0.5)/A28stdlife))</f>
        <v>0</v>
      </c>
      <c r="AH434" s="161">
        <f>IF(A28stdlife="n/a","n/a",IF(AH$3&gt;(A28stdlife+$E434),(Input!$L$170*(1+rvanilla)^0.5)-SUM($L434:AG434),(Input!$L$170*(1+rvanilla)^0.5)/A28stdlife))</f>
        <v>0</v>
      </c>
      <c r="AI434" s="161">
        <f>IF(A28stdlife="n/a","n/a",IF(AI$3&gt;(A28stdlife+$E434),(Input!$L$170*(1+rvanilla)^0.5)-SUM($L434:AH434),(Input!$L$170*(1+rvanilla)^0.5)/A28stdlife))</f>
        <v>0</v>
      </c>
      <c r="AJ434" s="161">
        <f>IF(A28stdlife="n/a","n/a",IF(AJ$3&gt;(A28stdlife+$E434),(Input!$L$170*(1+rvanilla)^0.5)-SUM($L434:AI434),(Input!$L$170*(1+rvanilla)^0.5)/A28stdlife))</f>
        <v>0</v>
      </c>
      <c r="AK434" s="161">
        <f>IF(A28stdlife="n/a","n/a",IF(AK$3&gt;(A28stdlife+$E434),(Input!$L$170*(1+rvanilla)^0.5)-SUM($L434:AJ434),(Input!$L$170*(1+rvanilla)^0.5)/A28stdlife))</f>
        <v>0</v>
      </c>
      <c r="AL434" s="161">
        <f>IF(A28stdlife="n/a","n/a",IF(AL$3&gt;(A28stdlife+$E434),(Input!$L$170*(1+rvanilla)^0.5)-SUM($L434:AK434),(Input!$L$170*(1+rvanilla)^0.5)/A28stdlife))</f>
        <v>0</v>
      </c>
      <c r="AM434" s="161">
        <f>IF(A28stdlife="n/a","n/a",IF(AM$3&gt;(A28stdlife+$E434),(Input!$L$170*(1+rvanilla)^0.5)-SUM($L434:AL434),(Input!$L$170*(1+rvanilla)^0.5)/A28stdlife))</f>
        <v>0</v>
      </c>
      <c r="AN434" s="161">
        <f>IF(A28stdlife="n/a","n/a",IF(AN$3&gt;(A28stdlife+$E434),(Input!$L$170*(1+rvanilla)^0.5)-SUM($L434:AM434),(Input!$L$170*(1+rvanilla)^0.5)/A28stdlife))</f>
        <v>0</v>
      </c>
      <c r="AO434" s="161">
        <f>IF(A28stdlife="n/a","n/a",IF(AO$3&gt;(A28stdlife+$E434),(Input!$L$170*(1+rvanilla)^0.5)-SUM($L434:AN434),(Input!$L$170*(1+rvanilla)^0.5)/A28stdlife))</f>
        <v>0</v>
      </c>
      <c r="AP434" s="161">
        <f>IF(A28stdlife="n/a","n/a",IF(AP$3&gt;(A28stdlife+$E434),(Input!$L$170*(1+rvanilla)^0.5)-SUM($L434:AO434),(Input!$L$170*(1+rvanilla)^0.5)/A28stdlife))</f>
        <v>0</v>
      </c>
      <c r="AQ434" s="161">
        <f>IF(A28stdlife="n/a","n/a",IF(AQ$3&gt;(A28stdlife+$E434),(Input!$L$170*(1+rvanilla)^0.5)-SUM($L434:AP434),(Input!$L$170*(1+rvanilla)^0.5)/A28stdlife))</f>
        <v>0</v>
      </c>
      <c r="AR434" s="161">
        <f>IF(A28stdlife="n/a","n/a",IF(AR$3&gt;(A28stdlife+$E434),(Input!$L$170*(1+rvanilla)^0.5)-SUM($L434:AQ434),(Input!$L$170*(1+rvanilla)^0.5)/A28stdlife))</f>
        <v>0</v>
      </c>
      <c r="AS434" s="161">
        <f>IF(A28stdlife="n/a","n/a",IF(AS$3&gt;(A28stdlife+$E434),(Input!$L$170*(1+rvanilla)^0.5)-SUM($L434:AR434),(Input!$L$170*(1+rvanilla)^0.5)/A28stdlife))</f>
        <v>0</v>
      </c>
      <c r="AT434" s="161">
        <f>IF(A28stdlife="n/a","n/a",IF(AT$3&gt;(A28stdlife+$E434),(Input!$L$170*(1+rvanilla)^0.5)-SUM($L434:AS434),(Input!$L$170*(1+rvanilla)^0.5)/A28stdlife))</f>
        <v>0</v>
      </c>
      <c r="AU434" s="161">
        <f>IF(A28stdlife="n/a","n/a",IF(AU$3&gt;(A28stdlife+$E434),(Input!$L$170*(1+rvanilla)^0.5)-SUM($L434:AT434),(Input!$L$170*(1+rvanilla)^0.5)/A28stdlife))</f>
        <v>0</v>
      </c>
      <c r="AV434" s="161">
        <f>IF(A28stdlife="n/a","n/a",IF(AV$3&gt;(A28stdlife+$E434),(Input!$L$170*(1+rvanilla)^0.5)-SUM($L434:AU434),(Input!$L$170*(1+rvanilla)^0.5)/A28stdlife))</f>
        <v>0</v>
      </c>
      <c r="AW434" s="161">
        <f>IF(A28stdlife="n/a","n/a",IF(AW$3&gt;(A28stdlife+$E434),(Input!$L$170*(1+rvanilla)^0.5)-SUM($L434:AV434),(Input!$L$170*(1+rvanilla)^0.5)/A28stdlife))</f>
        <v>0</v>
      </c>
      <c r="AX434" s="161">
        <f>IF(A28stdlife="n/a","n/a",IF(AX$3&gt;(A28stdlife+$E434),(Input!$L$170*(1+rvanilla)^0.5)-SUM($L434:AW434),(Input!$L$170*(1+rvanilla)^0.5)/A28stdlife))</f>
        <v>0</v>
      </c>
      <c r="AY434" s="161">
        <f>IF(A28stdlife="n/a","n/a",IF(AY$3&gt;(A28stdlife+$E434),(Input!$L$170*(1+rvanilla)^0.5)-SUM($L434:AX434),(Input!$L$170*(1+rvanilla)^0.5)/A28stdlife))</f>
        <v>0</v>
      </c>
      <c r="AZ434" s="161">
        <f>IF(A28stdlife="n/a","n/a",IF(AZ$3&gt;(A28stdlife+$E434),(Input!$L$170*(1+rvanilla)^0.5)-SUM($L434:AY434),(Input!$L$170*(1+rvanilla)^0.5)/A28stdlife))</f>
        <v>0</v>
      </c>
      <c r="BA434" s="161">
        <f>IF(A28stdlife="n/a","n/a",IF(BA$3&gt;(A28stdlife+$E434),(Input!$L$170*(1+rvanilla)^0.5)-SUM($L434:AZ434),(Input!$L$170*(1+rvanilla)^0.5)/A28stdlife))</f>
        <v>0</v>
      </c>
      <c r="BB434" s="161">
        <f>IF(A28stdlife="n/a","n/a",IF(BB$3&gt;(A28stdlife+$E434),(Input!$L$170*(1+rvanilla)^0.5)-SUM($L434:BA434),(Input!$L$170*(1+rvanilla)^0.5)/A28stdlife))</f>
        <v>0</v>
      </c>
      <c r="BC434" s="161">
        <f>IF(A28stdlife="n/a","n/a",IF(BC$3&gt;(A28stdlife+$E434),(Input!$L$170*(1+rvanilla)^0.5)-SUM($L434:BB434),(Input!$L$170*(1+rvanilla)^0.5)/A28stdlife))</f>
        <v>0</v>
      </c>
      <c r="BD434" s="161">
        <f>IF(A28stdlife="n/a","n/a",IF(BD$3&gt;(A28stdlife+$E434),(Input!$L$170*(1+rvanilla)^0.5)-SUM($L434:BC434),(Input!$L$170*(1+rvanilla)^0.5)/A28stdlife))</f>
        <v>0</v>
      </c>
      <c r="BE434" s="161">
        <f>IF(A28stdlife="n/a","n/a",IF(BE$3&gt;(A28stdlife+$E434),(Input!$L$170*(1+rvanilla)^0.5)-SUM($L434:BD434),(Input!$L$170*(1+rvanilla)^0.5)/A28stdlife))</f>
        <v>0</v>
      </c>
      <c r="BF434" s="161">
        <f>IF(A28stdlife="n/a","n/a",IF(BF$3&gt;(A28stdlife+$E434),(Input!$L$170*(1+rvanilla)^0.5)-SUM($L434:BE434),(Input!$L$170*(1+rvanilla)^0.5)/A28stdlife))</f>
        <v>0</v>
      </c>
      <c r="BG434" s="161">
        <f>IF(A28stdlife="n/a","n/a",IF(BG$3&gt;(A28stdlife+$E434),(Input!$L$170*(1+rvanilla)^0.5)-SUM($L434:BF434),(Input!$L$170*(1+rvanilla)^0.5)/A28stdlife))</f>
        <v>0</v>
      </c>
      <c r="BH434" s="161">
        <f>IF(A28stdlife="n/a","n/a",IF(BH$3&gt;(A28stdlife+$E434),(Input!$L$170*(1+rvanilla)^0.5)-SUM($L434:BG434),(Input!$L$170*(1+rvanilla)^0.5)/A28stdlife))</f>
        <v>0</v>
      </c>
      <c r="BI434" s="161">
        <f>IF(A28stdlife="n/a","n/a",IF(BI$3&gt;(A28stdlife+$E434),(Input!$L$170*(1+rvanilla)^0.5)-SUM($L434:BH434),(Input!$L$170*(1+rvanilla)^0.5)/A28stdlife))</f>
        <v>0</v>
      </c>
      <c r="BJ434" s="19"/>
      <c r="BK434" s="19"/>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2" x14ac:dyDescent="0.2">
      <c r="A435" s="19"/>
      <c r="B435" s="19"/>
      <c r="C435" s="35"/>
      <c r="D435" s="469"/>
      <c r="E435" s="281">
        <v>7</v>
      </c>
      <c r="F435" s="37"/>
      <c r="G435" s="393"/>
      <c r="H435" s="307"/>
      <c r="I435" s="307"/>
      <c r="J435" s="307"/>
      <c r="K435" s="307"/>
      <c r="L435" s="307"/>
      <c r="M435" s="306"/>
      <c r="N435" s="161">
        <f>IF(A28stdlife="n/a","n/a",IF(N$3&gt;(A28stdlife+$E435),(Input!$M$170*(1+rvanilla)^0.5)-SUM($M435:M435),(Input!$M$170*(1+rvanilla)^0.5)/A28stdlife))</f>
        <v>0</v>
      </c>
      <c r="O435" s="161">
        <f>IF(A28stdlife="n/a","n/a",IF(O$3&gt;(A28stdlife+$E435),(Input!$M$170*(1+rvanilla)^0.5)-SUM($M435:N435),(Input!$M$170*(1+rvanilla)^0.5)/A28stdlife))</f>
        <v>0</v>
      </c>
      <c r="P435" s="161">
        <f>IF(A28stdlife="n/a","n/a",IF(P$3&gt;(A28stdlife+$E435),(Input!$M$170*(1+rvanilla)^0.5)-SUM($M435:O435),(Input!$M$170*(1+rvanilla)^0.5)/A28stdlife))</f>
        <v>0</v>
      </c>
      <c r="Q435" s="161">
        <f>IF(A28stdlife="n/a","n/a",IF(Q$3&gt;(A28stdlife+$E435),(Input!$M$170*(1+rvanilla)^0.5)-SUM($M435:P435),(Input!$M$170*(1+rvanilla)^0.5)/A28stdlife))</f>
        <v>0</v>
      </c>
      <c r="R435" s="161">
        <f>IF(A28stdlife="n/a","n/a",IF(R$3&gt;(A28stdlife+$E435),(Input!$M$170*(1+rvanilla)^0.5)-SUM($M435:Q435),(Input!$M$170*(1+rvanilla)^0.5)/A28stdlife))</f>
        <v>0</v>
      </c>
      <c r="S435" s="161">
        <f>IF(A28stdlife="n/a","n/a",IF(S$3&gt;(A28stdlife+$E435),(Input!$M$170*(1+rvanilla)^0.5)-SUM($M435:R435),(Input!$M$170*(1+rvanilla)^0.5)/A28stdlife))</f>
        <v>0</v>
      </c>
      <c r="T435" s="161">
        <f>IF(A28stdlife="n/a","n/a",IF(T$3&gt;(A28stdlife+$E435),(Input!$M$170*(1+rvanilla)^0.5)-SUM($M435:S435),(Input!$M$170*(1+rvanilla)^0.5)/A28stdlife))</f>
        <v>0</v>
      </c>
      <c r="U435" s="161">
        <f>IF(A28stdlife="n/a","n/a",IF(U$3&gt;(A28stdlife+$E435),(Input!$M$170*(1+rvanilla)^0.5)-SUM($M435:T435),(Input!$M$170*(1+rvanilla)^0.5)/A28stdlife))</f>
        <v>0</v>
      </c>
      <c r="V435" s="161">
        <f>IF(A28stdlife="n/a","n/a",IF(V$3&gt;(A28stdlife+$E435),(Input!$M$170*(1+rvanilla)^0.5)-SUM($M435:U435),(Input!$M$170*(1+rvanilla)^0.5)/A28stdlife))</f>
        <v>0</v>
      </c>
      <c r="W435" s="161">
        <f>IF(A28stdlife="n/a","n/a",IF(W$3&gt;(A28stdlife+$E435),(Input!$M$170*(1+rvanilla)^0.5)-SUM($M435:V435),(Input!$M$170*(1+rvanilla)^0.5)/A28stdlife))</f>
        <v>0</v>
      </c>
      <c r="X435" s="161">
        <f>IF(A28stdlife="n/a","n/a",IF(X$3&gt;(A28stdlife+$E435),(Input!$M$170*(1+rvanilla)^0.5)-SUM($M435:W435),(Input!$M$170*(1+rvanilla)^0.5)/A28stdlife))</f>
        <v>0</v>
      </c>
      <c r="Y435" s="161">
        <f>IF(A28stdlife="n/a","n/a",IF(Y$3&gt;(A28stdlife+$E435),(Input!$M$170*(1+rvanilla)^0.5)-SUM($M435:X435),(Input!$M$170*(1+rvanilla)^0.5)/A28stdlife))</f>
        <v>0</v>
      </c>
      <c r="Z435" s="161">
        <f>IF(A28stdlife="n/a","n/a",IF(Z$3&gt;(A28stdlife+$E435),(Input!$M$170*(1+rvanilla)^0.5)-SUM($M435:Y435),(Input!$M$170*(1+rvanilla)^0.5)/A28stdlife))</f>
        <v>0</v>
      </c>
      <c r="AA435" s="161">
        <f>IF(A28stdlife="n/a","n/a",IF(AA$3&gt;(A28stdlife+$E435),(Input!$M$170*(1+rvanilla)^0.5)-SUM($M435:Z435),(Input!$M$170*(1+rvanilla)^0.5)/A28stdlife))</f>
        <v>0</v>
      </c>
      <c r="AB435" s="161">
        <f>IF(A28stdlife="n/a","n/a",IF(AB$3&gt;(A28stdlife+$E435),(Input!$M$170*(1+rvanilla)^0.5)-SUM($M435:AA435),(Input!$M$170*(1+rvanilla)^0.5)/A28stdlife))</f>
        <v>0</v>
      </c>
      <c r="AC435" s="161">
        <f>IF(A28stdlife="n/a","n/a",IF(AC$3&gt;(A28stdlife+$E435),(Input!$M$170*(1+rvanilla)^0.5)-SUM($M435:AB435),(Input!$M$170*(1+rvanilla)^0.5)/A28stdlife))</f>
        <v>0</v>
      </c>
      <c r="AD435" s="161">
        <f>IF(A28stdlife="n/a","n/a",IF(AD$3&gt;(A28stdlife+$E435),(Input!$M$170*(1+rvanilla)^0.5)-SUM($M435:AC435),(Input!$M$170*(1+rvanilla)^0.5)/A28stdlife))</f>
        <v>0</v>
      </c>
      <c r="AE435" s="161">
        <f>IF(A28stdlife="n/a","n/a",IF(AE$3&gt;(A28stdlife+$E435),(Input!$M$170*(1+rvanilla)^0.5)-SUM($M435:AD435),(Input!$M$170*(1+rvanilla)^0.5)/A28stdlife))</f>
        <v>0</v>
      </c>
      <c r="AF435" s="161">
        <f>IF(A28stdlife="n/a","n/a",IF(AF$3&gt;(A28stdlife+$E435),(Input!$M$170*(1+rvanilla)^0.5)-SUM($M435:AE435),(Input!$M$170*(1+rvanilla)^0.5)/A28stdlife))</f>
        <v>0</v>
      </c>
      <c r="AG435" s="161">
        <f>IF(A28stdlife="n/a","n/a",IF(AG$3&gt;(A28stdlife+$E435),(Input!$M$170*(1+rvanilla)^0.5)-SUM($M435:AF435),(Input!$M$170*(1+rvanilla)^0.5)/A28stdlife))</f>
        <v>0</v>
      </c>
      <c r="AH435" s="161">
        <f>IF(A28stdlife="n/a","n/a",IF(AH$3&gt;(A28stdlife+$E435),(Input!$M$170*(1+rvanilla)^0.5)-SUM($M435:AG435),(Input!$M$170*(1+rvanilla)^0.5)/A28stdlife))</f>
        <v>0</v>
      </c>
      <c r="AI435" s="161">
        <f>IF(A28stdlife="n/a","n/a",IF(AI$3&gt;(A28stdlife+$E435),(Input!$M$170*(1+rvanilla)^0.5)-SUM($M435:AH435),(Input!$M$170*(1+rvanilla)^0.5)/A28stdlife))</f>
        <v>0</v>
      </c>
      <c r="AJ435" s="161">
        <f>IF(A28stdlife="n/a","n/a",IF(AJ$3&gt;(A28stdlife+$E435),(Input!$M$170*(1+rvanilla)^0.5)-SUM($M435:AI435),(Input!$M$170*(1+rvanilla)^0.5)/A28stdlife))</f>
        <v>0</v>
      </c>
      <c r="AK435" s="161">
        <f>IF(A28stdlife="n/a","n/a",IF(AK$3&gt;(A28stdlife+$E435),(Input!$M$170*(1+rvanilla)^0.5)-SUM($M435:AJ435),(Input!$M$170*(1+rvanilla)^0.5)/A28stdlife))</f>
        <v>0</v>
      </c>
      <c r="AL435" s="161">
        <f>IF(A28stdlife="n/a","n/a",IF(AL$3&gt;(A28stdlife+$E435),(Input!$M$170*(1+rvanilla)^0.5)-SUM($M435:AK435),(Input!$M$170*(1+rvanilla)^0.5)/A28stdlife))</f>
        <v>0</v>
      </c>
      <c r="AM435" s="161">
        <f>IF(A28stdlife="n/a","n/a",IF(AM$3&gt;(A28stdlife+$E435),(Input!$M$170*(1+rvanilla)^0.5)-SUM($M435:AL435),(Input!$M$170*(1+rvanilla)^0.5)/A28stdlife))</f>
        <v>0</v>
      </c>
      <c r="AN435" s="161">
        <f>IF(A28stdlife="n/a","n/a",IF(AN$3&gt;(A28stdlife+$E435),(Input!$M$170*(1+rvanilla)^0.5)-SUM($M435:AM435),(Input!$M$170*(1+rvanilla)^0.5)/A28stdlife))</f>
        <v>0</v>
      </c>
      <c r="AO435" s="161">
        <f>IF(A28stdlife="n/a","n/a",IF(AO$3&gt;(A28stdlife+$E435),(Input!$M$170*(1+rvanilla)^0.5)-SUM($M435:AN435),(Input!$M$170*(1+rvanilla)^0.5)/A28stdlife))</f>
        <v>0</v>
      </c>
      <c r="AP435" s="161">
        <f>IF(A28stdlife="n/a","n/a",IF(AP$3&gt;(A28stdlife+$E435),(Input!$M$170*(1+rvanilla)^0.5)-SUM($M435:AO435),(Input!$M$170*(1+rvanilla)^0.5)/A28stdlife))</f>
        <v>0</v>
      </c>
      <c r="AQ435" s="161">
        <f>IF(A28stdlife="n/a","n/a",IF(AQ$3&gt;(A28stdlife+$E435),(Input!$M$170*(1+rvanilla)^0.5)-SUM($M435:AP435),(Input!$M$170*(1+rvanilla)^0.5)/A28stdlife))</f>
        <v>0</v>
      </c>
      <c r="AR435" s="161">
        <f>IF(A28stdlife="n/a","n/a",IF(AR$3&gt;(A28stdlife+$E435),(Input!$M$170*(1+rvanilla)^0.5)-SUM($M435:AQ435),(Input!$M$170*(1+rvanilla)^0.5)/A28stdlife))</f>
        <v>0</v>
      </c>
      <c r="AS435" s="161">
        <f>IF(A28stdlife="n/a","n/a",IF(AS$3&gt;(A28stdlife+$E435),(Input!$M$170*(1+rvanilla)^0.5)-SUM($M435:AR435),(Input!$M$170*(1+rvanilla)^0.5)/A28stdlife))</f>
        <v>0</v>
      </c>
      <c r="AT435" s="161">
        <f>IF(A28stdlife="n/a","n/a",IF(AT$3&gt;(A28stdlife+$E435),(Input!$M$170*(1+rvanilla)^0.5)-SUM($M435:AS435),(Input!$M$170*(1+rvanilla)^0.5)/A28stdlife))</f>
        <v>0</v>
      </c>
      <c r="AU435" s="161">
        <f>IF(A28stdlife="n/a","n/a",IF(AU$3&gt;(A28stdlife+$E435),(Input!$M$170*(1+rvanilla)^0.5)-SUM($M435:AT435),(Input!$M$170*(1+rvanilla)^0.5)/A28stdlife))</f>
        <v>0</v>
      </c>
      <c r="AV435" s="161">
        <f>IF(A28stdlife="n/a","n/a",IF(AV$3&gt;(A28stdlife+$E435),(Input!$M$170*(1+rvanilla)^0.5)-SUM($M435:AU435),(Input!$M$170*(1+rvanilla)^0.5)/A28stdlife))</f>
        <v>0</v>
      </c>
      <c r="AW435" s="161">
        <f>IF(A28stdlife="n/a","n/a",IF(AW$3&gt;(A28stdlife+$E435),(Input!$M$170*(1+rvanilla)^0.5)-SUM($M435:AV435),(Input!$M$170*(1+rvanilla)^0.5)/A28stdlife))</f>
        <v>0</v>
      </c>
      <c r="AX435" s="161">
        <f>IF(A28stdlife="n/a","n/a",IF(AX$3&gt;(A28stdlife+$E435),(Input!$M$170*(1+rvanilla)^0.5)-SUM($M435:AW435),(Input!$M$170*(1+rvanilla)^0.5)/A28stdlife))</f>
        <v>0</v>
      </c>
      <c r="AY435" s="161">
        <f>IF(A28stdlife="n/a","n/a",IF(AY$3&gt;(A28stdlife+$E435),(Input!$M$170*(1+rvanilla)^0.5)-SUM($M435:AX435),(Input!$M$170*(1+rvanilla)^0.5)/A28stdlife))</f>
        <v>0</v>
      </c>
      <c r="AZ435" s="161">
        <f>IF(A28stdlife="n/a","n/a",IF(AZ$3&gt;(A28stdlife+$E435),(Input!$M$170*(1+rvanilla)^0.5)-SUM($M435:AY435),(Input!$M$170*(1+rvanilla)^0.5)/A28stdlife))</f>
        <v>0</v>
      </c>
      <c r="BA435" s="161">
        <f>IF(A28stdlife="n/a","n/a",IF(BA$3&gt;(A28stdlife+$E435),(Input!$M$170*(1+rvanilla)^0.5)-SUM($M435:AZ435),(Input!$M$170*(1+rvanilla)^0.5)/A28stdlife))</f>
        <v>0</v>
      </c>
      <c r="BB435" s="161">
        <f>IF(A28stdlife="n/a","n/a",IF(BB$3&gt;(A28stdlife+$E435),(Input!$M$170*(1+rvanilla)^0.5)-SUM($M435:BA435),(Input!$M$170*(1+rvanilla)^0.5)/A28stdlife))</f>
        <v>0</v>
      </c>
      <c r="BC435" s="161">
        <f>IF(A28stdlife="n/a","n/a",IF(BC$3&gt;(A28stdlife+$E435),(Input!$M$170*(1+rvanilla)^0.5)-SUM($M435:BB435),(Input!$M$170*(1+rvanilla)^0.5)/A28stdlife))</f>
        <v>0</v>
      </c>
      <c r="BD435" s="161">
        <f>IF(A28stdlife="n/a","n/a",IF(BD$3&gt;(A28stdlife+$E435),(Input!$M$170*(1+rvanilla)^0.5)-SUM($M435:BC435),(Input!$M$170*(1+rvanilla)^0.5)/A28stdlife))</f>
        <v>0</v>
      </c>
      <c r="BE435" s="161">
        <f>IF(A28stdlife="n/a","n/a",IF(BE$3&gt;(A28stdlife+$E435),(Input!$M$170*(1+rvanilla)^0.5)-SUM($M435:BD435),(Input!$M$170*(1+rvanilla)^0.5)/A28stdlife))</f>
        <v>0</v>
      </c>
      <c r="BF435" s="161">
        <f>IF(A28stdlife="n/a","n/a",IF(BF$3&gt;(A28stdlife+$E435),(Input!$M$170*(1+rvanilla)^0.5)-SUM($M435:BE435),(Input!$M$170*(1+rvanilla)^0.5)/A28stdlife))</f>
        <v>0</v>
      </c>
      <c r="BG435" s="161">
        <f>IF(A28stdlife="n/a","n/a",IF(BG$3&gt;(A28stdlife+$E435),(Input!$M$170*(1+rvanilla)^0.5)-SUM($M435:BF435),(Input!$M$170*(1+rvanilla)^0.5)/A28stdlife))</f>
        <v>0</v>
      </c>
      <c r="BH435" s="161">
        <f>IF(A28stdlife="n/a","n/a",IF(BH$3&gt;(A28stdlife+$E435),(Input!$M$170*(1+rvanilla)^0.5)-SUM($M435:BG435),(Input!$M$170*(1+rvanilla)^0.5)/A28stdlife))</f>
        <v>0</v>
      </c>
      <c r="BI435" s="161">
        <f>IF(A28stdlife="n/a","n/a",IF(BI$3&gt;(A28stdlife+$E435),(Input!$M$170*(1+rvanilla)^0.5)-SUM($M435:BH435),(Input!$M$170*(1+rvanilla)^0.5)/A28stdlife))</f>
        <v>0</v>
      </c>
      <c r="BJ435" s="19"/>
      <c r="BK435" s="19"/>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idden="1" outlineLevel="2" x14ac:dyDescent="0.2">
      <c r="A436" s="19"/>
      <c r="B436" s="19"/>
      <c r="C436" s="35"/>
      <c r="D436" s="469"/>
      <c r="E436" s="281">
        <v>8</v>
      </c>
      <c r="F436" s="37"/>
      <c r="G436" s="393"/>
      <c r="H436" s="307"/>
      <c r="I436" s="307"/>
      <c r="J436" s="307"/>
      <c r="K436" s="307"/>
      <c r="L436" s="307"/>
      <c r="M436" s="307"/>
      <c r="N436" s="306"/>
      <c r="O436" s="161">
        <f>IF(A28stdlife="n/a","n/a",IF(O$3&gt;(A28stdlife+$E436),(Input!$N$170*(1+rvanilla)^0.5)-SUM($N436:N436),(Input!$N$170*(1+rvanilla)^0.5)/A28stdlife))</f>
        <v>0</v>
      </c>
      <c r="P436" s="161">
        <f>IF(A28stdlife="n/a","n/a",IF(P$3&gt;(A28stdlife+$E436),(Input!$N$170*(1+rvanilla)^0.5)-SUM($N436:O436),(Input!$N$170*(1+rvanilla)^0.5)/A28stdlife))</f>
        <v>0</v>
      </c>
      <c r="Q436" s="161">
        <f>IF(A28stdlife="n/a","n/a",IF(Q$3&gt;(A28stdlife+$E436),(Input!$N$170*(1+rvanilla)^0.5)-SUM($N436:P436),(Input!$N$170*(1+rvanilla)^0.5)/A28stdlife))</f>
        <v>0</v>
      </c>
      <c r="R436" s="161">
        <f>IF(A28stdlife="n/a","n/a",IF(R$3&gt;(A28stdlife+$E436),(Input!$N$170*(1+rvanilla)^0.5)-SUM($N436:Q436),(Input!$N$170*(1+rvanilla)^0.5)/A28stdlife))</f>
        <v>0</v>
      </c>
      <c r="S436" s="161">
        <f>IF(A28stdlife="n/a","n/a",IF(S$3&gt;(A28stdlife+$E436),(Input!$N$170*(1+rvanilla)^0.5)-SUM($N436:R436),(Input!$N$170*(1+rvanilla)^0.5)/A28stdlife))</f>
        <v>0</v>
      </c>
      <c r="T436" s="161">
        <f>IF(A28stdlife="n/a","n/a",IF(T$3&gt;(A28stdlife+$E436),(Input!$N$170*(1+rvanilla)^0.5)-SUM($N436:S436),(Input!$N$170*(1+rvanilla)^0.5)/A28stdlife))</f>
        <v>0</v>
      </c>
      <c r="U436" s="161">
        <f>IF(A28stdlife="n/a","n/a",IF(U$3&gt;(A28stdlife+$E436),(Input!$N$170*(1+rvanilla)^0.5)-SUM($N436:T436),(Input!$N$170*(1+rvanilla)^0.5)/A28stdlife))</f>
        <v>0</v>
      </c>
      <c r="V436" s="161">
        <f>IF(A28stdlife="n/a","n/a",IF(V$3&gt;(A28stdlife+$E436),(Input!$N$170*(1+rvanilla)^0.5)-SUM($N436:U436),(Input!$N$170*(1+rvanilla)^0.5)/A28stdlife))</f>
        <v>0</v>
      </c>
      <c r="W436" s="161">
        <f>IF(A28stdlife="n/a","n/a",IF(W$3&gt;(A28stdlife+$E436),(Input!$N$170*(1+rvanilla)^0.5)-SUM($N436:V436),(Input!$N$170*(1+rvanilla)^0.5)/A28stdlife))</f>
        <v>0</v>
      </c>
      <c r="X436" s="161">
        <f>IF(A28stdlife="n/a","n/a",IF(X$3&gt;(A28stdlife+$E436),(Input!$N$170*(1+rvanilla)^0.5)-SUM($N436:W436),(Input!$N$170*(1+rvanilla)^0.5)/A28stdlife))</f>
        <v>0</v>
      </c>
      <c r="Y436" s="161">
        <f>IF(A28stdlife="n/a","n/a",IF(Y$3&gt;(A28stdlife+$E436),(Input!$N$170*(1+rvanilla)^0.5)-SUM($N436:X436),(Input!$N$170*(1+rvanilla)^0.5)/A28stdlife))</f>
        <v>0</v>
      </c>
      <c r="Z436" s="161">
        <f>IF(A28stdlife="n/a","n/a",IF(Z$3&gt;(A28stdlife+$E436),(Input!$N$170*(1+rvanilla)^0.5)-SUM($N436:Y436),(Input!$N$170*(1+rvanilla)^0.5)/A28stdlife))</f>
        <v>0</v>
      </c>
      <c r="AA436" s="161">
        <f>IF(A28stdlife="n/a","n/a",IF(AA$3&gt;(A28stdlife+$E436),(Input!$N$170*(1+rvanilla)^0.5)-SUM($N436:Z436),(Input!$N$170*(1+rvanilla)^0.5)/A28stdlife))</f>
        <v>0</v>
      </c>
      <c r="AB436" s="161">
        <f>IF(A28stdlife="n/a","n/a",IF(AB$3&gt;(A28stdlife+$E436),(Input!$N$170*(1+rvanilla)^0.5)-SUM($N436:AA436),(Input!$N$170*(1+rvanilla)^0.5)/A28stdlife))</f>
        <v>0</v>
      </c>
      <c r="AC436" s="161">
        <f>IF(A28stdlife="n/a","n/a",IF(AC$3&gt;(A28stdlife+$E436),(Input!$N$170*(1+rvanilla)^0.5)-SUM($N436:AB436),(Input!$N$170*(1+rvanilla)^0.5)/A28stdlife))</f>
        <v>0</v>
      </c>
      <c r="AD436" s="161">
        <f>IF(A28stdlife="n/a","n/a",IF(AD$3&gt;(A28stdlife+$E436),(Input!$N$170*(1+rvanilla)^0.5)-SUM($N436:AC436),(Input!$N$170*(1+rvanilla)^0.5)/A28stdlife))</f>
        <v>0</v>
      </c>
      <c r="AE436" s="161">
        <f>IF(A28stdlife="n/a","n/a",IF(AE$3&gt;(A28stdlife+$E436),(Input!$N$170*(1+rvanilla)^0.5)-SUM($N436:AD436),(Input!$N$170*(1+rvanilla)^0.5)/A28stdlife))</f>
        <v>0</v>
      </c>
      <c r="AF436" s="161">
        <f>IF(A28stdlife="n/a","n/a",IF(AF$3&gt;(A28stdlife+$E436),(Input!$N$170*(1+rvanilla)^0.5)-SUM($N436:AE436),(Input!$N$170*(1+rvanilla)^0.5)/A28stdlife))</f>
        <v>0</v>
      </c>
      <c r="AG436" s="161">
        <f>IF(A28stdlife="n/a","n/a",IF(AG$3&gt;(A28stdlife+$E436),(Input!$N$170*(1+rvanilla)^0.5)-SUM($N436:AF436),(Input!$N$170*(1+rvanilla)^0.5)/A28stdlife))</f>
        <v>0</v>
      </c>
      <c r="AH436" s="161">
        <f>IF(A28stdlife="n/a","n/a",IF(AH$3&gt;(A28stdlife+$E436),(Input!$N$170*(1+rvanilla)^0.5)-SUM($N436:AG436),(Input!$N$170*(1+rvanilla)^0.5)/A28stdlife))</f>
        <v>0</v>
      </c>
      <c r="AI436" s="161">
        <f>IF(A28stdlife="n/a","n/a",IF(AI$3&gt;(A28stdlife+$E436),(Input!$N$170*(1+rvanilla)^0.5)-SUM($N436:AH436),(Input!$N$170*(1+rvanilla)^0.5)/A28stdlife))</f>
        <v>0</v>
      </c>
      <c r="AJ436" s="161">
        <f>IF(A28stdlife="n/a","n/a",IF(AJ$3&gt;(A28stdlife+$E436),(Input!$N$170*(1+rvanilla)^0.5)-SUM($N436:AI436),(Input!$N$170*(1+rvanilla)^0.5)/A28stdlife))</f>
        <v>0</v>
      </c>
      <c r="AK436" s="161">
        <f>IF(A28stdlife="n/a","n/a",IF(AK$3&gt;(A28stdlife+$E436),(Input!$N$170*(1+rvanilla)^0.5)-SUM($N436:AJ436),(Input!$N$170*(1+rvanilla)^0.5)/A28stdlife))</f>
        <v>0</v>
      </c>
      <c r="AL436" s="161">
        <f>IF(A28stdlife="n/a","n/a",IF(AL$3&gt;(A28stdlife+$E436),(Input!$N$170*(1+rvanilla)^0.5)-SUM($N436:AK436),(Input!$N$170*(1+rvanilla)^0.5)/A28stdlife))</f>
        <v>0</v>
      </c>
      <c r="AM436" s="161">
        <f>IF(A28stdlife="n/a","n/a",IF(AM$3&gt;(A28stdlife+$E436),(Input!$N$170*(1+rvanilla)^0.5)-SUM($N436:AL436),(Input!$N$170*(1+rvanilla)^0.5)/A28stdlife))</f>
        <v>0</v>
      </c>
      <c r="AN436" s="161">
        <f>IF(A28stdlife="n/a","n/a",IF(AN$3&gt;(A28stdlife+$E436),(Input!$N$170*(1+rvanilla)^0.5)-SUM($N436:AM436),(Input!$N$170*(1+rvanilla)^0.5)/A28stdlife))</f>
        <v>0</v>
      </c>
      <c r="AO436" s="161">
        <f>IF(A28stdlife="n/a","n/a",IF(AO$3&gt;(A28stdlife+$E436),(Input!$N$170*(1+rvanilla)^0.5)-SUM($N436:AN436),(Input!$N$170*(1+rvanilla)^0.5)/A28stdlife))</f>
        <v>0</v>
      </c>
      <c r="AP436" s="161">
        <f>IF(A28stdlife="n/a","n/a",IF(AP$3&gt;(A28stdlife+$E436),(Input!$N$170*(1+rvanilla)^0.5)-SUM($N436:AO436),(Input!$N$170*(1+rvanilla)^0.5)/A28stdlife))</f>
        <v>0</v>
      </c>
      <c r="AQ436" s="161">
        <f>IF(A28stdlife="n/a","n/a",IF(AQ$3&gt;(A28stdlife+$E436),(Input!$N$170*(1+rvanilla)^0.5)-SUM($N436:AP436),(Input!$N$170*(1+rvanilla)^0.5)/A28stdlife))</f>
        <v>0</v>
      </c>
      <c r="AR436" s="161">
        <f>IF(A28stdlife="n/a","n/a",IF(AR$3&gt;(A28stdlife+$E436),(Input!$N$170*(1+rvanilla)^0.5)-SUM($N436:AQ436),(Input!$N$170*(1+rvanilla)^0.5)/A28stdlife))</f>
        <v>0</v>
      </c>
      <c r="AS436" s="161">
        <f>IF(A28stdlife="n/a","n/a",IF(AS$3&gt;(A28stdlife+$E436),(Input!$N$170*(1+rvanilla)^0.5)-SUM($N436:AR436),(Input!$N$170*(1+rvanilla)^0.5)/A28stdlife))</f>
        <v>0</v>
      </c>
      <c r="AT436" s="161">
        <f>IF(A28stdlife="n/a","n/a",IF(AT$3&gt;(A28stdlife+$E436),(Input!$N$170*(1+rvanilla)^0.5)-SUM($N436:AS436),(Input!$N$170*(1+rvanilla)^0.5)/A28stdlife))</f>
        <v>0</v>
      </c>
      <c r="AU436" s="161">
        <f>IF(A28stdlife="n/a","n/a",IF(AU$3&gt;(A28stdlife+$E436),(Input!$N$170*(1+rvanilla)^0.5)-SUM($N436:AT436),(Input!$N$170*(1+rvanilla)^0.5)/A28stdlife))</f>
        <v>0</v>
      </c>
      <c r="AV436" s="161">
        <f>IF(A28stdlife="n/a","n/a",IF(AV$3&gt;(A28stdlife+$E436),(Input!$N$170*(1+rvanilla)^0.5)-SUM($N436:AU436),(Input!$N$170*(1+rvanilla)^0.5)/A28stdlife))</f>
        <v>0</v>
      </c>
      <c r="AW436" s="161">
        <f>IF(A28stdlife="n/a","n/a",IF(AW$3&gt;(A28stdlife+$E436),(Input!$N$170*(1+rvanilla)^0.5)-SUM($N436:AV436),(Input!$N$170*(1+rvanilla)^0.5)/A28stdlife))</f>
        <v>0</v>
      </c>
      <c r="AX436" s="161">
        <f>IF(A28stdlife="n/a","n/a",IF(AX$3&gt;(A28stdlife+$E436),(Input!$N$170*(1+rvanilla)^0.5)-SUM($N436:AW436),(Input!$N$170*(1+rvanilla)^0.5)/A28stdlife))</f>
        <v>0</v>
      </c>
      <c r="AY436" s="161">
        <f>IF(A28stdlife="n/a","n/a",IF(AY$3&gt;(A28stdlife+$E436),(Input!$N$170*(1+rvanilla)^0.5)-SUM($N436:AX436),(Input!$N$170*(1+rvanilla)^0.5)/A28stdlife))</f>
        <v>0</v>
      </c>
      <c r="AZ436" s="161">
        <f>IF(A28stdlife="n/a","n/a",IF(AZ$3&gt;(A28stdlife+$E436),(Input!$N$170*(1+rvanilla)^0.5)-SUM($N436:AY436),(Input!$N$170*(1+rvanilla)^0.5)/A28stdlife))</f>
        <v>0</v>
      </c>
      <c r="BA436" s="161">
        <f>IF(A28stdlife="n/a","n/a",IF(BA$3&gt;(A28stdlife+$E436),(Input!$N$170*(1+rvanilla)^0.5)-SUM($N436:AZ436),(Input!$N$170*(1+rvanilla)^0.5)/A28stdlife))</f>
        <v>0</v>
      </c>
      <c r="BB436" s="161">
        <f>IF(A28stdlife="n/a","n/a",IF(BB$3&gt;(A28stdlife+$E436),(Input!$N$170*(1+rvanilla)^0.5)-SUM($N436:BA436),(Input!$N$170*(1+rvanilla)^0.5)/A28stdlife))</f>
        <v>0</v>
      </c>
      <c r="BC436" s="161">
        <f>IF(A28stdlife="n/a","n/a",IF(BC$3&gt;(A28stdlife+$E436),(Input!$N$170*(1+rvanilla)^0.5)-SUM($N436:BB436),(Input!$N$170*(1+rvanilla)^0.5)/A28stdlife))</f>
        <v>0</v>
      </c>
      <c r="BD436" s="161">
        <f>IF(A28stdlife="n/a","n/a",IF(BD$3&gt;(A28stdlife+$E436),(Input!$N$170*(1+rvanilla)^0.5)-SUM($N436:BC436),(Input!$N$170*(1+rvanilla)^0.5)/A28stdlife))</f>
        <v>0</v>
      </c>
      <c r="BE436" s="161">
        <f>IF(A28stdlife="n/a","n/a",IF(BE$3&gt;(A28stdlife+$E436),(Input!$N$170*(1+rvanilla)^0.5)-SUM($N436:BD436),(Input!$N$170*(1+rvanilla)^0.5)/A28stdlife))</f>
        <v>0</v>
      </c>
      <c r="BF436" s="161">
        <f>IF(A28stdlife="n/a","n/a",IF(BF$3&gt;(A28stdlife+$E436),(Input!$N$170*(1+rvanilla)^0.5)-SUM($N436:BE436),(Input!$N$170*(1+rvanilla)^0.5)/A28stdlife))</f>
        <v>0</v>
      </c>
      <c r="BG436" s="161">
        <f>IF(A28stdlife="n/a","n/a",IF(BG$3&gt;(A28stdlife+$E436),(Input!$N$170*(1+rvanilla)^0.5)-SUM($N436:BF436),(Input!$N$170*(1+rvanilla)^0.5)/A28stdlife))</f>
        <v>0</v>
      </c>
      <c r="BH436" s="161">
        <f>IF(A28stdlife="n/a","n/a",IF(BH$3&gt;(A28stdlife+$E436),(Input!$N$170*(1+rvanilla)^0.5)-SUM($N436:BG436),(Input!$N$170*(1+rvanilla)^0.5)/A28stdlife))</f>
        <v>0</v>
      </c>
      <c r="BI436" s="161">
        <f>IF(A28stdlife="n/a","n/a",IF(BI$3&gt;(A28stdlife+$E436),(Input!$N$170*(1+rvanilla)^0.5)-SUM($N436:BH436),(Input!$N$170*(1+rvanilla)^0.5)/A28stdlife))</f>
        <v>0</v>
      </c>
      <c r="BJ436" s="19"/>
      <c r="BK436" s="19"/>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idden="1" outlineLevel="2" x14ac:dyDescent="0.2">
      <c r="A437" s="19"/>
      <c r="B437" s="19"/>
      <c r="C437" s="35"/>
      <c r="D437" s="469"/>
      <c r="E437" s="281">
        <v>9</v>
      </c>
      <c r="F437" s="37"/>
      <c r="G437" s="393"/>
      <c r="H437" s="307"/>
      <c r="I437" s="307"/>
      <c r="J437" s="307"/>
      <c r="K437" s="307"/>
      <c r="L437" s="307"/>
      <c r="M437" s="307"/>
      <c r="N437" s="307"/>
      <c r="O437" s="306"/>
      <c r="P437" s="161">
        <f>IF(A28stdlife="n/a","n/a",IF(P$3&gt;(A28stdlife+$E437),(Input!$O$170*(1+rvanilla)^0.5)-SUM($O437:O437),(Input!$O$170*(1+rvanilla)^0.5)/A28stdlife))</f>
        <v>0</v>
      </c>
      <c r="Q437" s="161">
        <f>IF(A28stdlife="n/a","n/a",IF(Q$3&gt;(A28stdlife+$E437),(Input!$O$170*(1+rvanilla)^0.5)-SUM($O437:P437),(Input!$O$170*(1+rvanilla)^0.5)/A28stdlife))</f>
        <v>0</v>
      </c>
      <c r="R437" s="161">
        <f>IF(A28stdlife="n/a","n/a",IF(R$3&gt;(A28stdlife+$E437),(Input!$O$170*(1+rvanilla)^0.5)-SUM($O437:Q437),(Input!$O$170*(1+rvanilla)^0.5)/A28stdlife))</f>
        <v>0</v>
      </c>
      <c r="S437" s="161">
        <f>IF(A28stdlife="n/a","n/a",IF(S$3&gt;(A28stdlife+$E437),(Input!$O$170*(1+rvanilla)^0.5)-SUM($O437:R437),(Input!$O$170*(1+rvanilla)^0.5)/A28stdlife))</f>
        <v>0</v>
      </c>
      <c r="T437" s="161">
        <f>IF(A28stdlife="n/a","n/a",IF(T$3&gt;(A28stdlife+$E437),(Input!$O$170*(1+rvanilla)^0.5)-SUM($O437:S437),(Input!$O$170*(1+rvanilla)^0.5)/A28stdlife))</f>
        <v>0</v>
      </c>
      <c r="U437" s="161">
        <f>IF(A28stdlife="n/a","n/a",IF(U$3&gt;(A28stdlife+$E437),(Input!$O$170*(1+rvanilla)^0.5)-SUM($O437:T437),(Input!$O$170*(1+rvanilla)^0.5)/A28stdlife))</f>
        <v>0</v>
      </c>
      <c r="V437" s="161">
        <f>IF(A28stdlife="n/a","n/a",IF(V$3&gt;(A28stdlife+$E437),(Input!$O$170*(1+rvanilla)^0.5)-SUM($O437:U437),(Input!$O$170*(1+rvanilla)^0.5)/A28stdlife))</f>
        <v>0</v>
      </c>
      <c r="W437" s="161">
        <f>IF(A28stdlife="n/a","n/a",IF(W$3&gt;(A28stdlife+$E437),(Input!$O$170*(1+rvanilla)^0.5)-SUM($O437:V437),(Input!$O$170*(1+rvanilla)^0.5)/A28stdlife))</f>
        <v>0</v>
      </c>
      <c r="X437" s="161">
        <f>IF(A28stdlife="n/a","n/a",IF(X$3&gt;(A28stdlife+$E437),(Input!$O$170*(1+rvanilla)^0.5)-SUM($O437:W437),(Input!$O$170*(1+rvanilla)^0.5)/A28stdlife))</f>
        <v>0</v>
      </c>
      <c r="Y437" s="161">
        <f>IF(A28stdlife="n/a","n/a",IF(Y$3&gt;(A28stdlife+$E437),(Input!$O$170*(1+rvanilla)^0.5)-SUM($O437:X437),(Input!$O$170*(1+rvanilla)^0.5)/A28stdlife))</f>
        <v>0</v>
      </c>
      <c r="Z437" s="161">
        <f>IF(A28stdlife="n/a","n/a",IF(Z$3&gt;(A28stdlife+$E437),(Input!$O$170*(1+rvanilla)^0.5)-SUM($O437:Y437),(Input!$O$170*(1+rvanilla)^0.5)/A28stdlife))</f>
        <v>0</v>
      </c>
      <c r="AA437" s="161">
        <f>IF(A28stdlife="n/a","n/a",IF(AA$3&gt;(A28stdlife+$E437),(Input!$O$170*(1+rvanilla)^0.5)-SUM($O437:Z437),(Input!$O$170*(1+rvanilla)^0.5)/A28stdlife))</f>
        <v>0</v>
      </c>
      <c r="AB437" s="161">
        <f>IF(A28stdlife="n/a","n/a",IF(AB$3&gt;(A28stdlife+$E437),(Input!$O$170*(1+rvanilla)^0.5)-SUM($O437:AA437),(Input!$O$170*(1+rvanilla)^0.5)/A28stdlife))</f>
        <v>0</v>
      </c>
      <c r="AC437" s="161">
        <f>IF(A28stdlife="n/a","n/a",IF(AC$3&gt;(A28stdlife+$E437),(Input!$O$170*(1+rvanilla)^0.5)-SUM($O437:AB437),(Input!$O$170*(1+rvanilla)^0.5)/A28stdlife))</f>
        <v>0</v>
      </c>
      <c r="AD437" s="161">
        <f>IF(A28stdlife="n/a","n/a",IF(AD$3&gt;(A28stdlife+$E437),(Input!$O$170*(1+rvanilla)^0.5)-SUM($O437:AC437),(Input!$O$170*(1+rvanilla)^0.5)/A28stdlife))</f>
        <v>0</v>
      </c>
      <c r="AE437" s="161">
        <f>IF(A28stdlife="n/a","n/a",IF(AE$3&gt;(A28stdlife+$E437),(Input!$O$170*(1+rvanilla)^0.5)-SUM($O437:AD437),(Input!$O$170*(1+rvanilla)^0.5)/A28stdlife))</f>
        <v>0</v>
      </c>
      <c r="AF437" s="161">
        <f>IF(A28stdlife="n/a","n/a",IF(AF$3&gt;(A28stdlife+$E437),(Input!$O$170*(1+rvanilla)^0.5)-SUM($O437:AE437),(Input!$O$170*(1+rvanilla)^0.5)/A28stdlife))</f>
        <v>0</v>
      </c>
      <c r="AG437" s="161">
        <f>IF(A28stdlife="n/a","n/a",IF(AG$3&gt;(A28stdlife+$E437),(Input!$O$170*(1+rvanilla)^0.5)-SUM($O437:AF437),(Input!$O$170*(1+rvanilla)^0.5)/A28stdlife))</f>
        <v>0</v>
      </c>
      <c r="AH437" s="161">
        <f>IF(A28stdlife="n/a","n/a",IF(AH$3&gt;(A28stdlife+$E437),(Input!$O$170*(1+rvanilla)^0.5)-SUM($O437:AG437),(Input!$O$170*(1+rvanilla)^0.5)/A28stdlife))</f>
        <v>0</v>
      </c>
      <c r="AI437" s="161">
        <f>IF(A28stdlife="n/a","n/a",IF(AI$3&gt;(A28stdlife+$E437),(Input!$O$170*(1+rvanilla)^0.5)-SUM($O437:AH437),(Input!$O$170*(1+rvanilla)^0.5)/A28stdlife))</f>
        <v>0</v>
      </c>
      <c r="AJ437" s="161">
        <f>IF(A28stdlife="n/a","n/a",IF(AJ$3&gt;(A28stdlife+$E437),(Input!$O$170*(1+rvanilla)^0.5)-SUM($O437:AI437),(Input!$O$170*(1+rvanilla)^0.5)/A28stdlife))</f>
        <v>0</v>
      </c>
      <c r="AK437" s="161">
        <f>IF(A28stdlife="n/a","n/a",IF(AK$3&gt;(A28stdlife+$E437),(Input!$O$170*(1+rvanilla)^0.5)-SUM($O437:AJ437),(Input!$O$170*(1+rvanilla)^0.5)/A28stdlife))</f>
        <v>0</v>
      </c>
      <c r="AL437" s="161">
        <f>IF(A28stdlife="n/a","n/a",IF(AL$3&gt;(A28stdlife+$E437),(Input!$O$170*(1+rvanilla)^0.5)-SUM($O437:AK437),(Input!$O$170*(1+rvanilla)^0.5)/A28stdlife))</f>
        <v>0</v>
      </c>
      <c r="AM437" s="161">
        <f>IF(A28stdlife="n/a","n/a",IF(AM$3&gt;(A28stdlife+$E437),(Input!$O$170*(1+rvanilla)^0.5)-SUM($O437:AL437),(Input!$O$170*(1+rvanilla)^0.5)/A28stdlife))</f>
        <v>0</v>
      </c>
      <c r="AN437" s="161">
        <f>IF(A28stdlife="n/a","n/a",IF(AN$3&gt;(A28stdlife+$E437),(Input!$O$170*(1+rvanilla)^0.5)-SUM($O437:AM437),(Input!$O$170*(1+rvanilla)^0.5)/A28stdlife))</f>
        <v>0</v>
      </c>
      <c r="AO437" s="161">
        <f>IF(A28stdlife="n/a","n/a",IF(AO$3&gt;(A28stdlife+$E437),(Input!$O$170*(1+rvanilla)^0.5)-SUM($O437:AN437),(Input!$O$170*(1+rvanilla)^0.5)/A28stdlife))</f>
        <v>0</v>
      </c>
      <c r="AP437" s="161">
        <f>IF(A28stdlife="n/a","n/a",IF(AP$3&gt;(A28stdlife+$E437),(Input!$O$170*(1+rvanilla)^0.5)-SUM($O437:AO437),(Input!$O$170*(1+rvanilla)^0.5)/A28stdlife))</f>
        <v>0</v>
      </c>
      <c r="AQ437" s="161">
        <f>IF(A28stdlife="n/a","n/a",IF(AQ$3&gt;(A28stdlife+$E437),(Input!$O$170*(1+rvanilla)^0.5)-SUM($O437:AP437),(Input!$O$170*(1+rvanilla)^0.5)/A28stdlife))</f>
        <v>0</v>
      </c>
      <c r="AR437" s="161">
        <f>IF(A28stdlife="n/a","n/a",IF(AR$3&gt;(A28stdlife+$E437),(Input!$O$170*(1+rvanilla)^0.5)-SUM($O437:AQ437),(Input!$O$170*(1+rvanilla)^0.5)/A28stdlife))</f>
        <v>0</v>
      </c>
      <c r="AS437" s="161">
        <f>IF(A28stdlife="n/a","n/a",IF(AS$3&gt;(A28stdlife+$E437),(Input!$O$170*(1+rvanilla)^0.5)-SUM($O437:AR437),(Input!$O$170*(1+rvanilla)^0.5)/A28stdlife))</f>
        <v>0</v>
      </c>
      <c r="AT437" s="161">
        <f>IF(A28stdlife="n/a","n/a",IF(AT$3&gt;(A28stdlife+$E437),(Input!$O$170*(1+rvanilla)^0.5)-SUM($O437:AS437),(Input!$O$170*(1+rvanilla)^0.5)/A28stdlife))</f>
        <v>0</v>
      </c>
      <c r="AU437" s="161">
        <f>IF(A28stdlife="n/a","n/a",IF(AU$3&gt;(A28stdlife+$E437),(Input!$O$170*(1+rvanilla)^0.5)-SUM($O437:AT437),(Input!$O$170*(1+rvanilla)^0.5)/A28stdlife))</f>
        <v>0</v>
      </c>
      <c r="AV437" s="161">
        <f>IF(A28stdlife="n/a","n/a",IF(AV$3&gt;(A28stdlife+$E437),(Input!$O$170*(1+rvanilla)^0.5)-SUM($O437:AU437),(Input!$O$170*(1+rvanilla)^0.5)/A28stdlife))</f>
        <v>0</v>
      </c>
      <c r="AW437" s="161">
        <f>IF(A28stdlife="n/a","n/a",IF(AW$3&gt;(A28stdlife+$E437),(Input!$O$170*(1+rvanilla)^0.5)-SUM($O437:AV437),(Input!$O$170*(1+rvanilla)^0.5)/A28stdlife))</f>
        <v>0</v>
      </c>
      <c r="AX437" s="161">
        <f>IF(A28stdlife="n/a","n/a",IF(AX$3&gt;(A28stdlife+$E437),(Input!$O$170*(1+rvanilla)^0.5)-SUM($O437:AW437),(Input!$O$170*(1+rvanilla)^0.5)/A28stdlife))</f>
        <v>0</v>
      </c>
      <c r="AY437" s="161">
        <f>IF(A28stdlife="n/a","n/a",IF(AY$3&gt;(A28stdlife+$E437),(Input!$O$170*(1+rvanilla)^0.5)-SUM($O437:AX437),(Input!$O$170*(1+rvanilla)^0.5)/A28stdlife))</f>
        <v>0</v>
      </c>
      <c r="AZ437" s="161">
        <f>IF(A28stdlife="n/a","n/a",IF(AZ$3&gt;(A28stdlife+$E437),(Input!$O$170*(1+rvanilla)^0.5)-SUM($O437:AY437),(Input!$O$170*(1+rvanilla)^0.5)/A28stdlife))</f>
        <v>0</v>
      </c>
      <c r="BA437" s="161">
        <f>IF(A28stdlife="n/a","n/a",IF(BA$3&gt;(A28stdlife+$E437),(Input!$O$170*(1+rvanilla)^0.5)-SUM($O437:AZ437),(Input!$O$170*(1+rvanilla)^0.5)/A28stdlife))</f>
        <v>0</v>
      </c>
      <c r="BB437" s="161">
        <f>IF(A28stdlife="n/a","n/a",IF(BB$3&gt;(A28stdlife+$E437),(Input!$O$170*(1+rvanilla)^0.5)-SUM($O437:BA437),(Input!$O$170*(1+rvanilla)^0.5)/A28stdlife))</f>
        <v>0</v>
      </c>
      <c r="BC437" s="161">
        <f>IF(A28stdlife="n/a","n/a",IF(BC$3&gt;(A28stdlife+$E437),(Input!$O$170*(1+rvanilla)^0.5)-SUM($O437:BB437),(Input!$O$170*(1+rvanilla)^0.5)/A28stdlife))</f>
        <v>0</v>
      </c>
      <c r="BD437" s="161">
        <f>IF(A28stdlife="n/a","n/a",IF(BD$3&gt;(A28stdlife+$E437),(Input!$O$170*(1+rvanilla)^0.5)-SUM($O437:BC437),(Input!$O$170*(1+rvanilla)^0.5)/A28stdlife))</f>
        <v>0</v>
      </c>
      <c r="BE437" s="161">
        <f>IF(A28stdlife="n/a","n/a",IF(BE$3&gt;(A28stdlife+$E437),(Input!$O$170*(1+rvanilla)^0.5)-SUM($O437:BD437),(Input!$O$170*(1+rvanilla)^0.5)/A28stdlife))</f>
        <v>0</v>
      </c>
      <c r="BF437" s="161">
        <f>IF(A28stdlife="n/a","n/a",IF(BF$3&gt;(A28stdlife+$E437),(Input!$O$170*(1+rvanilla)^0.5)-SUM($O437:BE437),(Input!$O$170*(1+rvanilla)^0.5)/A28stdlife))</f>
        <v>0</v>
      </c>
      <c r="BG437" s="161">
        <f>IF(A28stdlife="n/a","n/a",IF(BG$3&gt;(A28stdlife+$E437),(Input!$O$170*(1+rvanilla)^0.5)-SUM($O437:BF437),(Input!$O$170*(1+rvanilla)^0.5)/A28stdlife))</f>
        <v>0</v>
      </c>
      <c r="BH437" s="161">
        <f>IF(A28stdlife="n/a","n/a",IF(BH$3&gt;(A28stdlife+$E437),(Input!$O$170*(1+rvanilla)^0.5)-SUM($O437:BG437),(Input!$O$170*(1+rvanilla)^0.5)/A28stdlife))</f>
        <v>0</v>
      </c>
      <c r="BI437" s="161">
        <f>IF(A28stdlife="n/a","n/a",IF(BI$3&gt;(A28stdlife+$E437),(Input!$O$170*(1+rvanilla)^0.5)-SUM($O437:BH437),(Input!$O$170*(1+rvanilla)^0.5)/A28stdlife))</f>
        <v>0</v>
      </c>
      <c r="BJ437" s="19"/>
      <c r="BK437" s="19"/>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idden="1" outlineLevel="2" x14ac:dyDescent="0.2">
      <c r="A438" s="19"/>
      <c r="B438" s="19"/>
      <c r="C438" s="35"/>
      <c r="D438" s="469"/>
      <c r="E438" s="282">
        <v>10</v>
      </c>
      <c r="F438" s="37"/>
      <c r="G438" s="393"/>
      <c r="H438" s="307"/>
      <c r="I438" s="307"/>
      <c r="J438" s="307"/>
      <c r="K438" s="307"/>
      <c r="L438" s="307"/>
      <c r="M438" s="307"/>
      <c r="N438" s="307"/>
      <c r="O438" s="307"/>
      <c r="P438" s="306"/>
      <c r="Q438" s="161">
        <f>IF(A28stdlife="n/a","n/a",IF(Q$3&gt;(A28stdlife+$E438),(Input!$P$170*(1+rvanilla)^0.5)-SUM($P438:P438),(Input!$P$170*(1+rvanilla)^0.5)/A28stdlife))</f>
        <v>0</v>
      </c>
      <c r="R438" s="161">
        <f>IF(A28stdlife="n/a","n/a",IF(R$3&gt;(A28stdlife+$E438),(Input!$P$170*(1+rvanilla)^0.5)-SUM($P438:Q438),(Input!$P$170*(1+rvanilla)^0.5)/A28stdlife))</f>
        <v>0</v>
      </c>
      <c r="S438" s="161">
        <f>IF(A28stdlife="n/a","n/a",IF(S$3&gt;(A28stdlife+$E438),(Input!$P$170*(1+rvanilla)^0.5)-SUM($P438:R438),(Input!$P$170*(1+rvanilla)^0.5)/A28stdlife))</f>
        <v>0</v>
      </c>
      <c r="T438" s="161">
        <f>IF(A28stdlife="n/a","n/a",IF(T$3&gt;(A28stdlife+$E438),(Input!$P$170*(1+rvanilla)^0.5)-SUM($P438:S438),(Input!$P$170*(1+rvanilla)^0.5)/A28stdlife))</f>
        <v>0</v>
      </c>
      <c r="U438" s="161">
        <f>IF(A28stdlife="n/a","n/a",IF(U$3&gt;(A28stdlife+$E438),(Input!$P$170*(1+rvanilla)^0.5)-SUM($P438:T438),(Input!$P$170*(1+rvanilla)^0.5)/A28stdlife))</f>
        <v>0</v>
      </c>
      <c r="V438" s="161">
        <f>IF(A28stdlife="n/a","n/a",IF(V$3&gt;(A28stdlife+$E438),(Input!$P$170*(1+rvanilla)^0.5)-SUM($P438:U438),(Input!$P$170*(1+rvanilla)^0.5)/A28stdlife))</f>
        <v>0</v>
      </c>
      <c r="W438" s="161">
        <f>IF(A28stdlife="n/a","n/a",IF(W$3&gt;(A28stdlife+$E438),(Input!$P$170*(1+rvanilla)^0.5)-SUM($P438:V438),(Input!$P$170*(1+rvanilla)^0.5)/A28stdlife))</f>
        <v>0</v>
      </c>
      <c r="X438" s="161">
        <f>IF(A28stdlife="n/a","n/a",IF(X$3&gt;(A28stdlife+$E438),(Input!$P$170*(1+rvanilla)^0.5)-SUM($P438:W438),(Input!$P$170*(1+rvanilla)^0.5)/A28stdlife))</f>
        <v>0</v>
      </c>
      <c r="Y438" s="161">
        <f>IF(A28stdlife="n/a","n/a",IF(Y$3&gt;(A28stdlife+$E438),(Input!$P$170*(1+rvanilla)^0.5)-SUM($P438:X438),(Input!$P$170*(1+rvanilla)^0.5)/A28stdlife))</f>
        <v>0</v>
      </c>
      <c r="Z438" s="161">
        <f>IF(A28stdlife="n/a","n/a",IF(Z$3&gt;(A28stdlife+$E438),(Input!$P$170*(1+rvanilla)^0.5)-SUM($P438:Y438),(Input!$P$170*(1+rvanilla)^0.5)/A28stdlife))</f>
        <v>0</v>
      </c>
      <c r="AA438" s="161">
        <f>IF(A28stdlife="n/a","n/a",IF(AA$3&gt;(A28stdlife+$E438),(Input!$P$170*(1+rvanilla)^0.5)-SUM($P438:Z438),(Input!$P$170*(1+rvanilla)^0.5)/A28stdlife))</f>
        <v>0</v>
      </c>
      <c r="AB438" s="161">
        <f>IF(A28stdlife="n/a","n/a",IF(AB$3&gt;(A28stdlife+$E438),(Input!$P$170*(1+rvanilla)^0.5)-SUM($P438:AA438),(Input!$P$170*(1+rvanilla)^0.5)/A28stdlife))</f>
        <v>0</v>
      </c>
      <c r="AC438" s="161">
        <f>IF(A28stdlife="n/a","n/a",IF(AC$3&gt;(A28stdlife+$E438),(Input!$P$170*(1+rvanilla)^0.5)-SUM($P438:AB438),(Input!$P$170*(1+rvanilla)^0.5)/A28stdlife))</f>
        <v>0</v>
      </c>
      <c r="AD438" s="161">
        <f>IF(A28stdlife="n/a","n/a",IF(AD$3&gt;(A28stdlife+$E438),(Input!$P$170*(1+rvanilla)^0.5)-SUM($P438:AC438),(Input!$P$170*(1+rvanilla)^0.5)/A28stdlife))</f>
        <v>0</v>
      </c>
      <c r="AE438" s="161">
        <f>IF(A28stdlife="n/a","n/a",IF(AE$3&gt;(A28stdlife+$E438),(Input!$P$170*(1+rvanilla)^0.5)-SUM($P438:AD438),(Input!$P$170*(1+rvanilla)^0.5)/A28stdlife))</f>
        <v>0</v>
      </c>
      <c r="AF438" s="161">
        <f>IF(A28stdlife="n/a","n/a",IF(AF$3&gt;(A28stdlife+$E438),(Input!$P$170*(1+rvanilla)^0.5)-SUM($P438:AE438),(Input!$P$170*(1+rvanilla)^0.5)/A28stdlife))</f>
        <v>0</v>
      </c>
      <c r="AG438" s="161">
        <f>IF(A28stdlife="n/a","n/a",IF(AG$3&gt;(A28stdlife+$E438),(Input!$P$170*(1+rvanilla)^0.5)-SUM($P438:AF438),(Input!$P$170*(1+rvanilla)^0.5)/A28stdlife))</f>
        <v>0</v>
      </c>
      <c r="AH438" s="161">
        <f>IF(A28stdlife="n/a","n/a",IF(AH$3&gt;(A28stdlife+$E438),(Input!$P$170*(1+rvanilla)^0.5)-SUM($P438:AG438),(Input!$P$170*(1+rvanilla)^0.5)/A28stdlife))</f>
        <v>0</v>
      </c>
      <c r="AI438" s="161">
        <f>IF(A28stdlife="n/a","n/a",IF(AI$3&gt;(A28stdlife+$E438),(Input!$P$170*(1+rvanilla)^0.5)-SUM($P438:AH438),(Input!$P$170*(1+rvanilla)^0.5)/A28stdlife))</f>
        <v>0</v>
      </c>
      <c r="AJ438" s="161">
        <f>IF(A28stdlife="n/a","n/a",IF(AJ$3&gt;(A28stdlife+$E438),(Input!$P$170*(1+rvanilla)^0.5)-SUM($P438:AI438),(Input!$P$170*(1+rvanilla)^0.5)/A28stdlife))</f>
        <v>0</v>
      </c>
      <c r="AK438" s="161">
        <f>IF(A28stdlife="n/a","n/a",IF(AK$3&gt;(A28stdlife+$E438),(Input!$P$170*(1+rvanilla)^0.5)-SUM($P438:AJ438),(Input!$P$170*(1+rvanilla)^0.5)/A28stdlife))</f>
        <v>0</v>
      </c>
      <c r="AL438" s="161">
        <f>IF(A28stdlife="n/a","n/a",IF(AL$3&gt;(A28stdlife+$E438),(Input!$P$170*(1+rvanilla)^0.5)-SUM($P438:AK438),(Input!$P$170*(1+rvanilla)^0.5)/A28stdlife))</f>
        <v>0</v>
      </c>
      <c r="AM438" s="161">
        <f>IF(A28stdlife="n/a","n/a",IF(AM$3&gt;(A28stdlife+$E438),(Input!$P$170*(1+rvanilla)^0.5)-SUM($P438:AL438),(Input!$P$170*(1+rvanilla)^0.5)/A28stdlife))</f>
        <v>0</v>
      </c>
      <c r="AN438" s="161">
        <f>IF(A28stdlife="n/a","n/a",IF(AN$3&gt;(A28stdlife+$E438),(Input!$P$170*(1+rvanilla)^0.5)-SUM($P438:AM438),(Input!$P$170*(1+rvanilla)^0.5)/A28stdlife))</f>
        <v>0</v>
      </c>
      <c r="AO438" s="161">
        <f>IF(A28stdlife="n/a","n/a",IF(AO$3&gt;(A28stdlife+$E438),(Input!$P$170*(1+rvanilla)^0.5)-SUM($P438:AN438),(Input!$P$170*(1+rvanilla)^0.5)/A28stdlife))</f>
        <v>0</v>
      </c>
      <c r="AP438" s="161">
        <f>IF(A28stdlife="n/a","n/a",IF(AP$3&gt;(A28stdlife+$E438),(Input!$P$170*(1+rvanilla)^0.5)-SUM($P438:AO438),(Input!$P$170*(1+rvanilla)^0.5)/A28stdlife))</f>
        <v>0</v>
      </c>
      <c r="AQ438" s="161">
        <f>IF(A28stdlife="n/a","n/a",IF(AQ$3&gt;(A28stdlife+$E438),(Input!$P$170*(1+rvanilla)^0.5)-SUM($P438:AP438),(Input!$P$170*(1+rvanilla)^0.5)/A28stdlife))</f>
        <v>0</v>
      </c>
      <c r="AR438" s="161">
        <f>IF(A28stdlife="n/a","n/a",IF(AR$3&gt;(A28stdlife+$E438),(Input!$P$170*(1+rvanilla)^0.5)-SUM($P438:AQ438),(Input!$P$170*(1+rvanilla)^0.5)/A28stdlife))</f>
        <v>0</v>
      </c>
      <c r="AS438" s="161">
        <f>IF(A28stdlife="n/a","n/a",IF(AS$3&gt;(A28stdlife+$E438),(Input!$P$170*(1+rvanilla)^0.5)-SUM($P438:AR438),(Input!$P$170*(1+rvanilla)^0.5)/A28stdlife))</f>
        <v>0</v>
      </c>
      <c r="AT438" s="161">
        <f>IF(A28stdlife="n/a","n/a",IF(AT$3&gt;(A28stdlife+$E438),(Input!$P$170*(1+rvanilla)^0.5)-SUM($P438:AS438),(Input!$P$170*(1+rvanilla)^0.5)/A28stdlife))</f>
        <v>0</v>
      </c>
      <c r="AU438" s="161">
        <f>IF(A28stdlife="n/a","n/a",IF(AU$3&gt;(A28stdlife+$E438),(Input!$P$170*(1+rvanilla)^0.5)-SUM($P438:AT438),(Input!$P$170*(1+rvanilla)^0.5)/A28stdlife))</f>
        <v>0</v>
      </c>
      <c r="AV438" s="161">
        <f>IF(A28stdlife="n/a","n/a",IF(AV$3&gt;(A28stdlife+$E438),(Input!$P$170*(1+rvanilla)^0.5)-SUM($P438:AU438),(Input!$P$170*(1+rvanilla)^0.5)/A28stdlife))</f>
        <v>0</v>
      </c>
      <c r="AW438" s="161">
        <f>IF(A28stdlife="n/a","n/a",IF(AW$3&gt;(A28stdlife+$E438),(Input!$P$170*(1+rvanilla)^0.5)-SUM($P438:AV438),(Input!$P$170*(1+rvanilla)^0.5)/A28stdlife))</f>
        <v>0</v>
      </c>
      <c r="AX438" s="161">
        <f>IF(A28stdlife="n/a","n/a",IF(AX$3&gt;(A28stdlife+$E438),(Input!$P$170*(1+rvanilla)^0.5)-SUM($P438:AW438),(Input!$P$170*(1+rvanilla)^0.5)/A28stdlife))</f>
        <v>0</v>
      </c>
      <c r="AY438" s="161">
        <f>IF(A28stdlife="n/a","n/a",IF(AY$3&gt;(A28stdlife+$E438),(Input!$P$170*(1+rvanilla)^0.5)-SUM($P438:AX438),(Input!$P$170*(1+rvanilla)^0.5)/A28stdlife))</f>
        <v>0</v>
      </c>
      <c r="AZ438" s="161">
        <f>IF(A28stdlife="n/a","n/a",IF(AZ$3&gt;(A28stdlife+$E438),(Input!$P$170*(1+rvanilla)^0.5)-SUM($P438:AY438),(Input!$P$170*(1+rvanilla)^0.5)/A28stdlife))</f>
        <v>0</v>
      </c>
      <c r="BA438" s="161">
        <f>IF(A28stdlife="n/a","n/a",IF(BA$3&gt;(A28stdlife+$E438),(Input!$P$170*(1+rvanilla)^0.5)-SUM($P438:AZ438),(Input!$P$170*(1+rvanilla)^0.5)/A28stdlife))</f>
        <v>0</v>
      </c>
      <c r="BB438" s="161">
        <f>IF(A28stdlife="n/a","n/a",IF(BB$3&gt;(A28stdlife+$E438),(Input!$P$170*(1+rvanilla)^0.5)-SUM($P438:BA438),(Input!$P$170*(1+rvanilla)^0.5)/A28stdlife))</f>
        <v>0</v>
      </c>
      <c r="BC438" s="161">
        <f>IF(A28stdlife="n/a","n/a",IF(BC$3&gt;(A28stdlife+$E438),(Input!$P$170*(1+rvanilla)^0.5)-SUM($P438:BB438),(Input!$P$170*(1+rvanilla)^0.5)/A28stdlife))</f>
        <v>0</v>
      </c>
      <c r="BD438" s="161">
        <f>IF(A28stdlife="n/a","n/a",IF(BD$3&gt;(A28stdlife+$E438),(Input!$P$170*(1+rvanilla)^0.5)-SUM($P438:BC438),(Input!$P$170*(1+rvanilla)^0.5)/A28stdlife))</f>
        <v>0</v>
      </c>
      <c r="BE438" s="161">
        <f>IF(A28stdlife="n/a","n/a",IF(BE$3&gt;(A28stdlife+$E438),(Input!$P$170*(1+rvanilla)^0.5)-SUM($P438:BD438),(Input!$P$170*(1+rvanilla)^0.5)/A28stdlife))</f>
        <v>0</v>
      </c>
      <c r="BF438" s="161">
        <f>IF(A28stdlife="n/a","n/a",IF(BF$3&gt;(A28stdlife+$E438),(Input!$P$170*(1+rvanilla)^0.5)-SUM($P438:BE438),(Input!$P$170*(1+rvanilla)^0.5)/A28stdlife))</f>
        <v>0</v>
      </c>
      <c r="BG438" s="161">
        <f>IF(A28stdlife="n/a","n/a",IF(BG$3&gt;(A28stdlife+$E438),(Input!$P$170*(1+rvanilla)^0.5)-SUM($P438:BF438),(Input!$P$170*(1+rvanilla)^0.5)/A28stdlife))</f>
        <v>0</v>
      </c>
      <c r="BH438" s="161">
        <f>IF(A28stdlife="n/a","n/a",IF(BH$3&gt;(A28stdlife+$E438),(Input!$P$170*(1+rvanilla)^0.5)-SUM($P438:BG438),(Input!$P$170*(1+rvanilla)^0.5)/A28stdlife))</f>
        <v>0</v>
      </c>
      <c r="BI438" s="161">
        <f>IF(A28stdlife="n/a","n/a",IF(BI$3&gt;(A28stdlife+$E438),(Input!$P$170*(1+rvanilla)^0.5)-SUM($P438:BH438),(Input!$P$170*(1+rvanilla)^0.5)/A28stdlife))</f>
        <v>0</v>
      </c>
      <c r="BJ438" s="19"/>
      <c r="BK438" s="19"/>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idden="1" outlineLevel="1" x14ac:dyDescent="0.2">
      <c r="A439" s="19"/>
      <c r="B439" s="19"/>
      <c r="C439" s="35">
        <f>Asset28</f>
        <v>0</v>
      </c>
      <c r="D439" s="19"/>
      <c r="E439" s="19"/>
      <c r="F439" s="32"/>
      <c r="G439" s="158">
        <f t="shared" ref="G439:AL439" si="91">SUM(G427:G438)</f>
        <v>0</v>
      </c>
      <c r="H439" s="158">
        <f t="shared" si="91"/>
        <v>0</v>
      </c>
      <c r="I439" s="158">
        <f t="shared" si="91"/>
        <v>0</v>
      </c>
      <c r="J439" s="158">
        <f t="shared" si="91"/>
        <v>0</v>
      </c>
      <c r="K439" s="158">
        <f t="shared" si="91"/>
        <v>0</v>
      </c>
      <c r="L439" s="158">
        <f t="shared" si="91"/>
        <v>0</v>
      </c>
      <c r="M439" s="158">
        <f t="shared" si="91"/>
        <v>0</v>
      </c>
      <c r="N439" s="158">
        <f t="shared" si="91"/>
        <v>0</v>
      </c>
      <c r="O439" s="158">
        <f t="shared" si="91"/>
        <v>0</v>
      </c>
      <c r="P439" s="158">
        <f t="shared" si="91"/>
        <v>0</v>
      </c>
      <c r="Q439" s="158">
        <f t="shared" si="91"/>
        <v>0</v>
      </c>
      <c r="R439" s="158">
        <f t="shared" si="91"/>
        <v>0</v>
      </c>
      <c r="S439" s="158">
        <f t="shared" si="91"/>
        <v>0</v>
      </c>
      <c r="T439" s="158">
        <f t="shared" si="91"/>
        <v>0</v>
      </c>
      <c r="U439" s="158">
        <f t="shared" si="91"/>
        <v>0</v>
      </c>
      <c r="V439" s="158">
        <f t="shared" si="91"/>
        <v>0</v>
      </c>
      <c r="W439" s="158">
        <f t="shared" si="91"/>
        <v>0</v>
      </c>
      <c r="X439" s="158">
        <f t="shared" si="91"/>
        <v>0</v>
      </c>
      <c r="Y439" s="158">
        <f t="shared" si="91"/>
        <v>0</v>
      </c>
      <c r="Z439" s="158">
        <f t="shared" si="91"/>
        <v>0</v>
      </c>
      <c r="AA439" s="158">
        <f t="shared" si="91"/>
        <v>0</v>
      </c>
      <c r="AB439" s="158">
        <f t="shared" si="91"/>
        <v>0</v>
      </c>
      <c r="AC439" s="158">
        <f t="shared" si="91"/>
        <v>0</v>
      </c>
      <c r="AD439" s="158">
        <f t="shared" si="91"/>
        <v>0</v>
      </c>
      <c r="AE439" s="158">
        <f t="shared" si="91"/>
        <v>0</v>
      </c>
      <c r="AF439" s="158">
        <f t="shared" si="91"/>
        <v>0</v>
      </c>
      <c r="AG439" s="158">
        <f t="shared" si="91"/>
        <v>0</v>
      </c>
      <c r="AH439" s="158">
        <f t="shared" si="91"/>
        <v>0</v>
      </c>
      <c r="AI439" s="158">
        <f t="shared" si="91"/>
        <v>0</v>
      </c>
      <c r="AJ439" s="158">
        <f t="shared" si="91"/>
        <v>0</v>
      </c>
      <c r="AK439" s="158">
        <f t="shared" si="91"/>
        <v>0</v>
      </c>
      <c r="AL439" s="158">
        <f t="shared" si="91"/>
        <v>0</v>
      </c>
      <c r="AM439" s="158">
        <f t="shared" ref="AM439:BI439" si="92">SUM(AM427:AM438)</f>
        <v>0</v>
      </c>
      <c r="AN439" s="158">
        <f t="shared" si="92"/>
        <v>0</v>
      </c>
      <c r="AO439" s="158">
        <f t="shared" si="92"/>
        <v>0</v>
      </c>
      <c r="AP439" s="158">
        <f t="shared" si="92"/>
        <v>0</v>
      </c>
      <c r="AQ439" s="158">
        <f t="shared" si="92"/>
        <v>0</v>
      </c>
      <c r="AR439" s="158">
        <f t="shared" si="92"/>
        <v>0</v>
      </c>
      <c r="AS439" s="158">
        <f t="shared" si="92"/>
        <v>0</v>
      </c>
      <c r="AT439" s="158">
        <f t="shared" si="92"/>
        <v>0</v>
      </c>
      <c r="AU439" s="158">
        <f t="shared" si="92"/>
        <v>0</v>
      </c>
      <c r="AV439" s="158">
        <f t="shared" si="92"/>
        <v>0</v>
      </c>
      <c r="AW439" s="158">
        <f t="shared" si="92"/>
        <v>0</v>
      </c>
      <c r="AX439" s="158">
        <f t="shared" si="92"/>
        <v>0</v>
      </c>
      <c r="AY439" s="158">
        <f t="shared" si="92"/>
        <v>0</v>
      </c>
      <c r="AZ439" s="158">
        <f t="shared" si="92"/>
        <v>0</v>
      </c>
      <c r="BA439" s="158">
        <f t="shared" si="92"/>
        <v>0</v>
      </c>
      <c r="BB439" s="158">
        <f t="shared" si="92"/>
        <v>0</v>
      </c>
      <c r="BC439" s="158">
        <f t="shared" si="92"/>
        <v>0</v>
      </c>
      <c r="BD439" s="158">
        <f t="shared" si="92"/>
        <v>0</v>
      </c>
      <c r="BE439" s="158">
        <f t="shared" si="92"/>
        <v>0</v>
      </c>
      <c r="BF439" s="158">
        <f t="shared" si="92"/>
        <v>0</v>
      </c>
      <c r="BG439" s="158">
        <f t="shared" si="92"/>
        <v>0</v>
      </c>
      <c r="BH439" s="158">
        <f t="shared" si="92"/>
        <v>0</v>
      </c>
      <c r="BI439" s="158">
        <f t="shared" si="92"/>
        <v>0</v>
      </c>
      <c r="BJ439" s="19"/>
      <c r="BK439" s="1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idden="1" outlineLevel="2" x14ac:dyDescent="0.2">
      <c r="A440" s="19"/>
      <c r="B440" s="42">
        <f>C452</f>
        <v>0</v>
      </c>
      <c r="C440" s="43"/>
      <c r="D440" s="44" t="s">
        <v>72</v>
      </c>
      <c r="E440" s="43"/>
      <c r="F440" s="45"/>
      <c r="G440" s="391">
        <f>IF(G$3&gt;A29remlife,A29value-SUM($F440:F440),IF(A29remlife="N/A","n/a",A29value/A29remlife))</f>
        <v>0</v>
      </c>
      <c r="H440" s="160">
        <f>IF(H$3&gt;A29remlife,A29value-SUM($F440:G440),IF(A29remlife="N/A","n/a",A29value/A29remlife))</f>
        <v>0</v>
      </c>
      <c r="I440" s="160">
        <f>IF(I$3&gt;A29remlife,A29value-SUM($F440:H440),IF(A29remlife="N/A","n/a",A29value/A29remlife))</f>
        <v>0</v>
      </c>
      <c r="J440" s="160">
        <f>IF(J$3&gt;A29remlife,A29value-SUM($F440:I440),IF(A29remlife="N/A","n/a",A29value/A29remlife))</f>
        <v>0</v>
      </c>
      <c r="K440" s="160">
        <f>IF(K$3&gt;A29remlife,A29value-SUM($F440:J440),IF(A29remlife="N/A","n/a",A29value/A29remlife))</f>
        <v>0</v>
      </c>
      <c r="L440" s="160">
        <f>IF(L$3&gt;A29remlife,A29value-SUM($F440:K440),IF(A29remlife="N/A","n/a",A29value/A29remlife))</f>
        <v>0</v>
      </c>
      <c r="M440" s="160">
        <f>IF(M$3&gt;A29remlife,A29value-SUM($F440:L440),IF(A29remlife="N/A","n/a",A29value/A29remlife))</f>
        <v>0</v>
      </c>
      <c r="N440" s="160">
        <f>IF(N$3&gt;A29remlife,A29value-SUM($F440:M440),IF(A29remlife="N/A","n/a",A29value/A29remlife))</f>
        <v>0</v>
      </c>
      <c r="O440" s="160">
        <f>IF(O$3&gt;A29remlife,A29value-SUM($F440:N440),IF(A29remlife="N/A","n/a",A29value/A29remlife))</f>
        <v>0</v>
      </c>
      <c r="P440" s="160">
        <f>IF(P$3&gt;A29remlife,A29value-SUM($F440:O440),IF(A29remlife="N/A","n/a",A29value/A29remlife))</f>
        <v>0</v>
      </c>
      <c r="Q440" s="160">
        <f>IF(Q$3&gt;A29remlife,A29value-SUM($F440:P440),IF(A29remlife="N/A","n/a",A29value/A29remlife))</f>
        <v>0</v>
      </c>
      <c r="R440" s="160">
        <f>IF(R$3&gt;A29remlife,A29value-SUM($F440:Q440),IF(A29remlife="N/A","n/a",A29value/A29remlife))</f>
        <v>0</v>
      </c>
      <c r="S440" s="160">
        <f>IF(S$3&gt;A29remlife,A29value-SUM($F440:R440),IF(A29remlife="N/A","n/a",A29value/A29remlife))</f>
        <v>0</v>
      </c>
      <c r="T440" s="160">
        <f>IF(T$3&gt;A29remlife,A29value-SUM($F440:S440),IF(A29remlife="N/A","n/a",A29value/A29remlife))</f>
        <v>0</v>
      </c>
      <c r="U440" s="160">
        <f>IF(U$3&gt;A29remlife,A29value-SUM($F440:T440),IF(A29remlife="N/A","n/a",A29value/A29remlife))</f>
        <v>0</v>
      </c>
      <c r="V440" s="160">
        <f>IF(V$3&gt;A29remlife,A29value-SUM($F440:U440),IF(A29remlife="N/A","n/a",A29value/A29remlife))</f>
        <v>0</v>
      </c>
      <c r="W440" s="160">
        <f>IF(W$3&gt;A29remlife,A29value-SUM($F440:V440),IF(A29remlife="N/A","n/a",A29value/A29remlife))</f>
        <v>0</v>
      </c>
      <c r="X440" s="160">
        <f>IF(X$3&gt;A29remlife,A29value-SUM($F440:W440),IF(A29remlife="N/A","n/a",A29value/A29remlife))</f>
        <v>0</v>
      </c>
      <c r="Y440" s="160">
        <f>IF(Y$3&gt;A29remlife,A29value-SUM($F440:X440),IF(A29remlife="N/A","n/a",A29value/A29remlife))</f>
        <v>0</v>
      </c>
      <c r="Z440" s="160">
        <f>IF(Z$3&gt;A29remlife,A29value-SUM($F440:Y440),IF(A29remlife="N/A","n/a",A29value/A29remlife))</f>
        <v>0</v>
      </c>
      <c r="AA440" s="160">
        <f>IF(AA$3&gt;A29remlife,A29value-SUM($F440:Z440),IF(A29remlife="N/A","n/a",A29value/A29remlife))</f>
        <v>0</v>
      </c>
      <c r="AB440" s="160">
        <f>IF(AB$3&gt;A29remlife,A29value-SUM($F440:AA440),IF(A29remlife="N/A","n/a",A29value/A29remlife))</f>
        <v>0</v>
      </c>
      <c r="AC440" s="160">
        <f>IF(AC$3&gt;A29remlife,A29value-SUM($F440:AB440),IF(A29remlife="N/A","n/a",A29value/A29remlife))</f>
        <v>0</v>
      </c>
      <c r="AD440" s="160">
        <f>IF(AD$3&gt;A29remlife,A29value-SUM($F440:AC440),IF(A29remlife="N/A","n/a",A29value/A29remlife))</f>
        <v>0</v>
      </c>
      <c r="AE440" s="160">
        <f>IF(AE$3&gt;A29remlife,A29value-SUM($F440:AD440),IF(A29remlife="N/A","n/a",A29value/A29remlife))</f>
        <v>0</v>
      </c>
      <c r="AF440" s="160">
        <f>IF(AF$3&gt;A29remlife,A29value-SUM($F440:AE440),IF(A29remlife="N/A","n/a",A29value/A29remlife))</f>
        <v>0</v>
      </c>
      <c r="AG440" s="160">
        <f>IF(AG$3&gt;A29remlife,A29value-SUM($F440:AF440),IF(A29remlife="N/A","n/a",A29value/A29remlife))</f>
        <v>0</v>
      </c>
      <c r="AH440" s="160">
        <f>IF(AH$3&gt;A29remlife,A29value-SUM($F440:AG440),IF(A29remlife="N/A","n/a",A29value/A29remlife))</f>
        <v>0</v>
      </c>
      <c r="AI440" s="160">
        <f>IF(AI$3&gt;A29remlife,A29value-SUM($F440:AH440),IF(A29remlife="N/A","n/a",A29value/A29remlife))</f>
        <v>0</v>
      </c>
      <c r="AJ440" s="160">
        <f>IF(AJ$3&gt;A29remlife,A29value-SUM($F440:AI440),IF(A29remlife="N/A","n/a",A29value/A29remlife))</f>
        <v>0</v>
      </c>
      <c r="AK440" s="160">
        <f>IF(AK$3&gt;A29remlife,A29value-SUM($F440:AJ440),IF(A29remlife="N/A","n/a",A29value/A29remlife))</f>
        <v>0</v>
      </c>
      <c r="AL440" s="160">
        <f>IF(AL$3&gt;A29remlife,A29value-SUM($F440:AK440),IF(A29remlife="N/A","n/a",A29value/A29remlife))</f>
        <v>0</v>
      </c>
      <c r="AM440" s="160">
        <f>IF(AM$3&gt;A29remlife,A29value-SUM($F440:AL440),IF(A29remlife="N/A","n/a",A29value/A29remlife))</f>
        <v>0</v>
      </c>
      <c r="AN440" s="160">
        <f>IF(AN$3&gt;A29remlife,A29value-SUM($F440:AM440),IF(A29remlife="N/A","n/a",A29value/A29remlife))</f>
        <v>0</v>
      </c>
      <c r="AO440" s="160">
        <f>IF(AO$3&gt;A29remlife,A29value-SUM($F440:AN440),IF(A29remlife="N/A","n/a",A29value/A29remlife))</f>
        <v>0</v>
      </c>
      <c r="AP440" s="160">
        <f>IF(AP$3&gt;A29remlife,A29value-SUM($F440:AO440),IF(A29remlife="N/A","n/a",A29value/A29remlife))</f>
        <v>0</v>
      </c>
      <c r="AQ440" s="160">
        <f>IF(AQ$3&gt;A29remlife,A29value-SUM($F440:AP440),IF(A29remlife="N/A","n/a",A29value/A29remlife))</f>
        <v>0</v>
      </c>
      <c r="AR440" s="160">
        <f>IF(AR$3&gt;A29remlife,A29value-SUM($F440:AQ440),IF(A29remlife="N/A","n/a",A29value/A29remlife))</f>
        <v>0</v>
      </c>
      <c r="AS440" s="160">
        <f>IF(AS$3&gt;A29remlife,A29value-SUM($F440:AR440),IF(A29remlife="N/A","n/a",A29value/A29remlife))</f>
        <v>0</v>
      </c>
      <c r="AT440" s="160">
        <f>IF(AT$3&gt;A29remlife,A29value-SUM($F440:AS440),IF(A29remlife="N/A","n/a",A29value/A29remlife))</f>
        <v>0</v>
      </c>
      <c r="AU440" s="160">
        <f>IF(AU$3&gt;A29remlife,A29value-SUM($F440:AT440),IF(A29remlife="N/A","n/a",A29value/A29remlife))</f>
        <v>0</v>
      </c>
      <c r="AV440" s="160">
        <f>IF(AV$3&gt;A29remlife,A29value-SUM($F440:AU440),IF(A29remlife="N/A","n/a",A29value/A29remlife))</f>
        <v>0</v>
      </c>
      <c r="AW440" s="160">
        <f>IF(AW$3&gt;A29remlife,A29value-SUM($F440:AV440),IF(A29remlife="N/A","n/a",A29value/A29remlife))</f>
        <v>0</v>
      </c>
      <c r="AX440" s="160">
        <f>IF(AX$3&gt;A29remlife,A29value-SUM($F440:AW440),IF(A29remlife="N/A","n/a",A29value/A29remlife))</f>
        <v>0</v>
      </c>
      <c r="AY440" s="160">
        <f>IF(AY$3&gt;A29remlife,A29value-SUM($F440:AX440),IF(A29remlife="N/A","n/a",A29value/A29remlife))</f>
        <v>0</v>
      </c>
      <c r="AZ440" s="160">
        <f>IF(AZ$3&gt;A29remlife,A29value-SUM($F440:AY440),IF(A29remlife="N/A","n/a",A29value/A29remlife))</f>
        <v>0</v>
      </c>
      <c r="BA440" s="160">
        <f>IF(BA$3&gt;A29remlife,A29value-SUM($F440:AZ440),IF(A29remlife="N/A","n/a",A29value/A29remlife))</f>
        <v>0</v>
      </c>
      <c r="BB440" s="160">
        <f>IF(BB$3&gt;A29remlife,A29value-SUM($F440:BA440),IF(A29remlife="N/A","n/a",A29value/A29remlife))</f>
        <v>0</v>
      </c>
      <c r="BC440" s="160">
        <f>IF(BC$3&gt;A29remlife,A29value-SUM($F440:BB440),IF(A29remlife="N/A","n/a",A29value/A29remlife))</f>
        <v>0</v>
      </c>
      <c r="BD440" s="160">
        <f>IF(BD$3&gt;A29remlife,A29value-SUM($F440:BC440),IF(A29remlife="N/A","n/a",A29value/A29remlife))</f>
        <v>0</v>
      </c>
      <c r="BE440" s="160">
        <f>IF(BE$3&gt;A29remlife,A29value-SUM($F440:BD440),IF(A29remlife="N/A","n/a",A29value/A29remlife))</f>
        <v>0</v>
      </c>
      <c r="BF440" s="160">
        <f>IF(BF$3&gt;A29remlife,A29value-SUM($F440:BE440),IF(A29remlife="N/A","n/a",A29value/A29remlife))</f>
        <v>0</v>
      </c>
      <c r="BG440" s="160">
        <f>IF(BG$3&gt;A29remlife,A29value-SUM($F440:BF440),IF(A29remlife="N/A","n/a",A29value/A29remlife))</f>
        <v>0</v>
      </c>
      <c r="BH440" s="160">
        <f>IF(BH$3&gt;A29remlife,A29value-SUM($F440:BG440),IF(A29remlife="N/A","n/a",A29value/A29remlife))</f>
        <v>0</v>
      </c>
      <c r="BI440" s="160">
        <f>IF(BI$3&gt;A29remlife,A29value-SUM($F440:BH440),IF(A29remlife="N/A","n/a",A29value/A29remlife))</f>
        <v>0</v>
      </c>
      <c r="BJ440" s="19"/>
      <c r="BK440" s="19"/>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idden="1" outlineLevel="2" x14ac:dyDescent="0.2">
      <c r="A441" s="19"/>
      <c r="B441" s="19"/>
      <c r="C441" s="35"/>
      <c r="D441" s="469" t="s">
        <v>71</v>
      </c>
      <c r="E441" s="281">
        <v>0</v>
      </c>
      <c r="F441" s="37"/>
      <c r="G441" s="157"/>
      <c r="H441" s="161"/>
      <c r="I441" s="161"/>
      <c r="J441" s="161"/>
      <c r="K441" s="161"/>
      <c r="L441" s="161"/>
      <c r="M441" s="161"/>
      <c r="N441" s="161"/>
      <c r="O441" s="161"/>
      <c r="P441" s="161"/>
      <c r="Q441" s="161"/>
      <c r="R441" s="161"/>
      <c r="S441" s="161"/>
      <c r="T441" s="161"/>
      <c r="U441" s="161"/>
      <c r="V441" s="161"/>
      <c r="W441" s="161"/>
      <c r="X441" s="161"/>
      <c r="Y441" s="161"/>
      <c r="Z441" s="161"/>
      <c r="AA441" s="161"/>
      <c r="AB441" s="161"/>
      <c r="AC441" s="161"/>
      <c r="AD441" s="161"/>
      <c r="AE441" s="161"/>
      <c r="AF441" s="161"/>
      <c r="AG441" s="161"/>
      <c r="AH441" s="161"/>
      <c r="AI441" s="161"/>
      <c r="AJ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9"/>
      <c r="BK441" s="19"/>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idden="1" outlineLevel="2" x14ac:dyDescent="0.2">
      <c r="A442" s="19"/>
      <c r="B442" s="19"/>
      <c r="C442" s="35"/>
      <c r="D442" s="469"/>
      <c r="E442" s="281">
        <v>1</v>
      </c>
      <c r="F442" s="37"/>
      <c r="G442" s="392"/>
      <c r="H442" s="161">
        <f>IF(A29stdlife="n/a","n/a",IF(H$3&gt;(A29stdlife+$E442),(Input!$G$171*(1+rvanilla)^0.5)-SUM($G442:G442),(Input!$G$171*(1+rvanilla)^0.5)/A29stdlife))</f>
        <v>0</v>
      </c>
      <c r="I442" s="161">
        <f>IF(A29stdlife="n/a","n/a",IF(I$3&gt;(A29stdlife+$E442),(Input!$G$171*(1+rvanilla)^0.5)-SUM($G442:H442),(Input!$G$171*(1+rvanilla)^0.5)/A29stdlife))</f>
        <v>0</v>
      </c>
      <c r="J442" s="161">
        <f>IF(A29stdlife="n/a","n/a",IF(J$3&gt;(A29stdlife+$E442),(Input!$G$171*(1+rvanilla)^0.5)-SUM($G442:I442),(Input!$G$171*(1+rvanilla)^0.5)/A29stdlife))</f>
        <v>0</v>
      </c>
      <c r="K442" s="161">
        <f>IF(A29stdlife="n/a","n/a",IF(K$3&gt;(A29stdlife+$E442),(Input!$G$171*(1+rvanilla)^0.5)-SUM($G442:J442),(Input!$G$171*(1+rvanilla)^0.5)/A29stdlife))</f>
        <v>0</v>
      </c>
      <c r="L442" s="161">
        <f>IF(A29stdlife="n/a","n/a",IF(L$3&gt;(A29stdlife+$E442),(Input!$G$171*(1+rvanilla)^0.5)-SUM($G442:K442),(Input!$G$171*(1+rvanilla)^0.5)/A29stdlife))</f>
        <v>0</v>
      </c>
      <c r="M442" s="161">
        <f>IF(A29stdlife="n/a","n/a",IF(M$3&gt;(A29stdlife+$E442),(Input!$G$171*(1+rvanilla)^0.5)-SUM($G442:L442),(Input!$G$171*(1+rvanilla)^0.5)/A29stdlife))</f>
        <v>0</v>
      </c>
      <c r="N442" s="161">
        <f>IF(A29stdlife="n/a","n/a",IF(N$3&gt;(A29stdlife+$E442),(Input!$G$171*(1+rvanilla)^0.5)-SUM($G442:M442),(Input!$G$171*(1+rvanilla)^0.5)/A29stdlife))</f>
        <v>0</v>
      </c>
      <c r="O442" s="161">
        <f>IF(A29stdlife="n/a","n/a",IF(O$3&gt;(A29stdlife+$E442),(Input!$G$171*(1+rvanilla)^0.5)-SUM($G442:N442),(Input!$G$171*(1+rvanilla)^0.5)/A29stdlife))</f>
        <v>0</v>
      </c>
      <c r="P442" s="161">
        <f>IF(A29stdlife="n/a","n/a",IF(P$3&gt;(A29stdlife+$E442),(Input!$G$171*(1+rvanilla)^0.5)-SUM($G442:O442),(Input!$G$171*(1+rvanilla)^0.5)/A29stdlife))</f>
        <v>0</v>
      </c>
      <c r="Q442" s="161">
        <f>IF(A29stdlife="n/a","n/a",IF(Q$3&gt;(A29stdlife+$E442),(Input!$G$171*(1+rvanilla)^0.5)-SUM($G442:P442),(Input!$G$171*(1+rvanilla)^0.5)/A29stdlife))</f>
        <v>0</v>
      </c>
      <c r="R442" s="161">
        <f>IF(A29stdlife="n/a","n/a",IF(R$3&gt;(A29stdlife+$E442),(Input!$G$171*(1+rvanilla)^0.5)-SUM($G442:Q442),(Input!$G$171*(1+rvanilla)^0.5)/A29stdlife))</f>
        <v>0</v>
      </c>
      <c r="S442" s="161">
        <f>IF(A29stdlife="n/a","n/a",IF(S$3&gt;(A29stdlife+$E442),(Input!$G$171*(1+rvanilla)^0.5)-SUM($G442:R442),(Input!$G$171*(1+rvanilla)^0.5)/A29stdlife))</f>
        <v>0</v>
      </c>
      <c r="T442" s="161">
        <f>IF(A29stdlife="n/a","n/a",IF(T$3&gt;(A29stdlife+$E442),(Input!$G$171*(1+rvanilla)^0.5)-SUM($G442:S442),(Input!$G$171*(1+rvanilla)^0.5)/A29stdlife))</f>
        <v>0</v>
      </c>
      <c r="U442" s="161">
        <f>IF(A29stdlife="n/a","n/a",IF(U$3&gt;(A29stdlife+$E442),(Input!$G$171*(1+rvanilla)^0.5)-SUM($G442:T442),(Input!$G$171*(1+rvanilla)^0.5)/A29stdlife))</f>
        <v>0</v>
      </c>
      <c r="V442" s="161">
        <f>IF(A29stdlife="n/a","n/a",IF(V$3&gt;(A29stdlife+$E442),(Input!$G$171*(1+rvanilla)^0.5)-SUM($G442:U442),(Input!$G$171*(1+rvanilla)^0.5)/A29stdlife))</f>
        <v>0</v>
      </c>
      <c r="W442" s="161">
        <f>IF(A29stdlife="n/a","n/a",IF(W$3&gt;(A29stdlife+$E442),(Input!$G$171*(1+rvanilla)^0.5)-SUM($G442:V442),(Input!$G$171*(1+rvanilla)^0.5)/A29stdlife))</f>
        <v>0</v>
      </c>
      <c r="X442" s="161">
        <f>IF(A29stdlife="n/a","n/a",IF(X$3&gt;(A29stdlife+$E442),(Input!$G$171*(1+rvanilla)^0.5)-SUM($G442:W442),(Input!$G$171*(1+rvanilla)^0.5)/A29stdlife))</f>
        <v>0</v>
      </c>
      <c r="Y442" s="161">
        <f>IF(A29stdlife="n/a","n/a",IF(Y$3&gt;(A29stdlife+$E442),(Input!$G$171*(1+rvanilla)^0.5)-SUM($G442:X442),(Input!$G$171*(1+rvanilla)^0.5)/A29stdlife))</f>
        <v>0</v>
      </c>
      <c r="Z442" s="161">
        <f>IF(A29stdlife="n/a","n/a",IF(Z$3&gt;(A29stdlife+$E442),(Input!$G$171*(1+rvanilla)^0.5)-SUM($G442:Y442),(Input!$G$171*(1+rvanilla)^0.5)/A29stdlife))</f>
        <v>0</v>
      </c>
      <c r="AA442" s="161">
        <f>IF(A29stdlife="n/a","n/a",IF(AA$3&gt;(A29stdlife+$E442),(Input!$G$171*(1+rvanilla)^0.5)-SUM($G442:Z442),(Input!$G$171*(1+rvanilla)^0.5)/A29stdlife))</f>
        <v>0</v>
      </c>
      <c r="AB442" s="161">
        <f>IF(A29stdlife="n/a","n/a",IF(AB$3&gt;(A29stdlife+$E442),(Input!$G$171*(1+rvanilla)^0.5)-SUM($G442:AA442),(Input!$G$171*(1+rvanilla)^0.5)/A29stdlife))</f>
        <v>0</v>
      </c>
      <c r="AC442" s="161">
        <f>IF(A29stdlife="n/a","n/a",IF(AC$3&gt;(A29stdlife+$E442),(Input!$G$171*(1+rvanilla)^0.5)-SUM($G442:AB442),(Input!$G$171*(1+rvanilla)^0.5)/A29stdlife))</f>
        <v>0</v>
      </c>
      <c r="AD442" s="161">
        <f>IF(A29stdlife="n/a","n/a",IF(AD$3&gt;(A29stdlife+$E442),(Input!$G$171*(1+rvanilla)^0.5)-SUM($G442:AC442),(Input!$G$171*(1+rvanilla)^0.5)/A29stdlife))</f>
        <v>0</v>
      </c>
      <c r="AE442" s="161">
        <f>IF(A29stdlife="n/a","n/a",IF(AE$3&gt;(A29stdlife+$E442),(Input!$G$171*(1+rvanilla)^0.5)-SUM($G442:AD442),(Input!$G$171*(1+rvanilla)^0.5)/A29stdlife))</f>
        <v>0</v>
      </c>
      <c r="AF442" s="161">
        <f>IF(A29stdlife="n/a","n/a",IF(AF$3&gt;(A29stdlife+$E442),(Input!$G$171*(1+rvanilla)^0.5)-SUM($G442:AE442),(Input!$G$171*(1+rvanilla)^0.5)/A29stdlife))</f>
        <v>0</v>
      </c>
      <c r="AG442" s="161">
        <f>IF(A29stdlife="n/a","n/a",IF(AG$3&gt;(A29stdlife+$E442),(Input!$G$171*(1+rvanilla)^0.5)-SUM($G442:AF442),(Input!$G$171*(1+rvanilla)^0.5)/A29stdlife))</f>
        <v>0</v>
      </c>
      <c r="AH442" s="161">
        <f>IF(A29stdlife="n/a","n/a",IF(AH$3&gt;(A29stdlife+$E442),(Input!$G$171*(1+rvanilla)^0.5)-SUM($G442:AG442),(Input!$G$171*(1+rvanilla)^0.5)/A29stdlife))</f>
        <v>0</v>
      </c>
      <c r="AI442" s="161">
        <f>IF(A29stdlife="n/a","n/a",IF(AI$3&gt;(A29stdlife+$E442),(Input!$G$171*(1+rvanilla)^0.5)-SUM($G442:AH442),(Input!$G$171*(1+rvanilla)^0.5)/A29stdlife))</f>
        <v>0</v>
      </c>
      <c r="AJ442" s="161">
        <f>IF(A29stdlife="n/a","n/a",IF(AJ$3&gt;(A29stdlife+$E442),(Input!$G$171*(1+rvanilla)^0.5)-SUM($G442:AI442),(Input!$G$171*(1+rvanilla)^0.5)/A29stdlife))</f>
        <v>0</v>
      </c>
      <c r="AK442" s="161">
        <f>IF(A29stdlife="n/a","n/a",IF(AK$3&gt;(A29stdlife+$E442),(Input!$G$171*(1+rvanilla)^0.5)-SUM($G442:AJ442),(Input!$G$171*(1+rvanilla)^0.5)/A29stdlife))</f>
        <v>0</v>
      </c>
      <c r="AL442" s="161">
        <f>IF(A29stdlife="n/a","n/a",IF(AL$3&gt;(A29stdlife+$E442),(Input!$G$171*(1+rvanilla)^0.5)-SUM($G442:AK442),(Input!$G$171*(1+rvanilla)^0.5)/A29stdlife))</f>
        <v>0</v>
      </c>
      <c r="AM442" s="161">
        <f>IF(A29stdlife="n/a","n/a",IF(AM$3&gt;(A29stdlife+$E442),(Input!$G$171*(1+rvanilla)^0.5)-SUM($G442:AL442),(Input!$G$171*(1+rvanilla)^0.5)/A29stdlife))</f>
        <v>0</v>
      </c>
      <c r="AN442" s="161">
        <f>IF(A29stdlife="n/a","n/a",IF(AN$3&gt;(A29stdlife+$E442),(Input!$G$171*(1+rvanilla)^0.5)-SUM($G442:AM442),(Input!$G$171*(1+rvanilla)^0.5)/A29stdlife))</f>
        <v>0</v>
      </c>
      <c r="AO442" s="161">
        <f>IF(A29stdlife="n/a","n/a",IF(AO$3&gt;(A29stdlife+$E442),(Input!$G$171*(1+rvanilla)^0.5)-SUM($G442:AN442),(Input!$G$171*(1+rvanilla)^0.5)/A29stdlife))</f>
        <v>0</v>
      </c>
      <c r="AP442" s="161">
        <f>IF(A29stdlife="n/a","n/a",IF(AP$3&gt;(A29stdlife+$E442),(Input!$G$171*(1+rvanilla)^0.5)-SUM($G442:AO442),(Input!$G$171*(1+rvanilla)^0.5)/A29stdlife))</f>
        <v>0</v>
      </c>
      <c r="AQ442" s="161">
        <f>IF(A29stdlife="n/a","n/a",IF(AQ$3&gt;(A29stdlife+$E442),(Input!$G$171*(1+rvanilla)^0.5)-SUM($G442:AP442),(Input!$G$171*(1+rvanilla)^0.5)/A29stdlife))</f>
        <v>0</v>
      </c>
      <c r="AR442" s="161">
        <f>IF(A29stdlife="n/a","n/a",IF(AR$3&gt;(A29stdlife+$E442),(Input!$G$171*(1+rvanilla)^0.5)-SUM($G442:AQ442),(Input!$G$171*(1+rvanilla)^0.5)/A29stdlife))</f>
        <v>0</v>
      </c>
      <c r="AS442" s="161">
        <f>IF(A29stdlife="n/a","n/a",IF(AS$3&gt;(A29stdlife+$E442),(Input!$G$171*(1+rvanilla)^0.5)-SUM($G442:AR442),(Input!$G$171*(1+rvanilla)^0.5)/A29stdlife))</f>
        <v>0</v>
      </c>
      <c r="AT442" s="161">
        <f>IF(A29stdlife="n/a","n/a",IF(AT$3&gt;(A29stdlife+$E442),(Input!$G$171*(1+rvanilla)^0.5)-SUM($G442:AS442),(Input!$G$171*(1+rvanilla)^0.5)/A29stdlife))</f>
        <v>0</v>
      </c>
      <c r="AU442" s="161">
        <f>IF(A29stdlife="n/a","n/a",IF(AU$3&gt;(A29stdlife+$E442),(Input!$G$171*(1+rvanilla)^0.5)-SUM($G442:AT442),(Input!$G$171*(1+rvanilla)^0.5)/A29stdlife))</f>
        <v>0</v>
      </c>
      <c r="AV442" s="161">
        <f>IF(A29stdlife="n/a","n/a",IF(AV$3&gt;(A29stdlife+$E442),(Input!$G$171*(1+rvanilla)^0.5)-SUM($G442:AU442),(Input!$G$171*(1+rvanilla)^0.5)/A29stdlife))</f>
        <v>0</v>
      </c>
      <c r="AW442" s="161">
        <f>IF(A29stdlife="n/a","n/a",IF(AW$3&gt;(A29stdlife+$E442),(Input!$G$171*(1+rvanilla)^0.5)-SUM($G442:AV442),(Input!$G$171*(1+rvanilla)^0.5)/A29stdlife))</f>
        <v>0</v>
      </c>
      <c r="AX442" s="161">
        <f>IF(A29stdlife="n/a","n/a",IF(AX$3&gt;(A29stdlife+$E442),(Input!$G$171*(1+rvanilla)^0.5)-SUM($G442:AW442),(Input!$G$171*(1+rvanilla)^0.5)/A29stdlife))</f>
        <v>0</v>
      </c>
      <c r="AY442" s="161">
        <f>IF(A29stdlife="n/a","n/a",IF(AY$3&gt;(A29stdlife+$E442),(Input!$G$171*(1+rvanilla)^0.5)-SUM($G442:AX442),(Input!$G$171*(1+rvanilla)^0.5)/A29stdlife))</f>
        <v>0</v>
      </c>
      <c r="AZ442" s="161">
        <f>IF(A29stdlife="n/a","n/a",IF(AZ$3&gt;(A29stdlife+$E442),(Input!$G$171*(1+rvanilla)^0.5)-SUM($G442:AY442),(Input!$G$171*(1+rvanilla)^0.5)/A29stdlife))</f>
        <v>0</v>
      </c>
      <c r="BA442" s="161">
        <f>IF(A29stdlife="n/a","n/a",IF(BA$3&gt;(A29stdlife+$E442),(Input!$G$171*(1+rvanilla)^0.5)-SUM($G442:AZ442),(Input!$G$171*(1+rvanilla)^0.5)/A29stdlife))</f>
        <v>0</v>
      </c>
      <c r="BB442" s="161">
        <f>IF(A29stdlife="n/a","n/a",IF(BB$3&gt;(A29stdlife+$E442),(Input!$G$171*(1+rvanilla)^0.5)-SUM($G442:BA442),(Input!$G$171*(1+rvanilla)^0.5)/A29stdlife))</f>
        <v>0</v>
      </c>
      <c r="BC442" s="161">
        <f>IF(A29stdlife="n/a","n/a",IF(BC$3&gt;(A29stdlife+$E442),(Input!$G$171*(1+rvanilla)^0.5)-SUM($G442:BB442),(Input!$G$171*(1+rvanilla)^0.5)/A29stdlife))</f>
        <v>0</v>
      </c>
      <c r="BD442" s="161">
        <f>IF(A29stdlife="n/a","n/a",IF(BD$3&gt;(A29stdlife+$E442),(Input!$G$171*(1+rvanilla)^0.5)-SUM($G442:BC442),(Input!$G$171*(1+rvanilla)^0.5)/A29stdlife))</f>
        <v>0</v>
      </c>
      <c r="BE442" s="161">
        <f>IF(A29stdlife="n/a","n/a",IF(BE$3&gt;(A29stdlife+$E442),(Input!$G$171*(1+rvanilla)^0.5)-SUM($G442:BD442),(Input!$G$171*(1+rvanilla)^0.5)/A29stdlife))</f>
        <v>0</v>
      </c>
      <c r="BF442" s="161">
        <f>IF(A29stdlife="n/a","n/a",IF(BF$3&gt;(A29stdlife+$E442),(Input!$G$171*(1+rvanilla)^0.5)-SUM($G442:BE442),(Input!$G$171*(1+rvanilla)^0.5)/A29stdlife))</f>
        <v>0</v>
      </c>
      <c r="BG442" s="161">
        <f>IF(A29stdlife="n/a","n/a",IF(BG$3&gt;(A29stdlife+$E442),(Input!$G$171*(1+rvanilla)^0.5)-SUM($G442:BF442),(Input!$G$171*(1+rvanilla)^0.5)/A29stdlife))</f>
        <v>0</v>
      </c>
      <c r="BH442" s="161">
        <f>IF(A29stdlife="n/a","n/a",IF(BH$3&gt;(A29stdlife+$E442),(Input!$G$171*(1+rvanilla)^0.5)-SUM($G442:BG442),(Input!$G$171*(1+rvanilla)^0.5)/A29stdlife))</f>
        <v>0</v>
      </c>
      <c r="BI442" s="161">
        <f>IF(A29stdlife="n/a","n/a",IF(BI$3&gt;(A29stdlife+$E442),(Input!$G$171*(1+rvanilla)^0.5)-SUM($G442:BH442),(Input!$G$171*(1+rvanilla)^0.5)/A29stdlife))</f>
        <v>0</v>
      </c>
      <c r="BJ442" s="19"/>
      <c r="BK442" s="19"/>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idden="1" outlineLevel="2" x14ac:dyDescent="0.2">
      <c r="A443" s="19"/>
      <c r="B443" s="19"/>
      <c r="C443" s="35"/>
      <c r="D443" s="469"/>
      <c r="E443" s="281">
        <v>2</v>
      </c>
      <c r="F443" s="37"/>
      <c r="G443" s="393"/>
      <c r="H443" s="306"/>
      <c r="I443" s="161">
        <f>IF(A29stdlife="n/a","n/a",IF(I$3&gt;(A29stdlife+$E443),(Input!$H$171*(1+rvanilla)^0.5)-SUM($H443:H443),(Input!$H$171*(1+rvanilla)^0.5)/A29stdlife))</f>
        <v>0</v>
      </c>
      <c r="J443" s="161">
        <f>IF(A29stdlife="n/a","n/a",IF(J$3&gt;(A29stdlife+$E443),(Input!$H$171*(1+rvanilla)^0.5)-SUM($H443:I443),(Input!$H$171*(1+rvanilla)^0.5)/A29stdlife))</f>
        <v>0</v>
      </c>
      <c r="K443" s="161">
        <f>IF(A29stdlife="n/a","n/a",IF(K$3&gt;(A29stdlife+$E443),(Input!$H$171*(1+rvanilla)^0.5)-SUM($H443:J443),(Input!$H$171*(1+rvanilla)^0.5)/A29stdlife))</f>
        <v>0</v>
      </c>
      <c r="L443" s="161">
        <f>IF(A29stdlife="n/a","n/a",IF(L$3&gt;(A29stdlife+$E443),(Input!$H$171*(1+rvanilla)^0.5)-SUM($H443:K443),(Input!$H$171*(1+rvanilla)^0.5)/A29stdlife))</f>
        <v>0</v>
      </c>
      <c r="M443" s="161">
        <f>IF(A29stdlife="n/a","n/a",IF(M$3&gt;(A29stdlife+$E443),(Input!$H$171*(1+rvanilla)^0.5)-SUM($H443:L443),(Input!$H$171*(1+rvanilla)^0.5)/A29stdlife))</f>
        <v>0</v>
      </c>
      <c r="N443" s="161">
        <f>IF(A29stdlife="n/a","n/a",IF(N$3&gt;(A29stdlife+$E443),(Input!$H$171*(1+rvanilla)^0.5)-SUM($H443:M443),(Input!$H$171*(1+rvanilla)^0.5)/A29stdlife))</f>
        <v>0</v>
      </c>
      <c r="O443" s="161">
        <f>IF(A29stdlife="n/a","n/a",IF(O$3&gt;(A29stdlife+$E443),(Input!$H$171*(1+rvanilla)^0.5)-SUM($H443:N443),(Input!$H$171*(1+rvanilla)^0.5)/A29stdlife))</f>
        <v>0</v>
      </c>
      <c r="P443" s="161">
        <f>IF(A29stdlife="n/a","n/a",IF(P$3&gt;(A29stdlife+$E443),(Input!$H$171*(1+rvanilla)^0.5)-SUM($H443:O443),(Input!$H$171*(1+rvanilla)^0.5)/A29stdlife))</f>
        <v>0</v>
      </c>
      <c r="Q443" s="161">
        <f>IF(A29stdlife="n/a","n/a",IF(Q$3&gt;(A29stdlife+$E443),(Input!$H$171*(1+rvanilla)^0.5)-SUM($H443:P443),(Input!$H$171*(1+rvanilla)^0.5)/A29stdlife))</f>
        <v>0</v>
      </c>
      <c r="R443" s="161">
        <f>IF(A29stdlife="n/a","n/a",IF(R$3&gt;(A29stdlife+$E443),(Input!$H$171*(1+rvanilla)^0.5)-SUM($H443:Q443),(Input!$H$171*(1+rvanilla)^0.5)/A29stdlife))</f>
        <v>0</v>
      </c>
      <c r="S443" s="161">
        <f>IF(A29stdlife="n/a","n/a",IF(S$3&gt;(A29stdlife+$E443),(Input!$H$171*(1+rvanilla)^0.5)-SUM($H443:R443),(Input!$H$171*(1+rvanilla)^0.5)/A29stdlife))</f>
        <v>0</v>
      </c>
      <c r="T443" s="161">
        <f>IF(A29stdlife="n/a","n/a",IF(T$3&gt;(A29stdlife+$E443),(Input!$H$171*(1+rvanilla)^0.5)-SUM($H443:S443),(Input!$H$171*(1+rvanilla)^0.5)/A29stdlife))</f>
        <v>0</v>
      </c>
      <c r="U443" s="161">
        <f>IF(A29stdlife="n/a","n/a",IF(U$3&gt;(A29stdlife+$E443),(Input!$H$171*(1+rvanilla)^0.5)-SUM($H443:T443),(Input!$H$171*(1+rvanilla)^0.5)/A29stdlife))</f>
        <v>0</v>
      </c>
      <c r="V443" s="161">
        <f>IF(A29stdlife="n/a","n/a",IF(V$3&gt;(A29stdlife+$E443),(Input!$H$171*(1+rvanilla)^0.5)-SUM($H443:U443),(Input!$H$171*(1+rvanilla)^0.5)/A29stdlife))</f>
        <v>0</v>
      </c>
      <c r="W443" s="161">
        <f>IF(A29stdlife="n/a","n/a",IF(W$3&gt;(A29stdlife+$E443),(Input!$H$171*(1+rvanilla)^0.5)-SUM($H443:V443),(Input!$H$171*(1+rvanilla)^0.5)/A29stdlife))</f>
        <v>0</v>
      </c>
      <c r="X443" s="161">
        <f>IF(A29stdlife="n/a","n/a",IF(X$3&gt;(A29stdlife+$E443),(Input!$H$171*(1+rvanilla)^0.5)-SUM($H443:W443),(Input!$H$171*(1+rvanilla)^0.5)/A29stdlife))</f>
        <v>0</v>
      </c>
      <c r="Y443" s="161">
        <f>IF(A29stdlife="n/a","n/a",IF(Y$3&gt;(A29stdlife+$E443),(Input!$H$171*(1+rvanilla)^0.5)-SUM($H443:X443),(Input!$H$171*(1+rvanilla)^0.5)/A29stdlife))</f>
        <v>0</v>
      </c>
      <c r="Z443" s="161">
        <f>IF(A29stdlife="n/a","n/a",IF(Z$3&gt;(A29stdlife+$E443),(Input!$H$171*(1+rvanilla)^0.5)-SUM($H443:Y443),(Input!$H$171*(1+rvanilla)^0.5)/A29stdlife))</f>
        <v>0</v>
      </c>
      <c r="AA443" s="161">
        <f>IF(A29stdlife="n/a","n/a",IF(AA$3&gt;(A29stdlife+$E443),(Input!$H$171*(1+rvanilla)^0.5)-SUM($H443:Z443),(Input!$H$171*(1+rvanilla)^0.5)/A29stdlife))</f>
        <v>0</v>
      </c>
      <c r="AB443" s="161">
        <f>IF(A29stdlife="n/a","n/a",IF(AB$3&gt;(A29stdlife+$E443),(Input!$H$171*(1+rvanilla)^0.5)-SUM($H443:AA443),(Input!$H$171*(1+rvanilla)^0.5)/A29stdlife))</f>
        <v>0</v>
      </c>
      <c r="AC443" s="161">
        <f>IF(A29stdlife="n/a","n/a",IF(AC$3&gt;(A29stdlife+$E443),(Input!$H$171*(1+rvanilla)^0.5)-SUM($H443:AB443),(Input!$H$171*(1+rvanilla)^0.5)/A29stdlife))</f>
        <v>0</v>
      </c>
      <c r="AD443" s="161">
        <f>IF(A29stdlife="n/a","n/a",IF(AD$3&gt;(A29stdlife+$E443),(Input!$H$171*(1+rvanilla)^0.5)-SUM($H443:AC443),(Input!$H$171*(1+rvanilla)^0.5)/A29stdlife))</f>
        <v>0</v>
      </c>
      <c r="AE443" s="161">
        <f>IF(A29stdlife="n/a","n/a",IF(AE$3&gt;(A29stdlife+$E443),(Input!$H$171*(1+rvanilla)^0.5)-SUM($H443:AD443),(Input!$H$171*(1+rvanilla)^0.5)/A29stdlife))</f>
        <v>0</v>
      </c>
      <c r="AF443" s="161">
        <f>IF(A29stdlife="n/a","n/a",IF(AF$3&gt;(A29stdlife+$E443),(Input!$H$171*(1+rvanilla)^0.5)-SUM($H443:AE443),(Input!$H$171*(1+rvanilla)^0.5)/A29stdlife))</f>
        <v>0</v>
      </c>
      <c r="AG443" s="161">
        <f>IF(A29stdlife="n/a","n/a",IF(AG$3&gt;(A29stdlife+$E443),(Input!$H$171*(1+rvanilla)^0.5)-SUM($H443:AF443),(Input!$H$171*(1+rvanilla)^0.5)/A29stdlife))</f>
        <v>0</v>
      </c>
      <c r="AH443" s="161">
        <f>IF(A29stdlife="n/a","n/a",IF(AH$3&gt;(A29stdlife+$E443),(Input!$H$171*(1+rvanilla)^0.5)-SUM($H443:AG443),(Input!$H$171*(1+rvanilla)^0.5)/A29stdlife))</f>
        <v>0</v>
      </c>
      <c r="AI443" s="161">
        <f>IF(A29stdlife="n/a","n/a",IF(AI$3&gt;(A29stdlife+$E443),(Input!$H$171*(1+rvanilla)^0.5)-SUM($H443:AH443),(Input!$H$171*(1+rvanilla)^0.5)/A29stdlife))</f>
        <v>0</v>
      </c>
      <c r="AJ443" s="161">
        <f>IF(A29stdlife="n/a","n/a",IF(AJ$3&gt;(A29stdlife+$E443),(Input!$H$171*(1+rvanilla)^0.5)-SUM($H443:AI443),(Input!$H$171*(1+rvanilla)^0.5)/A29stdlife))</f>
        <v>0</v>
      </c>
      <c r="AK443" s="161">
        <f>IF(A29stdlife="n/a","n/a",IF(AK$3&gt;(A29stdlife+$E443),(Input!$H$171*(1+rvanilla)^0.5)-SUM($H443:AJ443),(Input!$H$171*(1+rvanilla)^0.5)/A29stdlife))</f>
        <v>0</v>
      </c>
      <c r="AL443" s="161">
        <f>IF(A29stdlife="n/a","n/a",IF(AL$3&gt;(A29stdlife+$E443),(Input!$H$171*(1+rvanilla)^0.5)-SUM($H443:AK443),(Input!$H$171*(1+rvanilla)^0.5)/A29stdlife))</f>
        <v>0</v>
      </c>
      <c r="AM443" s="161">
        <f>IF(A29stdlife="n/a","n/a",IF(AM$3&gt;(A29stdlife+$E443),(Input!$H$171*(1+rvanilla)^0.5)-SUM($H443:AL443),(Input!$H$171*(1+rvanilla)^0.5)/A29stdlife))</f>
        <v>0</v>
      </c>
      <c r="AN443" s="161">
        <f>IF(A29stdlife="n/a","n/a",IF(AN$3&gt;(A29stdlife+$E443),(Input!$H$171*(1+rvanilla)^0.5)-SUM($H443:AM443),(Input!$H$171*(1+rvanilla)^0.5)/A29stdlife))</f>
        <v>0</v>
      </c>
      <c r="AO443" s="161">
        <f>IF(A29stdlife="n/a","n/a",IF(AO$3&gt;(A29stdlife+$E443),(Input!$H$171*(1+rvanilla)^0.5)-SUM($H443:AN443),(Input!$H$171*(1+rvanilla)^0.5)/A29stdlife))</f>
        <v>0</v>
      </c>
      <c r="AP443" s="161">
        <f>IF(A29stdlife="n/a","n/a",IF(AP$3&gt;(A29stdlife+$E443),(Input!$H$171*(1+rvanilla)^0.5)-SUM($H443:AO443),(Input!$H$171*(1+rvanilla)^0.5)/A29stdlife))</f>
        <v>0</v>
      </c>
      <c r="AQ443" s="161">
        <f>IF(A29stdlife="n/a","n/a",IF(AQ$3&gt;(A29stdlife+$E443),(Input!$H$171*(1+rvanilla)^0.5)-SUM($H443:AP443),(Input!$H$171*(1+rvanilla)^0.5)/A29stdlife))</f>
        <v>0</v>
      </c>
      <c r="AR443" s="161">
        <f>IF(A29stdlife="n/a","n/a",IF(AR$3&gt;(A29stdlife+$E443),(Input!$H$171*(1+rvanilla)^0.5)-SUM($H443:AQ443),(Input!$H$171*(1+rvanilla)^0.5)/A29stdlife))</f>
        <v>0</v>
      </c>
      <c r="AS443" s="161">
        <f>IF(A29stdlife="n/a","n/a",IF(AS$3&gt;(A29stdlife+$E443),(Input!$H$171*(1+rvanilla)^0.5)-SUM($H443:AR443),(Input!$H$171*(1+rvanilla)^0.5)/A29stdlife))</f>
        <v>0</v>
      </c>
      <c r="AT443" s="161">
        <f>IF(A29stdlife="n/a","n/a",IF(AT$3&gt;(A29stdlife+$E443),(Input!$H$171*(1+rvanilla)^0.5)-SUM($H443:AS443),(Input!$H$171*(1+rvanilla)^0.5)/A29stdlife))</f>
        <v>0</v>
      </c>
      <c r="AU443" s="161">
        <f>IF(A29stdlife="n/a","n/a",IF(AU$3&gt;(A29stdlife+$E443),(Input!$H$171*(1+rvanilla)^0.5)-SUM($H443:AT443),(Input!$H$171*(1+rvanilla)^0.5)/A29stdlife))</f>
        <v>0</v>
      </c>
      <c r="AV443" s="161">
        <f>IF(A29stdlife="n/a","n/a",IF(AV$3&gt;(A29stdlife+$E443),(Input!$H$171*(1+rvanilla)^0.5)-SUM($H443:AU443),(Input!$H$171*(1+rvanilla)^0.5)/A29stdlife))</f>
        <v>0</v>
      </c>
      <c r="AW443" s="161">
        <f>IF(A29stdlife="n/a","n/a",IF(AW$3&gt;(A29stdlife+$E443),(Input!$H$171*(1+rvanilla)^0.5)-SUM($H443:AV443),(Input!$H$171*(1+rvanilla)^0.5)/A29stdlife))</f>
        <v>0</v>
      </c>
      <c r="AX443" s="161">
        <f>IF(A29stdlife="n/a","n/a",IF(AX$3&gt;(A29stdlife+$E443),(Input!$H$171*(1+rvanilla)^0.5)-SUM($H443:AW443),(Input!$H$171*(1+rvanilla)^0.5)/A29stdlife))</f>
        <v>0</v>
      </c>
      <c r="AY443" s="161">
        <f>IF(A29stdlife="n/a","n/a",IF(AY$3&gt;(A29stdlife+$E443),(Input!$H$171*(1+rvanilla)^0.5)-SUM($H443:AX443),(Input!$H$171*(1+rvanilla)^0.5)/A29stdlife))</f>
        <v>0</v>
      </c>
      <c r="AZ443" s="161">
        <f>IF(A29stdlife="n/a","n/a",IF(AZ$3&gt;(A29stdlife+$E443),(Input!$H$171*(1+rvanilla)^0.5)-SUM($H443:AY443),(Input!$H$171*(1+rvanilla)^0.5)/A29stdlife))</f>
        <v>0</v>
      </c>
      <c r="BA443" s="161">
        <f>IF(A29stdlife="n/a","n/a",IF(BA$3&gt;(A29stdlife+$E443),(Input!$H$171*(1+rvanilla)^0.5)-SUM($H443:AZ443),(Input!$H$171*(1+rvanilla)^0.5)/A29stdlife))</f>
        <v>0</v>
      </c>
      <c r="BB443" s="161">
        <f>IF(A29stdlife="n/a","n/a",IF(BB$3&gt;(A29stdlife+$E443),(Input!$H$171*(1+rvanilla)^0.5)-SUM($H443:BA443),(Input!$H$171*(1+rvanilla)^0.5)/A29stdlife))</f>
        <v>0</v>
      </c>
      <c r="BC443" s="161">
        <f>IF(A29stdlife="n/a","n/a",IF(BC$3&gt;(A29stdlife+$E443),(Input!$H$171*(1+rvanilla)^0.5)-SUM($H443:BB443),(Input!$H$171*(1+rvanilla)^0.5)/A29stdlife))</f>
        <v>0</v>
      </c>
      <c r="BD443" s="161">
        <f>IF(A29stdlife="n/a","n/a",IF(BD$3&gt;(A29stdlife+$E443),(Input!$H$171*(1+rvanilla)^0.5)-SUM($H443:BC443),(Input!$H$171*(1+rvanilla)^0.5)/A29stdlife))</f>
        <v>0</v>
      </c>
      <c r="BE443" s="161">
        <f>IF(A29stdlife="n/a","n/a",IF(BE$3&gt;(A29stdlife+$E443),(Input!$H$171*(1+rvanilla)^0.5)-SUM($H443:BD443),(Input!$H$171*(1+rvanilla)^0.5)/A29stdlife))</f>
        <v>0</v>
      </c>
      <c r="BF443" s="161">
        <f>IF(A29stdlife="n/a","n/a",IF(BF$3&gt;(A29stdlife+$E443),(Input!$H$171*(1+rvanilla)^0.5)-SUM($H443:BE443),(Input!$H$171*(1+rvanilla)^0.5)/A29stdlife))</f>
        <v>0</v>
      </c>
      <c r="BG443" s="161">
        <f>IF(A29stdlife="n/a","n/a",IF(BG$3&gt;(A29stdlife+$E443),(Input!$H$171*(1+rvanilla)^0.5)-SUM($H443:BF443),(Input!$H$171*(1+rvanilla)^0.5)/A29stdlife))</f>
        <v>0</v>
      </c>
      <c r="BH443" s="161">
        <f>IF(A29stdlife="n/a","n/a",IF(BH$3&gt;(A29stdlife+$E443),(Input!$H$171*(1+rvanilla)^0.5)-SUM($H443:BG443),(Input!$H$171*(1+rvanilla)^0.5)/A29stdlife))</f>
        <v>0</v>
      </c>
      <c r="BI443" s="161">
        <f>IF(A29stdlife="n/a","n/a",IF(BI$3&gt;(A29stdlife+$E443),(Input!$H$171*(1+rvanilla)^0.5)-SUM($H443:BH443),(Input!$H$171*(1+rvanilla)^0.5)/A29stdlife))</f>
        <v>0</v>
      </c>
      <c r="BJ443" s="19"/>
      <c r="BK443" s="19"/>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idden="1" outlineLevel="2" x14ac:dyDescent="0.2">
      <c r="A444" s="19"/>
      <c r="B444" s="19"/>
      <c r="C444" s="35"/>
      <c r="D444" s="469"/>
      <c r="E444" s="281">
        <v>3</v>
      </c>
      <c r="F444" s="37"/>
      <c r="G444" s="393"/>
      <c r="H444" s="307"/>
      <c r="I444" s="306"/>
      <c r="J444" s="161">
        <f>IF(A29stdlife="n/a","n/a",IF(J$3&gt;(A29stdlife+$E444),(Input!$I$171*(1+rvanilla)^0.5)-SUM($I444:I444),(Input!$I$171*(1+rvanilla)^0.5)/A29stdlife))</f>
        <v>0</v>
      </c>
      <c r="K444" s="161">
        <f>IF(A29stdlife="n/a","n/a",IF(K$3&gt;(A29stdlife+$E444),(Input!$I$171*(1+rvanilla)^0.5)-SUM($I444:J444),(Input!$I$171*(1+rvanilla)^0.5)/A29stdlife))</f>
        <v>0</v>
      </c>
      <c r="L444" s="161">
        <f>IF(A29stdlife="n/a","n/a",IF(L$3&gt;(A29stdlife+$E444),(Input!$I$171*(1+rvanilla)^0.5)-SUM($I444:K444),(Input!$I$171*(1+rvanilla)^0.5)/A29stdlife))</f>
        <v>0</v>
      </c>
      <c r="M444" s="161">
        <f>IF(A29stdlife="n/a","n/a",IF(M$3&gt;(A29stdlife+$E444),(Input!$I$171*(1+rvanilla)^0.5)-SUM($I444:L444),(Input!$I$171*(1+rvanilla)^0.5)/A29stdlife))</f>
        <v>0</v>
      </c>
      <c r="N444" s="161">
        <f>IF(A29stdlife="n/a","n/a",IF(N$3&gt;(A29stdlife+$E444),(Input!$I$171*(1+rvanilla)^0.5)-SUM($I444:M444),(Input!$I$171*(1+rvanilla)^0.5)/A29stdlife))</f>
        <v>0</v>
      </c>
      <c r="O444" s="161">
        <f>IF(A29stdlife="n/a","n/a",IF(O$3&gt;(A29stdlife+$E444),(Input!$I$171*(1+rvanilla)^0.5)-SUM($I444:N444),(Input!$I$171*(1+rvanilla)^0.5)/A29stdlife))</f>
        <v>0</v>
      </c>
      <c r="P444" s="161">
        <f>IF(A29stdlife="n/a","n/a",IF(P$3&gt;(A29stdlife+$E444),(Input!$I$171*(1+rvanilla)^0.5)-SUM($I444:O444),(Input!$I$171*(1+rvanilla)^0.5)/A29stdlife))</f>
        <v>0</v>
      </c>
      <c r="Q444" s="161">
        <f>IF(A29stdlife="n/a","n/a",IF(Q$3&gt;(A29stdlife+$E444),(Input!$I$171*(1+rvanilla)^0.5)-SUM($I444:P444),(Input!$I$171*(1+rvanilla)^0.5)/A29stdlife))</f>
        <v>0</v>
      </c>
      <c r="R444" s="161">
        <f>IF(A29stdlife="n/a","n/a",IF(R$3&gt;(A29stdlife+$E444),(Input!$I$171*(1+rvanilla)^0.5)-SUM($I444:Q444),(Input!$I$171*(1+rvanilla)^0.5)/A29stdlife))</f>
        <v>0</v>
      </c>
      <c r="S444" s="161">
        <f>IF(A29stdlife="n/a","n/a",IF(S$3&gt;(A29stdlife+$E444),(Input!$I$171*(1+rvanilla)^0.5)-SUM($I444:R444),(Input!$I$171*(1+rvanilla)^0.5)/A29stdlife))</f>
        <v>0</v>
      </c>
      <c r="T444" s="161">
        <f>IF(A29stdlife="n/a","n/a",IF(T$3&gt;(A29stdlife+$E444),(Input!$I$171*(1+rvanilla)^0.5)-SUM($I444:S444),(Input!$I$171*(1+rvanilla)^0.5)/A29stdlife))</f>
        <v>0</v>
      </c>
      <c r="U444" s="161">
        <f>IF(A29stdlife="n/a","n/a",IF(U$3&gt;(A29stdlife+$E444),(Input!$I$171*(1+rvanilla)^0.5)-SUM($I444:T444),(Input!$I$171*(1+rvanilla)^0.5)/A29stdlife))</f>
        <v>0</v>
      </c>
      <c r="V444" s="161">
        <f>IF(A29stdlife="n/a","n/a",IF(V$3&gt;(A29stdlife+$E444),(Input!$I$171*(1+rvanilla)^0.5)-SUM($I444:U444),(Input!$I$171*(1+rvanilla)^0.5)/A29stdlife))</f>
        <v>0</v>
      </c>
      <c r="W444" s="161">
        <f>IF(A29stdlife="n/a","n/a",IF(W$3&gt;(A29stdlife+$E444),(Input!$I$171*(1+rvanilla)^0.5)-SUM($I444:V444),(Input!$I$171*(1+rvanilla)^0.5)/A29stdlife))</f>
        <v>0</v>
      </c>
      <c r="X444" s="161">
        <f>IF(A29stdlife="n/a","n/a",IF(X$3&gt;(A29stdlife+$E444),(Input!$I$171*(1+rvanilla)^0.5)-SUM($I444:W444),(Input!$I$171*(1+rvanilla)^0.5)/A29stdlife))</f>
        <v>0</v>
      </c>
      <c r="Y444" s="161">
        <f>IF(A29stdlife="n/a","n/a",IF(Y$3&gt;(A29stdlife+$E444),(Input!$I$171*(1+rvanilla)^0.5)-SUM($I444:X444),(Input!$I$171*(1+rvanilla)^0.5)/A29stdlife))</f>
        <v>0</v>
      </c>
      <c r="Z444" s="161">
        <f>IF(A29stdlife="n/a","n/a",IF(Z$3&gt;(A29stdlife+$E444),(Input!$I$171*(1+rvanilla)^0.5)-SUM($I444:Y444),(Input!$I$171*(1+rvanilla)^0.5)/A29stdlife))</f>
        <v>0</v>
      </c>
      <c r="AA444" s="161">
        <f>IF(A29stdlife="n/a","n/a",IF(AA$3&gt;(A29stdlife+$E444),(Input!$I$171*(1+rvanilla)^0.5)-SUM($I444:Z444),(Input!$I$171*(1+rvanilla)^0.5)/A29stdlife))</f>
        <v>0</v>
      </c>
      <c r="AB444" s="161">
        <f>IF(A29stdlife="n/a","n/a",IF(AB$3&gt;(A29stdlife+$E444),(Input!$I$171*(1+rvanilla)^0.5)-SUM($I444:AA444),(Input!$I$171*(1+rvanilla)^0.5)/A29stdlife))</f>
        <v>0</v>
      </c>
      <c r="AC444" s="161">
        <f>IF(A29stdlife="n/a","n/a",IF(AC$3&gt;(A29stdlife+$E444),(Input!$I$171*(1+rvanilla)^0.5)-SUM($I444:AB444),(Input!$I$171*(1+rvanilla)^0.5)/A29stdlife))</f>
        <v>0</v>
      </c>
      <c r="AD444" s="161">
        <f>IF(A29stdlife="n/a","n/a",IF(AD$3&gt;(A29stdlife+$E444),(Input!$I$171*(1+rvanilla)^0.5)-SUM($I444:AC444),(Input!$I$171*(1+rvanilla)^0.5)/A29stdlife))</f>
        <v>0</v>
      </c>
      <c r="AE444" s="161">
        <f>IF(A29stdlife="n/a","n/a",IF(AE$3&gt;(A29stdlife+$E444),(Input!$I$171*(1+rvanilla)^0.5)-SUM($I444:AD444),(Input!$I$171*(1+rvanilla)^0.5)/A29stdlife))</f>
        <v>0</v>
      </c>
      <c r="AF444" s="161">
        <f>IF(A29stdlife="n/a","n/a",IF(AF$3&gt;(A29stdlife+$E444),(Input!$I$171*(1+rvanilla)^0.5)-SUM($I444:AE444),(Input!$I$171*(1+rvanilla)^0.5)/A29stdlife))</f>
        <v>0</v>
      </c>
      <c r="AG444" s="161">
        <f>IF(A29stdlife="n/a","n/a",IF(AG$3&gt;(A29stdlife+$E444),(Input!$I$171*(1+rvanilla)^0.5)-SUM($I444:AF444),(Input!$I$171*(1+rvanilla)^0.5)/A29stdlife))</f>
        <v>0</v>
      </c>
      <c r="AH444" s="161">
        <f>IF(A29stdlife="n/a","n/a",IF(AH$3&gt;(A29stdlife+$E444),(Input!$I$171*(1+rvanilla)^0.5)-SUM($I444:AG444),(Input!$I$171*(1+rvanilla)^0.5)/A29stdlife))</f>
        <v>0</v>
      </c>
      <c r="AI444" s="161">
        <f>IF(A29stdlife="n/a","n/a",IF(AI$3&gt;(A29stdlife+$E444),(Input!$I$171*(1+rvanilla)^0.5)-SUM($I444:AH444),(Input!$I$171*(1+rvanilla)^0.5)/A29stdlife))</f>
        <v>0</v>
      </c>
      <c r="AJ444" s="161">
        <f>IF(A29stdlife="n/a","n/a",IF(AJ$3&gt;(A29stdlife+$E444),(Input!$I$171*(1+rvanilla)^0.5)-SUM($I444:AI444),(Input!$I$171*(1+rvanilla)^0.5)/A29stdlife))</f>
        <v>0</v>
      </c>
      <c r="AK444" s="161">
        <f>IF(A29stdlife="n/a","n/a",IF(AK$3&gt;(A29stdlife+$E444),(Input!$I$171*(1+rvanilla)^0.5)-SUM($I444:AJ444),(Input!$I$171*(1+rvanilla)^0.5)/A29stdlife))</f>
        <v>0</v>
      </c>
      <c r="AL444" s="161">
        <f>IF(A29stdlife="n/a","n/a",IF(AL$3&gt;(A29stdlife+$E444),(Input!$I$171*(1+rvanilla)^0.5)-SUM($I444:AK444),(Input!$I$171*(1+rvanilla)^0.5)/A29stdlife))</f>
        <v>0</v>
      </c>
      <c r="AM444" s="161">
        <f>IF(A29stdlife="n/a","n/a",IF(AM$3&gt;(A29stdlife+$E444),(Input!$I$171*(1+rvanilla)^0.5)-SUM($I444:AL444),(Input!$I$171*(1+rvanilla)^0.5)/A29stdlife))</f>
        <v>0</v>
      </c>
      <c r="AN444" s="161">
        <f>IF(A29stdlife="n/a","n/a",IF(AN$3&gt;(A29stdlife+$E444),(Input!$I$171*(1+rvanilla)^0.5)-SUM($I444:AM444),(Input!$I$171*(1+rvanilla)^0.5)/A29stdlife))</f>
        <v>0</v>
      </c>
      <c r="AO444" s="161">
        <f>IF(A29stdlife="n/a","n/a",IF(AO$3&gt;(A29stdlife+$E444),(Input!$I$171*(1+rvanilla)^0.5)-SUM($I444:AN444),(Input!$I$171*(1+rvanilla)^0.5)/A29stdlife))</f>
        <v>0</v>
      </c>
      <c r="AP444" s="161">
        <f>IF(A29stdlife="n/a","n/a",IF(AP$3&gt;(A29stdlife+$E444),(Input!$I$171*(1+rvanilla)^0.5)-SUM($I444:AO444),(Input!$I$171*(1+rvanilla)^0.5)/A29stdlife))</f>
        <v>0</v>
      </c>
      <c r="AQ444" s="161">
        <f>IF(A29stdlife="n/a","n/a",IF(AQ$3&gt;(A29stdlife+$E444),(Input!$I$171*(1+rvanilla)^0.5)-SUM($I444:AP444),(Input!$I$171*(1+rvanilla)^0.5)/A29stdlife))</f>
        <v>0</v>
      </c>
      <c r="AR444" s="161">
        <f>IF(A29stdlife="n/a","n/a",IF(AR$3&gt;(A29stdlife+$E444),(Input!$I$171*(1+rvanilla)^0.5)-SUM($I444:AQ444),(Input!$I$171*(1+rvanilla)^0.5)/A29stdlife))</f>
        <v>0</v>
      </c>
      <c r="AS444" s="161">
        <f>IF(A29stdlife="n/a","n/a",IF(AS$3&gt;(A29stdlife+$E444),(Input!$I$171*(1+rvanilla)^0.5)-SUM($I444:AR444),(Input!$I$171*(1+rvanilla)^0.5)/A29stdlife))</f>
        <v>0</v>
      </c>
      <c r="AT444" s="161">
        <f>IF(A29stdlife="n/a","n/a",IF(AT$3&gt;(A29stdlife+$E444),(Input!$I$171*(1+rvanilla)^0.5)-SUM($I444:AS444),(Input!$I$171*(1+rvanilla)^0.5)/A29stdlife))</f>
        <v>0</v>
      </c>
      <c r="AU444" s="161">
        <f>IF(A29stdlife="n/a","n/a",IF(AU$3&gt;(A29stdlife+$E444),(Input!$I$171*(1+rvanilla)^0.5)-SUM($I444:AT444),(Input!$I$171*(1+rvanilla)^0.5)/A29stdlife))</f>
        <v>0</v>
      </c>
      <c r="AV444" s="161">
        <f>IF(A29stdlife="n/a","n/a",IF(AV$3&gt;(A29stdlife+$E444),(Input!$I$171*(1+rvanilla)^0.5)-SUM($I444:AU444),(Input!$I$171*(1+rvanilla)^0.5)/A29stdlife))</f>
        <v>0</v>
      </c>
      <c r="AW444" s="161">
        <f>IF(A29stdlife="n/a","n/a",IF(AW$3&gt;(A29stdlife+$E444),(Input!$I$171*(1+rvanilla)^0.5)-SUM($I444:AV444),(Input!$I$171*(1+rvanilla)^0.5)/A29stdlife))</f>
        <v>0</v>
      </c>
      <c r="AX444" s="161">
        <f>IF(A29stdlife="n/a","n/a",IF(AX$3&gt;(A29stdlife+$E444),(Input!$I$171*(1+rvanilla)^0.5)-SUM($I444:AW444),(Input!$I$171*(1+rvanilla)^0.5)/A29stdlife))</f>
        <v>0</v>
      </c>
      <c r="AY444" s="161">
        <f>IF(A29stdlife="n/a","n/a",IF(AY$3&gt;(A29stdlife+$E444),(Input!$I$171*(1+rvanilla)^0.5)-SUM($I444:AX444),(Input!$I$171*(1+rvanilla)^0.5)/A29stdlife))</f>
        <v>0</v>
      </c>
      <c r="AZ444" s="161">
        <f>IF(A29stdlife="n/a","n/a",IF(AZ$3&gt;(A29stdlife+$E444),(Input!$I$171*(1+rvanilla)^0.5)-SUM($I444:AY444),(Input!$I$171*(1+rvanilla)^0.5)/A29stdlife))</f>
        <v>0</v>
      </c>
      <c r="BA444" s="161">
        <f>IF(A29stdlife="n/a","n/a",IF(BA$3&gt;(A29stdlife+$E444),(Input!$I$171*(1+rvanilla)^0.5)-SUM($I444:AZ444),(Input!$I$171*(1+rvanilla)^0.5)/A29stdlife))</f>
        <v>0</v>
      </c>
      <c r="BB444" s="161">
        <f>IF(A29stdlife="n/a","n/a",IF(BB$3&gt;(A29stdlife+$E444),(Input!$I$171*(1+rvanilla)^0.5)-SUM($I444:BA444),(Input!$I$171*(1+rvanilla)^0.5)/A29stdlife))</f>
        <v>0</v>
      </c>
      <c r="BC444" s="161">
        <f>IF(A29stdlife="n/a","n/a",IF(BC$3&gt;(A29stdlife+$E444),(Input!$I$171*(1+rvanilla)^0.5)-SUM($I444:BB444),(Input!$I$171*(1+rvanilla)^0.5)/A29stdlife))</f>
        <v>0</v>
      </c>
      <c r="BD444" s="161">
        <f>IF(A29stdlife="n/a","n/a",IF(BD$3&gt;(A29stdlife+$E444),(Input!$I$171*(1+rvanilla)^0.5)-SUM($I444:BC444),(Input!$I$171*(1+rvanilla)^0.5)/A29stdlife))</f>
        <v>0</v>
      </c>
      <c r="BE444" s="161">
        <f>IF(A29stdlife="n/a","n/a",IF(BE$3&gt;(A29stdlife+$E444),(Input!$I$171*(1+rvanilla)^0.5)-SUM($I444:BD444),(Input!$I$171*(1+rvanilla)^0.5)/A29stdlife))</f>
        <v>0</v>
      </c>
      <c r="BF444" s="161">
        <f>IF(A29stdlife="n/a","n/a",IF(BF$3&gt;(A29stdlife+$E444),(Input!$I$171*(1+rvanilla)^0.5)-SUM($I444:BE444),(Input!$I$171*(1+rvanilla)^0.5)/A29stdlife))</f>
        <v>0</v>
      </c>
      <c r="BG444" s="161">
        <f>IF(A29stdlife="n/a","n/a",IF(BG$3&gt;(A29stdlife+$E444),(Input!$I$171*(1+rvanilla)^0.5)-SUM($I444:BF444),(Input!$I$171*(1+rvanilla)^0.5)/A29stdlife))</f>
        <v>0</v>
      </c>
      <c r="BH444" s="161">
        <f>IF(A29stdlife="n/a","n/a",IF(BH$3&gt;(A29stdlife+$E444),(Input!$I$171*(1+rvanilla)^0.5)-SUM($I444:BG444),(Input!$I$171*(1+rvanilla)^0.5)/A29stdlife))</f>
        <v>0</v>
      </c>
      <c r="BI444" s="161">
        <f>IF(A29stdlife="n/a","n/a",IF(BI$3&gt;(A29stdlife+$E444),(Input!$I$171*(1+rvanilla)^0.5)-SUM($I444:BH444),(Input!$I$171*(1+rvanilla)^0.5)/A29stdlife))</f>
        <v>0</v>
      </c>
      <c r="BJ444" s="19"/>
      <c r="BK444" s="19"/>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idden="1" outlineLevel="2" x14ac:dyDescent="0.2">
      <c r="A445" s="19"/>
      <c r="B445" s="19"/>
      <c r="C445" s="35"/>
      <c r="D445" s="469"/>
      <c r="E445" s="281">
        <v>4</v>
      </c>
      <c r="F445" s="37"/>
      <c r="G445" s="393"/>
      <c r="H445" s="307"/>
      <c r="I445" s="307"/>
      <c r="J445" s="306"/>
      <c r="K445" s="161">
        <f>IF(A29stdlife="n/a","n/a",IF(K$3&gt;(A29stdlife+$E445),(Input!$J$171*(1+rvanilla)^0.5)-SUM($J445:J445),(Input!$J$171*(1+rvanilla)^0.5)/A29stdlife))</f>
        <v>0</v>
      </c>
      <c r="L445" s="161">
        <f>IF(A29stdlife="n/a","n/a",IF(L$3&gt;(A29stdlife+$E445),(Input!$J$171*(1+rvanilla)^0.5)-SUM($J445:K445),(Input!$J$171*(1+rvanilla)^0.5)/A29stdlife))</f>
        <v>0</v>
      </c>
      <c r="M445" s="161">
        <f>IF(A29stdlife="n/a","n/a",IF(M$3&gt;(A29stdlife+$E445),(Input!$J$171*(1+rvanilla)^0.5)-SUM($J445:L445),(Input!$J$171*(1+rvanilla)^0.5)/A29stdlife))</f>
        <v>0</v>
      </c>
      <c r="N445" s="161">
        <f>IF(A29stdlife="n/a","n/a",IF(N$3&gt;(A29stdlife+$E445),(Input!$J$171*(1+rvanilla)^0.5)-SUM($J445:M445),(Input!$J$171*(1+rvanilla)^0.5)/A29stdlife))</f>
        <v>0</v>
      </c>
      <c r="O445" s="161">
        <f>IF(A29stdlife="n/a","n/a",IF(O$3&gt;(A29stdlife+$E445),(Input!$J$171*(1+rvanilla)^0.5)-SUM($J445:N445),(Input!$J$171*(1+rvanilla)^0.5)/A29stdlife))</f>
        <v>0</v>
      </c>
      <c r="P445" s="161">
        <f>IF(A29stdlife="n/a","n/a",IF(P$3&gt;(A29stdlife+$E445),(Input!$J$171*(1+rvanilla)^0.5)-SUM($J445:O445),(Input!$J$171*(1+rvanilla)^0.5)/A29stdlife))</f>
        <v>0</v>
      </c>
      <c r="Q445" s="161">
        <f>IF(A29stdlife="n/a","n/a",IF(Q$3&gt;(A29stdlife+$E445),(Input!$J$171*(1+rvanilla)^0.5)-SUM($J445:P445),(Input!$J$171*(1+rvanilla)^0.5)/A29stdlife))</f>
        <v>0</v>
      </c>
      <c r="R445" s="161">
        <f>IF(A29stdlife="n/a","n/a",IF(R$3&gt;(A29stdlife+$E445),(Input!$J$171*(1+rvanilla)^0.5)-SUM($J445:Q445),(Input!$J$171*(1+rvanilla)^0.5)/A29stdlife))</f>
        <v>0</v>
      </c>
      <c r="S445" s="161">
        <f>IF(A29stdlife="n/a","n/a",IF(S$3&gt;(A29stdlife+$E445),(Input!$J$171*(1+rvanilla)^0.5)-SUM($J445:R445),(Input!$J$171*(1+rvanilla)^0.5)/A29stdlife))</f>
        <v>0</v>
      </c>
      <c r="T445" s="161">
        <f>IF(A29stdlife="n/a","n/a",IF(T$3&gt;(A29stdlife+$E445),(Input!$J$171*(1+rvanilla)^0.5)-SUM($J445:S445),(Input!$J$171*(1+rvanilla)^0.5)/A29stdlife))</f>
        <v>0</v>
      </c>
      <c r="U445" s="161">
        <f>IF(A29stdlife="n/a","n/a",IF(U$3&gt;(A29stdlife+$E445),(Input!$J$171*(1+rvanilla)^0.5)-SUM($J445:T445),(Input!$J$171*(1+rvanilla)^0.5)/A29stdlife))</f>
        <v>0</v>
      </c>
      <c r="V445" s="161">
        <f>IF(A29stdlife="n/a","n/a",IF(V$3&gt;(A29stdlife+$E445),(Input!$J$171*(1+rvanilla)^0.5)-SUM($J445:U445),(Input!$J$171*(1+rvanilla)^0.5)/A29stdlife))</f>
        <v>0</v>
      </c>
      <c r="W445" s="161">
        <f>IF(A29stdlife="n/a","n/a",IF(W$3&gt;(A29stdlife+$E445),(Input!$J$171*(1+rvanilla)^0.5)-SUM($J445:V445),(Input!$J$171*(1+rvanilla)^0.5)/A29stdlife))</f>
        <v>0</v>
      </c>
      <c r="X445" s="161">
        <f>IF(A29stdlife="n/a","n/a",IF(X$3&gt;(A29stdlife+$E445),(Input!$J$171*(1+rvanilla)^0.5)-SUM($J445:W445),(Input!$J$171*(1+rvanilla)^0.5)/A29stdlife))</f>
        <v>0</v>
      </c>
      <c r="Y445" s="161">
        <f>IF(A29stdlife="n/a","n/a",IF(Y$3&gt;(A29stdlife+$E445),(Input!$J$171*(1+rvanilla)^0.5)-SUM($J445:X445),(Input!$J$171*(1+rvanilla)^0.5)/A29stdlife))</f>
        <v>0</v>
      </c>
      <c r="Z445" s="161">
        <f>IF(A29stdlife="n/a","n/a",IF(Z$3&gt;(A29stdlife+$E445),(Input!$J$171*(1+rvanilla)^0.5)-SUM($J445:Y445),(Input!$J$171*(1+rvanilla)^0.5)/A29stdlife))</f>
        <v>0</v>
      </c>
      <c r="AA445" s="161">
        <f>IF(A29stdlife="n/a","n/a",IF(AA$3&gt;(A29stdlife+$E445),(Input!$J$171*(1+rvanilla)^0.5)-SUM($J445:Z445),(Input!$J$171*(1+rvanilla)^0.5)/A29stdlife))</f>
        <v>0</v>
      </c>
      <c r="AB445" s="161">
        <f>IF(A29stdlife="n/a","n/a",IF(AB$3&gt;(A29stdlife+$E445),(Input!$J$171*(1+rvanilla)^0.5)-SUM($J445:AA445),(Input!$J$171*(1+rvanilla)^0.5)/A29stdlife))</f>
        <v>0</v>
      </c>
      <c r="AC445" s="161">
        <f>IF(A29stdlife="n/a","n/a",IF(AC$3&gt;(A29stdlife+$E445),(Input!$J$171*(1+rvanilla)^0.5)-SUM($J445:AB445),(Input!$J$171*(1+rvanilla)^0.5)/A29stdlife))</f>
        <v>0</v>
      </c>
      <c r="AD445" s="161">
        <f>IF(A29stdlife="n/a","n/a",IF(AD$3&gt;(A29stdlife+$E445),(Input!$J$171*(1+rvanilla)^0.5)-SUM($J445:AC445),(Input!$J$171*(1+rvanilla)^0.5)/A29stdlife))</f>
        <v>0</v>
      </c>
      <c r="AE445" s="161">
        <f>IF(A29stdlife="n/a","n/a",IF(AE$3&gt;(A29stdlife+$E445),(Input!$J$171*(1+rvanilla)^0.5)-SUM($J445:AD445),(Input!$J$171*(1+rvanilla)^0.5)/A29stdlife))</f>
        <v>0</v>
      </c>
      <c r="AF445" s="161">
        <f>IF(A29stdlife="n/a","n/a",IF(AF$3&gt;(A29stdlife+$E445),(Input!$J$171*(1+rvanilla)^0.5)-SUM($J445:AE445),(Input!$J$171*(1+rvanilla)^0.5)/A29stdlife))</f>
        <v>0</v>
      </c>
      <c r="AG445" s="161">
        <f>IF(A29stdlife="n/a","n/a",IF(AG$3&gt;(A29stdlife+$E445),(Input!$J$171*(1+rvanilla)^0.5)-SUM($J445:AF445),(Input!$J$171*(1+rvanilla)^0.5)/A29stdlife))</f>
        <v>0</v>
      </c>
      <c r="AH445" s="161">
        <f>IF(A29stdlife="n/a","n/a",IF(AH$3&gt;(A29stdlife+$E445),(Input!$J$171*(1+rvanilla)^0.5)-SUM($J445:AG445),(Input!$J$171*(1+rvanilla)^0.5)/A29stdlife))</f>
        <v>0</v>
      </c>
      <c r="AI445" s="161">
        <f>IF(A29stdlife="n/a","n/a",IF(AI$3&gt;(A29stdlife+$E445),(Input!$J$171*(1+rvanilla)^0.5)-SUM($J445:AH445),(Input!$J$171*(1+rvanilla)^0.5)/A29stdlife))</f>
        <v>0</v>
      </c>
      <c r="AJ445" s="161">
        <f>IF(A29stdlife="n/a","n/a",IF(AJ$3&gt;(A29stdlife+$E445),(Input!$J$171*(1+rvanilla)^0.5)-SUM($J445:AI445),(Input!$J$171*(1+rvanilla)^0.5)/A29stdlife))</f>
        <v>0</v>
      </c>
      <c r="AK445" s="161">
        <f>IF(A29stdlife="n/a","n/a",IF(AK$3&gt;(A29stdlife+$E445),(Input!$J$171*(1+rvanilla)^0.5)-SUM($J445:AJ445),(Input!$J$171*(1+rvanilla)^0.5)/A29stdlife))</f>
        <v>0</v>
      </c>
      <c r="AL445" s="161">
        <f>IF(A29stdlife="n/a","n/a",IF(AL$3&gt;(A29stdlife+$E445),(Input!$J$171*(1+rvanilla)^0.5)-SUM($J445:AK445),(Input!$J$171*(1+rvanilla)^0.5)/A29stdlife))</f>
        <v>0</v>
      </c>
      <c r="AM445" s="161">
        <f>IF(A29stdlife="n/a","n/a",IF(AM$3&gt;(A29stdlife+$E445),(Input!$J$171*(1+rvanilla)^0.5)-SUM($J445:AL445),(Input!$J$171*(1+rvanilla)^0.5)/A29stdlife))</f>
        <v>0</v>
      </c>
      <c r="AN445" s="161">
        <f>IF(A29stdlife="n/a","n/a",IF(AN$3&gt;(A29stdlife+$E445),(Input!$J$171*(1+rvanilla)^0.5)-SUM($J445:AM445),(Input!$J$171*(1+rvanilla)^0.5)/A29stdlife))</f>
        <v>0</v>
      </c>
      <c r="AO445" s="161">
        <f>IF(A29stdlife="n/a","n/a",IF(AO$3&gt;(A29stdlife+$E445),(Input!$J$171*(1+rvanilla)^0.5)-SUM($J445:AN445),(Input!$J$171*(1+rvanilla)^0.5)/A29stdlife))</f>
        <v>0</v>
      </c>
      <c r="AP445" s="161">
        <f>IF(A29stdlife="n/a","n/a",IF(AP$3&gt;(A29stdlife+$E445),(Input!$J$171*(1+rvanilla)^0.5)-SUM($J445:AO445),(Input!$J$171*(1+rvanilla)^0.5)/A29stdlife))</f>
        <v>0</v>
      </c>
      <c r="AQ445" s="161">
        <f>IF(A29stdlife="n/a","n/a",IF(AQ$3&gt;(A29stdlife+$E445),(Input!$J$171*(1+rvanilla)^0.5)-SUM($J445:AP445),(Input!$J$171*(1+rvanilla)^0.5)/A29stdlife))</f>
        <v>0</v>
      </c>
      <c r="AR445" s="161">
        <f>IF(A29stdlife="n/a","n/a",IF(AR$3&gt;(A29stdlife+$E445),(Input!$J$171*(1+rvanilla)^0.5)-SUM($J445:AQ445),(Input!$J$171*(1+rvanilla)^0.5)/A29stdlife))</f>
        <v>0</v>
      </c>
      <c r="AS445" s="161">
        <f>IF(A29stdlife="n/a","n/a",IF(AS$3&gt;(A29stdlife+$E445),(Input!$J$171*(1+rvanilla)^0.5)-SUM($J445:AR445),(Input!$J$171*(1+rvanilla)^0.5)/A29stdlife))</f>
        <v>0</v>
      </c>
      <c r="AT445" s="161">
        <f>IF(A29stdlife="n/a","n/a",IF(AT$3&gt;(A29stdlife+$E445),(Input!$J$171*(1+rvanilla)^0.5)-SUM($J445:AS445),(Input!$J$171*(1+rvanilla)^0.5)/A29stdlife))</f>
        <v>0</v>
      </c>
      <c r="AU445" s="161">
        <f>IF(A29stdlife="n/a","n/a",IF(AU$3&gt;(A29stdlife+$E445),(Input!$J$171*(1+rvanilla)^0.5)-SUM($J445:AT445),(Input!$J$171*(1+rvanilla)^0.5)/A29stdlife))</f>
        <v>0</v>
      </c>
      <c r="AV445" s="161">
        <f>IF(A29stdlife="n/a","n/a",IF(AV$3&gt;(A29stdlife+$E445),(Input!$J$171*(1+rvanilla)^0.5)-SUM($J445:AU445),(Input!$J$171*(1+rvanilla)^0.5)/A29stdlife))</f>
        <v>0</v>
      </c>
      <c r="AW445" s="161">
        <f>IF(A29stdlife="n/a","n/a",IF(AW$3&gt;(A29stdlife+$E445),(Input!$J$171*(1+rvanilla)^0.5)-SUM($J445:AV445),(Input!$J$171*(1+rvanilla)^0.5)/A29stdlife))</f>
        <v>0</v>
      </c>
      <c r="AX445" s="161">
        <f>IF(A29stdlife="n/a","n/a",IF(AX$3&gt;(A29stdlife+$E445),(Input!$J$171*(1+rvanilla)^0.5)-SUM($J445:AW445),(Input!$J$171*(1+rvanilla)^0.5)/A29stdlife))</f>
        <v>0</v>
      </c>
      <c r="AY445" s="161">
        <f>IF(A29stdlife="n/a","n/a",IF(AY$3&gt;(A29stdlife+$E445),(Input!$J$171*(1+rvanilla)^0.5)-SUM($J445:AX445),(Input!$J$171*(1+rvanilla)^0.5)/A29stdlife))</f>
        <v>0</v>
      </c>
      <c r="AZ445" s="161">
        <f>IF(A29stdlife="n/a","n/a",IF(AZ$3&gt;(A29stdlife+$E445),(Input!$J$171*(1+rvanilla)^0.5)-SUM($J445:AY445),(Input!$J$171*(1+rvanilla)^0.5)/A29stdlife))</f>
        <v>0</v>
      </c>
      <c r="BA445" s="161">
        <f>IF(A29stdlife="n/a","n/a",IF(BA$3&gt;(A29stdlife+$E445),(Input!$J$171*(1+rvanilla)^0.5)-SUM($J445:AZ445),(Input!$J$171*(1+rvanilla)^0.5)/A29stdlife))</f>
        <v>0</v>
      </c>
      <c r="BB445" s="161">
        <f>IF(A29stdlife="n/a","n/a",IF(BB$3&gt;(A29stdlife+$E445),(Input!$J$171*(1+rvanilla)^0.5)-SUM($J445:BA445),(Input!$J$171*(1+rvanilla)^0.5)/A29stdlife))</f>
        <v>0</v>
      </c>
      <c r="BC445" s="161">
        <f>IF(A29stdlife="n/a","n/a",IF(BC$3&gt;(A29stdlife+$E445),(Input!$J$171*(1+rvanilla)^0.5)-SUM($J445:BB445),(Input!$J$171*(1+rvanilla)^0.5)/A29stdlife))</f>
        <v>0</v>
      </c>
      <c r="BD445" s="161">
        <f>IF(A29stdlife="n/a","n/a",IF(BD$3&gt;(A29stdlife+$E445),(Input!$J$171*(1+rvanilla)^0.5)-SUM($J445:BC445),(Input!$J$171*(1+rvanilla)^0.5)/A29stdlife))</f>
        <v>0</v>
      </c>
      <c r="BE445" s="161">
        <f>IF(A29stdlife="n/a","n/a",IF(BE$3&gt;(A29stdlife+$E445),(Input!$J$171*(1+rvanilla)^0.5)-SUM($J445:BD445),(Input!$J$171*(1+rvanilla)^0.5)/A29stdlife))</f>
        <v>0</v>
      </c>
      <c r="BF445" s="161">
        <f>IF(A29stdlife="n/a","n/a",IF(BF$3&gt;(A29stdlife+$E445),(Input!$J$171*(1+rvanilla)^0.5)-SUM($J445:BE445),(Input!$J$171*(1+rvanilla)^0.5)/A29stdlife))</f>
        <v>0</v>
      </c>
      <c r="BG445" s="161">
        <f>IF(A29stdlife="n/a","n/a",IF(BG$3&gt;(A29stdlife+$E445),(Input!$J$171*(1+rvanilla)^0.5)-SUM($J445:BF445),(Input!$J$171*(1+rvanilla)^0.5)/A29stdlife))</f>
        <v>0</v>
      </c>
      <c r="BH445" s="161">
        <f>IF(A29stdlife="n/a","n/a",IF(BH$3&gt;(A29stdlife+$E445),(Input!$J$171*(1+rvanilla)^0.5)-SUM($J445:BG445),(Input!$J$171*(1+rvanilla)^0.5)/A29stdlife))</f>
        <v>0</v>
      </c>
      <c r="BI445" s="161">
        <f>IF(A29stdlife="n/a","n/a",IF(BI$3&gt;(A29stdlife+$E445),(Input!$J$171*(1+rvanilla)^0.5)-SUM($J445:BH445),(Input!$J$171*(1+rvanilla)^0.5)/A29stdlife))</f>
        <v>0</v>
      </c>
      <c r="BJ445" s="19"/>
      <c r="BK445" s="19"/>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idden="1" outlineLevel="2" x14ac:dyDescent="0.2">
      <c r="A446" s="19"/>
      <c r="B446" s="19"/>
      <c r="C446" s="35"/>
      <c r="D446" s="469"/>
      <c r="E446" s="281">
        <v>5</v>
      </c>
      <c r="F446" s="37"/>
      <c r="G446" s="393"/>
      <c r="H446" s="307"/>
      <c r="I446" s="307"/>
      <c r="J446" s="307"/>
      <c r="K446" s="306"/>
      <c r="L446" s="161">
        <f>IF(A29stdlife="n/a","n/a",IF(L$3&gt;(A29stdlife+$E446),(Input!$K$171*(1+rvanilla)^0.5)-SUM($K446:K446),(Input!$K$171*(1+rvanilla)^0.5)/A29stdlife))</f>
        <v>0</v>
      </c>
      <c r="M446" s="161">
        <f>IF(A29stdlife="n/a","n/a",IF(M$3&gt;(A29stdlife+$E446),(Input!$K$171*(1+rvanilla)^0.5)-SUM($K446:L446),(Input!$K$171*(1+rvanilla)^0.5)/A29stdlife))</f>
        <v>0</v>
      </c>
      <c r="N446" s="161">
        <f>IF(A29stdlife="n/a","n/a",IF(N$3&gt;(A29stdlife+$E446),(Input!$K$171*(1+rvanilla)^0.5)-SUM($K446:M446),(Input!$K$171*(1+rvanilla)^0.5)/A29stdlife))</f>
        <v>0</v>
      </c>
      <c r="O446" s="161">
        <f>IF(A29stdlife="n/a","n/a",IF(O$3&gt;(A29stdlife+$E446),(Input!$K$171*(1+rvanilla)^0.5)-SUM($K446:N446),(Input!$K$171*(1+rvanilla)^0.5)/A29stdlife))</f>
        <v>0</v>
      </c>
      <c r="P446" s="161">
        <f>IF(A29stdlife="n/a","n/a",IF(P$3&gt;(A29stdlife+$E446),(Input!$K$171*(1+rvanilla)^0.5)-SUM($K446:O446),(Input!$K$171*(1+rvanilla)^0.5)/A29stdlife))</f>
        <v>0</v>
      </c>
      <c r="Q446" s="161">
        <f>IF(A29stdlife="n/a","n/a",IF(Q$3&gt;(A29stdlife+$E446),(Input!$K$171*(1+rvanilla)^0.5)-SUM($K446:P446),(Input!$K$171*(1+rvanilla)^0.5)/A29stdlife))</f>
        <v>0</v>
      </c>
      <c r="R446" s="161">
        <f>IF(A29stdlife="n/a","n/a",IF(R$3&gt;(A29stdlife+$E446),(Input!$K$171*(1+rvanilla)^0.5)-SUM($K446:Q446),(Input!$K$171*(1+rvanilla)^0.5)/A29stdlife))</f>
        <v>0</v>
      </c>
      <c r="S446" s="161">
        <f>IF(A29stdlife="n/a","n/a",IF(S$3&gt;(A29stdlife+$E446),(Input!$K$171*(1+rvanilla)^0.5)-SUM($K446:R446),(Input!$K$171*(1+rvanilla)^0.5)/A29stdlife))</f>
        <v>0</v>
      </c>
      <c r="T446" s="161">
        <f>IF(A29stdlife="n/a","n/a",IF(T$3&gt;(A29stdlife+$E446),(Input!$K$171*(1+rvanilla)^0.5)-SUM($K446:S446),(Input!$K$171*(1+rvanilla)^0.5)/A29stdlife))</f>
        <v>0</v>
      </c>
      <c r="U446" s="161">
        <f>IF(A29stdlife="n/a","n/a",IF(U$3&gt;(A29stdlife+$E446),(Input!$K$171*(1+rvanilla)^0.5)-SUM($K446:T446),(Input!$K$171*(1+rvanilla)^0.5)/A29stdlife))</f>
        <v>0</v>
      </c>
      <c r="V446" s="161">
        <f>IF(A29stdlife="n/a","n/a",IF(V$3&gt;(A29stdlife+$E446),(Input!$K$171*(1+rvanilla)^0.5)-SUM($K446:U446),(Input!$K$171*(1+rvanilla)^0.5)/A29stdlife))</f>
        <v>0</v>
      </c>
      <c r="W446" s="161">
        <f>IF(A29stdlife="n/a","n/a",IF(W$3&gt;(A29stdlife+$E446),(Input!$K$171*(1+rvanilla)^0.5)-SUM($K446:V446),(Input!$K$171*(1+rvanilla)^0.5)/A29stdlife))</f>
        <v>0</v>
      </c>
      <c r="X446" s="161">
        <f>IF(A29stdlife="n/a","n/a",IF(X$3&gt;(A29stdlife+$E446),(Input!$K$171*(1+rvanilla)^0.5)-SUM($K446:W446),(Input!$K$171*(1+rvanilla)^0.5)/A29stdlife))</f>
        <v>0</v>
      </c>
      <c r="Y446" s="161">
        <f>IF(A29stdlife="n/a","n/a",IF(Y$3&gt;(A29stdlife+$E446),(Input!$K$171*(1+rvanilla)^0.5)-SUM($K446:X446),(Input!$K$171*(1+rvanilla)^0.5)/A29stdlife))</f>
        <v>0</v>
      </c>
      <c r="Z446" s="161">
        <f>IF(A29stdlife="n/a","n/a",IF(Z$3&gt;(A29stdlife+$E446),(Input!$K$171*(1+rvanilla)^0.5)-SUM($K446:Y446),(Input!$K$171*(1+rvanilla)^0.5)/A29stdlife))</f>
        <v>0</v>
      </c>
      <c r="AA446" s="161">
        <f>IF(A29stdlife="n/a","n/a",IF(AA$3&gt;(A29stdlife+$E446),(Input!$K$171*(1+rvanilla)^0.5)-SUM($K446:Z446),(Input!$K$171*(1+rvanilla)^0.5)/A29stdlife))</f>
        <v>0</v>
      </c>
      <c r="AB446" s="161">
        <f>IF(A29stdlife="n/a","n/a",IF(AB$3&gt;(A29stdlife+$E446),(Input!$K$171*(1+rvanilla)^0.5)-SUM($K446:AA446),(Input!$K$171*(1+rvanilla)^0.5)/A29stdlife))</f>
        <v>0</v>
      </c>
      <c r="AC446" s="161">
        <f>IF(A29stdlife="n/a","n/a",IF(AC$3&gt;(A29stdlife+$E446),(Input!$K$171*(1+rvanilla)^0.5)-SUM($K446:AB446),(Input!$K$171*(1+rvanilla)^0.5)/A29stdlife))</f>
        <v>0</v>
      </c>
      <c r="AD446" s="161">
        <f>IF(A29stdlife="n/a","n/a",IF(AD$3&gt;(A29stdlife+$E446),(Input!$K$171*(1+rvanilla)^0.5)-SUM($K446:AC446),(Input!$K$171*(1+rvanilla)^0.5)/A29stdlife))</f>
        <v>0</v>
      </c>
      <c r="AE446" s="161">
        <f>IF(A29stdlife="n/a","n/a",IF(AE$3&gt;(A29stdlife+$E446),(Input!$K$171*(1+rvanilla)^0.5)-SUM($K446:AD446),(Input!$K$171*(1+rvanilla)^0.5)/A29stdlife))</f>
        <v>0</v>
      </c>
      <c r="AF446" s="161">
        <f>IF(A29stdlife="n/a","n/a",IF(AF$3&gt;(A29stdlife+$E446),(Input!$K$171*(1+rvanilla)^0.5)-SUM($K446:AE446),(Input!$K$171*(1+rvanilla)^0.5)/A29stdlife))</f>
        <v>0</v>
      </c>
      <c r="AG446" s="161">
        <f>IF(A29stdlife="n/a","n/a",IF(AG$3&gt;(A29stdlife+$E446),(Input!$K$171*(1+rvanilla)^0.5)-SUM($K446:AF446),(Input!$K$171*(1+rvanilla)^0.5)/A29stdlife))</f>
        <v>0</v>
      </c>
      <c r="AH446" s="161">
        <f>IF(A29stdlife="n/a","n/a",IF(AH$3&gt;(A29stdlife+$E446),(Input!$K$171*(1+rvanilla)^0.5)-SUM($K446:AG446),(Input!$K$171*(1+rvanilla)^0.5)/A29stdlife))</f>
        <v>0</v>
      </c>
      <c r="AI446" s="161">
        <f>IF(A29stdlife="n/a","n/a",IF(AI$3&gt;(A29stdlife+$E446),(Input!$K$171*(1+rvanilla)^0.5)-SUM($K446:AH446),(Input!$K$171*(1+rvanilla)^0.5)/A29stdlife))</f>
        <v>0</v>
      </c>
      <c r="AJ446" s="161">
        <f>IF(A29stdlife="n/a","n/a",IF(AJ$3&gt;(A29stdlife+$E446),(Input!$K$171*(1+rvanilla)^0.5)-SUM($K446:AI446),(Input!$K$171*(1+rvanilla)^0.5)/A29stdlife))</f>
        <v>0</v>
      </c>
      <c r="AK446" s="161">
        <f>IF(A29stdlife="n/a","n/a",IF(AK$3&gt;(A29stdlife+$E446),(Input!$K$171*(1+rvanilla)^0.5)-SUM($K446:AJ446),(Input!$K$171*(1+rvanilla)^0.5)/A29stdlife))</f>
        <v>0</v>
      </c>
      <c r="AL446" s="161">
        <f>IF(A29stdlife="n/a","n/a",IF(AL$3&gt;(A29stdlife+$E446),(Input!$K$171*(1+rvanilla)^0.5)-SUM($K446:AK446),(Input!$K$171*(1+rvanilla)^0.5)/A29stdlife))</f>
        <v>0</v>
      </c>
      <c r="AM446" s="161">
        <f>IF(A29stdlife="n/a","n/a",IF(AM$3&gt;(A29stdlife+$E446),(Input!$K$171*(1+rvanilla)^0.5)-SUM($K446:AL446),(Input!$K$171*(1+rvanilla)^0.5)/A29stdlife))</f>
        <v>0</v>
      </c>
      <c r="AN446" s="161">
        <f>IF(A29stdlife="n/a","n/a",IF(AN$3&gt;(A29stdlife+$E446),(Input!$K$171*(1+rvanilla)^0.5)-SUM($K446:AM446),(Input!$K$171*(1+rvanilla)^0.5)/A29stdlife))</f>
        <v>0</v>
      </c>
      <c r="AO446" s="161">
        <f>IF(A29stdlife="n/a","n/a",IF(AO$3&gt;(A29stdlife+$E446),(Input!$K$171*(1+rvanilla)^0.5)-SUM($K446:AN446),(Input!$K$171*(1+rvanilla)^0.5)/A29stdlife))</f>
        <v>0</v>
      </c>
      <c r="AP446" s="161">
        <f>IF(A29stdlife="n/a","n/a",IF(AP$3&gt;(A29stdlife+$E446),(Input!$K$171*(1+rvanilla)^0.5)-SUM($K446:AO446),(Input!$K$171*(1+rvanilla)^0.5)/A29stdlife))</f>
        <v>0</v>
      </c>
      <c r="AQ446" s="161">
        <f>IF(A29stdlife="n/a","n/a",IF(AQ$3&gt;(A29stdlife+$E446),(Input!$K$171*(1+rvanilla)^0.5)-SUM($K446:AP446),(Input!$K$171*(1+rvanilla)^0.5)/A29stdlife))</f>
        <v>0</v>
      </c>
      <c r="AR446" s="161">
        <f>IF(A29stdlife="n/a","n/a",IF(AR$3&gt;(A29stdlife+$E446),(Input!$K$171*(1+rvanilla)^0.5)-SUM($K446:AQ446),(Input!$K$171*(1+rvanilla)^0.5)/A29stdlife))</f>
        <v>0</v>
      </c>
      <c r="AS446" s="161">
        <f>IF(A29stdlife="n/a","n/a",IF(AS$3&gt;(A29stdlife+$E446),(Input!$K$171*(1+rvanilla)^0.5)-SUM($K446:AR446),(Input!$K$171*(1+rvanilla)^0.5)/A29stdlife))</f>
        <v>0</v>
      </c>
      <c r="AT446" s="161">
        <f>IF(A29stdlife="n/a","n/a",IF(AT$3&gt;(A29stdlife+$E446),(Input!$K$171*(1+rvanilla)^0.5)-SUM($K446:AS446),(Input!$K$171*(1+rvanilla)^0.5)/A29stdlife))</f>
        <v>0</v>
      </c>
      <c r="AU446" s="161">
        <f>IF(A29stdlife="n/a","n/a",IF(AU$3&gt;(A29stdlife+$E446),(Input!$K$171*(1+rvanilla)^0.5)-SUM($K446:AT446),(Input!$K$171*(1+rvanilla)^0.5)/A29stdlife))</f>
        <v>0</v>
      </c>
      <c r="AV446" s="161">
        <f>IF(A29stdlife="n/a","n/a",IF(AV$3&gt;(A29stdlife+$E446),(Input!$K$171*(1+rvanilla)^0.5)-SUM($K446:AU446),(Input!$K$171*(1+rvanilla)^0.5)/A29stdlife))</f>
        <v>0</v>
      </c>
      <c r="AW446" s="161">
        <f>IF(A29stdlife="n/a","n/a",IF(AW$3&gt;(A29stdlife+$E446),(Input!$K$171*(1+rvanilla)^0.5)-SUM($K446:AV446),(Input!$K$171*(1+rvanilla)^0.5)/A29stdlife))</f>
        <v>0</v>
      </c>
      <c r="AX446" s="161">
        <f>IF(A29stdlife="n/a","n/a",IF(AX$3&gt;(A29stdlife+$E446),(Input!$K$171*(1+rvanilla)^0.5)-SUM($K446:AW446),(Input!$K$171*(1+rvanilla)^0.5)/A29stdlife))</f>
        <v>0</v>
      </c>
      <c r="AY446" s="161">
        <f>IF(A29stdlife="n/a","n/a",IF(AY$3&gt;(A29stdlife+$E446),(Input!$K$171*(1+rvanilla)^0.5)-SUM($K446:AX446),(Input!$K$171*(1+rvanilla)^0.5)/A29stdlife))</f>
        <v>0</v>
      </c>
      <c r="AZ446" s="161">
        <f>IF(A29stdlife="n/a","n/a",IF(AZ$3&gt;(A29stdlife+$E446),(Input!$K$171*(1+rvanilla)^0.5)-SUM($K446:AY446),(Input!$K$171*(1+rvanilla)^0.5)/A29stdlife))</f>
        <v>0</v>
      </c>
      <c r="BA446" s="161">
        <f>IF(A29stdlife="n/a","n/a",IF(BA$3&gt;(A29stdlife+$E446),(Input!$K$171*(1+rvanilla)^0.5)-SUM($K446:AZ446),(Input!$K$171*(1+rvanilla)^0.5)/A29stdlife))</f>
        <v>0</v>
      </c>
      <c r="BB446" s="161">
        <f>IF(A29stdlife="n/a","n/a",IF(BB$3&gt;(A29stdlife+$E446),(Input!$K$171*(1+rvanilla)^0.5)-SUM($K446:BA446),(Input!$K$171*(1+rvanilla)^0.5)/A29stdlife))</f>
        <v>0</v>
      </c>
      <c r="BC446" s="161">
        <f>IF(A29stdlife="n/a","n/a",IF(BC$3&gt;(A29stdlife+$E446),(Input!$K$171*(1+rvanilla)^0.5)-SUM($K446:BB446),(Input!$K$171*(1+rvanilla)^0.5)/A29stdlife))</f>
        <v>0</v>
      </c>
      <c r="BD446" s="161">
        <f>IF(A29stdlife="n/a","n/a",IF(BD$3&gt;(A29stdlife+$E446),(Input!$K$171*(1+rvanilla)^0.5)-SUM($K446:BC446),(Input!$K$171*(1+rvanilla)^0.5)/A29stdlife))</f>
        <v>0</v>
      </c>
      <c r="BE446" s="161">
        <f>IF(A29stdlife="n/a","n/a",IF(BE$3&gt;(A29stdlife+$E446),(Input!$K$171*(1+rvanilla)^0.5)-SUM($K446:BD446),(Input!$K$171*(1+rvanilla)^0.5)/A29stdlife))</f>
        <v>0</v>
      </c>
      <c r="BF446" s="161">
        <f>IF(A29stdlife="n/a","n/a",IF(BF$3&gt;(A29stdlife+$E446),(Input!$K$171*(1+rvanilla)^0.5)-SUM($K446:BE446),(Input!$K$171*(1+rvanilla)^0.5)/A29stdlife))</f>
        <v>0</v>
      </c>
      <c r="BG446" s="161">
        <f>IF(A29stdlife="n/a","n/a",IF(BG$3&gt;(A29stdlife+$E446),(Input!$K$171*(1+rvanilla)^0.5)-SUM($K446:BF446),(Input!$K$171*(1+rvanilla)^0.5)/A29stdlife))</f>
        <v>0</v>
      </c>
      <c r="BH446" s="161">
        <f>IF(A29stdlife="n/a","n/a",IF(BH$3&gt;(A29stdlife+$E446),(Input!$K$171*(1+rvanilla)^0.5)-SUM($K446:BG446),(Input!$K$171*(1+rvanilla)^0.5)/A29stdlife))</f>
        <v>0</v>
      </c>
      <c r="BI446" s="161">
        <f>IF(A29stdlife="n/a","n/a",IF(BI$3&gt;(A29stdlife+$E446),(Input!$K$171*(1+rvanilla)^0.5)-SUM($K446:BH446),(Input!$K$171*(1+rvanilla)^0.5)/A29stdlife))</f>
        <v>0</v>
      </c>
      <c r="BJ446" s="19"/>
      <c r="BK446" s="19"/>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idden="1" outlineLevel="2" x14ac:dyDescent="0.2">
      <c r="A447" s="19"/>
      <c r="B447" s="19"/>
      <c r="C447" s="35"/>
      <c r="D447" s="469"/>
      <c r="E447" s="281">
        <v>6</v>
      </c>
      <c r="F447" s="37"/>
      <c r="G447" s="393"/>
      <c r="H447" s="307"/>
      <c r="I447" s="307"/>
      <c r="J447" s="307"/>
      <c r="K447" s="307"/>
      <c r="L447" s="306"/>
      <c r="M447" s="161">
        <f>IF(A29stdlife="n/a","n/a",IF(M$3&gt;(A29stdlife+$E447),(Input!$L$171*(1+rvanilla)^0.5)-SUM($L447:L447),(Input!$L$171*(1+rvanilla)^0.5)/A29stdlife))</f>
        <v>0</v>
      </c>
      <c r="N447" s="161">
        <f>IF(A29stdlife="n/a","n/a",IF(N$3&gt;(A29stdlife+$E447),(Input!$L$171*(1+rvanilla)^0.5)-SUM($L447:M447),(Input!$L$171*(1+rvanilla)^0.5)/A29stdlife))</f>
        <v>0</v>
      </c>
      <c r="O447" s="161">
        <f>IF(A29stdlife="n/a","n/a",IF(O$3&gt;(A29stdlife+$E447),(Input!$L$171*(1+rvanilla)^0.5)-SUM($L447:N447),(Input!$L$171*(1+rvanilla)^0.5)/A29stdlife))</f>
        <v>0</v>
      </c>
      <c r="P447" s="161">
        <f>IF(A29stdlife="n/a","n/a",IF(P$3&gt;(A29stdlife+$E447),(Input!$L$171*(1+rvanilla)^0.5)-SUM($L447:O447),(Input!$L$171*(1+rvanilla)^0.5)/A29stdlife))</f>
        <v>0</v>
      </c>
      <c r="Q447" s="161">
        <f>IF(A29stdlife="n/a","n/a",IF(Q$3&gt;(A29stdlife+$E447),(Input!$L$171*(1+rvanilla)^0.5)-SUM($L447:P447),(Input!$L$171*(1+rvanilla)^0.5)/A29stdlife))</f>
        <v>0</v>
      </c>
      <c r="R447" s="161">
        <f>IF(A29stdlife="n/a","n/a",IF(R$3&gt;(A29stdlife+$E447),(Input!$L$171*(1+rvanilla)^0.5)-SUM($L447:Q447),(Input!$L$171*(1+rvanilla)^0.5)/A29stdlife))</f>
        <v>0</v>
      </c>
      <c r="S447" s="161">
        <f>IF(A29stdlife="n/a","n/a",IF(S$3&gt;(A29stdlife+$E447),(Input!$L$171*(1+rvanilla)^0.5)-SUM($L447:R447),(Input!$L$171*(1+rvanilla)^0.5)/A29stdlife))</f>
        <v>0</v>
      </c>
      <c r="T447" s="161">
        <f>IF(A29stdlife="n/a","n/a",IF(T$3&gt;(A29stdlife+$E447),(Input!$L$171*(1+rvanilla)^0.5)-SUM($L447:S447),(Input!$L$171*(1+rvanilla)^0.5)/A29stdlife))</f>
        <v>0</v>
      </c>
      <c r="U447" s="161">
        <f>IF(A29stdlife="n/a","n/a",IF(U$3&gt;(A29stdlife+$E447),(Input!$L$171*(1+rvanilla)^0.5)-SUM($L447:T447),(Input!$L$171*(1+rvanilla)^0.5)/A29stdlife))</f>
        <v>0</v>
      </c>
      <c r="V447" s="161">
        <f>IF(A29stdlife="n/a","n/a",IF(V$3&gt;(A29stdlife+$E447),(Input!$L$171*(1+rvanilla)^0.5)-SUM($L447:U447),(Input!$L$171*(1+rvanilla)^0.5)/A29stdlife))</f>
        <v>0</v>
      </c>
      <c r="W447" s="161">
        <f>IF(A29stdlife="n/a","n/a",IF(W$3&gt;(A29stdlife+$E447),(Input!$L$171*(1+rvanilla)^0.5)-SUM($L447:V447),(Input!$L$171*(1+rvanilla)^0.5)/A29stdlife))</f>
        <v>0</v>
      </c>
      <c r="X447" s="161">
        <f>IF(A29stdlife="n/a","n/a",IF(X$3&gt;(A29stdlife+$E447),(Input!$L$171*(1+rvanilla)^0.5)-SUM($L447:W447),(Input!$L$171*(1+rvanilla)^0.5)/A29stdlife))</f>
        <v>0</v>
      </c>
      <c r="Y447" s="161">
        <f>IF(A29stdlife="n/a","n/a",IF(Y$3&gt;(A29stdlife+$E447),(Input!$L$171*(1+rvanilla)^0.5)-SUM($L447:X447),(Input!$L$171*(1+rvanilla)^0.5)/A29stdlife))</f>
        <v>0</v>
      </c>
      <c r="Z447" s="161">
        <f>IF(A29stdlife="n/a","n/a",IF(Z$3&gt;(A29stdlife+$E447),(Input!$L$171*(1+rvanilla)^0.5)-SUM($L447:Y447),(Input!$L$171*(1+rvanilla)^0.5)/A29stdlife))</f>
        <v>0</v>
      </c>
      <c r="AA447" s="161">
        <f>IF(A29stdlife="n/a","n/a",IF(AA$3&gt;(A29stdlife+$E447),(Input!$L$171*(1+rvanilla)^0.5)-SUM($L447:Z447),(Input!$L$171*(1+rvanilla)^0.5)/A29stdlife))</f>
        <v>0</v>
      </c>
      <c r="AB447" s="161">
        <f>IF(A29stdlife="n/a","n/a",IF(AB$3&gt;(A29stdlife+$E447),(Input!$L$171*(1+rvanilla)^0.5)-SUM($L447:AA447),(Input!$L$171*(1+rvanilla)^0.5)/A29stdlife))</f>
        <v>0</v>
      </c>
      <c r="AC447" s="161">
        <f>IF(A29stdlife="n/a","n/a",IF(AC$3&gt;(A29stdlife+$E447),(Input!$L$171*(1+rvanilla)^0.5)-SUM($L447:AB447),(Input!$L$171*(1+rvanilla)^0.5)/A29stdlife))</f>
        <v>0</v>
      </c>
      <c r="AD447" s="161">
        <f>IF(A29stdlife="n/a","n/a",IF(AD$3&gt;(A29stdlife+$E447),(Input!$L$171*(1+rvanilla)^0.5)-SUM($L447:AC447),(Input!$L$171*(1+rvanilla)^0.5)/A29stdlife))</f>
        <v>0</v>
      </c>
      <c r="AE447" s="161">
        <f>IF(A29stdlife="n/a","n/a",IF(AE$3&gt;(A29stdlife+$E447),(Input!$L$171*(1+rvanilla)^0.5)-SUM($L447:AD447),(Input!$L$171*(1+rvanilla)^0.5)/A29stdlife))</f>
        <v>0</v>
      </c>
      <c r="AF447" s="161">
        <f>IF(A29stdlife="n/a","n/a",IF(AF$3&gt;(A29stdlife+$E447),(Input!$L$171*(1+rvanilla)^0.5)-SUM($L447:AE447),(Input!$L$171*(1+rvanilla)^0.5)/A29stdlife))</f>
        <v>0</v>
      </c>
      <c r="AG447" s="161">
        <f>IF(A29stdlife="n/a","n/a",IF(AG$3&gt;(A29stdlife+$E447),(Input!$L$171*(1+rvanilla)^0.5)-SUM($L447:AF447),(Input!$L$171*(1+rvanilla)^0.5)/A29stdlife))</f>
        <v>0</v>
      </c>
      <c r="AH447" s="161">
        <f>IF(A29stdlife="n/a","n/a",IF(AH$3&gt;(A29stdlife+$E447),(Input!$L$171*(1+rvanilla)^0.5)-SUM($L447:AG447),(Input!$L$171*(1+rvanilla)^0.5)/A29stdlife))</f>
        <v>0</v>
      </c>
      <c r="AI447" s="161">
        <f>IF(A29stdlife="n/a","n/a",IF(AI$3&gt;(A29stdlife+$E447),(Input!$L$171*(1+rvanilla)^0.5)-SUM($L447:AH447),(Input!$L$171*(1+rvanilla)^0.5)/A29stdlife))</f>
        <v>0</v>
      </c>
      <c r="AJ447" s="161">
        <f>IF(A29stdlife="n/a","n/a",IF(AJ$3&gt;(A29stdlife+$E447),(Input!$L$171*(1+rvanilla)^0.5)-SUM($L447:AI447),(Input!$L$171*(1+rvanilla)^0.5)/A29stdlife))</f>
        <v>0</v>
      </c>
      <c r="AK447" s="161">
        <f>IF(A29stdlife="n/a","n/a",IF(AK$3&gt;(A29stdlife+$E447),(Input!$L$171*(1+rvanilla)^0.5)-SUM($L447:AJ447),(Input!$L$171*(1+rvanilla)^0.5)/A29stdlife))</f>
        <v>0</v>
      </c>
      <c r="AL447" s="161">
        <f>IF(A29stdlife="n/a","n/a",IF(AL$3&gt;(A29stdlife+$E447),(Input!$L$171*(1+rvanilla)^0.5)-SUM($L447:AK447),(Input!$L$171*(1+rvanilla)^0.5)/A29stdlife))</f>
        <v>0</v>
      </c>
      <c r="AM447" s="161">
        <f>IF(A29stdlife="n/a","n/a",IF(AM$3&gt;(A29stdlife+$E447),(Input!$L$171*(1+rvanilla)^0.5)-SUM($L447:AL447),(Input!$L$171*(1+rvanilla)^0.5)/A29stdlife))</f>
        <v>0</v>
      </c>
      <c r="AN447" s="161">
        <f>IF(A29stdlife="n/a","n/a",IF(AN$3&gt;(A29stdlife+$E447),(Input!$L$171*(1+rvanilla)^0.5)-SUM($L447:AM447),(Input!$L$171*(1+rvanilla)^0.5)/A29stdlife))</f>
        <v>0</v>
      </c>
      <c r="AO447" s="161">
        <f>IF(A29stdlife="n/a","n/a",IF(AO$3&gt;(A29stdlife+$E447),(Input!$L$171*(1+rvanilla)^0.5)-SUM($L447:AN447),(Input!$L$171*(1+rvanilla)^0.5)/A29stdlife))</f>
        <v>0</v>
      </c>
      <c r="AP447" s="161">
        <f>IF(A29stdlife="n/a","n/a",IF(AP$3&gt;(A29stdlife+$E447),(Input!$L$171*(1+rvanilla)^0.5)-SUM($L447:AO447),(Input!$L$171*(1+rvanilla)^0.5)/A29stdlife))</f>
        <v>0</v>
      </c>
      <c r="AQ447" s="161">
        <f>IF(A29stdlife="n/a","n/a",IF(AQ$3&gt;(A29stdlife+$E447),(Input!$L$171*(1+rvanilla)^0.5)-SUM($L447:AP447),(Input!$L$171*(1+rvanilla)^0.5)/A29stdlife))</f>
        <v>0</v>
      </c>
      <c r="AR447" s="161">
        <f>IF(A29stdlife="n/a","n/a",IF(AR$3&gt;(A29stdlife+$E447),(Input!$L$171*(1+rvanilla)^0.5)-SUM($L447:AQ447),(Input!$L$171*(1+rvanilla)^0.5)/A29stdlife))</f>
        <v>0</v>
      </c>
      <c r="AS447" s="161">
        <f>IF(A29stdlife="n/a","n/a",IF(AS$3&gt;(A29stdlife+$E447),(Input!$L$171*(1+rvanilla)^0.5)-SUM($L447:AR447),(Input!$L$171*(1+rvanilla)^0.5)/A29stdlife))</f>
        <v>0</v>
      </c>
      <c r="AT447" s="161">
        <f>IF(A29stdlife="n/a","n/a",IF(AT$3&gt;(A29stdlife+$E447),(Input!$L$171*(1+rvanilla)^0.5)-SUM($L447:AS447),(Input!$L$171*(1+rvanilla)^0.5)/A29stdlife))</f>
        <v>0</v>
      </c>
      <c r="AU447" s="161">
        <f>IF(A29stdlife="n/a","n/a",IF(AU$3&gt;(A29stdlife+$E447),(Input!$L$171*(1+rvanilla)^0.5)-SUM($L447:AT447),(Input!$L$171*(1+rvanilla)^0.5)/A29stdlife))</f>
        <v>0</v>
      </c>
      <c r="AV447" s="161">
        <f>IF(A29stdlife="n/a","n/a",IF(AV$3&gt;(A29stdlife+$E447),(Input!$L$171*(1+rvanilla)^0.5)-SUM($L447:AU447),(Input!$L$171*(1+rvanilla)^0.5)/A29stdlife))</f>
        <v>0</v>
      </c>
      <c r="AW447" s="161">
        <f>IF(A29stdlife="n/a","n/a",IF(AW$3&gt;(A29stdlife+$E447),(Input!$L$171*(1+rvanilla)^0.5)-SUM($L447:AV447),(Input!$L$171*(1+rvanilla)^0.5)/A29stdlife))</f>
        <v>0</v>
      </c>
      <c r="AX447" s="161">
        <f>IF(A29stdlife="n/a","n/a",IF(AX$3&gt;(A29stdlife+$E447),(Input!$L$171*(1+rvanilla)^0.5)-SUM($L447:AW447),(Input!$L$171*(1+rvanilla)^0.5)/A29stdlife))</f>
        <v>0</v>
      </c>
      <c r="AY447" s="161">
        <f>IF(A29stdlife="n/a","n/a",IF(AY$3&gt;(A29stdlife+$E447),(Input!$L$171*(1+rvanilla)^0.5)-SUM($L447:AX447),(Input!$L$171*(1+rvanilla)^0.5)/A29stdlife))</f>
        <v>0</v>
      </c>
      <c r="AZ447" s="161">
        <f>IF(A29stdlife="n/a","n/a",IF(AZ$3&gt;(A29stdlife+$E447),(Input!$L$171*(1+rvanilla)^0.5)-SUM($L447:AY447),(Input!$L$171*(1+rvanilla)^0.5)/A29stdlife))</f>
        <v>0</v>
      </c>
      <c r="BA447" s="161">
        <f>IF(A29stdlife="n/a","n/a",IF(BA$3&gt;(A29stdlife+$E447),(Input!$L$171*(1+rvanilla)^0.5)-SUM($L447:AZ447),(Input!$L$171*(1+rvanilla)^0.5)/A29stdlife))</f>
        <v>0</v>
      </c>
      <c r="BB447" s="161">
        <f>IF(A29stdlife="n/a","n/a",IF(BB$3&gt;(A29stdlife+$E447),(Input!$L$171*(1+rvanilla)^0.5)-SUM($L447:BA447),(Input!$L$171*(1+rvanilla)^0.5)/A29stdlife))</f>
        <v>0</v>
      </c>
      <c r="BC447" s="161">
        <f>IF(A29stdlife="n/a","n/a",IF(BC$3&gt;(A29stdlife+$E447),(Input!$L$171*(1+rvanilla)^0.5)-SUM($L447:BB447),(Input!$L$171*(1+rvanilla)^0.5)/A29stdlife))</f>
        <v>0</v>
      </c>
      <c r="BD447" s="161">
        <f>IF(A29stdlife="n/a","n/a",IF(BD$3&gt;(A29stdlife+$E447),(Input!$L$171*(1+rvanilla)^0.5)-SUM($L447:BC447),(Input!$L$171*(1+rvanilla)^0.5)/A29stdlife))</f>
        <v>0</v>
      </c>
      <c r="BE447" s="161">
        <f>IF(A29stdlife="n/a","n/a",IF(BE$3&gt;(A29stdlife+$E447),(Input!$L$171*(1+rvanilla)^0.5)-SUM($L447:BD447),(Input!$L$171*(1+rvanilla)^0.5)/A29stdlife))</f>
        <v>0</v>
      </c>
      <c r="BF447" s="161">
        <f>IF(A29stdlife="n/a","n/a",IF(BF$3&gt;(A29stdlife+$E447),(Input!$L$171*(1+rvanilla)^0.5)-SUM($L447:BE447),(Input!$L$171*(1+rvanilla)^0.5)/A29stdlife))</f>
        <v>0</v>
      </c>
      <c r="BG447" s="161">
        <f>IF(A29stdlife="n/a","n/a",IF(BG$3&gt;(A29stdlife+$E447),(Input!$L$171*(1+rvanilla)^0.5)-SUM($L447:BF447),(Input!$L$171*(1+rvanilla)^0.5)/A29stdlife))</f>
        <v>0</v>
      </c>
      <c r="BH447" s="161">
        <f>IF(A29stdlife="n/a","n/a",IF(BH$3&gt;(A29stdlife+$E447),(Input!$L$171*(1+rvanilla)^0.5)-SUM($L447:BG447),(Input!$L$171*(1+rvanilla)^0.5)/A29stdlife))</f>
        <v>0</v>
      </c>
      <c r="BI447" s="161">
        <f>IF(A29stdlife="n/a","n/a",IF(BI$3&gt;(A29stdlife+$E447),(Input!$L$171*(1+rvanilla)^0.5)-SUM($L447:BH447),(Input!$L$171*(1+rvanilla)^0.5)/A29stdlife))</f>
        <v>0</v>
      </c>
      <c r="BJ447" s="19"/>
      <c r="BK447" s="19"/>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idden="1" outlineLevel="2" x14ac:dyDescent="0.2">
      <c r="A448" s="19"/>
      <c r="B448" s="19"/>
      <c r="C448" s="35"/>
      <c r="D448" s="469"/>
      <c r="E448" s="281">
        <v>7</v>
      </c>
      <c r="F448" s="37"/>
      <c r="G448" s="393"/>
      <c r="H448" s="307"/>
      <c r="I448" s="307"/>
      <c r="J448" s="307"/>
      <c r="K448" s="307"/>
      <c r="L448" s="307"/>
      <c r="M448" s="306"/>
      <c r="N448" s="161">
        <f>IF(A29stdlife="n/a","n/a",IF(N$3&gt;(A29stdlife+$E448),(Input!$M$171*(1+rvanilla)^0.5)-SUM($M448:M448),(Input!$M$171*(1+rvanilla)^0.5)/A29stdlife))</f>
        <v>0</v>
      </c>
      <c r="O448" s="161">
        <f>IF(A29stdlife="n/a","n/a",IF(O$3&gt;(A29stdlife+$E448),(Input!$M$171*(1+rvanilla)^0.5)-SUM($M448:N448),(Input!$M$171*(1+rvanilla)^0.5)/A29stdlife))</f>
        <v>0</v>
      </c>
      <c r="P448" s="161">
        <f>IF(A29stdlife="n/a","n/a",IF(P$3&gt;(A29stdlife+$E448),(Input!$M$171*(1+rvanilla)^0.5)-SUM($M448:O448),(Input!$M$171*(1+rvanilla)^0.5)/A29stdlife))</f>
        <v>0</v>
      </c>
      <c r="Q448" s="161">
        <f>IF(A29stdlife="n/a","n/a",IF(Q$3&gt;(A29stdlife+$E448),(Input!$M$171*(1+rvanilla)^0.5)-SUM($M448:P448),(Input!$M$171*(1+rvanilla)^0.5)/A29stdlife))</f>
        <v>0</v>
      </c>
      <c r="R448" s="161">
        <f>IF(A29stdlife="n/a","n/a",IF(R$3&gt;(A29stdlife+$E448),(Input!$M$171*(1+rvanilla)^0.5)-SUM($M448:Q448),(Input!$M$171*(1+rvanilla)^0.5)/A29stdlife))</f>
        <v>0</v>
      </c>
      <c r="S448" s="161">
        <f>IF(A29stdlife="n/a","n/a",IF(S$3&gt;(A29stdlife+$E448),(Input!$M$171*(1+rvanilla)^0.5)-SUM($M448:R448),(Input!$M$171*(1+rvanilla)^0.5)/A29stdlife))</f>
        <v>0</v>
      </c>
      <c r="T448" s="161">
        <f>IF(A29stdlife="n/a","n/a",IF(T$3&gt;(A29stdlife+$E448),(Input!$M$171*(1+rvanilla)^0.5)-SUM($M448:S448),(Input!$M$171*(1+rvanilla)^0.5)/A29stdlife))</f>
        <v>0</v>
      </c>
      <c r="U448" s="161">
        <f>IF(A29stdlife="n/a","n/a",IF(U$3&gt;(A29stdlife+$E448),(Input!$M$171*(1+rvanilla)^0.5)-SUM($M448:T448),(Input!$M$171*(1+rvanilla)^0.5)/A29stdlife))</f>
        <v>0</v>
      </c>
      <c r="V448" s="161">
        <f>IF(A29stdlife="n/a","n/a",IF(V$3&gt;(A29stdlife+$E448),(Input!$M$171*(1+rvanilla)^0.5)-SUM($M448:U448),(Input!$M$171*(1+rvanilla)^0.5)/A29stdlife))</f>
        <v>0</v>
      </c>
      <c r="W448" s="161">
        <f>IF(A29stdlife="n/a","n/a",IF(W$3&gt;(A29stdlife+$E448),(Input!$M$171*(1+rvanilla)^0.5)-SUM($M448:V448),(Input!$M$171*(1+rvanilla)^0.5)/A29stdlife))</f>
        <v>0</v>
      </c>
      <c r="X448" s="161">
        <f>IF(A29stdlife="n/a","n/a",IF(X$3&gt;(A29stdlife+$E448),(Input!$M$171*(1+rvanilla)^0.5)-SUM($M448:W448),(Input!$M$171*(1+rvanilla)^0.5)/A29stdlife))</f>
        <v>0</v>
      </c>
      <c r="Y448" s="161">
        <f>IF(A29stdlife="n/a","n/a",IF(Y$3&gt;(A29stdlife+$E448),(Input!$M$171*(1+rvanilla)^0.5)-SUM($M448:X448),(Input!$M$171*(1+rvanilla)^0.5)/A29stdlife))</f>
        <v>0</v>
      </c>
      <c r="Z448" s="161">
        <f>IF(A29stdlife="n/a","n/a",IF(Z$3&gt;(A29stdlife+$E448),(Input!$M$171*(1+rvanilla)^0.5)-SUM($M448:Y448),(Input!$M$171*(1+rvanilla)^0.5)/A29stdlife))</f>
        <v>0</v>
      </c>
      <c r="AA448" s="161">
        <f>IF(A29stdlife="n/a","n/a",IF(AA$3&gt;(A29stdlife+$E448),(Input!$M$171*(1+rvanilla)^0.5)-SUM($M448:Z448),(Input!$M$171*(1+rvanilla)^0.5)/A29stdlife))</f>
        <v>0</v>
      </c>
      <c r="AB448" s="161">
        <f>IF(A29stdlife="n/a","n/a",IF(AB$3&gt;(A29stdlife+$E448),(Input!$M$171*(1+rvanilla)^0.5)-SUM($M448:AA448),(Input!$M$171*(1+rvanilla)^0.5)/A29stdlife))</f>
        <v>0</v>
      </c>
      <c r="AC448" s="161">
        <f>IF(A29stdlife="n/a","n/a",IF(AC$3&gt;(A29stdlife+$E448),(Input!$M$171*(1+rvanilla)^0.5)-SUM($M448:AB448),(Input!$M$171*(1+rvanilla)^0.5)/A29stdlife))</f>
        <v>0</v>
      </c>
      <c r="AD448" s="161">
        <f>IF(A29stdlife="n/a","n/a",IF(AD$3&gt;(A29stdlife+$E448),(Input!$M$171*(1+rvanilla)^0.5)-SUM($M448:AC448),(Input!$M$171*(1+rvanilla)^0.5)/A29stdlife))</f>
        <v>0</v>
      </c>
      <c r="AE448" s="161">
        <f>IF(A29stdlife="n/a","n/a",IF(AE$3&gt;(A29stdlife+$E448),(Input!$M$171*(1+rvanilla)^0.5)-SUM($M448:AD448),(Input!$M$171*(1+rvanilla)^0.5)/A29stdlife))</f>
        <v>0</v>
      </c>
      <c r="AF448" s="161">
        <f>IF(A29stdlife="n/a","n/a",IF(AF$3&gt;(A29stdlife+$E448),(Input!$M$171*(1+rvanilla)^0.5)-SUM($M448:AE448),(Input!$M$171*(1+rvanilla)^0.5)/A29stdlife))</f>
        <v>0</v>
      </c>
      <c r="AG448" s="161">
        <f>IF(A29stdlife="n/a","n/a",IF(AG$3&gt;(A29stdlife+$E448),(Input!$M$171*(1+rvanilla)^0.5)-SUM($M448:AF448),(Input!$M$171*(1+rvanilla)^0.5)/A29stdlife))</f>
        <v>0</v>
      </c>
      <c r="AH448" s="161">
        <f>IF(A29stdlife="n/a","n/a",IF(AH$3&gt;(A29stdlife+$E448),(Input!$M$171*(1+rvanilla)^0.5)-SUM($M448:AG448),(Input!$M$171*(1+rvanilla)^0.5)/A29stdlife))</f>
        <v>0</v>
      </c>
      <c r="AI448" s="161">
        <f>IF(A29stdlife="n/a","n/a",IF(AI$3&gt;(A29stdlife+$E448),(Input!$M$171*(1+rvanilla)^0.5)-SUM($M448:AH448),(Input!$M$171*(1+rvanilla)^0.5)/A29stdlife))</f>
        <v>0</v>
      </c>
      <c r="AJ448" s="161">
        <f>IF(A29stdlife="n/a","n/a",IF(AJ$3&gt;(A29stdlife+$E448),(Input!$M$171*(1+rvanilla)^0.5)-SUM($M448:AI448),(Input!$M$171*(1+rvanilla)^0.5)/A29stdlife))</f>
        <v>0</v>
      </c>
      <c r="AK448" s="161">
        <f>IF(A29stdlife="n/a","n/a",IF(AK$3&gt;(A29stdlife+$E448),(Input!$M$171*(1+rvanilla)^0.5)-SUM($M448:AJ448),(Input!$M$171*(1+rvanilla)^0.5)/A29stdlife))</f>
        <v>0</v>
      </c>
      <c r="AL448" s="161">
        <f>IF(A29stdlife="n/a","n/a",IF(AL$3&gt;(A29stdlife+$E448),(Input!$M$171*(1+rvanilla)^0.5)-SUM($M448:AK448),(Input!$M$171*(1+rvanilla)^0.5)/A29stdlife))</f>
        <v>0</v>
      </c>
      <c r="AM448" s="161">
        <f>IF(A29stdlife="n/a","n/a",IF(AM$3&gt;(A29stdlife+$E448),(Input!$M$171*(1+rvanilla)^0.5)-SUM($M448:AL448),(Input!$M$171*(1+rvanilla)^0.5)/A29stdlife))</f>
        <v>0</v>
      </c>
      <c r="AN448" s="161">
        <f>IF(A29stdlife="n/a","n/a",IF(AN$3&gt;(A29stdlife+$E448),(Input!$M$171*(1+rvanilla)^0.5)-SUM($M448:AM448),(Input!$M$171*(1+rvanilla)^0.5)/A29stdlife))</f>
        <v>0</v>
      </c>
      <c r="AO448" s="161">
        <f>IF(A29stdlife="n/a","n/a",IF(AO$3&gt;(A29stdlife+$E448),(Input!$M$171*(1+rvanilla)^0.5)-SUM($M448:AN448),(Input!$M$171*(1+rvanilla)^0.5)/A29stdlife))</f>
        <v>0</v>
      </c>
      <c r="AP448" s="161">
        <f>IF(A29stdlife="n/a","n/a",IF(AP$3&gt;(A29stdlife+$E448),(Input!$M$171*(1+rvanilla)^0.5)-SUM($M448:AO448),(Input!$M$171*(1+rvanilla)^0.5)/A29stdlife))</f>
        <v>0</v>
      </c>
      <c r="AQ448" s="161">
        <f>IF(A29stdlife="n/a","n/a",IF(AQ$3&gt;(A29stdlife+$E448),(Input!$M$171*(1+rvanilla)^0.5)-SUM($M448:AP448),(Input!$M$171*(1+rvanilla)^0.5)/A29stdlife))</f>
        <v>0</v>
      </c>
      <c r="AR448" s="161">
        <f>IF(A29stdlife="n/a","n/a",IF(AR$3&gt;(A29stdlife+$E448),(Input!$M$171*(1+rvanilla)^0.5)-SUM($M448:AQ448),(Input!$M$171*(1+rvanilla)^0.5)/A29stdlife))</f>
        <v>0</v>
      </c>
      <c r="AS448" s="161">
        <f>IF(A29stdlife="n/a","n/a",IF(AS$3&gt;(A29stdlife+$E448),(Input!$M$171*(1+rvanilla)^0.5)-SUM($M448:AR448),(Input!$M$171*(1+rvanilla)^0.5)/A29stdlife))</f>
        <v>0</v>
      </c>
      <c r="AT448" s="161">
        <f>IF(A29stdlife="n/a","n/a",IF(AT$3&gt;(A29stdlife+$E448),(Input!$M$171*(1+rvanilla)^0.5)-SUM($M448:AS448),(Input!$M$171*(1+rvanilla)^0.5)/A29stdlife))</f>
        <v>0</v>
      </c>
      <c r="AU448" s="161">
        <f>IF(A29stdlife="n/a","n/a",IF(AU$3&gt;(A29stdlife+$E448),(Input!$M$171*(1+rvanilla)^0.5)-SUM($M448:AT448),(Input!$M$171*(1+rvanilla)^0.5)/A29stdlife))</f>
        <v>0</v>
      </c>
      <c r="AV448" s="161">
        <f>IF(A29stdlife="n/a","n/a",IF(AV$3&gt;(A29stdlife+$E448),(Input!$M$171*(1+rvanilla)^0.5)-SUM($M448:AU448),(Input!$M$171*(1+rvanilla)^0.5)/A29stdlife))</f>
        <v>0</v>
      </c>
      <c r="AW448" s="161">
        <f>IF(A29stdlife="n/a","n/a",IF(AW$3&gt;(A29stdlife+$E448),(Input!$M$171*(1+rvanilla)^0.5)-SUM($M448:AV448),(Input!$M$171*(1+rvanilla)^0.5)/A29stdlife))</f>
        <v>0</v>
      </c>
      <c r="AX448" s="161">
        <f>IF(A29stdlife="n/a","n/a",IF(AX$3&gt;(A29stdlife+$E448),(Input!$M$171*(1+rvanilla)^0.5)-SUM($M448:AW448),(Input!$M$171*(1+rvanilla)^0.5)/A29stdlife))</f>
        <v>0</v>
      </c>
      <c r="AY448" s="161">
        <f>IF(A29stdlife="n/a","n/a",IF(AY$3&gt;(A29stdlife+$E448),(Input!$M$171*(1+rvanilla)^0.5)-SUM($M448:AX448),(Input!$M$171*(1+rvanilla)^0.5)/A29stdlife))</f>
        <v>0</v>
      </c>
      <c r="AZ448" s="161">
        <f>IF(A29stdlife="n/a","n/a",IF(AZ$3&gt;(A29stdlife+$E448),(Input!$M$171*(1+rvanilla)^0.5)-SUM($M448:AY448),(Input!$M$171*(1+rvanilla)^0.5)/A29stdlife))</f>
        <v>0</v>
      </c>
      <c r="BA448" s="161">
        <f>IF(A29stdlife="n/a","n/a",IF(BA$3&gt;(A29stdlife+$E448),(Input!$M$171*(1+rvanilla)^0.5)-SUM($M448:AZ448),(Input!$M$171*(1+rvanilla)^0.5)/A29stdlife))</f>
        <v>0</v>
      </c>
      <c r="BB448" s="161">
        <f>IF(A29stdlife="n/a","n/a",IF(BB$3&gt;(A29stdlife+$E448),(Input!$M$171*(1+rvanilla)^0.5)-SUM($M448:BA448),(Input!$M$171*(1+rvanilla)^0.5)/A29stdlife))</f>
        <v>0</v>
      </c>
      <c r="BC448" s="161">
        <f>IF(A29stdlife="n/a","n/a",IF(BC$3&gt;(A29stdlife+$E448),(Input!$M$171*(1+rvanilla)^0.5)-SUM($M448:BB448),(Input!$M$171*(1+rvanilla)^0.5)/A29stdlife))</f>
        <v>0</v>
      </c>
      <c r="BD448" s="161">
        <f>IF(A29stdlife="n/a","n/a",IF(BD$3&gt;(A29stdlife+$E448),(Input!$M$171*(1+rvanilla)^0.5)-SUM($M448:BC448),(Input!$M$171*(1+rvanilla)^0.5)/A29stdlife))</f>
        <v>0</v>
      </c>
      <c r="BE448" s="161">
        <f>IF(A29stdlife="n/a","n/a",IF(BE$3&gt;(A29stdlife+$E448),(Input!$M$171*(1+rvanilla)^0.5)-SUM($M448:BD448),(Input!$M$171*(1+rvanilla)^0.5)/A29stdlife))</f>
        <v>0</v>
      </c>
      <c r="BF448" s="161">
        <f>IF(A29stdlife="n/a","n/a",IF(BF$3&gt;(A29stdlife+$E448),(Input!$M$171*(1+rvanilla)^0.5)-SUM($M448:BE448),(Input!$M$171*(1+rvanilla)^0.5)/A29stdlife))</f>
        <v>0</v>
      </c>
      <c r="BG448" s="161">
        <f>IF(A29stdlife="n/a","n/a",IF(BG$3&gt;(A29stdlife+$E448),(Input!$M$171*(1+rvanilla)^0.5)-SUM($M448:BF448),(Input!$M$171*(1+rvanilla)^0.5)/A29stdlife))</f>
        <v>0</v>
      </c>
      <c r="BH448" s="161">
        <f>IF(A29stdlife="n/a","n/a",IF(BH$3&gt;(A29stdlife+$E448),(Input!$M$171*(1+rvanilla)^0.5)-SUM($M448:BG448),(Input!$M$171*(1+rvanilla)^0.5)/A29stdlife))</f>
        <v>0</v>
      </c>
      <c r="BI448" s="161">
        <f>IF(A29stdlife="n/a","n/a",IF(BI$3&gt;(A29stdlife+$E448),(Input!$M$171*(1+rvanilla)^0.5)-SUM($M448:BH448),(Input!$M$171*(1+rvanilla)^0.5)/A29stdlife))</f>
        <v>0</v>
      </c>
      <c r="BJ448" s="19"/>
      <c r="BK448" s="19"/>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2" x14ac:dyDescent="0.2">
      <c r="A449" s="19"/>
      <c r="B449" s="19"/>
      <c r="C449" s="35"/>
      <c r="D449" s="469"/>
      <c r="E449" s="281">
        <v>8</v>
      </c>
      <c r="F449" s="37"/>
      <c r="G449" s="393"/>
      <c r="H449" s="307"/>
      <c r="I449" s="307"/>
      <c r="J449" s="307"/>
      <c r="K449" s="307"/>
      <c r="L449" s="307"/>
      <c r="M449" s="307"/>
      <c r="N449" s="306"/>
      <c r="O449" s="161">
        <f>IF(A29stdlife="n/a","n/a",IF(O$3&gt;(A29stdlife+$E449),(Input!$N$171*(1+rvanilla)^0.5)-SUM($N449:N449),(Input!$N$171*(1+rvanilla)^0.5)/A29stdlife))</f>
        <v>0</v>
      </c>
      <c r="P449" s="161">
        <f>IF(A29stdlife="n/a","n/a",IF(P$3&gt;(A29stdlife+$E449),(Input!$N$171*(1+rvanilla)^0.5)-SUM($N449:O449),(Input!$N$171*(1+rvanilla)^0.5)/A29stdlife))</f>
        <v>0</v>
      </c>
      <c r="Q449" s="161">
        <f>IF(A29stdlife="n/a","n/a",IF(Q$3&gt;(A29stdlife+$E449),(Input!$N$171*(1+rvanilla)^0.5)-SUM($N449:P449),(Input!$N$171*(1+rvanilla)^0.5)/A29stdlife))</f>
        <v>0</v>
      </c>
      <c r="R449" s="161">
        <f>IF(A29stdlife="n/a","n/a",IF(R$3&gt;(A29stdlife+$E449),(Input!$N$171*(1+rvanilla)^0.5)-SUM($N449:Q449),(Input!$N$171*(1+rvanilla)^0.5)/A29stdlife))</f>
        <v>0</v>
      </c>
      <c r="S449" s="161">
        <f>IF(A29stdlife="n/a","n/a",IF(S$3&gt;(A29stdlife+$E449),(Input!$N$171*(1+rvanilla)^0.5)-SUM($N449:R449),(Input!$N$171*(1+rvanilla)^0.5)/A29stdlife))</f>
        <v>0</v>
      </c>
      <c r="T449" s="161">
        <f>IF(A29stdlife="n/a","n/a",IF(T$3&gt;(A29stdlife+$E449),(Input!$N$171*(1+rvanilla)^0.5)-SUM($N449:S449),(Input!$N$171*(1+rvanilla)^0.5)/A29stdlife))</f>
        <v>0</v>
      </c>
      <c r="U449" s="161">
        <f>IF(A29stdlife="n/a","n/a",IF(U$3&gt;(A29stdlife+$E449),(Input!$N$171*(1+rvanilla)^0.5)-SUM($N449:T449),(Input!$N$171*(1+rvanilla)^0.5)/A29stdlife))</f>
        <v>0</v>
      </c>
      <c r="V449" s="161">
        <f>IF(A29stdlife="n/a","n/a",IF(V$3&gt;(A29stdlife+$E449),(Input!$N$171*(1+rvanilla)^0.5)-SUM($N449:U449),(Input!$N$171*(1+rvanilla)^0.5)/A29stdlife))</f>
        <v>0</v>
      </c>
      <c r="W449" s="161">
        <f>IF(A29stdlife="n/a","n/a",IF(W$3&gt;(A29stdlife+$E449),(Input!$N$171*(1+rvanilla)^0.5)-SUM($N449:V449),(Input!$N$171*(1+rvanilla)^0.5)/A29stdlife))</f>
        <v>0</v>
      </c>
      <c r="X449" s="161">
        <f>IF(A29stdlife="n/a","n/a",IF(X$3&gt;(A29stdlife+$E449),(Input!$N$171*(1+rvanilla)^0.5)-SUM($N449:W449),(Input!$N$171*(1+rvanilla)^0.5)/A29stdlife))</f>
        <v>0</v>
      </c>
      <c r="Y449" s="161">
        <f>IF(A29stdlife="n/a","n/a",IF(Y$3&gt;(A29stdlife+$E449),(Input!$N$171*(1+rvanilla)^0.5)-SUM($N449:X449),(Input!$N$171*(1+rvanilla)^0.5)/A29stdlife))</f>
        <v>0</v>
      </c>
      <c r="Z449" s="161">
        <f>IF(A29stdlife="n/a","n/a",IF(Z$3&gt;(A29stdlife+$E449),(Input!$N$171*(1+rvanilla)^0.5)-SUM($N449:Y449),(Input!$N$171*(1+rvanilla)^0.5)/A29stdlife))</f>
        <v>0</v>
      </c>
      <c r="AA449" s="161">
        <f>IF(A29stdlife="n/a","n/a",IF(AA$3&gt;(A29stdlife+$E449),(Input!$N$171*(1+rvanilla)^0.5)-SUM($N449:Z449),(Input!$N$171*(1+rvanilla)^0.5)/A29stdlife))</f>
        <v>0</v>
      </c>
      <c r="AB449" s="161">
        <f>IF(A29stdlife="n/a","n/a",IF(AB$3&gt;(A29stdlife+$E449),(Input!$N$171*(1+rvanilla)^0.5)-SUM($N449:AA449),(Input!$N$171*(1+rvanilla)^0.5)/A29stdlife))</f>
        <v>0</v>
      </c>
      <c r="AC449" s="161">
        <f>IF(A29stdlife="n/a","n/a",IF(AC$3&gt;(A29stdlife+$E449),(Input!$N$171*(1+rvanilla)^0.5)-SUM($N449:AB449),(Input!$N$171*(1+rvanilla)^0.5)/A29stdlife))</f>
        <v>0</v>
      </c>
      <c r="AD449" s="161">
        <f>IF(A29stdlife="n/a","n/a",IF(AD$3&gt;(A29stdlife+$E449),(Input!$N$171*(1+rvanilla)^0.5)-SUM($N449:AC449),(Input!$N$171*(1+rvanilla)^0.5)/A29stdlife))</f>
        <v>0</v>
      </c>
      <c r="AE449" s="161">
        <f>IF(A29stdlife="n/a","n/a",IF(AE$3&gt;(A29stdlife+$E449),(Input!$N$171*(1+rvanilla)^0.5)-SUM($N449:AD449),(Input!$N$171*(1+rvanilla)^0.5)/A29stdlife))</f>
        <v>0</v>
      </c>
      <c r="AF449" s="161">
        <f>IF(A29stdlife="n/a","n/a",IF(AF$3&gt;(A29stdlife+$E449),(Input!$N$171*(1+rvanilla)^0.5)-SUM($N449:AE449),(Input!$N$171*(1+rvanilla)^0.5)/A29stdlife))</f>
        <v>0</v>
      </c>
      <c r="AG449" s="161">
        <f>IF(A29stdlife="n/a","n/a",IF(AG$3&gt;(A29stdlife+$E449),(Input!$N$171*(1+rvanilla)^0.5)-SUM($N449:AF449),(Input!$N$171*(1+rvanilla)^0.5)/A29stdlife))</f>
        <v>0</v>
      </c>
      <c r="AH449" s="161">
        <f>IF(A29stdlife="n/a","n/a",IF(AH$3&gt;(A29stdlife+$E449),(Input!$N$171*(1+rvanilla)^0.5)-SUM($N449:AG449),(Input!$N$171*(1+rvanilla)^0.5)/A29stdlife))</f>
        <v>0</v>
      </c>
      <c r="AI449" s="161">
        <f>IF(A29stdlife="n/a","n/a",IF(AI$3&gt;(A29stdlife+$E449),(Input!$N$171*(1+rvanilla)^0.5)-SUM($N449:AH449),(Input!$N$171*(1+rvanilla)^0.5)/A29stdlife))</f>
        <v>0</v>
      </c>
      <c r="AJ449" s="161">
        <f>IF(A29stdlife="n/a","n/a",IF(AJ$3&gt;(A29stdlife+$E449),(Input!$N$171*(1+rvanilla)^0.5)-SUM($N449:AI449),(Input!$N$171*(1+rvanilla)^0.5)/A29stdlife))</f>
        <v>0</v>
      </c>
      <c r="AK449" s="161">
        <f>IF(A29stdlife="n/a","n/a",IF(AK$3&gt;(A29stdlife+$E449),(Input!$N$171*(1+rvanilla)^0.5)-SUM($N449:AJ449),(Input!$N$171*(1+rvanilla)^0.5)/A29stdlife))</f>
        <v>0</v>
      </c>
      <c r="AL449" s="161">
        <f>IF(A29stdlife="n/a","n/a",IF(AL$3&gt;(A29stdlife+$E449),(Input!$N$171*(1+rvanilla)^0.5)-SUM($N449:AK449),(Input!$N$171*(1+rvanilla)^0.5)/A29stdlife))</f>
        <v>0</v>
      </c>
      <c r="AM449" s="161">
        <f>IF(A29stdlife="n/a","n/a",IF(AM$3&gt;(A29stdlife+$E449),(Input!$N$171*(1+rvanilla)^0.5)-SUM($N449:AL449),(Input!$N$171*(1+rvanilla)^0.5)/A29stdlife))</f>
        <v>0</v>
      </c>
      <c r="AN449" s="161">
        <f>IF(A29stdlife="n/a","n/a",IF(AN$3&gt;(A29stdlife+$E449),(Input!$N$171*(1+rvanilla)^0.5)-SUM($N449:AM449),(Input!$N$171*(1+rvanilla)^0.5)/A29stdlife))</f>
        <v>0</v>
      </c>
      <c r="AO449" s="161">
        <f>IF(A29stdlife="n/a","n/a",IF(AO$3&gt;(A29stdlife+$E449),(Input!$N$171*(1+rvanilla)^0.5)-SUM($N449:AN449),(Input!$N$171*(1+rvanilla)^0.5)/A29stdlife))</f>
        <v>0</v>
      </c>
      <c r="AP449" s="161">
        <f>IF(A29stdlife="n/a","n/a",IF(AP$3&gt;(A29stdlife+$E449),(Input!$N$171*(1+rvanilla)^0.5)-SUM($N449:AO449),(Input!$N$171*(1+rvanilla)^0.5)/A29stdlife))</f>
        <v>0</v>
      </c>
      <c r="AQ449" s="161">
        <f>IF(A29stdlife="n/a","n/a",IF(AQ$3&gt;(A29stdlife+$E449),(Input!$N$171*(1+rvanilla)^0.5)-SUM($N449:AP449),(Input!$N$171*(1+rvanilla)^0.5)/A29stdlife))</f>
        <v>0</v>
      </c>
      <c r="AR449" s="161">
        <f>IF(A29stdlife="n/a","n/a",IF(AR$3&gt;(A29stdlife+$E449),(Input!$N$171*(1+rvanilla)^0.5)-SUM($N449:AQ449),(Input!$N$171*(1+rvanilla)^0.5)/A29stdlife))</f>
        <v>0</v>
      </c>
      <c r="AS449" s="161">
        <f>IF(A29stdlife="n/a","n/a",IF(AS$3&gt;(A29stdlife+$E449),(Input!$N$171*(1+rvanilla)^0.5)-SUM($N449:AR449),(Input!$N$171*(1+rvanilla)^0.5)/A29stdlife))</f>
        <v>0</v>
      </c>
      <c r="AT449" s="161">
        <f>IF(A29stdlife="n/a","n/a",IF(AT$3&gt;(A29stdlife+$E449),(Input!$N$171*(1+rvanilla)^0.5)-SUM($N449:AS449),(Input!$N$171*(1+rvanilla)^0.5)/A29stdlife))</f>
        <v>0</v>
      </c>
      <c r="AU449" s="161">
        <f>IF(A29stdlife="n/a","n/a",IF(AU$3&gt;(A29stdlife+$E449),(Input!$N$171*(1+rvanilla)^0.5)-SUM($N449:AT449),(Input!$N$171*(1+rvanilla)^0.5)/A29stdlife))</f>
        <v>0</v>
      </c>
      <c r="AV449" s="161">
        <f>IF(A29stdlife="n/a","n/a",IF(AV$3&gt;(A29stdlife+$E449),(Input!$N$171*(1+rvanilla)^0.5)-SUM($N449:AU449),(Input!$N$171*(1+rvanilla)^0.5)/A29stdlife))</f>
        <v>0</v>
      </c>
      <c r="AW449" s="161">
        <f>IF(A29stdlife="n/a","n/a",IF(AW$3&gt;(A29stdlife+$E449),(Input!$N$171*(1+rvanilla)^0.5)-SUM($N449:AV449),(Input!$N$171*(1+rvanilla)^0.5)/A29stdlife))</f>
        <v>0</v>
      </c>
      <c r="AX449" s="161">
        <f>IF(A29stdlife="n/a","n/a",IF(AX$3&gt;(A29stdlife+$E449),(Input!$N$171*(1+rvanilla)^0.5)-SUM($N449:AW449),(Input!$N$171*(1+rvanilla)^0.5)/A29stdlife))</f>
        <v>0</v>
      </c>
      <c r="AY449" s="161">
        <f>IF(A29stdlife="n/a","n/a",IF(AY$3&gt;(A29stdlife+$E449),(Input!$N$171*(1+rvanilla)^0.5)-SUM($N449:AX449),(Input!$N$171*(1+rvanilla)^0.5)/A29stdlife))</f>
        <v>0</v>
      </c>
      <c r="AZ449" s="161">
        <f>IF(A29stdlife="n/a","n/a",IF(AZ$3&gt;(A29stdlife+$E449),(Input!$N$171*(1+rvanilla)^0.5)-SUM($N449:AY449),(Input!$N$171*(1+rvanilla)^0.5)/A29stdlife))</f>
        <v>0</v>
      </c>
      <c r="BA449" s="161">
        <f>IF(A29stdlife="n/a","n/a",IF(BA$3&gt;(A29stdlife+$E449),(Input!$N$171*(1+rvanilla)^0.5)-SUM($N449:AZ449),(Input!$N$171*(1+rvanilla)^0.5)/A29stdlife))</f>
        <v>0</v>
      </c>
      <c r="BB449" s="161">
        <f>IF(A29stdlife="n/a","n/a",IF(BB$3&gt;(A29stdlife+$E449),(Input!$N$171*(1+rvanilla)^0.5)-SUM($N449:BA449),(Input!$N$171*(1+rvanilla)^0.5)/A29stdlife))</f>
        <v>0</v>
      </c>
      <c r="BC449" s="161">
        <f>IF(A29stdlife="n/a","n/a",IF(BC$3&gt;(A29stdlife+$E449),(Input!$N$171*(1+rvanilla)^0.5)-SUM($N449:BB449),(Input!$N$171*(1+rvanilla)^0.5)/A29stdlife))</f>
        <v>0</v>
      </c>
      <c r="BD449" s="161">
        <f>IF(A29stdlife="n/a","n/a",IF(BD$3&gt;(A29stdlife+$E449),(Input!$N$171*(1+rvanilla)^0.5)-SUM($N449:BC449),(Input!$N$171*(1+rvanilla)^0.5)/A29stdlife))</f>
        <v>0</v>
      </c>
      <c r="BE449" s="161">
        <f>IF(A29stdlife="n/a","n/a",IF(BE$3&gt;(A29stdlife+$E449),(Input!$N$171*(1+rvanilla)^0.5)-SUM($N449:BD449),(Input!$N$171*(1+rvanilla)^0.5)/A29stdlife))</f>
        <v>0</v>
      </c>
      <c r="BF449" s="161">
        <f>IF(A29stdlife="n/a","n/a",IF(BF$3&gt;(A29stdlife+$E449),(Input!$N$171*(1+rvanilla)^0.5)-SUM($N449:BE449),(Input!$N$171*(1+rvanilla)^0.5)/A29stdlife))</f>
        <v>0</v>
      </c>
      <c r="BG449" s="161">
        <f>IF(A29stdlife="n/a","n/a",IF(BG$3&gt;(A29stdlife+$E449),(Input!$N$171*(1+rvanilla)^0.5)-SUM($N449:BF449),(Input!$N$171*(1+rvanilla)^0.5)/A29stdlife))</f>
        <v>0</v>
      </c>
      <c r="BH449" s="161">
        <f>IF(A29stdlife="n/a","n/a",IF(BH$3&gt;(A29stdlife+$E449),(Input!$N$171*(1+rvanilla)^0.5)-SUM($N449:BG449),(Input!$N$171*(1+rvanilla)^0.5)/A29stdlife))</f>
        <v>0</v>
      </c>
      <c r="BI449" s="161">
        <f>IF(A29stdlife="n/a","n/a",IF(BI$3&gt;(A29stdlife+$E449),(Input!$N$171*(1+rvanilla)^0.5)-SUM($N449:BH449),(Input!$N$171*(1+rvanilla)^0.5)/A29stdlife))</f>
        <v>0</v>
      </c>
      <c r="BJ449" s="19"/>
      <c r="BK449" s="1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idden="1" outlineLevel="2" x14ac:dyDescent="0.2">
      <c r="A450" s="19"/>
      <c r="B450" s="19"/>
      <c r="C450" s="35"/>
      <c r="D450" s="469"/>
      <c r="E450" s="281">
        <v>9</v>
      </c>
      <c r="F450" s="37"/>
      <c r="G450" s="393"/>
      <c r="H450" s="307"/>
      <c r="I450" s="307"/>
      <c r="J450" s="307"/>
      <c r="K450" s="307"/>
      <c r="L450" s="307"/>
      <c r="M450" s="307"/>
      <c r="N450" s="307"/>
      <c r="O450" s="306"/>
      <c r="P450" s="161">
        <f>IF(A29stdlife="n/a","n/a",IF(P$3&gt;(A29stdlife+$E450),(Input!$O$171*(1+rvanilla)^0.5)-SUM($O450:O450),(Input!$O$171*(1+rvanilla)^0.5)/A29stdlife))</f>
        <v>0</v>
      </c>
      <c r="Q450" s="161">
        <f>IF(A29stdlife="n/a","n/a",IF(Q$3&gt;(A29stdlife+$E450),(Input!$O$171*(1+rvanilla)^0.5)-SUM($O450:P450),(Input!$O$171*(1+rvanilla)^0.5)/A29stdlife))</f>
        <v>0</v>
      </c>
      <c r="R450" s="161">
        <f>IF(A29stdlife="n/a","n/a",IF(R$3&gt;(A29stdlife+$E450),(Input!$O$171*(1+rvanilla)^0.5)-SUM($O450:Q450),(Input!$O$171*(1+rvanilla)^0.5)/A29stdlife))</f>
        <v>0</v>
      </c>
      <c r="S450" s="161">
        <f>IF(A29stdlife="n/a","n/a",IF(S$3&gt;(A29stdlife+$E450),(Input!$O$171*(1+rvanilla)^0.5)-SUM($O450:R450),(Input!$O$171*(1+rvanilla)^0.5)/A29stdlife))</f>
        <v>0</v>
      </c>
      <c r="T450" s="161">
        <f>IF(A29stdlife="n/a","n/a",IF(T$3&gt;(A29stdlife+$E450),(Input!$O$171*(1+rvanilla)^0.5)-SUM($O450:S450),(Input!$O$171*(1+rvanilla)^0.5)/A29stdlife))</f>
        <v>0</v>
      </c>
      <c r="U450" s="161">
        <f>IF(A29stdlife="n/a","n/a",IF(U$3&gt;(A29stdlife+$E450),(Input!$O$171*(1+rvanilla)^0.5)-SUM($O450:T450),(Input!$O$171*(1+rvanilla)^0.5)/A29stdlife))</f>
        <v>0</v>
      </c>
      <c r="V450" s="161">
        <f>IF(A29stdlife="n/a","n/a",IF(V$3&gt;(A29stdlife+$E450),(Input!$O$171*(1+rvanilla)^0.5)-SUM($O450:U450),(Input!$O$171*(1+rvanilla)^0.5)/A29stdlife))</f>
        <v>0</v>
      </c>
      <c r="W450" s="161">
        <f>IF(A29stdlife="n/a","n/a",IF(W$3&gt;(A29stdlife+$E450),(Input!$O$171*(1+rvanilla)^0.5)-SUM($O450:V450),(Input!$O$171*(1+rvanilla)^0.5)/A29stdlife))</f>
        <v>0</v>
      </c>
      <c r="X450" s="161">
        <f>IF(A29stdlife="n/a","n/a",IF(X$3&gt;(A29stdlife+$E450),(Input!$O$171*(1+rvanilla)^0.5)-SUM($O450:W450),(Input!$O$171*(1+rvanilla)^0.5)/A29stdlife))</f>
        <v>0</v>
      </c>
      <c r="Y450" s="161">
        <f>IF(A29stdlife="n/a","n/a",IF(Y$3&gt;(A29stdlife+$E450),(Input!$O$171*(1+rvanilla)^0.5)-SUM($O450:X450),(Input!$O$171*(1+rvanilla)^0.5)/A29stdlife))</f>
        <v>0</v>
      </c>
      <c r="Z450" s="161">
        <f>IF(A29stdlife="n/a","n/a",IF(Z$3&gt;(A29stdlife+$E450),(Input!$O$171*(1+rvanilla)^0.5)-SUM($O450:Y450),(Input!$O$171*(1+rvanilla)^0.5)/A29stdlife))</f>
        <v>0</v>
      </c>
      <c r="AA450" s="161">
        <f>IF(A29stdlife="n/a","n/a",IF(AA$3&gt;(A29stdlife+$E450),(Input!$O$171*(1+rvanilla)^0.5)-SUM($O450:Z450),(Input!$O$171*(1+rvanilla)^0.5)/A29stdlife))</f>
        <v>0</v>
      </c>
      <c r="AB450" s="161">
        <f>IF(A29stdlife="n/a","n/a",IF(AB$3&gt;(A29stdlife+$E450),(Input!$O$171*(1+rvanilla)^0.5)-SUM($O450:AA450),(Input!$O$171*(1+rvanilla)^0.5)/A29stdlife))</f>
        <v>0</v>
      </c>
      <c r="AC450" s="161">
        <f>IF(A29stdlife="n/a","n/a",IF(AC$3&gt;(A29stdlife+$E450),(Input!$O$171*(1+rvanilla)^0.5)-SUM($O450:AB450),(Input!$O$171*(1+rvanilla)^0.5)/A29stdlife))</f>
        <v>0</v>
      </c>
      <c r="AD450" s="161">
        <f>IF(A29stdlife="n/a","n/a",IF(AD$3&gt;(A29stdlife+$E450),(Input!$O$171*(1+rvanilla)^0.5)-SUM($O450:AC450),(Input!$O$171*(1+rvanilla)^0.5)/A29stdlife))</f>
        <v>0</v>
      </c>
      <c r="AE450" s="161">
        <f>IF(A29stdlife="n/a","n/a",IF(AE$3&gt;(A29stdlife+$E450),(Input!$O$171*(1+rvanilla)^0.5)-SUM($O450:AD450),(Input!$O$171*(1+rvanilla)^0.5)/A29stdlife))</f>
        <v>0</v>
      </c>
      <c r="AF450" s="161">
        <f>IF(A29stdlife="n/a","n/a",IF(AF$3&gt;(A29stdlife+$E450),(Input!$O$171*(1+rvanilla)^0.5)-SUM($O450:AE450),(Input!$O$171*(1+rvanilla)^0.5)/A29stdlife))</f>
        <v>0</v>
      </c>
      <c r="AG450" s="161">
        <f>IF(A29stdlife="n/a","n/a",IF(AG$3&gt;(A29stdlife+$E450),(Input!$O$171*(1+rvanilla)^0.5)-SUM($O450:AF450),(Input!$O$171*(1+rvanilla)^0.5)/A29stdlife))</f>
        <v>0</v>
      </c>
      <c r="AH450" s="161">
        <f>IF(A29stdlife="n/a","n/a",IF(AH$3&gt;(A29stdlife+$E450),(Input!$O$171*(1+rvanilla)^0.5)-SUM($O450:AG450),(Input!$O$171*(1+rvanilla)^0.5)/A29stdlife))</f>
        <v>0</v>
      </c>
      <c r="AI450" s="161">
        <f>IF(A29stdlife="n/a","n/a",IF(AI$3&gt;(A29stdlife+$E450),(Input!$O$171*(1+rvanilla)^0.5)-SUM($O450:AH450),(Input!$O$171*(1+rvanilla)^0.5)/A29stdlife))</f>
        <v>0</v>
      </c>
      <c r="AJ450" s="161">
        <f>IF(A29stdlife="n/a","n/a",IF(AJ$3&gt;(A29stdlife+$E450),(Input!$O$171*(1+rvanilla)^0.5)-SUM($O450:AI450),(Input!$O$171*(1+rvanilla)^0.5)/A29stdlife))</f>
        <v>0</v>
      </c>
      <c r="AK450" s="161">
        <f>IF(A29stdlife="n/a","n/a",IF(AK$3&gt;(A29stdlife+$E450),(Input!$O$171*(1+rvanilla)^0.5)-SUM($O450:AJ450),(Input!$O$171*(1+rvanilla)^0.5)/A29stdlife))</f>
        <v>0</v>
      </c>
      <c r="AL450" s="161">
        <f>IF(A29stdlife="n/a","n/a",IF(AL$3&gt;(A29stdlife+$E450),(Input!$O$171*(1+rvanilla)^0.5)-SUM($O450:AK450),(Input!$O$171*(1+rvanilla)^0.5)/A29stdlife))</f>
        <v>0</v>
      </c>
      <c r="AM450" s="161">
        <f>IF(A29stdlife="n/a","n/a",IF(AM$3&gt;(A29stdlife+$E450),(Input!$O$171*(1+rvanilla)^0.5)-SUM($O450:AL450),(Input!$O$171*(1+rvanilla)^0.5)/A29stdlife))</f>
        <v>0</v>
      </c>
      <c r="AN450" s="161">
        <f>IF(A29stdlife="n/a","n/a",IF(AN$3&gt;(A29stdlife+$E450),(Input!$O$171*(1+rvanilla)^0.5)-SUM($O450:AM450),(Input!$O$171*(1+rvanilla)^0.5)/A29stdlife))</f>
        <v>0</v>
      </c>
      <c r="AO450" s="161">
        <f>IF(A29stdlife="n/a","n/a",IF(AO$3&gt;(A29stdlife+$E450),(Input!$O$171*(1+rvanilla)^0.5)-SUM($O450:AN450),(Input!$O$171*(1+rvanilla)^0.5)/A29stdlife))</f>
        <v>0</v>
      </c>
      <c r="AP450" s="161">
        <f>IF(A29stdlife="n/a","n/a",IF(AP$3&gt;(A29stdlife+$E450),(Input!$O$171*(1+rvanilla)^0.5)-SUM($O450:AO450),(Input!$O$171*(1+rvanilla)^0.5)/A29stdlife))</f>
        <v>0</v>
      </c>
      <c r="AQ450" s="161">
        <f>IF(A29stdlife="n/a","n/a",IF(AQ$3&gt;(A29stdlife+$E450),(Input!$O$171*(1+rvanilla)^0.5)-SUM($O450:AP450),(Input!$O$171*(1+rvanilla)^0.5)/A29stdlife))</f>
        <v>0</v>
      </c>
      <c r="AR450" s="161">
        <f>IF(A29stdlife="n/a","n/a",IF(AR$3&gt;(A29stdlife+$E450),(Input!$O$171*(1+rvanilla)^0.5)-SUM($O450:AQ450),(Input!$O$171*(1+rvanilla)^0.5)/A29stdlife))</f>
        <v>0</v>
      </c>
      <c r="AS450" s="161">
        <f>IF(A29stdlife="n/a","n/a",IF(AS$3&gt;(A29stdlife+$E450),(Input!$O$171*(1+rvanilla)^0.5)-SUM($O450:AR450),(Input!$O$171*(1+rvanilla)^0.5)/A29stdlife))</f>
        <v>0</v>
      </c>
      <c r="AT450" s="161">
        <f>IF(A29stdlife="n/a","n/a",IF(AT$3&gt;(A29stdlife+$E450),(Input!$O$171*(1+rvanilla)^0.5)-SUM($O450:AS450),(Input!$O$171*(1+rvanilla)^0.5)/A29stdlife))</f>
        <v>0</v>
      </c>
      <c r="AU450" s="161">
        <f>IF(A29stdlife="n/a","n/a",IF(AU$3&gt;(A29stdlife+$E450),(Input!$O$171*(1+rvanilla)^0.5)-SUM($O450:AT450),(Input!$O$171*(1+rvanilla)^0.5)/A29stdlife))</f>
        <v>0</v>
      </c>
      <c r="AV450" s="161">
        <f>IF(A29stdlife="n/a","n/a",IF(AV$3&gt;(A29stdlife+$E450),(Input!$O$171*(1+rvanilla)^0.5)-SUM($O450:AU450),(Input!$O$171*(1+rvanilla)^0.5)/A29stdlife))</f>
        <v>0</v>
      </c>
      <c r="AW450" s="161">
        <f>IF(A29stdlife="n/a","n/a",IF(AW$3&gt;(A29stdlife+$E450),(Input!$O$171*(1+rvanilla)^0.5)-SUM($O450:AV450),(Input!$O$171*(1+rvanilla)^0.5)/A29stdlife))</f>
        <v>0</v>
      </c>
      <c r="AX450" s="161">
        <f>IF(A29stdlife="n/a","n/a",IF(AX$3&gt;(A29stdlife+$E450),(Input!$O$171*(1+rvanilla)^0.5)-SUM($O450:AW450),(Input!$O$171*(1+rvanilla)^0.5)/A29stdlife))</f>
        <v>0</v>
      </c>
      <c r="AY450" s="161">
        <f>IF(A29stdlife="n/a","n/a",IF(AY$3&gt;(A29stdlife+$E450),(Input!$O$171*(1+rvanilla)^0.5)-SUM($O450:AX450),(Input!$O$171*(1+rvanilla)^0.5)/A29stdlife))</f>
        <v>0</v>
      </c>
      <c r="AZ450" s="161">
        <f>IF(A29stdlife="n/a","n/a",IF(AZ$3&gt;(A29stdlife+$E450),(Input!$O$171*(1+rvanilla)^0.5)-SUM($O450:AY450),(Input!$O$171*(1+rvanilla)^0.5)/A29stdlife))</f>
        <v>0</v>
      </c>
      <c r="BA450" s="161">
        <f>IF(A29stdlife="n/a","n/a",IF(BA$3&gt;(A29stdlife+$E450),(Input!$O$171*(1+rvanilla)^0.5)-SUM($O450:AZ450),(Input!$O$171*(1+rvanilla)^0.5)/A29stdlife))</f>
        <v>0</v>
      </c>
      <c r="BB450" s="161">
        <f>IF(A29stdlife="n/a","n/a",IF(BB$3&gt;(A29stdlife+$E450),(Input!$O$171*(1+rvanilla)^0.5)-SUM($O450:BA450),(Input!$O$171*(1+rvanilla)^0.5)/A29stdlife))</f>
        <v>0</v>
      </c>
      <c r="BC450" s="161">
        <f>IF(A29stdlife="n/a","n/a",IF(BC$3&gt;(A29stdlife+$E450),(Input!$O$171*(1+rvanilla)^0.5)-SUM($O450:BB450),(Input!$O$171*(1+rvanilla)^0.5)/A29stdlife))</f>
        <v>0</v>
      </c>
      <c r="BD450" s="161">
        <f>IF(A29stdlife="n/a","n/a",IF(BD$3&gt;(A29stdlife+$E450),(Input!$O$171*(1+rvanilla)^0.5)-SUM($O450:BC450),(Input!$O$171*(1+rvanilla)^0.5)/A29stdlife))</f>
        <v>0</v>
      </c>
      <c r="BE450" s="161">
        <f>IF(A29stdlife="n/a","n/a",IF(BE$3&gt;(A29stdlife+$E450),(Input!$O$171*(1+rvanilla)^0.5)-SUM($O450:BD450),(Input!$O$171*(1+rvanilla)^0.5)/A29stdlife))</f>
        <v>0</v>
      </c>
      <c r="BF450" s="161">
        <f>IF(A29stdlife="n/a","n/a",IF(BF$3&gt;(A29stdlife+$E450),(Input!$O$171*(1+rvanilla)^0.5)-SUM($O450:BE450),(Input!$O$171*(1+rvanilla)^0.5)/A29stdlife))</f>
        <v>0</v>
      </c>
      <c r="BG450" s="161">
        <f>IF(A29stdlife="n/a","n/a",IF(BG$3&gt;(A29stdlife+$E450),(Input!$O$171*(1+rvanilla)^0.5)-SUM($O450:BF450),(Input!$O$171*(1+rvanilla)^0.5)/A29stdlife))</f>
        <v>0</v>
      </c>
      <c r="BH450" s="161">
        <f>IF(A29stdlife="n/a","n/a",IF(BH$3&gt;(A29stdlife+$E450),(Input!$O$171*(1+rvanilla)^0.5)-SUM($O450:BG450),(Input!$O$171*(1+rvanilla)^0.5)/A29stdlife))</f>
        <v>0</v>
      </c>
      <c r="BI450" s="161">
        <f>IF(A29stdlife="n/a","n/a",IF(BI$3&gt;(A29stdlife+$E450),(Input!$O$171*(1+rvanilla)^0.5)-SUM($O450:BH450),(Input!$O$171*(1+rvanilla)^0.5)/A29stdlife))</f>
        <v>0</v>
      </c>
      <c r="BJ450" s="19"/>
      <c r="BK450" s="19"/>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idden="1" outlineLevel="2" x14ac:dyDescent="0.2">
      <c r="A451" s="19"/>
      <c r="B451" s="19"/>
      <c r="C451" s="35"/>
      <c r="D451" s="469"/>
      <c r="E451" s="282">
        <v>10</v>
      </c>
      <c r="F451" s="37"/>
      <c r="G451" s="393"/>
      <c r="H451" s="307"/>
      <c r="I451" s="307"/>
      <c r="J451" s="307"/>
      <c r="K451" s="307"/>
      <c r="L451" s="307"/>
      <c r="M451" s="307"/>
      <c r="N451" s="307"/>
      <c r="O451" s="307"/>
      <c r="P451" s="306"/>
      <c r="Q451" s="161">
        <f>IF(A29stdlife="n/a","n/a",IF(Q$3&gt;(A29stdlife+$E451),(Input!$P$171*(1+rvanilla)^0.5)-SUM($P451:P451),(Input!$P$171*(1+rvanilla)^0.5)/A29stdlife))</f>
        <v>0</v>
      </c>
      <c r="R451" s="161">
        <f>IF(A29stdlife="n/a","n/a",IF(R$3&gt;(A29stdlife+$E451),(Input!$P$171*(1+rvanilla)^0.5)-SUM($P451:Q451),(Input!$P$171*(1+rvanilla)^0.5)/A29stdlife))</f>
        <v>0</v>
      </c>
      <c r="S451" s="161">
        <f>IF(A29stdlife="n/a","n/a",IF(S$3&gt;(A29stdlife+$E451),(Input!$P$171*(1+rvanilla)^0.5)-SUM($P451:R451),(Input!$P$171*(1+rvanilla)^0.5)/A29stdlife))</f>
        <v>0</v>
      </c>
      <c r="T451" s="161">
        <f>IF(A29stdlife="n/a","n/a",IF(T$3&gt;(A29stdlife+$E451),(Input!$P$171*(1+rvanilla)^0.5)-SUM($P451:S451),(Input!$P$171*(1+rvanilla)^0.5)/A29stdlife))</f>
        <v>0</v>
      </c>
      <c r="U451" s="161">
        <f>IF(A29stdlife="n/a","n/a",IF(U$3&gt;(A29stdlife+$E451),(Input!$P$171*(1+rvanilla)^0.5)-SUM($P451:T451),(Input!$P$171*(1+rvanilla)^0.5)/A29stdlife))</f>
        <v>0</v>
      </c>
      <c r="V451" s="161">
        <f>IF(A29stdlife="n/a","n/a",IF(V$3&gt;(A29stdlife+$E451),(Input!$P$171*(1+rvanilla)^0.5)-SUM($P451:U451),(Input!$P$171*(1+rvanilla)^0.5)/A29stdlife))</f>
        <v>0</v>
      </c>
      <c r="W451" s="161">
        <f>IF(A29stdlife="n/a","n/a",IF(W$3&gt;(A29stdlife+$E451),(Input!$P$171*(1+rvanilla)^0.5)-SUM($P451:V451),(Input!$P$171*(1+rvanilla)^0.5)/A29stdlife))</f>
        <v>0</v>
      </c>
      <c r="X451" s="161">
        <f>IF(A29stdlife="n/a","n/a",IF(X$3&gt;(A29stdlife+$E451),(Input!$P$171*(1+rvanilla)^0.5)-SUM($P451:W451),(Input!$P$171*(1+rvanilla)^0.5)/A29stdlife))</f>
        <v>0</v>
      </c>
      <c r="Y451" s="161">
        <f>IF(A29stdlife="n/a","n/a",IF(Y$3&gt;(A29stdlife+$E451),(Input!$P$171*(1+rvanilla)^0.5)-SUM($P451:X451),(Input!$P$171*(1+rvanilla)^0.5)/A29stdlife))</f>
        <v>0</v>
      </c>
      <c r="Z451" s="161">
        <f>IF(A29stdlife="n/a","n/a",IF(Z$3&gt;(A29stdlife+$E451),(Input!$P$171*(1+rvanilla)^0.5)-SUM($P451:Y451),(Input!$P$171*(1+rvanilla)^0.5)/A29stdlife))</f>
        <v>0</v>
      </c>
      <c r="AA451" s="161">
        <f>IF(A29stdlife="n/a","n/a",IF(AA$3&gt;(A29stdlife+$E451),(Input!$P$171*(1+rvanilla)^0.5)-SUM($P451:Z451),(Input!$P$171*(1+rvanilla)^0.5)/A29stdlife))</f>
        <v>0</v>
      </c>
      <c r="AB451" s="161">
        <f>IF(A29stdlife="n/a","n/a",IF(AB$3&gt;(A29stdlife+$E451),(Input!$P$171*(1+rvanilla)^0.5)-SUM($P451:AA451),(Input!$P$171*(1+rvanilla)^0.5)/A29stdlife))</f>
        <v>0</v>
      </c>
      <c r="AC451" s="161">
        <f>IF(A29stdlife="n/a","n/a",IF(AC$3&gt;(A29stdlife+$E451),(Input!$P$171*(1+rvanilla)^0.5)-SUM($P451:AB451),(Input!$P$171*(1+rvanilla)^0.5)/A29stdlife))</f>
        <v>0</v>
      </c>
      <c r="AD451" s="161">
        <f>IF(A29stdlife="n/a","n/a",IF(AD$3&gt;(A29stdlife+$E451),(Input!$P$171*(1+rvanilla)^0.5)-SUM($P451:AC451),(Input!$P$171*(1+rvanilla)^0.5)/A29stdlife))</f>
        <v>0</v>
      </c>
      <c r="AE451" s="161">
        <f>IF(A29stdlife="n/a","n/a",IF(AE$3&gt;(A29stdlife+$E451),(Input!$P$171*(1+rvanilla)^0.5)-SUM($P451:AD451),(Input!$P$171*(1+rvanilla)^0.5)/A29stdlife))</f>
        <v>0</v>
      </c>
      <c r="AF451" s="161">
        <f>IF(A29stdlife="n/a","n/a",IF(AF$3&gt;(A29stdlife+$E451),(Input!$P$171*(1+rvanilla)^0.5)-SUM($P451:AE451),(Input!$P$171*(1+rvanilla)^0.5)/A29stdlife))</f>
        <v>0</v>
      </c>
      <c r="AG451" s="161">
        <f>IF(A29stdlife="n/a","n/a",IF(AG$3&gt;(A29stdlife+$E451),(Input!$P$171*(1+rvanilla)^0.5)-SUM($P451:AF451),(Input!$P$171*(1+rvanilla)^0.5)/A29stdlife))</f>
        <v>0</v>
      </c>
      <c r="AH451" s="161">
        <f>IF(A29stdlife="n/a","n/a",IF(AH$3&gt;(A29stdlife+$E451),(Input!$P$171*(1+rvanilla)^0.5)-SUM($P451:AG451),(Input!$P$171*(1+rvanilla)^0.5)/A29stdlife))</f>
        <v>0</v>
      </c>
      <c r="AI451" s="161">
        <f>IF(A29stdlife="n/a","n/a",IF(AI$3&gt;(A29stdlife+$E451),(Input!$P$171*(1+rvanilla)^0.5)-SUM($P451:AH451),(Input!$P$171*(1+rvanilla)^0.5)/A29stdlife))</f>
        <v>0</v>
      </c>
      <c r="AJ451" s="161">
        <f>IF(A29stdlife="n/a","n/a",IF(AJ$3&gt;(A29stdlife+$E451),(Input!$P$171*(1+rvanilla)^0.5)-SUM($P451:AI451),(Input!$P$171*(1+rvanilla)^0.5)/A29stdlife))</f>
        <v>0</v>
      </c>
      <c r="AK451" s="161">
        <f>IF(A29stdlife="n/a","n/a",IF(AK$3&gt;(A29stdlife+$E451),(Input!$P$171*(1+rvanilla)^0.5)-SUM($P451:AJ451),(Input!$P$171*(1+rvanilla)^0.5)/A29stdlife))</f>
        <v>0</v>
      </c>
      <c r="AL451" s="161">
        <f>IF(A29stdlife="n/a","n/a",IF(AL$3&gt;(A29stdlife+$E451),(Input!$P$171*(1+rvanilla)^0.5)-SUM($P451:AK451),(Input!$P$171*(1+rvanilla)^0.5)/A29stdlife))</f>
        <v>0</v>
      </c>
      <c r="AM451" s="161">
        <f>IF(A29stdlife="n/a","n/a",IF(AM$3&gt;(A29stdlife+$E451),(Input!$P$171*(1+rvanilla)^0.5)-SUM($P451:AL451),(Input!$P$171*(1+rvanilla)^0.5)/A29stdlife))</f>
        <v>0</v>
      </c>
      <c r="AN451" s="161">
        <f>IF(A29stdlife="n/a","n/a",IF(AN$3&gt;(A29stdlife+$E451),(Input!$P$171*(1+rvanilla)^0.5)-SUM($P451:AM451),(Input!$P$171*(1+rvanilla)^0.5)/A29stdlife))</f>
        <v>0</v>
      </c>
      <c r="AO451" s="161">
        <f>IF(A29stdlife="n/a","n/a",IF(AO$3&gt;(A29stdlife+$E451),(Input!$P$171*(1+rvanilla)^0.5)-SUM($P451:AN451),(Input!$P$171*(1+rvanilla)^0.5)/A29stdlife))</f>
        <v>0</v>
      </c>
      <c r="AP451" s="161">
        <f>IF(A29stdlife="n/a","n/a",IF(AP$3&gt;(A29stdlife+$E451),(Input!$P$171*(1+rvanilla)^0.5)-SUM($P451:AO451),(Input!$P$171*(1+rvanilla)^0.5)/A29stdlife))</f>
        <v>0</v>
      </c>
      <c r="AQ451" s="161">
        <f>IF(A29stdlife="n/a","n/a",IF(AQ$3&gt;(A29stdlife+$E451),(Input!$P$171*(1+rvanilla)^0.5)-SUM($P451:AP451),(Input!$P$171*(1+rvanilla)^0.5)/A29stdlife))</f>
        <v>0</v>
      </c>
      <c r="AR451" s="161">
        <f>IF(A29stdlife="n/a","n/a",IF(AR$3&gt;(A29stdlife+$E451),(Input!$P$171*(1+rvanilla)^0.5)-SUM($P451:AQ451),(Input!$P$171*(1+rvanilla)^0.5)/A29stdlife))</f>
        <v>0</v>
      </c>
      <c r="AS451" s="161">
        <f>IF(A29stdlife="n/a","n/a",IF(AS$3&gt;(A29stdlife+$E451),(Input!$P$171*(1+rvanilla)^0.5)-SUM($P451:AR451),(Input!$P$171*(1+rvanilla)^0.5)/A29stdlife))</f>
        <v>0</v>
      </c>
      <c r="AT451" s="161">
        <f>IF(A29stdlife="n/a","n/a",IF(AT$3&gt;(A29stdlife+$E451),(Input!$P$171*(1+rvanilla)^0.5)-SUM($P451:AS451),(Input!$P$171*(1+rvanilla)^0.5)/A29stdlife))</f>
        <v>0</v>
      </c>
      <c r="AU451" s="161">
        <f>IF(A29stdlife="n/a","n/a",IF(AU$3&gt;(A29stdlife+$E451),(Input!$P$171*(1+rvanilla)^0.5)-SUM($P451:AT451),(Input!$P$171*(1+rvanilla)^0.5)/A29stdlife))</f>
        <v>0</v>
      </c>
      <c r="AV451" s="161">
        <f>IF(A29stdlife="n/a","n/a",IF(AV$3&gt;(A29stdlife+$E451),(Input!$P$171*(1+rvanilla)^0.5)-SUM($P451:AU451),(Input!$P$171*(1+rvanilla)^0.5)/A29stdlife))</f>
        <v>0</v>
      </c>
      <c r="AW451" s="161">
        <f>IF(A29stdlife="n/a","n/a",IF(AW$3&gt;(A29stdlife+$E451),(Input!$P$171*(1+rvanilla)^0.5)-SUM($P451:AV451),(Input!$P$171*(1+rvanilla)^0.5)/A29stdlife))</f>
        <v>0</v>
      </c>
      <c r="AX451" s="161">
        <f>IF(A29stdlife="n/a","n/a",IF(AX$3&gt;(A29stdlife+$E451),(Input!$P$171*(1+rvanilla)^0.5)-SUM($P451:AW451),(Input!$P$171*(1+rvanilla)^0.5)/A29stdlife))</f>
        <v>0</v>
      </c>
      <c r="AY451" s="161">
        <f>IF(A29stdlife="n/a","n/a",IF(AY$3&gt;(A29stdlife+$E451),(Input!$P$171*(1+rvanilla)^0.5)-SUM($P451:AX451),(Input!$P$171*(1+rvanilla)^0.5)/A29stdlife))</f>
        <v>0</v>
      </c>
      <c r="AZ451" s="161">
        <f>IF(A29stdlife="n/a","n/a",IF(AZ$3&gt;(A29stdlife+$E451),(Input!$P$171*(1+rvanilla)^0.5)-SUM($P451:AY451),(Input!$P$171*(1+rvanilla)^0.5)/A29stdlife))</f>
        <v>0</v>
      </c>
      <c r="BA451" s="161">
        <f>IF(A29stdlife="n/a","n/a",IF(BA$3&gt;(A29stdlife+$E451),(Input!$P$171*(1+rvanilla)^0.5)-SUM($P451:AZ451),(Input!$P$171*(1+rvanilla)^0.5)/A29stdlife))</f>
        <v>0</v>
      </c>
      <c r="BB451" s="161">
        <f>IF(A29stdlife="n/a","n/a",IF(BB$3&gt;(A29stdlife+$E451),(Input!$P$171*(1+rvanilla)^0.5)-SUM($P451:BA451),(Input!$P$171*(1+rvanilla)^0.5)/A29stdlife))</f>
        <v>0</v>
      </c>
      <c r="BC451" s="161">
        <f>IF(A29stdlife="n/a","n/a",IF(BC$3&gt;(A29stdlife+$E451),(Input!$P$171*(1+rvanilla)^0.5)-SUM($P451:BB451),(Input!$P$171*(1+rvanilla)^0.5)/A29stdlife))</f>
        <v>0</v>
      </c>
      <c r="BD451" s="161">
        <f>IF(A29stdlife="n/a","n/a",IF(BD$3&gt;(A29stdlife+$E451),(Input!$P$171*(1+rvanilla)^0.5)-SUM($P451:BC451),(Input!$P$171*(1+rvanilla)^0.5)/A29stdlife))</f>
        <v>0</v>
      </c>
      <c r="BE451" s="161">
        <f>IF(A29stdlife="n/a","n/a",IF(BE$3&gt;(A29stdlife+$E451),(Input!$P$171*(1+rvanilla)^0.5)-SUM($P451:BD451),(Input!$P$171*(1+rvanilla)^0.5)/A29stdlife))</f>
        <v>0</v>
      </c>
      <c r="BF451" s="161">
        <f>IF(A29stdlife="n/a","n/a",IF(BF$3&gt;(A29stdlife+$E451),(Input!$P$171*(1+rvanilla)^0.5)-SUM($P451:BE451),(Input!$P$171*(1+rvanilla)^0.5)/A29stdlife))</f>
        <v>0</v>
      </c>
      <c r="BG451" s="161">
        <f>IF(A29stdlife="n/a","n/a",IF(BG$3&gt;(A29stdlife+$E451),(Input!$P$171*(1+rvanilla)^0.5)-SUM($P451:BF451),(Input!$P$171*(1+rvanilla)^0.5)/A29stdlife))</f>
        <v>0</v>
      </c>
      <c r="BH451" s="161">
        <f>IF(A29stdlife="n/a","n/a",IF(BH$3&gt;(A29stdlife+$E451),(Input!$P$171*(1+rvanilla)^0.5)-SUM($P451:BG451),(Input!$P$171*(1+rvanilla)^0.5)/A29stdlife))</f>
        <v>0</v>
      </c>
      <c r="BI451" s="161">
        <f>IF(A29stdlife="n/a","n/a",IF(BI$3&gt;(A29stdlife+$E451),(Input!$P$171*(1+rvanilla)^0.5)-SUM($P451:BH451),(Input!$P$171*(1+rvanilla)^0.5)/A29stdlife))</f>
        <v>0</v>
      </c>
      <c r="BJ451" s="19"/>
      <c r="BK451" s="19"/>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idden="1" outlineLevel="1" x14ac:dyDescent="0.2">
      <c r="A452" s="19"/>
      <c r="B452" s="19"/>
      <c r="C452" s="35">
        <f>Asset29</f>
        <v>0</v>
      </c>
      <c r="D452" s="19"/>
      <c r="E452" s="19"/>
      <c r="F452" s="32"/>
      <c r="G452" s="158">
        <f t="shared" ref="G452:AL452" si="93">SUM(G440:G451)</f>
        <v>0</v>
      </c>
      <c r="H452" s="158">
        <f t="shared" si="93"/>
        <v>0</v>
      </c>
      <c r="I452" s="158">
        <f t="shared" si="93"/>
        <v>0</v>
      </c>
      <c r="J452" s="158">
        <f t="shared" si="93"/>
        <v>0</v>
      </c>
      <c r="K452" s="158">
        <f t="shared" si="93"/>
        <v>0</v>
      </c>
      <c r="L452" s="158">
        <f t="shared" si="93"/>
        <v>0</v>
      </c>
      <c r="M452" s="158">
        <f t="shared" si="93"/>
        <v>0</v>
      </c>
      <c r="N452" s="158">
        <f t="shared" si="93"/>
        <v>0</v>
      </c>
      <c r="O452" s="158">
        <f t="shared" si="93"/>
        <v>0</v>
      </c>
      <c r="P452" s="158">
        <f t="shared" si="93"/>
        <v>0</v>
      </c>
      <c r="Q452" s="158">
        <f t="shared" si="93"/>
        <v>0</v>
      </c>
      <c r="R452" s="158">
        <f t="shared" si="93"/>
        <v>0</v>
      </c>
      <c r="S452" s="158">
        <f t="shared" si="93"/>
        <v>0</v>
      </c>
      <c r="T452" s="158">
        <f t="shared" si="93"/>
        <v>0</v>
      </c>
      <c r="U452" s="158">
        <f t="shared" si="93"/>
        <v>0</v>
      </c>
      <c r="V452" s="158">
        <f t="shared" si="93"/>
        <v>0</v>
      </c>
      <c r="W452" s="158">
        <f t="shared" si="93"/>
        <v>0</v>
      </c>
      <c r="X452" s="158">
        <f t="shared" si="93"/>
        <v>0</v>
      </c>
      <c r="Y452" s="158">
        <f t="shared" si="93"/>
        <v>0</v>
      </c>
      <c r="Z452" s="158">
        <f t="shared" si="93"/>
        <v>0</v>
      </c>
      <c r="AA452" s="158">
        <f t="shared" si="93"/>
        <v>0</v>
      </c>
      <c r="AB452" s="158">
        <f t="shared" si="93"/>
        <v>0</v>
      </c>
      <c r="AC452" s="158">
        <f t="shared" si="93"/>
        <v>0</v>
      </c>
      <c r="AD452" s="158">
        <f t="shared" si="93"/>
        <v>0</v>
      </c>
      <c r="AE452" s="158">
        <f t="shared" si="93"/>
        <v>0</v>
      </c>
      <c r="AF452" s="158">
        <f t="shared" si="93"/>
        <v>0</v>
      </c>
      <c r="AG452" s="158">
        <f t="shared" si="93"/>
        <v>0</v>
      </c>
      <c r="AH452" s="158">
        <f t="shared" si="93"/>
        <v>0</v>
      </c>
      <c r="AI452" s="158">
        <f t="shared" si="93"/>
        <v>0</v>
      </c>
      <c r="AJ452" s="158">
        <f t="shared" si="93"/>
        <v>0</v>
      </c>
      <c r="AK452" s="158">
        <f t="shared" si="93"/>
        <v>0</v>
      </c>
      <c r="AL452" s="158">
        <f t="shared" si="93"/>
        <v>0</v>
      </c>
      <c r="AM452" s="158">
        <f t="shared" ref="AM452:BI452" si="94">SUM(AM440:AM451)</f>
        <v>0</v>
      </c>
      <c r="AN452" s="158">
        <f t="shared" si="94"/>
        <v>0</v>
      </c>
      <c r="AO452" s="158">
        <f t="shared" si="94"/>
        <v>0</v>
      </c>
      <c r="AP452" s="158">
        <f t="shared" si="94"/>
        <v>0</v>
      </c>
      <c r="AQ452" s="158">
        <f t="shared" si="94"/>
        <v>0</v>
      </c>
      <c r="AR452" s="158">
        <f t="shared" si="94"/>
        <v>0</v>
      </c>
      <c r="AS452" s="158">
        <f t="shared" si="94"/>
        <v>0</v>
      </c>
      <c r="AT452" s="158">
        <f t="shared" si="94"/>
        <v>0</v>
      </c>
      <c r="AU452" s="158">
        <f t="shared" si="94"/>
        <v>0</v>
      </c>
      <c r="AV452" s="158">
        <f t="shared" si="94"/>
        <v>0</v>
      </c>
      <c r="AW452" s="158">
        <f t="shared" si="94"/>
        <v>0</v>
      </c>
      <c r="AX452" s="158">
        <f t="shared" si="94"/>
        <v>0</v>
      </c>
      <c r="AY452" s="158">
        <f t="shared" si="94"/>
        <v>0</v>
      </c>
      <c r="AZ452" s="158">
        <f t="shared" si="94"/>
        <v>0</v>
      </c>
      <c r="BA452" s="158">
        <f t="shared" si="94"/>
        <v>0</v>
      </c>
      <c r="BB452" s="158">
        <f t="shared" si="94"/>
        <v>0</v>
      </c>
      <c r="BC452" s="158">
        <f t="shared" si="94"/>
        <v>0</v>
      </c>
      <c r="BD452" s="158">
        <f t="shared" si="94"/>
        <v>0</v>
      </c>
      <c r="BE452" s="158">
        <f t="shared" si="94"/>
        <v>0</v>
      </c>
      <c r="BF452" s="158">
        <f t="shared" si="94"/>
        <v>0</v>
      </c>
      <c r="BG452" s="158">
        <f t="shared" si="94"/>
        <v>0</v>
      </c>
      <c r="BH452" s="158">
        <f t="shared" si="94"/>
        <v>0</v>
      </c>
      <c r="BI452" s="158">
        <f t="shared" si="94"/>
        <v>0</v>
      </c>
      <c r="BJ452" s="19"/>
      <c r="BK452" s="19"/>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idden="1" outlineLevel="2" x14ac:dyDescent="0.2">
      <c r="A453" s="19"/>
      <c r="B453" s="42">
        <f>C465</f>
        <v>0</v>
      </c>
      <c r="C453" s="43"/>
      <c r="D453" s="44" t="s">
        <v>72</v>
      </c>
      <c r="E453" s="43"/>
      <c r="F453" s="45"/>
      <c r="G453" s="391">
        <f>IF(G$3&gt;A30remlife,A30value-SUM($F453:F453),IF(A30remlife="N/A","n/a",A30value/A30remlife))</f>
        <v>0</v>
      </c>
      <c r="H453" s="160">
        <f>IF(H$3&gt;A30remlife,A30value-SUM($F453:G453),IF(A30remlife="N/A","n/a",A30value/A30remlife))</f>
        <v>0</v>
      </c>
      <c r="I453" s="160">
        <f>IF(I$3&gt;A30remlife,A30value-SUM($F453:H453),IF(A30remlife="N/A","n/a",A30value/A30remlife))</f>
        <v>0</v>
      </c>
      <c r="J453" s="160">
        <f>IF(J$3&gt;A30remlife,A30value-SUM($F453:I453),IF(A30remlife="N/A","n/a",A30value/A30remlife))</f>
        <v>0</v>
      </c>
      <c r="K453" s="160">
        <f>IF(K$3&gt;A30remlife,A30value-SUM($F453:J453),IF(A30remlife="N/A","n/a",A30value/A30remlife))</f>
        <v>0</v>
      </c>
      <c r="L453" s="160">
        <f>IF(L$3&gt;A30remlife,A30value-SUM($F453:K453),IF(A30remlife="N/A","n/a",A30value/A30remlife))</f>
        <v>0</v>
      </c>
      <c r="M453" s="160">
        <f>IF(M$3&gt;A30remlife,A30value-SUM($F453:L453),IF(A30remlife="N/A","n/a",A30value/A30remlife))</f>
        <v>0</v>
      </c>
      <c r="N453" s="160">
        <f>IF(N$3&gt;A30remlife,A30value-SUM($F453:M453),IF(A30remlife="N/A","n/a",A30value/A30remlife))</f>
        <v>0</v>
      </c>
      <c r="O453" s="160">
        <f>IF(O$3&gt;A30remlife,A30value-SUM($F453:N453),IF(A30remlife="N/A","n/a",A30value/A30remlife))</f>
        <v>0</v>
      </c>
      <c r="P453" s="160">
        <f>IF(P$3&gt;A30remlife,A30value-SUM($F453:O453),IF(A30remlife="N/A","n/a",A30value/A30remlife))</f>
        <v>0</v>
      </c>
      <c r="Q453" s="160">
        <f>IF(Q$3&gt;A30remlife,A30value-SUM($F453:P453),IF(A30remlife="N/A","n/a",A30value/A30remlife))</f>
        <v>0</v>
      </c>
      <c r="R453" s="160">
        <f>IF(R$3&gt;A30remlife,A30value-SUM($F453:Q453),IF(A30remlife="N/A","n/a",A30value/A30remlife))</f>
        <v>0</v>
      </c>
      <c r="S453" s="160">
        <f>IF(S$3&gt;A30remlife,A30value-SUM($F453:R453),IF(A30remlife="N/A","n/a",A30value/A30remlife))</f>
        <v>0</v>
      </c>
      <c r="T453" s="160">
        <f>IF(T$3&gt;A30remlife,A30value-SUM($F453:S453),IF(A30remlife="N/A","n/a",A30value/A30remlife))</f>
        <v>0</v>
      </c>
      <c r="U453" s="160">
        <f>IF(U$3&gt;A30remlife,A30value-SUM($F453:T453),IF(A30remlife="N/A","n/a",A30value/A30remlife))</f>
        <v>0</v>
      </c>
      <c r="V453" s="160">
        <f>IF(V$3&gt;A30remlife,A30value-SUM($F453:U453),IF(A30remlife="N/A","n/a",A30value/A30remlife))</f>
        <v>0</v>
      </c>
      <c r="W453" s="160">
        <f>IF(W$3&gt;A30remlife,A30value-SUM($F453:V453),IF(A30remlife="N/A","n/a",A30value/A30remlife))</f>
        <v>0</v>
      </c>
      <c r="X453" s="160">
        <f>IF(X$3&gt;A30remlife,A30value-SUM($F453:W453),IF(A30remlife="N/A","n/a",A30value/A30remlife))</f>
        <v>0</v>
      </c>
      <c r="Y453" s="160">
        <f>IF(Y$3&gt;A30remlife,A30value-SUM($F453:X453),IF(A30remlife="N/A","n/a",A30value/A30remlife))</f>
        <v>0</v>
      </c>
      <c r="Z453" s="160">
        <f>IF(Z$3&gt;A30remlife,A30value-SUM($F453:Y453),IF(A30remlife="N/A","n/a",A30value/A30remlife))</f>
        <v>0</v>
      </c>
      <c r="AA453" s="160">
        <f>IF(AA$3&gt;A30remlife,A30value-SUM($F453:Z453),IF(A30remlife="N/A","n/a",A30value/A30remlife))</f>
        <v>0</v>
      </c>
      <c r="AB453" s="160">
        <f>IF(AB$3&gt;A30remlife,A30value-SUM($F453:AA453),IF(A30remlife="N/A","n/a",A30value/A30remlife))</f>
        <v>0</v>
      </c>
      <c r="AC453" s="160">
        <f>IF(AC$3&gt;A30remlife,A30value-SUM($F453:AB453),IF(A30remlife="N/A","n/a",A30value/A30remlife))</f>
        <v>0</v>
      </c>
      <c r="AD453" s="160">
        <f>IF(AD$3&gt;A30remlife,A30value-SUM($F453:AC453),IF(A30remlife="N/A","n/a",A30value/A30remlife))</f>
        <v>0</v>
      </c>
      <c r="AE453" s="160">
        <f>IF(AE$3&gt;A30remlife,A30value-SUM($F453:AD453),IF(A30remlife="N/A","n/a",A30value/A30remlife))</f>
        <v>0</v>
      </c>
      <c r="AF453" s="160">
        <f>IF(AF$3&gt;A30remlife,A30value-SUM($F453:AE453),IF(A30remlife="N/A","n/a",A30value/A30remlife))</f>
        <v>0</v>
      </c>
      <c r="AG453" s="160">
        <f>IF(AG$3&gt;A30remlife,A30value-SUM($F453:AF453),IF(A30remlife="N/A","n/a",A30value/A30remlife))</f>
        <v>0</v>
      </c>
      <c r="AH453" s="160">
        <f>IF(AH$3&gt;A30remlife,A30value-SUM($F453:AG453),IF(A30remlife="N/A","n/a",A30value/A30remlife))</f>
        <v>0</v>
      </c>
      <c r="AI453" s="160">
        <f>IF(AI$3&gt;A30remlife,A30value-SUM($F453:AH453),IF(A30remlife="N/A","n/a",A30value/A30remlife))</f>
        <v>0</v>
      </c>
      <c r="AJ453" s="160">
        <f>IF(AJ$3&gt;A30remlife,A30value-SUM($F453:AI453),IF(A30remlife="N/A","n/a",A30value/A30remlife))</f>
        <v>0</v>
      </c>
      <c r="AK453" s="160">
        <f>IF(AK$3&gt;A30remlife,A30value-SUM($F453:AJ453),IF(A30remlife="N/A","n/a",A30value/A30remlife))</f>
        <v>0</v>
      </c>
      <c r="AL453" s="160">
        <f>IF(AL$3&gt;A30remlife,A30value-SUM($F453:AK453),IF(A30remlife="N/A","n/a",A30value/A30remlife))</f>
        <v>0</v>
      </c>
      <c r="AM453" s="160">
        <f>IF(AM$3&gt;A30remlife,A30value-SUM($F453:AL453),IF(A30remlife="N/A","n/a",A30value/A30remlife))</f>
        <v>0</v>
      </c>
      <c r="AN453" s="160">
        <f>IF(AN$3&gt;A30remlife,A30value-SUM($F453:AM453),IF(A30remlife="N/A","n/a",A30value/A30remlife))</f>
        <v>0</v>
      </c>
      <c r="AO453" s="160">
        <f>IF(AO$3&gt;A30remlife,A30value-SUM($F453:AN453),IF(A30remlife="N/A","n/a",A30value/A30remlife))</f>
        <v>0</v>
      </c>
      <c r="AP453" s="160">
        <f>IF(AP$3&gt;A30remlife,A30value-SUM($F453:AO453),IF(A30remlife="N/A","n/a",A30value/A30remlife))</f>
        <v>0</v>
      </c>
      <c r="AQ453" s="160">
        <f>IF(AQ$3&gt;A30remlife,A30value-SUM($F453:AP453),IF(A30remlife="N/A","n/a",A30value/A30remlife))</f>
        <v>0</v>
      </c>
      <c r="AR453" s="160">
        <f>IF(AR$3&gt;A30remlife,A30value-SUM($F453:AQ453),IF(A30remlife="N/A","n/a",A30value/A30remlife))</f>
        <v>0</v>
      </c>
      <c r="AS453" s="160">
        <f>IF(AS$3&gt;A30remlife,A30value-SUM($F453:AR453),IF(A30remlife="N/A","n/a",A30value/A30remlife))</f>
        <v>0</v>
      </c>
      <c r="AT453" s="160">
        <f>IF(AT$3&gt;A30remlife,A30value-SUM($F453:AS453),IF(A30remlife="N/A","n/a",A30value/A30remlife))</f>
        <v>0</v>
      </c>
      <c r="AU453" s="160">
        <f>IF(AU$3&gt;A30remlife,A30value-SUM($F453:AT453),IF(A30remlife="N/A","n/a",A30value/A30remlife))</f>
        <v>0</v>
      </c>
      <c r="AV453" s="160">
        <f>IF(AV$3&gt;A30remlife,A30value-SUM($F453:AU453),IF(A30remlife="N/A","n/a",A30value/A30remlife))</f>
        <v>0</v>
      </c>
      <c r="AW453" s="160">
        <f>IF(AW$3&gt;A30remlife,A30value-SUM($F453:AV453),IF(A30remlife="N/A","n/a",A30value/A30remlife))</f>
        <v>0</v>
      </c>
      <c r="AX453" s="160">
        <f>IF(AX$3&gt;A30remlife,A30value-SUM($F453:AW453),IF(A30remlife="N/A","n/a",A30value/A30remlife))</f>
        <v>0</v>
      </c>
      <c r="AY453" s="160">
        <f>IF(AY$3&gt;A30remlife,A30value-SUM($F453:AX453),IF(A30remlife="N/A","n/a",A30value/A30remlife))</f>
        <v>0</v>
      </c>
      <c r="AZ453" s="160">
        <f>IF(AZ$3&gt;A30remlife,A30value-SUM($F453:AY453),IF(A30remlife="N/A","n/a",A30value/A30remlife))</f>
        <v>0</v>
      </c>
      <c r="BA453" s="160">
        <f>IF(BA$3&gt;A30remlife,A30value-SUM($F453:AZ453),IF(A30remlife="N/A","n/a",A30value/A30remlife))</f>
        <v>0</v>
      </c>
      <c r="BB453" s="160">
        <f>IF(BB$3&gt;A30remlife,A30value-SUM($F453:BA453),IF(A30remlife="N/A","n/a",A30value/A30remlife))</f>
        <v>0</v>
      </c>
      <c r="BC453" s="160">
        <f>IF(BC$3&gt;A30remlife,A30value-SUM($F453:BB453),IF(A30remlife="N/A","n/a",A30value/A30remlife))</f>
        <v>0</v>
      </c>
      <c r="BD453" s="160">
        <f>IF(BD$3&gt;A30remlife,A30value-SUM($F453:BC453),IF(A30remlife="N/A","n/a",A30value/A30remlife))</f>
        <v>0</v>
      </c>
      <c r="BE453" s="160">
        <f>IF(BE$3&gt;A30remlife,A30value-SUM($F453:BD453),IF(A30remlife="N/A","n/a",A30value/A30remlife))</f>
        <v>0</v>
      </c>
      <c r="BF453" s="160">
        <f>IF(BF$3&gt;A30remlife,A30value-SUM($F453:BE453),IF(A30remlife="N/A","n/a",A30value/A30remlife))</f>
        <v>0</v>
      </c>
      <c r="BG453" s="160">
        <f>IF(BG$3&gt;A30remlife,A30value-SUM($F453:BF453),IF(A30remlife="N/A","n/a",A30value/A30remlife))</f>
        <v>0</v>
      </c>
      <c r="BH453" s="160">
        <f>IF(BH$3&gt;A30remlife,A30value-SUM($F453:BG453),IF(A30remlife="N/A","n/a",A30value/A30remlife))</f>
        <v>0</v>
      </c>
      <c r="BI453" s="160">
        <f>IF(BI$3&gt;A30remlife,A30value-SUM($F453:BH453),IF(A30remlife="N/A","n/a",A30value/A30remlife))</f>
        <v>0</v>
      </c>
      <c r="BJ453" s="19"/>
      <c r="BK453" s="19"/>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idden="1" outlineLevel="2" x14ac:dyDescent="0.2">
      <c r="A454" s="19"/>
      <c r="B454" s="19"/>
      <c r="C454" s="35"/>
      <c r="D454" s="469" t="s">
        <v>71</v>
      </c>
      <c r="E454" s="281">
        <v>0</v>
      </c>
      <c r="F454" s="37"/>
      <c r="G454" s="157"/>
      <c r="H454" s="161"/>
      <c r="I454" s="161"/>
      <c r="J454" s="161"/>
      <c r="K454" s="161"/>
      <c r="L454" s="161"/>
      <c r="M454" s="161"/>
      <c r="N454" s="161"/>
      <c r="O454" s="161"/>
      <c r="P454" s="161"/>
      <c r="Q454" s="161"/>
      <c r="R454" s="161"/>
      <c r="S454" s="161"/>
      <c r="T454" s="161"/>
      <c r="U454" s="161"/>
      <c r="V454" s="161"/>
      <c r="W454" s="161"/>
      <c r="X454" s="161"/>
      <c r="Y454" s="161"/>
      <c r="Z454" s="161"/>
      <c r="AA454" s="161"/>
      <c r="AB454" s="161"/>
      <c r="AC454" s="161"/>
      <c r="AD454" s="161"/>
      <c r="AE454" s="161"/>
      <c r="AF454" s="161"/>
      <c r="AG454" s="161"/>
      <c r="AH454" s="161"/>
      <c r="AI454" s="161"/>
      <c r="AJ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9"/>
      <c r="BK454" s="19"/>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idden="1" outlineLevel="2" x14ac:dyDescent="0.2">
      <c r="A455" s="19"/>
      <c r="B455" s="19"/>
      <c r="C455" s="35"/>
      <c r="D455" s="469"/>
      <c r="E455" s="281">
        <v>1</v>
      </c>
      <c r="F455" s="37"/>
      <c r="G455" s="392"/>
      <c r="H455" s="161">
        <f>IF(A30stdlife="n/a","n/a",IF(H$3&gt;(A30stdlife+$E455),(Input!$G$172*(1+rvanilla)^0.5)-SUM($G455:G455),(Input!$G$172*(1+rvanilla)^0.5)/A30stdlife))</f>
        <v>0</v>
      </c>
      <c r="I455" s="161">
        <f>IF(A30stdlife="n/a","n/a",IF(I$3&gt;(A30stdlife+$E455),(Input!$G$172*(1+rvanilla)^0.5)-SUM($G455:H455),(Input!$G$172*(1+rvanilla)^0.5)/A30stdlife))</f>
        <v>0</v>
      </c>
      <c r="J455" s="161">
        <f>IF(A30stdlife="n/a","n/a",IF(J$3&gt;(A30stdlife+$E455),(Input!$G$172*(1+rvanilla)^0.5)-SUM($G455:I455),(Input!$G$172*(1+rvanilla)^0.5)/A30stdlife))</f>
        <v>0</v>
      </c>
      <c r="K455" s="161">
        <f>IF(A30stdlife="n/a","n/a",IF(K$3&gt;(A30stdlife+$E455),(Input!$G$172*(1+rvanilla)^0.5)-SUM($G455:J455),(Input!$G$172*(1+rvanilla)^0.5)/A30stdlife))</f>
        <v>0</v>
      </c>
      <c r="L455" s="161">
        <f>IF(A30stdlife="n/a","n/a",IF(L$3&gt;(A30stdlife+$E455),(Input!$G$172*(1+rvanilla)^0.5)-SUM($G455:K455),(Input!$G$172*(1+rvanilla)^0.5)/A30stdlife))</f>
        <v>0</v>
      </c>
      <c r="M455" s="161">
        <f>IF(A30stdlife="n/a","n/a",IF(M$3&gt;(A30stdlife+$E455),(Input!$G$172*(1+rvanilla)^0.5)-SUM($G455:L455),(Input!$G$172*(1+rvanilla)^0.5)/A30stdlife))</f>
        <v>0</v>
      </c>
      <c r="N455" s="161">
        <f>IF(A30stdlife="n/a","n/a",IF(N$3&gt;(A30stdlife+$E455),(Input!$G$172*(1+rvanilla)^0.5)-SUM($G455:M455),(Input!$G$172*(1+rvanilla)^0.5)/A30stdlife))</f>
        <v>0</v>
      </c>
      <c r="O455" s="161">
        <f>IF(A30stdlife="n/a","n/a",IF(O$3&gt;(A30stdlife+$E455),(Input!$G$172*(1+rvanilla)^0.5)-SUM($G455:N455),(Input!$G$172*(1+rvanilla)^0.5)/A30stdlife))</f>
        <v>0</v>
      </c>
      <c r="P455" s="161">
        <f>IF(A30stdlife="n/a","n/a",IF(P$3&gt;(A30stdlife+$E455),(Input!$G$172*(1+rvanilla)^0.5)-SUM($G455:O455),(Input!$G$172*(1+rvanilla)^0.5)/A30stdlife))</f>
        <v>0</v>
      </c>
      <c r="Q455" s="161">
        <f>IF(A30stdlife="n/a","n/a",IF(Q$3&gt;(A30stdlife+$E455),(Input!$G$172*(1+rvanilla)^0.5)-SUM($G455:P455),(Input!$G$172*(1+rvanilla)^0.5)/A30stdlife))</f>
        <v>0</v>
      </c>
      <c r="R455" s="161">
        <f>IF(A30stdlife="n/a","n/a",IF(R$3&gt;(A30stdlife+$E455),(Input!$G$172*(1+rvanilla)^0.5)-SUM($G455:Q455),(Input!$G$172*(1+rvanilla)^0.5)/A30stdlife))</f>
        <v>0</v>
      </c>
      <c r="S455" s="161">
        <f>IF(A30stdlife="n/a","n/a",IF(S$3&gt;(A30stdlife+$E455),(Input!$G$172*(1+rvanilla)^0.5)-SUM($G455:R455),(Input!$G$172*(1+rvanilla)^0.5)/A30stdlife))</f>
        <v>0</v>
      </c>
      <c r="T455" s="161">
        <f>IF(A30stdlife="n/a","n/a",IF(T$3&gt;(A30stdlife+$E455),(Input!$G$172*(1+rvanilla)^0.5)-SUM($G455:S455),(Input!$G$172*(1+rvanilla)^0.5)/A30stdlife))</f>
        <v>0</v>
      </c>
      <c r="U455" s="161">
        <f>IF(A30stdlife="n/a","n/a",IF(U$3&gt;(A30stdlife+$E455),(Input!$G$172*(1+rvanilla)^0.5)-SUM($G455:T455),(Input!$G$172*(1+rvanilla)^0.5)/A30stdlife))</f>
        <v>0</v>
      </c>
      <c r="V455" s="161">
        <f>IF(A30stdlife="n/a","n/a",IF(V$3&gt;(A30stdlife+$E455),(Input!$G$172*(1+rvanilla)^0.5)-SUM($G455:U455),(Input!$G$172*(1+rvanilla)^0.5)/A30stdlife))</f>
        <v>0</v>
      </c>
      <c r="W455" s="161">
        <f>IF(A30stdlife="n/a","n/a",IF(W$3&gt;(A30stdlife+$E455),(Input!$G$172*(1+rvanilla)^0.5)-SUM($G455:V455),(Input!$G$172*(1+rvanilla)^0.5)/A30stdlife))</f>
        <v>0</v>
      </c>
      <c r="X455" s="161">
        <f>IF(A30stdlife="n/a","n/a",IF(X$3&gt;(A30stdlife+$E455),(Input!$G$172*(1+rvanilla)^0.5)-SUM($G455:W455),(Input!$G$172*(1+rvanilla)^0.5)/A30stdlife))</f>
        <v>0</v>
      </c>
      <c r="Y455" s="161">
        <f>IF(A30stdlife="n/a","n/a",IF(Y$3&gt;(A30stdlife+$E455),(Input!$G$172*(1+rvanilla)^0.5)-SUM($G455:X455),(Input!$G$172*(1+rvanilla)^0.5)/A30stdlife))</f>
        <v>0</v>
      </c>
      <c r="Z455" s="161">
        <f>IF(A30stdlife="n/a","n/a",IF(Z$3&gt;(A30stdlife+$E455),(Input!$G$172*(1+rvanilla)^0.5)-SUM($G455:Y455),(Input!$G$172*(1+rvanilla)^0.5)/A30stdlife))</f>
        <v>0</v>
      </c>
      <c r="AA455" s="161">
        <f>IF(A30stdlife="n/a","n/a",IF(AA$3&gt;(A30stdlife+$E455),(Input!$G$172*(1+rvanilla)^0.5)-SUM($G455:Z455),(Input!$G$172*(1+rvanilla)^0.5)/A30stdlife))</f>
        <v>0</v>
      </c>
      <c r="AB455" s="161">
        <f>IF(A30stdlife="n/a","n/a",IF(AB$3&gt;(A30stdlife+$E455),(Input!$G$172*(1+rvanilla)^0.5)-SUM($G455:AA455),(Input!$G$172*(1+rvanilla)^0.5)/A30stdlife))</f>
        <v>0</v>
      </c>
      <c r="AC455" s="161">
        <f>IF(A30stdlife="n/a","n/a",IF(AC$3&gt;(A30stdlife+$E455),(Input!$G$172*(1+rvanilla)^0.5)-SUM($G455:AB455),(Input!$G$172*(1+rvanilla)^0.5)/A30stdlife))</f>
        <v>0</v>
      </c>
      <c r="AD455" s="161">
        <f>IF(A30stdlife="n/a","n/a",IF(AD$3&gt;(A30stdlife+$E455),(Input!$G$172*(1+rvanilla)^0.5)-SUM($G455:AC455),(Input!$G$172*(1+rvanilla)^0.5)/A30stdlife))</f>
        <v>0</v>
      </c>
      <c r="AE455" s="161">
        <f>IF(A30stdlife="n/a","n/a",IF(AE$3&gt;(A30stdlife+$E455),(Input!$G$172*(1+rvanilla)^0.5)-SUM($G455:AD455),(Input!$G$172*(1+rvanilla)^0.5)/A30stdlife))</f>
        <v>0</v>
      </c>
      <c r="AF455" s="161">
        <f>IF(A30stdlife="n/a","n/a",IF(AF$3&gt;(A30stdlife+$E455),(Input!$G$172*(1+rvanilla)^0.5)-SUM($G455:AE455),(Input!$G$172*(1+rvanilla)^0.5)/A30stdlife))</f>
        <v>0</v>
      </c>
      <c r="AG455" s="161">
        <f>IF(A30stdlife="n/a","n/a",IF(AG$3&gt;(A30stdlife+$E455),(Input!$G$172*(1+rvanilla)^0.5)-SUM($G455:AF455),(Input!$G$172*(1+rvanilla)^0.5)/A30stdlife))</f>
        <v>0</v>
      </c>
      <c r="AH455" s="161">
        <f>IF(A30stdlife="n/a","n/a",IF(AH$3&gt;(A30stdlife+$E455),(Input!$G$172*(1+rvanilla)^0.5)-SUM($G455:AG455),(Input!$G$172*(1+rvanilla)^0.5)/A30stdlife))</f>
        <v>0</v>
      </c>
      <c r="AI455" s="161">
        <f>IF(A30stdlife="n/a","n/a",IF(AI$3&gt;(A30stdlife+$E455),(Input!$G$172*(1+rvanilla)^0.5)-SUM($G455:AH455),(Input!$G$172*(1+rvanilla)^0.5)/A30stdlife))</f>
        <v>0</v>
      </c>
      <c r="AJ455" s="161">
        <f>IF(A30stdlife="n/a","n/a",IF(AJ$3&gt;(A30stdlife+$E455),(Input!$G$172*(1+rvanilla)^0.5)-SUM($G455:AI455),(Input!$G$172*(1+rvanilla)^0.5)/A30stdlife))</f>
        <v>0</v>
      </c>
      <c r="AK455" s="161">
        <f>IF(A30stdlife="n/a","n/a",IF(AK$3&gt;(A30stdlife+$E455),(Input!$G$172*(1+rvanilla)^0.5)-SUM($G455:AJ455),(Input!$G$172*(1+rvanilla)^0.5)/A30stdlife))</f>
        <v>0</v>
      </c>
      <c r="AL455" s="161">
        <f>IF(A30stdlife="n/a","n/a",IF(AL$3&gt;(A30stdlife+$E455),(Input!$G$172*(1+rvanilla)^0.5)-SUM($G455:AK455),(Input!$G$172*(1+rvanilla)^0.5)/A30stdlife))</f>
        <v>0</v>
      </c>
      <c r="AM455" s="161">
        <f>IF(A30stdlife="n/a","n/a",IF(AM$3&gt;(A30stdlife+$E455),(Input!$G$172*(1+rvanilla)^0.5)-SUM($G455:AL455),(Input!$G$172*(1+rvanilla)^0.5)/A30stdlife))</f>
        <v>0</v>
      </c>
      <c r="AN455" s="161">
        <f>IF(A30stdlife="n/a","n/a",IF(AN$3&gt;(A30stdlife+$E455),(Input!$G$172*(1+rvanilla)^0.5)-SUM($G455:AM455),(Input!$G$172*(1+rvanilla)^0.5)/A30stdlife))</f>
        <v>0</v>
      </c>
      <c r="AO455" s="161">
        <f>IF(A30stdlife="n/a","n/a",IF(AO$3&gt;(A30stdlife+$E455),(Input!$G$172*(1+rvanilla)^0.5)-SUM($G455:AN455),(Input!$G$172*(1+rvanilla)^0.5)/A30stdlife))</f>
        <v>0</v>
      </c>
      <c r="AP455" s="161">
        <f>IF(A30stdlife="n/a","n/a",IF(AP$3&gt;(A30stdlife+$E455),(Input!$G$172*(1+rvanilla)^0.5)-SUM($G455:AO455),(Input!$G$172*(1+rvanilla)^0.5)/A30stdlife))</f>
        <v>0</v>
      </c>
      <c r="AQ455" s="161">
        <f>IF(A30stdlife="n/a","n/a",IF(AQ$3&gt;(A30stdlife+$E455),(Input!$G$172*(1+rvanilla)^0.5)-SUM($G455:AP455),(Input!$G$172*(1+rvanilla)^0.5)/A30stdlife))</f>
        <v>0</v>
      </c>
      <c r="AR455" s="161">
        <f>IF(A30stdlife="n/a","n/a",IF(AR$3&gt;(A30stdlife+$E455),(Input!$G$172*(1+rvanilla)^0.5)-SUM($G455:AQ455),(Input!$G$172*(1+rvanilla)^0.5)/A30stdlife))</f>
        <v>0</v>
      </c>
      <c r="AS455" s="161">
        <f>IF(A30stdlife="n/a","n/a",IF(AS$3&gt;(A30stdlife+$E455),(Input!$G$172*(1+rvanilla)^0.5)-SUM($G455:AR455),(Input!$G$172*(1+rvanilla)^0.5)/A30stdlife))</f>
        <v>0</v>
      </c>
      <c r="AT455" s="161">
        <f>IF(A30stdlife="n/a","n/a",IF(AT$3&gt;(A30stdlife+$E455),(Input!$G$172*(1+rvanilla)^0.5)-SUM($G455:AS455),(Input!$G$172*(1+rvanilla)^0.5)/A30stdlife))</f>
        <v>0</v>
      </c>
      <c r="AU455" s="161">
        <f>IF(A30stdlife="n/a","n/a",IF(AU$3&gt;(A30stdlife+$E455),(Input!$G$172*(1+rvanilla)^0.5)-SUM($G455:AT455),(Input!$G$172*(1+rvanilla)^0.5)/A30stdlife))</f>
        <v>0</v>
      </c>
      <c r="AV455" s="161">
        <f>IF(A30stdlife="n/a","n/a",IF(AV$3&gt;(A30stdlife+$E455),(Input!$G$172*(1+rvanilla)^0.5)-SUM($G455:AU455),(Input!$G$172*(1+rvanilla)^0.5)/A30stdlife))</f>
        <v>0</v>
      </c>
      <c r="AW455" s="161">
        <f>IF(A30stdlife="n/a","n/a",IF(AW$3&gt;(A30stdlife+$E455),(Input!$G$172*(1+rvanilla)^0.5)-SUM($G455:AV455),(Input!$G$172*(1+rvanilla)^0.5)/A30stdlife))</f>
        <v>0</v>
      </c>
      <c r="AX455" s="161">
        <f>IF(A30stdlife="n/a","n/a",IF(AX$3&gt;(A30stdlife+$E455),(Input!$G$172*(1+rvanilla)^0.5)-SUM($G455:AW455),(Input!$G$172*(1+rvanilla)^0.5)/A30stdlife))</f>
        <v>0</v>
      </c>
      <c r="AY455" s="161">
        <f>IF(A30stdlife="n/a","n/a",IF(AY$3&gt;(A30stdlife+$E455),(Input!$G$172*(1+rvanilla)^0.5)-SUM($G455:AX455),(Input!$G$172*(1+rvanilla)^0.5)/A30stdlife))</f>
        <v>0</v>
      </c>
      <c r="AZ455" s="161">
        <f>IF(A30stdlife="n/a","n/a",IF(AZ$3&gt;(A30stdlife+$E455),(Input!$G$172*(1+rvanilla)^0.5)-SUM($G455:AY455),(Input!$G$172*(1+rvanilla)^0.5)/A30stdlife))</f>
        <v>0</v>
      </c>
      <c r="BA455" s="161">
        <f>IF(A30stdlife="n/a","n/a",IF(BA$3&gt;(A30stdlife+$E455),(Input!$G$172*(1+rvanilla)^0.5)-SUM($G455:AZ455),(Input!$G$172*(1+rvanilla)^0.5)/A30stdlife))</f>
        <v>0</v>
      </c>
      <c r="BB455" s="161">
        <f>IF(A30stdlife="n/a","n/a",IF(BB$3&gt;(A30stdlife+$E455),(Input!$G$172*(1+rvanilla)^0.5)-SUM($G455:BA455),(Input!$G$172*(1+rvanilla)^0.5)/A30stdlife))</f>
        <v>0</v>
      </c>
      <c r="BC455" s="161">
        <f>IF(A30stdlife="n/a","n/a",IF(BC$3&gt;(A30stdlife+$E455),(Input!$G$172*(1+rvanilla)^0.5)-SUM($G455:BB455),(Input!$G$172*(1+rvanilla)^0.5)/A30stdlife))</f>
        <v>0</v>
      </c>
      <c r="BD455" s="161">
        <f>IF(A30stdlife="n/a","n/a",IF(BD$3&gt;(A30stdlife+$E455),(Input!$G$172*(1+rvanilla)^0.5)-SUM($G455:BC455),(Input!$G$172*(1+rvanilla)^0.5)/A30stdlife))</f>
        <v>0</v>
      </c>
      <c r="BE455" s="161">
        <f>IF(A30stdlife="n/a","n/a",IF(BE$3&gt;(A30stdlife+$E455),(Input!$G$172*(1+rvanilla)^0.5)-SUM($G455:BD455),(Input!$G$172*(1+rvanilla)^0.5)/A30stdlife))</f>
        <v>0</v>
      </c>
      <c r="BF455" s="161">
        <f>IF(A30stdlife="n/a","n/a",IF(BF$3&gt;(A30stdlife+$E455),(Input!$G$172*(1+rvanilla)^0.5)-SUM($G455:BE455),(Input!$G$172*(1+rvanilla)^0.5)/A30stdlife))</f>
        <v>0</v>
      </c>
      <c r="BG455" s="161">
        <f>IF(A30stdlife="n/a","n/a",IF(BG$3&gt;(A30stdlife+$E455),(Input!$G$172*(1+rvanilla)^0.5)-SUM($G455:BF455),(Input!$G$172*(1+rvanilla)^0.5)/A30stdlife))</f>
        <v>0</v>
      </c>
      <c r="BH455" s="161">
        <f>IF(A30stdlife="n/a","n/a",IF(BH$3&gt;(A30stdlife+$E455),(Input!$G$172*(1+rvanilla)^0.5)-SUM($G455:BG455),(Input!$G$172*(1+rvanilla)^0.5)/A30stdlife))</f>
        <v>0</v>
      </c>
      <c r="BI455" s="161">
        <f>IF(A30stdlife="n/a","n/a",IF(BI$3&gt;(A30stdlife+$E455),(Input!$G$172*(1+rvanilla)^0.5)-SUM($G455:BH455),(Input!$G$172*(1+rvanilla)^0.5)/A30stdlife))</f>
        <v>0</v>
      </c>
      <c r="BJ455" s="19"/>
      <c r="BK455" s="19"/>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idden="1" outlineLevel="2" x14ac:dyDescent="0.2">
      <c r="A456" s="19"/>
      <c r="B456" s="19"/>
      <c r="C456" s="35"/>
      <c r="D456" s="469"/>
      <c r="E456" s="281">
        <v>2</v>
      </c>
      <c r="F456" s="37"/>
      <c r="G456" s="393"/>
      <c r="H456" s="306"/>
      <c r="I456" s="161">
        <f>IF(A30stdlife="n/a","n/a",IF(I$3&gt;(A30stdlife+$E456),(Input!$H$172*(1+rvanilla)^0.5)-SUM($H456:H456),(Input!$H$172*(1+rvanilla)^0.5)/A30stdlife))</f>
        <v>0</v>
      </c>
      <c r="J456" s="161">
        <f>IF(A30stdlife="n/a","n/a",IF(J$3&gt;(A30stdlife+$E456),(Input!$H$172*(1+rvanilla)^0.5)-SUM($H456:I456),(Input!$H$172*(1+rvanilla)^0.5)/A30stdlife))</f>
        <v>0</v>
      </c>
      <c r="K456" s="161">
        <f>IF(A30stdlife="n/a","n/a",IF(K$3&gt;(A30stdlife+$E456),(Input!$H$172*(1+rvanilla)^0.5)-SUM($H456:J456),(Input!$H$172*(1+rvanilla)^0.5)/A30stdlife))</f>
        <v>0</v>
      </c>
      <c r="L456" s="161">
        <f>IF(A30stdlife="n/a","n/a",IF(L$3&gt;(A30stdlife+$E456),(Input!$H$172*(1+rvanilla)^0.5)-SUM($H456:K456),(Input!$H$172*(1+rvanilla)^0.5)/A30stdlife))</f>
        <v>0</v>
      </c>
      <c r="M456" s="161">
        <f>IF(A30stdlife="n/a","n/a",IF(M$3&gt;(A30stdlife+$E456),(Input!$H$172*(1+rvanilla)^0.5)-SUM($H456:L456),(Input!$H$172*(1+rvanilla)^0.5)/A30stdlife))</f>
        <v>0</v>
      </c>
      <c r="N456" s="161">
        <f>IF(A30stdlife="n/a","n/a",IF(N$3&gt;(A30stdlife+$E456),(Input!$H$172*(1+rvanilla)^0.5)-SUM($H456:M456),(Input!$H$172*(1+rvanilla)^0.5)/A30stdlife))</f>
        <v>0</v>
      </c>
      <c r="O456" s="161">
        <f>IF(A30stdlife="n/a","n/a",IF(O$3&gt;(A30stdlife+$E456),(Input!$H$172*(1+rvanilla)^0.5)-SUM($H456:N456),(Input!$H$172*(1+rvanilla)^0.5)/A30stdlife))</f>
        <v>0</v>
      </c>
      <c r="P456" s="161">
        <f>IF(A30stdlife="n/a","n/a",IF(P$3&gt;(A30stdlife+$E456),(Input!$H$172*(1+rvanilla)^0.5)-SUM($H456:O456),(Input!$H$172*(1+rvanilla)^0.5)/A30stdlife))</f>
        <v>0</v>
      </c>
      <c r="Q456" s="161">
        <f>IF(A30stdlife="n/a","n/a",IF(Q$3&gt;(A30stdlife+$E456),(Input!$H$172*(1+rvanilla)^0.5)-SUM($H456:P456),(Input!$H$172*(1+rvanilla)^0.5)/A30stdlife))</f>
        <v>0</v>
      </c>
      <c r="R456" s="161">
        <f>IF(A30stdlife="n/a","n/a",IF(R$3&gt;(A30stdlife+$E456),(Input!$H$172*(1+rvanilla)^0.5)-SUM($H456:Q456),(Input!$H$172*(1+rvanilla)^0.5)/A30stdlife))</f>
        <v>0</v>
      </c>
      <c r="S456" s="161">
        <f>IF(A30stdlife="n/a","n/a",IF(S$3&gt;(A30stdlife+$E456),(Input!$H$172*(1+rvanilla)^0.5)-SUM($H456:R456),(Input!$H$172*(1+rvanilla)^0.5)/A30stdlife))</f>
        <v>0</v>
      </c>
      <c r="T456" s="161">
        <f>IF(A30stdlife="n/a","n/a",IF(T$3&gt;(A30stdlife+$E456),(Input!$H$172*(1+rvanilla)^0.5)-SUM($H456:S456),(Input!$H$172*(1+rvanilla)^0.5)/A30stdlife))</f>
        <v>0</v>
      </c>
      <c r="U456" s="161">
        <f>IF(A30stdlife="n/a","n/a",IF(U$3&gt;(A30stdlife+$E456),(Input!$H$172*(1+rvanilla)^0.5)-SUM($H456:T456),(Input!$H$172*(1+rvanilla)^0.5)/A30stdlife))</f>
        <v>0</v>
      </c>
      <c r="V456" s="161">
        <f>IF(A30stdlife="n/a","n/a",IF(V$3&gt;(A30stdlife+$E456),(Input!$H$172*(1+rvanilla)^0.5)-SUM($H456:U456),(Input!$H$172*(1+rvanilla)^0.5)/A30stdlife))</f>
        <v>0</v>
      </c>
      <c r="W456" s="161">
        <f>IF(A30stdlife="n/a","n/a",IF(W$3&gt;(A30stdlife+$E456),(Input!$H$172*(1+rvanilla)^0.5)-SUM($H456:V456),(Input!$H$172*(1+rvanilla)^0.5)/A30stdlife))</f>
        <v>0</v>
      </c>
      <c r="X456" s="161">
        <f>IF(A30stdlife="n/a","n/a",IF(X$3&gt;(A30stdlife+$E456),(Input!$H$172*(1+rvanilla)^0.5)-SUM($H456:W456),(Input!$H$172*(1+rvanilla)^0.5)/A30stdlife))</f>
        <v>0</v>
      </c>
      <c r="Y456" s="161">
        <f>IF(A30stdlife="n/a","n/a",IF(Y$3&gt;(A30stdlife+$E456),(Input!$H$172*(1+rvanilla)^0.5)-SUM($H456:X456),(Input!$H$172*(1+rvanilla)^0.5)/A30stdlife))</f>
        <v>0</v>
      </c>
      <c r="Z456" s="161">
        <f>IF(A30stdlife="n/a","n/a",IF(Z$3&gt;(A30stdlife+$E456),(Input!$H$172*(1+rvanilla)^0.5)-SUM($H456:Y456),(Input!$H$172*(1+rvanilla)^0.5)/A30stdlife))</f>
        <v>0</v>
      </c>
      <c r="AA456" s="161">
        <f>IF(A30stdlife="n/a","n/a",IF(AA$3&gt;(A30stdlife+$E456),(Input!$H$172*(1+rvanilla)^0.5)-SUM($H456:Z456),(Input!$H$172*(1+rvanilla)^0.5)/A30stdlife))</f>
        <v>0</v>
      </c>
      <c r="AB456" s="161">
        <f>IF(A30stdlife="n/a","n/a",IF(AB$3&gt;(A30stdlife+$E456),(Input!$H$172*(1+rvanilla)^0.5)-SUM($H456:AA456),(Input!$H$172*(1+rvanilla)^0.5)/A30stdlife))</f>
        <v>0</v>
      </c>
      <c r="AC456" s="161">
        <f>IF(A30stdlife="n/a","n/a",IF(AC$3&gt;(A30stdlife+$E456),(Input!$H$172*(1+rvanilla)^0.5)-SUM($H456:AB456),(Input!$H$172*(1+rvanilla)^0.5)/A30stdlife))</f>
        <v>0</v>
      </c>
      <c r="AD456" s="161">
        <f>IF(A30stdlife="n/a","n/a",IF(AD$3&gt;(A30stdlife+$E456),(Input!$H$172*(1+rvanilla)^0.5)-SUM($H456:AC456),(Input!$H$172*(1+rvanilla)^0.5)/A30stdlife))</f>
        <v>0</v>
      </c>
      <c r="AE456" s="161">
        <f>IF(A30stdlife="n/a","n/a",IF(AE$3&gt;(A30stdlife+$E456),(Input!$H$172*(1+rvanilla)^0.5)-SUM($H456:AD456),(Input!$H$172*(1+rvanilla)^0.5)/A30stdlife))</f>
        <v>0</v>
      </c>
      <c r="AF456" s="161">
        <f>IF(A30stdlife="n/a","n/a",IF(AF$3&gt;(A30stdlife+$E456),(Input!$H$172*(1+rvanilla)^0.5)-SUM($H456:AE456),(Input!$H$172*(1+rvanilla)^0.5)/A30stdlife))</f>
        <v>0</v>
      </c>
      <c r="AG456" s="161">
        <f>IF(A30stdlife="n/a","n/a",IF(AG$3&gt;(A30stdlife+$E456),(Input!$H$172*(1+rvanilla)^0.5)-SUM($H456:AF456),(Input!$H$172*(1+rvanilla)^0.5)/A30stdlife))</f>
        <v>0</v>
      </c>
      <c r="AH456" s="161">
        <f>IF(A30stdlife="n/a","n/a",IF(AH$3&gt;(A30stdlife+$E456),(Input!$H$172*(1+rvanilla)^0.5)-SUM($H456:AG456),(Input!$H$172*(1+rvanilla)^0.5)/A30stdlife))</f>
        <v>0</v>
      </c>
      <c r="AI456" s="161">
        <f>IF(A30stdlife="n/a","n/a",IF(AI$3&gt;(A30stdlife+$E456),(Input!$H$172*(1+rvanilla)^0.5)-SUM($H456:AH456),(Input!$H$172*(1+rvanilla)^0.5)/A30stdlife))</f>
        <v>0</v>
      </c>
      <c r="AJ456" s="161">
        <f>IF(A30stdlife="n/a","n/a",IF(AJ$3&gt;(A30stdlife+$E456),(Input!$H$172*(1+rvanilla)^0.5)-SUM($H456:AI456),(Input!$H$172*(1+rvanilla)^0.5)/A30stdlife))</f>
        <v>0</v>
      </c>
      <c r="AK456" s="161">
        <f>IF(A30stdlife="n/a","n/a",IF(AK$3&gt;(A30stdlife+$E456),(Input!$H$172*(1+rvanilla)^0.5)-SUM($H456:AJ456),(Input!$H$172*(1+rvanilla)^0.5)/A30stdlife))</f>
        <v>0</v>
      </c>
      <c r="AL456" s="161">
        <f>IF(A30stdlife="n/a","n/a",IF(AL$3&gt;(A30stdlife+$E456),(Input!$H$172*(1+rvanilla)^0.5)-SUM($H456:AK456),(Input!$H$172*(1+rvanilla)^0.5)/A30stdlife))</f>
        <v>0</v>
      </c>
      <c r="AM456" s="161">
        <f>IF(A30stdlife="n/a","n/a",IF(AM$3&gt;(A30stdlife+$E456),(Input!$H$172*(1+rvanilla)^0.5)-SUM($H456:AL456),(Input!$H$172*(1+rvanilla)^0.5)/A30stdlife))</f>
        <v>0</v>
      </c>
      <c r="AN456" s="161">
        <f>IF(A30stdlife="n/a","n/a",IF(AN$3&gt;(A30stdlife+$E456),(Input!$H$172*(1+rvanilla)^0.5)-SUM($H456:AM456),(Input!$H$172*(1+rvanilla)^0.5)/A30stdlife))</f>
        <v>0</v>
      </c>
      <c r="AO456" s="161">
        <f>IF(A30stdlife="n/a","n/a",IF(AO$3&gt;(A30stdlife+$E456),(Input!$H$172*(1+rvanilla)^0.5)-SUM($H456:AN456),(Input!$H$172*(1+rvanilla)^0.5)/A30stdlife))</f>
        <v>0</v>
      </c>
      <c r="AP456" s="161">
        <f>IF(A30stdlife="n/a","n/a",IF(AP$3&gt;(A30stdlife+$E456),(Input!$H$172*(1+rvanilla)^0.5)-SUM($H456:AO456),(Input!$H$172*(1+rvanilla)^0.5)/A30stdlife))</f>
        <v>0</v>
      </c>
      <c r="AQ456" s="161">
        <f>IF(A30stdlife="n/a","n/a",IF(AQ$3&gt;(A30stdlife+$E456),(Input!$H$172*(1+rvanilla)^0.5)-SUM($H456:AP456),(Input!$H$172*(1+rvanilla)^0.5)/A30stdlife))</f>
        <v>0</v>
      </c>
      <c r="AR456" s="161">
        <f>IF(A30stdlife="n/a","n/a",IF(AR$3&gt;(A30stdlife+$E456),(Input!$H$172*(1+rvanilla)^0.5)-SUM($H456:AQ456),(Input!$H$172*(1+rvanilla)^0.5)/A30stdlife))</f>
        <v>0</v>
      </c>
      <c r="AS456" s="161">
        <f>IF(A30stdlife="n/a","n/a",IF(AS$3&gt;(A30stdlife+$E456),(Input!$H$172*(1+rvanilla)^0.5)-SUM($H456:AR456),(Input!$H$172*(1+rvanilla)^0.5)/A30stdlife))</f>
        <v>0</v>
      </c>
      <c r="AT456" s="161">
        <f>IF(A30stdlife="n/a","n/a",IF(AT$3&gt;(A30stdlife+$E456),(Input!$H$172*(1+rvanilla)^0.5)-SUM($H456:AS456),(Input!$H$172*(1+rvanilla)^0.5)/A30stdlife))</f>
        <v>0</v>
      </c>
      <c r="AU456" s="161">
        <f>IF(A30stdlife="n/a","n/a",IF(AU$3&gt;(A30stdlife+$E456),(Input!$H$172*(1+rvanilla)^0.5)-SUM($H456:AT456),(Input!$H$172*(1+rvanilla)^0.5)/A30stdlife))</f>
        <v>0</v>
      </c>
      <c r="AV456" s="161">
        <f>IF(A30stdlife="n/a","n/a",IF(AV$3&gt;(A30stdlife+$E456),(Input!$H$172*(1+rvanilla)^0.5)-SUM($H456:AU456),(Input!$H$172*(1+rvanilla)^0.5)/A30stdlife))</f>
        <v>0</v>
      </c>
      <c r="AW456" s="161">
        <f>IF(A30stdlife="n/a","n/a",IF(AW$3&gt;(A30stdlife+$E456),(Input!$H$172*(1+rvanilla)^0.5)-SUM($H456:AV456),(Input!$H$172*(1+rvanilla)^0.5)/A30stdlife))</f>
        <v>0</v>
      </c>
      <c r="AX456" s="161">
        <f>IF(A30stdlife="n/a","n/a",IF(AX$3&gt;(A30stdlife+$E456),(Input!$H$172*(1+rvanilla)^0.5)-SUM($H456:AW456),(Input!$H$172*(1+rvanilla)^0.5)/A30stdlife))</f>
        <v>0</v>
      </c>
      <c r="AY456" s="161">
        <f>IF(A30stdlife="n/a","n/a",IF(AY$3&gt;(A30stdlife+$E456),(Input!$H$172*(1+rvanilla)^0.5)-SUM($H456:AX456),(Input!$H$172*(1+rvanilla)^0.5)/A30stdlife))</f>
        <v>0</v>
      </c>
      <c r="AZ456" s="161">
        <f>IF(A30stdlife="n/a","n/a",IF(AZ$3&gt;(A30stdlife+$E456),(Input!$H$172*(1+rvanilla)^0.5)-SUM($H456:AY456),(Input!$H$172*(1+rvanilla)^0.5)/A30stdlife))</f>
        <v>0</v>
      </c>
      <c r="BA456" s="161">
        <f>IF(A30stdlife="n/a","n/a",IF(BA$3&gt;(A30stdlife+$E456),(Input!$H$172*(1+rvanilla)^0.5)-SUM($H456:AZ456),(Input!$H$172*(1+rvanilla)^0.5)/A30stdlife))</f>
        <v>0</v>
      </c>
      <c r="BB456" s="161">
        <f>IF(A30stdlife="n/a","n/a",IF(BB$3&gt;(A30stdlife+$E456),(Input!$H$172*(1+rvanilla)^0.5)-SUM($H456:BA456),(Input!$H$172*(1+rvanilla)^0.5)/A30stdlife))</f>
        <v>0</v>
      </c>
      <c r="BC456" s="161">
        <f>IF(A30stdlife="n/a","n/a",IF(BC$3&gt;(A30stdlife+$E456),(Input!$H$172*(1+rvanilla)^0.5)-SUM($H456:BB456),(Input!$H$172*(1+rvanilla)^0.5)/A30stdlife))</f>
        <v>0</v>
      </c>
      <c r="BD456" s="161">
        <f>IF(A30stdlife="n/a","n/a",IF(BD$3&gt;(A30stdlife+$E456),(Input!$H$172*(1+rvanilla)^0.5)-SUM($H456:BC456),(Input!$H$172*(1+rvanilla)^0.5)/A30stdlife))</f>
        <v>0</v>
      </c>
      <c r="BE456" s="161">
        <f>IF(A30stdlife="n/a","n/a",IF(BE$3&gt;(A30stdlife+$E456),(Input!$H$172*(1+rvanilla)^0.5)-SUM($H456:BD456),(Input!$H$172*(1+rvanilla)^0.5)/A30stdlife))</f>
        <v>0</v>
      </c>
      <c r="BF456" s="161">
        <f>IF(A30stdlife="n/a","n/a",IF(BF$3&gt;(A30stdlife+$E456),(Input!$H$172*(1+rvanilla)^0.5)-SUM($H456:BE456),(Input!$H$172*(1+rvanilla)^0.5)/A30stdlife))</f>
        <v>0</v>
      </c>
      <c r="BG456" s="161">
        <f>IF(A30stdlife="n/a","n/a",IF(BG$3&gt;(A30stdlife+$E456),(Input!$H$172*(1+rvanilla)^0.5)-SUM($H456:BF456),(Input!$H$172*(1+rvanilla)^0.5)/A30stdlife))</f>
        <v>0</v>
      </c>
      <c r="BH456" s="161">
        <f>IF(A30stdlife="n/a","n/a",IF(BH$3&gt;(A30stdlife+$E456),(Input!$H$172*(1+rvanilla)^0.5)-SUM($H456:BG456),(Input!$H$172*(1+rvanilla)^0.5)/A30stdlife))</f>
        <v>0</v>
      </c>
      <c r="BI456" s="161">
        <f>IF(A30stdlife="n/a","n/a",IF(BI$3&gt;(A30stdlife+$E456),(Input!$H$172*(1+rvanilla)^0.5)-SUM($H456:BH456),(Input!$H$172*(1+rvanilla)^0.5)/A30stdlife))</f>
        <v>0</v>
      </c>
      <c r="BJ456" s="19"/>
      <c r="BK456" s="19"/>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idden="1" outlineLevel="2" x14ac:dyDescent="0.2">
      <c r="A457" s="19"/>
      <c r="B457" s="19"/>
      <c r="C457" s="35"/>
      <c r="D457" s="469"/>
      <c r="E457" s="281">
        <v>3</v>
      </c>
      <c r="F457" s="37"/>
      <c r="G457" s="393"/>
      <c r="H457" s="307"/>
      <c r="I457" s="306"/>
      <c r="J457" s="161">
        <f>IF(A30stdlife="n/a","n/a",IF(J$3&gt;(A30stdlife+$E457),(Input!$I$172*(1+rvanilla)^0.5)-SUM($I457:I457),(Input!$I$172*(1+rvanilla)^0.5)/A30stdlife))</f>
        <v>0</v>
      </c>
      <c r="K457" s="161">
        <f>IF(A30stdlife="n/a","n/a",IF(K$3&gt;(A30stdlife+$E457),(Input!$I$172*(1+rvanilla)^0.5)-SUM($I457:J457),(Input!$I$172*(1+rvanilla)^0.5)/A30stdlife))</f>
        <v>0</v>
      </c>
      <c r="L457" s="161">
        <f>IF(A30stdlife="n/a","n/a",IF(L$3&gt;(A30stdlife+$E457),(Input!$I$172*(1+rvanilla)^0.5)-SUM($I457:K457),(Input!$I$172*(1+rvanilla)^0.5)/A30stdlife))</f>
        <v>0</v>
      </c>
      <c r="M457" s="161">
        <f>IF(A30stdlife="n/a","n/a",IF(M$3&gt;(A30stdlife+$E457),(Input!$I$172*(1+rvanilla)^0.5)-SUM($I457:L457),(Input!$I$172*(1+rvanilla)^0.5)/A30stdlife))</f>
        <v>0</v>
      </c>
      <c r="N457" s="161">
        <f>IF(A30stdlife="n/a","n/a",IF(N$3&gt;(A30stdlife+$E457),(Input!$I$172*(1+rvanilla)^0.5)-SUM($I457:M457),(Input!$I$172*(1+rvanilla)^0.5)/A30stdlife))</f>
        <v>0</v>
      </c>
      <c r="O457" s="161">
        <f>IF(A30stdlife="n/a","n/a",IF(O$3&gt;(A30stdlife+$E457),(Input!$I$172*(1+rvanilla)^0.5)-SUM($I457:N457),(Input!$I$172*(1+rvanilla)^0.5)/A30stdlife))</f>
        <v>0</v>
      </c>
      <c r="P457" s="161">
        <f>IF(A30stdlife="n/a","n/a",IF(P$3&gt;(A30stdlife+$E457),(Input!$I$172*(1+rvanilla)^0.5)-SUM($I457:O457),(Input!$I$172*(1+rvanilla)^0.5)/A30stdlife))</f>
        <v>0</v>
      </c>
      <c r="Q457" s="161">
        <f>IF(A30stdlife="n/a","n/a",IF(Q$3&gt;(A30stdlife+$E457),(Input!$I$172*(1+rvanilla)^0.5)-SUM($I457:P457),(Input!$I$172*(1+rvanilla)^0.5)/A30stdlife))</f>
        <v>0</v>
      </c>
      <c r="R457" s="161">
        <f>IF(A30stdlife="n/a","n/a",IF(R$3&gt;(A30stdlife+$E457),(Input!$I$172*(1+rvanilla)^0.5)-SUM($I457:Q457),(Input!$I$172*(1+rvanilla)^0.5)/A30stdlife))</f>
        <v>0</v>
      </c>
      <c r="S457" s="161">
        <f>IF(A30stdlife="n/a","n/a",IF(S$3&gt;(A30stdlife+$E457),(Input!$I$172*(1+rvanilla)^0.5)-SUM($I457:R457),(Input!$I$172*(1+rvanilla)^0.5)/A30stdlife))</f>
        <v>0</v>
      </c>
      <c r="T457" s="161">
        <f>IF(A30stdlife="n/a","n/a",IF(T$3&gt;(A30stdlife+$E457),(Input!$I$172*(1+rvanilla)^0.5)-SUM($I457:S457),(Input!$I$172*(1+rvanilla)^0.5)/A30stdlife))</f>
        <v>0</v>
      </c>
      <c r="U457" s="161">
        <f>IF(A30stdlife="n/a","n/a",IF(U$3&gt;(A30stdlife+$E457),(Input!$I$172*(1+rvanilla)^0.5)-SUM($I457:T457),(Input!$I$172*(1+rvanilla)^0.5)/A30stdlife))</f>
        <v>0</v>
      </c>
      <c r="V457" s="161">
        <f>IF(A30stdlife="n/a","n/a",IF(V$3&gt;(A30stdlife+$E457),(Input!$I$172*(1+rvanilla)^0.5)-SUM($I457:U457),(Input!$I$172*(1+rvanilla)^0.5)/A30stdlife))</f>
        <v>0</v>
      </c>
      <c r="W457" s="161">
        <f>IF(A30stdlife="n/a","n/a",IF(W$3&gt;(A30stdlife+$E457),(Input!$I$172*(1+rvanilla)^0.5)-SUM($I457:V457),(Input!$I$172*(1+rvanilla)^0.5)/A30stdlife))</f>
        <v>0</v>
      </c>
      <c r="X457" s="161">
        <f>IF(A30stdlife="n/a","n/a",IF(X$3&gt;(A30stdlife+$E457),(Input!$I$172*(1+rvanilla)^0.5)-SUM($I457:W457),(Input!$I$172*(1+rvanilla)^0.5)/A30stdlife))</f>
        <v>0</v>
      </c>
      <c r="Y457" s="161">
        <f>IF(A30stdlife="n/a","n/a",IF(Y$3&gt;(A30stdlife+$E457),(Input!$I$172*(1+rvanilla)^0.5)-SUM($I457:X457),(Input!$I$172*(1+rvanilla)^0.5)/A30stdlife))</f>
        <v>0</v>
      </c>
      <c r="Z457" s="161">
        <f>IF(A30stdlife="n/a","n/a",IF(Z$3&gt;(A30stdlife+$E457),(Input!$I$172*(1+rvanilla)^0.5)-SUM($I457:Y457),(Input!$I$172*(1+rvanilla)^0.5)/A30stdlife))</f>
        <v>0</v>
      </c>
      <c r="AA457" s="161">
        <f>IF(A30stdlife="n/a","n/a",IF(AA$3&gt;(A30stdlife+$E457),(Input!$I$172*(1+rvanilla)^0.5)-SUM($I457:Z457),(Input!$I$172*(1+rvanilla)^0.5)/A30stdlife))</f>
        <v>0</v>
      </c>
      <c r="AB457" s="161">
        <f>IF(A30stdlife="n/a","n/a",IF(AB$3&gt;(A30stdlife+$E457),(Input!$I$172*(1+rvanilla)^0.5)-SUM($I457:AA457),(Input!$I$172*(1+rvanilla)^0.5)/A30stdlife))</f>
        <v>0</v>
      </c>
      <c r="AC457" s="161">
        <f>IF(A30stdlife="n/a","n/a",IF(AC$3&gt;(A30stdlife+$E457),(Input!$I$172*(1+rvanilla)^0.5)-SUM($I457:AB457),(Input!$I$172*(1+rvanilla)^0.5)/A30stdlife))</f>
        <v>0</v>
      </c>
      <c r="AD457" s="161">
        <f>IF(A30stdlife="n/a","n/a",IF(AD$3&gt;(A30stdlife+$E457),(Input!$I$172*(1+rvanilla)^0.5)-SUM($I457:AC457),(Input!$I$172*(1+rvanilla)^0.5)/A30stdlife))</f>
        <v>0</v>
      </c>
      <c r="AE457" s="161">
        <f>IF(A30stdlife="n/a","n/a",IF(AE$3&gt;(A30stdlife+$E457),(Input!$I$172*(1+rvanilla)^0.5)-SUM($I457:AD457),(Input!$I$172*(1+rvanilla)^0.5)/A30stdlife))</f>
        <v>0</v>
      </c>
      <c r="AF457" s="161">
        <f>IF(A30stdlife="n/a","n/a",IF(AF$3&gt;(A30stdlife+$E457),(Input!$I$172*(1+rvanilla)^0.5)-SUM($I457:AE457),(Input!$I$172*(1+rvanilla)^0.5)/A30stdlife))</f>
        <v>0</v>
      </c>
      <c r="AG457" s="161">
        <f>IF(A30stdlife="n/a","n/a",IF(AG$3&gt;(A30stdlife+$E457),(Input!$I$172*(1+rvanilla)^0.5)-SUM($I457:AF457),(Input!$I$172*(1+rvanilla)^0.5)/A30stdlife))</f>
        <v>0</v>
      </c>
      <c r="AH457" s="161">
        <f>IF(A30stdlife="n/a","n/a",IF(AH$3&gt;(A30stdlife+$E457),(Input!$I$172*(1+rvanilla)^0.5)-SUM($I457:AG457),(Input!$I$172*(1+rvanilla)^0.5)/A30stdlife))</f>
        <v>0</v>
      </c>
      <c r="AI457" s="161">
        <f>IF(A30stdlife="n/a","n/a",IF(AI$3&gt;(A30stdlife+$E457),(Input!$I$172*(1+rvanilla)^0.5)-SUM($I457:AH457),(Input!$I$172*(1+rvanilla)^0.5)/A30stdlife))</f>
        <v>0</v>
      </c>
      <c r="AJ457" s="161">
        <f>IF(A30stdlife="n/a","n/a",IF(AJ$3&gt;(A30stdlife+$E457),(Input!$I$172*(1+rvanilla)^0.5)-SUM($I457:AI457),(Input!$I$172*(1+rvanilla)^0.5)/A30stdlife))</f>
        <v>0</v>
      </c>
      <c r="AK457" s="161">
        <f>IF(A30stdlife="n/a","n/a",IF(AK$3&gt;(A30stdlife+$E457),(Input!$I$172*(1+rvanilla)^0.5)-SUM($I457:AJ457),(Input!$I$172*(1+rvanilla)^0.5)/A30stdlife))</f>
        <v>0</v>
      </c>
      <c r="AL457" s="161">
        <f>IF(A30stdlife="n/a","n/a",IF(AL$3&gt;(A30stdlife+$E457),(Input!$I$172*(1+rvanilla)^0.5)-SUM($I457:AK457),(Input!$I$172*(1+rvanilla)^0.5)/A30stdlife))</f>
        <v>0</v>
      </c>
      <c r="AM457" s="161">
        <f>IF(A30stdlife="n/a","n/a",IF(AM$3&gt;(A30stdlife+$E457),(Input!$I$172*(1+rvanilla)^0.5)-SUM($I457:AL457),(Input!$I$172*(1+rvanilla)^0.5)/A30stdlife))</f>
        <v>0</v>
      </c>
      <c r="AN457" s="161">
        <f>IF(A30stdlife="n/a","n/a",IF(AN$3&gt;(A30stdlife+$E457),(Input!$I$172*(1+rvanilla)^0.5)-SUM($I457:AM457),(Input!$I$172*(1+rvanilla)^0.5)/A30stdlife))</f>
        <v>0</v>
      </c>
      <c r="AO457" s="161">
        <f>IF(A30stdlife="n/a","n/a",IF(AO$3&gt;(A30stdlife+$E457),(Input!$I$172*(1+rvanilla)^0.5)-SUM($I457:AN457),(Input!$I$172*(1+rvanilla)^0.5)/A30stdlife))</f>
        <v>0</v>
      </c>
      <c r="AP457" s="161">
        <f>IF(A30stdlife="n/a","n/a",IF(AP$3&gt;(A30stdlife+$E457),(Input!$I$172*(1+rvanilla)^0.5)-SUM($I457:AO457),(Input!$I$172*(1+rvanilla)^0.5)/A30stdlife))</f>
        <v>0</v>
      </c>
      <c r="AQ457" s="161">
        <f>IF(A30stdlife="n/a","n/a",IF(AQ$3&gt;(A30stdlife+$E457),(Input!$I$172*(1+rvanilla)^0.5)-SUM($I457:AP457),(Input!$I$172*(1+rvanilla)^0.5)/A30stdlife))</f>
        <v>0</v>
      </c>
      <c r="AR457" s="161">
        <f>IF(A30stdlife="n/a","n/a",IF(AR$3&gt;(A30stdlife+$E457),(Input!$I$172*(1+rvanilla)^0.5)-SUM($I457:AQ457),(Input!$I$172*(1+rvanilla)^0.5)/A30stdlife))</f>
        <v>0</v>
      </c>
      <c r="AS457" s="161">
        <f>IF(A30stdlife="n/a","n/a",IF(AS$3&gt;(A30stdlife+$E457),(Input!$I$172*(1+rvanilla)^0.5)-SUM($I457:AR457),(Input!$I$172*(1+rvanilla)^0.5)/A30stdlife))</f>
        <v>0</v>
      </c>
      <c r="AT457" s="161">
        <f>IF(A30stdlife="n/a","n/a",IF(AT$3&gt;(A30stdlife+$E457),(Input!$I$172*(1+rvanilla)^0.5)-SUM($I457:AS457),(Input!$I$172*(1+rvanilla)^0.5)/A30stdlife))</f>
        <v>0</v>
      </c>
      <c r="AU457" s="161">
        <f>IF(A30stdlife="n/a","n/a",IF(AU$3&gt;(A30stdlife+$E457),(Input!$I$172*(1+rvanilla)^0.5)-SUM($I457:AT457),(Input!$I$172*(1+rvanilla)^0.5)/A30stdlife))</f>
        <v>0</v>
      </c>
      <c r="AV457" s="161">
        <f>IF(A30stdlife="n/a","n/a",IF(AV$3&gt;(A30stdlife+$E457),(Input!$I$172*(1+rvanilla)^0.5)-SUM($I457:AU457),(Input!$I$172*(1+rvanilla)^0.5)/A30stdlife))</f>
        <v>0</v>
      </c>
      <c r="AW457" s="161">
        <f>IF(A30stdlife="n/a","n/a",IF(AW$3&gt;(A30stdlife+$E457),(Input!$I$172*(1+rvanilla)^0.5)-SUM($I457:AV457),(Input!$I$172*(1+rvanilla)^0.5)/A30stdlife))</f>
        <v>0</v>
      </c>
      <c r="AX457" s="161">
        <f>IF(A30stdlife="n/a","n/a",IF(AX$3&gt;(A30stdlife+$E457),(Input!$I$172*(1+rvanilla)^0.5)-SUM($I457:AW457),(Input!$I$172*(1+rvanilla)^0.5)/A30stdlife))</f>
        <v>0</v>
      </c>
      <c r="AY457" s="161">
        <f>IF(A30stdlife="n/a","n/a",IF(AY$3&gt;(A30stdlife+$E457),(Input!$I$172*(1+rvanilla)^0.5)-SUM($I457:AX457),(Input!$I$172*(1+rvanilla)^0.5)/A30stdlife))</f>
        <v>0</v>
      </c>
      <c r="AZ457" s="161">
        <f>IF(A30stdlife="n/a","n/a",IF(AZ$3&gt;(A30stdlife+$E457),(Input!$I$172*(1+rvanilla)^0.5)-SUM($I457:AY457),(Input!$I$172*(1+rvanilla)^0.5)/A30stdlife))</f>
        <v>0</v>
      </c>
      <c r="BA457" s="161">
        <f>IF(A30stdlife="n/a","n/a",IF(BA$3&gt;(A30stdlife+$E457),(Input!$I$172*(1+rvanilla)^0.5)-SUM($I457:AZ457),(Input!$I$172*(1+rvanilla)^0.5)/A30stdlife))</f>
        <v>0</v>
      </c>
      <c r="BB457" s="161">
        <f>IF(A30stdlife="n/a","n/a",IF(BB$3&gt;(A30stdlife+$E457),(Input!$I$172*(1+rvanilla)^0.5)-SUM($I457:BA457),(Input!$I$172*(1+rvanilla)^0.5)/A30stdlife))</f>
        <v>0</v>
      </c>
      <c r="BC457" s="161">
        <f>IF(A30stdlife="n/a","n/a",IF(BC$3&gt;(A30stdlife+$E457),(Input!$I$172*(1+rvanilla)^0.5)-SUM($I457:BB457),(Input!$I$172*(1+rvanilla)^0.5)/A30stdlife))</f>
        <v>0</v>
      </c>
      <c r="BD457" s="161">
        <f>IF(A30stdlife="n/a","n/a",IF(BD$3&gt;(A30stdlife+$E457),(Input!$I$172*(1+rvanilla)^0.5)-SUM($I457:BC457),(Input!$I$172*(1+rvanilla)^0.5)/A30stdlife))</f>
        <v>0</v>
      </c>
      <c r="BE457" s="161">
        <f>IF(A30stdlife="n/a","n/a",IF(BE$3&gt;(A30stdlife+$E457),(Input!$I$172*(1+rvanilla)^0.5)-SUM($I457:BD457),(Input!$I$172*(1+rvanilla)^0.5)/A30stdlife))</f>
        <v>0</v>
      </c>
      <c r="BF457" s="161">
        <f>IF(A30stdlife="n/a","n/a",IF(BF$3&gt;(A30stdlife+$E457),(Input!$I$172*(1+rvanilla)^0.5)-SUM($I457:BE457),(Input!$I$172*(1+rvanilla)^0.5)/A30stdlife))</f>
        <v>0</v>
      </c>
      <c r="BG457" s="161">
        <f>IF(A30stdlife="n/a","n/a",IF(BG$3&gt;(A30stdlife+$E457),(Input!$I$172*(1+rvanilla)^0.5)-SUM($I457:BF457),(Input!$I$172*(1+rvanilla)^0.5)/A30stdlife))</f>
        <v>0</v>
      </c>
      <c r="BH457" s="161">
        <f>IF(A30stdlife="n/a","n/a",IF(BH$3&gt;(A30stdlife+$E457),(Input!$I$172*(1+rvanilla)^0.5)-SUM($I457:BG457),(Input!$I$172*(1+rvanilla)^0.5)/A30stdlife))</f>
        <v>0</v>
      </c>
      <c r="BI457" s="161">
        <f>IF(A30stdlife="n/a","n/a",IF(BI$3&gt;(A30stdlife+$E457),(Input!$I$172*(1+rvanilla)^0.5)-SUM($I457:BH457),(Input!$I$172*(1+rvanilla)^0.5)/A30stdlife))</f>
        <v>0</v>
      </c>
      <c r="BJ457" s="19"/>
      <c r="BK457" s="19"/>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idden="1" outlineLevel="2" x14ac:dyDescent="0.2">
      <c r="A458" s="19"/>
      <c r="B458" s="19"/>
      <c r="C458" s="35"/>
      <c r="D458" s="469"/>
      <c r="E458" s="281">
        <v>4</v>
      </c>
      <c r="F458" s="37"/>
      <c r="G458" s="393"/>
      <c r="H458" s="307"/>
      <c r="I458" s="307"/>
      <c r="J458" s="306"/>
      <c r="K458" s="161">
        <f>IF(A30stdlife="n/a","n/a",IF(K$3&gt;(A30stdlife+$E458),(Input!$J$172*(1+rvanilla)^0.5)-SUM($J458:J458),(Input!$J$172*(1+rvanilla)^0.5)/A30stdlife))</f>
        <v>0</v>
      </c>
      <c r="L458" s="161">
        <f>IF(A30stdlife="n/a","n/a",IF(L$3&gt;(A30stdlife+$E458),(Input!$J$172*(1+rvanilla)^0.5)-SUM($J458:K458),(Input!$J$172*(1+rvanilla)^0.5)/A30stdlife))</f>
        <v>0</v>
      </c>
      <c r="M458" s="161">
        <f>IF(A30stdlife="n/a","n/a",IF(M$3&gt;(A30stdlife+$E458),(Input!$J$172*(1+rvanilla)^0.5)-SUM($J458:L458),(Input!$J$172*(1+rvanilla)^0.5)/A30stdlife))</f>
        <v>0</v>
      </c>
      <c r="N458" s="161">
        <f>IF(A30stdlife="n/a","n/a",IF(N$3&gt;(A30stdlife+$E458),(Input!$J$172*(1+rvanilla)^0.5)-SUM($J458:M458),(Input!$J$172*(1+rvanilla)^0.5)/A30stdlife))</f>
        <v>0</v>
      </c>
      <c r="O458" s="161">
        <f>IF(A30stdlife="n/a","n/a",IF(O$3&gt;(A30stdlife+$E458),(Input!$J$172*(1+rvanilla)^0.5)-SUM($J458:N458),(Input!$J$172*(1+rvanilla)^0.5)/A30stdlife))</f>
        <v>0</v>
      </c>
      <c r="P458" s="161">
        <f>IF(A30stdlife="n/a","n/a",IF(P$3&gt;(A30stdlife+$E458),(Input!$J$172*(1+rvanilla)^0.5)-SUM($J458:O458),(Input!$J$172*(1+rvanilla)^0.5)/A30stdlife))</f>
        <v>0</v>
      </c>
      <c r="Q458" s="161">
        <f>IF(A30stdlife="n/a","n/a",IF(Q$3&gt;(A30stdlife+$E458),(Input!$J$172*(1+rvanilla)^0.5)-SUM($J458:P458),(Input!$J$172*(1+rvanilla)^0.5)/A30stdlife))</f>
        <v>0</v>
      </c>
      <c r="R458" s="161">
        <f>IF(A30stdlife="n/a","n/a",IF(R$3&gt;(A30stdlife+$E458),(Input!$J$172*(1+rvanilla)^0.5)-SUM($J458:Q458),(Input!$J$172*(1+rvanilla)^0.5)/A30stdlife))</f>
        <v>0</v>
      </c>
      <c r="S458" s="161">
        <f>IF(A30stdlife="n/a","n/a",IF(S$3&gt;(A30stdlife+$E458),(Input!$J$172*(1+rvanilla)^0.5)-SUM($J458:R458),(Input!$J$172*(1+rvanilla)^0.5)/A30stdlife))</f>
        <v>0</v>
      </c>
      <c r="T458" s="161">
        <f>IF(A30stdlife="n/a","n/a",IF(T$3&gt;(A30stdlife+$E458),(Input!$J$172*(1+rvanilla)^0.5)-SUM($J458:S458),(Input!$J$172*(1+rvanilla)^0.5)/A30stdlife))</f>
        <v>0</v>
      </c>
      <c r="U458" s="161">
        <f>IF(A30stdlife="n/a","n/a",IF(U$3&gt;(A30stdlife+$E458),(Input!$J$172*(1+rvanilla)^0.5)-SUM($J458:T458),(Input!$J$172*(1+rvanilla)^0.5)/A30stdlife))</f>
        <v>0</v>
      </c>
      <c r="V458" s="161">
        <f>IF(A30stdlife="n/a","n/a",IF(V$3&gt;(A30stdlife+$E458),(Input!$J$172*(1+rvanilla)^0.5)-SUM($J458:U458),(Input!$J$172*(1+rvanilla)^0.5)/A30stdlife))</f>
        <v>0</v>
      </c>
      <c r="W458" s="161">
        <f>IF(A30stdlife="n/a","n/a",IF(W$3&gt;(A30stdlife+$E458),(Input!$J$172*(1+rvanilla)^0.5)-SUM($J458:V458),(Input!$J$172*(1+rvanilla)^0.5)/A30stdlife))</f>
        <v>0</v>
      </c>
      <c r="X458" s="161">
        <f>IF(A30stdlife="n/a","n/a",IF(X$3&gt;(A30stdlife+$E458),(Input!$J$172*(1+rvanilla)^0.5)-SUM($J458:W458),(Input!$J$172*(1+rvanilla)^0.5)/A30stdlife))</f>
        <v>0</v>
      </c>
      <c r="Y458" s="161">
        <f>IF(A30stdlife="n/a","n/a",IF(Y$3&gt;(A30stdlife+$E458),(Input!$J$172*(1+rvanilla)^0.5)-SUM($J458:X458),(Input!$J$172*(1+rvanilla)^0.5)/A30stdlife))</f>
        <v>0</v>
      </c>
      <c r="Z458" s="161">
        <f>IF(A30stdlife="n/a","n/a",IF(Z$3&gt;(A30stdlife+$E458),(Input!$J$172*(1+rvanilla)^0.5)-SUM($J458:Y458),(Input!$J$172*(1+rvanilla)^0.5)/A30stdlife))</f>
        <v>0</v>
      </c>
      <c r="AA458" s="161">
        <f>IF(A30stdlife="n/a","n/a",IF(AA$3&gt;(A30stdlife+$E458),(Input!$J$172*(1+rvanilla)^0.5)-SUM($J458:Z458),(Input!$J$172*(1+rvanilla)^0.5)/A30stdlife))</f>
        <v>0</v>
      </c>
      <c r="AB458" s="161">
        <f>IF(A30stdlife="n/a","n/a",IF(AB$3&gt;(A30stdlife+$E458),(Input!$J$172*(1+rvanilla)^0.5)-SUM($J458:AA458),(Input!$J$172*(1+rvanilla)^0.5)/A30stdlife))</f>
        <v>0</v>
      </c>
      <c r="AC458" s="161">
        <f>IF(A30stdlife="n/a","n/a",IF(AC$3&gt;(A30stdlife+$E458),(Input!$J$172*(1+rvanilla)^0.5)-SUM($J458:AB458),(Input!$J$172*(1+rvanilla)^0.5)/A30stdlife))</f>
        <v>0</v>
      </c>
      <c r="AD458" s="161">
        <f>IF(A30stdlife="n/a","n/a",IF(AD$3&gt;(A30stdlife+$E458),(Input!$J$172*(1+rvanilla)^0.5)-SUM($J458:AC458),(Input!$J$172*(1+rvanilla)^0.5)/A30stdlife))</f>
        <v>0</v>
      </c>
      <c r="AE458" s="161">
        <f>IF(A30stdlife="n/a","n/a",IF(AE$3&gt;(A30stdlife+$E458),(Input!$J$172*(1+rvanilla)^0.5)-SUM($J458:AD458),(Input!$J$172*(1+rvanilla)^0.5)/A30stdlife))</f>
        <v>0</v>
      </c>
      <c r="AF458" s="161">
        <f>IF(A30stdlife="n/a","n/a",IF(AF$3&gt;(A30stdlife+$E458),(Input!$J$172*(1+rvanilla)^0.5)-SUM($J458:AE458),(Input!$J$172*(1+rvanilla)^0.5)/A30stdlife))</f>
        <v>0</v>
      </c>
      <c r="AG458" s="161">
        <f>IF(A30stdlife="n/a","n/a",IF(AG$3&gt;(A30stdlife+$E458),(Input!$J$172*(1+rvanilla)^0.5)-SUM($J458:AF458),(Input!$J$172*(1+rvanilla)^0.5)/A30stdlife))</f>
        <v>0</v>
      </c>
      <c r="AH458" s="161">
        <f>IF(A30stdlife="n/a","n/a",IF(AH$3&gt;(A30stdlife+$E458),(Input!$J$172*(1+rvanilla)^0.5)-SUM($J458:AG458),(Input!$J$172*(1+rvanilla)^0.5)/A30stdlife))</f>
        <v>0</v>
      </c>
      <c r="AI458" s="161">
        <f>IF(A30stdlife="n/a","n/a",IF(AI$3&gt;(A30stdlife+$E458),(Input!$J$172*(1+rvanilla)^0.5)-SUM($J458:AH458),(Input!$J$172*(1+rvanilla)^0.5)/A30stdlife))</f>
        <v>0</v>
      </c>
      <c r="AJ458" s="161">
        <f>IF(A30stdlife="n/a","n/a",IF(AJ$3&gt;(A30stdlife+$E458),(Input!$J$172*(1+rvanilla)^0.5)-SUM($J458:AI458),(Input!$J$172*(1+rvanilla)^0.5)/A30stdlife))</f>
        <v>0</v>
      </c>
      <c r="AK458" s="161">
        <f>IF(A30stdlife="n/a","n/a",IF(AK$3&gt;(A30stdlife+$E458),(Input!$J$172*(1+rvanilla)^0.5)-SUM($J458:AJ458),(Input!$J$172*(1+rvanilla)^0.5)/A30stdlife))</f>
        <v>0</v>
      </c>
      <c r="AL458" s="161">
        <f>IF(A30stdlife="n/a","n/a",IF(AL$3&gt;(A30stdlife+$E458),(Input!$J$172*(1+rvanilla)^0.5)-SUM($J458:AK458),(Input!$J$172*(1+rvanilla)^0.5)/A30stdlife))</f>
        <v>0</v>
      </c>
      <c r="AM458" s="161">
        <f>IF(A30stdlife="n/a","n/a",IF(AM$3&gt;(A30stdlife+$E458),(Input!$J$172*(1+rvanilla)^0.5)-SUM($J458:AL458),(Input!$J$172*(1+rvanilla)^0.5)/A30stdlife))</f>
        <v>0</v>
      </c>
      <c r="AN458" s="161">
        <f>IF(A30stdlife="n/a","n/a",IF(AN$3&gt;(A30stdlife+$E458),(Input!$J$172*(1+rvanilla)^0.5)-SUM($J458:AM458),(Input!$J$172*(1+rvanilla)^0.5)/A30stdlife))</f>
        <v>0</v>
      </c>
      <c r="AO458" s="161">
        <f>IF(A30stdlife="n/a","n/a",IF(AO$3&gt;(A30stdlife+$E458),(Input!$J$172*(1+rvanilla)^0.5)-SUM($J458:AN458),(Input!$J$172*(1+rvanilla)^0.5)/A30stdlife))</f>
        <v>0</v>
      </c>
      <c r="AP458" s="161">
        <f>IF(A30stdlife="n/a","n/a",IF(AP$3&gt;(A30stdlife+$E458),(Input!$J$172*(1+rvanilla)^0.5)-SUM($J458:AO458),(Input!$J$172*(1+rvanilla)^0.5)/A30stdlife))</f>
        <v>0</v>
      </c>
      <c r="AQ458" s="161">
        <f>IF(A30stdlife="n/a","n/a",IF(AQ$3&gt;(A30stdlife+$E458),(Input!$J$172*(1+rvanilla)^0.5)-SUM($J458:AP458),(Input!$J$172*(1+rvanilla)^0.5)/A30stdlife))</f>
        <v>0</v>
      </c>
      <c r="AR458" s="161">
        <f>IF(A30stdlife="n/a","n/a",IF(AR$3&gt;(A30stdlife+$E458),(Input!$J$172*(1+rvanilla)^0.5)-SUM($J458:AQ458),(Input!$J$172*(1+rvanilla)^0.5)/A30stdlife))</f>
        <v>0</v>
      </c>
      <c r="AS458" s="161">
        <f>IF(A30stdlife="n/a","n/a",IF(AS$3&gt;(A30stdlife+$E458),(Input!$J$172*(1+rvanilla)^0.5)-SUM($J458:AR458),(Input!$J$172*(1+rvanilla)^0.5)/A30stdlife))</f>
        <v>0</v>
      </c>
      <c r="AT458" s="161">
        <f>IF(A30stdlife="n/a","n/a",IF(AT$3&gt;(A30stdlife+$E458),(Input!$J$172*(1+rvanilla)^0.5)-SUM($J458:AS458),(Input!$J$172*(1+rvanilla)^0.5)/A30stdlife))</f>
        <v>0</v>
      </c>
      <c r="AU458" s="161">
        <f>IF(A30stdlife="n/a","n/a",IF(AU$3&gt;(A30stdlife+$E458),(Input!$J$172*(1+rvanilla)^0.5)-SUM($J458:AT458),(Input!$J$172*(1+rvanilla)^0.5)/A30stdlife))</f>
        <v>0</v>
      </c>
      <c r="AV458" s="161">
        <f>IF(A30stdlife="n/a","n/a",IF(AV$3&gt;(A30stdlife+$E458),(Input!$J$172*(1+rvanilla)^0.5)-SUM($J458:AU458),(Input!$J$172*(1+rvanilla)^0.5)/A30stdlife))</f>
        <v>0</v>
      </c>
      <c r="AW458" s="161">
        <f>IF(A30stdlife="n/a","n/a",IF(AW$3&gt;(A30stdlife+$E458),(Input!$J$172*(1+rvanilla)^0.5)-SUM($J458:AV458),(Input!$J$172*(1+rvanilla)^0.5)/A30stdlife))</f>
        <v>0</v>
      </c>
      <c r="AX458" s="161">
        <f>IF(A30stdlife="n/a","n/a",IF(AX$3&gt;(A30stdlife+$E458),(Input!$J$172*(1+rvanilla)^0.5)-SUM($J458:AW458),(Input!$J$172*(1+rvanilla)^0.5)/A30stdlife))</f>
        <v>0</v>
      </c>
      <c r="AY458" s="161">
        <f>IF(A30stdlife="n/a","n/a",IF(AY$3&gt;(A30stdlife+$E458),(Input!$J$172*(1+rvanilla)^0.5)-SUM($J458:AX458),(Input!$J$172*(1+rvanilla)^0.5)/A30stdlife))</f>
        <v>0</v>
      </c>
      <c r="AZ458" s="161">
        <f>IF(A30stdlife="n/a","n/a",IF(AZ$3&gt;(A30stdlife+$E458),(Input!$J$172*(1+rvanilla)^0.5)-SUM($J458:AY458),(Input!$J$172*(1+rvanilla)^0.5)/A30stdlife))</f>
        <v>0</v>
      </c>
      <c r="BA458" s="161">
        <f>IF(A30stdlife="n/a","n/a",IF(BA$3&gt;(A30stdlife+$E458),(Input!$J$172*(1+rvanilla)^0.5)-SUM($J458:AZ458),(Input!$J$172*(1+rvanilla)^0.5)/A30stdlife))</f>
        <v>0</v>
      </c>
      <c r="BB458" s="161">
        <f>IF(A30stdlife="n/a","n/a",IF(BB$3&gt;(A30stdlife+$E458),(Input!$J$172*(1+rvanilla)^0.5)-SUM($J458:BA458),(Input!$J$172*(1+rvanilla)^0.5)/A30stdlife))</f>
        <v>0</v>
      </c>
      <c r="BC458" s="161">
        <f>IF(A30stdlife="n/a","n/a",IF(BC$3&gt;(A30stdlife+$E458),(Input!$J$172*(1+rvanilla)^0.5)-SUM($J458:BB458),(Input!$J$172*(1+rvanilla)^0.5)/A30stdlife))</f>
        <v>0</v>
      </c>
      <c r="BD458" s="161">
        <f>IF(A30stdlife="n/a","n/a",IF(BD$3&gt;(A30stdlife+$E458),(Input!$J$172*(1+rvanilla)^0.5)-SUM($J458:BC458),(Input!$J$172*(1+rvanilla)^0.5)/A30stdlife))</f>
        <v>0</v>
      </c>
      <c r="BE458" s="161">
        <f>IF(A30stdlife="n/a","n/a",IF(BE$3&gt;(A30stdlife+$E458),(Input!$J$172*(1+rvanilla)^0.5)-SUM($J458:BD458),(Input!$J$172*(1+rvanilla)^0.5)/A30stdlife))</f>
        <v>0</v>
      </c>
      <c r="BF458" s="161">
        <f>IF(A30stdlife="n/a","n/a",IF(BF$3&gt;(A30stdlife+$E458),(Input!$J$172*(1+rvanilla)^0.5)-SUM($J458:BE458),(Input!$J$172*(1+rvanilla)^0.5)/A30stdlife))</f>
        <v>0</v>
      </c>
      <c r="BG458" s="161">
        <f>IF(A30stdlife="n/a","n/a",IF(BG$3&gt;(A30stdlife+$E458),(Input!$J$172*(1+rvanilla)^0.5)-SUM($J458:BF458),(Input!$J$172*(1+rvanilla)^0.5)/A30stdlife))</f>
        <v>0</v>
      </c>
      <c r="BH458" s="161">
        <f>IF(A30stdlife="n/a","n/a",IF(BH$3&gt;(A30stdlife+$E458),(Input!$J$172*(1+rvanilla)^0.5)-SUM($J458:BG458),(Input!$J$172*(1+rvanilla)^0.5)/A30stdlife))</f>
        <v>0</v>
      </c>
      <c r="BI458" s="161">
        <f>IF(A30stdlife="n/a","n/a",IF(BI$3&gt;(A30stdlife+$E458),(Input!$J$172*(1+rvanilla)^0.5)-SUM($J458:BH458),(Input!$J$172*(1+rvanilla)^0.5)/A30stdlife))</f>
        <v>0</v>
      </c>
      <c r="BJ458" s="19"/>
      <c r="BK458" s="19"/>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idden="1" outlineLevel="2" x14ac:dyDescent="0.2">
      <c r="A459" s="19"/>
      <c r="B459" s="19"/>
      <c r="C459" s="35"/>
      <c r="D459" s="469"/>
      <c r="E459" s="281">
        <v>5</v>
      </c>
      <c r="F459" s="37"/>
      <c r="G459" s="393"/>
      <c r="H459" s="307"/>
      <c r="I459" s="307"/>
      <c r="J459" s="307"/>
      <c r="K459" s="306"/>
      <c r="L459" s="161">
        <f>IF(A30stdlife="n/a","n/a",IF(L$3&gt;(A30stdlife+$E459),(Input!$K$172*(1+rvanilla)^0.5)-SUM($K459:K459),(Input!$K$172*(1+rvanilla)^0.5)/A30stdlife))</f>
        <v>0</v>
      </c>
      <c r="M459" s="161">
        <f>IF(A30stdlife="n/a","n/a",IF(M$3&gt;(A30stdlife+$E459),(Input!$K$172*(1+rvanilla)^0.5)-SUM($K459:L459),(Input!$K$172*(1+rvanilla)^0.5)/A30stdlife))</f>
        <v>0</v>
      </c>
      <c r="N459" s="161">
        <f>IF(A30stdlife="n/a","n/a",IF(N$3&gt;(A30stdlife+$E459),(Input!$K$172*(1+rvanilla)^0.5)-SUM($K459:M459),(Input!$K$172*(1+rvanilla)^0.5)/A30stdlife))</f>
        <v>0</v>
      </c>
      <c r="O459" s="161">
        <f>IF(A30stdlife="n/a","n/a",IF(O$3&gt;(A30stdlife+$E459),(Input!$K$172*(1+rvanilla)^0.5)-SUM($K459:N459),(Input!$K$172*(1+rvanilla)^0.5)/A30stdlife))</f>
        <v>0</v>
      </c>
      <c r="P459" s="161">
        <f>IF(A30stdlife="n/a","n/a",IF(P$3&gt;(A30stdlife+$E459),(Input!$K$172*(1+rvanilla)^0.5)-SUM($K459:O459),(Input!$K$172*(1+rvanilla)^0.5)/A30stdlife))</f>
        <v>0</v>
      </c>
      <c r="Q459" s="161">
        <f>IF(A30stdlife="n/a","n/a",IF(Q$3&gt;(A30stdlife+$E459),(Input!$K$172*(1+rvanilla)^0.5)-SUM($K459:P459),(Input!$K$172*(1+rvanilla)^0.5)/A30stdlife))</f>
        <v>0</v>
      </c>
      <c r="R459" s="161">
        <f>IF(A30stdlife="n/a","n/a",IF(R$3&gt;(A30stdlife+$E459),(Input!$K$172*(1+rvanilla)^0.5)-SUM($K459:Q459),(Input!$K$172*(1+rvanilla)^0.5)/A30stdlife))</f>
        <v>0</v>
      </c>
      <c r="S459" s="161">
        <f>IF(A30stdlife="n/a","n/a",IF(S$3&gt;(A30stdlife+$E459),(Input!$K$172*(1+rvanilla)^0.5)-SUM($K459:R459),(Input!$K$172*(1+rvanilla)^0.5)/A30stdlife))</f>
        <v>0</v>
      </c>
      <c r="T459" s="161">
        <f>IF(A30stdlife="n/a","n/a",IF(T$3&gt;(A30stdlife+$E459),(Input!$K$172*(1+rvanilla)^0.5)-SUM($K459:S459),(Input!$K$172*(1+rvanilla)^0.5)/A30stdlife))</f>
        <v>0</v>
      </c>
      <c r="U459" s="161">
        <f>IF(A30stdlife="n/a","n/a",IF(U$3&gt;(A30stdlife+$E459),(Input!$K$172*(1+rvanilla)^0.5)-SUM($K459:T459),(Input!$K$172*(1+rvanilla)^0.5)/A30stdlife))</f>
        <v>0</v>
      </c>
      <c r="V459" s="161">
        <f>IF(A30stdlife="n/a","n/a",IF(V$3&gt;(A30stdlife+$E459),(Input!$K$172*(1+rvanilla)^0.5)-SUM($K459:U459),(Input!$K$172*(1+rvanilla)^0.5)/A30stdlife))</f>
        <v>0</v>
      </c>
      <c r="W459" s="161">
        <f>IF(A30stdlife="n/a","n/a",IF(W$3&gt;(A30stdlife+$E459),(Input!$K$172*(1+rvanilla)^0.5)-SUM($K459:V459),(Input!$K$172*(1+rvanilla)^0.5)/A30stdlife))</f>
        <v>0</v>
      </c>
      <c r="X459" s="161">
        <f>IF(A30stdlife="n/a","n/a",IF(X$3&gt;(A30stdlife+$E459),(Input!$K$172*(1+rvanilla)^0.5)-SUM($K459:W459),(Input!$K$172*(1+rvanilla)^0.5)/A30stdlife))</f>
        <v>0</v>
      </c>
      <c r="Y459" s="161">
        <f>IF(A30stdlife="n/a","n/a",IF(Y$3&gt;(A30stdlife+$E459),(Input!$K$172*(1+rvanilla)^0.5)-SUM($K459:X459),(Input!$K$172*(1+rvanilla)^0.5)/A30stdlife))</f>
        <v>0</v>
      </c>
      <c r="Z459" s="161">
        <f>IF(A30stdlife="n/a","n/a",IF(Z$3&gt;(A30stdlife+$E459),(Input!$K$172*(1+rvanilla)^0.5)-SUM($K459:Y459),(Input!$K$172*(1+rvanilla)^0.5)/A30stdlife))</f>
        <v>0</v>
      </c>
      <c r="AA459" s="161">
        <f>IF(A30stdlife="n/a","n/a",IF(AA$3&gt;(A30stdlife+$E459),(Input!$K$172*(1+rvanilla)^0.5)-SUM($K459:Z459),(Input!$K$172*(1+rvanilla)^0.5)/A30stdlife))</f>
        <v>0</v>
      </c>
      <c r="AB459" s="161">
        <f>IF(A30stdlife="n/a","n/a",IF(AB$3&gt;(A30stdlife+$E459),(Input!$K$172*(1+rvanilla)^0.5)-SUM($K459:AA459),(Input!$K$172*(1+rvanilla)^0.5)/A30stdlife))</f>
        <v>0</v>
      </c>
      <c r="AC459" s="161">
        <f>IF(A30stdlife="n/a","n/a",IF(AC$3&gt;(A30stdlife+$E459),(Input!$K$172*(1+rvanilla)^0.5)-SUM($K459:AB459),(Input!$K$172*(1+rvanilla)^0.5)/A30stdlife))</f>
        <v>0</v>
      </c>
      <c r="AD459" s="161">
        <f>IF(A30stdlife="n/a","n/a",IF(AD$3&gt;(A30stdlife+$E459),(Input!$K$172*(1+rvanilla)^0.5)-SUM($K459:AC459),(Input!$K$172*(1+rvanilla)^0.5)/A30stdlife))</f>
        <v>0</v>
      </c>
      <c r="AE459" s="161">
        <f>IF(A30stdlife="n/a","n/a",IF(AE$3&gt;(A30stdlife+$E459),(Input!$K$172*(1+rvanilla)^0.5)-SUM($K459:AD459),(Input!$K$172*(1+rvanilla)^0.5)/A30stdlife))</f>
        <v>0</v>
      </c>
      <c r="AF459" s="161">
        <f>IF(A30stdlife="n/a","n/a",IF(AF$3&gt;(A30stdlife+$E459),(Input!$K$172*(1+rvanilla)^0.5)-SUM($K459:AE459),(Input!$K$172*(1+rvanilla)^0.5)/A30stdlife))</f>
        <v>0</v>
      </c>
      <c r="AG459" s="161">
        <f>IF(A30stdlife="n/a","n/a",IF(AG$3&gt;(A30stdlife+$E459),(Input!$K$172*(1+rvanilla)^0.5)-SUM($K459:AF459),(Input!$K$172*(1+rvanilla)^0.5)/A30stdlife))</f>
        <v>0</v>
      </c>
      <c r="AH459" s="161">
        <f>IF(A30stdlife="n/a","n/a",IF(AH$3&gt;(A30stdlife+$E459),(Input!$K$172*(1+rvanilla)^0.5)-SUM($K459:AG459),(Input!$K$172*(1+rvanilla)^0.5)/A30stdlife))</f>
        <v>0</v>
      </c>
      <c r="AI459" s="161">
        <f>IF(A30stdlife="n/a","n/a",IF(AI$3&gt;(A30stdlife+$E459),(Input!$K$172*(1+rvanilla)^0.5)-SUM($K459:AH459),(Input!$K$172*(1+rvanilla)^0.5)/A30stdlife))</f>
        <v>0</v>
      </c>
      <c r="AJ459" s="161">
        <f>IF(A30stdlife="n/a","n/a",IF(AJ$3&gt;(A30stdlife+$E459),(Input!$K$172*(1+rvanilla)^0.5)-SUM($K459:AI459),(Input!$K$172*(1+rvanilla)^0.5)/A30stdlife))</f>
        <v>0</v>
      </c>
      <c r="AK459" s="161">
        <f>IF(A30stdlife="n/a","n/a",IF(AK$3&gt;(A30stdlife+$E459),(Input!$K$172*(1+rvanilla)^0.5)-SUM($K459:AJ459),(Input!$K$172*(1+rvanilla)^0.5)/A30stdlife))</f>
        <v>0</v>
      </c>
      <c r="AL459" s="161">
        <f>IF(A30stdlife="n/a","n/a",IF(AL$3&gt;(A30stdlife+$E459),(Input!$K$172*(1+rvanilla)^0.5)-SUM($K459:AK459),(Input!$K$172*(1+rvanilla)^0.5)/A30stdlife))</f>
        <v>0</v>
      </c>
      <c r="AM459" s="161">
        <f>IF(A30stdlife="n/a","n/a",IF(AM$3&gt;(A30stdlife+$E459),(Input!$K$172*(1+rvanilla)^0.5)-SUM($K459:AL459),(Input!$K$172*(1+rvanilla)^0.5)/A30stdlife))</f>
        <v>0</v>
      </c>
      <c r="AN459" s="161">
        <f>IF(A30stdlife="n/a","n/a",IF(AN$3&gt;(A30stdlife+$E459),(Input!$K$172*(1+rvanilla)^0.5)-SUM($K459:AM459),(Input!$K$172*(1+rvanilla)^0.5)/A30stdlife))</f>
        <v>0</v>
      </c>
      <c r="AO459" s="161">
        <f>IF(A30stdlife="n/a","n/a",IF(AO$3&gt;(A30stdlife+$E459),(Input!$K$172*(1+rvanilla)^0.5)-SUM($K459:AN459),(Input!$K$172*(1+rvanilla)^0.5)/A30stdlife))</f>
        <v>0</v>
      </c>
      <c r="AP459" s="161">
        <f>IF(A30stdlife="n/a","n/a",IF(AP$3&gt;(A30stdlife+$E459),(Input!$K$172*(1+rvanilla)^0.5)-SUM($K459:AO459),(Input!$K$172*(1+rvanilla)^0.5)/A30stdlife))</f>
        <v>0</v>
      </c>
      <c r="AQ459" s="161">
        <f>IF(A30stdlife="n/a","n/a",IF(AQ$3&gt;(A30stdlife+$E459),(Input!$K$172*(1+rvanilla)^0.5)-SUM($K459:AP459),(Input!$K$172*(1+rvanilla)^0.5)/A30stdlife))</f>
        <v>0</v>
      </c>
      <c r="AR459" s="161">
        <f>IF(A30stdlife="n/a","n/a",IF(AR$3&gt;(A30stdlife+$E459),(Input!$K$172*(1+rvanilla)^0.5)-SUM($K459:AQ459),(Input!$K$172*(1+rvanilla)^0.5)/A30stdlife))</f>
        <v>0</v>
      </c>
      <c r="AS459" s="161">
        <f>IF(A30stdlife="n/a","n/a",IF(AS$3&gt;(A30stdlife+$E459),(Input!$K$172*(1+rvanilla)^0.5)-SUM($K459:AR459),(Input!$K$172*(1+rvanilla)^0.5)/A30stdlife))</f>
        <v>0</v>
      </c>
      <c r="AT459" s="161">
        <f>IF(A30stdlife="n/a","n/a",IF(AT$3&gt;(A30stdlife+$E459),(Input!$K$172*(1+rvanilla)^0.5)-SUM($K459:AS459),(Input!$K$172*(1+rvanilla)^0.5)/A30stdlife))</f>
        <v>0</v>
      </c>
      <c r="AU459" s="161">
        <f>IF(A30stdlife="n/a","n/a",IF(AU$3&gt;(A30stdlife+$E459),(Input!$K$172*(1+rvanilla)^0.5)-SUM($K459:AT459),(Input!$K$172*(1+rvanilla)^0.5)/A30stdlife))</f>
        <v>0</v>
      </c>
      <c r="AV459" s="161">
        <f>IF(A30stdlife="n/a","n/a",IF(AV$3&gt;(A30stdlife+$E459),(Input!$K$172*(1+rvanilla)^0.5)-SUM($K459:AU459),(Input!$K$172*(1+rvanilla)^0.5)/A30stdlife))</f>
        <v>0</v>
      </c>
      <c r="AW459" s="161">
        <f>IF(A30stdlife="n/a","n/a",IF(AW$3&gt;(A30stdlife+$E459),(Input!$K$172*(1+rvanilla)^0.5)-SUM($K459:AV459),(Input!$K$172*(1+rvanilla)^0.5)/A30stdlife))</f>
        <v>0</v>
      </c>
      <c r="AX459" s="161">
        <f>IF(A30stdlife="n/a","n/a",IF(AX$3&gt;(A30stdlife+$E459),(Input!$K$172*(1+rvanilla)^0.5)-SUM($K459:AW459),(Input!$K$172*(1+rvanilla)^0.5)/A30stdlife))</f>
        <v>0</v>
      </c>
      <c r="AY459" s="161">
        <f>IF(A30stdlife="n/a","n/a",IF(AY$3&gt;(A30stdlife+$E459),(Input!$K$172*(1+rvanilla)^0.5)-SUM($K459:AX459),(Input!$K$172*(1+rvanilla)^0.5)/A30stdlife))</f>
        <v>0</v>
      </c>
      <c r="AZ459" s="161">
        <f>IF(A30stdlife="n/a","n/a",IF(AZ$3&gt;(A30stdlife+$E459),(Input!$K$172*(1+rvanilla)^0.5)-SUM($K459:AY459),(Input!$K$172*(1+rvanilla)^0.5)/A30stdlife))</f>
        <v>0</v>
      </c>
      <c r="BA459" s="161">
        <f>IF(A30stdlife="n/a","n/a",IF(BA$3&gt;(A30stdlife+$E459),(Input!$K$172*(1+rvanilla)^0.5)-SUM($K459:AZ459),(Input!$K$172*(1+rvanilla)^0.5)/A30stdlife))</f>
        <v>0</v>
      </c>
      <c r="BB459" s="161">
        <f>IF(A30stdlife="n/a","n/a",IF(BB$3&gt;(A30stdlife+$E459),(Input!$K$172*(1+rvanilla)^0.5)-SUM($K459:BA459),(Input!$K$172*(1+rvanilla)^0.5)/A30stdlife))</f>
        <v>0</v>
      </c>
      <c r="BC459" s="161">
        <f>IF(A30stdlife="n/a","n/a",IF(BC$3&gt;(A30stdlife+$E459),(Input!$K$172*(1+rvanilla)^0.5)-SUM($K459:BB459),(Input!$K$172*(1+rvanilla)^0.5)/A30stdlife))</f>
        <v>0</v>
      </c>
      <c r="BD459" s="161">
        <f>IF(A30stdlife="n/a","n/a",IF(BD$3&gt;(A30stdlife+$E459),(Input!$K$172*(1+rvanilla)^0.5)-SUM($K459:BC459),(Input!$K$172*(1+rvanilla)^0.5)/A30stdlife))</f>
        <v>0</v>
      </c>
      <c r="BE459" s="161">
        <f>IF(A30stdlife="n/a","n/a",IF(BE$3&gt;(A30stdlife+$E459),(Input!$K$172*(1+rvanilla)^0.5)-SUM($K459:BD459),(Input!$K$172*(1+rvanilla)^0.5)/A30stdlife))</f>
        <v>0</v>
      </c>
      <c r="BF459" s="161">
        <f>IF(A30stdlife="n/a","n/a",IF(BF$3&gt;(A30stdlife+$E459),(Input!$K$172*(1+rvanilla)^0.5)-SUM($K459:BE459),(Input!$K$172*(1+rvanilla)^0.5)/A30stdlife))</f>
        <v>0</v>
      </c>
      <c r="BG459" s="161">
        <f>IF(A30stdlife="n/a","n/a",IF(BG$3&gt;(A30stdlife+$E459),(Input!$K$172*(1+rvanilla)^0.5)-SUM($K459:BF459),(Input!$K$172*(1+rvanilla)^0.5)/A30stdlife))</f>
        <v>0</v>
      </c>
      <c r="BH459" s="161">
        <f>IF(A30stdlife="n/a","n/a",IF(BH$3&gt;(A30stdlife+$E459),(Input!$K$172*(1+rvanilla)^0.5)-SUM($K459:BG459),(Input!$K$172*(1+rvanilla)^0.5)/A30stdlife))</f>
        <v>0</v>
      </c>
      <c r="BI459" s="161">
        <f>IF(A30stdlife="n/a","n/a",IF(BI$3&gt;(A30stdlife+$E459),(Input!$K$172*(1+rvanilla)^0.5)-SUM($K459:BH459),(Input!$K$172*(1+rvanilla)^0.5)/A30stdlife))</f>
        <v>0</v>
      </c>
      <c r="BJ459" s="19"/>
      <c r="BK459" s="1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idden="1" outlineLevel="2" x14ac:dyDescent="0.2">
      <c r="A460" s="19"/>
      <c r="B460" s="19"/>
      <c r="C460" s="35"/>
      <c r="D460" s="469"/>
      <c r="E460" s="281">
        <v>6</v>
      </c>
      <c r="F460" s="37"/>
      <c r="G460" s="393"/>
      <c r="H460" s="307"/>
      <c r="I460" s="307"/>
      <c r="J460" s="307"/>
      <c r="K460" s="307"/>
      <c r="L460" s="306"/>
      <c r="M460" s="161">
        <f>IF(A30stdlife="n/a","n/a",IF(M$3&gt;(A30stdlife+$E460),(Input!$L$172*(1+rvanilla)^0.5)-SUM($L460:L460),(Input!$L$172*(1+rvanilla)^0.5)/A30stdlife))</f>
        <v>0</v>
      </c>
      <c r="N460" s="161">
        <f>IF(A30stdlife="n/a","n/a",IF(N$3&gt;(A30stdlife+$E460),(Input!$L$172*(1+rvanilla)^0.5)-SUM($L460:M460),(Input!$L$172*(1+rvanilla)^0.5)/A30stdlife))</f>
        <v>0</v>
      </c>
      <c r="O460" s="161">
        <f>IF(A30stdlife="n/a","n/a",IF(O$3&gt;(A30stdlife+$E460),(Input!$L$172*(1+rvanilla)^0.5)-SUM($L460:N460),(Input!$L$172*(1+rvanilla)^0.5)/A30stdlife))</f>
        <v>0</v>
      </c>
      <c r="P460" s="161">
        <f>IF(A30stdlife="n/a","n/a",IF(P$3&gt;(A30stdlife+$E460),(Input!$L$172*(1+rvanilla)^0.5)-SUM($L460:O460),(Input!$L$172*(1+rvanilla)^0.5)/A30stdlife))</f>
        <v>0</v>
      </c>
      <c r="Q460" s="161">
        <f>IF(A30stdlife="n/a","n/a",IF(Q$3&gt;(A30stdlife+$E460),(Input!$L$172*(1+rvanilla)^0.5)-SUM($L460:P460),(Input!$L$172*(1+rvanilla)^0.5)/A30stdlife))</f>
        <v>0</v>
      </c>
      <c r="R460" s="161">
        <f>IF(A30stdlife="n/a","n/a",IF(R$3&gt;(A30stdlife+$E460),(Input!$L$172*(1+rvanilla)^0.5)-SUM($L460:Q460),(Input!$L$172*(1+rvanilla)^0.5)/A30stdlife))</f>
        <v>0</v>
      </c>
      <c r="S460" s="161">
        <f>IF(A30stdlife="n/a","n/a",IF(S$3&gt;(A30stdlife+$E460),(Input!$L$172*(1+rvanilla)^0.5)-SUM($L460:R460),(Input!$L$172*(1+rvanilla)^0.5)/A30stdlife))</f>
        <v>0</v>
      </c>
      <c r="T460" s="161">
        <f>IF(A30stdlife="n/a","n/a",IF(T$3&gt;(A30stdlife+$E460),(Input!$L$172*(1+rvanilla)^0.5)-SUM($L460:S460),(Input!$L$172*(1+rvanilla)^0.5)/A30stdlife))</f>
        <v>0</v>
      </c>
      <c r="U460" s="161">
        <f>IF(A30stdlife="n/a","n/a",IF(U$3&gt;(A30stdlife+$E460),(Input!$L$172*(1+rvanilla)^0.5)-SUM($L460:T460),(Input!$L$172*(1+rvanilla)^0.5)/A30stdlife))</f>
        <v>0</v>
      </c>
      <c r="V460" s="161">
        <f>IF(A30stdlife="n/a","n/a",IF(V$3&gt;(A30stdlife+$E460),(Input!$L$172*(1+rvanilla)^0.5)-SUM($L460:U460),(Input!$L$172*(1+rvanilla)^0.5)/A30stdlife))</f>
        <v>0</v>
      </c>
      <c r="W460" s="161">
        <f>IF(A30stdlife="n/a","n/a",IF(W$3&gt;(A30stdlife+$E460),(Input!$L$172*(1+rvanilla)^0.5)-SUM($L460:V460),(Input!$L$172*(1+rvanilla)^0.5)/A30stdlife))</f>
        <v>0</v>
      </c>
      <c r="X460" s="161">
        <f>IF(A30stdlife="n/a","n/a",IF(X$3&gt;(A30stdlife+$E460),(Input!$L$172*(1+rvanilla)^0.5)-SUM($L460:W460),(Input!$L$172*(1+rvanilla)^0.5)/A30stdlife))</f>
        <v>0</v>
      </c>
      <c r="Y460" s="161">
        <f>IF(A30stdlife="n/a","n/a",IF(Y$3&gt;(A30stdlife+$E460),(Input!$L$172*(1+rvanilla)^0.5)-SUM($L460:X460),(Input!$L$172*(1+rvanilla)^0.5)/A30stdlife))</f>
        <v>0</v>
      </c>
      <c r="Z460" s="161">
        <f>IF(A30stdlife="n/a","n/a",IF(Z$3&gt;(A30stdlife+$E460),(Input!$L$172*(1+rvanilla)^0.5)-SUM($L460:Y460),(Input!$L$172*(1+rvanilla)^0.5)/A30stdlife))</f>
        <v>0</v>
      </c>
      <c r="AA460" s="161">
        <f>IF(A30stdlife="n/a","n/a",IF(AA$3&gt;(A30stdlife+$E460),(Input!$L$172*(1+rvanilla)^0.5)-SUM($L460:Z460),(Input!$L$172*(1+rvanilla)^0.5)/A30stdlife))</f>
        <v>0</v>
      </c>
      <c r="AB460" s="161">
        <f>IF(A30stdlife="n/a","n/a",IF(AB$3&gt;(A30stdlife+$E460),(Input!$L$172*(1+rvanilla)^0.5)-SUM($L460:AA460),(Input!$L$172*(1+rvanilla)^0.5)/A30stdlife))</f>
        <v>0</v>
      </c>
      <c r="AC460" s="161">
        <f>IF(A30stdlife="n/a","n/a",IF(AC$3&gt;(A30stdlife+$E460),(Input!$L$172*(1+rvanilla)^0.5)-SUM($L460:AB460),(Input!$L$172*(1+rvanilla)^0.5)/A30stdlife))</f>
        <v>0</v>
      </c>
      <c r="AD460" s="161">
        <f>IF(A30stdlife="n/a","n/a",IF(AD$3&gt;(A30stdlife+$E460),(Input!$L$172*(1+rvanilla)^0.5)-SUM($L460:AC460),(Input!$L$172*(1+rvanilla)^0.5)/A30stdlife))</f>
        <v>0</v>
      </c>
      <c r="AE460" s="161">
        <f>IF(A30stdlife="n/a","n/a",IF(AE$3&gt;(A30stdlife+$E460),(Input!$L$172*(1+rvanilla)^0.5)-SUM($L460:AD460),(Input!$L$172*(1+rvanilla)^0.5)/A30stdlife))</f>
        <v>0</v>
      </c>
      <c r="AF460" s="161">
        <f>IF(A30stdlife="n/a","n/a",IF(AF$3&gt;(A30stdlife+$E460),(Input!$L$172*(1+rvanilla)^0.5)-SUM($L460:AE460),(Input!$L$172*(1+rvanilla)^0.5)/A30stdlife))</f>
        <v>0</v>
      </c>
      <c r="AG460" s="161">
        <f>IF(A30stdlife="n/a","n/a",IF(AG$3&gt;(A30stdlife+$E460),(Input!$L$172*(1+rvanilla)^0.5)-SUM($L460:AF460),(Input!$L$172*(1+rvanilla)^0.5)/A30stdlife))</f>
        <v>0</v>
      </c>
      <c r="AH460" s="161">
        <f>IF(A30stdlife="n/a","n/a",IF(AH$3&gt;(A30stdlife+$E460),(Input!$L$172*(1+rvanilla)^0.5)-SUM($L460:AG460),(Input!$L$172*(1+rvanilla)^0.5)/A30stdlife))</f>
        <v>0</v>
      </c>
      <c r="AI460" s="161">
        <f>IF(A30stdlife="n/a","n/a",IF(AI$3&gt;(A30stdlife+$E460),(Input!$L$172*(1+rvanilla)^0.5)-SUM($L460:AH460),(Input!$L$172*(1+rvanilla)^0.5)/A30stdlife))</f>
        <v>0</v>
      </c>
      <c r="AJ460" s="161">
        <f>IF(A30stdlife="n/a","n/a",IF(AJ$3&gt;(A30stdlife+$E460),(Input!$L$172*(1+rvanilla)^0.5)-SUM($L460:AI460),(Input!$L$172*(1+rvanilla)^0.5)/A30stdlife))</f>
        <v>0</v>
      </c>
      <c r="AK460" s="161">
        <f>IF(A30stdlife="n/a","n/a",IF(AK$3&gt;(A30stdlife+$E460),(Input!$L$172*(1+rvanilla)^0.5)-SUM($L460:AJ460),(Input!$L$172*(1+rvanilla)^0.5)/A30stdlife))</f>
        <v>0</v>
      </c>
      <c r="AL460" s="161">
        <f>IF(A30stdlife="n/a","n/a",IF(AL$3&gt;(A30stdlife+$E460),(Input!$L$172*(1+rvanilla)^0.5)-SUM($L460:AK460),(Input!$L$172*(1+rvanilla)^0.5)/A30stdlife))</f>
        <v>0</v>
      </c>
      <c r="AM460" s="161">
        <f>IF(A30stdlife="n/a","n/a",IF(AM$3&gt;(A30stdlife+$E460),(Input!$L$172*(1+rvanilla)^0.5)-SUM($L460:AL460),(Input!$L$172*(1+rvanilla)^0.5)/A30stdlife))</f>
        <v>0</v>
      </c>
      <c r="AN460" s="161">
        <f>IF(A30stdlife="n/a","n/a",IF(AN$3&gt;(A30stdlife+$E460),(Input!$L$172*(1+rvanilla)^0.5)-SUM($L460:AM460),(Input!$L$172*(1+rvanilla)^0.5)/A30stdlife))</f>
        <v>0</v>
      </c>
      <c r="AO460" s="161">
        <f>IF(A30stdlife="n/a","n/a",IF(AO$3&gt;(A30stdlife+$E460),(Input!$L$172*(1+rvanilla)^0.5)-SUM($L460:AN460),(Input!$L$172*(1+rvanilla)^0.5)/A30stdlife))</f>
        <v>0</v>
      </c>
      <c r="AP460" s="161">
        <f>IF(A30stdlife="n/a","n/a",IF(AP$3&gt;(A30stdlife+$E460),(Input!$L$172*(1+rvanilla)^0.5)-SUM($L460:AO460),(Input!$L$172*(1+rvanilla)^0.5)/A30stdlife))</f>
        <v>0</v>
      </c>
      <c r="AQ460" s="161">
        <f>IF(A30stdlife="n/a","n/a",IF(AQ$3&gt;(A30stdlife+$E460),(Input!$L$172*(1+rvanilla)^0.5)-SUM($L460:AP460),(Input!$L$172*(1+rvanilla)^0.5)/A30stdlife))</f>
        <v>0</v>
      </c>
      <c r="AR460" s="161">
        <f>IF(A30stdlife="n/a","n/a",IF(AR$3&gt;(A30stdlife+$E460),(Input!$L$172*(1+rvanilla)^0.5)-SUM($L460:AQ460),(Input!$L$172*(1+rvanilla)^0.5)/A30stdlife))</f>
        <v>0</v>
      </c>
      <c r="AS460" s="161">
        <f>IF(A30stdlife="n/a","n/a",IF(AS$3&gt;(A30stdlife+$E460),(Input!$L$172*(1+rvanilla)^0.5)-SUM($L460:AR460),(Input!$L$172*(1+rvanilla)^0.5)/A30stdlife))</f>
        <v>0</v>
      </c>
      <c r="AT460" s="161">
        <f>IF(A30stdlife="n/a","n/a",IF(AT$3&gt;(A30stdlife+$E460),(Input!$L$172*(1+rvanilla)^0.5)-SUM($L460:AS460),(Input!$L$172*(1+rvanilla)^0.5)/A30stdlife))</f>
        <v>0</v>
      </c>
      <c r="AU460" s="161">
        <f>IF(A30stdlife="n/a","n/a",IF(AU$3&gt;(A30stdlife+$E460),(Input!$L$172*(1+rvanilla)^0.5)-SUM($L460:AT460),(Input!$L$172*(1+rvanilla)^0.5)/A30stdlife))</f>
        <v>0</v>
      </c>
      <c r="AV460" s="161">
        <f>IF(A30stdlife="n/a","n/a",IF(AV$3&gt;(A30stdlife+$E460),(Input!$L$172*(1+rvanilla)^0.5)-SUM($L460:AU460),(Input!$L$172*(1+rvanilla)^0.5)/A30stdlife))</f>
        <v>0</v>
      </c>
      <c r="AW460" s="161">
        <f>IF(A30stdlife="n/a","n/a",IF(AW$3&gt;(A30stdlife+$E460),(Input!$L$172*(1+rvanilla)^0.5)-SUM($L460:AV460),(Input!$L$172*(1+rvanilla)^0.5)/A30stdlife))</f>
        <v>0</v>
      </c>
      <c r="AX460" s="161">
        <f>IF(A30stdlife="n/a","n/a",IF(AX$3&gt;(A30stdlife+$E460),(Input!$L$172*(1+rvanilla)^0.5)-SUM($L460:AW460),(Input!$L$172*(1+rvanilla)^0.5)/A30stdlife))</f>
        <v>0</v>
      </c>
      <c r="AY460" s="161">
        <f>IF(A30stdlife="n/a","n/a",IF(AY$3&gt;(A30stdlife+$E460),(Input!$L$172*(1+rvanilla)^0.5)-SUM($L460:AX460),(Input!$L$172*(1+rvanilla)^0.5)/A30stdlife))</f>
        <v>0</v>
      </c>
      <c r="AZ460" s="161">
        <f>IF(A30stdlife="n/a","n/a",IF(AZ$3&gt;(A30stdlife+$E460),(Input!$L$172*(1+rvanilla)^0.5)-SUM($L460:AY460),(Input!$L$172*(1+rvanilla)^0.5)/A30stdlife))</f>
        <v>0</v>
      </c>
      <c r="BA460" s="161">
        <f>IF(A30stdlife="n/a","n/a",IF(BA$3&gt;(A30stdlife+$E460),(Input!$L$172*(1+rvanilla)^0.5)-SUM($L460:AZ460),(Input!$L$172*(1+rvanilla)^0.5)/A30stdlife))</f>
        <v>0</v>
      </c>
      <c r="BB460" s="161">
        <f>IF(A30stdlife="n/a","n/a",IF(BB$3&gt;(A30stdlife+$E460),(Input!$L$172*(1+rvanilla)^0.5)-SUM($L460:BA460),(Input!$L$172*(1+rvanilla)^0.5)/A30stdlife))</f>
        <v>0</v>
      </c>
      <c r="BC460" s="161">
        <f>IF(A30stdlife="n/a","n/a",IF(BC$3&gt;(A30stdlife+$E460),(Input!$L$172*(1+rvanilla)^0.5)-SUM($L460:BB460),(Input!$L$172*(1+rvanilla)^0.5)/A30stdlife))</f>
        <v>0</v>
      </c>
      <c r="BD460" s="161">
        <f>IF(A30stdlife="n/a","n/a",IF(BD$3&gt;(A30stdlife+$E460),(Input!$L$172*(1+rvanilla)^0.5)-SUM($L460:BC460),(Input!$L$172*(1+rvanilla)^0.5)/A30stdlife))</f>
        <v>0</v>
      </c>
      <c r="BE460" s="161">
        <f>IF(A30stdlife="n/a","n/a",IF(BE$3&gt;(A30stdlife+$E460),(Input!$L$172*(1+rvanilla)^0.5)-SUM($L460:BD460),(Input!$L$172*(1+rvanilla)^0.5)/A30stdlife))</f>
        <v>0</v>
      </c>
      <c r="BF460" s="161">
        <f>IF(A30stdlife="n/a","n/a",IF(BF$3&gt;(A30stdlife+$E460),(Input!$L$172*(1+rvanilla)^0.5)-SUM($L460:BE460),(Input!$L$172*(1+rvanilla)^0.5)/A30stdlife))</f>
        <v>0</v>
      </c>
      <c r="BG460" s="161">
        <f>IF(A30stdlife="n/a","n/a",IF(BG$3&gt;(A30stdlife+$E460),(Input!$L$172*(1+rvanilla)^0.5)-SUM($L460:BF460),(Input!$L$172*(1+rvanilla)^0.5)/A30stdlife))</f>
        <v>0</v>
      </c>
      <c r="BH460" s="161">
        <f>IF(A30stdlife="n/a","n/a",IF(BH$3&gt;(A30stdlife+$E460),(Input!$L$172*(1+rvanilla)^0.5)-SUM($L460:BG460),(Input!$L$172*(1+rvanilla)^0.5)/A30stdlife))</f>
        <v>0</v>
      </c>
      <c r="BI460" s="161">
        <f>IF(A30stdlife="n/a","n/a",IF(BI$3&gt;(A30stdlife+$E460),(Input!$L$172*(1+rvanilla)^0.5)-SUM($L460:BH460),(Input!$L$172*(1+rvanilla)^0.5)/A30stdlife))</f>
        <v>0</v>
      </c>
      <c r="BJ460" s="19"/>
      <c r="BK460" s="19"/>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idden="1" outlineLevel="2" x14ac:dyDescent="0.2">
      <c r="A461" s="19"/>
      <c r="B461" s="19"/>
      <c r="C461" s="35"/>
      <c r="D461" s="469"/>
      <c r="E461" s="281">
        <v>7</v>
      </c>
      <c r="F461" s="37"/>
      <c r="G461" s="393"/>
      <c r="H461" s="307"/>
      <c r="I461" s="307"/>
      <c r="J461" s="307"/>
      <c r="K461" s="307"/>
      <c r="L461" s="307"/>
      <c r="M461" s="306"/>
      <c r="N461" s="161">
        <f>IF(A30stdlife="n/a","n/a",IF(N$3&gt;(A30stdlife+$E461),(Input!$M$172*(1+rvanilla)^0.5)-SUM($M461:M461),(Input!$M$172*(1+rvanilla)^0.5)/A30stdlife))</f>
        <v>0</v>
      </c>
      <c r="O461" s="161">
        <f>IF(A30stdlife="n/a","n/a",IF(O$3&gt;(A30stdlife+$E461),(Input!$M$172*(1+rvanilla)^0.5)-SUM($M461:N461),(Input!$M$172*(1+rvanilla)^0.5)/A30stdlife))</f>
        <v>0</v>
      </c>
      <c r="P461" s="161">
        <f>IF(A30stdlife="n/a","n/a",IF(P$3&gt;(A30stdlife+$E461),(Input!$M$172*(1+rvanilla)^0.5)-SUM($M461:O461),(Input!$M$172*(1+rvanilla)^0.5)/A30stdlife))</f>
        <v>0</v>
      </c>
      <c r="Q461" s="161">
        <f>IF(A30stdlife="n/a","n/a",IF(Q$3&gt;(A30stdlife+$E461),(Input!$M$172*(1+rvanilla)^0.5)-SUM($M461:P461),(Input!$M$172*(1+rvanilla)^0.5)/A30stdlife))</f>
        <v>0</v>
      </c>
      <c r="R461" s="161">
        <f>IF(A30stdlife="n/a","n/a",IF(R$3&gt;(A30stdlife+$E461),(Input!$M$172*(1+rvanilla)^0.5)-SUM($M461:Q461),(Input!$M$172*(1+rvanilla)^0.5)/A30stdlife))</f>
        <v>0</v>
      </c>
      <c r="S461" s="161">
        <f>IF(A30stdlife="n/a","n/a",IF(S$3&gt;(A30stdlife+$E461),(Input!$M$172*(1+rvanilla)^0.5)-SUM($M461:R461),(Input!$M$172*(1+rvanilla)^0.5)/A30stdlife))</f>
        <v>0</v>
      </c>
      <c r="T461" s="161">
        <f>IF(A30stdlife="n/a","n/a",IF(T$3&gt;(A30stdlife+$E461),(Input!$M$172*(1+rvanilla)^0.5)-SUM($M461:S461),(Input!$M$172*(1+rvanilla)^0.5)/A30stdlife))</f>
        <v>0</v>
      </c>
      <c r="U461" s="161">
        <f>IF(A30stdlife="n/a","n/a",IF(U$3&gt;(A30stdlife+$E461),(Input!$M$172*(1+rvanilla)^0.5)-SUM($M461:T461),(Input!$M$172*(1+rvanilla)^0.5)/A30stdlife))</f>
        <v>0</v>
      </c>
      <c r="V461" s="161">
        <f>IF(A30stdlife="n/a","n/a",IF(V$3&gt;(A30stdlife+$E461),(Input!$M$172*(1+rvanilla)^0.5)-SUM($M461:U461),(Input!$M$172*(1+rvanilla)^0.5)/A30stdlife))</f>
        <v>0</v>
      </c>
      <c r="W461" s="161">
        <f>IF(A30stdlife="n/a","n/a",IF(W$3&gt;(A30stdlife+$E461),(Input!$M$172*(1+rvanilla)^0.5)-SUM($M461:V461),(Input!$M$172*(1+rvanilla)^0.5)/A30stdlife))</f>
        <v>0</v>
      </c>
      <c r="X461" s="161">
        <f>IF(A30stdlife="n/a","n/a",IF(X$3&gt;(A30stdlife+$E461),(Input!$M$172*(1+rvanilla)^0.5)-SUM($M461:W461),(Input!$M$172*(1+rvanilla)^0.5)/A30stdlife))</f>
        <v>0</v>
      </c>
      <c r="Y461" s="161">
        <f>IF(A30stdlife="n/a","n/a",IF(Y$3&gt;(A30stdlife+$E461),(Input!$M$172*(1+rvanilla)^0.5)-SUM($M461:X461),(Input!$M$172*(1+rvanilla)^0.5)/A30stdlife))</f>
        <v>0</v>
      </c>
      <c r="Z461" s="161">
        <f>IF(A30stdlife="n/a","n/a",IF(Z$3&gt;(A30stdlife+$E461),(Input!$M$172*(1+rvanilla)^0.5)-SUM($M461:Y461),(Input!$M$172*(1+rvanilla)^0.5)/A30stdlife))</f>
        <v>0</v>
      </c>
      <c r="AA461" s="161">
        <f>IF(A30stdlife="n/a","n/a",IF(AA$3&gt;(A30stdlife+$E461),(Input!$M$172*(1+rvanilla)^0.5)-SUM($M461:Z461),(Input!$M$172*(1+rvanilla)^0.5)/A30stdlife))</f>
        <v>0</v>
      </c>
      <c r="AB461" s="161">
        <f>IF(A30stdlife="n/a","n/a",IF(AB$3&gt;(A30stdlife+$E461),(Input!$M$172*(1+rvanilla)^0.5)-SUM($M461:AA461),(Input!$M$172*(1+rvanilla)^0.5)/A30stdlife))</f>
        <v>0</v>
      </c>
      <c r="AC461" s="161">
        <f>IF(A30stdlife="n/a","n/a",IF(AC$3&gt;(A30stdlife+$E461),(Input!$M$172*(1+rvanilla)^0.5)-SUM($M461:AB461),(Input!$M$172*(1+rvanilla)^0.5)/A30stdlife))</f>
        <v>0</v>
      </c>
      <c r="AD461" s="161">
        <f>IF(A30stdlife="n/a","n/a",IF(AD$3&gt;(A30stdlife+$E461),(Input!$M$172*(1+rvanilla)^0.5)-SUM($M461:AC461),(Input!$M$172*(1+rvanilla)^0.5)/A30stdlife))</f>
        <v>0</v>
      </c>
      <c r="AE461" s="161">
        <f>IF(A30stdlife="n/a","n/a",IF(AE$3&gt;(A30stdlife+$E461),(Input!$M$172*(1+rvanilla)^0.5)-SUM($M461:AD461),(Input!$M$172*(1+rvanilla)^0.5)/A30stdlife))</f>
        <v>0</v>
      </c>
      <c r="AF461" s="161">
        <f>IF(A30stdlife="n/a","n/a",IF(AF$3&gt;(A30stdlife+$E461),(Input!$M$172*(1+rvanilla)^0.5)-SUM($M461:AE461),(Input!$M$172*(1+rvanilla)^0.5)/A30stdlife))</f>
        <v>0</v>
      </c>
      <c r="AG461" s="161">
        <f>IF(A30stdlife="n/a","n/a",IF(AG$3&gt;(A30stdlife+$E461),(Input!$M$172*(1+rvanilla)^0.5)-SUM($M461:AF461),(Input!$M$172*(1+rvanilla)^0.5)/A30stdlife))</f>
        <v>0</v>
      </c>
      <c r="AH461" s="161">
        <f>IF(A30stdlife="n/a","n/a",IF(AH$3&gt;(A30stdlife+$E461),(Input!$M$172*(1+rvanilla)^0.5)-SUM($M461:AG461),(Input!$M$172*(1+rvanilla)^0.5)/A30stdlife))</f>
        <v>0</v>
      </c>
      <c r="AI461" s="161">
        <f>IF(A30stdlife="n/a","n/a",IF(AI$3&gt;(A30stdlife+$E461),(Input!$M$172*(1+rvanilla)^0.5)-SUM($M461:AH461),(Input!$M$172*(1+rvanilla)^0.5)/A30stdlife))</f>
        <v>0</v>
      </c>
      <c r="AJ461" s="161">
        <f>IF(A30stdlife="n/a","n/a",IF(AJ$3&gt;(A30stdlife+$E461),(Input!$M$172*(1+rvanilla)^0.5)-SUM($M461:AI461),(Input!$M$172*(1+rvanilla)^0.5)/A30stdlife))</f>
        <v>0</v>
      </c>
      <c r="AK461" s="161">
        <f>IF(A30stdlife="n/a","n/a",IF(AK$3&gt;(A30stdlife+$E461),(Input!$M$172*(1+rvanilla)^0.5)-SUM($M461:AJ461),(Input!$M$172*(1+rvanilla)^0.5)/A30stdlife))</f>
        <v>0</v>
      </c>
      <c r="AL461" s="161">
        <f>IF(A30stdlife="n/a","n/a",IF(AL$3&gt;(A30stdlife+$E461),(Input!$M$172*(1+rvanilla)^0.5)-SUM($M461:AK461),(Input!$M$172*(1+rvanilla)^0.5)/A30stdlife))</f>
        <v>0</v>
      </c>
      <c r="AM461" s="161">
        <f>IF(A30stdlife="n/a","n/a",IF(AM$3&gt;(A30stdlife+$E461),(Input!$M$172*(1+rvanilla)^0.5)-SUM($M461:AL461),(Input!$M$172*(1+rvanilla)^0.5)/A30stdlife))</f>
        <v>0</v>
      </c>
      <c r="AN461" s="161">
        <f>IF(A30stdlife="n/a","n/a",IF(AN$3&gt;(A30stdlife+$E461),(Input!$M$172*(1+rvanilla)^0.5)-SUM($M461:AM461),(Input!$M$172*(1+rvanilla)^0.5)/A30stdlife))</f>
        <v>0</v>
      </c>
      <c r="AO461" s="161">
        <f>IF(A30stdlife="n/a","n/a",IF(AO$3&gt;(A30stdlife+$E461),(Input!$M$172*(1+rvanilla)^0.5)-SUM($M461:AN461),(Input!$M$172*(1+rvanilla)^0.5)/A30stdlife))</f>
        <v>0</v>
      </c>
      <c r="AP461" s="161">
        <f>IF(A30stdlife="n/a","n/a",IF(AP$3&gt;(A30stdlife+$E461),(Input!$M$172*(1+rvanilla)^0.5)-SUM($M461:AO461),(Input!$M$172*(1+rvanilla)^0.5)/A30stdlife))</f>
        <v>0</v>
      </c>
      <c r="AQ461" s="161">
        <f>IF(A30stdlife="n/a","n/a",IF(AQ$3&gt;(A30stdlife+$E461),(Input!$M$172*(1+rvanilla)^0.5)-SUM($M461:AP461),(Input!$M$172*(1+rvanilla)^0.5)/A30stdlife))</f>
        <v>0</v>
      </c>
      <c r="AR461" s="161">
        <f>IF(A30stdlife="n/a","n/a",IF(AR$3&gt;(A30stdlife+$E461),(Input!$M$172*(1+rvanilla)^0.5)-SUM($M461:AQ461),(Input!$M$172*(1+rvanilla)^0.5)/A30stdlife))</f>
        <v>0</v>
      </c>
      <c r="AS461" s="161">
        <f>IF(A30stdlife="n/a","n/a",IF(AS$3&gt;(A30stdlife+$E461),(Input!$M$172*(1+rvanilla)^0.5)-SUM($M461:AR461),(Input!$M$172*(1+rvanilla)^0.5)/A30stdlife))</f>
        <v>0</v>
      </c>
      <c r="AT461" s="161">
        <f>IF(A30stdlife="n/a","n/a",IF(AT$3&gt;(A30stdlife+$E461),(Input!$M$172*(1+rvanilla)^0.5)-SUM($M461:AS461),(Input!$M$172*(1+rvanilla)^0.5)/A30stdlife))</f>
        <v>0</v>
      </c>
      <c r="AU461" s="161">
        <f>IF(A30stdlife="n/a","n/a",IF(AU$3&gt;(A30stdlife+$E461),(Input!$M$172*(1+rvanilla)^0.5)-SUM($M461:AT461),(Input!$M$172*(1+rvanilla)^0.5)/A30stdlife))</f>
        <v>0</v>
      </c>
      <c r="AV461" s="161">
        <f>IF(A30stdlife="n/a","n/a",IF(AV$3&gt;(A30stdlife+$E461),(Input!$M$172*(1+rvanilla)^0.5)-SUM($M461:AU461),(Input!$M$172*(1+rvanilla)^0.5)/A30stdlife))</f>
        <v>0</v>
      </c>
      <c r="AW461" s="161">
        <f>IF(A30stdlife="n/a","n/a",IF(AW$3&gt;(A30stdlife+$E461),(Input!$M$172*(1+rvanilla)^0.5)-SUM($M461:AV461),(Input!$M$172*(1+rvanilla)^0.5)/A30stdlife))</f>
        <v>0</v>
      </c>
      <c r="AX461" s="161">
        <f>IF(A30stdlife="n/a","n/a",IF(AX$3&gt;(A30stdlife+$E461),(Input!$M$172*(1+rvanilla)^0.5)-SUM($M461:AW461),(Input!$M$172*(1+rvanilla)^0.5)/A30stdlife))</f>
        <v>0</v>
      </c>
      <c r="AY461" s="161">
        <f>IF(A30stdlife="n/a","n/a",IF(AY$3&gt;(A30stdlife+$E461),(Input!$M$172*(1+rvanilla)^0.5)-SUM($M461:AX461),(Input!$M$172*(1+rvanilla)^0.5)/A30stdlife))</f>
        <v>0</v>
      </c>
      <c r="AZ461" s="161">
        <f>IF(A30stdlife="n/a","n/a",IF(AZ$3&gt;(A30stdlife+$E461),(Input!$M$172*(1+rvanilla)^0.5)-SUM($M461:AY461),(Input!$M$172*(1+rvanilla)^0.5)/A30stdlife))</f>
        <v>0</v>
      </c>
      <c r="BA461" s="161">
        <f>IF(A30stdlife="n/a","n/a",IF(BA$3&gt;(A30stdlife+$E461),(Input!$M$172*(1+rvanilla)^0.5)-SUM($M461:AZ461),(Input!$M$172*(1+rvanilla)^0.5)/A30stdlife))</f>
        <v>0</v>
      </c>
      <c r="BB461" s="161">
        <f>IF(A30stdlife="n/a","n/a",IF(BB$3&gt;(A30stdlife+$E461),(Input!$M$172*(1+rvanilla)^0.5)-SUM($M461:BA461),(Input!$M$172*(1+rvanilla)^0.5)/A30stdlife))</f>
        <v>0</v>
      </c>
      <c r="BC461" s="161">
        <f>IF(A30stdlife="n/a","n/a",IF(BC$3&gt;(A30stdlife+$E461),(Input!$M$172*(1+rvanilla)^0.5)-SUM($M461:BB461),(Input!$M$172*(1+rvanilla)^0.5)/A30stdlife))</f>
        <v>0</v>
      </c>
      <c r="BD461" s="161">
        <f>IF(A30stdlife="n/a","n/a",IF(BD$3&gt;(A30stdlife+$E461),(Input!$M$172*(1+rvanilla)^0.5)-SUM($M461:BC461),(Input!$M$172*(1+rvanilla)^0.5)/A30stdlife))</f>
        <v>0</v>
      </c>
      <c r="BE461" s="161">
        <f>IF(A30stdlife="n/a","n/a",IF(BE$3&gt;(A30stdlife+$E461),(Input!$M$172*(1+rvanilla)^0.5)-SUM($M461:BD461),(Input!$M$172*(1+rvanilla)^0.5)/A30stdlife))</f>
        <v>0</v>
      </c>
      <c r="BF461" s="161">
        <f>IF(A30stdlife="n/a","n/a",IF(BF$3&gt;(A30stdlife+$E461),(Input!$M$172*(1+rvanilla)^0.5)-SUM($M461:BE461),(Input!$M$172*(1+rvanilla)^0.5)/A30stdlife))</f>
        <v>0</v>
      </c>
      <c r="BG461" s="161">
        <f>IF(A30stdlife="n/a","n/a",IF(BG$3&gt;(A30stdlife+$E461),(Input!$M$172*(1+rvanilla)^0.5)-SUM($M461:BF461),(Input!$M$172*(1+rvanilla)^0.5)/A30stdlife))</f>
        <v>0</v>
      </c>
      <c r="BH461" s="161">
        <f>IF(A30stdlife="n/a","n/a",IF(BH$3&gt;(A30stdlife+$E461),(Input!$M$172*(1+rvanilla)^0.5)-SUM($M461:BG461),(Input!$M$172*(1+rvanilla)^0.5)/A30stdlife))</f>
        <v>0</v>
      </c>
      <c r="BI461" s="161">
        <f>IF(A30stdlife="n/a","n/a",IF(BI$3&gt;(A30stdlife+$E461),(Input!$M$172*(1+rvanilla)^0.5)-SUM($M461:BH461),(Input!$M$172*(1+rvanilla)^0.5)/A30stdlife))</f>
        <v>0</v>
      </c>
      <c r="BJ461" s="19"/>
      <c r="BK461" s="19"/>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idden="1" outlineLevel="2" x14ac:dyDescent="0.2">
      <c r="A462" s="19"/>
      <c r="B462" s="19"/>
      <c r="C462" s="35"/>
      <c r="D462" s="469"/>
      <c r="E462" s="281">
        <v>8</v>
      </c>
      <c r="F462" s="37"/>
      <c r="G462" s="393"/>
      <c r="H462" s="307"/>
      <c r="I462" s="307"/>
      <c r="J462" s="307"/>
      <c r="K462" s="307"/>
      <c r="L462" s="307"/>
      <c r="M462" s="307"/>
      <c r="N462" s="306"/>
      <c r="O462" s="161">
        <f>IF(A30stdlife="n/a","n/a",IF(O$3&gt;(A30stdlife+$E462),(Input!$N$172*(1+rvanilla)^0.5)-SUM($N462:N462),(Input!$N$172*(1+rvanilla)^0.5)/A30stdlife))</f>
        <v>0</v>
      </c>
      <c r="P462" s="161">
        <f>IF(A30stdlife="n/a","n/a",IF(P$3&gt;(A30stdlife+$E462),(Input!$N$172*(1+rvanilla)^0.5)-SUM($N462:O462),(Input!$N$172*(1+rvanilla)^0.5)/A30stdlife))</f>
        <v>0</v>
      </c>
      <c r="Q462" s="161">
        <f>IF(A30stdlife="n/a","n/a",IF(Q$3&gt;(A30stdlife+$E462),(Input!$N$172*(1+rvanilla)^0.5)-SUM($N462:P462),(Input!$N$172*(1+rvanilla)^0.5)/A30stdlife))</f>
        <v>0</v>
      </c>
      <c r="R462" s="161">
        <f>IF(A30stdlife="n/a","n/a",IF(R$3&gt;(A30stdlife+$E462),(Input!$N$172*(1+rvanilla)^0.5)-SUM($N462:Q462),(Input!$N$172*(1+rvanilla)^0.5)/A30stdlife))</f>
        <v>0</v>
      </c>
      <c r="S462" s="161">
        <f>IF(A30stdlife="n/a","n/a",IF(S$3&gt;(A30stdlife+$E462),(Input!$N$172*(1+rvanilla)^0.5)-SUM($N462:R462),(Input!$N$172*(1+rvanilla)^0.5)/A30stdlife))</f>
        <v>0</v>
      </c>
      <c r="T462" s="161">
        <f>IF(A30stdlife="n/a","n/a",IF(T$3&gt;(A30stdlife+$E462),(Input!$N$172*(1+rvanilla)^0.5)-SUM($N462:S462),(Input!$N$172*(1+rvanilla)^0.5)/A30stdlife))</f>
        <v>0</v>
      </c>
      <c r="U462" s="161">
        <f>IF(A30stdlife="n/a","n/a",IF(U$3&gt;(A30stdlife+$E462),(Input!$N$172*(1+rvanilla)^0.5)-SUM($N462:T462),(Input!$N$172*(1+rvanilla)^0.5)/A30stdlife))</f>
        <v>0</v>
      </c>
      <c r="V462" s="161">
        <f>IF(A30stdlife="n/a","n/a",IF(V$3&gt;(A30stdlife+$E462),(Input!$N$172*(1+rvanilla)^0.5)-SUM($N462:U462),(Input!$N$172*(1+rvanilla)^0.5)/A30stdlife))</f>
        <v>0</v>
      </c>
      <c r="W462" s="161">
        <f>IF(A30stdlife="n/a","n/a",IF(W$3&gt;(A30stdlife+$E462),(Input!$N$172*(1+rvanilla)^0.5)-SUM($N462:V462),(Input!$N$172*(1+rvanilla)^0.5)/A30stdlife))</f>
        <v>0</v>
      </c>
      <c r="X462" s="161">
        <f>IF(A30stdlife="n/a","n/a",IF(X$3&gt;(A30stdlife+$E462),(Input!$N$172*(1+rvanilla)^0.5)-SUM($N462:W462),(Input!$N$172*(1+rvanilla)^0.5)/A30stdlife))</f>
        <v>0</v>
      </c>
      <c r="Y462" s="161">
        <f>IF(A30stdlife="n/a","n/a",IF(Y$3&gt;(A30stdlife+$E462),(Input!$N$172*(1+rvanilla)^0.5)-SUM($N462:X462),(Input!$N$172*(1+rvanilla)^0.5)/A30stdlife))</f>
        <v>0</v>
      </c>
      <c r="Z462" s="161">
        <f>IF(A30stdlife="n/a","n/a",IF(Z$3&gt;(A30stdlife+$E462),(Input!$N$172*(1+rvanilla)^0.5)-SUM($N462:Y462),(Input!$N$172*(1+rvanilla)^0.5)/A30stdlife))</f>
        <v>0</v>
      </c>
      <c r="AA462" s="161">
        <f>IF(A30stdlife="n/a","n/a",IF(AA$3&gt;(A30stdlife+$E462),(Input!$N$172*(1+rvanilla)^0.5)-SUM($N462:Z462),(Input!$N$172*(1+rvanilla)^0.5)/A30stdlife))</f>
        <v>0</v>
      </c>
      <c r="AB462" s="161">
        <f>IF(A30stdlife="n/a","n/a",IF(AB$3&gt;(A30stdlife+$E462),(Input!$N$172*(1+rvanilla)^0.5)-SUM($N462:AA462),(Input!$N$172*(1+rvanilla)^0.5)/A30stdlife))</f>
        <v>0</v>
      </c>
      <c r="AC462" s="161">
        <f>IF(A30stdlife="n/a","n/a",IF(AC$3&gt;(A30stdlife+$E462),(Input!$N$172*(1+rvanilla)^0.5)-SUM($N462:AB462),(Input!$N$172*(1+rvanilla)^0.5)/A30stdlife))</f>
        <v>0</v>
      </c>
      <c r="AD462" s="161">
        <f>IF(A30stdlife="n/a","n/a",IF(AD$3&gt;(A30stdlife+$E462),(Input!$N$172*(1+rvanilla)^0.5)-SUM($N462:AC462),(Input!$N$172*(1+rvanilla)^0.5)/A30stdlife))</f>
        <v>0</v>
      </c>
      <c r="AE462" s="161">
        <f>IF(A30stdlife="n/a","n/a",IF(AE$3&gt;(A30stdlife+$E462),(Input!$N$172*(1+rvanilla)^0.5)-SUM($N462:AD462),(Input!$N$172*(1+rvanilla)^0.5)/A30stdlife))</f>
        <v>0</v>
      </c>
      <c r="AF462" s="161">
        <f>IF(A30stdlife="n/a","n/a",IF(AF$3&gt;(A30stdlife+$E462),(Input!$N$172*(1+rvanilla)^0.5)-SUM($N462:AE462),(Input!$N$172*(1+rvanilla)^0.5)/A30stdlife))</f>
        <v>0</v>
      </c>
      <c r="AG462" s="161">
        <f>IF(A30stdlife="n/a","n/a",IF(AG$3&gt;(A30stdlife+$E462),(Input!$N$172*(1+rvanilla)^0.5)-SUM($N462:AF462),(Input!$N$172*(1+rvanilla)^0.5)/A30stdlife))</f>
        <v>0</v>
      </c>
      <c r="AH462" s="161">
        <f>IF(A30stdlife="n/a","n/a",IF(AH$3&gt;(A30stdlife+$E462),(Input!$N$172*(1+rvanilla)^0.5)-SUM($N462:AG462),(Input!$N$172*(1+rvanilla)^0.5)/A30stdlife))</f>
        <v>0</v>
      </c>
      <c r="AI462" s="161">
        <f>IF(A30stdlife="n/a","n/a",IF(AI$3&gt;(A30stdlife+$E462),(Input!$N$172*(1+rvanilla)^0.5)-SUM($N462:AH462),(Input!$N$172*(1+rvanilla)^0.5)/A30stdlife))</f>
        <v>0</v>
      </c>
      <c r="AJ462" s="161">
        <f>IF(A30stdlife="n/a","n/a",IF(AJ$3&gt;(A30stdlife+$E462),(Input!$N$172*(1+rvanilla)^0.5)-SUM($N462:AI462),(Input!$N$172*(1+rvanilla)^0.5)/A30stdlife))</f>
        <v>0</v>
      </c>
      <c r="AK462" s="161">
        <f>IF(A30stdlife="n/a","n/a",IF(AK$3&gt;(A30stdlife+$E462),(Input!$N$172*(1+rvanilla)^0.5)-SUM($N462:AJ462),(Input!$N$172*(1+rvanilla)^0.5)/A30stdlife))</f>
        <v>0</v>
      </c>
      <c r="AL462" s="161">
        <f>IF(A30stdlife="n/a","n/a",IF(AL$3&gt;(A30stdlife+$E462),(Input!$N$172*(1+rvanilla)^0.5)-SUM($N462:AK462),(Input!$N$172*(1+rvanilla)^0.5)/A30stdlife))</f>
        <v>0</v>
      </c>
      <c r="AM462" s="161">
        <f>IF(A30stdlife="n/a","n/a",IF(AM$3&gt;(A30stdlife+$E462),(Input!$N$172*(1+rvanilla)^0.5)-SUM($N462:AL462),(Input!$N$172*(1+rvanilla)^0.5)/A30stdlife))</f>
        <v>0</v>
      </c>
      <c r="AN462" s="161">
        <f>IF(A30stdlife="n/a","n/a",IF(AN$3&gt;(A30stdlife+$E462),(Input!$N$172*(1+rvanilla)^0.5)-SUM($N462:AM462),(Input!$N$172*(1+rvanilla)^0.5)/A30stdlife))</f>
        <v>0</v>
      </c>
      <c r="AO462" s="161">
        <f>IF(A30stdlife="n/a","n/a",IF(AO$3&gt;(A30stdlife+$E462),(Input!$N$172*(1+rvanilla)^0.5)-SUM($N462:AN462),(Input!$N$172*(1+rvanilla)^0.5)/A30stdlife))</f>
        <v>0</v>
      </c>
      <c r="AP462" s="161">
        <f>IF(A30stdlife="n/a","n/a",IF(AP$3&gt;(A30stdlife+$E462),(Input!$N$172*(1+rvanilla)^0.5)-SUM($N462:AO462),(Input!$N$172*(1+rvanilla)^0.5)/A30stdlife))</f>
        <v>0</v>
      </c>
      <c r="AQ462" s="161">
        <f>IF(A30stdlife="n/a","n/a",IF(AQ$3&gt;(A30stdlife+$E462),(Input!$N$172*(1+rvanilla)^0.5)-SUM($N462:AP462),(Input!$N$172*(1+rvanilla)^0.5)/A30stdlife))</f>
        <v>0</v>
      </c>
      <c r="AR462" s="161">
        <f>IF(A30stdlife="n/a","n/a",IF(AR$3&gt;(A30stdlife+$E462),(Input!$N$172*(1+rvanilla)^0.5)-SUM($N462:AQ462),(Input!$N$172*(1+rvanilla)^0.5)/A30stdlife))</f>
        <v>0</v>
      </c>
      <c r="AS462" s="161">
        <f>IF(A30stdlife="n/a","n/a",IF(AS$3&gt;(A30stdlife+$E462),(Input!$N$172*(1+rvanilla)^0.5)-SUM($N462:AR462),(Input!$N$172*(1+rvanilla)^0.5)/A30stdlife))</f>
        <v>0</v>
      </c>
      <c r="AT462" s="161">
        <f>IF(A30stdlife="n/a","n/a",IF(AT$3&gt;(A30stdlife+$E462),(Input!$N$172*(1+rvanilla)^0.5)-SUM($N462:AS462),(Input!$N$172*(1+rvanilla)^0.5)/A30stdlife))</f>
        <v>0</v>
      </c>
      <c r="AU462" s="161">
        <f>IF(A30stdlife="n/a","n/a",IF(AU$3&gt;(A30stdlife+$E462),(Input!$N$172*(1+rvanilla)^0.5)-SUM($N462:AT462),(Input!$N$172*(1+rvanilla)^0.5)/A30stdlife))</f>
        <v>0</v>
      </c>
      <c r="AV462" s="161">
        <f>IF(A30stdlife="n/a","n/a",IF(AV$3&gt;(A30stdlife+$E462),(Input!$N$172*(1+rvanilla)^0.5)-SUM($N462:AU462),(Input!$N$172*(1+rvanilla)^0.5)/A30stdlife))</f>
        <v>0</v>
      </c>
      <c r="AW462" s="161">
        <f>IF(A30stdlife="n/a","n/a",IF(AW$3&gt;(A30stdlife+$E462),(Input!$N$172*(1+rvanilla)^0.5)-SUM($N462:AV462),(Input!$N$172*(1+rvanilla)^0.5)/A30stdlife))</f>
        <v>0</v>
      </c>
      <c r="AX462" s="161">
        <f>IF(A30stdlife="n/a","n/a",IF(AX$3&gt;(A30stdlife+$E462),(Input!$N$172*(1+rvanilla)^0.5)-SUM($N462:AW462),(Input!$N$172*(1+rvanilla)^0.5)/A30stdlife))</f>
        <v>0</v>
      </c>
      <c r="AY462" s="161">
        <f>IF(A30stdlife="n/a","n/a",IF(AY$3&gt;(A30stdlife+$E462),(Input!$N$172*(1+rvanilla)^0.5)-SUM($N462:AX462),(Input!$N$172*(1+rvanilla)^0.5)/A30stdlife))</f>
        <v>0</v>
      </c>
      <c r="AZ462" s="161">
        <f>IF(A30stdlife="n/a","n/a",IF(AZ$3&gt;(A30stdlife+$E462),(Input!$N$172*(1+rvanilla)^0.5)-SUM($N462:AY462),(Input!$N$172*(1+rvanilla)^0.5)/A30stdlife))</f>
        <v>0</v>
      </c>
      <c r="BA462" s="161">
        <f>IF(A30stdlife="n/a","n/a",IF(BA$3&gt;(A30stdlife+$E462),(Input!$N$172*(1+rvanilla)^0.5)-SUM($N462:AZ462),(Input!$N$172*(1+rvanilla)^0.5)/A30stdlife))</f>
        <v>0</v>
      </c>
      <c r="BB462" s="161">
        <f>IF(A30stdlife="n/a","n/a",IF(BB$3&gt;(A30stdlife+$E462),(Input!$N$172*(1+rvanilla)^0.5)-SUM($N462:BA462),(Input!$N$172*(1+rvanilla)^0.5)/A30stdlife))</f>
        <v>0</v>
      </c>
      <c r="BC462" s="161">
        <f>IF(A30stdlife="n/a","n/a",IF(BC$3&gt;(A30stdlife+$E462),(Input!$N$172*(1+rvanilla)^0.5)-SUM($N462:BB462),(Input!$N$172*(1+rvanilla)^0.5)/A30stdlife))</f>
        <v>0</v>
      </c>
      <c r="BD462" s="161">
        <f>IF(A30stdlife="n/a","n/a",IF(BD$3&gt;(A30stdlife+$E462),(Input!$N$172*(1+rvanilla)^0.5)-SUM($N462:BC462),(Input!$N$172*(1+rvanilla)^0.5)/A30stdlife))</f>
        <v>0</v>
      </c>
      <c r="BE462" s="161">
        <f>IF(A30stdlife="n/a","n/a",IF(BE$3&gt;(A30stdlife+$E462),(Input!$N$172*(1+rvanilla)^0.5)-SUM($N462:BD462),(Input!$N$172*(1+rvanilla)^0.5)/A30stdlife))</f>
        <v>0</v>
      </c>
      <c r="BF462" s="161">
        <f>IF(A30stdlife="n/a","n/a",IF(BF$3&gt;(A30stdlife+$E462),(Input!$N$172*(1+rvanilla)^0.5)-SUM($N462:BE462),(Input!$N$172*(1+rvanilla)^0.5)/A30stdlife))</f>
        <v>0</v>
      </c>
      <c r="BG462" s="161">
        <f>IF(A30stdlife="n/a","n/a",IF(BG$3&gt;(A30stdlife+$E462),(Input!$N$172*(1+rvanilla)^0.5)-SUM($N462:BF462),(Input!$N$172*(1+rvanilla)^0.5)/A30stdlife))</f>
        <v>0</v>
      </c>
      <c r="BH462" s="161">
        <f>IF(A30stdlife="n/a","n/a",IF(BH$3&gt;(A30stdlife+$E462),(Input!$N$172*(1+rvanilla)^0.5)-SUM($N462:BG462),(Input!$N$172*(1+rvanilla)^0.5)/A30stdlife))</f>
        <v>0</v>
      </c>
      <c r="BI462" s="161">
        <f>IF(A30stdlife="n/a","n/a",IF(BI$3&gt;(A30stdlife+$E462),(Input!$N$172*(1+rvanilla)^0.5)-SUM($N462:BH462),(Input!$N$172*(1+rvanilla)^0.5)/A30stdlife))</f>
        <v>0</v>
      </c>
      <c r="BJ462" s="19"/>
      <c r="BK462" s="19"/>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2" x14ac:dyDescent="0.2">
      <c r="A463" s="19"/>
      <c r="B463" s="19"/>
      <c r="C463" s="35"/>
      <c r="D463" s="469"/>
      <c r="E463" s="281">
        <v>9</v>
      </c>
      <c r="F463" s="37"/>
      <c r="G463" s="393"/>
      <c r="H463" s="307"/>
      <c r="I463" s="307"/>
      <c r="J463" s="307"/>
      <c r="K463" s="307"/>
      <c r="L463" s="307"/>
      <c r="M463" s="307"/>
      <c r="N463" s="307"/>
      <c r="O463" s="306"/>
      <c r="P463" s="161">
        <f>IF(A30stdlife="n/a","n/a",IF(P$3&gt;(A30stdlife+$E463),(Input!$O$172*(1+rvanilla)^0.5)-SUM($O463:O463),(Input!$O$172*(1+rvanilla)^0.5)/A30stdlife))</f>
        <v>0</v>
      </c>
      <c r="Q463" s="161">
        <f>IF(A30stdlife="n/a","n/a",IF(Q$3&gt;(A30stdlife+$E463),(Input!$O$172*(1+rvanilla)^0.5)-SUM($O463:P463),(Input!$O$172*(1+rvanilla)^0.5)/A30stdlife))</f>
        <v>0</v>
      </c>
      <c r="R463" s="161">
        <f>IF(A30stdlife="n/a","n/a",IF(R$3&gt;(A30stdlife+$E463),(Input!$O$172*(1+rvanilla)^0.5)-SUM($O463:Q463),(Input!$O$172*(1+rvanilla)^0.5)/A30stdlife))</f>
        <v>0</v>
      </c>
      <c r="S463" s="161">
        <f>IF(A30stdlife="n/a","n/a",IF(S$3&gt;(A30stdlife+$E463),(Input!$O$172*(1+rvanilla)^0.5)-SUM($O463:R463),(Input!$O$172*(1+rvanilla)^0.5)/A30stdlife))</f>
        <v>0</v>
      </c>
      <c r="T463" s="161">
        <f>IF(A30stdlife="n/a","n/a",IF(T$3&gt;(A30stdlife+$E463),(Input!$O$172*(1+rvanilla)^0.5)-SUM($O463:S463),(Input!$O$172*(1+rvanilla)^0.5)/A30stdlife))</f>
        <v>0</v>
      </c>
      <c r="U463" s="161">
        <f>IF(A30stdlife="n/a","n/a",IF(U$3&gt;(A30stdlife+$E463),(Input!$O$172*(1+rvanilla)^0.5)-SUM($O463:T463),(Input!$O$172*(1+rvanilla)^0.5)/A30stdlife))</f>
        <v>0</v>
      </c>
      <c r="V463" s="161">
        <f>IF(A30stdlife="n/a","n/a",IF(V$3&gt;(A30stdlife+$E463),(Input!$O$172*(1+rvanilla)^0.5)-SUM($O463:U463),(Input!$O$172*(1+rvanilla)^0.5)/A30stdlife))</f>
        <v>0</v>
      </c>
      <c r="W463" s="161">
        <f>IF(A30stdlife="n/a","n/a",IF(W$3&gt;(A30stdlife+$E463),(Input!$O$172*(1+rvanilla)^0.5)-SUM($O463:V463),(Input!$O$172*(1+rvanilla)^0.5)/A30stdlife))</f>
        <v>0</v>
      </c>
      <c r="X463" s="161">
        <f>IF(A30stdlife="n/a","n/a",IF(X$3&gt;(A30stdlife+$E463),(Input!$O$172*(1+rvanilla)^0.5)-SUM($O463:W463),(Input!$O$172*(1+rvanilla)^0.5)/A30stdlife))</f>
        <v>0</v>
      </c>
      <c r="Y463" s="161">
        <f>IF(A30stdlife="n/a","n/a",IF(Y$3&gt;(A30stdlife+$E463),(Input!$O$172*(1+rvanilla)^0.5)-SUM($O463:X463),(Input!$O$172*(1+rvanilla)^0.5)/A30stdlife))</f>
        <v>0</v>
      </c>
      <c r="Z463" s="161">
        <f>IF(A30stdlife="n/a","n/a",IF(Z$3&gt;(A30stdlife+$E463),(Input!$O$172*(1+rvanilla)^0.5)-SUM($O463:Y463),(Input!$O$172*(1+rvanilla)^0.5)/A30stdlife))</f>
        <v>0</v>
      </c>
      <c r="AA463" s="161">
        <f>IF(A30stdlife="n/a","n/a",IF(AA$3&gt;(A30stdlife+$E463),(Input!$O$172*(1+rvanilla)^0.5)-SUM($O463:Z463),(Input!$O$172*(1+rvanilla)^0.5)/A30stdlife))</f>
        <v>0</v>
      </c>
      <c r="AB463" s="161">
        <f>IF(A30stdlife="n/a","n/a",IF(AB$3&gt;(A30stdlife+$E463),(Input!$O$172*(1+rvanilla)^0.5)-SUM($O463:AA463),(Input!$O$172*(1+rvanilla)^0.5)/A30stdlife))</f>
        <v>0</v>
      </c>
      <c r="AC463" s="161">
        <f>IF(A30stdlife="n/a","n/a",IF(AC$3&gt;(A30stdlife+$E463),(Input!$O$172*(1+rvanilla)^0.5)-SUM($O463:AB463),(Input!$O$172*(1+rvanilla)^0.5)/A30stdlife))</f>
        <v>0</v>
      </c>
      <c r="AD463" s="161">
        <f>IF(A30stdlife="n/a","n/a",IF(AD$3&gt;(A30stdlife+$E463),(Input!$O$172*(1+rvanilla)^0.5)-SUM($O463:AC463),(Input!$O$172*(1+rvanilla)^0.5)/A30stdlife))</f>
        <v>0</v>
      </c>
      <c r="AE463" s="161">
        <f>IF(A30stdlife="n/a","n/a",IF(AE$3&gt;(A30stdlife+$E463),(Input!$O$172*(1+rvanilla)^0.5)-SUM($O463:AD463),(Input!$O$172*(1+rvanilla)^0.5)/A30stdlife))</f>
        <v>0</v>
      </c>
      <c r="AF463" s="161">
        <f>IF(A30stdlife="n/a","n/a",IF(AF$3&gt;(A30stdlife+$E463),(Input!$O$172*(1+rvanilla)^0.5)-SUM($O463:AE463),(Input!$O$172*(1+rvanilla)^0.5)/A30stdlife))</f>
        <v>0</v>
      </c>
      <c r="AG463" s="161">
        <f>IF(A30stdlife="n/a","n/a",IF(AG$3&gt;(A30stdlife+$E463),(Input!$O$172*(1+rvanilla)^0.5)-SUM($O463:AF463),(Input!$O$172*(1+rvanilla)^0.5)/A30stdlife))</f>
        <v>0</v>
      </c>
      <c r="AH463" s="161">
        <f>IF(A30stdlife="n/a","n/a",IF(AH$3&gt;(A30stdlife+$E463),(Input!$O$172*(1+rvanilla)^0.5)-SUM($O463:AG463),(Input!$O$172*(1+rvanilla)^0.5)/A30stdlife))</f>
        <v>0</v>
      </c>
      <c r="AI463" s="161">
        <f>IF(A30stdlife="n/a","n/a",IF(AI$3&gt;(A30stdlife+$E463),(Input!$O$172*(1+rvanilla)^0.5)-SUM($O463:AH463),(Input!$O$172*(1+rvanilla)^0.5)/A30stdlife))</f>
        <v>0</v>
      </c>
      <c r="AJ463" s="161">
        <f>IF(A30stdlife="n/a","n/a",IF(AJ$3&gt;(A30stdlife+$E463),(Input!$O$172*(1+rvanilla)^0.5)-SUM($O463:AI463),(Input!$O$172*(1+rvanilla)^0.5)/A30stdlife))</f>
        <v>0</v>
      </c>
      <c r="AK463" s="161">
        <f>IF(A30stdlife="n/a","n/a",IF(AK$3&gt;(A30stdlife+$E463),(Input!$O$172*(1+rvanilla)^0.5)-SUM($O463:AJ463),(Input!$O$172*(1+rvanilla)^0.5)/A30stdlife))</f>
        <v>0</v>
      </c>
      <c r="AL463" s="161">
        <f>IF(A30stdlife="n/a","n/a",IF(AL$3&gt;(A30stdlife+$E463),(Input!$O$172*(1+rvanilla)^0.5)-SUM($O463:AK463),(Input!$O$172*(1+rvanilla)^0.5)/A30stdlife))</f>
        <v>0</v>
      </c>
      <c r="AM463" s="161">
        <f>IF(A30stdlife="n/a","n/a",IF(AM$3&gt;(A30stdlife+$E463),(Input!$O$172*(1+rvanilla)^0.5)-SUM($O463:AL463),(Input!$O$172*(1+rvanilla)^0.5)/A30stdlife))</f>
        <v>0</v>
      </c>
      <c r="AN463" s="161">
        <f>IF(A30stdlife="n/a","n/a",IF(AN$3&gt;(A30stdlife+$E463),(Input!$O$172*(1+rvanilla)^0.5)-SUM($O463:AM463),(Input!$O$172*(1+rvanilla)^0.5)/A30stdlife))</f>
        <v>0</v>
      </c>
      <c r="AO463" s="161">
        <f>IF(A30stdlife="n/a","n/a",IF(AO$3&gt;(A30stdlife+$E463),(Input!$O$172*(1+rvanilla)^0.5)-SUM($O463:AN463),(Input!$O$172*(1+rvanilla)^0.5)/A30stdlife))</f>
        <v>0</v>
      </c>
      <c r="AP463" s="161">
        <f>IF(A30stdlife="n/a","n/a",IF(AP$3&gt;(A30stdlife+$E463),(Input!$O$172*(1+rvanilla)^0.5)-SUM($O463:AO463),(Input!$O$172*(1+rvanilla)^0.5)/A30stdlife))</f>
        <v>0</v>
      </c>
      <c r="AQ463" s="161">
        <f>IF(A30stdlife="n/a","n/a",IF(AQ$3&gt;(A30stdlife+$E463),(Input!$O$172*(1+rvanilla)^0.5)-SUM($O463:AP463),(Input!$O$172*(1+rvanilla)^0.5)/A30stdlife))</f>
        <v>0</v>
      </c>
      <c r="AR463" s="161">
        <f>IF(A30stdlife="n/a","n/a",IF(AR$3&gt;(A30stdlife+$E463),(Input!$O$172*(1+rvanilla)^0.5)-SUM($O463:AQ463),(Input!$O$172*(1+rvanilla)^0.5)/A30stdlife))</f>
        <v>0</v>
      </c>
      <c r="AS463" s="161">
        <f>IF(A30stdlife="n/a","n/a",IF(AS$3&gt;(A30stdlife+$E463),(Input!$O$172*(1+rvanilla)^0.5)-SUM($O463:AR463),(Input!$O$172*(1+rvanilla)^0.5)/A30stdlife))</f>
        <v>0</v>
      </c>
      <c r="AT463" s="161">
        <f>IF(A30stdlife="n/a","n/a",IF(AT$3&gt;(A30stdlife+$E463),(Input!$O$172*(1+rvanilla)^0.5)-SUM($O463:AS463),(Input!$O$172*(1+rvanilla)^0.5)/A30stdlife))</f>
        <v>0</v>
      </c>
      <c r="AU463" s="161">
        <f>IF(A30stdlife="n/a","n/a",IF(AU$3&gt;(A30stdlife+$E463),(Input!$O$172*(1+rvanilla)^0.5)-SUM($O463:AT463),(Input!$O$172*(1+rvanilla)^0.5)/A30stdlife))</f>
        <v>0</v>
      </c>
      <c r="AV463" s="161">
        <f>IF(A30stdlife="n/a","n/a",IF(AV$3&gt;(A30stdlife+$E463),(Input!$O$172*(1+rvanilla)^0.5)-SUM($O463:AU463),(Input!$O$172*(1+rvanilla)^0.5)/A30stdlife))</f>
        <v>0</v>
      </c>
      <c r="AW463" s="161">
        <f>IF(A30stdlife="n/a","n/a",IF(AW$3&gt;(A30stdlife+$E463),(Input!$O$172*(1+rvanilla)^0.5)-SUM($O463:AV463),(Input!$O$172*(1+rvanilla)^0.5)/A30stdlife))</f>
        <v>0</v>
      </c>
      <c r="AX463" s="161">
        <f>IF(A30stdlife="n/a","n/a",IF(AX$3&gt;(A30stdlife+$E463),(Input!$O$172*(1+rvanilla)^0.5)-SUM($O463:AW463),(Input!$O$172*(1+rvanilla)^0.5)/A30stdlife))</f>
        <v>0</v>
      </c>
      <c r="AY463" s="161">
        <f>IF(A30stdlife="n/a","n/a",IF(AY$3&gt;(A30stdlife+$E463),(Input!$O$172*(1+rvanilla)^0.5)-SUM($O463:AX463),(Input!$O$172*(1+rvanilla)^0.5)/A30stdlife))</f>
        <v>0</v>
      </c>
      <c r="AZ463" s="161">
        <f>IF(A30stdlife="n/a","n/a",IF(AZ$3&gt;(A30stdlife+$E463),(Input!$O$172*(1+rvanilla)^0.5)-SUM($O463:AY463),(Input!$O$172*(1+rvanilla)^0.5)/A30stdlife))</f>
        <v>0</v>
      </c>
      <c r="BA463" s="161">
        <f>IF(A30stdlife="n/a","n/a",IF(BA$3&gt;(A30stdlife+$E463),(Input!$O$172*(1+rvanilla)^0.5)-SUM($O463:AZ463),(Input!$O$172*(1+rvanilla)^0.5)/A30stdlife))</f>
        <v>0</v>
      </c>
      <c r="BB463" s="161">
        <f>IF(A30stdlife="n/a","n/a",IF(BB$3&gt;(A30stdlife+$E463),(Input!$O$172*(1+rvanilla)^0.5)-SUM($O463:BA463),(Input!$O$172*(1+rvanilla)^0.5)/A30stdlife))</f>
        <v>0</v>
      </c>
      <c r="BC463" s="161">
        <f>IF(A30stdlife="n/a","n/a",IF(BC$3&gt;(A30stdlife+$E463),(Input!$O$172*(1+rvanilla)^0.5)-SUM($O463:BB463),(Input!$O$172*(1+rvanilla)^0.5)/A30stdlife))</f>
        <v>0</v>
      </c>
      <c r="BD463" s="161">
        <f>IF(A30stdlife="n/a","n/a",IF(BD$3&gt;(A30stdlife+$E463),(Input!$O$172*(1+rvanilla)^0.5)-SUM($O463:BC463),(Input!$O$172*(1+rvanilla)^0.5)/A30stdlife))</f>
        <v>0</v>
      </c>
      <c r="BE463" s="161">
        <f>IF(A30stdlife="n/a","n/a",IF(BE$3&gt;(A30stdlife+$E463),(Input!$O$172*(1+rvanilla)^0.5)-SUM($O463:BD463),(Input!$O$172*(1+rvanilla)^0.5)/A30stdlife))</f>
        <v>0</v>
      </c>
      <c r="BF463" s="161">
        <f>IF(A30stdlife="n/a","n/a",IF(BF$3&gt;(A30stdlife+$E463),(Input!$O$172*(1+rvanilla)^0.5)-SUM($O463:BE463),(Input!$O$172*(1+rvanilla)^0.5)/A30stdlife))</f>
        <v>0</v>
      </c>
      <c r="BG463" s="161">
        <f>IF(A30stdlife="n/a","n/a",IF(BG$3&gt;(A30stdlife+$E463),(Input!$O$172*(1+rvanilla)^0.5)-SUM($O463:BF463),(Input!$O$172*(1+rvanilla)^0.5)/A30stdlife))</f>
        <v>0</v>
      </c>
      <c r="BH463" s="161">
        <f>IF(A30stdlife="n/a","n/a",IF(BH$3&gt;(A30stdlife+$E463),(Input!$O$172*(1+rvanilla)^0.5)-SUM($O463:BG463),(Input!$O$172*(1+rvanilla)^0.5)/A30stdlife))</f>
        <v>0</v>
      </c>
      <c r="BI463" s="161">
        <f>IF(A30stdlife="n/a","n/a",IF(BI$3&gt;(A30stdlife+$E463),(Input!$O$172*(1+rvanilla)^0.5)-SUM($O463:BH463),(Input!$O$172*(1+rvanilla)^0.5)/A30stdlife))</f>
        <v>0</v>
      </c>
      <c r="BJ463" s="19"/>
      <c r="BK463" s="19"/>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idden="1" outlineLevel="2" x14ac:dyDescent="0.2">
      <c r="A464" s="19"/>
      <c r="B464" s="19"/>
      <c r="C464" s="35"/>
      <c r="D464" s="469"/>
      <c r="E464" s="282">
        <v>10</v>
      </c>
      <c r="F464" s="37"/>
      <c r="G464" s="393"/>
      <c r="H464" s="307"/>
      <c r="I464" s="307"/>
      <c r="J464" s="307"/>
      <c r="K464" s="307"/>
      <c r="L464" s="307"/>
      <c r="M464" s="307"/>
      <c r="N464" s="307"/>
      <c r="O464" s="307"/>
      <c r="P464" s="306"/>
      <c r="Q464" s="161">
        <f>IF(A30stdlife="n/a","n/a",IF(Q$3&gt;(A30stdlife+$E464),(Input!$P$172*(1+rvanilla)^0.5)-SUM($P464:P464),(Input!$P$172*(1+rvanilla)^0.5)/A30stdlife))</f>
        <v>0</v>
      </c>
      <c r="R464" s="161">
        <f>IF(A30stdlife="n/a","n/a",IF(R$3&gt;(A30stdlife+$E464),(Input!$P$172*(1+rvanilla)^0.5)-SUM($P464:Q464),(Input!$P$172*(1+rvanilla)^0.5)/A30stdlife))</f>
        <v>0</v>
      </c>
      <c r="S464" s="161">
        <f>IF(A30stdlife="n/a","n/a",IF(S$3&gt;(A30stdlife+$E464),(Input!$P$172*(1+rvanilla)^0.5)-SUM($P464:R464),(Input!$P$172*(1+rvanilla)^0.5)/A30stdlife))</f>
        <v>0</v>
      </c>
      <c r="T464" s="161">
        <f>IF(A30stdlife="n/a","n/a",IF(T$3&gt;(A30stdlife+$E464),(Input!$P$172*(1+rvanilla)^0.5)-SUM($P464:S464),(Input!$P$172*(1+rvanilla)^0.5)/A30stdlife))</f>
        <v>0</v>
      </c>
      <c r="U464" s="161">
        <f>IF(A30stdlife="n/a","n/a",IF(U$3&gt;(A30stdlife+$E464),(Input!$P$172*(1+rvanilla)^0.5)-SUM($P464:T464),(Input!$P$172*(1+rvanilla)^0.5)/A30stdlife))</f>
        <v>0</v>
      </c>
      <c r="V464" s="161">
        <f>IF(A30stdlife="n/a","n/a",IF(V$3&gt;(A30stdlife+$E464),(Input!$P$172*(1+rvanilla)^0.5)-SUM($P464:U464),(Input!$P$172*(1+rvanilla)^0.5)/A30stdlife))</f>
        <v>0</v>
      </c>
      <c r="W464" s="161">
        <f>IF(A30stdlife="n/a","n/a",IF(W$3&gt;(A30stdlife+$E464),(Input!$P$172*(1+rvanilla)^0.5)-SUM($P464:V464),(Input!$P$172*(1+rvanilla)^0.5)/A30stdlife))</f>
        <v>0</v>
      </c>
      <c r="X464" s="161">
        <f>IF(A30stdlife="n/a","n/a",IF(X$3&gt;(A30stdlife+$E464),(Input!$P$172*(1+rvanilla)^0.5)-SUM($P464:W464),(Input!$P$172*(1+rvanilla)^0.5)/A30stdlife))</f>
        <v>0</v>
      </c>
      <c r="Y464" s="161">
        <f>IF(A30stdlife="n/a","n/a",IF(Y$3&gt;(A30stdlife+$E464),(Input!$P$172*(1+rvanilla)^0.5)-SUM($P464:X464),(Input!$P$172*(1+rvanilla)^0.5)/A30stdlife))</f>
        <v>0</v>
      </c>
      <c r="Z464" s="161">
        <f>IF(A30stdlife="n/a","n/a",IF(Z$3&gt;(A30stdlife+$E464),(Input!$P$172*(1+rvanilla)^0.5)-SUM($P464:Y464),(Input!$P$172*(1+rvanilla)^0.5)/A30stdlife))</f>
        <v>0</v>
      </c>
      <c r="AA464" s="161">
        <f>IF(A30stdlife="n/a","n/a",IF(AA$3&gt;(A30stdlife+$E464),(Input!$P$172*(1+rvanilla)^0.5)-SUM($P464:Z464),(Input!$P$172*(1+rvanilla)^0.5)/A30stdlife))</f>
        <v>0</v>
      </c>
      <c r="AB464" s="161">
        <f>IF(A30stdlife="n/a","n/a",IF(AB$3&gt;(A30stdlife+$E464),(Input!$P$172*(1+rvanilla)^0.5)-SUM($P464:AA464),(Input!$P$172*(1+rvanilla)^0.5)/A30stdlife))</f>
        <v>0</v>
      </c>
      <c r="AC464" s="161">
        <f>IF(A30stdlife="n/a","n/a",IF(AC$3&gt;(A30stdlife+$E464),(Input!$P$172*(1+rvanilla)^0.5)-SUM($P464:AB464),(Input!$P$172*(1+rvanilla)^0.5)/A30stdlife))</f>
        <v>0</v>
      </c>
      <c r="AD464" s="161">
        <f>IF(A30stdlife="n/a","n/a",IF(AD$3&gt;(A30stdlife+$E464),(Input!$P$172*(1+rvanilla)^0.5)-SUM($P464:AC464),(Input!$P$172*(1+rvanilla)^0.5)/A30stdlife))</f>
        <v>0</v>
      </c>
      <c r="AE464" s="161">
        <f>IF(A30stdlife="n/a","n/a",IF(AE$3&gt;(A30stdlife+$E464),(Input!$P$172*(1+rvanilla)^0.5)-SUM($P464:AD464),(Input!$P$172*(1+rvanilla)^0.5)/A30stdlife))</f>
        <v>0</v>
      </c>
      <c r="AF464" s="161">
        <f>IF(A30stdlife="n/a","n/a",IF(AF$3&gt;(A30stdlife+$E464),(Input!$P$172*(1+rvanilla)^0.5)-SUM($P464:AE464),(Input!$P$172*(1+rvanilla)^0.5)/A30stdlife))</f>
        <v>0</v>
      </c>
      <c r="AG464" s="161">
        <f>IF(A30stdlife="n/a","n/a",IF(AG$3&gt;(A30stdlife+$E464),(Input!$P$172*(1+rvanilla)^0.5)-SUM($P464:AF464),(Input!$P$172*(1+rvanilla)^0.5)/A30stdlife))</f>
        <v>0</v>
      </c>
      <c r="AH464" s="161">
        <f>IF(A30stdlife="n/a","n/a",IF(AH$3&gt;(A30stdlife+$E464),(Input!$P$172*(1+rvanilla)^0.5)-SUM($P464:AG464),(Input!$P$172*(1+rvanilla)^0.5)/A30stdlife))</f>
        <v>0</v>
      </c>
      <c r="AI464" s="161">
        <f>IF(A30stdlife="n/a","n/a",IF(AI$3&gt;(A30stdlife+$E464),(Input!$P$172*(1+rvanilla)^0.5)-SUM($P464:AH464),(Input!$P$172*(1+rvanilla)^0.5)/A30stdlife))</f>
        <v>0</v>
      </c>
      <c r="AJ464" s="161">
        <f>IF(A30stdlife="n/a","n/a",IF(AJ$3&gt;(A30stdlife+$E464),(Input!$P$172*(1+rvanilla)^0.5)-SUM($P464:AI464),(Input!$P$172*(1+rvanilla)^0.5)/A30stdlife))</f>
        <v>0</v>
      </c>
      <c r="AK464" s="161">
        <f>IF(A30stdlife="n/a","n/a",IF(AK$3&gt;(A30stdlife+$E464),(Input!$P$172*(1+rvanilla)^0.5)-SUM($P464:AJ464),(Input!$P$172*(1+rvanilla)^0.5)/A30stdlife))</f>
        <v>0</v>
      </c>
      <c r="AL464" s="161">
        <f>IF(A30stdlife="n/a","n/a",IF(AL$3&gt;(A30stdlife+$E464),(Input!$P$172*(1+rvanilla)^0.5)-SUM($P464:AK464),(Input!$P$172*(1+rvanilla)^0.5)/A30stdlife))</f>
        <v>0</v>
      </c>
      <c r="AM464" s="161">
        <f>IF(A30stdlife="n/a","n/a",IF(AM$3&gt;(A30stdlife+$E464),(Input!$P$172*(1+rvanilla)^0.5)-SUM($P464:AL464),(Input!$P$172*(1+rvanilla)^0.5)/A30stdlife))</f>
        <v>0</v>
      </c>
      <c r="AN464" s="161">
        <f>IF(A30stdlife="n/a","n/a",IF(AN$3&gt;(A30stdlife+$E464),(Input!$P$172*(1+rvanilla)^0.5)-SUM($P464:AM464),(Input!$P$172*(1+rvanilla)^0.5)/A30stdlife))</f>
        <v>0</v>
      </c>
      <c r="AO464" s="161">
        <f>IF(A30stdlife="n/a","n/a",IF(AO$3&gt;(A30stdlife+$E464),(Input!$P$172*(1+rvanilla)^0.5)-SUM($P464:AN464),(Input!$P$172*(1+rvanilla)^0.5)/A30stdlife))</f>
        <v>0</v>
      </c>
      <c r="AP464" s="161">
        <f>IF(A30stdlife="n/a","n/a",IF(AP$3&gt;(A30stdlife+$E464),(Input!$P$172*(1+rvanilla)^0.5)-SUM($P464:AO464),(Input!$P$172*(1+rvanilla)^0.5)/A30stdlife))</f>
        <v>0</v>
      </c>
      <c r="AQ464" s="161">
        <f>IF(A30stdlife="n/a","n/a",IF(AQ$3&gt;(A30stdlife+$E464),(Input!$P$172*(1+rvanilla)^0.5)-SUM($P464:AP464),(Input!$P$172*(1+rvanilla)^0.5)/A30stdlife))</f>
        <v>0</v>
      </c>
      <c r="AR464" s="161">
        <f>IF(A30stdlife="n/a","n/a",IF(AR$3&gt;(A30stdlife+$E464),(Input!$P$172*(1+rvanilla)^0.5)-SUM($P464:AQ464),(Input!$P$172*(1+rvanilla)^0.5)/A30stdlife))</f>
        <v>0</v>
      </c>
      <c r="AS464" s="161">
        <f>IF(A30stdlife="n/a","n/a",IF(AS$3&gt;(A30stdlife+$E464),(Input!$P$172*(1+rvanilla)^0.5)-SUM($P464:AR464),(Input!$P$172*(1+rvanilla)^0.5)/A30stdlife))</f>
        <v>0</v>
      </c>
      <c r="AT464" s="161">
        <f>IF(A30stdlife="n/a","n/a",IF(AT$3&gt;(A30stdlife+$E464),(Input!$P$172*(1+rvanilla)^0.5)-SUM($P464:AS464),(Input!$P$172*(1+rvanilla)^0.5)/A30stdlife))</f>
        <v>0</v>
      </c>
      <c r="AU464" s="161">
        <f>IF(A30stdlife="n/a","n/a",IF(AU$3&gt;(A30stdlife+$E464),(Input!$P$172*(1+rvanilla)^0.5)-SUM($P464:AT464),(Input!$P$172*(1+rvanilla)^0.5)/A30stdlife))</f>
        <v>0</v>
      </c>
      <c r="AV464" s="161">
        <f>IF(A30stdlife="n/a","n/a",IF(AV$3&gt;(A30stdlife+$E464),(Input!$P$172*(1+rvanilla)^0.5)-SUM($P464:AU464),(Input!$P$172*(1+rvanilla)^0.5)/A30stdlife))</f>
        <v>0</v>
      </c>
      <c r="AW464" s="161">
        <f>IF(A30stdlife="n/a","n/a",IF(AW$3&gt;(A30stdlife+$E464),(Input!$P$172*(1+rvanilla)^0.5)-SUM($P464:AV464),(Input!$P$172*(1+rvanilla)^0.5)/A30stdlife))</f>
        <v>0</v>
      </c>
      <c r="AX464" s="161">
        <f>IF(A30stdlife="n/a","n/a",IF(AX$3&gt;(A30stdlife+$E464),(Input!$P$172*(1+rvanilla)^0.5)-SUM($P464:AW464),(Input!$P$172*(1+rvanilla)^0.5)/A30stdlife))</f>
        <v>0</v>
      </c>
      <c r="AY464" s="161">
        <f>IF(A30stdlife="n/a","n/a",IF(AY$3&gt;(A30stdlife+$E464),(Input!$P$172*(1+rvanilla)^0.5)-SUM($P464:AX464),(Input!$P$172*(1+rvanilla)^0.5)/A30stdlife))</f>
        <v>0</v>
      </c>
      <c r="AZ464" s="161">
        <f>IF(A30stdlife="n/a","n/a",IF(AZ$3&gt;(A30stdlife+$E464),(Input!$P$172*(1+rvanilla)^0.5)-SUM($P464:AY464),(Input!$P$172*(1+rvanilla)^0.5)/A30stdlife))</f>
        <v>0</v>
      </c>
      <c r="BA464" s="161">
        <f>IF(A30stdlife="n/a","n/a",IF(BA$3&gt;(A30stdlife+$E464),(Input!$P$172*(1+rvanilla)^0.5)-SUM($P464:AZ464),(Input!$P$172*(1+rvanilla)^0.5)/A30stdlife))</f>
        <v>0</v>
      </c>
      <c r="BB464" s="161">
        <f>IF(A30stdlife="n/a","n/a",IF(BB$3&gt;(A30stdlife+$E464),(Input!$P$172*(1+rvanilla)^0.5)-SUM($P464:BA464),(Input!$P$172*(1+rvanilla)^0.5)/A30stdlife))</f>
        <v>0</v>
      </c>
      <c r="BC464" s="161">
        <f>IF(A30stdlife="n/a","n/a",IF(BC$3&gt;(A30stdlife+$E464),(Input!$P$172*(1+rvanilla)^0.5)-SUM($P464:BB464),(Input!$P$172*(1+rvanilla)^0.5)/A30stdlife))</f>
        <v>0</v>
      </c>
      <c r="BD464" s="161">
        <f>IF(A30stdlife="n/a","n/a",IF(BD$3&gt;(A30stdlife+$E464),(Input!$P$172*(1+rvanilla)^0.5)-SUM($P464:BC464),(Input!$P$172*(1+rvanilla)^0.5)/A30stdlife))</f>
        <v>0</v>
      </c>
      <c r="BE464" s="161">
        <f>IF(A30stdlife="n/a","n/a",IF(BE$3&gt;(A30stdlife+$E464),(Input!$P$172*(1+rvanilla)^0.5)-SUM($P464:BD464),(Input!$P$172*(1+rvanilla)^0.5)/A30stdlife))</f>
        <v>0</v>
      </c>
      <c r="BF464" s="161">
        <f>IF(A30stdlife="n/a","n/a",IF(BF$3&gt;(A30stdlife+$E464),(Input!$P$172*(1+rvanilla)^0.5)-SUM($P464:BE464),(Input!$P$172*(1+rvanilla)^0.5)/A30stdlife))</f>
        <v>0</v>
      </c>
      <c r="BG464" s="161">
        <f>IF(A30stdlife="n/a","n/a",IF(BG$3&gt;(A30stdlife+$E464),(Input!$P$172*(1+rvanilla)^0.5)-SUM($P464:BF464),(Input!$P$172*(1+rvanilla)^0.5)/A30stdlife))</f>
        <v>0</v>
      </c>
      <c r="BH464" s="161">
        <f>IF(A30stdlife="n/a","n/a",IF(BH$3&gt;(A30stdlife+$E464),(Input!$P$172*(1+rvanilla)^0.5)-SUM($P464:BG464),(Input!$P$172*(1+rvanilla)^0.5)/A30stdlife))</f>
        <v>0</v>
      </c>
      <c r="BI464" s="161">
        <f>IF(A30stdlife="n/a","n/a",IF(BI$3&gt;(A30stdlife+$E464),(Input!$P$172*(1+rvanilla)^0.5)-SUM($P464:BH464),(Input!$P$172*(1+rvanilla)^0.5)/A30stdlife))</f>
        <v>0</v>
      </c>
      <c r="BJ464" s="19"/>
      <c r="BK464" s="19"/>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idden="1" outlineLevel="1" x14ac:dyDescent="0.2">
      <c r="A465" s="19"/>
      <c r="B465" s="19"/>
      <c r="C465" s="35">
        <f>Asset30</f>
        <v>0</v>
      </c>
      <c r="D465" s="19"/>
      <c r="E465" s="19"/>
      <c r="F465" s="32"/>
      <c r="G465" s="158">
        <f t="shared" ref="G465:AL465" si="95">SUM(G453:G464)</f>
        <v>0</v>
      </c>
      <c r="H465" s="158">
        <f t="shared" si="95"/>
        <v>0</v>
      </c>
      <c r="I465" s="158">
        <f t="shared" si="95"/>
        <v>0</v>
      </c>
      <c r="J465" s="158">
        <f t="shared" si="95"/>
        <v>0</v>
      </c>
      <c r="K465" s="158">
        <f t="shared" si="95"/>
        <v>0</v>
      </c>
      <c r="L465" s="158">
        <f t="shared" si="95"/>
        <v>0</v>
      </c>
      <c r="M465" s="158">
        <f t="shared" si="95"/>
        <v>0</v>
      </c>
      <c r="N465" s="158">
        <f t="shared" si="95"/>
        <v>0</v>
      </c>
      <c r="O465" s="158">
        <f t="shared" si="95"/>
        <v>0</v>
      </c>
      <c r="P465" s="158">
        <f t="shared" si="95"/>
        <v>0</v>
      </c>
      <c r="Q465" s="158">
        <f t="shared" si="95"/>
        <v>0</v>
      </c>
      <c r="R465" s="158">
        <f t="shared" si="95"/>
        <v>0</v>
      </c>
      <c r="S465" s="158">
        <f t="shared" si="95"/>
        <v>0</v>
      </c>
      <c r="T465" s="158">
        <f t="shared" si="95"/>
        <v>0</v>
      </c>
      <c r="U465" s="158">
        <f t="shared" si="95"/>
        <v>0</v>
      </c>
      <c r="V465" s="158">
        <f t="shared" si="95"/>
        <v>0</v>
      </c>
      <c r="W465" s="158">
        <f t="shared" si="95"/>
        <v>0</v>
      </c>
      <c r="X465" s="158">
        <f t="shared" si="95"/>
        <v>0</v>
      </c>
      <c r="Y465" s="158">
        <f t="shared" si="95"/>
        <v>0</v>
      </c>
      <c r="Z465" s="158">
        <f t="shared" si="95"/>
        <v>0</v>
      </c>
      <c r="AA465" s="158">
        <f t="shared" si="95"/>
        <v>0</v>
      </c>
      <c r="AB465" s="158">
        <f t="shared" si="95"/>
        <v>0</v>
      </c>
      <c r="AC465" s="158">
        <f t="shared" si="95"/>
        <v>0</v>
      </c>
      <c r="AD465" s="158">
        <f t="shared" si="95"/>
        <v>0</v>
      </c>
      <c r="AE465" s="158">
        <f t="shared" si="95"/>
        <v>0</v>
      </c>
      <c r="AF465" s="158">
        <f t="shared" si="95"/>
        <v>0</v>
      </c>
      <c r="AG465" s="158">
        <f t="shared" si="95"/>
        <v>0</v>
      </c>
      <c r="AH465" s="158">
        <f t="shared" si="95"/>
        <v>0</v>
      </c>
      <c r="AI465" s="158">
        <f t="shared" si="95"/>
        <v>0</v>
      </c>
      <c r="AJ465" s="158">
        <f t="shared" si="95"/>
        <v>0</v>
      </c>
      <c r="AK465" s="158">
        <f t="shared" si="95"/>
        <v>0</v>
      </c>
      <c r="AL465" s="158">
        <f t="shared" si="95"/>
        <v>0</v>
      </c>
      <c r="AM465" s="158">
        <f t="shared" ref="AM465:BI465" si="96">SUM(AM453:AM464)</f>
        <v>0</v>
      </c>
      <c r="AN465" s="158">
        <f t="shared" si="96"/>
        <v>0</v>
      </c>
      <c r="AO465" s="158">
        <f t="shared" si="96"/>
        <v>0</v>
      </c>
      <c r="AP465" s="158">
        <f t="shared" si="96"/>
        <v>0</v>
      </c>
      <c r="AQ465" s="158">
        <f t="shared" si="96"/>
        <v>0</v>
      </c>
      <c r="AR465" s="158">
        <f t="shared" si="96"/>
        <v>0</v>
      </c>
      <c r="AS465" s="158">
        <f t="shared" si="96"/>
        <v>0</v>
      </c>
      <c r="AT465" s="158">
        <f t="shared" si="96"/>
        <v>0</v>
      </c>
      <c r="AU465" s="158">
        <f t="shared" si="96"/>
        <v>0</v>
      </c>
      <c r="AV465" s="158">
        <f t="shared" si="96"/>
        <v>0</v>
      </c>
      <c r="AW465" s="158">
        <f t="shared" si="96"/>
        <v>0</v>
      </c>
      <c r="AX465" s="158">
        <f t="shared" si="96"/>
        <v>0</v>
      </c>
      <c r="AY465" s="158">
        <f t="shared" si="96"/>
        <v>0</v>
      </c>
      <c r="AZ465" s="158">
        <f t="shared" si="96"/>
        <v>0</v>
      </c>
      <c r="BA465" s="158">
        <f t="shared" si="96"/>
        <v>0</v>
      </c>
      <c r="BB465" s="158">
        <f t="shared" si="96"/>
        <v>0</v>
      </c>
      <c r="BC465" s="158">
        <f t="shared" si="96"/>
        <v>0</v>
      </c>
      <c r="BD465" s="158">
        <f t="shared" si="96"/>
        <v>0</v>
      </c>
      <c r="BE465" s="158">
        <f t="shared" si="96"/>
        <v>0</v>
      </c>
      <c r="BF465" s="158">
        <f t="shared" si="96"/>
        <v>0</v>
      </c>
      <c r="BG465" s="158">
        <f t="shared" si="96"/>
        <v>0</v>
      </c>
      <c r="BH465" s="158">
        <f t="shared" si="96"/>
        <v>0</v>
      </c>
      <c r="BI465" s="158">
        <f t="shared" si="96"/>
        <v>0</v>
      </c>
      <c r="BJ465" s="19"/>
      <c r="BK465" s="19"/>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6" customFormat="1" collapsed="1" x14ac:dyDescent="0.2">
      <c r="A466" s="19"/>
      <c r="B466" s="19" t="s">
        <v>135</v>
      </c>
      <c r="C466" s="19"/>
      <c r="D466" s="19"/>
      <c r="E466" s="19"/>
      <c r="F466" s="159">
        <f>F9</f>
        <v>267.23646201690121</v>
      </c>
      <c r="G466" s="159">
        <f>F466-G75+G10</f>
        <v>254.09083495720631</v>
      </c>
      <c r="H466" s="159">
        <f t="shared" ref="H466:AL466" si="97">G466-H75+H10</f>
        <v>233.57246277550811</v>
      </c>
      <c r="I466" s="159">
        <f>H466-I75+I10</f>
        <v>214.61666695802413</v>
      </c>
      <c r="J466" s="159">
        <f t="shared" si="97"/>
        <v>201.19814532938202</v>
      </c>
      <c r="K466" s="159">
        <f t="shared" si="97"/>
        <v>193.22706376874237</v>
      </c>
      <c r="L466" s="159">
        <f t="shared" si="97"/>
        <v>171.9382769750784</v>
      </c>
      <c r="M466" s="159">
        <f t="shared" si="97"/>
        <v>151.4724655658529</v>
      </c>
      <c r="N466" s="159">
        <f t="shared" si="97"/>
        <v>131.48426206816262</v>
      </c>
      <c r="O466" s="159">
        <f t="shared" si="97"/>
        <v>112.15200774597582</v>
      </c>
      <c r="P466" s="159">
        <f t="shared" si="97"/>
        <v>93.085932911769362</v>
      </c>
      <c r="Q466" s="159">
        <f t="shared" si="97"/>
        <v>74.30528362655815</v>
      </c>
      <c r="R466" s="159">
        <f t="shared" si="97"/>
        <v>55.529167006705514</v>
      </c>
      <c r="S466" s="159">
        <f t="shared" si="97"/>
        <v>37.79405655918255</v>
      </c>
      <c r="T466" s="159">
        <f t="shared" si="97"/>
        <v>26.941713833333932</v>
      </c>
      <c r="U466" s="159">
        <f t="shared" si="97"/>
        <v>20.356497939469481</v>
      </c>
      <c r="V466" s="159">
        <f t="shared" si="97"/>
        <v>18.198292946327179</v>
      </c>
      <c r="W466" s="159">
        <f t="shared" si="97"/>
        <v>16.407984168165719</v>
      </c>
      <c r="X466" s="159">
        <f t="shared" si="97"/>
        <v>14.796662915488987</v>
      </c>
      <c r="Y466" s="159">
        <f t="shared" si="97"/>
        <v>13.219639543484178</v>
      </c>
      <c r="Z466" s="159">
        <f t="shared" si="97"/>
        <v>11.687091625217764</v>
      </c>
      <c r="AA466" s="159">
        <f t="shared" si="97"/>
        <v>10.309501522635578</v>
      </c>
      <c r="AB466" s="159">
        <f t="shared" si="97"/>
        <v>8.9352675279453706</v>
      </c>
      <c r="AC466" s="159">
        <f t="shared" si="97"/>
        <v>7.5653792479780337</v>
      </c>
      <c r="AD466" s="159">
        <f t="shared" si="97"/>
        <v>6.1976822399017593</v>
      </c>
      <c r="AE466" s="159">
        <f t="shared" si="97"/>
        <v>4.8299852318254839</v>
      </c>
      <c r="AF466" s="159">
        <f t="shared" si="97"/>
        <v>3.462288223749209</v>
      </c>
      <c r="AG466" s="159">
        <f t="shared" si="97"/>
        <v>2.2880614135409871</v>
      </c>
      <c r="AH466" s="159">
        <f t="shared" si="97"/>
        <v>1.2223534907779634</v>
      </c>
      <c r="AI466" s="159">
        <f t="shared" si="97"/>
        <v>0.3969003274358528</v>
      </c>
      <c r="AJ466" s="159">
        <f t="shared" si="97"/>
        <v>-0.13878190933851675</v>
      </c>
      <c r="AK466" s="159">
        <f t="shared" si="97"/>
        <v>-0.15226014503857205</v>
      </c>
      <c r="AL466" s="159">
        <f t="shared" si="97"/>
        <v>-0.16573838073862912</v>
      </c>
      <c r="AM466" s="159">
        <f t="shared" ref="AM466:BI466" si="98">AL466-AM75+AM10</f>
        <v>-0.17921661643868619</v>
      </c>
      <c r="AN466" s="159">
        <f t="shared" si="98"/>
        <v>-0.19269485213874327</v>
      </c>
      <c r="AO466" s="159">
        <f t="shared" si="98"/>
        <v>-0.20617308783880034</v>
      </c>
      <c r="AP466" s="159">
        <f t="shared" si="98"/>
        <v>-0.21965132353885741</v>
      </c>
      <c r="AQ466" s="159">
        <f t="shared" si="98"/>
        <v>-0.23312955923891449</v>
      </c>
      <c r="AR466" s="159">
        <f t="shared" si="98"/>
        <v>-0.24660779493897156</v>
      </c>
      <c r="AS466" s="159">
        <f t="shared" si="98"/>
        <v>-0.26008603063902863</v>
      </c>
      <c r="AT466" s="159">
        <f t="shared" si="98"/>
        <v>-0.2735642663390857</v>
      </c>
      <c r="AU466" s="159">
        <f t="shared" si="98"/>
        <v>-0.28704250203914278</v>
      </c>
      <c r="AV466" s="159">
        <f t="shared" si="98"/>
        <v>-0.30052073773919985</v>
      </c>
      <c r="AW466" s="159">
        <f t="shared" si="98"/>
        <v>-0.31399897343925692</v>
      </c>
      <c r="AX466" s="159">
        <f t="shared" si="98"/>
        <v>-0.31976972163222833</v>
      </c>
      <c r="AY466" s="159">
        <f t="shared" si="98"/>
        <v>-0.31976972163222833</v>
      </c>
      <c r="AZ466" s="159">
        <f t="shared" si="98"/>
        <v>-0.31976972163222833</v>
      </c>
      <c r="BA466" s="159">
        <f t="shared" si="98"/>
        <v>-0.31976972163222833</v>
      </c>
      <c r="BB466" s="159">
        <f t="shared" si="98"/>
        <v>-0.31976972163222833</v>
      </c>
      <c r="BC466" s="159">
        <f t="shared" si="98"/>
        <v>-0.31976972163222833</v>
      </c>
      <c r="BD466" s="159">
        <f t="shared" si="98"/>
        <v>-0.31976972163222833</v>
      </c>
      <c r="BE466" s="159">
        <f t="shared" si="98"/>
        <v>-0.31976972163222833</v>
      </c>
      <c r="BF466" s="159">
        <f t="shared" si="98"/>
        <v>-0.31976972163222833</v>
      </c>
      <c r="BG466" s="159">
        <f t="shared" si="98"/>
        <v>-0.31976972163222833</v>
      </c>
      <c r="BH466" s="159">
        <f t="shared" si="98"/>
        <v>-0.31976972163222833</v>
      </c>
      <c r="BI466" s="159">
        <f t="shared" si="98"/>
        <v>-0.31976972163222833</v>
      </c>
      <c r="BJ466" s="19"/>
      <c r="BK466" s="19"/>
    </row>
    <row r="467" spans="1:256" s="6" customFormat="1" ht="12.75" customHeight="1" x14ac:dyDescent="0.2">
      <c r="A467" s="19"/>
      <c r="B467" s="19" t="s">
        <v>136</v>
      </c>
      <c r="C467" s="19"/>
      <c r="D467" s="19"/>
      <c r="E467" s="19"/>
      <c r="F467" s="32">
        <v>0</v>
      </c>
      <c r="G467" s="159">
        <f>F466</f>
        <v>267.23646201690121</v>
      </c>
      <c r="H467" s="159">
        <f>G466</f>
        <v>254.09083495720631</v>
      </c>
      <c r="I467" s="159">
        <f t="shared" ref="I467:O467" si="99">H466</f>
        <v>233.57246277550811</v>
      </c>
      <c r="J467" s="159">
        <f t="shared" si="99"/>
        <v>214.61666695802413</v>
      </c>
      <c r="K467" s="159">
        <f t="shared" si="99"/>
        <v>201.19814532938202</v>
      </c>
      <c r="L467" s="159">
        <f t="shared" si="99"/>
        <v>193.22706376874237</v>
      </c>
      <c r="M467" s="159">
        <f t="shared" si="99"/>
        <v>171.9382769750784</v>
      </c>
      <c r="N467" s="159">
        <f t="shared" si="99"/>
        <v>151.4724655658529</v>
      </c>
      <c r="O467" s="159">
        <f t="shared" si="99"/>
        <v>131.48426206816262</v>
      </c>
      <c r="P467" s="159">
        <f t="shared" ref="P467:BH467" si="100">O466</f>
        <v>112.15200774597582</v>
      </c>
      <c r="Q467" s="159">
        <f t="shared" si="100"/>
        <v>93.085932911769362</v>
      </c>
      <c r="R467" s="159">
        <f t="shared" si="100"/>
        <v>74.30528362655815</v>
      </c>
      <c r="S467" s="159">
        <f t="shared" si="100"/>
        <v>55.529167006705514</v>
      </c>
      <c r="T467" s="159">
        <f t="shared" si="100"/>
        <v>37.79405655918255</v>
      </c>
      <c r="U467" s="159">
        <f t="shared" si="100"/>
        <v>26.941713833333932</v>
      </c>
      <c r="V467" s="159">
        <f t="shared" si="100"/>
        <v>20.356497939469481</v>
      </c>
      <c r="W467" s="159">
        <f t="shared" si="100"/>
        <v>18.198292946327179</v>
      </c>
      <c r="X467" s="159">
        <f t="shared" si="100"/>
        <v>16.407984168165719</v>
      </c>
      <c r="Y467" s="159">
        <f t="shared" si="100"/>
        <v>14.796662915488987</v>
      </c>
      <c r="Z467" s="159">
        <f t="shared" si="100"/>
        <v>13.219639543484178</v>
      </c>
      <c r="AA467" s="159">
        <f t="shared" si="100"/>
        <v>11.687091625217764</v>
      </c>
      <c r="AB467" s="159">
        <f t="shared" si="100"/>
        <v>10.309501522635578</v>
      </c>
      <c r="AC467" s="159">
        <f t="shared" si="100"/>
        <v>8.9352675279453706</v>
      </c>
      <c r="AD467" s="159">
        <f t="shared" si="100"/>
        <v>7.5653792479780337</v>
      </c>
      <c r="AE467" s="159">
        <f t="shared" si="100"/>
        <v>6.1976822399017593</v>
      </c>
      <c r="AF467" s="159">
        <f t="shared" si="100"/>
        <v>4.8299852318254839</v>
      </c>
      <c r="AG467" s="159">
        <f t="shared" si="100"/>
        <v>3.462288223749209</v>
      </c>
      <c r="AH467" s="159">
        <f t="shared" si="100"/>
        <v>2.2880614135409871</v>
      </c>
      <c r="AI467" s="159">
        <f t="shared" si="100"/>
        <v>1.2223534907779634</v>
      </c>
      <c r="AJ467" s="159">
        <f t="shared" si="100"/>
        <v>0.3969003274358528</v>
      </c>
      <c r="AK467" s="159">
        <f t="shared" si="100"/>
        <v>-0.13878190933851675</v>
      </c>
      <c r="AL467" s="159">
        <f t="shared" si="100"/>
        <v>-0.15226014503857205</v>
      </c>
      <c r="AM467" s="159">
        <f t="shared" si="100"/>
        <v>-0.16573838073862912</v>
      </c>
      <c r="AN467" s="159">
        <f t="shared" si="100"/>
        <v>-0.17921661643868619</v>
      </c>
      <c r="AO467" s="159">
        <f t="shared" si="100"/>
        <v>-0.19269485213874327</v>
      </c>
      <c r="AP467" s="159">
        <f t="shared" si="100"/>
        <v>-0.20617308783880034</v>
      </c>
      <c r="AQ467" s="159">
        <f t="shared" si="100"/>
        <v>-0.21965132353885741</v>
      </c>
      <c r="AR467" s="159">
        <f t="shared" si="100"/>
        <v>-0.23312955923891449</v>
      </c>
      <c r="AS467" s="159">
        <f t="shared" si="100"/>
        <v>-0.24660779493897156</v>
      </c>
      <c r="AT467" s="159">
        <f t="shared" si="100"/>
        <v>-0.26008603063902863</v>
      </c>
      <c r="AU467" s="159">
        <f t="shared" si="100"/>
        <v>-0.2735642663390857</v>
      </c>
      <c r="AV467" s="159">
        <f t="shared" si="100"/>
        <v>-0.28704250203914278</v>
      </c>
      <c r="AW467" s="159">
        <f t="shared" si="100"/>
        <v>-0.30052073773919985</v>
      </c>
      <c r="AX467" s="159">
        <f t="shared" si="100"/>
        <v>-0.31399897343925692</v>
      </c>
      <c r="AY467" s="159">
        <f t="shared" si="100"/>
        <v>-0.31976972163222833</v>
      </c>
      <c r="AZ467" s="159">
        <f t="shared" si="100"/>
        <v>-0.31976972163222833</v>
      </c>
      <c r="BA467" s="159">
        <f t="shared" si="100"/>
        <v>-0.31976972163222833</v>
      </c>
      <c r="BB467" s="159">
        <f t="shared" si="100"/>
        <v>-0.31976972163222833</v>
      </c>
      <c r="BC467" s="159">
        <f t="shared" si="100"/>
        <v>-0.31976972163222833</v>
      </c>
      <c r="BD467" s="159">
        <f t="shared" si="100"/>
        <v>-0.31976972163222833</v>
      </c>
      <c r="BE467" s="159">
        <f t="shared" si="100"/>
        <v>-0.31976972163222833</v>
      </c>
      <c r="BF467" s="159">
        <f t="shared" si="100"/>
        <v>-0.31976972163222833</v>
      </c>
      <c r="BG467" s="159">
        <f t="shared" si="100"/>
        <v>-0.31976972163222833</v>
      </c>
      <c r="BH467" s="159">
        <f t="shared" si="100"/>
        <v>-0.31976972163222833</v>
      </c>
      <c r="BI467" s="159">
        <f>BH466</f>
        <v>-0.31976972163222833</v>
      </c>
      <c r="BJ467" s="19"/>
      <c r="BK467" s="19"/>
    </row>
    <row r="468" spans="1:256" s="6" customFormat="1" ht="12.75" customHeight="1" x14ac:dyDescent="0.2">
      <c r="A468" s="19"/>
      <c r="B468" s="19"/>
      <c r="C468" s="19"/>
      <c r="D468" s="19"/>
      <c r="E468" s="19"/>
      <c r="F468" s="32"/>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c r="AQ468" s="41"/>
      <c r="AR468" s="41"/>
      <c r="AS468" s="41"/>
      <c r="AT468" s="41"/>
      <c r="AU468" s="41"/>
      <c r="AV468" s="41"/>
      <c r="AW468" s="41"/>
      <c r="AX468" s="41"/>
      <c r="AY468" s="41"/>
      <c r="AZ468" s="41"/>
      <c r="BA468" s="41"/>
      <c r="BB468" s="41"/>
      <c r="BC468" s="41"/>
      <c r="BD468" s="41"/>
      <c r="BE468" s="41"/>
      <c r="BF468" s="41"/>
      <c r="BG468" s="41"/>
      <c r="BH468" s="41"/>
      <c r="BI468" s="41"/>
      <c r="BJ468" s="19"/>
      <c r="BK468" s="19"/>
    </row>
    <row r="469" spans="1:256" s="6" customFormat="1" x14ac:dyDescent="0.2">
      <c r="A469" s="171"/>
      <c r="B469" s="189" t="s">
        <v>15</v>
      </c>
      <c r="C469" s="171"/>
      <c r="D469" s="171"/>
      <c r="E469" s="171"/>
      <c r="F469" s="202"/>
      <c r="G469" s="203"/>
      <c r="H469" s="203"/>
      <c r="I469" s="203"/>
      <c r="J469" s="203"/>
      <c r="K469" s="203"/>
      <c r="L469" s="203"/>
      <c r="M469" s="203"/>
      <c r="N469" s="203"/>
      <c r="O469" s="203"/>
      <c r="P469" s="203"/>
      <c r="Q469" s="203"/>
      <c r="R469" s="203"/>
      <c r="S469" s="203"/>
      <c r="T469" s="203"/>
      <c r="U469" s="203"/>
      <c r="V469" s="203"/>
      <c r="W469" s="203"/>
      <c r="X469" s="203"/>
      <c r="Y469" s="203"/>
      <c r="Z469" s="203"/>
      <c r="AA469" s="203"/>
      <c r="AB469" s="203"/>
      <c r="AC469" s="203"/>
      <c r="AD469" s="203"/>
      <c r="AE469" s="203"/>
      <c r="AF469" s="203"/>
      <c r="AG469" s="203"/>
      <c r="AH469" s="203"/>
      <c r="AI469" s="203"/>
      <c r="AJ469" s="203"/>
      <c r="AK469" s="203"/>
      <c r="AL469" s="203"/>
      <c r="AM469" s="203"/>
      <c r="AN469" s="203"/>
      <c r="AO469" s="203"/>
      <c r="AP469" s="203"/>
      <c r="AQ469" s="203"/>
      <c r="AR469" s="203"/>
      <c r="AS469" s="203"/>
      <c r="AT469" s="203"/>
      <c r="AU469" s="203"/>
      <c r="AV469" s="203"/>
      <c r="AW469" s="203"/>
      <c r="AX469" s="203"/>
      <c r="AY469" s="203"/>
      <c r="AZ469" s="203"/>
      <c r="BA469" s="203"/>
      <c r="BB469" s="203"/>
      <c r="BC469" s="203"/>
      <c r="BD469" s="203"/>
      <c r="BE469" s="203"/>
      <c r="BF469" s="203"/>
      <c r="BG469" s="203"/>
      <c r="BH469" s="203"/>
      <c r="BI469" s="203"/>
      <c r="BJ469" s="203"/>
      <c r="BK469" s="19"/>
    </row>
    <row r="470" spans="1:256" s="6" customFormat="1" x14ac:dyDescent="0.2">
      <c r="A470" s="20"/>
      <c r="B470" s="25"/>
      <c r="C470" s="20"/>
      <c r="D470" s="20"/>
      <c r="E470" s="20"/>
      <c r="F470" s="289"/>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90"/>
      <c r="AO470" s="290"/>
      <c r="AP470" s="290"/>
      <c r="AQ470" s="290"/>
      <c r="AR470" s="290"/>
      <c r="AS470" s="290"/>
      <c r="AT470" s="290"/>
      <c r="AU470" s="290"/>
      <c r="AV470" s="290"/>
      <c r="AW470" s="290"/>
      <c r="AX470" s="290"/>
      <c r="AY470" s="290"/>
      <c r="AZ470" s="290"/>
      <c r="BA470" s="290"/>
      <c r="BB470" s="290"/>
      <c r="BC470" s="290"/>
      <c r="BD470" s="290"/>
      <c r="BE470" s="290"/>
      <c r="BF470" s="290"/>
      <c r="BG470" s="290"/>
      <c r="BH470" s="290"/>
      <c r="BI470" s="290"/>
      <c r="BJ470" s="19"/>
      <c r="BK470" s="19"/>
    </row>
    <row r="471" spans="1:256" s="6" customFormat="1" x14ac:dyDescent="0.2">
      <c r="A471" s="20"/>
      <c r="B471" s="284" t="s">
        <v>131</v>
      </c>
      <c r="C471" s="20"/>
      <c r="D471" s="20"/>
      <c r="E471" s="20"/>
      <c r="F471" s="289"/>
      <c r="G471" s="310">
        <f>F474*G6</f>
        <v>6.6809115504225307</v>
      </c>
      <c r="H471" s="310">
        <f t="shared" ref="H471:BI471" si="101">G474*H6</f>
        <v>6.5110776457784114</v>
      </c>
      <c r="I471" s="310">
        <f>H474*I6</f>
        <v>6.1349267175879554</v>
      </c>
      <c r="J471" s="310">
        <f t="shared" si="101"/>
        <v>5.7779669153960853</v>
      </c>
      <c r="K471" s="310">
        <f t="shared" si="101"/>
        <v>5.552127659610349</v>
      </c>
      <c r="L471" s="310">
        <f t="shared" si="101"/>
        <v>5.4654671725173891</v>
      </c>
      <c r="M471" s="310">
        <f t="shared" si="101"/>
        <v>4.9848922036715839</v>
      </c>
      <c r="N471" s="310">
        <f t="shared" si="101"/>
        <v>4.5013290472782046</v>
      </c>
      <c r="O471" s="310">
        <f t="shared" si="101"/>
        <v>4.0050201470200673</v>
      </c>
      <c r="P471" s="310">
        <f t="shared" si="101"/>
        <v>3.5015622369808228</v>
      </c>
      <c r="Q471" s="310">
        <f t="shared" si="101"/>
        <v>2.9789466000613731</v>
      </c>
      <c r="R471" s="310">
        <f t="shared" si="101"/>
        <v>2.437374281263645</v>
      </c>
      <c r="S471" s="310">
        <f t="shared" si="101"/>
        <v>1.8670139031756112</v>
      </c>
      <c r="T471" s="310">
        <f t="shared" si="101"/>
        <v>1.3024881099152876</v>
      </c>
      <c r="U471" s="310">
        <f t="shared" si="101"/>
        <v>0.95169840846669018</v>
      </c>
      <c r="V471" s="310">
        <f t="shared" si="101"/>
        <v>0.73705696605140492</v>
      </c>
      <c r="W471" s="310">
        <f t="shared" si="101"/>
        <v>0.67538670413125401</v>
      </c>
      <c r="X471" s="310">
        <f t="shared" si="101"/>
        <v>0.62416720848463292</v>
      </c>
      <c r="Y471" s="310">
        <f t="shared" si="101"/>
        <v>0.57694360772767295</v>
      </c>
      <c r="Z471" s="310">
        <f t="shared" si="101"/>
        <v>0.52833948026015065</v>
      </c>
      <c r="AA471" s="310">
        <f t="shared" si="101"/>
        <v>0.47876651190655029</v>
      </c>
      <c r="AB471" s="310">
        <f t="shared" si="101"/>
        <v>0.43289129133360621</v>
      </c>
      <c r="AC471" s="310">
        <f t="shared" si="101"/>
        <v>0.38456752514592385</v>
      </c>
      <c r="AD471" s="310">
        <f t="shared" si="101"/>
        <v>0.33374872595735289</v>
      </c>
      <c r="AE471" s="310">
        <f t="shared" si="101"/>
        <v>0.28024771736443616</v>
      </c>
      <c r="AF471" s="310">
        <f t="shared" si="101"/>
        <v>0.22386306538815012</v>
      </c>
      <c r="AG471" s="310">
        <f t="shared" si="101"/>
        <v>0.16448402598969711</v>
      </c>
      <c r="AH471" s="310">
        <f t="shared" si="101"/>
        <v>0.11141715157914989</v>
      </c>
      <c r="AI471" s="310">
        <f t="shared" si="101"/>
        <v>6.1010566387467061E-2</v>
      </c>
      <c r="AJ471" s="310">
        <f t="shared" si="101"/>
        <v>2.0305494120887557E-2</v>
      </c>
      <c r="AK471" s="310">
        <f t="shared" si="101"/>
        <v>-7.2776108397885125E-3</v>
      </c>
      <c r="AL471" s="310">
        <f t="shared" si="101"/>
        <v>-8.1840085603669781E-3</v>
      </c>
      <c r="AM471" s="310">
        <f t="shared" si="101"/>
        <v>-9.1311776601995954E-3</v>
      </c>
      <c r="AN471" s="310">
        <f t="shared" si="101"/>
        <v>-1.0120590209673617E-2</v>
      </c>
      <c r="AO471" s="310">
        <f t="shared" si="101"/>
        <v>-1.1153766400583714E-2</v>
      </c>
      <c r="AP471" s="310">
        <f t="shared" si="101"/>
        <v>-1.2232276032158269E-2</v>
      </c>
      <c r="AQ471" s="310">
        <f t="shared" si="101"/>
        <v>-1.3357740041311187E-2</v>
      </c>
      <c r="AR471" s="310">
        <f t="shared" si="101"/>
        <v>-1.4531832078401653E-2</v>
      </c>
      <c r="AS471" s="310">
        <f t="shared" si="101"/>
        <v>-1.5756280129820822E-2</v>
      </c>
      <c r="AT471" s="310">
        <f t="shared" si="101"/>
        <v>-1.703286818876195E-2</v>
      </c>
      <c r="AU471" s="310">
        <f t="shared" si="101"/>
        <v>-1.8363437975568993E-2</v>
      </c>
      <c r="AV471" s="310">
        <f t="shared" si="101"/>
        <v>-1.9749890709098411E-2</v>
      </c>
      <c r="AW471" s="310">
        <f t="shared" si="101"/>
        <v>-2.1194188930569572E-2</v>
      </c>
      <c r="AX471" s="310">
        <f t="shared" si="101"/>
        <v>-2.2698358381421105E-2</v>
      </c>
      <c r="AY471" s="310">
        <f t="shared" si="101"/>
        <v>-2.3693402093568253E-2</v>
      </c>
      <c r="AZ471" s="310">
        <f t="shared" si="101"/>
        <v>-2.4285737145907461E-2</v>
      </c>
      <c r="BA471" s="310">
        <f t="shared" si="101"/>
        <v>-2.4892880574555146E-2</v>
      </c>
      <c r="BB471" s="310">
        <f t="shared" si="101"/>
        <v>-2.5515202588919025E-2</v>
      </c>
      <c r="BC471" s="310">
        <f t="shared" si="101"/>
        <v>-2.6153082653641996E-2</v>
      </c>
      <c r="BD471" s="310">
        <f t="shared" si="101"/>
        <v>-2.6806909719983049E-2</v>
      </c>
      <c r="BE471" s="310">
        <f t="shared" si="101"/>
        <v>-2.7477082462982624E-2</v>
      </c>
      <c r="BF471" s="310">
        <f t="shared" si="101"/>
        <v>-2.8164009524557183E-2</v>
      </c>
      <c r="BG471" s="310">
        <f t="shared" si="101"/>
        <v>-2.886810976267111E-2</v>
      </c>
      <c r="BH471" s="310">
        <f t="shared" si="101"/>
        <v>-2.9589812506737884E-2</v>
      </c>
      <c r="BI471" s="310">
        <f t="shared" si="101"/>
        <v>-3.0329557819406328E-2</v>
      </c>
      <c r="BJ471" s="19"/>
      <c r="BK471" s="19"/>
    </row>
    <row r="472" spans="1:256" s="6" customFormat="1" x14ac:dyDescent="0.2">
      <c r="A472" s="20"/>
      <c r="B472" s="311" t="s">
        <v>132</v>
      </c>
      <c r="C472" s="312"/>
      <c r="D472" s="20"/>
      <c r="E472" s="20"/>
      <c r="F472" s="289"/>
      <c r="G472" s="310">
        <f>G75*G7</f>
        <v>26.944083587645942</v>
      </c>
      <c r="H472" s="310">
        <f t="shared" ref="H472:BI472" si="102">H75*H7</f>
        <v>28.788506527091183</v>
      </c>
      <c r="I472" s="310">
        <f>I75*I7</f>
        <v>30.127394286398427</v>
      </c>
      <c r="J472" s="310">
        <f t="shared" si="102"/>
        <v>24.876414467225803</v>
      </c>
      <c r="K472" s="310">
        <f t="shared" si="102"/>
        <v>23.172820985135271</v>
      </c>
      <c r="L472" s="310">
        <f t="shared" si="102"/>
        <v>24.68846592634959</v>
      </c>
      <c r="M472" s="310">
        <f t="shared" si="102"/>
        <v>24.327418459406697</v>
      </c>
      <c r="N472" s="310">
        <f t="shared" si="102"/>
        <v>24.353685057603712</v>
      </c>
      <c r="O472" s="310">
        <f t="shared" si="102"/>
        <v>24.143336548589794</v>
      </c>
      <c r="P472" s="310">
        <f t="shared" si="102"/>
        <v>24.406187713758811</v>
      </c>
      <c r="Q472" s="310">
        <f t="shared" si="102"/>
        <v>24.641839351970496</v>
      </c>
      <c r="R472" s="310">
        <f t="shared" si="102"/>
        <v>25.251789404784969</v>
      </c>
      <c r="S472" s="310">
        <f t="shared" si="102"/>
        <v>24.44804563358856</v>
      </c>
      <c r="T472" s="310">
        <f t="shared" si="102"/>
        <v>15.334076167859175</v>
      </c>
      <c r="U472" s="310">
        <f t="shared" si="102"/>
        <v>9.5373561050780946</v>
      </c>
      <c r="V472" s="310">
        <f t="shared" si="102"/>
        <v>3.203867442857435</v>
      </c>
      <c r="W472" s="310">
        <f t="shared" si="102"/>
        <v>2.724166529996098</v>
      </c>
      <c r="X472" s="310">
        <f t="shared" si="102"/>
        <v>2.5131112387630279</v>
      </c>
      <c r="Y472" s="310">
        <f t="shared" si="102"/>
        <v>2.5211087064285604</v>
      </c>
      <c r="Z472" s="310">
        <f t="shared" si="102"/>
        <v>2.5112582144041649</v>
      </c>
      <c r="AA472" s="310">
        <f t="shared" si="102"/>
        <v>2.3137753348243133</v>
      </c>
      <c r="AB472" s="310">
        <f t="shared" si="102"/>
        <v>2.3658419388408984</v>
      </c>
      <c r="AC472" s="310">
        <f t="shared" si="102"/>
        <v>2.4173194926887591</v>
      </c>
      <c r="AD472" s="310">
        <f t="shared" si="102"/>
        <v>2.4737890696740239</v>
      </c>
      <c r="AE472" s="310">
        <f t="shared" si="102"/>
        <v>2.5356337964158739</v>
      </c>
      <c r="AF472" s="310">
        <f t="shared" si="102"/>
        <v>2.5990246413262708</v>
      </c>
      <c r="AG472" s="310">
        <f t="shared" si="102"/>
        <v>2.2871590024115851</v>
      </c>
      <c r="AH472" s="310">
        <f t="shared" si="102"/>
        <v>2.1276805592464627</v>
      </c>
      <c r="AI472" s="310">
        <f t="shared" si="102"/>
        <v>1.6892134570506467</v>
      </c>
      <c r="AJ472" s="310">
        <f t="shared" si="102"/>
        <v>1.1236296925479303</v>
      </c>
      <c r="AK472" s="310">
        <f t="shared" si="102"/>
        <v>2.897829798335012E-2</v>
      </c>
      <c r="AL472" s="310">
        <f t="shared" si="102"/>
        <v>2.9702755432937784E-2</v>
      </c>
      <c r="AM472" s="310">
        <f t="shared" si="102"/>
        <v>3.0445324318761229E-2</v>
      </c>
      <c r="AN472" s="310">
        <f t="shared" si="102"/>
        <v>3.1206457426730252E-2</v>
      </c>
      <c r="AO472" s="310">
        <f t="shared" si="102"/>
        <v>3.1986618862398508E-2</v>
      </c>
      <c r="AP472" s="310">
        <f t="shared" si="102"/>
        <v>3.2786284333958464E-2</v>
      </c>
      <c r="AQ472" s="310">
        <f t="shared" si="102"/>
        <v>3.3605941442307427E-2</v>
      </c>
      <c r="AR472" s="310">
        <f t="shared" si="102"/>
        <v>3.444608997836511E-2</v>
      </c>
      <c r="AS472" s="310">
        <f t="shared" si="102"/>
        <v>3.5307242227824234E-2</v>
      </c>
      <c r="AT472" s="310">
        <f t="shared" si="102"/>
        <v>3.6189923283519838E-2</v>
      </c>
      <c r="AU472" s="310">
        <f t="shared" si="102"/>
        <v>3.7094671365607831E-2</v>
      </c>
      <c r="AV472" s="310">
        <f t="shared" si="102"/>
        <v>3.8022038149748028E-2</v>
      </c>
      <c r="AW472" s="310">
        <f t="shared" si="102"/>
        <v>3.8972589103491724E-2</v>
      </c>
      <c r="AX472" s="310">
        <f t="shared" si="102"/>
        <v>1.7103390104464933E-2</v>
      </c>
      <c r="AY472" s="310">
        <f t="shared" si="102"/>
        <v>0</v>
      </c>
      <c r="AZ472" s="310">
        <f t="shared" si="102"/>
        <v>0</v>
      </c>
      <c r="BA472" s="310">
        <f t="shared" si="102"/>
        <v>0</v>
      </c>
      <c r="BB472" s="310">
        <f t="shared" si="102"/>
        <v>0</v>
      </c>
      <c r="BC472" s="310">
        <f t="shared" si="102"/>
        <v>0</v>
      </c>
      <c r="BD472" s="310">
        <f t="shared" si="102"/>
        <v>0</v>
      </c>
      <c r="BE472" s="310">
        <f t="shared" si="102"/>
        <v>0</v>
      </c>
      <c r="BF472" s="310">
        <f t="shared" si="102"/>
        <v>0</v>
      </c>
      <c r="BG472" s="310">
        <f t="shared" si="102"/>
        <v>0</v>
      </c>
      <c r="BH472" s="310">
        <f t="shared" si="102"/>
        <v>0</v>
      </c>
      <c r="BI472" s="310">
        <f t="shared" si="102"/>
        <v>0</v>
      </c>
      <c r="BJ472" s="19"/>
      <c r="BK472" s="19"/>
    </row>
    <row r="473" spans="1:256" s="6" customFormat="1" x14ac:dyDescent="0.2">
      <c r="A473" s="19"/>
      <c r="B473" s="19" t="s">
        <v>139</v>
      </c>
      <c r="C473" s="19"/>
      <c r="D473" s="19"/>
      <c r="E473" s="19"/>
      <c r="F473" s="32"/>
      <c r="G473" s="159">
        <f>G472-G471</f>
        <v>20.263172037223413</v>
      </c>
      <c r="H473" s="159">
        <f t="shared" ref="H473:BI473" si="103">H472-H471</f>
        <v>22.277428881312773</v>
      </c>
      <c r="I473" s="159">
        <f>I472-I471</f>
        <v>23.992467568810472</v>
      </c>
      <c r="J473" s="159">
        <f t="shared" si="103"/>
        <v>19.098447551829718</v>
      </c>
      <c r="K473" s="159">
        <f t="shared" si="103"/>
        <v>17.620693325524922</v>
      </c>
      <c r="L473" s="159">
        <f t="shared" si="103"/>
        <v>19.222998753832201</v>
      </c>
      <c r="M473" s="159">
        <f t="shared" si="103"/>
        <v>19.342526255735113</v>
      </c>
      <c r="N473" s="159">
        <f t="shared" si="103"/>
        <v>19.852356010325508</v>
      </c>
      <c r="O473" s="159">
        <f t="shared" si="103"/>
        <v>20.138316401569725</v>
      </c>
      <c r="P473" s="159">
        <f t="shared" si="103"/>
        <v>20.904625476777987</v>
      </c>
      <c r="Q473" s="159">
        <f t="shared" si="103"/>
        <v>21.662892751909123</v>
      </c>
      <c r="R473" s="159">
        <f t="shared" si="103"/>
        <v>22.814415123521325</v>
      </c>
      <c r="S473" s="159">
        <f t="shared" si="103"/>
        <v>22.581031730412949</v>
      </c>
      <c r="T473" s="159">
        <f t="shared" si="103"/>
        <v>14.031588057943887</v>
      </c>
      <c r="U473" s="159">
        <f t="shared" si="103"/>
        <v>8.5856576966114044</v>
      </c>
      <c r="V473" s="159">
        <f t="shared" si="103"/>
        <v>2.4668104768060299</v>
      </c>
      <c r="W473" s="159">
        <f t="shared" si="103"/>
        <v>2.0487798258648438</v>
      </c>
      <c r="X473" s="159">
        <f t="shared" si="103"/>
        <v>1.8889440302783949</v>
      </c>
      <c r="Y473" s="159">
        <f t="shared" si="103"/>
        <v>1.9441650987008874</v>
      </c>
      <c r="Z473" s="159">
        <f t="shared" si="103"/>
        <v>1.9829187341440142</v>
      </c>
      <c r="AA473" s="159">
        <f t="shared" si="103"/>
        <v>1.835008822917763</v>
      </c>
      <c r="AB473" s="159">
        <f t="shared" si="103"/>
        <v>1.9329506475072922</v>
      </c>
      <c r="AC473" s="159">
        <f t="shared" si="103"/>
        <v>2.0327519675428354</v>
      </c>
      <c r="AD473" s="159">
        <f t="shared" si="103"/>
        <v>2.1400403437166711</v>
      </c>
      <c r="AE473" s="159">
        <f t="shared" si="103"/>
        <v>2.255386079051438</v>
      </c>
      <c r="AF473" s="159">
        <f t="shared" si="103"/>
        <v>2.3751615759381206</v>
      </c>
      <c r="AG473" s="159">
        <f t="shared" si="103"/>
        <v>2.1226749764218882</v>
      </c>
      <c r="AH473" s="159">
        <f t="shared" si="103"/>
        <v>2.0162634076673127</v>
      </c>
      <c r="AI473" s="159">
        <f t="shared" si="103"/>
        <v>1.6282028906631796</v>
      </c>
      <c r="AJ473" s="159">
        <f t="shared" si="103"/>
        <v>1.1033241984270428</v>
      </c>
      <c r="AK473" s="159">
        <f t="shared" si="103"/>
        <v>3.625590882313863E-2</v>
      </c>
      <c r="AL473" s="159">
        <f t="shared" si="103"/>
        <v>3.7886763993304762E-2</v>
      </c>
      <c r="AM473" s="159">
        <f t="shared" si="103"/>
        <v>3.9576501978960822E-2</v>
      </c>
      <c r="AN473" s="159">
        <f t="shared" si="103"/>
        <v>4.1327047636403866E-2</v>
      </c>
      <c r="AO473" s="159">
        <f t="shared" si="103"/>
        <v>4.3140385262982223E-2</v>
      </c>
      <c r="AP473" s="159">
        <f t="shared" si="103"/>
        <v>4.5018560366116733E-2</v>
      </c>
      <c r="AQ473" s="159">
        <f t="shared" si="103"/>
        <v>4.6963681483618611E-2</v>
      </c>
      <c r="AR473" s="159">
        <f t="shared" si="103"/>
        <v>4.8977922056766765E-2</v>
      </c>
      <c r="AS473" s="159">
        <f t="shared" si="103"/>
        <v>5.1063522357645053E-2</v>
      </c>
      <c r="AT473" s="159">
        <f t="shared" si="103"/>
        <v>5.3222791472281789E-2</v>
      </c>
      <c r="AU473" s="159">
        <f t="shared" si="103"/>
        <v>5.5458109341176828E-2</v>
      </c>
      <c r="AV473" s="159">
        <f t="shared" si="103"/>
        <v>5.7771928858846439E-2</v>
      </c>
      <c r="AW473" s="159">
        <f t="shared" si="103"/>
        <v>6.01667780340613E-2</v>
      </c>
      <c r="AX473" s="159">
        <f t="shared" si="103"/>
        <v>3.9801748485886038E-2</v>
      </c>
      <c r="AY473" s="159">
        <f t="shared" si="103"/>
        <v>2.3693402093568253E-2</v>
      </c>
      <c r="AZ473" s="159">
        <f t="shared" si="103"/>
        <v>2.4285737145907461E-2</v>
      </c>
      <c r="BA473" s="159">
        <f t="shared" si="103"/>
        <v>2.4892880574555146E-2</v>
      </c>
      <c r="BB473" s="159">
        <f t="shared" si="103"/>
        <v>2.5515202588919025E-2</v>
      </c>
      <c r="BC473" s="159">
        <f t="shared" si="103"/>
        <v>2.6153082653641996E-2</v>
      </c>
      <c r="BD473" s="159">
        <f t="shared" si="103"/>
        <v>2.6806909719983049E-2</v>
      </c>
      <c r="BE473" s="159">
        <f t="shared" si="103"/>
        <v>2.7477082462982624E-2</v>
      </c>
      <c r="BF473" s="159">
        <f t="shared" si="103"/>
        <v>2.8164009524557183E-2</v>
      </c>
      <c r="BG473" s="159">
        <f t="shared" si="103"/>
        <v>2.886810976267111E-2</v>
      </c>
      <c r="BH473" s="159">
        <f t="shared" si="103"/>
        <v>2.9589812506737884E-2</v>
      </c>
      <c r="BI473" s="159">
        <f t="shared" si="103"/>
        <v>3.0329557819406328E-2</v>
      </c>
      <c r="BJ473" s="19"/>
      <c r="BK473" s="19"/>
    </row>
    <row r="474" spans="1:256" s="6" customFormat="1" x14ac:dyDescent="0.2">
      <c r="A474" s="19"/>
      <c r="B474" s="6" t="s">
        <v>133</v>
      </c>
      <c r="D474" s="19"/>
      <c r="E474" s="19"/>
      <c r="F474" s="159">
        <f>F$7*F466</f>
        <v>267.23646201690121</v>
      </c>
      <c r="G474" s="159">
        <f>G$7*G466</f>
        <v>260.44310583113645</v>
      </c>
      <c r="H474" s="159">
        <f t="shared" ref="H474:P474" si="104">H$7*H466</f>
        <v>245.39706870351819</v>
      </c>
      <c r="I474" s="159">
        <f>I$7*I466</f>
        <v>231.11867661584341</v>
      </c>
      <c r="J474" s="159">
        <f t="shared" si="104"/>
        <v>222.08510638441396</v>
      </c>
      <c r="K474" s="159">
        <f t="shared" si="104"/>
        <v>218.61868690069556</v>
      </c>
      <c r="L474" s="159">
        <f t="shared" si="104"/>
        <v>199.39568814686334</v>
      </c>
      <c r="M474" s="159">
        <f t="shared" si="104"/>
        <v>180.05316189112818</v>
      </c>
      <c r="N474" s="159">
        <f t="shared" si="104"/>
        <v>160.20080588080268</v>
      </c>
      <c r="O474" s="159">
        <f t="shared" si="104"/>
        <v>140.06248947923291</v>
      </c>
      <c r="P474" s="159">
        <f t="shared" si="104"/>
        <v>119.15786400245491</v>
      </c>
      <c r="Q474" s="159">
        <f t="shared" ref="Q474:BI474" si="105">Q$7*Q466</f>
        <v>97.494971250545788</v>
      </c>
      <c r="R474" s="159">
        <f t="shared" si="105"/>
        <v>74.680556127024445</v>
      </c>
      <c r="S474" s="159">
        <f t="shared" si="105"/>
        <v>52.0995243966115</v>
      </c>
      <c r="T474" s="159">
        <f t="shared" si="105"/>
        <v>38.067936338667607</v>
      </c>
      <c r="U474" s="159">
        <f t="shared" si="105"/>
        <v>29.482278642056194</v>
      </c>
      <c r="V474" s="159">
        <f t="shared" si="105"/>
        <v>27.015468165250159</v>
      </c>
      <c r="W474" s="159">
        <f t="shared" si="105"/>
        <v>24.966688339385314</v>
      </c>
      <c r="X474" s="159">
        <f t="shared" si="105"/>
        <v>23.077744309106919</v>
      </c>
      <c r="Y474" s="159">
        <f t="shared" si="105"/>
        <v>21.133579210406026</v>
      </c>
      <c r="Z474" s="159">
        <f t="shared" si="105"/>
        <v>19.150660476262011</v>
      </c>
      <c r="AA474" s="159">
        <f t="shared" si="105"/>
        <v>17.315651653344247</v>
      </c>
      <c r="AB474" s="159">
        <f t="shared" si="105"/>
        <v>15.382701005836953</v>
      </c>
      <c r="AC474" s="159">
        <f t="shared" si="105"/>
        <v>13.349949038294115</v>
      </c>
      <c r="AD474" s="159">
        <f t="shared" si="105"/>
        <v>11.209908694577445</v>
      </c>
      <c r="AE474" s="159">
        <f t="shared" si="105"/>
        <v>8.9545226155260043</v>
      </c>
      <c r="AF474" s="159">
        <f t="shared" si="105"/>
        <v>6.5793610395878837</v>
      </c>
      <c r="AG474" s="159">
        <f t="shared" si="105"/>
        <v>4.4566860631659955</v>
      </c>
      <c r="AH474" s="159">
        <f t="shared" si="105"/>
        <v>2.4404226554986823</v>
      </c>
      <c r="AI474" s="159">
        <f t="shared" si="105"/>
        <v>0.81221976483550229</v>
      </c>
      <c r="AJ474" s="159">
        <f t="shared" si="105"/>
        <v>-0.29110443359154048</v>
      </c>
      <c r="AK474" s="159">
        <f t="shared" si="105"/>
        <v>-0.3273603424146791</v>
      </c>
      <c r="AL474" s="159">
        <f t="shared" si="105"/>
        <v>-0.3652471064079838</v>
      </c>
      <c r="AM474" s="159">
        <f t="shared" si="105"/>
        <v>-0.40482360838694464</v>
      </c>
      <c r="AN474" s="159">
        <f t="shared" si="105"/>
        <v>-0.44615065602334852</v>
      </c>
      <c r="AO474" s="159">
        <f t="shared" si="105"/>
        <v>-0.48929104128633072</v>
      </c>
      <c r="AP474" s="159">
        <f t="shared" si="105"/>
        <v>-0.53430960165244745</v>
      </c>
      <c r="AQ474" s="159">
        <f t="shared" si="105"/>
        <v>-0.58127328313606608</v>
      </c>
      <c r="AR474" s="159">
        <f t="shared" si="105"/>
        <v>-0.63025120519283284</v>
      </c>
      <c r="AS474" s="159">
        <f t="shared" si="105"/>
        <v>-0.68131472755047795</v>
      </c>
      <c r="AT474" s="159">
        <f t="shared" si="105"/>
        <v>-0.73453751902275966</v>
      </c>
      <c r="AU474" s="159">
        <f t="shared" si="105"/>
        <v>-0.78999562836393644</v>
      </c>
      <c r="AV474" s="159">
        <f t="shared" si="105"/>
        <v>-0.84776755722278285</v>
      </c>
      <c r="AW474" s="159">
        <f t="shared" si="105"/>
        <v>-0.90793433525684419</v>
      </c>
      <c r="AX474" s="159">
        <f t="shared" si="105"/>
        <v>-0.94773608374273011</v>
      </c>
      <c r="AY474" s="159">
        <f t="shared" si="105"/>
        <v>-0.9714294858362984</v>
      </c>
      <c r="AZ474" s="159">
        <f t="shared" si="105"/>
        <v>-0.99571522298220583</v>
      </c>
      <c r="BA474" s="159">
        <f t="shared" si="105"/>
        <v>-1.0206081035567609</v>
      </c>
      <c r="BB474" s="159">
        <f t="shared" si="105"/>
        <v>-1.0461233061456798</v>
      </c>
      <c r="BC474" s="159">
        <f t="shared" si="105"/>
        <v>-1.0722763887993219</v>
      </c>
      <c r="BD474" s="159">
        <f t="shared" si="105"/>
        <v>-1.0990832985193049</v>
      </c>
      <c r="BE474" s="159">
        <f t="shared" si="105"/>
        <v>-1.1265603809822873</v>
      </c>
      <c r="BF474" s="159">
        <f t="shared" si="105"/>
        <v>-1.1547243905068443</v>
      </c>
      <c r="BG474" s="159">
        <f t="shared" si="105"/>
        <v>-1.1835925002695153</v>
      </c>
      <c r="BH474" s="159">
        <f t="shared" si="105"/>
        <v>-1.2131823127762531</v>
      </c>
      <c r="BI474" s="159">
        <f t="shared" si="105"/>
        <v>-1.2435118705956594</v>
      </c>
      <c r="BJ474" s="19"/>
      <c r="BK474" s="19"/>
    </row>
    <row r="475" spans="1:256" s="6" customFormat="1" x14ac:dyDescent="0.2">
      <c r="A475" s="19"/>
      <c r="B475" s="19" t="s">
        <v>134</v>
      </c>
      <c r="C475" s="19"/>
      <c r="D475" s="19"/>
      <c r="E475" s="19"/>
      <c r="F475" s="32">
        <f>F$7*F467</f>
        <v>0</v>
      </c>
      <c r="G475" s="159">
        <f t="shared" ref="G475:P475" si="106">G$7*G467</f>
        <v>273.91737356732369</v>
      </c>
      <c r="H475" s="159">
        <f t="shared" si="106"/>
        <v>266.95418347691486</v>
      </c>
      <c r="I475" s="159">
        <f>I$7*I467</f>
        <v>251.53199542110613</v>
      </c>
      <c r="J475" s="159">
        <f t="shared" si="106"/>
        <v>236.89664353123948</v>
      </c>
      <c r="K475" s="159">
        <f t="shared" si="106"/>
        <v>227.6372340440243</v>
      </c>
      <c r="L475" s="159">
        <f t="shared" si="106"/>
        <v>224.08415407321294</v>
      </c>
      <c r="M475" s="159">
        <f t="shared" si="106"/>
        <v>204.3805803505349</v>
      </c>
      <c r="N475" s="159">
        <f t="shared" si="106"/>
        <v>184.55449093840639</v>
      </c>
      <c r="O475" s="159">
        <f t="shared" si="106"/>
        <v>164.20582602782272</v>
      </c>
      <c r="P475" s="159">
        <f t="shared" si="106"/>
        <v>143.56405171621373</v>
      </c>
      <c r="Q475" s="159">
        <f t="shared" ref="Q475:BI475" si="107">Q$7*Q467</f>
        <v>122.13681060251629</v>
      </c>
      <c r="R475" s="159">
        <f t="shared" si="107"/>
        <v>99.932345531809418</v>
      </c>
      <c r="S475" s="159">
        <f t="shared" si="107"/>
        <v>76.547570030200063</v>
      </c>
      <c r="T475" s="159">
        <f t="shared" si="107"/>
        <v>53.402012506526781</v>
      </c>
      <c r="U475" s="159">
        <f t="shared" si="107"/>
        <v>39.01963474713429</v>
      </c>
      <c r="V475" s="159">
        <f t="shared" si="107"/>
        <v>30.219335608107599</v>
      </c>
      <c r="W475" s="159">
        <f t="shared" si="107"/>
        <v>27.690854869381411</v>
      </c>
      <c r="X475" s="159">
        <f t="shared" si="107"/>
        <v>25.590855547869946</v>
      </c>
      <c r="Y475" s="159">
        <f t="shared" si="107"/>
        <v>23.65468791683459</v>
      </c>
      <c r="Z475" s="159">
        <f t="shared" si="107"/>
        <v>21.661918690666177</v>
      </c>
      <c r="AA475" s="159">
        <f t="shared" si="107"/>
        <v>19.629426988168561</v>
      </c>
      <c r="AB475" s="159">
        <f t="shared" si="107"/>
        <v>17.748542944677851</v>
      </c>
      <c r="AC475" s="159">
        <f t="shared" si="107"/>
        <v>15.767268530982875</v>
      </c>
      <c r="AD475" s="159">
        <f t="shared" si="107"/>
        <v>13.683697764251468</v>
      </c>
      <c r="AE475" s="159">
        <f t="shared" si="107"/>
        <v>11.49015641194188</v>
      </c>
      <c r="AF475" s="159">
        <f t="shared" si="107"/>
        <v>9.178385680914154</v>
      </c>
      <c r="AG475" s="159">
        <f t="shared" si="107"/>
        <v>6.7438450655775801</v>
      </c>
      <c r="AH475" s="159">
        <f t="shared" si="107"/>
        <v>4.568103214745145</v>
      </c>
      <c r="AI475" s="159">
        <f t="shared" si="107"/>
        <v>2.501433221886149</v>
      </c>
      <c r="AJ475" s="159">
        <f t="shared" si="107"/>
        <v>0.83252525895638985</v>
      </c>
      <c r="AK475" s="159">
        <f t="shared" si="107"/>
        <v>-0.29838204443132893</v>
      </c>
      <c r="AL475" s="159">
        <f t="shared" si="107"/>
        <v>-0.33554435097504604</v>
      </c>
      <c r="AM475" s="159">
        <f t="shared" si="107"/>
        <v>-0.37437828406818341</v>
      </c>
      <c r="AN475" s="159">
        <f t="shared" si="107"/>
        <v>-0.41494419859661824</v>
      </c>
      <c r="AO475" s="159">
        <f t="shared" si="107"/>
        <v>-0.45730442242393216</v>
      </c>
      <c r="AP475" s="159">
        <f t="shared" si="107"/>
        <v>-0.50152331731848898</v>
      </c>
      <c r="AQ475" s="159">
        <f t="shared" si="107"/>
        <v>-0.54766734169375864</v>
      </c>
      <c r="AR475" s="159">
        <f t="shared" si="107"/>
        <v>-0.59580511521446766</v>
      </c>
      <c r="AS475" s="159">
        <f t="shared" si="107"/>
        <v>-0.64600748532265362</v>
      </c>
      <c r="AT475" s="159">
        <f t="shared" si="107"/>
        <v>-0.69834759573923977</v>
      </c>
      <c r="AU475" s="159">
        <f t="shared" si="107"/>
        <v>-0.7529009569983286</v>
      </c>
      <c r="AV475" s="159">
        <f t="shared" si="107"/>
        <v>-0.80974551907303483</v>
      </c>
      <c r="AW475" s="159">
        <f t="shared" si="107"/>
        <v>-0.86896174615335242</v>
      </c>
      <c r="AX475" s="159">
        <f t="shared" si="107"/>
        <v>-0.93063269363826517</v>
      </c>
      <c r="AY475" s="159">
        <f t="shared" si="107"/>
        <v>-0.9714294858362984</v>
      </c>
      <c r="AZ475" s="159">
        <f t="shared" si="107"/>
        <v>-0.99571522298220583</v>
      </c>
      <c r="BA475" s="159">
        <f t="shared" si="107"/>
        <v>-1.0206081035567609</v>
      </c>
      <c r="BB475" s="159">
        <f t="shared" si="107"/>
        <v>-1.0461233061456798</v>
      </c>
      <c r="BC475" s="159">
        <f t="shared" si="107"/>
        <v>-1.0722763887993219</v>
      </c>
      <c r="BD475" s="159">
        <f t="shared" si="107"/>
        <v>-1.0990832985193049</v>
      </c>
      <c r="BE475" s="159">
        <f t="shared" si="107"/>
        <v>-1.1265603809822873</v>
      </c>
      <c r="BF475" s="159">
        <f t="shared" si="107"/>
        <v>-1.1547243905068443</v>
      </c>
      <c r="BG475" s="159">
        <f t="shared" si="107"/>
        <v>-1.1835925002695153</v>
      </c>
      <c r="BH475" s="159">
        <f t="shared" si="107"/>
        <v>-1.2131823127762531</v>
      </c>
      <c r="BI475" s="159">
        <f t="shared" si="107"/>
        <v>-1.2435118705956594</v>
      </c>
      <c r="BJ475" s="19"/>
      <c r="BK475" s="19"/>
    </row>
    <row r="476" spans="1:256" s="6" customFormat="1" x14ac:dyDescent="0.2">
      <c r="A476" s="19"/>
      <c r="B476" s="19"/>
      <c r="C476" s="19"/>
      <c r="D476" s="19"/>
      <c r="E476" s="19"/>
      <c r="F476" s="32"/>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19"/>
      <c r="BK476" s="19"/>
    </row>
    <row r="477" spans="1:256" s="6" customFormat="1" x14ac:dyDescent="0.2">
      <c r="A477" s="171"/>
      <c r="B477" s="189" t="s">
        <v>142</v>
      </c>
      <c r="C477" s="171"/>
      <c r="D477" s="171"/>
      <c r="E477" s="171"/>
      <c r="F477" s="202"/>
      <c r="G477" s="203"/>
      <c r="H477" s="203"/>
      <c r="I477" s="203"/>
      <c r="J477" s="203"/>
      <c r="K477" s="203"/>
      <c r="L477" s="203"/>
      <c r="M477" s="203"/>
      <c r="N477" s="203"/>
      <c r="O477" s="203"/>
      <c r="P477" s="203"/>
      <c r="Q477" s="203"/>
      <c r="R477" s="203"/>
      <c r="S477" s="203"/>
      <c r="T477" s="203"/>
      <c r="U477" s="203"/>
      <c r="V477" s="203"/>
      <c r="W477" s="203"/>
      <c r="X477" s="203"/>
      <c r="Y477" s="203"/>
      <c r="Z477" s="203"/>
      <c r="AA477" s="203"/>
      <c r="AB477" s="203"/>
      <c r="AC477" s="203"/>
      <c r="AD477" s="203"/>
      <c r="AE477" s="203"/>
      <c r="AF477" s="203"/>
      <c r="AG477" s="203"/>
      <c r="AH477" s="203"/>
      <c r="AI477" s="203"/>
      <c r="AJ477" s="203"/>
      <c r="AK477" s="203"/>
      <c r="AL477" s="203"/>
      <c r="AM477" s="203"/>
      <c r="AN477" s="203"/>
      <c r="AO477" s="203"/>
      <c r="AP477" s="203"/>
      <c r="AQ477" s="203"/>
      <c r="AR477" s="203"/>
      <c r="AS477" s="203"/>
      <c r="AT477" s="203"/>
      <c r="AU477" s="203"/>
      <c r="AV477" s="203"/>
      <c r="AW477" s="203"/>
      <c r="AX477" s="203"/>
      <c r="AY477" s="203"/>
      <c r="AZ477" s="203"/>
      <c r="BA477" s="203"/>
      <c r="BB477" s="203"/>
      <c r="BC477" s="203"/>
      <c r="BD477" s="203"/>
      <c r="BE477" s="203"/>
      <c r="BF477" s="203"/>
      <c r="BG477" s="203"/>
      <c r="BH477" s="203"/>
      <c r="BI477" s="203"/>
      <c r="BJ477" s="203"/>
      <c r="BK477" s="19"/>
    </row>
    <row r="478" spans="1:256" s="6" customFormat="1" x14ac:dyDescent="0.2">
      <c r="A478" s="20"/>
      <c r="B478" s="25"/>
      <c r="C478" s="20"/>
      <c r="D478" s="20"/>
      <c r="E478" s="20"/>
      <c r="F478" s="289"/>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0"/>
      <c r="AE478" s="290"/>
      <c r="AF478" s="290"/>
      <c r="AG478" s="290"/>
      <c r="AH478" s="290"/>
      <c r="AI478" s="290"/>
      <c r="AJ478" s="290"/>
      <c r="AK478" s="290"/>
      <c r="AL478" s="290"/>
      <c r="AM478" s="290"/>
      <c r="AN478" s="290"/>
      <c r="AO478" s="290"/>
      <c r="AP478" s="290"/>
      <c r="AQ478" s="290"/>
      <c r="AR478" s="290"/>
      <c r="AS478" s="290"/>
      <c r="AT478" s="290"/>
      <c r="AU478" s="290"/>
      <c r="AV478" s="290"/>
      <c r="AW478" s="290"/>
      <c r="AX478" s="290"/>
      <c r="AY478" s="290"/>
      <c r="AZ478" s="290"/>
      <c r="BA478" s="290"/>
      <c r="BB478" s="290"/>
      <c r="BC478" s="290"/>
      <c r="BD478" s="290"/>
      <c r="BE478" s="290"/>
      <c r="BF478" s="290"/>
      <c r="BG478" s="290"/>
      <c r="BH478" s="290"/>
      <c r="BI478" s="290"/>
      <c r="BJ478" s="19"/>
      <c r="BK478" s="19"/>
    </row>
    <row r="479" spans="1:256" s="6" customFormat="1" x14ac:dyDescent="0.2">
      <c r="A479" s="20"/>
      <c r="B479" s="19" t="s">
        <v>16</v>
      </c>
      <c r="C479" s="20"/>
      <c r="D479" s="20"/>
      <c r="E479" s="20"/>
      <c r="F479" s="289"/>
      <c r="G479" s="159">
        <f>G492+G505+G518+G531+G544+G557+G570+G583+G596+G609+G622+G635+G648+G661+G674+G687+G700+G713+G726+G739+G752+G765+G778+G791+G804+G817+G830+G843+G856+G869</f>
        <v>23.924810109642774</v>
      </c>
      <c r="H479" s="159">
        <f t="shared" ref="H479:BI479" si="108">H492+H505+H518+H531+H544+H557+H570+H583+H596+H609+H622+H635+H648+H661+H674+H687+H700+H713+H726+H739+H752+H765+H778+H791+H804+H817+H830+H843+H856+H869</f>
        <v>25.128601535163096</v>
      </c>
      <c r="I479" s="159">
        <f t="shared" si="108"/>
        <v>23.118173848501293</v>
      </c>
      <c r="J479" s="159">
        <f t="shared" si="108"/>
        <v>19.460085982216821</v>
      </c>
      <c r="K479" s="159">
        <f t="shared" si="108"/>
        <v>20.703914445426481</v>
      </c>
      <c r="L479" s="159">
        <f t="shared" si="108"/>
        <v>21.305160152534178</v>
      </c>
      <c r="M479" s="159">
        <f t="shared" si="108"/>
        <v>20.943392232929007</v>
      </c>
      <c r="N479" s="159">
        <f t="shared" si="108"/>
        <v>20.222461399572012</v>
      </c>
      <c r="O479" s="159">
        <f t="shared" si="108"/>
        <v>19.811454640284573</v>
      </c>
      <c r="P479" s="159">
        <f t="shared" si="108"/>
        <v>19.416637374593066</v>
      </c>
      <c r="Q479" s="159">
        <f t="shared" si="108"/>
        <v>19.416637374593066</v>
      </c>
      <c r="R479" s="159">
        <f t="shared" si="108"/>
        <v>19.413464046396509</v>
      </c>
      <c r="S479" s="159">
        <f t="shared" si="108"/>
        <v>18.309748035421215</v>
      </c>
      <c r="T479" s="159">
        <f t="shared" si="108"/>
        <v>11.690401250965529</v>
      </c>
      <c r="U479" s="159">
        <f t="shared" si="108"/>
        <v>7.7886092017730624</v>
      </c>
      <c r="V479" s="159">
        <f t="shared" si="108"/>
        <v>3.739661070462168</v>
      </c>
      <c r="W479" s="159">
        <f t="shared" si="108"/>
        <v>3.4465764377857151</v>
      </c>
      <c r="X479" s="159">
        <f t="shared" si="108"/>
        <v>3.2046450924349505</v>
      </c>
      <c r="Y479" s="159">
        <f t="shared" si="108"/>
        <v>2.8320072864131363</v>
      </c>
      <c r="Z479" s="159">
        <f t="shared" si="108"/>
        <v>2.4071198021184244</v>
      </c>
      <c r="AA479" s="159">
        <f t="shared" si="108"/>
        <v>2.0616240654208671</v>
      </c>
      <c r="AB479" s="159">
        <f t="shared" si="108"/>
        <v>2.058544535194236</v>
      </c>
      <c r="AC479" s="159">
        <f t="shared" si="108"/>
        <v>2.0567528212163992</v>
      </c>
      <c r="AD479" s="159">
        <f t="shared" si="108"/>
        <v>2.0546337833182804</v>
      </c>
      <c r="AE479" s="159">
        <f t="shared" si="108"/>
        <v>2.0516938002697493</v>
      </c>
      <c r="AF479" s="159">
        <f t="shared" si="108"/>
        <v>2.0484318802466186</v>
      </c>
      <c r="AG479" s="159">
        <f t="shared" si="108"/>
        <v>1.854472006538644</v>
      </c>
      <c r="AH479" s="159">
        <f t="shared" si="108"/>
        <v>1.6184759383947549</v>
      </c>
      <c r="AI479" s="159">
        <f t="shared" si="108"/>
        <v>1.244115968993238</v>
      </c>
      <c r="AJ479" s="159">
        <f t="shared" si="108"/>
        <v>0.81330063567018962</v>
      </c>
      <c r="AK479" s="159">
        <f t="shared" si="108"/>
        <v>0.28539477466653629</v>
      </c>
      <c r="AL479" s="159">
        <f t="shared" si="108"/>
        <v>0.28539477466652741</v>
      </c>
      <c r="AM479" s="159">
        <f t="shared" si="108"/>
        <v>0.28539477466652741</v>
      </c>
      <c r="AN479" s="159">
        <f t="shared" si="108"/>
        <v>0.1924521650996894</v>
      </c>
      <c r="AO479" s="159">
        <f t="shared" si="108"/>
        <v>0.13699883584352576</v>
      </c>
      <c r="AP479" s="159">
        <f t="shared" si="108"/>
        <v>0.13699883584352576</v>
      </c>
      <c r="AQ479" s="159">
        <f t="shared" si="108"/>
        <v>0.13699883584352576</v>
      </c>
      <c r="AR479" s="159">
        <f t="shared" si="108"/>
        <v>0.13699883584352576</v>
      </c>
      <c r="AS479" s="159">
        <f t="shared" si="108"/>
        <v>0.13699883584352576</v>
      </c>
      <c r="AT479" s="159">
        <f t="shared" si="108"/>
        <v>0.13699883584352576</v>
      </c>
      <c r="AU479" s="159">
        <f t="shared" si="108"/>
        <v>0.13699883584352576</v>
      </c>
      <c r="AV479" s="159">
        <f t="shared" si="108"/>
        <v>0.10707995189006243</v>
      </c>
      <c r="AW479" s="159">
        <f t="shared" si="108"/>
        <v>6.5253326756742822E-2</v>
      </c>
      <c r="AX479" s="159">
        <f t="shared" si="108"/>
        <v>2.6633198346614186E-2</v>
      </c>
      <c r="AY479" s="159">
        <f t="shared" si="108"/>
        <v>1.9469296226594952E-3</v>
      </c>
      <c r="AZ479" s="159">
        <f t="shared" si="108"/>
        <v>5.5511151231257827E-17</v>
      </c>
      <c r="BA479" s="159">
        <f t="shared" si="108"/>
        <v>0</v>
      </c>
      <c r="BB479" s="159">
        <f t="shared" si="108"/>
        <v>0</v>
      </c>
      <c r="BC479" s="159">
        <f t="shared" si="108"/>
        <v>0</v>
      </c>
      <c r="BD479" s="159">
        <f t="shared" si="108"/>
        <v>0</v>
      </c>
      <c r="BE479" s="159">
        <f t="shared" si="108"/>
        <v>0</v>
      </c>
      <c r="BF479" s="159">
        <f t="shared" si="108"/>
        <v>0</v>
      </c>
      <c r="BG479" s="159">
        <f t="shared" si="108"/>
        <v>0</v>
      </c>
      <c r="BH479" s="159">
        <f t="shared" si="108"/>
        <v>0</v>
      </c>
      <c r="BI479" s="159">
        <f t="shared" si="108"/>
        <v>0</v>
      </c>
    </row>
    <row r="480" spans="1:256" s="6" customFormat="1" hidden="1" outlineLevel="2" x14ac:dyDescent="0.2">
      <c r="A480" s="19"/>
      <c r="B480" s="42">
        <f>C492</f>
        <v>0</v>
      </c>
      <c r="C480" s="43"/>
      <c r="D480" s="44" t="s">
        <v>72</v>
      </c>
      <c r="E480" s="43"/>
      <c r="F480" s="45"/>
      <c r="G480" s="160">
        <f>IF(G$3&gt;A1taxremlife,A1taxvalue-SUM($F480:F480),IF(A1taxremlife="N/A","n/a",A1taxvalue/A1taxremlife))</f>
        <v>0</v>
      </c>
      <c r="H480" s="160">
        <f>IF(H$3&gt;A1taxremlife,A1taxvalue-SUM($F480:G480),IF(A1taxremlife="N/A","n/a",A1taxvalue/A1taxremlife))</f>
        <v>0</v>
      </c>
      <c r="I480" s="160">
        <f>IF(I$3&gt;A1taxremlife,A1taxvalue-SUM($F480:H480),IF(A1taxremlife="N/A","n/a",A1taxvalue/A1taxremlife))</f>
        <v>0</v>
      </c>
      <c r="J480" s="160">
        <f>IF(J$3&gt;A1taxremlife,A1taxvalue-SUM($F480:I480),IF(A1taxremlife="N/A","n/a",A1taxvalue/A1taxremlife))</f>
        <v>0</v>
      </c>
      <c r="K480" s="160">
        <f>IF(K$3&gt;A1taxremlife,A1taxvalue-SUM($F480:J480),IF(A1taxremlife="N/A","n/a",A1taxvalue/A1taxremlife))</f>
        <v>0</v>
      </c>
      <c r="L480" s="160">
        <f>IF(L$3&gt;A1taxremlife,A1taxvalue-SUM($F480:K480),IF(A1taxremlife="N/A","n/a",A1taxvalue/A1taxremlife))</f>
        <v>0</v>
      </c>
      <c r="M480" s="160">
        <f>IF(M$3&gt;A1taxremlife,A1taxvalue-SUM($F480:L480),IF(A1taxremlife="N/A","n/a",A1taxvalue/A1taxremlife))</f>
        <v>0</v>
      </c>
      <c r="N480" s="160">
        <f>IF(N$3&gt;A1taxremlife,A1taxvalue-SUM($F480:M480),IF(A1taxremlife="N/A","n/a",A1taxvalue/A1taxremlife))</f>
        <v>0</v>
      </c>
      <c r="O480" s="160">
        <f>IF(O$3&gt;A1taxremlife,A1taxvalue-SUM($F480:N480),IF(A1taxremlife="N/A","n/a",A1taxvalue/A1taxremlife))</f>
        <v>0</v>
      </c>
      <c r="P480" s="160">
        <f>IF(P$3&gt;A1taxremlife,A1taxvalue-SUM($F480:O480),IF(A1taxremlife="N/A","n/a",A1taxvalue/A1taxremlife))</f>
        <v>0</v>
      </c>
      <c r="Q480" s="160">
        <f>IF(Q$3&gt;A1taxremlife,A1taxvalue-SUM($F480:P480),IF(A1taxremlife="N/A","n/a",A1taxvalue/A1taxremlife))</f>
        <v>0</v>
      </c>
      <c r="R480" s="160">
        <f>IF(R$3&gt;A1taxremlife,A1taxvalue-SUM($F480:Q480),IF(A1taxremlife="N/A","n/a",A1taxvalue/A1taxremlife))</f>
        <v>0</v>
      </c>
      <c r="S480" s="160">
        <f>IF(S$3&gt;A1taxremlife,A1taxvalue-SUM($F480:R480),IF(A1taxremlife="N/A","n/a",A1taxvalue/A1taxremlife))</f>
        <v>0</v>
      </c>
      <c r="T480" s="160">
        <f>IF(T$3&gt;A1taxremlife,A1taxvalue-SUM($F480:S480),IF(A1taxremlife="N/A","n/a",A1taxvalue/A1taxremlife))</f>
        <v>0</v>
      </c>
      <c r="U480" s="160">
        <f>IF(U$3&gt;A1taxremlife,A1taxvalue-SUM($F480:T480),IF(A1taxremlife="N/A","n/a",A1taxvalue/A1taxremlife))</f>
        <v>0</v>
      </c>
      <c r="V480" s="160">
        <f>IF(V$3&gt;A1taxremlife,A1taxvalue-SUM($F480:U480),IF(A1taxremlife="N/A","n/a",A1taxvalue/A1taxremlife))</f>
        <v>0</v>
      </c>
      <c r="W480" s="160">
        <f>IF(W$3&gt;A1taxremlife,A1taxvalue-SUM($F480:V480),IF(A1taxremlife="N/A","n/a",A1taxvalue/A1taxremlife))</f>
        <v>0</v>
      </c>
      <c r="X480" s="160">
        <f>IF(X$3&gt;A1taxremlife,A1taxvalue-SUM($F480:W480),IF(A1taxremlife="N/A","n/a",A1taxvalue/A1taxremlife))</f>
        <v>0</v>
      </c>
      <c r="Y480" s="160">
        <f>IF(Y$3&gt;A1taxremlife,A1taxvalue-SUM($F480:X480),IF(A1taxremlife="N/A","n/a",A1taxvalue/A1taxremlife))</f>
        <v>0</v>
      </c>
      <c r="Z480" s="160">
        <f>IF(Z$3&gt;A1taxremlife,A1taxvalue-SUM($F480:Y480),IF(A1taxremlife="N/A","n/a",A1taxvalue/A1taxremlife))</f>
        <v>0</v>
      </c>
      <c r="AA480" s="160">
        <f>IF(AA$3&gt;A1taxremlife,A1taxvalue-SUM($F480:Z480),IF(A1taxremlife="N/A","n/a",A1taxvalue/A1taxremlife))</f>
        <v>0</v>
      </c>
      <c r="AB480" s="160">
        <f>IF(AB$3&gt;A1taxremlife,A1taxvalue-SUM($F480:AA480),IF(A1taxremlife="N/A","n/a",A1taxvalue/A1taxremlife))</f>
        <v>0</v>
      </c>
      <c r="AC480" s="160">
        <f>IF(AC$3&gt;A1taxremlife,A1taxvalue-SUM($F480:AB480),IF(A1taxremlife="N/A","n/a",A1taxvalue/A1taxremlife))</f>
        <v>0</v>
      </c>
      <c r="AD480" s="160">
        <f>IF(AD$3&gt;A1taxremlife,A1taxvalue-SUM($F480:AC480),IF(A1taxremlife="N/A","n/a",A1taxvalue/A1taxremlife))</f>
        <v>0</v>
      </c>
      <c r="AE480" s="160">
        <f>IF(AE$3&gt;A1taxremlife,A1taxvalue-SUM($F480:AD480),IF(A1taxremlife="N/A","n/a",A1taxvalue/A1taxremlife))</f>
        <v>0</v>
      </c>
      <c r="AF480" s="160">
        <f>IF(AF$3&gt;A1taxremlife,A1taxvalue-SUM($F480:AE480),IF(A1taxremlife="N/A","n/a",A1taxvalue/A1taxremlife))</f>
        <v>0</v>
      </c>
      <c r="AG480" s="160">
        <f>IF(AG$3&gt;A1taxremlife,A1taxvalue-SUM($F480:AF480),IF(A1taxremlife="N/A","n/a",A1taxvalue/A1taxremlife))</f>
        <v>0</v>
      </c>
      <c r="AH480" s="160">
        <f>IF(AH$3&gt;A1taxremlife,A1taxvalue-SUM($F480:AG480),IF(A1taxremlife="N/A","n/a",A1taxvalue/A1taxremlife))</f>
        <v>0</v>
      </c>
      <c r="AI480" s="160">
        <f>IF(AI$3&gt;A1taxremlife,A1taxvalue-SUM($F480:AH480),IF(A1taxremlife="N/A","n/a",A1taxvalue/A1taxremlife))</f>
        <v>0</v>
      </c>
      <c r="AJ480" s="160">
        <f>IF(AJ$3&gt;A1taxremlife,A1taxvalue-SUM($F480:AI480),IF(A1taxremlife="N/A","n/a",A1taxvalue/A1taxremlife))</f>
        <v>0</v>
      </c>
      <c r="AK480" s="160">
        <f>IF(AK$3&gt;A1taxremlife,A1taxvalue-SUM($F480:AJ480),IF(A1taxremlife="N/A","n/a",A1taxvalue/A1taxremlife))</f>
        <v>0</v>
      </c>
      <c r="AL480" s="160">
        <f>IF(AL$3&gt;A1taxremlife,A1taxvalue-SUM($F480:AK480),IF(A1taxremlife="N/A","n/a",A1taxvalue/A1taxremlife))</f>
        <v>0</v>
      </c>
      <c r="AM480" s="160">
        <f>IF(AM$3&gt;A1taxremlife,A1taxvalue-SUM($F480:AL480),IF(A1taxremlife="N/A","n/a",A1taxvalue/A1taxremlife))</f>
        <v>0</v>
      </c>
      <c r="AN480" s="160">
        <f>IF(AN$3&gt;A1taxremlife,A1taxvalue-SUM($F480:AM480),IF(A1taxremlife="N/A","n/a",A1taxvalue/A1taxremlife))</f>
        <v>0</v>
      </c>
      <c r="AO480" s="160">
        <f>IF(AO$3&gt;A1taxremlife,A1taxvalue-SUM($F480:AN480),IF(A1taxremlife="N/A","n/a",A1taxvalue/A1taxremlife))</f>
        <v>0</v>
      </c>
      <c r="AP480" s="160">
        <f>IF(AP$3&gt;A1taxremlife,A1taxvalue-SUM($F480:AO480),IF(A1taxremlife="N/A","n/a",A1taxvalue/A1taxremlife))</f>
        <v>0</v>
      </c>
      <c r="AQ480" s="160">
        <f>IF(AQ$3&gt;A1taxremlife,A1taxvalue-SUM($F480:AP480),IF(A1taxremlife="N/A","n/a",A1taxvalue/A1taxremlife))</f>
        <v>0</v>
      </c>
      <c r="AR480" s="160">
        <f>IF(AR$3&gt;A1taxremlife,A1taxvalue-SUM($F480:AQ480),IF(A1taxremlife="N/A","n/a",A1taxvalue/A1taxremlife))</f>
        <v>0</v>
      </c>
      <c r="AS480" s="160">
        <f>IF(AS$3&gt;A1taxremlife,A1taxvalue-SUM($F480:AR480),IF(A1taxremlife="N/A","n/a",A1taxvalue/A1taxremlife))</f>
        <v>0</v>
      </c>
      <c r="AT480" s="160">
        <f>IF(AT$3&gt;A1taxremlife,A1taxvalue-SUM($F480:AS480),IF(A1taxremlife="N/A","n/a",A1taxvalue/A1taxremlife))</f>
        <v>0</v>
      </c>
      <c r="AU480" s="160">
        <f>IF(AU$3&gt;A1taxremlife,A1taxvalue-SUM($F480:AT480),IF(A1taxremlife="N/A","n/a",A1taxvalue/A1taxremlife))</f>
        <v>0</v>
      </c>
      <c r="AV480" s="160">
        <f>IF(AV$3&gt;A1taxremlife,A1taxvalue-SUM($F480:AU480),IF(A1taxremlife="N/A","n/a",A1taxvalue/A1taxremlife))</f>
        <v>0</v>
      </c>
      <c r="AW480" s="160">
        <f>IF(AW$3&gt;A1taxremlife,A1taxvalue-SUM($F480:AV480),IF(A1taxremlife="N/A","n/a",A1taxvalue/A1taxremlife))</f>
        <v>0</v>
      </c>
      <c r="AX480" s="160">
        <f>IF(AX$3&gt;A1taxremlife,A1taxvalue-SUM($F480:AW480),IF(A1taxremlife="N/A","n/a",A1taxvalue/A1taxremlife))</f>
        <v>0</v>
      </c>
      <c r="AY480" s="160">
        <f>IF(AY$3&gt;A1taxremlife,A1taxvalue-SUM($F480:AX480),IF(A1taxremlife="N/A","n/a",A1taxvalue/A1taxremlife))</f>
        <v>0</v>
      </c>
      <c r="AZ480" s="160">
        <f>IF(AZ$3&gt;A1taxremlife,A1taxvalue-SUM($F480:AY480),IF(A1taxremlife="N/A","n/a",A1taxvalue/A1taxremlife))</f>
        <v>0</v>
      </c>
      <c r="BA480" s="160">
        <f>IF(BA$3&gt;A1taxremlife,A1taxvalue-SUM($F480:AZ480),IF(A1taxremlife="N/A","n/a",A1taxvalue/A1taxremlife))</f>
        <v>0</v>
      </c>
      <c r="BB480" s="160">
        <f>IF(BB$3&gt;A1taxremlife,A1taxvalue-SUM($F480:BA480),IF(A1taxremlife="N/A","n/a",A1taxvalue/A1taxremlife))</f>
        <v>0</v>
      </c>
      <c r="BC480" s="160">
        <f>IF(BC$3&gt;A1taxremlife,A1taxvalue-SUM($F480:BB480),IF(A1taxremlife="N/A","n/a",A1taxvalue/A1taxremlife))</f>
        <v>0</v>
      </c>
      <c r="BD480" s="160">
        <f>IF(BD$3&gt;A1taxremlife,A1taxvalue-SUM($F480:BC480),IF(A1taxremlife="N/A","n/a",A1taxvalue/A1taxremlife))</f>
        <v>0</v>
      </c>
      <c r="BE480" s="160">
        <f>IF(BE$3&gt;A1taxremlife,A1taxvalue-SUM($F480:BD480),IF(A1taxremlife="N/A","n/a",A1taxvalue/A1taxremlife))</f>
        <v>0</v>
      </c>
      <c r="BF480" s="160">
        <f>IF(BF$3&gt;A1taxremlife,A1taxvalue-SUM($F480:BE480),IF(A1taxremlife="N/A","n/a",A1taxvalue/A1taxremlife))</f>
        <v>0</v>
      </c>
      <c r="BG480" s="160">
        <f>IF(BG$3&gt;A1taxremlife,A1taxvalue-SUM($F480:BF480),IF(A1taxremlife="N/A","n/a",A1taxvalue/A1taxremlife))</f>
        <v>0</v>
      </c>
      <c r="BH480" s="160">
        <f>IF(BH$3&gt;A1taxremlife,A1taxvalue-SUM($F480:BG480),IF(A1taxremlife="N/A","n/a",A1taxvalue/A1taxremlife))</f>
        <v>0</v>
      </c>
      <c r="BI480" s="160">
        <f>IF(BI$3&gt;A1taxremlife,A1taxvalue-SUM($F480:BH480),IF(A1taxremlife="N/A","n/a",A1taxvalue/A1taxremlife))</f>
        <v>0</v>
      </c>
      <c r="BJ480" s="19"/>
      <c r="BK480" s="19"/>
    </row>
    <row r="481" spans="1:63" s="6" customFormat="1" hidden="1" outlineLevel="2" x14ac:dyDescent="0.2">
      <c r="A481" s="19"/>
      <c r="B481" s="35"/>
      <c r="C481" s="34"/>
      <c r="D481" s="469" t="s">
        <v>71</v>
      </c>
      <c r="E481" s="281">
        <v>0</v>
      </c>
      <c r="F481" s="37"/>
      <c r="G481" s="161"/>
      <c r="H481" s="161"/>
      <c r="I481" s="161"/>
      <c r="J481" s="161"/>
      <c r="K481" s="161"/>
      <c r="L481" s="161"/>
      <c r="M481" s="161"/>
      <c r="N481" s="161"/>
      <c r="O481" s="161"/>
      <c r="P481" s="161"/>
      <c r="Q481" s="161"/>
      <c r="R481" s="161"/>
      <c r="S481" s="161"/>
      <c r="T481" s="161"/>
      <c r="U481" s="161"/>
      <c r="V481" s="161"/>
      <c r="W481" s="161"/>
      <c r="X481" s="161"/>
      <c r="Y481" s="161"/>
      <c r="Z481" s="161"/>
      <c r="AA481" s="161"/>
      <c r="AB481" s="161"/>
      <c r="AC481" s="161"/>
      <c r="AD481" s="161"/>
      <c r="AE481" s="161"/>
      <c r="AF481" s="161"/>
      <c r="AG481" s="161"/>
      <c r="AH481" s="161"/>
      <c r="AI481" s="161"/>
      <c r="AJ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9"/>
      <c r="BK481" s="19"/>
    </row>
    <row r="482" spans="1:63" s="6" customFormat="1" hidden="1" outlineLevel="2" x14ac:dyDescent="0.2">
      <c r="A482" s="19"/>
      <c r="B482" s="35"/>
      <c r="C482" s="34"/>
      <c r="D482" s="469"/>
      <c r="E482" s="281">
        <v>1</v>
      </c>
      <c r="F482" s="37"/>
      <c r="G482" s="304"/>
      <c r="H482" s="161">
        <f>IF(A1taxstdlife="n/a","n/a",IF(H$3&gt;(A1taxstdlife+$E482),((Input!$G$143+Input!$G$109)*$G$7)-SUM($G482:G482),((Input!$G$143+Input!$G$109)*$G$7)/A1taxstdlife))</f>
        <v>0</v>
      </c>
      <c r="I482" s="161">
        <f>IF(A1taxstdlife="n/a","n/a",IF(I$3&gt;(A1taxstdlife+$E482),((Input!$G$143+Input!$G$109)*$G$7)-SUM($G482:H482),((Input!$G$143+Input!$G$109)*$G$7)/A1taxstdlife))</f>
        <v>0</v>
      </c>
      <c r="J482" s="161">
        <f>IF(A1taxstdlife="n/a","n/a",IF(J$3&gt;(A1taxstdlife+$E482),((Input!$G$143+Input!$G$109)*$G$7)-SUM($G482:I482),((Input!$G$143+Input!$G$109)*$G$7)/A1taxstdlife))</f>
        <v>0</v>
      </c>
      <c r="K482" s="161">
        <f>IF(A1taxstdlife="n/a","n/a",IF(K$3&gt;(A1taxstdlife+$E482),((Input!$G$143+Input!$G$109)*$G$7)-SUM($G482:J482),((Input!$G$143+Input!$G$109)*$G$7)/A1taxstdlife))</f>
        <v>0</v>
      </c>
      <c r="L482" s="161">
        <f>IF(A1taxstdlife="n/a","n/a",IF(L$3&gt;(A1taxstdlife+$E482),((Input!$G$143+Input!$G$109)*$G$7)-SUM($G482:K482),((Input!$G$143+Input!$G$109)*$G$7)/A1taxstdlife))</f>
        <v>0</v>
      </c>
      <c r="M482" s="161">
        <f>IF(A1taxstdlife="n/a","n/a",IF(M$3&gt;(A1taxstdlife+$E482),((Input!$G$143+Input!$G$109)*$G$7)-SUM($G482:L482),((Input!$G$143+Input!$G$109)*$G$7)/A1taxstdlife))</f>
        <v>0</v>
      </c>
      <c r="N482" s="161">
        <f>IF(A1taxstdlife="n/a","n/a",IF(N$3&gt;(A1taxstdlife+$E482),((Input!$G$143+Input!$G$109)*$G$7)-SUM($G482:M482),((Input!$G$143+Input!$G$109)*$G$7)/A1taxstdlife))</f>
        <v>0</v>
      </c>
      <c r="O482" s="161">
        <f>IF(A1taxstdlife="n/a","n/a",IF(O$3&gt;(A1taxstdlife+$E482),((Input!$G$143+Input!$G$109)*$G$7)-SUM($G482:N482),((Input!$G$143+Input!$G$109)*$G$7)/A1taxstdlife))</f>
        <v>0</v>
      </c>
      <c r="P482" s="161">
        <f>IF(A1taxstdlife="n/a","n/a",IF(P$3&gt;(A1taxstdlife+$E482),((Input!$G$143+Input!$G$109)*$G$7)-SUM($G482:O482),((Input!$G$143+Input!$G$109)*$G$7)/A1taxstdlife))</f>
        <v>0</v>
      </c>
      <c r="Q482" s="161">
        <f>IF(A1taxstdlife="n/a","n/a",IF(Q$3&gt;(A1taxstdlife+$E482),((Input!$G$143+Input!$G$109)*$G$7)-SUM($G482:P482),((Input!$G$143+Input!$G$109)*$G$7)/A1taxstdlife))</f>
        <v>0</v>
      </c>
      <c r="R482" s="161">
        <f>IF(A1taxstdlife="n/a","n/a",IF(R$3&gt;(A1taxstdlife+$E482),((Input!$G$143+Input!$G$109)*$G$7)-SUM($G482:Q482),((Input!$G$143+Input!$G$109)*$G$7)/A1taxstdlife))</f>
        <v>0</v>
      </c>
      <c r="S482" s="161">
        <f>IF(A1taxstdlife="n/a","n/a",IF(S$3&gt;(A1taxstdlife+$E482),((Input!$G$143+Input!$G$109)*$G$7)-SUM($G482:R482),((Input!$G$143+Input!$G$109)*$G$7)/A1taxstdlife))</f>
        <v>0</v>
      </c>
      <c r="T482" s="161">
        <f>IF(A1taxstdlife="n/a","n/a",IF(T$3&gt;(A1taxstdlife+$E482),((Input!$G$143+Input!$G$109)*$G$7)-SUM($G482:S482),((Input!$G$143+Input!$G$109)*$G$7)/A1taxstdlife))</f>
        <v>0</v>
      </c>
      <c r="U482" s="161">
        <f>IF(A1taxstdlife="n/a","n/a",IF(U$3&gt;(A1taxstdlife+$E482),((Input!$G$143+Input!$G$109)*$G$7)-SUM($G482:T482),((Input!$G$143+Input!$G$109)*$G$7)/A1taxstdlife))</f>
        <v>0</v>
      </c>
      <c r="V482" s="161">
        <f>IF(A1taxstdlife="n/a","n/a",IF(V$3&gt;(A1taxstdlife+$E482),((Input!$G$143+Input!$G$109)*$G$7)-SUM($G482:U482),((Input!$G$143+Input!$G$109)*$G$7)/A1taxstdlife))</f>
        <v>0</v>
      </c>
      <c r="W482" s="161">
        <f>IF(A1taxstdlife="n/a","n/a",IF(W$3&gt;(A1taxstdlife+$E482),((Input!$G$143+Input!$G$109)*$G$7)-SUM($G482:V482),((Input!$G$143+Input!$G$109)*$G$7)/A1taxstdlife))</f>
        <v>0</v>
      </c>
      <c r="X482" s="161">
        <f>IF(A1taxstdlife="n/a","n/a",IF(X$3&gt;(A1taxstdlife+$E482),((Input!$G$143+Input!$G$109)*$G$7)-SUM($G482:W482),((Input!$G$143+Input!$G$109)*$G$7)/A1taxstdlife))</f>
        <v>0</v>
      </c>
      <c r="Y482" s="161">
        <f>IF(A1taxstdlife="n/a","n/a",IF(Y$3&gt;(A1taxstdlife+$E482),((Input!$G$143+Input!$G$109)*$G$7)-SUM($G482:X482),((Input!$G$143+Input!$G$109)*$G$7)/A1taxstdlife))</f>
        <v>0</v>
      </c>
      <c r="Z482" s="161">
        <f>IF(A1taxstdlife="n/a","n/a",IF(Z$3&gt;(A1taxstdlife+$E482),((Input!$G$143+Input!$G$109)*$G$7)-SUM($G482:Y482),((Input!$G$143+Input!$G$109)*$G$7)/A1taxstdlife))</f>
        <v>0</v>
      </c>
      <c r="AA482" s="161">
        <f>IF(A1taxstdlife="n/a","n/a",IF(AA$3&gt;(A1taxstdlife+$E482),((Input!$G$143+Input!$G$109)*$G$7)-SUM($G482:Z482),((Input!$G$143+Input!$G$109)*$G$7)/A1taxstdlife))</f>
        <v>0</v>
      </c>
      <c r="AB482" s="161">
        <f>IF(A1taxstdlife="n/a","n/a",IF(AB$3&gt;(A1taxstdlife+$E482),((Input!$G$143+Input!$G$109)*$G$7)-SUM($G482:AA482),((Input!$G$143+Input!$G$109)*$G$7)/A1taxstdlife))</f>
        <v>0</v>
      </c>
      <c r="AC482" s="161">
        <f>IF(A1taxstdlife="n/a","n/a",IF(AC$3&gt;(A1taxstdlife+$E482),((Input!$G$143+Input!$G$109)*$G$7)-SUM($G482:AB482),((Input!$G$143+Input!$G$109)*$G$7)/A1taxstdlife))</f>
        <v>0</v>
      </c>
      <c r="AD482" s="161">
        <f>IF(A1taxstdlife="n/a","n/a",IF(AD$3&gt;(A1taxstdlife+$E482),((Input!$G$143+Input!$G$109)*$G$7)-SUM($G482:AC482),((Input!$G$143+Input!$G$109)*$G$7)/A1taxstdlife))</f>
        <v>0</v>
      </c>
      <c r="AE482" s="161">
        <f>IF(A1taxstdlife="n/a","n/a",IF(AE$3&gt;(A1taxstdlife+$E482),((Input!$G$143+Input!$G$109)*$G$7)-SUM($G482:AD482),((Input!$G$143+Input!$G$109)*$G$7)/A1taxstdlife))</f>
        <v>0</v>
      </c>
      <c r="AF482" s="161">
        <f>IF(A1taxstdlife="n/a","n/a",IF(AF$3&gt;(A1taxstdlife+$E482),((Input!$G$143+Input!$G$109)*$G$7)-SUM($G482:AE482),((Input!$G$143+Input!$G$109)*$G$7)/A1taxstdlife))</f>
        <v>0</v>
      </c>
      <c r="AG482" s="161">
        <f>IF(A1taxstdlife="n/a","n/a",IF(AG$3&gt;(A1taxstdlife+$E482),((Input!$G$143+Input!$G$109)*$G$7)-SUM($G482:AF482),((Input!$G$143+Input!$G$109)*$G$7)/A1taxstdlife))</f>
        <v>0</v>
      </c>
      <c r="AH482" s="161">
        <f>IF(A1taxstdlife="n/a","n/a",IF(AH$3&gt;(A1taxstdlife+$E482),((Input!$G$143+Input!$G$109)*$G$7)-SUM($G482:AG482),((Input!$G$143+Input!$G$109)*$G$7)/A1taxstdlife))</f>
        <v>0</v>
      </c>
      <c r="AI482" s="161">
        <f>IF(A1taxstdlife="n/a","n/a",IF(AI$3&gt;(A1taxstdlife+$E482),((Input!$G$143+Input!$G$109)*$G$7)-SUM($G482:AH482),((Input!$G$143+Input!$G$109)*$G$7)/A1taxstdlife))</f>
        <v>0</v>
      </c>
      <c r="AJ482" s="161">
        <f>IF(A1taxstdlife="n/a","n/a",IF(AJ$3&gt;(A1taxstdlife+$E482),((Input!$G$143+Input!$G$109)*$G$7)-SUM($G482:AI482),((Input!$G$143+Input!$G$109)*$G$7)/A1taxstdlife))</f>
        <v>0</v>
      </c>
      <c r="AK482" s="161">
        <f>IF(A1taxstdlife="n/a","n/a",IF(AK$3&gt;(A1taxstdlife+$E482),((Input!$G$143+Input!$G$109)*$G$7)-SUM($G482:AJ482),((Input!$G$143+Input!$G$109)*$G$7)/A1taxstdlife))</f>
        <v>0</v>
      </c>
      <c r="AL482" s="161">
        <f>IF(A1taxstdlife="n/a","n/a",IF(AL$3&gt;(A1taxstdlife+$E482),((Input!$G$143+Input!$G$109)*$G$7)-SUM($G482:AK482),((Input!$G$143+Input!$G$109)*$G$7)/A1taxstdlife))</f>
        <v>0</v>
      </c>
      <c r="AM482" s="161">
        <f>IF(A1taxstdlife="n/a","n/a",IF(AM$3&gt;(A1taxstdlife+$E482),((Input!$G$143+Input!$G$109)*$G$7)-SUM($G482:AL482),((Input!$G$143+Input!$G$109)*$G$7)/A1taxstdlife))</f>
        <v>0</v>
      </c>
      <c r="AN482" s="161">
        <f>IF(A1taxstdlife="n/a","n/a",IF(AN$3&gt;(A1taxstdlife+$E482),((Input!$G$143+Input!$G$109)*$G$7)-SUM($G482:AM482),((Input!$G$143+Input!$G$109)*$G$7)/A1taxstdlife))</f>
        <v>0</v>
      </c>
      <c r="AO482" s="161">
        <f>IF(A1taxstdlife="n/a","n/a",IF(AO$3&gt;(A1taxstdlife+$E482),((Input!$G$143+Input!$G$109)*$G$7)-SUM($G482:AN482),((Input!$G$143+Input!$G$109)*$G$7)/A1taxstdlife))</f>
        <v>0</v>
      </c>
      <c r="AP482" s="161">
        <f>IF(A1taxstdlife="n/a","n/a",IF(AP$3&gt;(A1taxstdlife+$E482),((Input!$G$143+Input!$G$109)*$G$7)-SUM($G482:AO482),((Input!$G$143+Input!$G$109)*$G$7)/A1taxstdlife))</f>
        <v>0</v>
      </c>
      <c r="AQ482" s="161">
        <f>IF(A1taxstdlife="n/a","n/a",IF(AQ$3&gt;(A1taxstdlife+$E482),((Input!$G$143+Input!$G$109)*$G$7)-SUM($G482:AP482),((Input!$G$143+Input!$G$109)*$G$7)/A1taxstdlife))</f>
        <v>0</v>
      </c>
      <c r="AR482" s="161">
        <f>IF(A1taxstdlife="n/a","n/a",IF(AR$3&gt;(A1taxstdlife+$E482),((Input!$G$143+Input!$G$109)*$G$7)-SUM($G482:AQ482),((Input!$G$143+Input!$G$109)*$G$7)/A1taxstdlife))</f>
        <v>0</v>
      </c>
      <c r="AS482" s="161">
        <f>IF(A1taxstdlife="n/a","n/a",IF(AS$3&gt;(A1taxstdlife+$E482),((Input!$G$143+Input!$G$109)*$G$7)-SUM($G482:AR482),((Input!$G$143+Input!$G$109)*$G$7)/A1taxstdlife))</f>
        <v>0</v>
      </c>
      <c r="AT482" s="161">
        <f>IF(A1taxstdlife="n/a","n/a",IF(AT$3&gt;(A1taxstdlife+$E482),((Input!$G$143+Input!$G$109)*$G$7)-SUM($G482:AS482),((Input!$G$143+Input!$G$109)*$G$7)/A1taxstdlife))</f>
        <v>0</v>
      </c>
      <c r="AU482" s="161">
        <f>IF(A1taxstdlife="n/a","n/a",IF(AU$3&gt;(A1taxstdlife+$E482),((Input!$G$143+Input!$G$109)*$G$7)-SUM($G482:AT482),((Input!$G$143+Input!$G$109)*$G$7)/A1taxstdlife))</f>
        <v>0</v>
      </c>
      <c r="AV482" s="161">
        <f>IF(A1taxstdlife="n/a","n/a",IF(AV$3&gt;(A1taxstdlife+$E482),((Input!$G$143+Input!$G$109)*$G$7)-SUM($G482:AU482),((Input!$G$143+Input!$G$109)*$G$7)/A1taxstdlife))</f>
        <v>0</v>
      </c>
      <c r="AW482" s="161">
        <f>IF(A1taxstdlife="n/a","n/a",IF(AW$3&gt;(A1taxstdlife+$E482),((Input!$G$143+Input!$G$109)*$G$7)-SUM($G482:AV482),((Input!$G$143+Input!$G$109)*$G$7)/A1taxstdlife))</f>
        <v>0</v>
      </c>
      <c r="AX482" s="161">
        <f>IF(A1taxstdlife="n/a","n/a",IF(AX$3&gt;(A1taxstdlife+$E482),((Input!$G$143+Input!$G$109)*$G$7)-SUM($G482:AW482),((Input!$G$143+Input!$G$109)*$G$7)/A1taxstdlife))</f>
        <v>0</v>
      </c>
      <c r="AY482" s="161">
        <f>IF(A1taxstdlife="n/a","n/a",IF(AY$3&gt;(A1taxstdlife+$E482),((Input!$G$143+Input!$G$109)*$G$7)-SUM($G482:AX482),((Input!$G$143+Input!$G$109)*$G$7)/A1taxstdlife))</f>
        <v>0</v>
      </c>
      <c r="AZ482" s="161">
        <f>IF(A1taxstdlife="n/a","n/a",IF(AZ$3&gt;(A1taxstdlife+$E482),((Input!$G$143+Input!$G$109)*$G$7)-SUM($G482:AY482),((Input!$G$143+Input!$G$109)*$G$7)/A1taxstdlife))</f>
        <v>0</v>
      </c>
      <c r="BA482" s="161">
        <f>IF(A1taxstdlife="n/a","n/a",IF(BA$3&gt;(A1taxstdlife+$E482),((Input!$G$143+Input!$G$109)*$G$7)-SUM($G482:AZ482),((Input!$G$143+Input!$G$109)*$G$7)/A1taxstdlife))</f>
        <v>0</v>
      </c>
      <c r="BB482" s="161">
        <f>IF(A1taxstdlife="n/a","n/a",IF(BB$3&gt;(A1taxstdlife+$E482),((Input!$G$143+Input!$G$109)*$G$7)-SUM($G482:BA482),((Input!$G$143+Input!$G$109)*$G$7)/A1taxstdlife))</f>
        <v>0</v>
      </c>
      <c r="BC482" s="161">
        <f>IF(A1taxstdlife="n/a","n/a",IF(BC$3&gt;(A1taxstdlife+$E482),((Input!$G$143+Input!$G$109)*$G$7)-SUM($G482:BB482),((Input!$G$143+Input!$G$109)*$G$7)/A1taxstdlife))</f>
        <v>0</v>
      </c>
      <c r="BD482" s="161">
        <f>IF(A1taxstdlife="n/a","n/a",IF(BD$3&gt;(A1taxstdlife+$E482),((Input!$G$143+Input!$G$109)*$G$7)-SUM($G482:BC482),((Input!$G$143+Input!$G$109)*$G$7)/A1taxstdlife))</f>
        <v>0</v>
      </c>
      <c r="BE482" s="161">
        <f>IF(A1taxstdlife="n/a","n/a",IF(BE$3&gt;(A1taxstdlife+$E482),((Input!$G$143+Input!$G$109)*$G$7)-SUM($G482:BD482),((Input!$G$143+Input!$G$109)*$G$7)/A1taxstdlife))</f>
        <v>0</v>
      </c>
      <c r="BF482" s="161">
        <f>IF(A1taxstdlife="n/a","n/a",IF(BF$3&gt;(A1taxstdlife+$E482),((Input!$G$143+Input!$G$109)*$G$7)-SUM($G482:BE482),((Input!$G$143+Input!$G$109)*$G$7)/A1taxstdlife))</f>
        <v>0</v>
      </c>
      <c r="BG482" s="161">
        <f>IF(A1taxstdlife="n/a","n/a",IF(BG$3&gt;(A1taxstdlife+$E482),((Input!$G$143+Input!$G$109)*$G$7)-SUM($G482:BF482),((Input!$G$143+Input!$G$109)*$G$7)/A1taxstdlife))</f>
        <v>0</v>
      </c>
      <c r="BH482" s="161">
        <f>IF(A1taxstdlife="n/a","n/a",IF(BH$3&gt;(A1taxstdlife+$E482),((Input!$G$143+Input!$G$109)*$G$7)-SUM($G482:BG482),((Input!$G$143+Input!$G$109)*$G$7)/A1taxstdlife))</f>
        <v>0</v>
      </c>
      <c r="BI482" s="161">
        <f>IF(A1taxstdlife="n/a","n/a",IF(BI$3&gt;(A1taxstdlife+$E482),((Input!$G$143+Input!$G$109)*$G$7)-SUM($G482:BH482),((Input!$G$143+Input!$G$109)*$G$7)/A1taxstdlife))</f>
        <v>0</v>
      </c>
      <c r="BJ482" s="19"/>
      <c r="BK482" s="19"/>
    </row>
    <row r="483" spans="1:63" s="6" customFormat="1" hidden="1" outlineLevel="2" x14ac:dyDescent="0.2">
      <c r="A483" s="19"/>
      <c r="B483" s="35"/>
      <c r="C483" s="34"/>
      <c r="D483" s="469"/>
      <c r="E483" s="281">
        <v>2</v>
      </c>
      <c r="F483" s="37"/>
      <c r="G483" s="305"/>
      <c r="H483" s="306"/>
      <c r="I483" s="161">
        <f>IF(A1taxstdlife="n/a","n/a",IF(I$3&gt;(A1taxstdlife+$E483),((Input!$H$143+Input!$H$109)*$H$7)-SUM($H483:H483),((Input!$H$143+Input!$H$109)*$H$7)/A1taxstdlife))</f>
        <v>0</v>
      </c>
      <c r="J483" s="161">
        <f>IF(A1taxstdlife="n/a","n/a",IF(J$3&gt;(A1taxstdlife+$E483),((Input!$H$143+Input!$H$109)*$H$7)-SUM($H483:I483),((Input!$H$143+Input!$H$109)*$H$7)/A1taxstdlife))</f>
        <v>0</v>
      </c>
      <c r="K483" s="161">
        <f>IF(A1taxstdlife="n/a","n/a",IF(K$3&gt;(A1taxstdlife+$E483),((Input!$H$143+Input!$H$109)*$H$7)-SUM($H483:J483),((Input!$H$143+Input!$H$109)*$H$7)/A1taxstdlife))</f>
        <v>0</v>
      </c>
      <c r="L483" s="161">
        <f>IF(A1taxstdlife="n/a","n/a",IF(L$3&gt;(A1taxstdlife+$E483),((Input!$H$143+Input!$H$109)*$H$7)-SUM($H483:K483),((Input!$H$143+Input!$H$109)*$H$7)/A1taxstdlife))</f>
        <v>0</v>
      </c>
      <c r="M483" s="161">
        <f>IF(A1taxstdlife="n/a","n/a",IF(M$3&gt;(A1taxstdlife+$E483),((Input!$H$143+Input!$H$109)*$H$7)-SUM($H483:L483),((Input!$H$143+Input!$H$109)*$H$7)/A1taxstdlife))</f>
        <v>0</v>
      </c>
      <c r="N483" s="161">
        <f>IF(A1taxstdlife="n/a","n/a",IF(N$3&gt;(A1taxstdlife+$E483),((Input!$H$143+Input!$H$109)*$H$7)-SUM($H483:M483),((Input!$H$143+Input!$H$109)*$H$7)/A1taxstdlife))</f>
        <v>0</v>
      </c>
      <c r="O483" s="161">
        <f>IF(A1taxstdlife="n/a","n/a",IF(O$3&gt;(A1taxstdlife+$E483),((Input!$H$143+Input!$H$109)*$H$7)-SUM($H483:N483),((Input!$H$143+Input!$H$109)*$H$7)/A1taxstdlife))</f>
        <v>0</v>
      </c>
      <c r="P483" s="161">
        <f>IF(A1taxstdlife="n/a","n/a",IF(P$3&gt;(A1taxstdlife+$E483),((Input!$H$143+Input!$H$109)*$H$7)-SUM($H483:O483),((Input!$H$143+Input!$H$109)*$H$7)/A1taxstdlife))</f>
        <v>0</v>
      </c>
      <c r="Q483" s="161">
        <f>IF(A1taxstdlife="n/a","n/a",IF(Q$3&gt;(A1taxstdlife+$E483),((Input!$H$143+Input!$H$109)*$H$7)-SUM($H483:P483),((Input!$H$143+Input!$H$109)*$H$7)/A1taxstdlife))</f>
        <v>0</v>
      </c>
      <c r="R483" s="161">
        <f>IF(A1taxstdlife="n/a","n/a",IF(R$3&gt;(A1taxstdlife+$E483),((Input!$H$143+Input!$H$109)*$H$7)-SUM($H483:Q483),((Input!$H$143+Input!$H$109)*$H$7)/A1taxstdlife))</f>
        <v>0</v>
      </c>
      <c r="S483" s="161">
        <f>IF(A1taxstdlife="n/a","n/a",IF(S$3&gt;(A1taxstdlife+$E483),((Input!$H$143+Input!$H$109)*$H$7)-SUM($H483:R483),((Input!$H$143+Input!$H$109)*$H$7)/A1taxstdlife))</f>
        <v>0</v>
      </c>
      <c r="T483" s="161">
        <f>IF(A1taxstdlife="n/a","n/a",IF(T$3&gt;(A1taxstdlife+$E483),((Input!$H$143+Input!$H$109)*$H$7)-SUM($H483:S483),((Input!$H$143+Input!$H$109)*$H$7)/A1taxstdlife))</f>
        <v>0</v>
      </c>
      <c r="U483" s="161">
        <f>IF(A1taxstdlife="n/a","n/a",IF(U$3&gt;(A1taxstdlife+$E483),((Input!$H$143+Input!$H$109)*$H$7)-SUM($H483:T483),((Input!$H$143+Input!$H$109)*$H$7)/A1taxstdlife))</f>
        <v>0</v>
      </c>
      <c r="V483" s="161">
        <f>IF(A1taxstdlife="n/a","n/a",IF(V$3&gt;(A1taxstdlife+$E483),((Input!$H$143+Input!$H$109)*$H$7)-SUM($H483:U483),((Input!$H$143+Input!$H$109)*$H$7)/A1taxstdlife))</f>
        <v>0</v>
      </c>
      <c r="W483" s="161">
        <f>IF(A1taxstdlife="n/a","n/a",IF(W$3&gt;(A1taxstdlife+$E483),((Input!$H$143+Input!$H$109)*$H$7)-SUM($H483:V483),((Input!$H$143+Input!$H$109)*$H$7)/A1taxstdlife))</f>
        <v>0</v>
      </c>
      <c r="X483" s="161">
        <f>IF(A1taxstdlife="n/a","n/a",IF(X$3&gt;(A1taxstdlife+$E483),((Input!$H$143+Input!$H$109)*$H$7)-SUM($H483:W483),((Input!$H$143+Input!$H$109)*$H$7)/A1taxstdlife))</f>
        <v>0</v>
      </c>
      <c r="Y483" s="161">
        <f>IF(A1taxstdlife="n/a","n/a",IF(Y$3&gt;(A1taxstdlife+$E483),((Input!$H$143+Input!$H$109)*$H$7)-SUM($H483:X483),((Input!$H$143+Input!$H$109)*$H$7)/A1taxstdlife))</f>
        <v>0</v>
      </c>
      <c r="Z483" s="161">
        <f>IF(A1taxstdlife="n/a","n/a",IF(Z$3&gt;(A1taxstdlife+$E483),((Input!$H$143+Input!$H$109)*$H$7)-SUM($H483:Y483),((Input!$H$143+Input!$H$109)*$H$7)/A1taxstdlife))</f>
        <v>0</v>
      </c>
      <c r="AA483" s="161">
        <f>IF(A1taxstdlife="n/a","n/a",IF(AA$3&gt;(A1taxstdlife+$E483),((Input!$H$143+Input!$H$109)*$H$7)-SUM($H483:Z483),((Input!$H$143+Input!$H$109)*$H$7)/A1taxstdlife))</f>
        <v>0</v>
      </c>
      <c r="AB483" s="161">
        <f>IF(A1taxstdlife="n/a","n/a",IF(AB$3&gt;(A1taxstdlife+$E483),((Input!$H$143+Input!$H$109)*$H$7)-SUM($H483:AA483),((Input!$H$143+Input!$H$109)*$H$7)/A1taxstdlife))</f>
        <v>0</v>
      </c>
      <c r="AC483" s="161">
        <f>IF(A1taxstdlife="n/a","n/a",IF(AC$3&gt;(A1taxstdlife+$E483),((Input!$H$143+Input!$H$109)*$H$7)-SUM($H483:AB483),((Input!$H$143+Input!$H$109)*$H$7)/A1taxstdlife))</f>
        <v>0</v>
      </c>
      <c r="AD483" s="161">
        <f>IF(A1taxstdlife="n/a","n/a",IF(AD$3&gt;(A1taxstdlife+$E483),((Input!$H$143+Input!$H$109)*$H$7)-SUM($H483:AC483),((Input!$H$143+Input!$H$109)*$H$7)/A1taxstdlife))</f>
        <v>0</v>
      </c>
      <c r="AE483" s="161">
        <f>IF(A1taxstdlife="n/a","n/a",IF(AE$3&gt;(A1taxstdlife+$E483),((Input!$H$143+Input!$H$109)*$H$7)-SUM($H483:AD483),((Input!$H$143+Input!$H$109)*$H$7)/A1taxstdlife))</f>
        <v>0</v>
      </c>
      <c r="AF483" s="161">
        <f>IF(A1taxstdlife="n/a","n/a",IF(AF$3&gt;(A1taxstdlife+$E483),((Input!$H$143+Input!$H$109)*$H$7)-SUM($H483:AE483),((Input!$H$143+Input!$H$109)*$H$7)/A1taxstdlife))</f>
        <v>0</v>
      </c>
      <c r="AG483" s="161">
        <f>IF(A1taxstdlife="n/a","n/a",IF(AG$3&gt;(A1taxstdlife+$E483),((Input!$H$143+Input!$H$109)*$H$7)-SUM($H483:AF483),((Input!$H$143+Input!$H$109)*$H$7)/A1taxstdlife))</f>
        <v>0</v>
      </c>
      <c r="AH483" s="161">
        <f>IF(A1taxstdlife="n/a","n/a",IF(AH$3&gt;(A1taxstdlife+$E483),((Input!$H$143+Input!$H$109)*$H$7)-SUM($H483:AG483),((Input!$H$143+Input!$H$109)*$H$7)/A1taxstdlife))</f>
        <v>0</v>
      </c>
      <c r="AI483" s="161">
        <f>IF(A1taxstdlife="n/a","n/a",IF(AI$3&gt;(A1taxstdlife+$E483),((Input!$H$143+Input!$H$109)*$H$7)-SUM($H483:AH483),((Input!$H$143+Input!$H$109)*$H$7)/A1taxstdlife))</f>
        <v>0</v>
      </c>
      <c r="AJ483" s="161">
        <f>IF(A1taxstdlife="n/a","n/a",IF(AJ$3&gt;(A1taxstdlife+$E483),((Input!$H$143+Input!$H$109)*$H$7)-SUM($H483:AI483),((Input!$H$143+Input!$H$109)*$H$7)/A1taxstdlife))</f>
        <v>0</v>
      </c>
      <c r="AK483" s="161">
        <f>IF(A1taxstdlife="n/a","n/a",IF(AK$3&gt;(A1taxstdlife+$E483),((Input!$H$143+Input!$H$109)*$H$7)-SUM($H483:AJ483),((Input!$H$143+Input!$H$109)*$H$7)/A1taxstdlife))</f>
        <v>0</v>
      </c>
      <c r="AL483" s="161">
        <f>IF(A1taxstdlife="n/a","n/a",IF(AL$3&gt;(A1taxstdlife+$E483),((Input!$H$143+Input!$H$109)*$H$7)-SUM($H483:AK483),((Input!$H$143+Input!$H$109)*$H$7)/A1taxstdlife))</f>
        <v>0</v>
      </c>
      <c r="AM483" s="161">
        <f>IF(A1taxstdlife="n/a","n/a",IF(AM$3&gt;(A1taxstdlife+$E483),((Input!$H$143+Input!$H$109)*$H$7)-SUM($H483:AL483),((Input!$H$143+Input!$H$109)*$H$7)/A1taxstdlife))</f>
        <v>0</v>
      </c>
      <c r="AN483" s="161">
        <f>IF(A1taxstdlife="n/a","n/a",IF(AN$3&gt;(A1taxstdlife+$E483),((Input!$H$143+Input!$H$109)*$H$7)-SUM($H483:AM483),((Input!$H$143+Input!$H$109)*$H$7)/A1taxstdlife))</f>
        <v>0</v>
      </c>
      <c r="AO483" s="161">
        <f>IF(A1taxstdlife="n/a","n/a",IF(AO$3&gt;(A1taxstdlife+$E483),((Input!$H$143+Input!$H$109)*$H$7)-SUM($H483:AN483),((Input!$H$143+Input!$H$109)*$H$7)/A1taxstdlife))</f>
        <v>0</v>
      </c>
      <c r="AP483" s="161">
        <f>IF(A1taxstdlife="n/a","n/a",IF(AP$3&gt;(A1taxstdlife+$E483),((Input!$H$143+Input!$H$109)*$H$7)-SUM($H483:AO483),((Input!$H$143+Input!$H$109)*$H$7)/A1taxstdlife))</f>
        <v>0</v>
      </c>
      <c r="AQ483" s="161">
        <f>IF(A1taxstdlife="n/a","n/a",IF(AQ$3&gt;(A1taxstdlife+$E483),((Input!$H$143+Input!$H$109)*$H$7)-SUM($H483:AP483),((Input!$H$143+Input!$H$109)*$H$7)/A1taxstdlife))</f>
        <v>0</v>
      </c>
      <c r="AR483" s="161">
        <f>IF(A1taxstdlife="n/a","n/a",IF(AR$3&gt;(A1taxstdlife+$E483),((Input!$H$143+Input!$H$109)*$H$7)-SUM($H483:AQ483),((Input!$H$143+Input!$H$109)*$H$7)/A1taxstdlife))</f>
        <v>0</v>
      </c>
      <c r="AS483" s="161">
        <f>IF(A1taxstdlife="n/a","n/a",IF(AS$3&gt;(A1taxstdlife+$E483),((Input!$H$143+Input!$H$109)*$H$7)-SUM($H483:AR483),((Input!$H$143+Input!$H$109)*$H$7)/A1taxstdlife))</f>
        <v>0</v>
      </c>
      <c r="AT483" s="161">
        <f>IF(A1taxstdlife="n/a","n/a",IF(AT$3&gt;(A1taxstdlife+$E483),((Input!$H$143+Input!$H$109)*$H$7)-SUM($H483:AS483),((Input!$H$143+Input!$H$109)*$H$7)/A1taxstdlife))</f>
        <v>0</v>
      </c>
      <c r="AU483" s="161">
        <f>IF(A1taxstdlife="n/a","n/a",IF(AU$3&gt;(A1taxstdlife+$E483),((Input!$H$143+Input!$H$109)*$H$7)-SUM($H483:AT483),((Input!$H$143+Input!$H$109)*$H$7)/A1taxstdlife))</f>
        <v>0</v>
      </c>
      <c r="AV483" s="161">
        <f>IF(A1taxstdlife="n/a","n/a",IF(AV$3&gt;(A1taxstdlife+$E483),((Input!$H$143+Input!$H$109)*$H$7)-SUM($H483:AU483),((Input!$H$143+Input!$H$109)*$H$7)/A1taxstdlife))</f>
        <v>0</v>
      </c>
      <c r="AW483" s="161">
        <f>IF(A1taxstdlife="n/a","n/a",IF(AW$3&gt;(A1taxstdlife+$E483),((Input!$H$143+Input!$H$109)*$H$7)-SUM($H483:AV483),((Input!$H$143+Input!$H$109)*$H$7)/A1taxstdlife))</f>
        <v>0</v>
      </c>
      <c r="AX483" s="161">
        <f>IF(A1taxstdlife="n/a","n/a",IF(AX$3&gt;(A1taxstdlife+$E483),((Input!$H$143+Input!$H$109)*$H$7)-SUM($H483:AW483),((Input!$H$143+Input!$H$109)*$H$7)/A1taxstdlife))</f>
        <v>0</v>
      </c>
      <c r="AY483" s="161">
        <f>IF(A1taxstdlife="n/a","n/a",IF(AY$3&gt;(A1taxstdlife+$E483),((Input!$H$143+Input!$H$109)*$H$7)-SUM($H483:AX483),((Input!$H$143+Input!$H$109)*$H$7)/A1taxstdlife))</f>
        <v>0</v>
      </c>
      <c r="AZ483" s="161">
        <f>IF(A1taxstdlife="n/a","n/a",IF(AZ$3&gt;(A1taxstdlife+$E483),((Input!$H$143+Input!$H$109)*$H$7)-SUM($H483:AY483),((Input!$H$143+Input!$H$109)*$H$7)/A1taxstdlife))</f>
        <v>0</v>
      </c>
      <c r="BA483" s="161">
        <f>IF(A1taxstdlife="n/a","n/a",IF(BA$3&gt;(A1taxstdlife+$E483),((Input!$H$143+Input!$H$109)*$H$7)-SUM($H483:AZ483),((Input!$H$143+Input!$H$109)*$H$7)/A1taxstdlife))</f>
        <v>0</v>
      </c>
      <c r="BB483" s="161">
        <f>IF(A1taxstdlife="n/a","n/a",IF(BB$3&gt;(A1taxstdlife+$E483),((Input!$H$143+Input!$H$109)*$H$7)-SUM($H483:BA483),((Input!$H$143+Input!$H$109)*$H$7)/A1taxstdlife))</f>
        <v>0</v>
      </c>
      <c r="BC483" s="161">
        <f>IF(A1taxstdlife="n/a","n/a",IF(BC$3&gt;(A1taxstdlife+$E483),((Input!$H$143+Input!$H$109)*$H$7)-SUM($H483:BB483),((Input!$H$143+Input!$H$109)*$H$7)/A1taxstdlife))</f>
        <v>0</v>
      </c>
      <c r="BD483" s="161">
        <f>IF(A1taxstdlife="n/a","n/a",IF(BD$3&gt;(A1taxstdlife+$E483),((Input!$H$143+Input!$H$109)*$H$7)-SUM($H483:BC483),((Input!$H$143+Input!$H$109)*$H$7)/A1taxstdlife))</f>
        <v>0</v>
      </c>
      <c r="BE483" s="161">
        <f>IF(A1taxstdlife="n/a","n/a",IF(BE$3&gt;(A1taxstdlife+$E483),((Input!$H$143+Input!$H$109)*$H$7)-SUM($H483:BD483),((Input!$H$143+Input!$H$109)*$H$7)/A1taxstdlife))</f>
        <v>0</v>
      </c>
      <c r="BF483" s="161">
        <f>IF(A1taxstdlife="n/a","n/a",IF(BF$3&gt;(A1taxstdlife+$E483),((Input!$H$143+Input!$H$109)*$H$7)-SUM($H483:BE483),((Input!$H$143+Input!$H$109)*$H$7)/A1taxstdlife))</f>
        <v>0</v>
      </c>
      <c r="BG483" s="161">
        <f>IF(A1taxstdlife="n/a","n/a",IF(BG$3&gt;(A1taxstdlife+$E483),((Input!$H$143+Input!$H$109)*$H$7)-SUM($H483:BF483),((Input!$H$143+Input!$H$109)*$H$7)/A1taxstdlife))</f>
        <v>0</v>
      </c>
      <c r="BH483" s="161">
        <f>IF(A1taxstdlife="n/a","n/a",IF(BH$3&gt;(A1taxstdlife+$E483),((Input!$H$143+Input!$H$109)*$H$7)-SUM($H483:BG483),((Input!$H$143+Input!$H$109)*$H$7)/A1taxstdlife))</f>
        <v>0</v>
      </c>
      <c r="BI483" s="161">
        <f>IF(A1taxstdlife="n/a","n/a",IF(BI$3&gt;(A1taxstdlife+$E483),((Input!$H$143+Input!$H$109)*$H$7)-SUM($H483:BH483),((Input!$H$143+Input!$H$109)*$H$7)/A1taxstdlife))</f>
        <v>0</v>
      </c>
      <c r="BJ483" s="19"/>
      <c r="BK483" s="19"/>
    </row>
    <row r="484" spans="1:63" s="6" customFormat="1" hidden="1" outlineLevel="2" x14ac:dyDescent="0.2">
      <c r="A484" s="19"/>
      <c r="B484" s="35"/>
      <c r="C484" s="34"/>
      <c r="D484" s="469"/>
      <c r="E484" s="281">
        <v>3</v>
      </c>
      <c r="F484" s="37"/>
      <c r="G484" s="305"/>
      <c r="H484" s="307"/>
      <c r="I484" s="306"/>
      <c r="J484" s="161">
        <f>IF(A1taxstdlife="n/a","n/a",IF(J$3&gt;(A1taxstdlife+$E484),((Input!$I$143+Input!$I$109)*$I$7)-SUM($I484:I484),((Input!$I$143+Input!$I$109)*$I$7)/A1taxstdlife))</f>
        <v>0</v>
      </c>
      <c r="K484" s="161">
        <f>IF(A1taxstdlife="n/a","n/a",IF(K$3&gt;(A1taxstdlife+$E484),((Input!$I$143+Input!$I$109)*$I$7)-SUM($I484:J484),((Input!$I$143+Input!$I$109)*$I$7)/A1taxstdlife))</f>
        <v>0</v>
      </c>
      <c r="L484" s="161">
        <f>IF(A1taxstdlife="n/a","n/a",IF(L$3&gt;(A1taxstdlife+$E484),((Input!$I$143+Input!$I$109)*$I$7)-SUM($I484:K484),((Input!$I$143+Input!$I$109)*$I$7)/A1taxstdlife))</f>
        <v>0</v>
      </c>
      <c r="M484" s="161">
        <f>IF(A1taxstdlife="n/a","n/a",IF(M$3&gt;(A1taxstdlife+$E484),((Input!$I$143+Input!$I$109)*$I$7)-SUM($I484:L484),((Input!$I$143+Input!$I$109)*$I$7)/A1taxstdlife))</f>
        <v>0</v>
      </c>
      <c r="N484" s="161">
        <f>IF(A1taxstdlife="n/a","n/a",IF(N$3&gt;(A1taxstdlife+$E484),((Input!$I$143+Input!$I$109)*$I$7)-SUM($I484:M484),((Input!$I$143+Input!$I$109)*$I$7)/A1taxstdlife))</f>
        <v>0</v>
      </c>
      <c r="O484" s="161">
        <f>IF(A1taxstdlife="n/a","n/a",IF(O$3&gt;(A1taxstdlife+$E484),((Input!$I$143+Input!$I$109)*$I$7)-SUM($I484:N484),((Input!$I$143+Input!$I$109)*$I$7)/A1taxstdlife))</f>
        <v>0</v>
      </c>
      <c r="P484" s="161">
        <f>IF(A1taxstdlife="n/a","n/a",IF(P$3&gt;(A1taxstdlife+$E484),((Input!$I$143+Input!$I$109)*$I$7)-SUM($I484:O484),((Input!$I$143+Input!$I$109)*$I$7)/A1taxstdlife))</f>
        <v>0</v>
      </c>
      <c r="Q484" s="161">
        <f>IF(A1taxstdlife="n/a","n/a",IF(Q$3&gt;(A1taxstdlife+$E484),((Input!$I$143+Input!$I$109)*$I$7)-SUM($I484:P484),((Input!$I$143+Input!$I$109)*$I$7)/A1taxstdlife))</f>
        <v>0</v>
      </c>
      <c r="R484" s="161">
        <f>IF(A1taxstdlife="n/a","n/a",IF(R$3&gt;(A1taxstdlife+$E484),((Input!$I$143+Input!$I$109)*$I$7)-SUM($I484:Q484),((Input!$I$143+Input!$I$109)*$I$7)/A1taxstdlife))</f>
        <v>0</v>
      </c>
      <c r="S484" s="161">
        <f>IF(A1taxstdlife="n/a","n/a",IF(S$3&gt;(A1taxstdlife+$E484),((Input!$I$143+Input!$I$109)*$I$7)-SUM($I484:R484),((Input!$I$143+Input!$I$109)*$I$7)/A1taxstdlife))</f>
        <v>0</v>
      </c>
      <c r="T484" s="161">
        <f>IF(A1taxstdlife="n/a","n/a",IF(T$3&gt;(A1taxstdlife+$E484),((Input!$I$143+Input!$I$109)*$I$7)-SUM($I484:S484),((Input!$I$143+Input!$I$109)*$I$7)/A1taxstdlife))</f>
        <v>0</v>
      </c>
      <c r="U484" s="161">
        <f>IF(A1taxstdlife="n/a","n/a",IF(U$3&gt;(A1taxstdlife+$E484),((Input!$I$143+Input!$I$109)*$I$7)-SUM($I484:T484),((Input!$I$143+Input!$I$109)*$I$7)/A1taxstdlife))</f>
        <v>0</v>
      </c>
      <c r="V484" s="161">
        <f>IF(A1taxstdlife="n/a","n/a",IF(V$3&gt;(A1taxstdlife+$E484),((Input!$I$143+Input!$I$109)*$I$7)-SUM($I484:U484),((Input!$I$143+Input!$I$109)*$I$7)/A1taxstdlife))</f>
        <v>0</v>
      </c>
      <c r="W484" s="161">
        <f>IF(A1taxstdlife="n/a","n/a",IF(W$3&gt;(A1taxstdlife+$E484),((Input!$I$143+Input!$I$109)*$I$7)-SUM($I484:V484),((Input!$I$143+Input!$I$109)*$I$7)/A1taxstdlife))</f>
        <v>0</v>
      </c>
      <c r="X484" s="161">
        <f>IF(A1taxstdlife="n/a","n/a",IF(X$3&gt;(A1taxstdlife+$E484),((Input!$I$143+Input!$I$109)*$I$7)-SUM($I484:W484),((Input!$I$143+Input!$I$109)*$I$7)/A1taxstdlife))</f>
        <v>0</v>
      </c>
      <c r="Y484" s="161">
        <f>IF(A1taxstdlife="n/a","n/a",IF(Y$3&gt;(A1taxstdlife+$E484),((Input!$I$143+Input!$I$109)*$I$7)-SUM($I484:X484),((Input!$I$143+Input!$I$109)*$I$7)/A1taxstdlife))</f>
        <v>0</v>
      </c>
      <c r="Z484" s="161">
        <f>IF(A1taxstdlife="n/a","n/a",IF(Z$3&gt;(A1taxstdlife+$E484),((Input!$I$143+Input!$I$109)*$I$7)-SUM($I484:Y484),((Input!$I$143+Input!$I$109)*$I$7)/A1taxstdlife))</f>
        <v>0</v>
      </c>
      <c r="AA484" s="161">
        <f>IF(A1taxstdlife="n/a","n/a",IF(AA$3&gt;(A1taxstdlife+$E484),((Input!$I$143+Input!$I$109)*$I$7)-SUM($I484:Z484),((Input!$I$143+Input!$I$109)*$I$7)/A1taxstdlife))</f>
        <v>0</v>
      </c>
      <c r="AB484" s="161">
        <f>IF(A1taxstdlife="n/a","n/a",IF(AB$3&gt;(A1taxstdlife+$E484),((Input!$I$143+Input!$I$109)*$I$7)-SUM($I484:AA484),((Input!$I$143+Input!$I$109)*$I$7)/A1taxstdlife))</f>
        <v>0</v>
      </c>
      <c r="AC484" s="161">
        <f>IF(A1taxstdlife="n/a","n/a",IF(AC$3&gt;(A1taxstdlife+$E484),((Input!$I$143+Input!$I$109)*$I$7)-SUM($I484:AB484),((Input!$I$143+Input!$I$109)*$I$7)/A1taxstdlife))</f>
        <v>0</v>
      </c>
      <c r="AD484" s="161">
        <f>IF(A1taxstdlife="n/a","n/a",IF(AD$3&gt;(A1taxstdlife+$E484),((Input!$I$143+Input!$I$109)*$I$7)-SUM($I484:AC484),((Input!$I$143+Input!$I$109)*$I$7)/A1taxstdlife))</f>
        <v>0</v>
      </c>
      <c r="AE484" s="161">
        <f>IF(A1taxstdlife="n/a","n/a",IF(AE$3&gt;(A1taxstdlife+$E484),((Input!$I$143+Input!$I$109)*$I$7)-SUM($I484:AD484),((Input!$I$143+Input!$I$109)*$I$7)/A1taxstdlife))</f>
        <v>0</v>
      </c>
      <c r="AF484" s="161">
        <f>IF(A1taxstdlife="n/a","n/a",IF(AF$3&gt;(A1taxstdlife+$E484),((Input!$I$143+Input!$I$109)*$I$7)-SUM($I484:AE484),((Input!$I$143+Input!$I$109)*$I$7)/A1taxstdlife))</f>
        <v>0</v>
      </c>
      <c r="AG484" s="161">
        <f>IF(A1taxstdlife="n/a","n/a",IF(AG$3&gt;(A1taxstdlife+$E484),((Input!$I$143+Input!$I$109)*$I$7)-SUM($I484:AF484),((Input!$I$143+Input!$I$109)*$I$7)/A1taxstdlife))</f>
        <v>0</v>
      </c>
      <c r="AH484" s="161">
        <f>IF(A1taxstdlife="n/a","n/a",IF(AH$3&gt;(A1taxstdlife+$E484),((Input!$I$143+Input!$I$109)*$I$7)-SUM($I484:AG484),((Input!$I$143+Input!$I$109)*$I$7)/A1taxstdlife))</f>
        <v>0</v>
      </c>
      <c r="AI484" s="161">
        <f>IF(A1taxstdlife="n/a","n/a",IF(AI$3&gt;(A1taxstdlife+$E484),((Input!$I$143+Input!$I$109)*$I$7)-SUM($I484:AH484),((Input!$I$143+Input!$I$109)*$I$7)/A1taxstdlife))</f>
        <v>0</v>
      </c>
      <c r="AJ484" s="161">
        <f>IF(A1taxstdlife="n/a","n/a",IF(AJ$3&gt;(A1taxstdlife+$E484),((Input!$I$143+Input!$I$109)*$I$7)-SUM($I484:AI484),((Input!$I$143+Input!$I$109)*$I$7)/A1taxstdlife))</f>
        <v>0</v>
      </c>
      <c r="AK484" s="161">
        <f>IF(A1taxstdlife="n/a","n/a",IF(AK$3&gt;(A1taxstdlife+$E484),((Input!$I$143+Input!$I$109)*$I$7)-SUM($I484:AJ484),((Input!$I$143+Input!$I$109)*$I$7)/A1taxstdlife))</f>
        <v>0</v>
      </c>
      <c r="AL484" s="161">
        <f>IF(A1taxstdlife="n/a","n/a",IF(AL$3&gt;(A1taxstdlife+$E484),((Input!$I$143+Input!$I$109)*$I$7)-SUM($I484:AK484),((Input!$I$143+Input!$I$109)*$I$7)/A1taxstdlife))</f>
        <v>0</v>
      </c>
      <c r="AM484" s="161">
        <f>IF(A1taxstdlife="n/a","n/a",IF(AM$3&gt;(A1taxstdlife+$E484),((Input!$I$143+Input!$I$109)*$I$7)-SUM($I484:AL484),((Input!$I$143+Input!$I$109)*$I$7)/A1taxstdlife))</f>
        <v>0</v>
      </c>
      <c r="AN484" s="161">
        <f>IF(A1taxstdlife="n/a","n/a",IF(AN$3&gt;(A1taxstdlife+$E484),((Input!$I$143+Input!$I$109)*$I$7)-SUM($I484:AM484),((Input!$I$143+Input!$I$109)*$I$7)/A1taxstdlife))</f>
        <v>0</v>
      </c>
      <c r="AO484" s="161">
        <f>IF(A1taxstdlife="n/a","n/a",IF(AO$3&gt;(A1taxstdlife+$E484),((Input!$I$143+Input!$I$109)*$I$7)-SUM($I484:AN484),((Input!$I$143+Input!$I$109)*$I$7)/A1taxstdlife))</f>
        <v>0</v>
      </c>
      <c r="AP484" s="161">
        <f>IF(A1taxstdlife="n/a","n/a",IF(AP$3&gt;(A1taxstdlife+$E484),((Input!$I$143+Input!$I$109)*$I$7)-SUM($I484:AO484),((Input!$I$143+Input!$I$109)*$I$7)/A1taxstdlife))</f>
        <v>0</v>
      </c>
      <c r="AQ484" s="161">
        <f>IF(A1taxstdlife="n/a","n/a",IF(AQ$3&gt;(A1taxstdlife+$E484),((Input!$I$143+Input!$I$109)*$I$7)-SUM($I484:AP484),((Input!$I$143+Input!$I$109)*$I$7)/A1taxstdlife))</f>
        <v>0</v>
      </c>
      <c r="AR484" s="161">
        <f>IF(A1taxstdlife="n/a","n/a",IF(AR$3&gt;(A1taxstdlife+$E484),((Input!$I$143+Input!$I$109)*$I$7)-SUM($I484:AQ484),((Input!$I$143+Input!$I$109)*$I$7)/A1taxstdlife))</f>
        <v>0</v>
      </c>
      <c r="AS484" s="161">
        <f>IF(A1taxstdlife="n/a","n/a",IF(AS$3&gt;(A1taxstdlife+$E484),((Input!$I$143+Input!$I$109)*$I$7)-SUM($I484:AR484),((Input!$I$143+Input!$I$109)*$I$7)/A1taxstdlife))</f>
        <v>0</v>
      </c>
      <c r="AT484" s="161">
        <f>IF(A1taxstdlife="n/a","n/a",IF(AT$3&gt;(A1taxstdlife+$E484),((Input!$I$143+Input!$I$109)*$I$7)-SUM($I484:AS484),((Input!$I$143+Input!$I$109)*$I$7)/A1taxstdlife))</f>
        <v>0</v>
      </c>
      <c r="AU484" s="161">
        <f>IF(A1taxstdlife="n/a","n/a",IF(AU$3&gt;(A1taxstdlife+$E484),((Input!$I$143+Input!$I$109)*$I$7)-SUM($I484:AT484),((Input!$I$143+Input!$I$109)*$I$7)/A1taxstdlife))</f>
        <v>0</v>
      </c>
      <c r="AV484" s="161">
        <f>IF(A1taxstdlife="n/a","n/a",IF(AV$3&gt;(A1taxstdlife+$E484),((Input!$I$143+Input!$I$109)*$I$7)-SUM($I484:AU484),((Input!$I$143+Input!$I$109)*$I$7)/A1taxstdlife))</f>
        <v>0</v>
      </c>
      <c r="AW484" s="161">
        <f>IF(A1taxstdlife="n/a","n/a",IF(AW$3&gt;(A1taxstdlife+$E484),((Input!$I$143+Input!$I$109)*$I$7)-SUM($I484:AV484),((Input!$I$143+Input!$I$109)*$I$7)/A1taxstdlife))</f>
        <v>0</v>
      </c>
      <c r="AX484" s="161">
        <f>IF(A1taxstdlife="n/a","n/a",IF(AX$3&gt;(A1taxstdlife+$E484),((Input!$I$143+Input!$I$109)*$I$7)-SUM($I484:AW484),((Input!$I$143+Input!$I$109)*$I$7)/A1taxstdlife))</f>
        <v>0</v>
      </c>
      <c r="AY484" s="161">
        <f>IF(A1taxstdlife="n/a","n/a",IF(AY$3&gt;(A1taxstdlife+$E484),((Input!$I$143+Input!$I$109)*$I$7)-SUM($I484:AX484),((Input!$I$143+Input!$I$109)*$I$7)/A1taxstdlife))</f>
        <v>0</v>
      </c>
      <c r="AZ484" s="161">
        <f>IF(A1taxstdlife="n/a","n/a",IF(AZ$3&gt;(A1taxstdlife+$E484),((Input!$I$143+Input!$I$109)*$I$7)-SUM($I484:AY484),((Input!$I$143+Input!$I$109)*$I$7)/A1taxstdlife))</f>
        <v>0</v>
      </c>
      <c r="BA484" s="161">
        <f>IF(A1taxstdlife="n/a","n/a",IF(BA$3&gt;(A1taxstdlife+$E484),((Input!$I$143+Input!$I$109)*$I$7)-SUM($I484:AZ484),((Input!$I$143+Input!$I$109)*$I$7)/A1taxstdlife))</f>
        <v>0</v>
      </c>
      <c r="BB484" s="161">
        <f>IF(A1taxstdlife="n/a","n/a",IF(BB$3&gt;(A1taxstdlife+$E484),((Input!$I$143+Input!$I$109)*$I$7)-SUM($I484:BA484),((Input!$I$143+Input!$I$109)*$I$7)/A1taxstdlife))</f>
        <v>0</v>
      </c>
      <c r="BC484" s="161">
        <f>IF(A1taxstdlife="n/a","n/a",IF(BC$3&gt;(A1taxstdlife+$E484),((Input!$I$143+Input!$I$109)*$I$7)-SUM($I484:BB484),((Input!$I$143+Input!$I$109)*$I$7)/A1taxstdlife))</f>
        <v>0</v>
      </c>
      <c r="BD484" s="161">
        <f>IF(A1taxstdlife="n/a","n/a",IF(BD$3&gt;(A1taxstdlife+$E484),((Input!$I$143+Input!$I$109)*$I$7)-SUM($I484:BC484),((Input!$I$143+Input!$I$109)*$I$7)/A1taxstdlife))</f>
        <v>0</v>
      </c>
      <c r="BE484" s="161">
        <f>IF(A1taxstdlife="n/a","n/a",IF(BE$3&gt;(A1taxstdlife+$E484),((Input!$I$143+Input!$I$109)*$I$7)-SUM($I484:BD484),((Input!$I$143+Input!$I$109)*$I$7)/A1taxstdlife))</f>
        <v>0</v>
      </c>
      <c r="BF484" s="161">
        <f>IF(A1taxstdlife="n/a","n/a",IF(BF$3&gt;(A1taxstdlife+$E484),((Input!$I$143+Input!$I$109)*$I$7)-SUM($I484:BE484),((Input!$I$143+Input!$I$109)*$I$7)/A1taxstdlife))</f>
        <v>0</v>
      </c>
      <c r="BG484" s="161">
        <f>IF(A1taxstdlife="n/a","n/a",IF(BG$3&gt;(A1taxstdlife+$E484),((Input!$I$143+Input!$I$109)*$I$7)-SUM($I484:BF484),((Input!$I$143+Input!$I$109)*$I$7)/A1taxstdlife))</f>
        <v>0</v>
      </c>
      <c r="BH484" s="161">
        <f>IF(A1taxstdlife="n/a","n/a",IF(BH$3&gt;(A1taxstdlife+$E484),((Input!$I$143+Input!$I$109)*$I$7)-SUM($I484:BG484),((Input!$I$143+Input!$I$109)*$I$7)/A1taxstdlife))</f>
        <v>0</v>
      </c>
      <c r="BI484" s="161">
        <f>IF(A1taxstdlife="n/a","n/a",IF(BI$3&gt;(A1taxstdlife+$E484),((Input!$I$143+Input!$I$109)*$I$7)-SUM($I484:BH484),((Input!$I$143+Input!$I$109)*$I$7)/A1taxstdlife))</f>
        <v>0</v>
      </c>
      <c r="BJ484" s="19"/>
      <c r="BK484" s="19"/>
    </row>
    <row r="485" spans="1:63" s="6" customFormat="1" hidden="1" outlineLevel="2" x14ac:dyDescent="0.2">
      <c r="A485" s="19"/>
      <c r="B485" s="35"/>
      <c r="C485" s="34"/>
      <c r="D485" s="469"/>
      <c r="E485" s="281">
        <v>4</v>
      </c>
      <c r="F485" s="37"/>
      <c r="G485" s="305"/>
      <c r="H485" s="307"/>
      <c r="I485" s="307"/>
      <c r="J485" s="306"/>
      <c r="K485" s="161">
        <f>IF(A1taxstdlife="n/a","n/a",IF(K$3&gt;(A1taxstdlife+$E485),((Input!$J$143+Input!$J$109)*$J$7)-SUM($J485:J485),((Input!$J$143+Input!$J$109)*$J$7)/A1taxstdlife))</f>
        <v>0</v>
      </c>
      <c r="L485" s="161">
        <f>IF(A1taxstdlife="n/a","n/a",IF(L$3&gt;(A1taxstdlife+$E485),((Input!$J$143+Input!$J$109)*$J$7)-SUM($J485:K485),((Input!$J$143+Input!$J$109)*$J$7)/A1taxstdlife))</f>
        <v>0</v>
      </c>
      <c r="M485" s="161">
        <f>IF(A1taxstdlife="n/a","n/a",IF(M$3&gt;(A1taxstdlife+$E485),((Input!$J$143+Input!$J$109)*$J$7)-SUM($J485:L485),((Input!$J$143+Input!$J$109)*$J$7)/A1taxstdlife))</f>
        <v>0</v>
      </c>
      <c r="N485" s="161">
        <f>IF(A1taxstdlife="n/a","n/a",IF(N$3&gt;(A1taxstdlife+$E485),((Input!$J$143+Input!$J$109)*$J$7)-SUM($J485:M485),((Input!$J$143+Input!$J$109)*$J$7)/A1taxstdlife))</f>
        <v>0</v>
      </c>
      <c r="O485" s="161">
        <f>IF(A1taxstdlife="n/a","n/a",IF(O$3&gt;(A1taxstdlife+$E485),((Input!$J$143+Input!$J$109)*$J$7)-SUM($J485:N485),((Input!$J$143+Input!$J$109)*$J$7)/A1taxstdlife))</f>
        <v>0</v>
      </c>
      <c r="P485" s="161">
        <f>IF(A1taxstdlife="n/a","n/a",IF(P$3&gt;(A1taxstdlife+$E485),((Input!$J$143+Input!$J$109)*$J$7)-SUM($J485:O485),((Input!$J$143+Input!$J$109)*$J$7)/A1taxstdlife))</f>
        <v>0</v>
      </c>
      <c r="Q485" s="161">
        <f>IF(A1taxstdlife="n/a","n/a",IF(Q$3&gt;(A1taxstdlife+$E485),((Input!$J$143+Input!$J$109)*$J$7)-SUM($J485:P485),((Input!$J$143+Input!$J$109)*$J$7)/A1taxstdlife))</f>
        <v>0</v>
      </c>
      <c r="R485" s="161">
        <f>IF(A1taxstdlife="n/a","n/a",IF(R$3&gt;(A1taxstdlife+$E485),((Input!$J$143+Input!$J$109)*$J$7)-SUM($J485:Q485),((Input!$J$143+Input!$J$109)*$J$7)/A1taxstdlife))</f>
        <v>0</v>
      </c>
      <c r="S485" s="161">
        <f>IF(A1taxstdlife="n/a","n/a",IF(S$3&gt;(A1taxstdlife+$E485),((Input!$J$143+Input!$J$109)*$J$7)-SUM($J485:R485),((Input!$J$143+Input!$J$109)*$J$7)/A1taxstdlife))</f>
        <v>0</v>
      </c>
      <c r="T485" s="161">
        <f>IF(A1taxstdlife="n/a","n/a",IF(T$3&gt;(A1taxstdlife+$E485),((Input!$J$143+Input!$J$109)*$J$7)-SUM($J485:S485),((Input!$J$143+Input!$J$109)*$J$7)/A1taxstdlife))</f>
        <v>0</v>
      </c>
      <c r="U485" s="161">
        <f>IF(A1taxstdlife="n/a","n/a",IF(U$3&gt;(A1taxstdlife+$E485),((Input!$J$143+Input!$J$109)*$J$7)-SUM($J485:T485),((Input!$J$143+Input!$J$109)*$J$7)/A1taxstdlife))</f>
        <v>0</v>
      </c>
      <c r="V485" s="161">
        <f>IF(A1taxstdlife="n/a","n/a",IF(V$3&gt;(A1taxstdlife+$E485),((Input!$J$143+Input!$J$109)*$J$7)-SUM($J485:U485),((Input!$J$143+Input!$J$109)*$J$7)/A1taxstdlife))</f>
        <v>0</v>
      </c>
      <c r="W485" s="161">
        <f>IF(A1taxstdlife="n/a","n/a",IF(W$3&gt;(A1taxstdlife+$E485),((Input!$J$143+Input!$J$109)*$J$7)-SUM($J485:V485),((Input!$J$143+Input!$J$109)*$J$7)/A1taxstdlife))</f>
        <v>0</v>
      </c>
      <c r="X485" s="161">
        <f>IF(A1taxstdlife="n/a","n/a",IF(X$3&gt;(A1taxstdlife+$E485),((Input!$J$143+Input!$J$109)*$J$7)-SUM($J485:W485),((Input!$J$143+Input!$J$109)*$J$7)/A1taxstdlife))</f>
        <v>0</v>
      </c>
      <c r="Y485" s="161">
        <f>IF(A1taxstdlife="n/a","n/a",IF(Y$3&gt;(A1taxstdlife+$E485),((Input!$J$143+Input!$J$109)*$J$7)-SUM($J485:X485),((Input!$J$143+Input!$J$109)*$J$7)/A1taxstdlife))</f>
        <v>0</v>
      </c>
      <c r="Z485" s="161">
        <f>IF(A1taxstdlife="n/a","n/a",IF(Z$3&gt;(A1taxstdlife+$E485),((Input!$J$143+Input!$J$109)*$J$7)-SUM($J485:Y485),((Input!$J$143+Input!$J$109)*$J$7)/A1taxstdlife))</f>
        <v>0</v>
      </c>
      <c r="AA485" s="161">
        <f>IF(A1taxstdlife="n/a","n/a",IF(AA$3&gt;(A1taxstdlife+$E485),((Input!$J$143+Input!$J$109)*$J$7)-SUM($J485:Z485),((Input!$J$143+Input!$J$109)*$J$7)/A1taxstdlife))</f>
        <v>0</v>
      </c>
      <c r="AB485" s="161">
        <f>IF(A1taxstdlife="n/a","n/a",IF(AB$3&gt;(A1taxstdlife+$E485),((Input!$J$143+Input!$J$109)*$J$7)-SUM($J485:AA485),((Input!$J$143+Input!$J$109)*$J$7)/A1taxstdlife))</f>
        <v>0</v>
      </c>
      <c r="AC485" s="161">
        <f>IF(A1taxstdlife="n/a","n/a",IF(AC$3&gt;(A1taxstdlife+$E485),((Input!$J$143+Input!$J$109)*$J$7)-SUM($J485:AB485),((Input!$J$143+Input!$J$109)*$J$7)/A1taxstdlife))</f>
        <v>0</v>
      </c>
      <c r="AD485" s="161">
        <f>IF(A1taxstdlife="n/a","n/a",IF(AD$3&gt;(A1taxstdlife+$E485),((Input!$J$143+Input!$J$109)*$J$7)-SUM($J485:AC485),((Input!$J$143+Input!$J$109)*$J$7)/A1taxstdlife))</f>
        <v>0</v>
      </c>
      <c r="AE485" s="161">
        <f>IF(A1taxstdlife="n/a","n/a",IF(AE$3&gt;(A1taxstdlife+$E485),((Input!$J$143+Input!$J$109)*$J$7)-SUM($J485:AD485),((Input!$J$143+Input!$J$109)*$J$7)/A1taxstdlife))</f>
        <v>0</v>
      </c>
      <c r="AF485" s="161">
        <f>IF(A1taxstdlife="n/a","n/a",IF(AF$3&gt;(A1taxstdlife+$E485),((Input!$J$143+Input!$J$109)*$J$7)-SUM($J485:AE485),((Input!$J$143+Input!$J$109)*$J$7)/A1taxstdlife))</f>
        <v>0</v>
      </c>
      <c r="AG485" s="161">
        <f>IF(A1taxstdlife="n/a","n/a",IF(AG$3&gt;(A1taxstdlife+$E485),((Input!$J$143+Input!$J$109)*$J$7)-SUM($J485:AF485),((Input!$J$143+Input!$J$109)*$J$7)/A1taxstdlife))</f>
        <v>0</v>
      </c>
      <c r="AH485" s="161">
        <f>IF(A1taxstdlife="n/a","n/a",IF(AH$3&gt;(A1taxstdlife+$E485),((Input!$J$143+Input!$J$109)*$J$7)-SUM($J485:AG485),((Input!$J$143+Input!$J$109)*$J$7)/A1taxstdlife))</f>
        <v>0</v>
      </c>
      <c r="AI485" s="161">
        <f>IF(A1taxstdlife="n/a","n/a",IF(AI$3&gt;(A1taxstdlife+$E485),((Input!$J$143+Input!$J$109)*$J$7)-SUM($J485:AH485),((Input!$J$143+Input!$J$109)*$J$7)/A1taxstdlife))</f>
        <v>0</v>
      </c>
      <c r="AJ485" s="161">
        <f>IF(A1taxstdlife="n/a","n/a",IF(AJ$3&gt;(A1taxstdlife+$E485),((Input!$J$143+Input!$J$109)*$J$7)-SUM($J485:AI485),((Input!$J$143+Input!$J$109)*$J$7)/A1taxstdlife))</f>
        <v>0</v>
      </c>
      <c r="AK485" s="161">
        <f>IF(A1taxstdlife="n/a","n/a",IF(AK$3&gt;(A1taxstdlife+$E485),((Input!$J$143+Input!$J$109)*$J$7)-SUM($J485:AJ485),((Input!$J$143+Input!$J$109)*$J$7)/A1taxstdlife))</f>
        <v>0</v>
      </c>
      <c r="AL485" s="161">
        <f>IF(A1taxstdlife="n/a","n/a",IF(AL$3&gt;(A1taxstdlife+$E485),((Input!$J$143+Input!$J$109)*$J$7)-SUM($J485:AK485),((Input!$J$143+Input!$J$109)*$J$7)/A1taxstdlife))</f>
        <v>0</v>
      </c>
      <c r="AM485" s="161">
        <f>IF(A1taxstdlife="n/a","n/a",IF(AM$3&gt;(A1taxstdlife+$E485),((Input!$J$143+Input!$J$109)*$J$7)-SUM($J485:AL485),((Input!$J$143+Input!$J$109)*$J$7)/A1taxstdlife))</f>
        <v>0</v>
      </c>
      <c r="AN485" s="161">
        <f>IF(A1taxstdlife="n/a","n/a",IF(AN$3&gt;(A1taxstdlife+$E485),((Input!$J$143+Input!$J$109)*$J$7)-SUM($J485:AM485),((Input!$J$143+Input!$J$109)*$J$7)/A1taxstdlife))</f>
        <v>0</v>
      </c>
      <c r="AO485" s="161">
        <f>IF(A1taxstdlife="n/a","n/a",IF(AO$3&gt;(A1taxstdlife+$E485),((Input!$J$143+Input!$J$109)*$J$7)-SUM($J485:AN485),((Input!$J$143+Input!$J$109)*$J$7)/A1taxstdlife))</f>
        <v>0</v>
      </c>
      <c r="AP485" s="161">
        <f>IF(A1taxstdlife="n/a","n/a",IF(AP$3&gt;(A1taxstdlife+$E485),((Input!$J$143+Input!$J$109)*$J$7)-SUM($J485:AO485),((Input!$J$143+Input!$J$109)*$J$7)/A1taxstdlife))</f>
        <v>0</v>
      </c>
      <c r="AQ485" s="161">
        <f>IF(A1taxstdlife="n/a","n/a",IF(AQ$3&gt;(A1taxstdlife+$E485),((Input!$J$143+Input!$J$109)*$J$7)-SUM($J485:AP485),((Input!$J$143+Input!$J$109)*$J$7)/A1taxstdlife))</f>
        <v>0</v>
      </c>
      <c r="AR485" s="161">
        <f>IF(A1taxstdlife="n/a","n/a",IF(AR$3&gt;(A1taxstdlife+$E485),((Input!$J$143+Input!$J$109)*$J$7)-SUM($J485:AQ485),((Input!$J$143+Input!$J$109)*$J$7)/A1taxstdlife))</f>
        <v>0</v>
      </c>
      <c r="AS485" s="161">
        <f>IF(A1taxstdlife="n/a","n/a",IF(AS$3&gt;(A1taxstdlife+$E485),((Input!$J$143+Input!$J$109)*$J$7)-SUM($J485:AR485),((Input!$J$143+Input!$J$109)*$J$7)/A1taxstdlife))</f>
        <v>0</v>
      </c>
      <c r="AT485" s="161">
        <f>IF(A1taxstdlife="n/a","n/a",IF(AT$3&gt;(A1taxstdlife+$E485),((Input!$J$143+Input!$J$109)*$J$7)-SUM($J485:AS485),((Input!$J$143+Input!$J$109)*$J$7)/A1taxstdlife))</f>
        <v>0</v>
      </c>
      <c r="AU485" s="161">
        <f>IF(A1taxstdlife="n/a","n/a",IF(AU$3&gt;(A1taxstdlife+$E485),((Input!$J$143+Input!$J$109)*$J$7)-SUM($J485:AT485),((Input!$J$143+Input!$J$109)*$J$7)/A1taxstdlife))</f>
        <v>0</v>
      </c>
      <c r="AV485" s="161">
        <f>IF(A1taxstdlife="n/a","n/a",IF(AV$3&gt;(A1taxstdlife+$E485),((Input!$J$143+Input!$J$109)*$J$7)-SUM($J485:AU485),((Input!$J$143+Input!$J$109)*$J$7)/A1taxstdlife))</f>
        <v>0</v>
      </c>
      <c r="AW485" s="161">
        <f>IF(A1taxstdlife="n/a","n/a",IF(AW$3&gt;(A1taxstdlife+$E485),((Input!$J$143+Input!$J$109)*$J$7)-SUM($J485:AV485),((Input!$J$143+Input!$J$109)*$J$7)/A1taxstdlife))</f>
        <v>0</v>
      </c>
      <c r="AX485" s="161">
        <f>IF(A1taxstdlife="n/a","n/a",IF(AX$3&gt;(A1taxstdlife+$E485),((Input!$J$143+Input!$J$109)*$J$7)-SUM($J485:AW485),((Input!$J$143+Input!$J$109)*$J$7)/A1taxstdlife))</f>
        <v>0</v>
      </c>
      <c r="AY485" s="161">
        <f>IF(A1taxstdlife="n/a","n/a",IF(AY$3&gt;(A1taxstdlife+$E485),((Input!$J$143+Input!$J$109)*$J$7)-SUM($J485:AX485),((Input!$J$143+Input!$J$109)*$J$7)/A1taxstdlife))</f>
        <v>0</v>
      </c>
      <c r="AZ485" s="161">
        <f>IF(A1taxstdlife="n/a","n/a",IF(AZ$3&gt;(A1taxstdlife+$E485),((Input!$J$143+Input!$J$109)*$J$7)-SUM($J485:AY485),((Input!$J$143+Input!$J$109)*$J$7)/A1taxstdlife))</f>
        <v>0</v>
      </c>
      <c r="BA485" s="161">
        <f>IF(A1taxstdlife="n/a","n/a",IF(BA$3&gt;(A1taxstdlife+$E485),((Input!$J$143+Input!$J$109)*$J$7)-SUM($J485:AZ485),((Input!$J$143+Input!$J$109)*$J$7)/A1taxstdlife))</f>
        <v>0</v>
      </c>
      <c r="BB485" s="161">
        <f>IF(A1taxstdlife="n/a","n/a",IF(BB$3&gt;(A1taxstdlife+$E485),((Input!$J$143+Input!$J$109)*$J$7)-SUM($J485:BA485),((Input!$J$143+Input!$J$109)*$J$7)/A1taxstdlife))</f>
        <v>0</v>
      </c>
      <c r="BC485" s="161">
        <f>IF(A1taxstdlife="n/a","n/a",IF(BC$3&gt;(A1taxstdlife+$E485),((Input!$J$143+Input!$J$109)*$J$7)-SUM($J485:BB485),((Input!$J$143+Input!$J$109)*$J$7)/A1taxstdlife))</f>
        <v>0</v>
      </c>
      <c r="BD485" s="161">
        <f>IF(A1taxstdlife="n/a","n/a",IF(BD$3&gt;(A1taxstdlife+$E485),((Input!$J$143+Input!$J$109)*$J$7)-SUM($J485:BC485),((Input!$J$143+Input!$J$109)*$J$7)/A1taxstdlife))</f>
        <v>0</v>
      </c>
      <c r="BE485" s="161">
        <f>IF(A1taxstdlife="n/a","n/a",IF(BE$3&gt;(A1taxstdlife+$E485),((Input!$J$143+Input!$J$109)*$J$7)-SUM($J485:BD485),((Input!$J$143+Input!$J$109)*$J$7)/A1taxstdlife))</f>
        <v>0</v>
      </c>
      <c r="BF485" s="161">
        <f>IF(A1taxstdlife="n/a","n/a",IF(BF$3&gt;(A1taxstdlife+$E485),((Input!$J$143+Input!$J$109)*$J$7)-SUM($J485:BE485),((Input!$J$143+Input!$J$109)*$J$7)/A1taxstdlife))</f>
        <v>0</v>
      </c>
      <c r="BG485" s="161">
        <f>IF(A1taxstdlife="n/a","n/a",IF(BG$3&gt;(A1taxstdlife+$E485),((Input!$J$143+Input!$J$109)*$J$7)-SUM($J485:BF485),((Input!$J$143+Input!$J$109)*$J$7)/A1taxstdlife))</f>
        <v>0</v>
      </c>
      <c r="BH485" s="161">
        <f>IF(A1taxstdlife="n/a","n/a",IF(BH$3&gt;(A1taxstdlife+$E485),((Input!$J$143+Input!$J$109)*$J$7)-SUM($J485:BG485),((Input!$J$143+Input!$J$109)*$J$7)/A1taxstdlife))</f>
        <v>0</v>
      </c>
      <c r="BI485" s="161">
        <f>IF(A1taxstdlife="n/a","n/a",IF(BI$3&gt;(A1taxstdlife+$E485),((Input!$J$143+Input!$J$109)*$J$7)-SUM($J485:BH485),((Input!$J$143+Input!$J$109)*$J$7)/A1taxstdlife))</f>
        <v>0</v>
      </c>
      <c r="BJ485" s="19"/>
      <c r="BK485" s="19"/>
    </row>
    <row r="486" spans="1:63" s="6" customFormat="1" hidden="1" outlineLevel="2" x14ac:dyDescent="0.2">
      <c r="A486" s="19"/>
      <c r="B486" s="35"/>
      <c r="C486" s="34"/>
      <c r="D486" s="469"/>
      <c r="E486" s="281">
        <v>5</v>
      </c>
      <c r="F486" s="37"/>
      <c r="G486" s="305"/>
      <c r="H486" s="307"/>
      <c r="I486" s="307"/>
      <c r="J486" s="307"/>
      <c r="K486" s="306"/>
      <c r="L486" s="161">
        <f>IF(A1taxstdlife="n/a","n/a",IF(L$3&gt;(A1taxstdlife+$E486),((Input!$K$143+Input!$K$109)*$K$7)-SUM($K486:K486),((Input!$K$143+Input!$K$109)*$K$7)/A1taxstdlife))</f>
        <v>0</v>
      </c>
      <c r="M486" s="161">
        <f>IF(A1taxstdlife="n/a","n/a",IF(M$3&gt;(A1taxstdlife+$E486),((Input!$K$143+Input!$K$109)*$K$7)-SUM($K486:L486),((Input!$K$143+Input!$K$109)*$K$7)/A1taxstdlife))</f>
        <v>0</v>
      </c>
      <c r="N486" s="161">
        <f>IF(A1taxstdlife="n/a","n/a",IF(N$3&gt;(A1taxstdlife+$E486),((Input!$K$143+Input!$K$109)*$K$7)-SUM($K486:M486),((Input!$K$143+Input!$K$109)*$K$7)/A1taxstdlife))</f>
        <v>0</v>
      </c>
      <c r="O486" s="161">
        <f>IF(A1taxstdlife="n/a","n/a",IF(O$3&gt;(A1taxstdlife+$E486),((Input!$K$143+Input!$K$109)*$K$7)-SUM($K486:N486),((Input!$K$143+Input!$K$109)*$K$7)/A1taxstdlife))</f>
        <v>0</v>
      </c>
      <c r="P486" s="161">
        <f>IF(A1taxstdlife="n/a","n/a",IF(P$3&gt;(A1taxstdlife+$E486),((Input!$K$143+Input!$K$109)*$K$7)-SUM($K486:O486),((Input!$K$143+Input!$K$109)*$K$7)/A1taxstdlife))</f>
        <v>0</v>
      </c>
      <c r="Q486" s="161">
        <f>IF(A1taxstdlife="n/a","n/a",IF(Q$3&gt;(A1taxstdlife+$E486),((Input!$K$143+Input!$K$109)*$K$7)-SUM($K486:P486),((Input!$K$143+Input!$K$109)*$K$7)/A1taxstdlife))</f>
        <v>0</v>
      </c>
      <c r="R486" s="161">
        <f>IF(A1taxstdlife="n/a","n/a",IF(R$3&gt;(A1taxstdlife+$E486),((Input!$K$143+Input!$K$109)*$K$7)-SUM($K486:Q486),((Input!$K$143+Input!$K$109)*$K$7)/A1taxstdlife))</f>
        <v>0</v>
      </c>
      <c r="S486" s="161">
        <f>IF(A1taxstdlife="n/a","n/a",IF(S$3&gt;(A1taxstdlife+$E486),((Input!$K$143+Input!$K$109)*$K$7)-SUM($K486:R486),((Input!$K$143+Input!$K$109)*$K$7)/A1taxstdlife))</f>
        <v>0</v>
      </c>
      <c r="T486" s="161">
        <f>IF(A1taxstdlife="n/a","n/a",IF(T$3&gt;(A1taxstdlife+$E486),((Input!$K$143+Input!$K$109)*$K$7)-SUM($K486:S486),((Input!$K$143+Input!$K$109)*$K$7)/A1taxstdlife))</f>
        <v>0</v>
      </c>
      <c r="U486" s="161">
        <f>IF(A1taxstdlife="n/a","n/a",IF(U$3&gt;(A1taxstdlife+$E486),((Input!$K$143+Input!$K$109)*$K$7)-SUM($K486:T486),((Input!$K$143+Input!$K$109)*$K$7)/A1taxstdlife))</f>
        <v>0</v>
      </c>
      <c r="V486" s="161">
        <f>IF(A1taxstdlife="n/a","n/a",IF(V$3&gt;(A1taxstdlife+$E486),((Input!$K$143+Input!$K$109)*$K$7)-SUM($K486:U486),((Input!$K$143+Input!$K$109)*$K$7)/A1taxstdlife))</f>
        <v>0</v>
      </c>
      <c r="W486" s="161">
        <f>IF(A1taxstdlife="n/a","n/a",IF(W$3&gt;(A1taxstdlife+$E486),((Input!$K$143+Input!$K$109)*$K$7)-SUM($K486:V486),((Input!$K$143+Input!$K$109)*$K$7)/A1taxstdlife))</f>
        <v>0</v>
      </c>
      <c r="X486" s="161">
        <f>IF(A1taxstdlife="n/a","n/a",IF(X$3&gt;(A1taxstdlife+$E486),((Input!$K$143+Input!$K$109)*$K$7)-SUM($K486:W486),((Input!$K$143+Input!$K$109)*$K$7)/A1taxstdlife))</f>
        <v>0</v>
      </c>
      <c r="Y486" s="161">
        <f>IF(A1taxstdlife="n/a","n/a",IF(Y$3&gt;(A1taxstdlife+$E486),((Input!$K$143+Input!$K$109)*$K$7)-SUM($K486:X486),((Input!$K$143+Input!$K$109)*$K$7)/A1taxstdlife))</f>
        <v>0</v>
      </c>
      <c r="Z486" s="161">
        <f>IF(A1taxstdlife="n/a","n/a",IF(Z$3&gt;(A1taxstdlife+$E486),((Input!$K$143+Input!$K$109)*$K$7)-SUM($K486:Y486),((Input!$K$143+Input!$K$109)*$K$7)/A1taxstdlife))</f>
        <v>0</v>
      </c>
      <c r="AA486" s="161">
        <f>IF(A1taxstdlife="n/a","n/a",IF(AA$3&gt;(A1taxstdlife+$E486),((Input!$K$143+Input!$K$109)*$K$7)-SUM($K486:Z486),((Input!$K$143+Input!$K$109)*$K$7)/A1taxstdlife))</f>
        <v>0</v>
      </c>
      <c r="AB486" s="161">
        <f>IF(A1taxstdlife="n/a","n/a",IF(AB$3&gt;(A1taxstdlife+$E486),((Input!$K$143+Input!$K$109)*$K$7)-SUM($K486:AA486),((Input!$K$143+Input!$K$109)*$K$7)/A1taxstdlife))</f>
        <v>0</v>
      </c>
      <c r="AC486" s="161">
        <f>IF(A1taxstdlife="n/a","n/a",IF(AC$3&gt;(A1taxstdlife+$E486),((Input!$K$143+Input!$K$109)*$K$7)-SUM($K486:AB486),((Input!$K$143+Input!$K$109)*$K$7)/A1taxstdlife))</f>
        <v>0</v>
      </c>
      <c r="AD486" s="161">
        <f>IF(A1taxstdlife="n/a","n/a",IF(AD$3&gt;(A1taxstdlife+$E486),((Input!$K$143+Input!$K$109)*$K$7)-SUM($K486:AC486),((Input!$K$143+Input!$K$109)*$K$7)/A1taxstdlife))</f>
        <v>0</v>
      </c>
      <c r="AE486" s="161">
        <f>IF(A1taxstdlife="n/a","n/a",IF(AE$3&gt;(A1taxstdlife+$E486),((Input!$K$143+Input!$K$109)*$K$7)-SUM($K486:AD486),((Input!$K$143+Input!$K$109)*$K$7)/A1taxstdlife))</f>
        <v>0</v>
      </c>
      <c r="AF486" s="161">
        <f>IF(A1taxstdlife="n/a","n/a",IF(AF$3&gt;(A1taxstdlife+$E486),((Input!$K$143+Input!$K$109)*$K$7)-SUM($K486:AE486),((Input!$K$143+Input!$K$109)*$K$7)/A1taxstdlife))</f>
        <v>0</v>
      </c>
      <c r="AG486" s="161">
        <f>IF(A1taxstdlife="n/a","n/a",IF(AG$3&gt;(A1taxstdlife+$E486),((Input!$K$143+Input!$K$109)*$K$7)-SUM($K486:AF486),((Input!$K$143+Input!$K$109)*$K$7)/A1taxstdlife))</f>
        <v>0</v>
      </c>
      <c r="AH486" s="161">
        <f>IF(A1taxstdlife="n/a","n/a",IF(AH$3&gt;(A1taxstdlife+$E486),((Input!$K$143+Input!$K$109)*$K$7)-SUM($K486:AG486),((Input!$K$143+Input!$K$109)*$K$7)/A1taxstdlife))</f>
        <v>0</v>
      </c>
      <c r="AI486" s="161">
        <f>IF(A1taxstdlife="n/a","n/a",IF(AI$3&gt;(A1taxstdlife+$E486),((Input!$K$143+Input!$K$109)*$K$7)-SUM($K486:AH486),((Input!$K$143+Input!$K$109)*$K$7)/A1taxstdlife))</f>
        <v>0</v>
      </c>
      <c r="AJ486" s="161">
        <f>IF(A1taxstdlife="n/a","n/a",IF(AJ$3&gt;(A1taxstdlife+$E486),((Input!$K$143+Input!$K$109)*$K$7)-SUM($K486:AI486),((Input!$K$143+Input!$K$109)*$K$7)/A1taxstdlife))</f>
        <v>0</v>
      </c>
      <c r="AK486" s="161">
        <f>IF(A1taxstdlife="n/a","n/a",IF(AK$3&gt;(A1taxstdlife+$E486),((Input!$K$143+Input!$K$109)*$K$7)-SUM($K486:AJ486),((Input!$K$143+Input!$K$109)*$K$7)/A1taxstdlife))</f>
        <v>0</v>
      </c>
      <c r="AL486" s="161">
        <f>IF(A1taxstdlife="n/a","n/a",IF(AL$3&gt;(A1taxstdlife+$E486),((Input!$K$143+Input!$K$109)*$K$7)-SUM($K486:AK486),((Input!$K$143+Input!$K$109)*$K$7)/A1taxstdlife))</f>
        <v>0</v>
      </c>
      <c r="AM486" s="161">
        <f>IF(A1taxstdlife="n/a","n/a",IF(AM$3&gt;(A1taxstdlife+$E486),((Input!$K$143+Input!$K$109)*$K$7)-SUM($K486:AL486),((Input!$K$143+Input!$K$109)*$K$7)/A1taxstdlife))</f>
        <v>0</v>
      </c>
      <c r="AN486" s="161">
        <f>IF(A1taxstdlife="n/a","n/a",IF(AN$3&gt;(A1taxstdlife+$E486),((Input!$K$143+Input!$K$109)*$K$7)-SUM($K486:AM486),((Input!$K$143+Input!$K$109)*$K$7)/A1taxstdlife))</f>
        <v>0</v>
      </c>
      <c r="AO486" s="161">
        <f>IF(A1taxstdlife="n/a","n/a",IF(AO$3&gt;(A1taxstdlife+$E486),((Input!$K$143+Input!$K$109)*$K$7)-SUM($K486:AN486),((Input!$K$143+Input!$K$109)*$K$7)/A1taxstdlife))</f>
        <v>0</v>
      </c>
      <c r="AP486" s="161">
        <f>IF(A1taxstdlife="n/a","n/a",IF(AP$3&gt;(A1taxstdlife+$E486),((Input!$K$143+Input!$K$109)*$K$7)-SUM($K486:AO486),((Input!$K$143+Input!$K$109)*$K$7)/A1taxstdlife))</f>
        <v>0</v>
      </c>
      <c r="AQ486" s="161">
        <f>IF(A1taxstdlife="n/a","n/a",IF(AQ$3&gt;(A1taxstdlife+$E486),((Input!$K$143+Input!$K$109)*$K$7)-SUM($K486:AP486),((Input!$K$143+Input!$K$109)*$K$7)/A1taxstdlife))</f>
        <v>0</v>
      </c>
      <c r="AR486" s="161">
        <f>IF(A1taxstdlife="n/a","n/a",IF(AR$3&gt;(A1taxstdlife+$E486),((Input!$K$143+Input!$K$109)*$K$7)-SUM($K486:AQ486),((Input!$K$143+Input!$K$109)*$K$7)/A1taxstdlife))</f>
        <v>0</v>
      </c>
      <c r="AS486" s="161">
        <f>IF(A1taxstdlife="n/a","n/a",IF(AS$3&gt;(A1taxstdlife+$E486),((Input!$K$143+Input!$K$109)*$K$7)-SUM($K486:AR486),((Input!$K$143+Input!$K$109)*$K$7)/A1taxstdlife))</f>
        <v>0</v>
      </c>
      <c r="AT486" s="161">
        <f>IF(A1taxstdlife="n/a","n/a",IF(AT$3&gt;(A1taxstdlife+$E486),((Input!$K$143+Input!$K$109)*$K$7)-SUM($K486:AS486),((Input!$K$143+Input!$K$109)*$K$7)/A1taxstdlife))</f>
        <v>0</v>
      </c>
      <c r="AU486" s="161">
        <f>IF(A1taxstdlife="n/a","n/a",IF(AU$3&gt;(A1taxstdlife+$E486),((Input!$K$143+Input!$K$109)*$K$7)-SUM($K486:AT486),((Input!$K$143+Input!$K$109)*$K$7)/A1taxstdlife))</f>
        <v>0</v>
      </c>
      <c r="AV486" s="161">
        <f>IF(A1taxstdlife="n/a","n/a",IF(AV$3&gt;(A1taxstdlife+$E486),((Input!$K$143+Input!$K$109)*$K$7)-SUM($K486:AU486),((Input!$K$143+Input!$K$109)*$K$7)/A1taxstdlife))</f>
        <v>0</v>
      </c>
      <c r="AW486" s="161">
        <f>IF(A1taxstdlife="n/a","n/a",IF(AW$3&gt;(A1taxstdlife+$E486),((Input!$K$143+Input!$K$109)*$K$7)-SUM($K486:AV486),((Input!$K$143+Input!$K$109)*$K$7)/A1taxstdlife))</f>
        <v>0</v>
      </c>
      <c r="AX486" s="161">
        <f>IF(A1taxstdlife="n/a","n/a",IF(AX$3&gt;(A1taxstdlife+$E486),((Input!$K$143+Input!$K$109)*$K$7)-SUM($K486:AW486),((Input!$K$143+Input!$K$109)*$K$7)/A1taxstdlife))</f>
        <v>0</v>
      </c>
      <c r="AY486" s="161">
        <f>IF(A1taxstdlife="n/a","n/a",IF(AY$3&gt;(A1taxstdlife+$E486),((Input!$K$143+Input!$K$109)*$K$7)-SUM($K486:AX486),((Input!$K$143+Input!$K$109)*$K$7)/A1taxstdlife))</f>
        <v>0</v>
      </c>
      <c r="AZ486" s="161">
        <f>IF(A1taxstdlife="n/a","n/a",IF(AZ$3&gt;(A1taxstdlife+$E486),((Input!$K$143+Input!$K$109)*$K$7)-SUM($K486:AY486),((Input!$K$143+Input!$K$109)*$K$7)/A1taxstdlife))</f>
        <v>0</v>
      </c>
      <c r="BA486" s="161">
        <f>IF(A1taxstdlife="n/a","n/a",IF(BA$3&gt;(A1taxstdlife+$E486),((Input!$K$143+Input!$K$109)*$K$7)-SUM($K486:AZ486),((Input!$K$143+Input!$K$109)*$K$7)/A1taxstdlife))</f>
        <v>0</v>
      </c>
      <c r="BB486" s="161">
        <f>IF(A1taxstdlife="n/a","n/a",IF(BB$3&gt;(A1taxstdlife+$E486),((Input!$K$143+Input!$K$109)*$K$7)-SUM($K486:BA486),((Input!$K$143+Input!$K$109)*$K$7)/A1taxstdlife))</f>
        <v>0</v>
      </c>
      <c r="BC486" s="161">
        <f>IF(A1taxstdlife="n/a","n/a",IF(BC$3&gt;(A1taxstdlife+$E486),((Input!$K$143+Input!$K$109)*$K$7)-SUM($K486:BB486),((Input!$K$143+Input!$K$109)*$K$7)/A1taxstdlife))</f>
        <v>0</v>
      </c>
      <c r="BD486" s="161">
        <f>IF(A1taxstdlife="n/a","n/a",IF(BD$3&gt;(A1taxstdlife+$E486),((Input!$K$143+Input!$K$109)*$K$7)-SUM($K486:BC486),((Input!$K$143+Input!$K$109)*$K$7)/A1taxstdlife))</f>
        <v>0</v>
      </c>
      <c r="BE486" s="161">
        <f>IF(A1taxstdlife="n/a","n/a",IF(BE$3&gt;(A1taxstdlife+$E486),((Input!$K$143+Input!$K$109)*$K$7)-SUM($K486:BD486),((Input!$K$143+Input!$K$109)*$K$7)/A1taxstdlife))</f>
        <v>0</v>
      </c>
      <c r="BF486" s="161">
        <f>IF(A1taxstdlife="n/a","n/a",IF(BF$3&gt;(A1taxstdlife+$E486),((Input!$K$143+Input!$K$109)*$K$7)-SUM($K486:BE486),((Input!$K$143+Input!$K$109)*$K$7)/A1taxstdlife))</f>
        <v>0</v>
      </c>
      <c r="BG486" s="161">
        <f>IF(A1taxstdlife="n/a","n/a",IF(BG$3&gt;(A1taxstdlife+$E486),((Input!$K$143+Input!$K$109)*$K$7)-SUM($K486:BF486),((Input!$K$143+Input!$K$109)*$K$7)/A1taxstdlife))</f>
        <v>0</v>
      </c>
      <c r="BH486" s="161">
        <f>IF(A1taxstdlife="n/a","n/a",IF(BH$3&gt;(A1taxstdlife+$E486),((Input!$K$143+Input!$K$109)*$K$7)-SUM($K486:BG486),((Input!$K$143+Input!$K$109)*$K$7)/A1taxstdlife))</f>
        <v>0</v>
      </c>
      <c r="BI486" s="161">
        <f>IF(A1taxstdlife="n/a","n/a",IF(BI$3&gt;(A1taxstdlife+$E486),((Input!$K$143+Input!$K$109)*$K$7)-SUM($K486:BH486),((Input!$K$143+Input!$K$109)*$K$7)/A1taxstdlife))</f>
        <v>0</v>
      </c>
      <c r="BJ486" s="19"/>
      <c r="BK486" s="19"/>
    </row>
    <row r="487" spans="1:63" s="6" customFormat="1" hidden="1" outlineLevel="2" x14ac:dyDescent="0.2">
      <c r="A487" s="19"/>
      <c r="B487" s="35"/>
      <c r="C487" s="34"/>
      <c r="D487" s="469"/>
      <c r="E487" s="281">
        <v>6</v>
      </c>
      <c r="F487" s="37"/>
      <c r="G487" s="305"/>
      <c r="H487" s="307"/>
      <c r="I487" s="307"/>
      <c r="J487" s="307"/>
      <c r="K487" s="307"/>
      <c r="L487" s="306"/>
      <c r="M487" s="161">
        <f>IF(A1taxstdlife="n/a","n/a",IF(M$3&gt;(A1taxstdlife+$E487),((Input!$L$143+Input!$L$109)*$L$7)-SUM($L487:L487),((Input!$L$143+Input!$L$109)*$L$7)/A1taxstdlife))</f>
        <v>0</v>
      </c>
      <c r="N487" s="161">
        <f>IF(A1taxstdlife="n/a","n/a",IF(N$3&gt;(A1taxstdlife+$E487),((Input!$L$143+Input!$L$109)*$L$7)-SUM($L487:M487),((Input!$L$143+Input!$L$109)*$L$7)/A1taxstdlife))</f>
        <v>0</v>
      </c>
      <c r="O487" s="161">
        <f>IF(A1taxstdlife="n/a","n/a",IF(O$3&gt;(A1taxstdlife+$E487),((Input!$L$143+Input!$L$109)*$L$7)-SUM($L487:N487),((Input!$L$143+Input!$L$109)*$L$7)/A1taxstdlife))</f>
        <v>0</v>
      </c>
      <c r="P487" s="161">
        <f>IF(A1taxstdlife="n/a","n/a",IF(P$3&gt;(A1taxstdlife+$E487),((Input!$L$143+Input!$L$109)*$L$7)-SUM($L487:O487),((Input!$L$143+Input!$L$109)*$L$7)/A1taxstdlife))</f>
        <v>0</v>
      </c>
      <c r="Q487" s="161">
        <f>IF(A1taxstdlife="n/a","n/a",IF(Q$3&gt;(A1taxstdlife+$E487),((Input!$L$143+Input!$L$109)*$L$7)-SUM($L487:P487),((Input!$L$143+Input!$L$109)*$L$7)/A1taxstdlife))</f>
        <v>0</v>
      </c>
      <c r="R487" s="161">
        <f>IF(A1taxstdlife="n/a","n/a",IF(R$3&gt;(A1taxstdlife+$E487),((Input!$L$143+Input!$L$109)*$L$7)-SUM($L487:Q487),((Input!$L$143+Input!$L$109)*$L$7)/A1taxstdlife))</f>
        <v>0</v>
      </c>
      <c r="S487" s="161">
        <f>IF(A1taxstdlife="n/a","n/a",IF(S$3&gt;(A1taxstdlife+$E487),((Input!$L$143+Input!$L$109)*$L$7)-SUM($L487:R487),((Input!$L$143+Input!$L$109)*$L$7)/A1taxstdlife))</f>
        <v>0</v>
      </c>
      <c r="T487" s="161">
        <f>IF(A1taxstdlife="n/a","n/a",IF(T$3&gt;(A1taxstdlife+$E487),((Input!$L$143+Input!$L$109)*$L$7)-SUM($L487:S487),((Input!$L$143+Input!$L$109)*$L$7)/A1taxstdlife))</f>
        <v>0</v>
      </c>
      <c r="U487" s="161">
        <f>IF(A1taxstdlife="n/a","n/a",IF(U$3&gt;(A1taxstdlife+$E487),((Input!$L$143+Input!$L$109)*$L$7)-SUM($L487:T487),((Input!$L$143+Input!$L$109)*$L$7)/A1taxstdlife))</f>
        <v>0</v>
      </c>
      <c r="V487" s="161">
        <f>IF(A1taxstdlife="n/a","n/a",IF(V$3&gt;(A1taxstdlife+$E487),((Input!$L$143+Input!$L$109)*$L$7)-SUM($L487:U487),((Input!$L$143+Input!$L$109)*$L$7)/A1taxstdlife))</f>
        <v>0</v>
      </c>
      <c r="W487" s="161">
        <f>IF(A1taxstdlife="n/a","n/a",IF(W$3&gt;(A1taxstdlife+$E487),((Input!$L$143+Input!$L$109)*$L$7)-SUM($L487:V487),((Input!$L$143+Input!$L$109)*$L$7)/A1taxstdlife))</f>
        <v>0</v>
      </c>
      <c r="X487" s="161">
        <f>IF(A1taxstdlife="n/a","n/a",IF(X$3&gt;(A1taxstdlife+$E487),((Input!$L$143+Input!$L$109)*$L$7)-SUM($L487:W487),((Input!$L$143+Input!$L$109)*$L$7)/A1taxstdlife))</f>
        <v>0</v>
      </c>
      <c r="Y487" s="161">
        <f>IF(A1taxstdlife="n/a","n/a",IF(Y$3&gt;(A1taxstdlife+$E487),((Input!$L$143+Input!$L$109)*$L$7)-SUM($L487:X487),((Input!$L$143+Input!$L$109)*$L$7)/A1taxstdlife))</f>
        <v>0</v>
      </c>
      <c r="Z487" s="161">
        <f>IF(A1taxstdlife="n/a","n/a",IF(Z$3&gt;(A1taxstdlife+$E487),((Input!$L$143+Input!$L$109)*$L$7)-SUM($L487:Y487),((Input!$L$143+Input!$L$109)*$L$7)/A1taxstdlife))</f>
        <v>0</v>
      </c>
      <c r="AA487" s="161">
        <f>IF(A1taxstdlife="n/a","n/a",IF(AA$3&gt;(A1taxstdlife+$E487),((Input!$L$143+Input!$L$109)*$L$7)-SUM($L487:Z487),((Input!$L$143+Input!$L$109)*$L$7)/A1taxstdlife))</f>
        <v>0</v>
      </c>
      <c r="AB487" s="161">
        <f>IF(A1taxstdlife="n/a","n/a",IF(AB$3&gt;(A1taxstdlife+$E487),((Input!$L$143+Input!$L$109)*$L$7)-SUM($L487:AA487),((Input!$L$143+Input!$L$109)*$L$7)/A1taxstdlife))</f>
        <v>0</v>
      </c>
      <c r="AC487" s="161">
        <f>IF(A1taxstdlife="n/a","n/a",IF(AC$3&gt;(A1taxstdlife+$E487),((Input!$L$143+Input!$L$109)*$L$7)-SUM($L487:AB487),((Input!$L$143+Input!$L$109)*$L$7)/A1taxstdlife))</f>
        <v>0</v>
      </c>
      <c r="AD487" s="161">
        <f>IF(A1taxstdlife="n/a","n/a",IF(AD$3&gt;(A1taxstdlife+$E487),((Input!$L$143+Input!$L$109)*$L$7)-SUM($L487:AC487),((Input!$L$143+Input!$L$109)*$L$7)/A1taxstdlife))</f>
        <v>0</v>
      </c>
      <c r="AE487" s="161">
        <f>IF(A1taxstdlife="n/a","n/a",IF(AE$3&gt;(A1taxstdlife+$E487),((Input!$L$143+Input!$L$109)*$L$7)-SUM($L487:AD487),((Input!$L$143+Input!$L$109)*$L$7)/A1taxstdlife))</f>
        <v>0</v>
      </c>
      <c r="AF487" s="161">
        <f>IF(A1taxstdlife="n/a","n/a",IF(AF$3&gt;(A1taxstdlife+$E487),((Input!$L$143+Input!$L$109)*$L$7)-SUM($L487:AE487),((Input!$L$143+Input!$L$109)*$L$7)/A1taxstdlife))</f>
        <v>0</v>
      </c>
      <c r="AG487" s="161">
        <f>IF(A1taxstdlife="n/a","n/a",IF(AG$3&gt;(A1taxstdlife+$E487),((Input!$L$143+Input!$L$109)*$L$7)-SUM($L487:AF487),((Input!$L$143+Input!$L$109)*$L$7)/A1taxstdlife))</f>
        <v>0</v>
      </c>
      <c r="AH487" s="161">
        <f>IF(A1taxstdlife="n/a","n/a",IF(AH$3&gt;(A1taxstdlife+$E487),((Input!$L$143+Input!$L$109)*$L$7)-SUM($L487:AG487),((Input!$L$143+Input!$L$109)*$L$7)/A1taxstdlife))</f>
        <v>0</v>
      </c>
      <c r="AI487" s="161">
        <f>IF(A1taxstdlife="n/a","n/a",IF(AI$3&gt;(A1taxstdlife+$E487),((Input!$L$143+Input!$L$109)*$L$7)-SUM($L487:AH487),((Input!$L$143+Input!$L$109)*$L$7)/A1taxstdlife))</f>
        <v>0</v>
      </c>
      <c r="AJ487" s="161">
        <f>IF(A1taxstdlife="n/a","n/a",IF(AJ$3&gt;(A1taxstdlife+$E487),((Input!$L$143+Input!$L$109)*$L$7)-SUM($L487:AI487),((Input!$L$143+Input!$L$109)*$L$7)/A1taxstdlife))</f>
        <v>0</v>
      </c>
      <c r="AK487" s="161">
        <f>IF(A1taxstdlife="n/a","n/a",IF(AK$3&gt;(A1taxstdlife+$E487),((Input!$L$143+Input!$L$109)*$L$7)-SUM($L487:AJ487),((Input!$L$143+Input!$L$109)*$L$7)/A1taxstdlife))</f>
        <v>0</v>
      </c>
      <c r="AL487" s="161">
        <f>IF(A1taxstdlife="n/a","n/a",IF(AL$3&gt;(A1taxstdlife+$E487),((Input!$L$143+Input!$L$109)*$L$7)-SUM($L487:AK487),((Input!$L$143+Input!$L$109)*$L$7)/A1taxstdlife))</f>
        <v>0</v>
      </c>
      <c r="AM487" s="161">
        <f>IF(A1taxstdlife="n/a","n/a",IF(AM$3&gt;(A1taxstdlife+$E487),((Input!$L$143+Input!$L$109)*$L$7)-SUM($L487:AL487),((Input!$L$143+Input!$L$109)*$L$7)/A1taxstdlife))</f>
        <v>0</v>
      </c>
      <c r="AN487" s="161">
        <f>IF(A1taxstdlife="n/a","n/a",IF(AN$3&gt;(A1taxstdlife+$E487),((Input!$L$143+Input!$L$109)*$L$7)-SUM($L487:AM487),((Input!$L$143+Input!$L$109)*$L$7)/A1taxstdlife))</f>
        <v>0</v>
      </c>
      <c r="AO487" s="161">
        <f>IF(A1taxstdlife="n/a","n/a",IF(AO$3&gt;(A1taxstdlife+$E487),((Input!$L$143+Input!$L$109)*$L$7)-SUM($L487:AN487),((Input!$L$143+Input!$L$109)*$L$7)/A1taxstdlife))</f>
        <v>0</v>
      </c>
      <c r="AP487" s="161">
        <f>IF(A1taxstdlife="n/a","n/a",IF(AP$3&gt;(A1taxstdlife+$E487),((Input!$L$143+Input!$L$109)*$L$7)-SUM($L487:AO487),((Input!$L$143+Input!$L$109)*$L$7)/A1taxstdlife))</f>
        <v>0</v>
      </c>
      <c r="AQ487" s="161">
        <f>IF(A1taxstdlife="n/a","n/a",IF(AQ$3&gt;(A1taxstdlife+$E487),((Input!$L$143+Input!$L$109)*$L$7)-SUM($L487:AP487),((Input!$L$143+Input!$L$109)*$L$7)/A1taxstdlife))</f>
        <v>0</v>
      </c>
      <c r="AR487" s="161">
        <f>IF(A1taxstdlife="n/a","n/a",IF(AR$3&gt;(A1taxstdlife+$E487),((Input!$L$143+Input!$L$109)*$L$7)-SUM($L487:AQ487),((Input!$L$143+Input!$L$109)*$L$7)/A1taxstdlife))</f>
        <v>0</v>
      </c>
      <c r="AS487" s="161">
        <f>IF(A1taxstdlife="n/a","n/a",IF(AS$3&gt;(A1taxstdlife+$E487),((Input!$L$143+Input!$L$109)*$L$7)-SUM($L487:AR487),((Input!$L$143+Input!$L$109)*$L$7)/A1taxstdlife))</f>
        <v>0</v>
      </c>
      <c r="AT487" s="161">
        <f>IF(A1taxstdlife="n/a","n/a",IF(AT$3&gt;(A1taxstdlife+$E487),((Input!$L$143+Input!$L$109)*$L$7)-SUM($L487:AS487),((Input!$L$143+Input!$L$109)*$L$7)/A1taxstdlife))</f>
        <v>0</v>
      </c>
      <c r="AU487" s="161">
        <f>IF(A1taxstdlife="n/a","n/a",IF(AU$3&gt;(A1taxstdlife+$E487),((Input!$L$143+Input!$L$109)*$L$7)-SUM($L487:AT487),((Input!$L$143+Input!$L$109)*$L$7)/A1taxstdlife))</f>
        <v>0</v>
      </c>
      <c r="AV487" s="161">
        <f>IF(A1taxstdlife="n/a","n/a",IF(AV$3&gt;(A1taxstdlife+$E487),((Input!$L$143+Input!$L$109)*$L$7)-SUM($L487:AU487),((Input!$L$143+Input!$L$109)*$L$7)/A1taxstdlife))</f>
        <v>0</v>
      </c>
      <c r="AW487" s="161">
        <f>IF(A1taxstdlife="n/a","n/a",IF(AW$3&gt;(A1taxstdlife+$E487),((Input!$L$143+Input!$L$109)*$L$7)-SUM($L487:AV487),((Input!$L$143+Input!$L$109)*$L$7)/A1taxstdlife))</f>
        <v>0</v>
      </c>
      <c r="AX487" s="161">
        <f>IF(A1taxstdlife="n/a","n/a",IF(AX$3&gt;(A1taxstdlife+$E487),((Input!$L$143+Input!$L$109)*$L$7)-SUM($L487:AW487),((Input!$L$143+Input!$L$109)*$L$7)/A1taxstdlife))</f>
        <v>0</v>
      </c>
      <c r="AY487" s="161">
        <f>IF(A1taxstdlife="n/a","n/a",IF(AY$3&gt;(A1taxstdlife+$E487),((Input!$L$143+Input!$L$109)*$L$7)-SUM($L487:AX487),((Input!$L$143+Input!$L$109)*$L$7)/A1taxstdlife))</f>
        <v>0</v>
      </c>
      <c r="AZ487" s="161">
        <f>IF(A1taxstdlife="n/a","n/a",IF(AZ$3&gt;(A1taxstdlife+$E487),((Input!$L$143+Input!$L$109)*$L$7)-SUM($L487:AY487),((Input!$L$143+Input!$L$109)*$L$7)/A1taxstdlife))</f>
        <v>0</v>
      </c>
      <c r="BA487" s="161">
        <f>IF(A1taxstdlife="n/a","n/a",IF(BA$3&gt;(A1taxstdlife+$E487),((Input!$L$143+Input!$L$109)*$L$7)-SUM($L487:AZ487),((Input!$L$143+Input!$L$109)*$L$7)/A1taxstdlife))</f>
        <v>0</v>
      </c>
      <c r="BB487" s="161">
        <f>IF(A1taxstdlife="n/a","n/a",IF(BB$3&gt;(A1taxstdlife+$E487),((Input!$L$143+Input!$L$109)*$L$7)-SUM($L487:BA487),((Input!$L$143+Input!$L$109)*$L$7)/A1taxstdlife))</f>
        <v>0</v>
      </c>
      <c r="BC487" s="161">
        <f>IF(A1taxstdlife="n/a","n/a",IF(BC$3&gt;(A1taxstdlife+$E487),((Input!$L$143+Input!$L$109)*$L$7)-SUM($L487:BB487),((Input!$L$143+Input!$L$109)*$L$7)/A1taxstdlife))</f>
        <v>0</v>
      </c>
      <c r="BD487" s="161">
        <f>IF(A1taxstdlife="n/a","n/a",IF(BD$3&gt;(A1taxstdlife+$E487),((Input!$L$143+Input!$L$109)*$L$7)-SUM($L487:BC487),((Input!$L$143+Input!$L$109)*$L$7)/A1taxstdlife))</f>
        <v>0</v>
      </c>
      <c r="BE487" s="161">
        <f>IF(A1taxstdlife="n/a","n/a",IF(BE$3&gt;(A1taxstdlife+$E487),((Input!$L$143+Input!$L$109)*$L$7)-SUM($L487:BD487),((Input!$L$143+Input!$L$109)*$L$7)/A1taxstdlife))</f>
        <v>0</v>
      </c>
      <c r="BF487" s="161">
        <f>IF(A1taxstdlife="n/a","n/a",IF(BF$3&gt;(A1taxstdlife+$E487),((Input!$L$143+Input!$L$109)*$L$7)-SUM($L487:BE487),((Input!$L$143+Input!$L$109)*$L$7)/A1taxstdlife))</f>
        <v>0</v>
      </c>
      <c r="BG487" s="161">
        <f>IF(A1taxstdlife="n/a","n/a",IF(BG$3&gt;(A1taxstdlife+$E487),((Input!$L$143+Input!$L$109)*$L$7)-SUM($L487:BF487),((Input!$L$143+Input!$L$109)*$L$7)/A1taxstdlife))</f>
        <v>0</v>
      </c>
      <c r="BH487" s="161">
        <f>IF(A1taxstdlife="n/a","n/a",IF(BH$3&gt;(A1taxstdlife+$E487),((Input!$L$143+Input!$L$109)*$L$7)-SUM($L487:BG487),((Input!$L$143+Input!$L$109)*$L$7)/A1taxstdlife))</f>
        <v>0</v>
      </c>
      <c r="BI487" s="161">
        <f>IF(A1taxstdlife="n/a","n/a",IF(BI$3&gt;(A1taxstdlife+$E487),((Input!$L$143+Input!$L$109)*$L$7)-SUM($L487:BH487),((Input!$L$143+Input!$L$109)*$L$7)/A1taxstdlife))</f>
        <v>0</v>
      </c>
      <c r="BJ487" s="19"/>
      <c r="BK487" s="19"/>
    </row>
    <row r="488" spans="1:63" s="6" customFormat="1" hidden="1" outlineLevel="2" x14ac:dyDescent="0.2">
      <c r="A488" s="19"/>
      <c r="B488" s="35"/>
      <c r="C488" s="34"/>
      <c r="D488" s="469"/>
      <c r="E488" s="281">
        <v>7</v>
      </c>
      <c r="F488" s="37"/>
      <c r="G488" s="305"/>
      <c r="H488" s="307"/>
      <c r="I488" s="307"/>
      <c r="J488" s="307"/>
      <c r="K488" s="307"/>
      <c r="L488" s="307"/>
      <c r="M488" s="306"/>
      <c r="N488" s="161">
        <f>IF(A1taxstdlife="n/a","n/a",IF(N$3&gt;(A1taxstdlife+$E488),((Input!$M$143+Input!$M$109)*$M$7)-SUM($M488:M488),((Input!$M$143+Input!$M$109)*$M$7)/A1taxstdlife))</f>
        <v>0</v>
      </c>
      <c r="O488" s="161">
        <f>IF(A1taxstdlife="n/a","n/a",IF(O$3&gt;(A1taxstdlife+$E488),((Input!$M$143+Input!$M$109)*$M$7)-SUM($M488:N488),((Input!$M$143+Input!$M$109)*$M$7)/A1taxstdlife))</f>
        <v>0</v>
      </c>
      <c r="P488" s="161">
        <f>IF(A1taxstdlife="n/a","n/a",IF(P$3&gt;(A1taxstdlife+$E488),((Input!$M$143+Input!$M$109)*$M$7)-SUM($M488:O488),((Input!$M$143+Input!$M$109)*$M$7)/A1taxstdlife))</f>
        <v>0</v>
      </c>
      <c r="Q488" s="161">
        <f>IF(A1taxstdlife="n/a","n/a",IF(Q$3&gt;(A1taxstdlife+$E488),((Input!$M$143+Input!$M$109)*$M$7)-SUM($M488:P488),((Input!$M$143+Input!$M$109)*$M$7)/A1taxstdlife))</f>
        <v>0</v>
      </c>
      <c r="R488" s="161">
        <f>IF(A1taxstdlife="n/a","n/a",IF(R$3&gt;(A1taxstdlife+$E488),((Input!$M$143+Input!$M$109)*$M$7)-SUM($M488:Q488),((Input!$M$143+Input!$M$109)*$M$7)/A1taxstdlife))</f>
        <v>0</v>
      </c>
      <c r="S488" s="161">
        <f>IF(A1taxstdlife="n/a","n/a",IF(S$3&gt;(A1taxstdlife+$E488),((Input!$M$143+Input!$M$109)*$M$7)-SUM($M488:R488),((Input!$M$143+Input!$M$109)*$M$7)/A1taxstdlife))</f>
        <v>0</v>
      </c>
      <c r="T488" s="161">
        <f>IF(A1taxstdlife="n/a","n/a",IF(T$3&gt;(A1taxstdlife+$E488),((Input!$M$143+Input!$M$109)*$M$7)-SUM($M488:S488),((Input!$M$143+Input!$M$109)*$M$7)/A1taxstdlife))</f>
        <v>0</v>
      </c>
      <c r="U488" s="161">
        <f>IF(A1taxstdlife="n/a","n/a",IF(U$3&gt;(A1taxstdlife+$E488),((Input!$M$143+Input!$M$109)*$M$7)-SUM($M488:T488),((Input!$M$143+Input!$M$109)*$M$7)/A1taxstdlife))</f>
        <v>0</v>
      </c>
      <c r="V488" s="161">
        <f>IF(A1taxstdlife="n/a","n/a",IF(V$3&gt;(A1taxstdlife+$E488),((Input!$M$143+Input!$M$109)*$M$7)-SUM($M488:U488),((Input!$M$143+Input!$M$109)*$M$7)/A1taxstdlife))</f>
        <v>0</v>
      </c>
      <c r="W488" s="161">
        <f>IF(A1taxstdlife="n/a","n/a",IF(W$3&gt;(A1taxstdlife+$E488),((Input!$M$143+Input!$M$109)*$M$7)-SUM($M488:V488),((Input!$M$143+Input!$M$109)*$M$7)/A1taxstdlife))</f>
        <v>0</v>
      </c>
      <c r="X488" s="161">
        <f>IF(A1taxstdlife="n/a","n/a",IF(X$3&gt;(A1taxstdlife+$E488),((Input!$M$143+Input!$M$109)*$M$7)-SUM($M488:W488),((Input!$M$143+Input!$M$109)*$M$7)/A1taxstdlife))</f>
        <v>0</v>
      </c>
      <c r="Y488" s="161">
        <f>IF(A1taxstdlife="n/a","n/a",IF(Y$3&gt;(A1taxstdlife+$E488),((Input!$M$143+Input!$M$109)*$M$7)-SUM($M488:X488),((Input!$M$143+Input!$M$109)*$M$7)/A1taxstdlife))</f>
        <v>0</v>
      </c>
      <c r="Z488" s="161">
        <f>IF(A1taxstdlife="n/a","n/a",IF(Z$3&gt;(A1taxstdlife+$E488),((Input!$M$143+Input!$M$109)*$M$7)-SUM($M488:Y488),((Input!$M$143+Input!$M$109)*$M$7)/A1taxstdlife))</f>
        <v>0</v>
      </c>
      <c r="AA488" s="161">
        <f>IF(A1taxstdlife="n/a","n/a",IF(AA$3&gt;(A1taxstdlife+$E488),((Input!$M$143+Input!$M$109)*$M$7)-SUM($M488:Z488),((Input!$M$143+Input!$M$109)*$M$7)/A1taxstdlife))</f>
        <v>0</v>
      </c>
      <c r="AB488" s="161">
        <f>IF(A1taxstdlife="n/a","n/a",IF(AB$3&gt;(A1taxstdlife+$E488),((Input!$M$143+Input!$M$109)*$M$7)-SUM($M488:AA488),((Input!$M$143+Input!$M$109)*$M$7)/A1taxstdlife))</f>
        <v>0</v>
      </c>
      <c r="AC488" s="161">
        <f>IF(A1taxstdlife="n/a","n/a",IF(AC$3&gt;(A1taxstdlife+$E488),((Input!$M$143+Input!$M$109)*$M$7)-SUM($M488:AB488),((Input!$M$143+Input!$M$109)*$M$7)/A1taxstdlife))</f>
        <v>0</v>
      </c>
      <c r="AD488" s="161">
        <f>IF(A1taxstdlife="n/a","n/a",IF(AD$3&gt;(A1taxstdlife+$E488),((Input!$M$143+Input!$M$109)*$M$7)-SUM($M488:AC488),((Input!$M$143+Input!$M$109)*$M$7)/A1taxstdlife))</f>
        <v>0</v>
      </c>
      <c r="AE488" s="161">
        <f>IF(A1taxstdlife="n/a","n/a",IF(AE$3&gt;(A1taxstdlife+$E488),((Input!$M$143+Input!$M$109)*$M$7)-SUM($M488:AD488),((Input!$M$143+Input!$M$109)*$M$7)/A1taxstdlife))</f>
        <v>0</v>
      </c>
      <c r="AF488" s="161">
        <f>IF(A1taxstdlife="n/a","n/a",IF(AF$3&gt;(A1taxstdlife+$E488),((Input!$M$143+Input!$M$109)*$M$7)-SUM($M488:AE488),((Input!$M$143+Input!$M$109)*$M$7)/A1taxstdlife))</f>
        <v>0</v>
      </c>
      <c r="AG488" s="161">
        <f>IF(A1taxstdlife="n/a","n/a",IF(AG$3&gt;(A1taxstdlife+$E488),((Input!$M$143+Input!$M$109)*$M$7)-SUM($M488:AF488),((Input!$M$143+Input!$M$109)*$M$7)/A1taxstdlife))</f>
        <v>0</v>
      </c>
      <c r="AH488" s="161">
        <f>IF(A1taxstdlife="n/a","n/a",IF(AH$3&gt;(A1taxstdlife+$E488),((Input!$M$143+Input!$M$109)*$M$7)-SUM($M488:AG488),((Input!$M$143+Input!$M$109)*$M$7)/A1taxstdlife))</f>
        <v>0</v>
      </c>
      <c r="AI488" s="161">
        <f>IF(A1taxstdlife="n/a","n/a",IF(AI$3&gt;(A1taxstdlife+$E488),((Input!$M$143+Input!$M$109)*$M$7)-SUM($M488:AH488),((Input!$M$143+Input!$M$109)*$M$7)/A1taxstdlife))</f>
        <v>0</v>
      </c>
      <c r="AJ488" s="161">
        <f>IF(A1taxstdlife="n/a","n/a",IF(AJ$3&gt;(A1taxstdlife+$E488),((Input!$M$143+Input!$M$109)*$M$7)-SUM($M488:AI488),((Input!$M$143+Input!$M$109)*$M$7)/A1taxstdlife))</f>
        <v>0</v>
      </c>
      <c r="AK488" s="161">
        <f>IF(A1taxstdlife="n/a","n/a",IF(AK$3&gt;(A1taxstdlife+$E488),((Input!$M$143+Input!$M$109)*$M$7)-SUM($M488:AJ488),((Input!$M$143+Input!$M$109)*$M$7)/A1taxstdlife))</f>
        <v>0</v>
      </c>
      <c r="AL488" s="161">
        <f>IF(A1taxstdlife="n/a","n/a",IF(AL$3&gt;(A1taxstdlife+$E488),((Input!$M$143+Input!$M$109)*$M$7)-SUM($M488:AK488),((Input!$M$143+Input!$M$109)*$M$7)/A1taxstdlife))</f>
        <v>0</v>
      </c>
      <c r="AM488" s="161">
        <f>IF(A1taxstdlife="n/a","n/a",IF(AM$3&gt;(A1taxstdlife+$E488),((Input!$M$143+Input!$M$109)*$M$7)-SUM($M488:AL488),((Input!$M$143+Input!$M$109)*$M$7)/A1taxstdlife))</f>
        <v>0</v>
      </c>
      <c r="AN488" s="161">
        <f>IF(A1taxstdlife="n/a","n/a",IF(AN$3&gt;(A1taxstdlife+$E488),((Input!$M$143+Input!$M$109)*$M$7)-SUM($M488:AM488),((Input!$M$143+Input!$M$109)*$M$7)/A1taxstdlife))</f>
        <v>0</v>
      </c>
      <c r="AO488" s="161">
        <f>IF(A1taxstdlife="n/a","n/a",IF(AO$3&gt;(A1taxstdlife+$E488),((Input!$M$143+Input!$M$109)*$M$7)-SUM($M488:AN488),((Input!$M$143+Input!$M$109)*$M$7)/A1taxstdlife))</f>
        <v>0</v>
      </c>
      <c r="AP488" s="161">
        <f>IF(A1taxstdlife="n/a","n/a",IF(AP$3&gt;(A1taxstdlife+$E488),((Input!$M$143+Input!$M$109)*$M$7)-SUM($M488:AO488),((Input!$M$143+Input!$M$109)*$M$7)/A1taxstdlife))</f>
        <v>0</v>
      </c>
      <c r="AQ488" s="161">
        <f>IF(A1taxstdlife="n/a","n/a",IF(AQ$3&gt;(A1taxstdlife+$E488),((Input!$M$143+Input!$M$109)*$M$7)-SUM($M488:AP488),((Input!$M$143+Input!$M$109)*$M$7)/A1taxstdlife))</f>
        <v>0</v>
      </c>
      <c r="AR488" s="161">
        <f>IF(A1taxstdlife="n/a","n/a",IF(AR$3&gt;(A1taxstdlife+$E488),((Input!$M$143+Input!$M$109)*$M$7)-SUM($M488:AQ488),((Input!$M$143+Input!$M$109)*$M$7)/A1taxstdlife))</f>
        <v>0</v>
      </c>
      <c r="AS488" s="161">
        <f>IF(A1taxstdlife="n/a","n/a",IF(AS$3&gt;(A1taxstdlife+$E488),((Input!$M$143+Input!$M$109)*$M$7)-SUM($M488:AR488),((Input!$M$143+Input!$M$109)*$M$7)/A1taxstdlife))</f>
        <v>0</v>
      </c>
      <c r="AT488" s="161">
        <f>IF(A1taxstdlife="n/a","n/a",IF(AT$3&gt;(A1taxstdlife+$E488),((Input!$M$143+Input!$M$109)*$M$7)-SUM($M488:AS488),((Input!$M$143+Input!$M$109)*$M$7)/A1taxstdlife))</f>
        <v>0</v>
      </c>
      <c r="AU488" s="161">
        <f>IF(A1taxstdlife="n/a","n/a",IF(AU$3&gt;(A1taxstdlife+$E488),((Input!$M$143+Input!$M$109)*$M$7)-SUM($M488:AT488),((Input!$M$143+Input!$M$109)*$M$7)/A1taxstdlife))</f>
        <v>0</v>
      </c>
      <c r="AV488" s="161">
        <f>IF(A1taxstdlife="n/a","n/a",IF(AV$3&gt;(A1taxstdlife+$E488),((Input!$M$143+Input!$M$109)*$M$7)-SUM($M488:AU488),((Input!$M$143+Input!$M$109)*$M$7)/A1taxstdlife))</f>
        <v>0</v>
      </c>
      <c r="AW488" s="161">
        <f>IF(A1taxstdlife="n/a","n/a",IF(AW$3&gt;(A1taxstdlife+$E488),((Input!$M$143+Input!$M$109)*$M$7)-SUM($M488:AV488),((Input!$M$143+Input!$M$109)*$M$7)/A1taxstdlife))</f>
        <v>0</v>
      </c>
      <c r="AX488" s="161">
        <f>IF(A1taxstdlife="n/a","n/a",IF(AX$3&gt;(A1taxstdlife+$E488),((Input!$M$143+Input!$M$109)*$M$7)-SUM($M488:AW488),((Input!$M$143+Input!$M$109)*$M$7)/A1taxstdlife))</f>
        <v>0</v>
      </c>
      <c r="AY488" s="161">
        <f>IF(A1taxstdlife="n/a","n/a",IF(AY$3&gt;(A1taxstdlife+$E488),((Input!$M$143+Input!$M$109)*$M$7)-SUM($M488:AX488),((Input!$M$143+Input!$M$109)*$M$7)/A1taxstdlife))</f>
        <v>0</v>
      </c>
      <c r="AZ488" s="161">
        <f>IF(A1taxstdlife="n/a","n/a",IF(AZ$3&gt;(A1taxstdlife+$E488),((Input!$M$143+Input!$M$109)*$M$7)-SUM($M488:AY488),((Input!$M$143+Input!$M$109)*$M$7)/A1taxstdlife))</f>
        <v>0</v>
      </c>
      <c r="BA488" s="161">
        <f>IF(A1taxstdlife="n/a","n/a",IF(BA$3&gt;(A1taxstdlife+$E488),((Input!$M$143+Input!$M$109)*$M$7)-SUM($M488:AZ488),((Input!$M$143+Input!$M$109)*$M$7)/A1taxstdlife))</f>
        <v>0</v>
      </c>
      <c r="BB488" s="161">
        <f>IF(A1taxstdlife="n/a","n/a",IF(BB$3&gt;(A1taxstdlife+$E488),((Input!$M$143+Input!$M$109)*$M$7)-SUM($M488:BA488),((Input!$M$143+Input!$M$109)*$M$7)/A1taxstdlife))</f>
        <v>0</v>
      </c>
      <c r="BC488" s="161">
        <f>IF(A1taxstdlife="n/a","n/a",IF(BC$3&gt;(A1taxstdlife+$E488),((Input!$M$143+Input!$M$109)*$M$7)-SUM($M488:BB488),((Input!$M$143+Input!$M$109)*$M$7)/A1taxstdlife))</f>
        <v>0</v>
      </c>
      <c r="BD488" s="161">
        <f>IF(A1taxstdlife="n/a","n/a",IF(BD$3&gt;(A1taxstdlife+$E488),((Input!$M$143+Input!$M$109)*$M$7)-SUM($M488:BC488),((Input!$M$143+Input!$M$109)*$M$7)/A1taxstdlife))</f>
        <v>0</v>
      </c>
      <c r="BE488" s="161">
        <f>IF(A1taxstdlife="n/a","n/a",IF(BE$3&gt;(A1taxstdlife+$E488),((Input!$M$143+Input!$M$109)*$M$7)-SUM($M488:BD488),((Input!$M$143+Input!$M$109)*$M$7)/A1taxstdlife))</f>
        <v>0</v>
      </c>
      <c r="BF488" s="161">
        <f>IF(A1taxstdlife="n/a","n/a",IF(BF$3&gt;(A1taxstdlife+$E488),((Input!$M$143+Input!$M$109)*$M$7)-SUM($M488:BE488),((Input!$M$143+Input!$M$109)*$M$7)/A1taxstdlife))</f>
        <v>0</v>
      </c>
      <c r="BG488" s="161">
        <f>IF(A1taxstdlife="n/a","n/a",IF(BG$3&gt;(A1taxstdlife+$E488),((Input!$M$143+Input!$M$109)*$M$7)-SUM($M488:BF488),((Input!$M$143+Input!$M$109)*$M$7)/A1taxstdlife))</f>
        <v>0</v>
      </c>
      <c r="BH488" s="161">
        <f>IF(A1taxstdlife="n/a","n/a",IF(BH$3&gt;(A1taxstdlife+$E488),((Input!$M$143+Input!$M$109)*$M$7)-SUM($M488:BG488),((Input!$M$143+Input!$M$109)*$M$7)/A1taxstdlife))</f>
        <v>0</v>
      </c>
      <c r="BI488" s="161">
        <f>IF(A1taxstdlife="n/a","n/a",IF(BI$3&gt;(A1taxstdlife+$E488),((Input!$M$143+Input!$M$109)*$M$7)-SUM($M488:BH488),((Input!$M$143+Input!$M$109)*$M$7)/A1taxstdlife))</f>
        <v>0</v>
      </c>
      <c r="BJ488" s="19"/>
      <c r="BK488" s="19"/>
    </row>
    <row r="489" spans="1:63" s="6" customFormat="1" hidden="1" outlineLevel="2" x14ac:dyDescent="0.2">
      <c r="A489" s="19"/>
      <c r="B489" s="35"/>
      <c r="C489" s="34"/>
      <c r="D489" s="469"/>
      <c r="E489" s="281">
        <v>8</v>
      </c>
      <c r="F489" s="37"/>
      <c r="G489" s="305"/>
      <c r="H489" s="307"/>
      <c r="I489" s="307"/>
      <c r="J489" s="307"/>
      <c r="K489" s="307"/>
      <c r="L489" s="307"/>
      <c r="M489" s="307"/>
      <c r="N489" s="306"/>
      <c r="O489" s="161">
        <f>IF(A1taxstdlife="n/a","n/a",IF(O$3&gt;(A1taxstdlife+$E489),((Input!$N$143+Input!$N$109)*$N$7)-SUM($N489:N489),((Input!$N$143+Input!$N$109)*$N$7)/A1taxstdlife))</f>
        <v>0</v>
      </c>
      <c r="P489" s="161">
        <f>IF(A1taxstdlife="n/a","n/a",IF(P$3&gt;(A1taxstdlife+$E489),((Input!$N$143+Input!$N$109)*$N$7)-SUM($N489:O489),((Input!$N$143+Input!$N$109)*$N$7)/A1taxstdlife))</f>
        <v>0</v>
      </c>
      <c r="Q489" s="161">
        <f>IF(A1taxstdlife="n/a","n/a",IF(Q$3&gt;(A1taxstdlife+$E489),((Input!$N$143+Input!$N$109)*$N$7)-SUM($N489:P489),((Input!$N$143+Input!$N$109)*$N$7)/A1taxstdlife))</f>
        <v>0</v>
      </c>
      <c r="R489" s="161">
        <f>IF(A1taxstdlife="n/a","n/a",IF(R$3&gt;(A1taxstdlife+$E489),((Input!$N$143+Input!$N$109)*$N$7)-SUM($N489:Q489),((Input!$N$143+Input!$N$109)*$N$7)/A1taxstdlife))</f>
        <v>0</v>
      </c>
      <c r="S489" s="161">
        <f>IF(A1taxstdlife="n/a","n/a",IF(S$3&gt;(A1taxstdlife+$E489),((Input!$N$143+Input!$N$109)*$N$7)-SUM($N489:R489),((Input!$N$143+Input!$N$109)*$N$7)/A1taxstdlife))</f>
        <v>0</v>
      </c>
      <c r="T489" s="161">
        <f>IF(A1taxstdlife="n/a","n/a",IF(T$3&gt;(A1taxstdlife+$E489),((Input!$N$143+Input!$N$109)*$N$7)-SUM($N489:S489),((Input!$N$143+Input!$N$109)*$N$7)/A1taxstdlife))</f>
        <v>0</v>
      </c>
      <c r="U489" s="161">
        <f>IF(A1taxstdlife="n/a","n/a",IF(U$3&gt;(A1taxstdlife+$E489),((Input!$N$143+Input!$N$109)*$N$7)-SUM($N489:T489),((Input!$N$143+Input!$N$109)*$N$7)/A1taxstdlife))</f>
        <v>0</v>
      </c>
      <c r="V489" s="161">
        <f>IF(A1taxstdlife="n/a","n/a",IF(V$3&gt;(A1taxstdlife+$E489),((Input!$N$143+Input!$N$109)*$N$7)-SUM($N489:U489),((Input!$N$143+Input!$N$109)*$N$7)/A1taxstdlife))</f>
        <v>0</v>
      </c>
      <c r="W489" s="161">
        <f>IF(A1taxstdlife="n/a","n/a",IF(W$3&gt;(A1taxstdlife+$E489),((Input!$N$143+Input!$N$109)*$N$7)-SUM($N489:V489),((Input!$N$143+Input!$N$109)*$N$7)/A1taxstdlife))</f>
        <v>0</v>
      </c>
      <c r="X489" s="161">
        <f>IF(A1taxstdlife="n/a","n/a",IF(X$3&gt;(A1taxstdlife+$E489),((Input!$N$143+Input!$N$109)*$N$7)-SUM($N489:W489),((Input!$N$143+Input!$N$109)*$N$7)/A1taxstdlife))</f>
        <v>0</v>
      </c>
      <c r="Y489" s="161">
        <f>IF(A1taxstdlife="n/a","n/a",IF(Y$3&gt;(A1taxstdlife+$E489),((Input!$N$143+Input!$N$109)*$N$7)-SUM($N489:X489),((Input!$N$143+Input!$N$109)*$N$7)/A1taxstdlife))</f>
        <v>0</v>
      </c>
      <c r="Z489" s="161">
        <f>IF(A1taxstdlife="n/a","n/a",IF(Z$3&gt;(A1taxstdlife+$E489),((Input!$N$143+Input!$N$109)*$N$7)-SUM($N489:Y489),((Input!$N$143+Input!$N$109)*$N$7)/A1taxstdlife))</f>
        <v>0</v>
      </c>
      <c r="AA489" s="161">
        <f>IF(A1taxstdlife="n/a","n/a",IF(AA$3&gt;(A1taxstdlife+$E489),((Input!$N$143+Input!$N$109)*$N$7)-SUM($N489:Z489),((Input!$N$143+Input!$N$109)*$N$7)/A1taxstdlife))</f>
        <v>0</v>
      </c>
      <c r="AB489" s="161">
        <f>IF(A1taxstdlife="n/a","n/a",IF(AB$3&gt;(A1taxstdlife+$E489),((Input!$N$143+Input!$N$109)*$N$7)-SUM($N489:AA489),((Input!$N$143+Input!$N$109)*$N$7)/A1taxstdlife))</f>
        <v>0</v>
      </c>
      <c r="AC489" s="161">
        <f>IF(A1taxstdlife="n/a","n/a",IF(AC$3&gt;(A1taxstdlife+$E489),((Input!$N$143+Input!$N$109)*$N$7)-SUM($N489:AB489),((Input!$N$143+Input!$N$109)*$N$7)/A1taxstdlife))</f>
        <v>0</v>
      </c>
      <c r="AD489" s="161">
        <f>IF(A1taxstdlife="n/a","n/a",IF(AD$3&gt;(A1taxstdlife+$E489),((Input!$N$143+Input!$N$109)*$N$7)-SUM($N489:AC489),((Input!$N$143+Input!$N$109)*$N$7)/A1taxstdlife))</f>
        <v>0</v>
      </c>
      <c r="AE489" s="161">
        <f>IF(A1taxstdlife="n/a","n/a",IF(AE$3&gt;(A1taxstdlife+$E489),((Input!$N$143+Input!$N$109)*$N$7)-SUM($N489:AD489),((Input!$N$143+Input!$N$109)*$N$7)/A1taxstdlife))</f>
        <v>0</v>
      </c>
      <c r="AF489" s="161">
        <f>IF(A1taxstdlife="n/a","n/a",IF(AF$3&gt;(A1taxstdlife+$E489),((Input!$N$143+Input!$N$109)*$N$7)-SUM($N489:AE489),((Input!$N$143+Input!$N$109)*$N$7)/A1taxstdlife))</f>
        <v>0</v>
      </c>
      <c r="AG489" s="161">
        <f>IF(A1taxstdlife="n/a","n/a",IF(AG$3&gt;(A1taxstdlife+$E489),((Input!$N$143+Input!$N$109)*$N$7)-SUM($N489:AF489),((Input!$N$143+Input!$N$109)*$N$7)/A1taxstdlife))</f>
        <v>0</v>
      </c>
      <c r="AH489" s="161">
        <f>IF(A1taxstdlife="n/a","n/a",IF(AH$3&gt;(A1taxstdlife+$E489),((Input!$N$143+Input!$N$109)*$N$7)-SUM($N489:AG489),((Input!$N$143+Input!$N$109)*$N$7)/A1taxstdlife))</f>
        <v>0</v>
      </c>
      <c r="AI489" s="161">
        <f>IF(A1taxstdlife="n/a","n/a",IF(AI$3&gt;(A1taxstdlife+$E489),((Input!$N$143+Input!$N$109)*$N$7)-SUM($N489:AH489),((Input!$N$143+Input!$N$109)*$N$7)/A1taxstdlife))</f>
        <v>0</v>
      </c>
      <c r="AJ489" s="161">
        <f>IF(A1taxstdlife="n/a","n/a",IF(AJ$3&gt;(A1taxstdlife+$E489),((Input!$N$143+Input!$N$109)*$N$7)-SUM($N489:AI489),((Input!$N$143+Input!$N$109)*$N$7)/A1taxstdlife))</f>
        <v>0</v>
      </c>
      <c r="AK489" s="161">
        <f>IF(A1taxstdlife="n/a","n/a",IF(AK$3&gt;(A1taxstdlife+$E489),((Input!$N$143+Input!$N$109)*$N$7)-SUM($N489:AJ489),((Input!$N$143+Input!$N$109)*$N$7)/A1taxstdlife))</f>
        <v>0</v>
      </c>
      <c r="AL489" s="161">
        <f>IF(A1taxstdlife="n/a","n/a",IF(AL$3&gt;(A1taxstdlife+$E489),((Input!$N$143+Input!$N$109)*$N$7)-SUM($N489:AK489),((Input!$N$143+Input!$N$109)*$N$7)/A1taxstdlife))</f>
        <v>0</v>
      </c>
      <c r="AM489" s="161">
        <f>IF(A1taxstdlife="n/a","n/a",IF(AM$3&gt;(A1taxstdlife+$E489),((Input!$N$143+Input!$N$109)*$N$7)-SUM($N489:AL489),((Input!$N$143+Input!$N$109)*$N$7)/A1taxstdlife))</f>
        <v>0</v>
      </c>
      <c r="AN489" s="161">
        <f>IF(A1taxstdlife="n/a","n/a",IF(AN$3&gt;(A1taxstdlife+$E489),((Input!$N$143+Input!$N$109)*$N$7)-SUM($N489:AM489),((Input!$N$143+Input!$N$109)*$N$7)/A1taxstdlife))</f>
        <v>0</v>
      </c>
      <c r="AO489" s="161">
        <f>IF(A1taxstdlife="n/a","n/a",IF(AO$3&gt;(A1taxstdlife+$E489),((Input!$N$143+Input!$N$109)*$N$7)-SUM($N489:AN489),((Input!$N$143+Input!$N$109)*$N$7)/A1taxstdlife))</f>
        <v>0</v>
      </c>
      <c r="AP489" s="161">
        <f>IF(A1taxstdlife="n/a","n/a",IF(AP$3&gt;(A1taxstdlife+$E489),((Input!$N$143+Input!$N$109)*$N$7)-SUM($N489:AO489),((Input!$N$143+Input!$N$109)*$N$7)/A1taxstdlife))</f>
        <v>0</v>
      </c>
      <c r="AQ489" s="161">
        <f>IF(A1taxstdlife="n/a","n/a",IF(AQ$3&gt;(A1taxstdlife+$E489),((Input!$N$143+Input!$N$109)*$N$7)-SUM($N489:AP489),((Input!$N$143+Input!$N$109)*$N$7)/A1taxstdlife))</f>
        <v>0</v>
      </c>
      <c r="AR489" s="161">
        <f>IF(A1taxstdlife="n/a","n/a",IF(AR$3&gt;(A1taxstdlife+$E489),((Input!$N$143+Input!$N$109)*$N$7)-SUM($N489:AQ489),((Input!$N$143+Input!$N$109)*$N$7)/A1taxstdlife))</f>
        <v>0</v>
      </c>
      <c r="AS489" s="161">
        <f>IF(A1taxstdlife="n/a","n/a",IF(AS$3&gt;(A1taxstdlife+$E489),((Input!$N$143+Input!$N$109)*$N$7)-SUM($N489:AR489),((Input!$N$143+Input!$N$109)*$N$7)/A1taxstdlife))</f>
        <v>0</v>
      </c>
      <c r="AT489" s="161">
        <f>IF(A1taxstdlife="n/a","n/a",IF(AT$3&gt;(A1taxstdlife+$E489),((Input!$N$143+Input!$N$109)*$N$7)-SUM($N489:AS489),((Input!$N$143+Input!$N$109)*$N$7)/A1taxstdlife))</f>
        <v>0</v>
      </c>
      <c r="AU489" s="161">
        <f>IF(A1taxstdlife="n/a","n/a",IF(AU$3&gt;(A1taxstdlife+$E489),((Input!$N$143+Input!$N$109)*$N$7)-SUM($N489:AT489),((Input!$N$143+Input!$N$109)*$N$7)/A1taxstdlife))</f>
        <v>0</v>
      </c>
      <c r="AV489" s="161">
        <f>IF(A1taxstdlife="n/a","n/a",IF(AV$3&gt;(A1taxstdlife+$E489),((Input!$N$143+Input!$N$109)*$N$7)-SUM($N489:AU489),((Input!$N$143+Input!$N$109)*$N$7)/A1taxstdlife))</f>
        <v>0</v>
      </c>
      <c r="AW489" s="161">
        <f>IF(A1taxstdlife="n/a","n/a",IF(AW$3&gt;(A1taxstdlife+$E489),((Input!$N$143+Input!$N$109)*$N$7)-SUM($N489:AV489),((Input!$N$143+Input!$N$109)*$N$7)/A1taxstdlife))</f>
        <v>0</v>
      </c>
      <c r="AX489" s="161">
        <f>IF(A1taxstdlife="n/a","n/a",IF(AX$3&gt;(A1taxstdlife+$E489),((Input!$N$143+Input!$N$109)*$N$7)-SUM($N489:AW489),((Input!$N$143+Input!$N$109)*$N$7)/A1taxstdlife))</f>
        <v>0</v>
      </c>
      <c r="AY489" s="161">
        <f>IF(A1taxstdlife="n/a","n/a",IF(AY$3&gt;(A1taxstdlife+$E489),((Input!$N$143+Input!$N$109)*$N$7)-SUM($N489:AX489),((Input!$N$143+Input!$N$109)*$N$7)/A1taxstdlife))</f>
        <v>0</v>
      </c>
      <c r="AZ489" s="161">
        <f>IF(A1taxstdlife="n/a","n/a",IF(AZ$3&gt;(A1taxstdlife+$E489),((Input!$N$143+Input!$N$109)*$N$7)-SUM($N489:AY489),((Input!$N$143+Input!$N$109)*$N$7)/A1taxstdlife))</f>
        <v>0</v>
      </c>
      <c r="BA489" s="161">
        <f>IF(A1taxstdlife="n/a","n/a",IF(BA$3&gt;(A1taxstdlife+$E489),((Input!$N$143+Input!$N$109)*$N$7)-SUM($N489:AZ489),((Input!$N$143+Input!$N$109)*$N$7)/A1taxstdlife))</f>
        <v>0</v>
      </c>
      <c r="BB489" s="161">
        <f>IF(A1taxstdlife="n/a","n/a",IF(BB$3&gt;(A1taxstdlife+$E489),((Input!$N$143+Input!$N$109)*$N$7)-SUM($N489:BA489),((Input!$N$143+Input!$N$109)*$N$7)/A1taxstdlife))</f>
        <v>0</v>
      </c>
      <c r="BC489" s="161">
        <f>IF(A1taxstdlife="n/a","n/a",IF(BC$3&gt;(A1taxstdlife+$E489),((Input!$N$143+Input!$N$109)*$N$7)-SUM($N489:BB489),((Input!$N$143+Input!$N$109)*$N$7)/A1taxstdlife))</f>
        <v>0</v>
      </c>
      <c r="BD489" s="161">
        <f>IF(A1taxstdlife="n/a","n/a",IF(BD$3&gt;(A1taxstdlife+$E489),((Input!$N$143+Input!$N$109)*$N$7)-SUM($N489:BC489),((Input!$N$143+Input!$N$109)*$N$7)/A1taxstdlife))</f>
        <v>0</v>
      </c>
      <c r="BE489" s="161">
        <f>IF(A1taxstdlife="n/a","n/a",IF(BE$3&gt;(A1taxstdlife+$E489),((Input!$N$143+Input!$N$109)*$N$7)-SUM($N489:BD489),((Input!$N$143+Input!$N$109)*$N$7)/A1taxstdlife))</f>
        <v>0</v>
      </c>
      <c r="BF489" s="161">
        <f>IF(A1taxstdlife="n/a","n/a",IF(BF$3&gt;(A1taxstdlife+$E489),((Input!$N$143+Input!$N$109)*$N$7)-SUM($N489:BE489),((Input!$N$143+Input!$N$109)*$N$7)/A1taxstdlife))</f>
        <v>0</v>
      </c>
      <c r="BG489" s="161">
        <f>IF(A1taxstdlife="n/a","n/a",IF(BG$3&gt;(A1taxstdlife+$E489),((Input!$N$143+Input!$N$109)*$N$7)-SUM($N489:BF489),((Input!$N$143+Input!$N$109)*$N$7)/A1taxstdlife))</f>
        <v>0</v>
      </c>
      <c r="BH489" s="161">
        <f>IF(A1taxstdlife="n/a","n/a",IF(BH$3&gt;(A1taxstdlife+$E489),((Input!$N$143+Input!$N$109)*$N$7)-SUM($N489:BG489),((Input!$N$143+Input!$N$109)*$N$7)/A1taxstdlife))</f>
        <v>0</v>
      </c>
      <c r="BI489" s="161">
        <f>IF(A1taxstdlife="n/a","n/a",IF(BI$3&gt;(A1taxstdlife+$E489),((Input!$N$143+Input!$N$109)*$N$7)-SUM($N489:BH489),((Input!$N$143+Input!$N$109)*$N$7)/A1taxstdlife))</f>
        <v>0</v>
      </c>
      <c r="BJ489" s="19"/>
      <c r="BK489" s="19"/>
    </row>
    <row r="490" spans="1:63" s="6" customFormat="1" hidden="1" outlineLevel="2" x14ac:dyDescent="0.2">
      <c r="A490" s="19"/>
      <c r="B490" s="35"/>
      <c r="C490" s="34"/>
      <c r="D490" s="469"/>
      <c r="E490" s="281">
        <v>9</v>
      </c>
      <c r="F490" s="37"/>
      <c r="G490" s="305"/>
      <c r="H490" s="307"/>
      <c r="I490" s="307"/>
      <c r="J490" s="307"/>
      <c r="K490" s="307"/>
      <c r="L490" s="307"/>
      <c r="M490" s="307"/>
      <c r="N490" s="307"/>
      <c r="O490" s="306"/>
      <c r="P490" s="161">
        <f>IF(A1taxstdlife="n/a","n/a",IF(P$3&gt;(A1taxstdlife+$E490),((Input!$O$143+Input!$O$109)*$O$7)-SUM($O490:O490),((Input!$O$143+Input!$O$109)*$O$7)/A1taxstdlife))</f>
        <v>0</v>
      </c>
      <c r="Q490" s="161">
        <f>IF(A1taxstdlife="n/a","n/a",IF(Q$3&gt;(A1taxstdlife+$E490),((Input!$O$143+Input!$O$109)*$O$7)-SUM($O490:P490),((Input!$O$143+Input!$O$109)*$O$7)/A1taxstdlife))</f>
        <v>0</v>
      </c>
      <c r="R490" s="161">
        <f>IF(A1taxstdlife="n/a","n/a",IF(R$3&gt;(A1taxstdlife+$E490),((Input!$O$143+Input!$O$109)*$O$7)-SUM($O490:Q490),((Input!$O$143+Input!$O$109)*$O$7)/A1taxstdlife))</f>
        <v>0</v>
      </c>
      <c r="S490" s="161">
        <f>IF(A1taxstdlife="n/a","n/a",IF(S$3&gt;(A1taxstdlife+$E490),((Input!$O$143+Input!$O$109)*$O$7)-SUM($O490:R490),((Input!$O$143+Input!$O$109)*$O$7)/A1taxstdlife))</f>
        <v>0</v>
      </c>
      <c r="T490" s="161">
        <f>IF(A1taxstdlife="n/a","n/a",IF(T$3&gt;(A1taxstdlife+$E490),((Input!$O$143+Input!$O$109)*$O$7)-SUM($O490:S490),((Input!$O$143+Input!$O$109)*$O$7)/A1taxstdlife))</f>
        <v>0</v>
      </c>
      <c r="U490" s="161">
        <f>IF(A1taxstdlife="n/a","n/a",IF(U$3&gt;(A1taxstdlife+$E490),((Input!$O$143+Input!$O$109)*$O$7)-SUM($O490:T490),((Input!$O$143+Input!$O$109)*$O$7)/A1taxstdlife))</f>
        <v>0</v>
      </c>
      <c r="V490" s="161">
        <f>IF(A1taxstdlife="n/a","n/a",IF(V$3&gt;(A1taxstdlife+$E490),((Input!$O$143+Input!$O$109)*$O$7)-SUM($O490:U490),((Input!$O$143+Input!$O$109)*$O$7)/A1taxstdlife))</f>
        <v>0</v>
      </c>
      <c r="W490" s="161">
        <f>IF(A1taxstdlife="n/a","n/a",IF(W$3&gt;(A1taxstdlife+$E490),((Input!$O$143+Input!$O$109)*$O$7)-SUM($O490:V490),((Input!$O$143+Input!$O$109)*$O$7)/A1taxstdlife))</f>
        <v>0</v>
      </c>
      <c r="X490" s="161">
        <f>IF(A1taxstdlife="n/a","n/a",IF(X$3&gt;(A1taxstdlife+$E490),((Input!$O$143+Input!$O$109)*$O$7)-SUM($O490:W490),((Input!$O$143+Input!$O$109)*$O$7)/A1taxstdlife))</f>
        <v>0</v>
      </c>
      <c r="Y490" s="161">
        <f>IF(A1taxstdlife="n/a","n/a",IF(Y$3&gt;(A1taxstdlife+$E490),((Input!$O$143+Input!$O$109)*$O$7)-SUM($O490:X490),((Input!$O$143+Input!$O$109)*$O$7)/A1taxstdlife))</f>
        <v>0</v>
      </c>
      <c r="Z490" s="161">
        <f>IF(A1taxstdlife="n/a","n/a",IF(Z$3&gt;(A1taxstdlife+$E490),((Input!$O$143+Input!$O$109)*$O$7)-SUM($O490:Y490),((Input!$O$143+Input!$O$109)*$O$7)/A1taxstdlife))</f>
        <v>0</v>
      </c>
      <c r="AA490" s="161">
        <f>IF(A1taxstdlife="n/a","n/a",IF(AA$3&gt;(A1taxstdlife+$E490),((Input!$O$143+Input!$O$109)*$O$7)-SUM($O490:Z490),((Input!$O$143+Input!$O$109)*$O$7)/A1taxstdlife))</f>
        <v>0</v>
      </c>
      <c r="AB490" s="161">
        <f>IF(A1taxstdlife="n/a","n/a",IF(AB$3&gt;(A1taxstdlife+$E490),((Input!$O$143+Input!$O$109)*$O$7)-SUM($O490:AA490),((Input!$O$143+Input!$O$109)*$O$7)/A1taxstdlife))</f>
        <v>0</v>
      </c>
      <c r="AC490" s="161">
        <f>IF(A1taxstdlife="n/a","n/a",IF(AC$3&gt;(A1taxstdlife+$E490),((Input!$O$143+Input!$O$109)*$O$7)-SUM($O490:AB490),((Input!$O$143+Input!$O$109)*$O$7)/A1taxstdlife))</f>
        <v>0</v>
      </c>
      <c r="AD490" s="161">
        <f>IF(A1taxstdlife="n/a","n/a",IF(AD$3&gt;(A1taxstdlife+$E490),((Input!$O$143+Input!$O$109)*$O$7)-SUM($O490:AC490),((Input!$O$143+Input!$O$109)*$O$7)/A1taxstdlife))</f>
        <v>0</v>
      </c>
      <c r="AE490" s="161">
        <f>IF(A1taxstdlife="n/a","n/a",IF(AE$3&gt;(A1taxstdlife+$E490),((Input!$O$143+Input!$O$109)*$O$7)-SUM($O490:AD490),((Input!$O$143+Input!$O$109)*$O$7)/A1taxstdlife))</f>
        <v>0</v>
      </c>
      <c r="AF490" s="161">
        <f>IF(A1taxstdlife="n/a","n/a",IF(AF$3&gt;(A1taxstdlife+$E490),((Input!$O$143+Input!$O$109)*$O$7)-SUM($O490:AE490),((Input!$O$143+Input!$O$109)*$O$7)/A1taxstdlife))</f>
        <v>0</v>
      </c>
      <c r="AG490" s="161">
        <f>IF(A1taxstdlife="n/a","n/a",IF(AG$3&gt;(A1taxstdlife+$E490),((Input!$O$143+Input!$O$109)*$O$7)-SUM($O490:AF490),((Input!$O$143+Input!$O$109)*$O$7)/A1taxstdlife))</f>
        <v>0</v>
      </c>
      <c r="AH490" s="161">
        <f>IF(A1taxstdlife="n/a","n/a",IF(AH$3&gt;(A1taxstdlife+$E490),((Input!$O$143+Input!$O$109)*$O$7)-SUM($O490:AG490),((Input!$O$143+Input!$O$109)*$O$7)/A1taxstdlife))</f>
        <v>0</v>
      </c>
      <c r="AI490" s="161">
        <f>IF(A1taxstdlife="n/a","n/a",IF(AI$3&gt;(A1taxstdlife+$E490),((Input!$O$143+Input!$O$109)*$O$7)-SUM($O490:AH490),((Input!$O$143+Input!$O$109)*$O$7)/A1taxstdlife))</f>
        <v>0</v>
      </c>
      <c r="AJ490" s="161">
        <f>IF(A1taxstdlife="n/a","n/a",IF(AJ$3&gt;(A1taxstdlife+$E490),((Input!$O$143+Input!$O$109)*$O$7)-SUM($O490:AI490),((Input!$O$143+Input!$O$109)*$O$7)/A1taxstdlife))</f>
        <v>0</v>
      </c>
      <c r="AK490" s="161">
        <f>IF(A1taxstdlife="n/a","n/a",IF(AK$3&gt;(A1taxstdlife+$E490),((Input!$O$143+Input!$O$109)*$O$7)-SUM($O490:AJ490),((Input!$O$143+Input!$O$109)*$O$7)/A1taxstdlife))</f>
        <v>0</v>
      </c>
      <c r="AL490" s="161">
        <f>IF(A1taxstdlife="n/a","n/a",IF(AL$3&gt;(A1taxstdlife+$E490),((Input!$O$143+Input!$O$109)*$O$7)-SUM($O490:AK490),((Input!$O$143+Input!$O$109)*$O$7)/A1taxstdlife))</f>
        <v>0</v>
      </c>
      <c r="AM490" s="161">
        <f>IF(A1taxstdlife="n/a","n/a",IF(AM$3&gt;(A1taxstdlife+$E490),((Input!$O$143+Input!$O$109)*$O$7)-SUM($O490:AL490),((Input!$O$143+Input!$O$109)*$O$7)/A1taxstdlife))</f>
        <v>0</v>
      </c>
      <c r="AN490" s="161">
        <f>IF(A1taxstdlife="n/a","n/a",IF(AN$3&gt;(A1taxstdlife+$E490),((Input!$O$143+Input!$O$109)*$O$7)-SUM($O490:AM490),((Input!$O$143+Input!$O$109)*$O$7)/A1taxstdlife))</f>
        <v>0</v>
      </c>
      <c r="AO490" s="161">
        <f>IF(A1taxstdlife="n/a","n/a",IF(AO$3&gt;(A1taxstdlife+$E490),((Input!$O$143+Input!$O$109)*$O$7)-SUM($O490:AN490),((Input!$O$143+Input!$O$109)*$O$7)/A1taxstdlife))</f>
        <v>0</v>
      </c>
      <c r="AP490" s="161">
        <f>IF(A1taxstdlife="n/a","n/a",IF(AP$3&gt;(A1taxstdlife+$E490),((Input!$O$143+Input!$O$109)*$O$7)-SUM($O490:AO490),((Input!$O$143+Input!$O$109)*$O$7)/A1taxstdlife))</f>
        <v>0</v>
      </c>
      <c r="AQ490" s="161">
        <f>IF(A1taxstdlife="n/a","n/a",IF(AQ$3&gt;(A1taxstdlife+$E490),((Input!$O$143+Input!$O$109)*$O$7)-SUM($O490:AP490),((Input!$O$143+Input!$O$109)*$O$7)/A1taxstdlife))</f>
        <v>0</v>
      </c>
      <c r="AR490" s="161">
        <f>IF(A1taxstdlife="n/a","n/a",IF(AR$3&gt;(A1taxstdlife+$E490),((Input!$O$143+Input!$O$109)*$O$7)-SUM($O490:AQ490),((Input!$O$143+Input!$O$109)*$O$7)/A1taxstdlife))</f>
        <v>0</v>
      </c>
      <c r="AS490" s="161">
        <f>IF(A1taxstdlife="n/a","n/a",IF(AS$3&gt;(A1taxstdlife+$E490),((Input!$O$143+Input!$O$109)*$O$7)-SUM($O490:AR490),((Input!$O$143+Input!$O$109)*$O$7)/A1taxstdlife))</f>
        <v>0</v>
      </c>
      <c r="AT490" s="161">
        <f>IF(A1taxstdlife="n/a","n/a",IF(AT$3&gt;(A1taxstdlife+$E490),((Input!$O$143+Input!$O$109)*$O$7)-SUM($O490:AS490),((Input!$O$143+Input!$O$109)*$O$7)/A1taxstdlife))</f>
        <v>0</v>
      </c>
      <c r="AU490" s="161">
        <f>IF(A1taxstdlife="n/a","n/a",IF(AU$3&gt;(A1taxstdlife+$E490),((Input!$O$143+Input!$O$109)*$O$7)-SUM($O490:AT490),((Input!$O$143+Input!$O$109)*$O$7)/A1taxstdlife))</f>
        <v>0</v>
      </c>
      <c r="AV490" s="161">
        <f>IF(A1taxstdlife="n/a","n/a",IF(AV$3&gt;(A1taxstdlife+$E490),((Input!$O$143+Input!$O$109)*$O$7)-SUM($O490:AU490),((Input!$O$143+Input!$O$109)*$O$7)/A1taxstdlife))</f>
        <v>0</v>
      </c>
      <c r="AW490" s="161">
        <f>IF(A1taxstdlife="n/a","n/a",IF(AW$3&gt;(A1taxstdlife+$E490),((Input!$O$143+Input!$O$109)*$O$7)-SUM($O490:AV490),((Input!$O$143+Input!$O$109)*$O$7)/A1taxstdlife))</f>
        <v>0</v>
      </c>
      <c r="AX490" s="161">
        <f>IF(A1taxstdlife="n/a","n/a",IF(AX$3&gt;(A1taxstdlife+$E490),((Input!$O$143+Input!$O$109)*$O$7)-SUM($O490:AW490),((Input!$O$143+Input!$O$109)*$O$7)/A1taxstdlife))</f>
        <v>0</v>
      </c>
      <c r="AY490" s="161">
        <f>IF(A1taxstdlife="n/a","n/a",IF(AY$3&gt;(A1taxstdlife+$E490),((Input!$O$143+Input!$O$109)*$O$7)-SUM($O490:AX490),((Input!$O$143+Input!$O$109)*$O$7)/A1taxstdlife))</f>
        <v>0</v>
      </c>
      <c r="AZ490" s="161">
        <f>IF(A1taxstdlife="n/a","n/a",IF(AZ$3&gt;(A1taxstdlife+$E490),((Input!$O$143+Input!$O$109)*$O$7)-SUM($O490:AY490),((Input!$O$143+Input!$O$109)*$O$7)/A1taxstdlife))</f>
        <v>0</v>
      </c>
      <c r="BA490" s="161">
        <f>IF(A1taxstdlife="n/a","n/a",IF(BA$3&gt;(A1taxstdlife+$E490),((Input!$O$143+Input!$O$109)*$O$7)-SUM($O490:AZ490),((Input!$O$143+Input!$O$109)*$O$7)/A1taxstdlife))</f>
        <v>0</v>
      </c>
      <c r="BB490" s="161">
        <f>IF(A1taxstdlife="n/a","n/a",IF(BB$3&gt;(A1taxstdlife+$E490),((Input!$O$143+Input!$O$109)*$O$7)-SUM($O490:BA490),((Input!$O$143+Input!$O$109)*$O$7)/A1taxstdlife))</f>
        <v>0</v>
      </c>
      <c r="BC490" s="161">
        <f>IF(A1taxstdlife="n/a","n/a",IF(BC$3&gt;(A1taxstdlife+$E490),((Input!$O$143+Input!$O$109)*$O$7)-SUM($O490:BB490),((Input!$O$143+Input!$O$109)*$O$7)/A1taxstdlife))</f>
        <v>0</v>
      </c>
      <c r="BD490" s="161">
        <f>IF(A1taxstdlife="n/a","n/a",IF(BD$3&gt;(A1taxstdlife+$E490),((Input!$O$143+Input!$O$109)*$O$7)-SUM($O490:BC490),((Input!$O$143+Input!$O$109)*$O$7)/A1taxstdlife))</f>
        <v>0</v>
      </c>
      <c r="BE490" s="161">
        <f>IF(A1taxstdlife="n/a","n/a",IF(BE$3&gt;(A1taxstdlife+$E490),((Input!$O$143+Input!$O$109)*$O$7)-SUM($O490:BD490),((Input!$O$143+Input!$O$109)*$O$7)/A1taxstdlife))</f>
        <v>0</v>
      </c>
      <c r="BF490" s="161">
        <f>IF(A1taxstdlife="n/a","n/a",IF(BF$3&gt;(A1taxstdlife+$E490),((Input!$O$143+Input!$O$109)*$O$7)-SUM($O490:BE490),((Input!$O$143+Input!$O$109)*$O$7)/A1taxstdlife))</f>
        <v>0</v>
      </c>
      <c r="BG490" s="161">
        <f>IF(A1taxstdlife="n/a","n/a",IF(BG$3&gt;(A1taxstdlife+$E490),((Input!$O$143+Input!$O$109)*$O$7)-SUM($O490:BF490),((Input!$O$143+Input!$O$109)*$O$7)/A1taxstdlife))</f>
        <v>0</v>
      </c>
      <c r="BH490" s="161">
        <f>IF(A1taxstdlife="n/a","n/a",IF(BH$3&gt;(A1taxstdlife+$E490),((Input!$O$143+Input!$O$109)*$O$7)-SUM($O490:BG490),((Input!$O$143+Input!$O$109)*$O$7)/A1taxstdlife))</f>
        <v>0</v>
      </c>
      <c r="BI490" s="161">
        <f>IF(A1taxstdlife="n/a","n/a",IF(BI$3&gt;(A1taxstdlife+$E490),((Input!$O$143+Input!$O$109)*$O$7)-SUM($O490:BH490),((Input!$O$143+Input!$O$109)*$O$7)/A1taxstdlife))</f>
        <v>0</v>
      </c>
      <c r="BJ490" s="19"/>
      <c r="BK490" s="19"/>
    </row>
    <row r="491" spans="1:63" s="6" customFormat="1" hidden="1" outlineLevel="2" x14ac:dyDescent="0.2">
      <c r="A491" s="19"/>
      <c r="B491" s="35"/>
      <c r="C491" s="34"/>
      <c r="D491" s="469"/>
      <c r="E491" s="282">
        <v>10</v>
      </c>
      <c r="F491" s="37"/>
      <c r="G491" s="305"/>
      <c r="H491" s="307"/>
      <c r="I491" s="307"/>
      <c r="J491" s="307"/>
      <c r="K491" s="307"/>
      <c r="L491" s="307"/>
      <c r="M491" s="307"/>
      <c r="N491" s="307"/>
      <c r="O491" s="307"/>
      <c r="P491" s="306"/>
      <c r="Q491" s="161">
        <f>IF(A1taxstdlife="n/a","n/a",IF(Q$3&gt;(A1taxstdlife+$E491),((Input!$P$143+Input!$P$109)*$P$7)-SUM($P491:P491),((Input!$P$143+Input!$P$109)*$P$7)/A1taxstdlife))</f>
        <v>0</v>
      </c>
      <c r="R491" s="161">
        <f>IF(A1taxstdlife="n/a","n/a",IF(R$3&gt;(A1taxstdlife+$E491),((Input!$P$143+Input!$P$109)*$P$7)-SUM($P491:Q491),((Input!$P$143+Input!$P$109)*$P$7)/A1taxstdlife))</f>
        <v>0</v>
      </c>
      <c r="S491" s="161">
        <f>IF(A1taxstdlife="n/a","n/a",IF(S$3&gt;(A1taxstdlife+$E491),((Input!$P$143+Input!$P$109)*$P$7)-SUM($P491:R491),((Input!$P$143+Input!$P$109)*$P$7)/A1taxstdlife))</f>
        <v>0</v>
      </c>
      <c r="T491" s="161">
        <f>IF(A1taxstdlife="n/a","n/a",IF(T$3&gt;(A1taxstdlife+$E491),((Input!$P$143+Input!$P$109)*$P$7)-SUM($P491:S491),((Input!$P$143+Input!$P$109)*$P$7)/A1taxstdlife))</f>
        <v>0</v>
      </c>
      <c r="U491" s="161">
        <f>IF(A1taxstdlife="n/a","n/a",IF(U$3&gt;(A1taxstdlife+$E491),((Input!$P$143+Input!$P$109)*$P$7)-SUM($P491:T491),((Input!$P$143+Input!$P$109)*$P$7)/A1taxstdlife))</f>
        <v>0</v>
      </c>
      <c r="V491" s="161">
        <f>IF(A1taxstdlife="n/a","n/a",IF(V$3&gt;(A1taxstdlife+$E491),((Input!$P$143+Input!$P$109)*$P$7)-SUM($P491:U491),((Input!$P$143+Input!$P$109)*$P$7)/A1taxstdlife))</f>
        <v>0</v>
      </c>
      <c r="W491" s="161">
        <f>IF(A1taxstdlife="n/a","n/a",IF(W$3&gt;(A1taxstdlife+$E491),((Input!$P$143+Input!$P$109)*$P$7)-SUM($P491:V491),((Input!$P$143+Input!$P$109)*$P$7)/A1taxstdlife))</f>
        <v>0</v>
      </c>
      <c r="X491" s="161">
        <f>IF(A1taxstdlife="n/a","n/a",IF(X$3&gt;(A1taxstdlife+$E491),((Input!$P$143+Input!$P$109)*$P$7)-SUM($P491:W491),((Input!$P$143+Input!$P$109)*$P$7)/A1taxstdlife))</f>
        <v>0</v>
      </c>
      <c r="Y491" s="161">
        <f>IF(A1taxstdlife="n/a","n/a",IF(Y$3&gt;(A1taxstdlife+$E491),((Input!$P$143+Input!$P$109)*$P$7)-SUM($P491:X491),((Input!$P$143+Input!$P$109)*$P$7)/A1taxstdlife))</f>
        <v>0</v>
      </c>
      <c r="Z491" s="161">
        <f>IF(A1taxstdlife="n/a","n/a",IF(Z$3&gt;(A1taxstdlife+$E491),((Input!$P$143+Input!$P$109)*$P$7)-SUM($P491:Y491),((Input!$P$143+Input!$P$109)*$P$7)/A1taxstdlife))</f>
        <v>0</v>
      </c>
      <c r="AA491" s="161">
        <f>IF(A1taxstdlife="n/a","n/a",IF(AA$3&gt;(A1taxstdlife+$E491),((Input!$P$143+Input!$P$109)*$P$7)-SUM($P491:Z491),((Input!$P$143+Input!$P$109)*$P$7)/A1taxstdlife))</f>
        <v>0</v>
      </c>
      <c r="AB491" s="161">
        <f>IF(A1taxstdlife="n/a","n/a",IF(AB$3&gt;(A1taxstdlife+$E491),((Input!$P$143+Input!$P$109)*$P$7)-SUM($P491:AA491),((Input!$P$143+Input!$P$109)*$P$7)/A1taxstdlife))</f>
        <v>0</v>
      </c>
      <c r="AC491" s="161">
        <f>IF(A1taxstdlife="n/a","n/a",IF(AC$3&gt;(A1taxstdlife+$E491),((Input!$P$143+Input!$P$109)*$P$7)-SUM($P491:AB491),((Input!$P$143+Input!$P$109)*$P$7)/A1taxstdlife))</f>
        <v>0</v>
      </c>
      <c r="AD491" s="161">
        <f>IF(A1taxstdlife="n/a","n/a",IF(AD$3&gt;(A1taxstdlife+$E491),((Input!$P$143+Input!$P$109)*$P$7)-SUM($P491:AC491),((Input!$P$143+Input!$P$109)*$P$7)/A1taxstdlife))</f>
        <v>0</v>
      </c>
      <c r="AE491" s="161">
        <f>IF(A1taxstdlife="n/a","n/a",IF(AE$3&gt;(A1taxstdlife+$E491),((Input!$P$143+Input!$P$109)*$P$7)-SUM($P491:AD491),((Input!$P$143+Input!$P$109)*$P$7)/A1taxstdlife))</f>
        <v>0</v>
      </c>
      <c r="AF491" s="161">
        <f>IF(A1taxstdlife="n/a","n/a",IF(AF$3&gt;(A1taxstdlife+$E491),((Input!$P$143+Input!$P$109)*$P$7)-SUM($P491:AE491),((Input!$P$143+Input!$P$109)*$P$7)/A1taxstdlife))</f>
        <v>0</v>
      </c>
      <c r="AG491" s="161">
        <f>IF(A1taxstdlife="n/a","n/a",IF(AG$3&gt;(A1taxstdlife+$E491),((Input!$P$143+Input!$P$109)*$P$7)-SUM($P491:AF491),((Input!$P$143+Input!$P$109)*$P$7)/A1taxstdlife))</f>
        <v>0</v>
      </c>
      <c r="AH491" s="161">
        <f>IF(A1taxstdlife="n/a","n/a",IF(AH$3&gt;(A1taxstdlife+$E491),((Input!$P$143+Input!$P$109)*$P$7)-SUM($P491:AG491),((Input!$P$143+Input!$P$109)*$P$7)/A1taxstdlife))</f>
        <v>0</v>
      </c>
      <c r="AI491" s="161">
        <f>IF(A1taxstdlife="n/a","n/a",IF(AI$3&gt;(A1taxstdlife+$E491),((Input!$P$143+Input!$P$109)*$P$7)-SUM($P491:AH491),((Input!$P$143+Input!$P$109)*$P$7)/A1taxstdlife))</f>
        <v>0</v>
      </c>
      <c r="AJ491" s="161">
        <f>IF(A1taxstdlife="n/a","n/a",IF(AJ$3&gt;(A1taxstdlife+$E491),((Input!$P$143+Input!$P$109)*$P$7)-SUM($P491:AI491),((Input!$P$143+Input!$P$109)*$P$7)/A1taxstdlife))</f>
        <v>0</v>
      </c>
      <c r="AK491" s="161">
        <f>IF(A1taxstdlife="n/a","n/a",IF(AK$3&gt;(A1taxstdlife+$E491),((Input!$P$143+Input!$P$109)*$P$7)-SUM($P491:AJ491),((Input!$P$143+Input!$P$109)*$P$7)/A1taxstdlife))</f>
        <v>0</v>
      </c>
      <c r="AL491" s="161">
        <f>IF(A1taxstdlife="n/a","n/a",IF(AL$3&gt;(A1taxstdlife+$E491),((Input!$P$143+Input!$P$109)*$P$7)-SUM($P491:AK491),((Input!$P$143+Input!$P$109)*$P$7)/A1taxstdlife))</f>
        <v>0</v>
      </c>
      <c r="AM491" s="161">
        <f>IF(A1taxstdlife="n/a","n/a",IF(AM$3&gt;(A1taxstdlife+$E491),((Input!$P$143+Input!$P$109)*$P$7)-SUM($P491:AL491),((Input!$P$143+Input!$P$109)*$P$7)/A1taxstdlife))</f>
        <v>0</v>
      </c>
      <c r="AN491" s="161">
        <f>IF(A1taxstdlife="n/a","n/a",IF(AN$3&gt;(A1taxstdlife+$E491),((Input!$P$143+Input!$P$109)*$P$7)-SUM($P491:AM491),((Input!$P$143+Input!$P$109)*$P$7)/A1taxstdlife))</f>
        <v>0</v>
      </c>
      <c r="AO491" s="161">
        <f>IF(A1taxstdlife="n/a","n/a",IF(AO$3&gt;(A1taxstdlife+$E491),((Input!$P$143+Input!$P$109)*$P$7)-SUM($P491:AN491),((Input!$P$143+Input!$P$109)*$P$7)/A1taxstdlife))</f>
        <v>0</v>
      </c>
      <c r="AP491" s="161">
        <f>IF(A1taxstdlife="n/a","n/a",IF(AP$3&gt;(A1taxstdlife+$E491),((Input!$P$143+Input!$P$109)*$P$7)-SUM($P491:AO491),((Input!$P$143+Input!$P$109)*$P$7)/A1taxstdlife))</f>
        <v>0</v>
      </c>
      <c r="AQ491" s="161">
        <f>IF(A1taxstdlife="n/a","n/a",IF(AQ$3&gt;(A1taxstdlife+$E491),((Input!$P$143+Input!$P$109)*$P$7)-SUM($P491:AP491),((Input!$P$143+Input!$P$109)*$P$7)/A1taxstdlife))</f>
        <v>0</v>
      </c>
      <c r="AR491" s="161">
        <f>IF(A1taxstdlife="n/a","n/a",IF(AR$3&gt;(A1taxstdlife+$E491),((Input!$P$143+Input!$P$109)*$P$7)-SUM($P491:AQ491),((Input!$P$143+Input!$P$109)*$P$7)/A1taxstdlife))</f>
        <v>0</v>
      </c>
      <c r="AS491" s="161">
        <f>IF(A1taxstdlife="n/a","n/a",IF(AS$3&gt;(A1taxstdlife+$E491),((Input!$P$143+Input!$P$109)*$P$7)-SUM($P491:AR491),((Input!$P$143+Input!$P$109)*$P$7)/A1taxstdlife))</f>
        <v>0</v>
      </c>
      <c r="AT491" s="161">
        <f>IF(A1taxstdlife="n/a","n/a",IF(AT$3&gt;(A1taxstdlife+$E491),((Input!$P$143+Input!$P$109)*$P$7)-SUM($P491:AS491),((Input!$P$143+Input!$P$109)*$P$7)/A1taxstdlife))</f>
        <v>0</v>
      </c>
      <c r="AU491" s="161">
        <f>IF(A1taxstdlife="n/a","n/a",IF(AU$3&gt;(A1taxstdlife+$E491),((Input!$P$143+Input!$P$109)*$P$7)-SUM($P491:AT491),((Input!$P$143+Input!$P$109)*$P$7)/A1taxstdlife))</f>
        <v>0</v>
      </c>
      <c r="AV491" s="161">
        <f>IF(A1taxstdlife="n/a","n/a",IF(AV$3&gt;(A1taxstdlife+$E491),((Input!$P$143+Input!$P$109)*$P$7)-SUM($P491:AU491),((Input!$P$143+Input!$P$109)*$P$7)/A1taxstdlife))</f>
        <v>0</v>
      </c>
      <c r="AW491" s="161">
        <f>IF(A1taxstdlife="n/a","n/a",IF(AW$3&gt;(A1taxstdlife+$E491),((Input!$P$143+Input!$P$109)*$P$7)-SUM($P491:AV491),((Input!$P$143+Input!$P$109)*$P$7)/A1taxstdlife))</f>
        <v>0</v>
      </c>
      <c r="AX491" s="161">
        <f>IF(A1taxstdlife="n/a","n/a",IF(AX$3&gt;(A1taxstdlife+$E491),((Input!$P$143+Input!$P$109)*$P$7)-SUM($P491:AW491),((Input!$P$143+Input!$P$109)*$P$7)/A1taxstdlife))</f>
        <v>0</v>
      </c>
      <c r="AY491" s="161">
        <f>IF(A1taxstdlife="n/a","n/a",IF(AY$3&gt;(A1taxstdlife+$E491),((Input!$P$143+Input!$P$109)*$P$7)-SUM($P491:AX491),((Input!$P$143+Input!$P$109)*$P$7)/A1taxstdlife))</f>
        <v>0</v>
      </c>
      <c r="AZ491" s="161">
        <f>IF(A1taxstdlife="n/a","n/a",IF(AZ$3&gt;(A1taxstdlife+$E491),((Input!$P$143+Input!$P$109)*$P$7)-SUM($P491:AY491),((Input!$P$143+Input!$P$109)*$P$7)/A1taxstdlife))</f>
        <v>0</v>
      </c>
      <c r="BA491" s="161">
        <f>IF(A1taxstdlife="n/a","n/a",IF(BA$3&gt;(A1taxstdlife+$E491),((Input!$P$143+Input!$P$109)*$P$7)-SUM($P491:AZ491),((Input!$P$143+Input!$P$109)*$P$7)/A1taxstdlife))</f>
        <v>0</v>
      </c>
      <c r="BB491" s="161">
        <f>IF(A1taxstdlife="n/a","n/a",IF(BB$3&gt;(A1taxstdlife+$E491),((Input!$P$143+Input!$P$109)*$P$7)-SUM($P491:BA491),((Input!$P$143+Input!$P$109)*$P$7)/A1taxstdlife))</f>
        <v>0</v>
      </c>
      <c r="BC491" s="161">
        <f>IF(A1taxstdlife="n/a","n/a",IF(BC$3&gt;(A1taxstdlife+$E491),((Input!$P$143+Input!$P$109)*$P$7)-SUM($P491:BB491),((Input!$P$143+Input!$P$109)*$P$7)/A1taxstdlife))</f>
        <v>0</v>
      </c>
      <c r="BD491" s="161">
        <f>IF(A1taxstdlife="n/a","n/a",IF(BD$3&gt;(A1taxstdlife+$E491),((Input!$P$143+Input!$P$109)*$P$7)-SUM($P491:BC491),((Input!$P$143+Input!$P$109)*$P$7)/A1taxstdlife))</f>
        <v>0</v>
      </c>
      <c r="BE491" s="161">
        <f>IF(A1taxstdlife="n/a","n/a",IF(BE$3&gt;(A1taxstdlife+$E491),((Input!$P$143+Input!$P$109)*$P$7)-SUM($P491:BD491),((Input!$P$143+Input!$P$109)*$P$7)/A1taxstdlife))</f>
        <v>0</v>
      </c>
      <c r="BF491" s="161">
        <f>IF(A1taxstdlife="n/a","n/a",IF(BF$3&gt;(A1taxstdlife+$E491),((Input!$P$143+Input!$P$109)*$P$7)-SUM($P491:BE491),((Input!$P$143+Input!$P$109)*$P$7)/A1taxstdlife))</f>
        <v>0</v>
      </c>
      <c r="BG491" s="161">
        <f>IF(A1taxstdlife="n/a","n/a",IF(BG$3&gt;(A1taxstdlife+$E491),((Input!$P$143+Input!$P$109)*$P$7)-SUM($P491:BF491),((Input!$P$143+Input!$P$109)*$P$7)/A1taxstdlife))</f>
        <v>0</v>
      </c>
      <c r="BH491" s="161">
        <f>IF(A1taxstdlife="n/a","n/a",IF(BH$3&gt;(A1taxstdlife+$E491),((Input!$P$143+Input!$P$109)*$P$7)-SUM($P491:BG491),((Input!$P$143+Input!$P$109)*$P$7)/A1taxstdlife))</f>
        <v>0</v>
      </c>
      <c r="BI491" s="161">
        <f>IF(A1taxstdlife="n/a","n/a",IF(BI$3&gt;(A1taxstdlife+$E491),((Input!$P$143+Input!$P$109)*$P$7)-SUM($P491:BH491),((Input!$P$143+Input!$P$109)*$P$7)/A1taxstdlife))</f>
        <v>0</v>
      </c>
      <c r="BJ491" s="19"/>
      <c r="BK491" s="19"/>
    </row>
    <row r="492" spans="1:63" s="6" customFormat="1" hidden="1" outlineLevel="1" x14ac:dyDescent="0.2">
      <c r="A492" s="19"/>
      <c r="B492" s="19"/>
      <c r="C492" s="35">
        <f>Asset1</f>
        <v>0</v>
      </c>
      <c r="D492" s="19"/>
      <c r="E492" s="19"/>
      <c r="F492" s="32"/>
      <c r="G492" s="156">
        <f>SUM(G480:G491)</f>
        <v>0</v>
      </c>
      <c r="H492" s="156">
        <f t="shared" ref="H492:BI492" si="109">SUM(H480:H491)</f>
        <v>0</v>
      </c>
      <c r="I492" s="156">
        <f t="shared" si="109"/>
        <v>0</v>
      </c>
      <c r="J492" s="156">
        <f t="shared" si="109"/>
        <v>0</v>
      </c>
      <c r="K492" s="156">
        <f t="shared" si="109"/>
        <v>0</v>
      </c>
      <c r="L492" s="156">
        <f t="shared" si="109"/>
        <v>0</v>
      </c>
      <c r="M492" s="156">
        <f t="shared" si="109"/>
        <v>0</v>
      </c>
      <c r="N492" s="156">
        <f t="shared" si="109"/>
        <v>0</v>
      </c>
      <c r="O492" s="156">
        <f t="shared" si="109"/>
        <v>0</v>
      </c>
      <c r="P492" s="156">
        <f t="shared" si="109"/>
        <v>0</v>
      </c>
      <c r="Q492" s="156">
        <f t="shared" si="109"/>
        <v>0</v>
      </c>
      <c r="R492" s="156">
        <f t="shared" si="109"/>
        <v>0</v>
      </c>
      <c r="S492" s="156">
        <f t="shared" si="109"/>
        <v>0</v>
      </c>
      <c r="T492" s="156">
        <f t="shared" si="109"/>
        <v>0</v>
      </c>
      <c r="U492" s="156">
        <f t="shared" si="109"/>
        <v>0</v>
      </c>
      <c r="V492" s="156">
        <f t="shared" si="109"/>
        <v>0</v>
      </c>
      <c r="W492" s="156">
        <f t="shared" si="109"/>
        <v>0</v>
      </c>
      <c r="X492" s="156">
        <f t="shared" si="109"/>
        <v>0</v>
      </c>
      <c r="Y492" s="156">
        <f t="shared" si="109"/>
        <v>0</v>
      </c>
      <c r="Z492" s="156">
        <f t="shared" si="109"/>
        <v>0</v>
      </c>
      <c r="AA492" s="156">
        <f t="shared" si="109"/>
        <v>0</v>
      </c>
      <c r="AB492" s="156">
        <f t="shared" si="109"/>
        <v>0</v>
      </c>
      <c r="AC492" s="156">
        <f t="shared" si="109"/>
        <v>0</v>
      </c>
      <c r="AD492" s="156">
        <f t="shared" si="109"/>
        <v>0</v>
      </c>
      <c r="AE492" s="156">
        <f t="shared" si="109"/>
        <v>0</v>
      </c>
      <c r="AF492" s="156">
        <f t="shared" si="109"/>
        <v>0</v>
      </c>
      <c r="AG492" s="156">
        <f t="shared" si="109"/>
        <v>0</v>
      </c>
      <c r="AH492" s="156">
        <f t="shared" si="109"/>
        <v>0</v>
      </c>
      <c r="AI492" s="156">
        <f t="shared" si="109"/>
        <v>0</v>
      </c>
      <c r="AJ492" s="156">
        <f t="shared" si="109"/>
        <v>0</v>
      </c>
      <c r="AK492" s="156">
        <f t="shared" si="109"/>
        <v>0</v>
      </c>
      <c r="AL492" s="156">
        <f t="shared" si="109"/>
        <v>0</v>
      </c>
      <c r="AM492" s="156">
        <f t="shared" si="109"/>
        <v>0</v>
      </c>
      <c r="AN492" s="156">
        <f t="shared" si="109"/>
        <v>0</v>
      </c>
      <c r="AO492" s="156">
        <f t="shared" si="109"/>
        <v>0</v>
      </c>
      <c r="AP492" s="156">
        <f t="shared" si="109"/>
        <v>0</v>
      </c>
      <c r="AQ492" s="156">
        <f t="shared" si="109"/>
        <v>0</v>
      </c>
      <c r="AR492" s="156">
        <f t="shared" si="109"/>
        <v>0</v>
      </c>
      <c r="AS492" s="156">
        <f t="shared" si="109"/>
        <v>0</v>
      </c>
      <c r="AT492" s="156">
        <f t="shared" si="109"/>
        <v>0</v>
      </c>
      <c r="AU492" s="156">
        <f t="shared" si="109"/>
        <v>0</v>
      </c>
      <c r="AV492" s="156">
        <f t="shared" si="109"/>
        <v>0</v>
      </c>
      <c r="AW492" s="156">
        <f t="shared" si="109"/>
        <v>0</v>
      </c>
      <c r="AX492" s="156">
        <f t="shared" si="109"/>
        <v>0</v>
      </c>
      <c r="AY492" s="156">
        <f t="shared" si="109"/>
        <v>0</v>
      </c>
      <c r="AZ492" s="156">
        <f t="shared" si="109"/>
        <v>0</v>
      </c>
      <c r="BA492" s="156">
        <f t="shared" si="109"/>
        <v>0</v>
      </c>
      <c r="BB492" s="156">
        <f t="shared" si="109"/>
        <v>0</v>
      </c>
      <c r="BC492" s="156">
        <f t="shared" si="109"/>
        <v>0</v>
      </c>
      <c r="BD492" s="156">
        <f t="shared" si="109"/>
        <v>0</v>
      </c>
      <c r="BE492" s="156">
        <f t="shared" si="109"/>
        <v>0</v>
      </c>
      <c r="BF492" s="156">
        <f t="shared" si="109"/>
        <v>0</v>
      </c>
      <c r="BG492" s="156">
        <f t="shared" si="109"/>
        <v>0</v>
      </c>
      <c r="BH492" s="156">
        <f t="shared" si="109"/>
        <v>0</v>
      </c>
      <c r="BI492" s="156">
        <f t="shared" si="109"/>
        <v>0</v>
      </c>
      <c r="BJ492" s="19"/>
      <c r="BK492" s="19"/>
    </row>
    <row r="493" spans="1:63" s="6" customFormat="1" hidden="1" outlineLevel="2" x14ac:dyDescent="0.2">
      <c r="A493" s="19"/>
      <c r="B493" s="42">
        <f>C505</f>
        <v>0</v>
      </c>
      <c r="C493" s="43"/>
      <c r="D493" s="44" t="s">
        <v>72</v>
      </c>
      <c r="E493" s="43"/>
      <c r="F493" s="45"/>
      <c r="G493" s="160">
        <f>IF(G$3&gt;A2taxremlife,A2taxvalue-SUM($F493:F493),IF(A2taxremlife="N/A","n/a",A2taxvalue/A2taxremlife))</f>
        <v>0</v>
      </c>
      <c r="H493" s="160">
        <f>IF(H$3&gt;A2taxremlife,A2taxvalue-SUM($F493:G493),IF(A2taxremlife="N/A","n/a",A2taxvalue/A2taxremlife))</f>
        <v>0</v>
      </c>
      <c r="I493" s="160">
        <f>IF(I$3&gt;A2taxremlife,A2taxvalue-SUM($F493:H493),IF(A2taxremlife="N/A","n/a",A2taxvalue/A2taxremlife))</f>
        <v>0</v>
      </c>
      <c r="J493" s="160">
        <f>IF(J$3&gt;A2taxremlife,A2taxvalue-SUM($F493:I493),IF(A2taxremlife="N/A","n/a",A2taxvalue/A2taxremlife))</f>
        <v>0</v>
      </c>
      <c r="K493" s="160">
        <f>IF(K$3&gt;A2taxremlife,A2taxvalue-SUM($F493:J493),IF(A2taxremlife="N/A","n/a",A2taxvalue/A2taxremlife))</f>
        <v>0</v>
      </c>
      <c r="L493" s="160">
        <f>IF(L$3&gt;A2taxremlife,A2taxvalue-SUM($F493:K493),IF(A2taxremlife="N/A","n/a",A2taxvalue/A2taxremlife))</f>
        <v>0</v>
      </c>
      <c r="M493" s="160">
        <f>IF(M$3&gt;A2taxremlife,A2taxvalue-SUM($F493:L493),IF(A2taxremlife="N/A","n/a",A2taxvalue/A2taxremlife))</f>
        <v>0</v>
      </c>
      <c r="N493" s="160">
        <f>IF(N$3&gt;A2taxremlife,A2taxvalue-SUM($F493:M493),IF(A2taxremlife="N/A","n/a",A2taxvalue/A2taxremlife))</f>
        <v>0</v>
      </c>
      <c r="O493" s="160">
        <f>IF(O$3&gt;A2taxremlife,A2taxvalue-SUM($F493:N493),IF(A2taxremlife="N/A","n/a",A2taxvalue/A2taxremlife))</f>
        <v>0</v>
      </c>
      <c r="P493" s="160">
        <f>IF(P$3&gt;A2taxremlife,A2taxvalue-SUM($F493:O493),IF(A2taxremlife="N/A","n/a",A2taxvalue/A2taxremlife))</f>
        <v>0</v>
      </c>
      <c r="Q493" s="160">
        <f>IF(Q$3&gt;A2taxremlife,A2taxvalue-SUM($F493:P493),IF(A2taxremlife="N/A","n/a",A2taxvalue/A2taxremlife))</f>
        <v>0</v>
      </c>
      <c r="R493" s="160">
        <f>IF(R$3&gt;A2taxremlife,A2taxvalue-SUM($F493:Q493),IF(A2taxremlife="N/A","n/a",A2taxvalue/A2taxremlife))</f>
        <v>0</v>
      </c>
      <c r="S493" s="160">
        <f>IF(S$3&gt;A2taxremlife,A2taxvalue-SUM($F493:R493),IF(A2taxremlife="N/A","n/a",A2taxvalue/A2taxremlife))</f>
        <v>0</v>
      </c>
      <c r="T493" s="160">
        <f>IF(T$3&gt;A2taxremlife,A2taxvalue-SUM($F493:S493),IF(A2taxremlife="N/A","n/a",A2taxvalue/A2taxremlife))</f>
        <v>0</v>
      </c>
      <c r="U493" s="160">
        <f>IF(U$3&gt;A2taxremlife,A2taxvalue-SUM($F493:T493),IF(A2taxremlife="N/A","n/a",A2taxvalue/A2taxremlife))</f>
        <v>0</v>
      </c>
      <c r="V493" s="160">
        <f>IF(V$3&gt;A2taxremlife,A2taxvalue-SUM($F493:U493),IF(A2taxremlife="N/A","n/a",A2taxvalue/A2taxremlife))</f>
        <v>0</v>
      </c>
      <c r="W493" s="160">
        <f>IF(W$3&gt;A2taxremlife,A2taxvalue-SUM($F493:V493),IF(A2taxremlife="N/A","n/a",A2taxvalue/A2taxremlife))</f>
        <v>0</v>
      </c>
      <c r="X493" s="160">
        <f>IF(X$3&gt;A2taxremlife,A2taxvalue-SUM($F493:W493),IF(A2taxremlife="N/A","n/a",A2taxvalue/A2taxremlife))</f>
        <v>0</v>
      </c>
      <c r="Y493" s="160">
        <f>IF(Y$3&gt;A2taxremlife,A2taxvalue-SUM($F493:X493),IF(A2taxremlife="N/A","n/a",A2taxvalue/A2taxremlife))</f>
        <v>0</v>
      </c>
      <c r="Z493" s="160">
        <f>IF(Z$3&gt;A2taxremlife,A2taxvalue-SUM($F493:Y493),IF(A2taxremlife="N/A","n/a",A2taxvalue/A2taxremlife))</f>
        <v>0</v>
      </c>
      <c r="AA493" s="160">
        <f>IF(AA$3&gt;A2taxremlife,A2taxvalue-SUM($F493:Z493),IF(A2taxremlife="N/A","n/a",A2taxvalue/A2taxremlife))</f>
        <v>0</v>
      </c>
      <c r="AB493" s="160">
        <f>IF(AB$3&gt;A2taxremlife,A2taxvalue-SUM($F493:AA493),IF(A2taxremlife="N/A","n/a",A2taxvalue/A2taxremlife))</f>
        <v>0</v>
      </c>
      <c r="AC493" s="160">
        <f>IF(AC$3&gt;A2taxremlife,A2taxvalue-SUM($F493:AB493),IF(A2taxremlife="N/A","n/a",A2taxvalue/A2taxremlife))</f>
        <v>0</v>
      </c>
      <c r="AD493" s="160">
        <f>IF(AD$3&gt;A2taxremlife,A2taxvalue-SUM($F493:AC493),IF(A2taxremlife="N/A","n/a",A2taxvalue/A2taxremlife))</f>
        <v>0</v>
      </c>
      <c r="AE493" s="160">
        <f>IF(AE$3&gt;A2taxremlife,A2taxvalue-SUM($F493:AD493),IF(A2taxremlife="N/A","n/a",A2taxvalue/A2taxremlife))</f>
        <v>0</v>
      </c>
      <c r="AF493" s="160">
        <f>IF(AF$3&gt;A2taxremlife,A2taxvalue-SUM($F493:AE493),IF(A2taxremlife="N/A","n/a",A2taxvalue/A2taxremlife))</f>
        <v>0</v>
      </c>
      <c r="AG493" s="160">
        <f>IF(AG$3&gt;A2taxremlife,A2taxvalue-SUM($F493:AF493),IF(A2taxremlife="N/A","n/a",A2taxvalue/A2taxremlife))</f>
        <v>0</v>
      </c>
      <c r="AH493" s="160">
        <f>IF(AH$3&gt;A2taxremlife,A2taxvalue-SUM($F493:AG493),IF(A2taxremlife="N/A","n/a",A2taxvalue/A2taxremlife))</f>
        <v>0</v>
      </c>
      <c r="AI493" s="160">
        <f>IF(AI$3&gt;A2taxremlife,A2taxvalue-SUM($F493:AH493),IF(A2taxremlife="N/A","n/a",A2taxvalue/A2taxremlife))</f>
        <v>0</v>
      </c>
      <c r="AJ493" s="160">
        <f>IF(AJ$3&gt;A2taxremlife,A2taxvalue-SUM($F493:AI493),IF(A2taxremlife="N/A","n/a",A2taxvalue/A2taxremlife))</f>
        <v>0</v>
      </c>
      <c r="AK493" s="160">
        <f>IF(AK$3&gt;A2taxremlife,A2taxvalue-SUM($F493:AJ493),IF(A2taxremlife="N/A","n/a",A2taxvalue/A2taxremlife))</f>
        <v>0</v>
      </c>
      <c r="AL493" s="160">
        <f>IF(AL$3&gt;A2taxremlife,A2taxvalue-SUM($F493:AK493),IF(A2taxremlife="N/A","n/a",A2taxvalue/A2taxremlife))</f>
        <v>0</v>
      </c>
      <c r="AM493" s="160">
        <f>IF(AM$3&gt;A2taxremlife,A2taxvalue-SUM($F493:AL493),IF(A2taxremlife="N/A","n/a",A2taxvalue/A2taxremlife))</f>
        <v>0</v>
      </c>
      <c r="AN493" s="160">
        <f>IF(AN$3&gt;A2taxremlife,A2taxvalue-SUM($F493:AM493),IF(A2taxremlife="N/A","n/a",A2taxvalue/A2taxremlife))</f>
        <v>0</v>
      </c>
      <c r="AO493" s="160">
        <f>IF(AO$3&gt;A2taxremlife,A2taxvalue-SUM($F493:AN493),IF(A2taxremlife="N/A","n/a",A2taxvalue/A2taxremlife))</f>
        <v>0</v>
      </c>
      <c r="AP493" s="160">
        <f>IF(AP$3&gt;A2taxremlife,A2taxvalue-SUM($F493:AO493),IF(A2taxremlife="N/A","n/a",A2taxvalue/A2taxremlife))</f>
        <v>0</v>
      </c>
      <c r="AQ493" s="160">
        <f>IF(AQ$3&gt;A2taxremlife,A2taxvalue-SUM($F493:AP493),IF(A2taxremlife="N/A","n/a",A2taxvalue/A2taxremlife))</f>
        <v>0</v>
      </c>
      <c r="AR493" s="160">
        <f>IF(AR$3&gt;A2taxremlife,A2taxvalue-SUM($F493:AQ493),IF(A2taxremlife="N/A","n/a",A2taxvalue/A2taxremlife))</f>
        <v>0</v>
      </c>
      <c r="AS493" s="160">
        <f>IF(AS$3&gt;A2taxremlife,A2taxvalue-SUM($F493:AR493),IF(A2taxremlife="N/A","n/a",A2taxvalue/A2taxremlife))</f>
        <v>0</v>
      </c>
      <c r="AT493" s="160">
        <f>IF(AT$3&gt;A2taxremlife,A2taxvalue-SUM($F493:AS493),IF(A2taxremlife="N/A","n/a",A2taxvalue/A2taxremlife))</f>
        <v>0</v>
      </c>
      <c r="AU493" s="160">
        <f>IF(AU$3&gt;A2taxremlife,A2taxvalue-SUM($F493:AT493),IF(A2taxremlife="N/A","n/a",A2taxvalue/A2taxremlife))</f>
        <v>0</v>
      </c>
      <c r="AV493" s="160">
        <f>IF(AV$3&gt;A2taxremlife,A2taxvalue-SUM($F493:AU493),IF(A2taxremlife="N/A","n/a",A2taxvalue/A2taxremlife))</f>
        <v>0</v>
      </c>
      <c r="AW493" s="160">
        <f>IF(AW$3&gt;A2taxremlife,A2taxvalue-SUM($F493:AV493),IF(A2taxremlife="N/A","n/a",A2taxvalue/A2taxremlife))</f>
        <v>0</v>
      </c>
      <c r="AX493" s="160">
        <f>IF(AX$3&gt;A2taxremlife,A2taxvalue-SUM($F493:AW493),IF(A2taxremlife="N/A","n/a",A2taxvalue/A2taxremlife))</f>
        <v>0</v>
      </c>
      <c r="AY493" s="160">
        <f>IF(AY$3&gt;A2taxremlife,A2taxvalue-SUM($F493:AX493),IF(A2taxremlife="N/A","n/a",A2taxvalue/A2taxremlife))</f>
        <v>0</v>
      </c>
      <c r="AZ493" s="160">
        <f>IF(AZ$3&gt;A2taxremlife,A2taxvalue-SUM($F493:AY493),IF(A2taxremlife="N/A","n/a",A2taxvalue/A2taxremlife))</f>
        <v>0</v>
      </c>
      <c r="BA493" s="160">
        <f>IF(BA$3&gt;A2taxremlife,A2taxvalue-SUM($F493:AZ493),IF(A2taxremlife="N/A","n/a",A2taxvalue/A2taxremlife))</f>
        <v>0</v>
      </c>
      <c r="BB493" s="160">
        <f>IF(BB$3&gt;A2taxremlife,A2taxvalue-SUM($F493:BA493),IF(A2taxremlife="N/A","n/a",A2taxvalue/A2taxremlife))</f>
        <v>0</v>
      </c>
      <c r="BC493" s="160">
        <f>IF(BC$3&gt;A2taxremlife,A2taxvalue-SUM($F493:BB493),IF(A2taxremlife="N/A","n/a",A2taxvalue/A2taxremlife))</f>
        <v>0</v>
      </c>
      <c r="BD493" s="160">
        <f>IF(BD$3&gt;A2taxremlife,A2taxvalue-SUM($F493:BC493),IF(A2taxremlife="N/A","n/a",A2taxvalue/A2taxremlife))</f>
        <v>0</v>
      </c>
      <c r="BE493" s="160">
        <f>IF(BE$3&gt;A2taxremlife,A2taxvalue-SUM($F493:BD493),IF(A2taxremlife="N/A","n/a",A2taxvalue/A2taxremlife))</f>
        <v>0</v>
      </c>
      <c r="BF493" s="160">
        <f>IF(BF$3&gt;A2taxremlife,A2taxvalue-SUM($F493:BE493),IF(A2taxremlife="N/A","n/a",A2taxvalue/A2taxremlife))</f>
        <v>0</v>
      </c>
      <c r="BG493" s="160">
        <f>IF(BG$3&gt;A2taxremlife,A2taxvalue-SUM($F493:BF493),IF(A2taxremlife="N/A","n/a",A2taxvalue/A2taxremlife))</f>
        <v>0</v>
      </c>
      <c r="BH493" s="160">
        <f>IF(BH$3&gt;A2taxremlife,A2taxvalue-SUM($F493:BG493),IF(A2taxremlife="N/A","n/a",A2taxvalue/A2taxremlife))</f>
        <v>0</v>
      </c>
      <c r="BI493" s="160">
        <f>IF(BI$3&gt;A2taxremlife,A2taxvalue-SUM($F493:BH493),IF(A2taxremlife="N/A","n/a",A2taxvalue/A2taxremlife))</f>
        <v>0</v>
      </c>
      <c r="BJ493" s="19"/>
      <c r="BK493" s="19"/>
    </row>
    <row r="494" spans="1:63" s="6" customFormat="1" hidden="1" outlineLevel="2" x14ac:dyDescent="0.2">
      <c r="A494" s="19"/>
      <c r="B494" s="19"/>
      <c r="C494" s="35"/>
      <c r="D494" s="469" t="s">
        <v>71</v>
      </c>
      <c r="E494" s="281">
        <v>0</v>
      </c>
      <c r="F494" s="37"/>
      <c r="G494" s="161"/>
      <c r="H494" s="161"/>
      <c r="I494" s="161"/>
      <c r="J494" s="161"/>
      <c r="K494" s="161"/>
      <c r="L494" s="161"/>
      <c r="M494" s="161"/>
      <c r="N494" s="161"/>
      <c r="O494" s="161"/>
      <c r="P494" s="161"/>
      <c r="Q494" s="161"/>
      <c r="R494" s="161"/>
      <c r="S494" s="161"/>
      <c r="T494" s="161"/>
      <c r="U494" s="161"/>
      <c r="V494" s="161"/>
      <c r="W494" s="161"/>
      <c r="X494" s="161"/>
      <c r="Y494" s="161"/>
      <c r="Z494" s="161"/>
      <c r="AA494" s="161"/>
      <c r="AB494" s="161"/>
      <c r="AC494" s="161"/>
      <c r="AD494" s="161"/>
      <c r="AE494" s="161"/>
      <c r="AF494" s="161"/>
      <c r="AG494" s="161"/>
      <c r="AH494" s="161"/>
      <c r="AI494" s="161"/>
      <c r="AJ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9"/>
      <c r="BK494" s="19"/>
    </row>
    <row r="495" spans="1:63" s="6" customFormat="1" hidden="1" outlineLevel="2" x14ac:dyDescent="0.2">
      <c r="A495" s="19"/>
      <c r="B495" s="19"/>
      <c r="C495" s="35"/>
      <c r="D495" s="469"/>
      <c r="E495" s="281">
        <v>1</v>
      </c>
      <c r="F495" s="37"/>
      <c r="G495" s="304"/>
      <c r="H495" s="161">
        <f>IF(A2taxstdlife="n/a","n/a",IF(H$3&gt;(A2taxstdlife+$E495),((Input!$G$144+Input!$G$110)*$G$7)-SUM($G495:G495),((Input!$G$144+Input!$G$110)*$G$7)/A2taxstdlife))</f>
        <v>0</v>
      </c>
      <c r="I495" s="161">
        <f>IF(A2taxstdlife="n/a","n/a",IF(I$3&gt;(A2taxstdlife+$E495),((Input!$G$144+Input!$G$110)*$G$7)-SUM($G495:H495),((Input!$G$144+Input!$G$110)*$G$7)/A2taxstdlife))</f>
        <v>0</v>
      </c>
      <c r="J495" s="161">
        <f>IF(A2taxstdlife="n/a","n/a",IF(J$3&gt;(A2taxstdlife+$E495),((Input!$G$144+Input!$G$110)*$G$7)-SUM($G495:I495),((Input!$G$144+Input!$G$110)*$G$7)/A2taxstdlife))</f>
        <v>0</v>
      </c>
      <c r="K495" s="161">
        <f>IF(A2taxstdlife="n/a","n/a",IF(K$3&gt;(A2taxstdlife+$E495),((Input!$G$144+Input!$G$110)*$G$7)-SUM($G495:J495),((Input!$G$144+Input!$G$110)*$G$7)/A2taxstdlife))</f>
        <v>0</v>
      </c>
      <c r="L495" s="161">
        <f>IF(A2taxstdlife="n/a","n/a",IF(L$3&gt;(A2taxstdlife+$E495),((Input!$G$144+Input!$G$110)*$G$7)-SUM($G495:K495),((Input!$G$144+Input!$G$110)*$G$7)/A2taxstdlife))</f>
        <v>0</v>
      </c>
      <c r="M495" s="161">
        <f>IF(A2taxstdlife="n/a","n/a",IF(M$3&gt;(A2taxstdlife+$E495),((Input!$G$144+Input!$G$110)*$G$7)-SUM($G495:L495),((Input!$G$144+Input!$G$110)*$G$7)/A2taxstdlife))</f>
        <v>0</v>
      </c>
      <c r="N495" s="161">
        <f>IF(A2taxstdlife="n/a","n/a",IF(N$3&gt;(A2taxstdlife+$E495),((Input!$G$144+Input!$G$110)*$G$7)-SUM($G495:M495),((Input!$G$144+Input!$G$110)*$G$7)/A2taxstdlife))</f>
        <v>0</v>
      </c>
      <c r="O495" s="161">
        <f>IF(A2taxstdlife="n/a","n/a",IF(O$3&gt;(A2taxstdlife+$E495),((Input!$G$144+Input!$G$110)*$G$7)-SUM($G495:N495),((Input!$G$144+Input!$G$110)*$G$7)/A2taxstdlife))</f>
        <v>0</v>
      </c>
      <c r="P495" s="161">
        <f>IF(A2taxstdlife="n/a","n/a",IF(P$3&gt;(A2taxstdlife+$E495),((Input!$G$144+Input!$G$110)*$G$7)-SUM($G495:O495),((Input!$G$144+Input!$G$110)*$G$7)/A2taxstdlife))</f>
        <v>0</v>
      </c>
      <c r="Q495" s="161">
        <f>IF(A2taxstdlife="n/a","n/a",IF(Q$3&gt;(A2taxstdlife+$E495),((Input!$G$144+Input!$G$110)*$G$7)-SUM($G495:P495),((Input!$G$144+Input!$G$110)*$G$7)/A2taxstdlife))</f>
        <v>0</v>
      </c>
      <c r="R495" s="161">
        <f>IF(A2taxstdlife="n/a","n/a",IF(R$3&gt;(A2taxstdlife+$E495),((Input!$G$144+Input!$G$110)*$G$7)-SUM($G495:Q495),((Input!$G$144+Input!$G$110)*$G$7)/A2taxstdlife))</f>
        <v>0</v>
      </c>
      <c r="S495" s="161">
        <f>IF(A2taxstdlife="n/a","n/a",IF(S$3&gt;(A2taxstdlife+$E495),((Input!$G$144+Input!$G$110)*$G$7)-SUM($G495:R495),((Input!$G$144+Input!$G$110)*$G$7)/A2taxstdlife))</f>
        <v>0</v>
      </c>
      <c r="T495" s="161">
        <f>IF(A2taxstdlife="n/a","n/a",IF(T$3&gt;(A2taxstdlife+$E495),((Input!$G$144+Input!$G$110)*$G$7)-SUM($G495:S495),((Input!$G$144+Input!$G$110)*$G$7)/A2taxstdlife))</f>
        <v>0</v>
      </c>
      <c r="U495" s="161">
        <f>IF(A2taxstdlife="n/a","n/a",IF(U$3&gt;(A2taxstdlife+$E495),((Input!$G$144+Input!$G$110)*$G$7)-SUM($G495:T495),((Input!$G$144+Input!$G$110)*$G$7)/A2taxstdlife))</f>
        <v>0</v>
      </c>
      <c r="V495" s="161">
        <f>IF(A2taxstdlife="n/a","n/a",IF(V$3&gt;(A2taxstdlife+$E495),((Input!$G$144+Input!$G$110)*$G$7)-SUM($G495:U495),((Input!$G$144+Input!$G$110)*$G$7)/A2taxstdlife))</f>
        <v>0</v>
      </c>
      <c r="W495" s="161">
        <f>IF(A2taxstdlife="n/a","n/a",IF(W$3&gt;(A2taxstdlife+$E495),((Input!$G$144+Input!$G$110)*$G$7)-SUM($G495:V495),((Input!$G$144+Input!$G$110)*$G$7)/A2taxstdlife))</f>
        <v>0</v>
      </c>
      <c r="X495" s="161">
        <f>IF(A2taxstdlife="n/a","n/a",IF(X$3&gt;(A2taxstdlife+$E495),((Input!$G$144+Input!$G$110)*$G$7)-SUM($G495:W495),((Input!$G$144+Input!$G$110)*$G$7)/A2taxstdlife))</f>
        <v>0</v>
      </c>
      <c r="Y495" s="161">
        <f>IF(A2taxstdlife="n/a","n/a",IF(Y$3&gt;(A2taxstdlife+$E495),((Input!$G$144+Input!$G$110)*$G$7)-SUM($G495:X495),((Input!$G$144+Input!$G$110)*$G$7)/A2taxstdlife))</f>
        <v>0</v>
      </c>
      <c r="Z495" s="161">
        <f>IF(A2taxstdlife="n/a","n/a",IF(Z$3&gt;(A2taxstdlife+$E495),((Input!$G$144+Input!$G$110)*$G$7)-SUM($G495:Y495),((Input!$G$144+Input!$G$110)*$G$7)/A2taxstdlife))</f>
        <v>0</v>
      </c>
      <c r="AA495" s="161">
        <f>IF(A2taxstdlife="n/a","n/a",IF(AA$3&gt;(A2taxstdlife+$E495),((Input!$G$144+Input!$G$110)*$G$7)-SUM($G495:Z495),((Input!$G$144+Input!$G$110)*$G$7)/A2taxstdlife))</f>
        <v>0</v>
      </c>
      <c r="AB495" s="161">
        <f>IF(A2taxstdlife="n/a","n/a",IF(AB$3&gt;(A2taxstdlife+$E495),((Input!$G$144+Input!$G$110)*$G$7)-SUM($G495:AA495),((Input!$G$144+Input!$G$110)*$G$7)/A2taxstdlife))</f>
        <v>0</v>
      </c>
      <c r="AC495" s="161">
        <f>IF(A2taxstdlife="n/a","n/a",IF(AC$3&gt;(A2taxstdlife+$E495),((Input!$G$144+Input!$G$110)*$G$7)-SUM($G495:AB495),((Input!$G$144+Input!$G$110)*$G$7)/A2taxstdlife))</f>
        <v>0</v>
      </c>
      <c r="AD495" s="161">
        <f>IF(A2taxstdlife="n/a","n/a",IF(AD$3&gt;(A2taxstdlife+$E495),((Input!$G$144+Input!$G$110)*$G$7)-SUM($G495:AC495),((Input!$G$144+Input!$G$110)*$G$7)/A2taxstdlife))</f>
        <v>0</v>
      </c>
      <c r="AE495" s="161">
        <f>IF(A2taxstdlife="n/a","n/a",IF(AE$3&gt;(A2taxstdlife+$E495),((Input!$G$144+Input!$G$110)*$G$7)-SUM($G495:AD495),((Input!$G$144+Input!$G$110)*$G$7)/A2taxstdlife))</f>
        <v>0</v>
      </c>
      <c r="AF495" s="161">
        <f>IF(A2taxstdlife="n/a","n/a",IF(AF$3&gt;(A2taxstdlife+$E495),((Input!$G$144+Input!$G$110)*$G$7)-SUM($G495:AE495),((Input!$G$144+Input!$G$110)*$G$7)/A2taxstdlife))</f>
        <v>0</v>
      </c>
      <c r="AG495" s="161">
        <f>IF(A2taxstdlife="n/a","n/a",IF(AG$3&gt;(A2taxstdlife+$E495),((Input!$G$144+Input!$G$110)*$G$7)-SUM($G495:AF495),((Input!$G$144+Input!$G$110)*$G$7)/A2taxstdlife))</f>
        <v>0</v>
      </c>
      <c r="AH495" s="161">
        <f>IF(A2taxstdlife="n/a","n/a",IF(AH$3&gt;(A2taxstdlife+$E495),((Input!$G$144+Input!$G$110)*$G$7)-SUM($G495:AG495),((Input!$G$144+Input!$G$110)*$G$7)/A2taxstdlife))</f>
        <v>0</v>
      </c>
      <c r="AI495" s="161">
        <f>IF(A2taxstdlife="n/a","n/a",IF(AI$3&gt;(A2taxstdlife+$E495),((Input!$G$144+Input!$G$110)*$G$7)-SUM($G495:AH495),((Input!$G$144+Input!$G$110)*$G$7)/A2taxstdlife))</f>
        <v>0</v>
      </c>
      <c r="AJ495" s="161">
        <f>IF(A2taxstdlife="n/a","n/a",IF(AJ$3&gt;(A2taxstdlife+$E495),((Input!$G$144+Input!$G$110)*$G$7)-SUM($G495:AI495),((Input!$G$144+Input!$G$110)*$G$7)/A2taxstdlife))</f>
        <v>0</v>
      </c>
      <c r="AK495" s="161">
        <f>IF(A2taxstdlife="n/a","n/a",IF(AK$3&gt;(A2taxstdlife+$E495),((Input!$G$144+Input!$G$110)*$G$7)-SUM($G495:AJ495),((Input!$G$144+Input!$G$110)*$G$7)/A2taxstdlife))</f>
        <v>0</v>
      </c>
      <c r="AL495" s="161">
        <f>IF(A2taxstdlife="n/a","n/a",IF(AL$3&gt;(A2taxstdlife+$E495),((Input!$G$144+Input!$G$110)*$G$7)-SUM($G495:AK495),((Input!$G$144+Input!$G$110)*$G$7)/A2taxstdlife))</f>
        <v>0</v>
      </c>
      <c r="AM495" s="161">
        <f>IF(A2taxstdlife="n/a","n/a",IF(AM$3&gt;(A2taxstdlife+$E495),((Input!$G$144+Input!$G$110)*$G$7)-SUM($G495:AL495),((Input!$G$144+Input!$G$110)*$G$7)/A2taxstdlife))</f>
        <v>0</v>
      </c>
      <c r="AN495" s="161">
        <f>IF(A2taxstdlife="n/a","n/a",IF(AN$3&gt;(A2taxstdlife+$E495),((Input!$G$144+Input!$G$110)*$G$7)-SUM($G495:AM495),((Input!$G$144+Input!$G$110)*$G$7)/A2taxstdlife))</f>
        <v>0</v>
      </c>
      <c r="AO495" s="161">
        <f>IF(A2taxstdlife="n/a","n/a",IF(AO$3&gt;(A2taxstdlife+$E495),((Input!$G$144+Input!$G$110)*$G$7)-SUM($G495:AN495),((Input!$G$144+Input!$G$110)*$G$7)/A2taxstdlife))</f>
        <v>0</v>
      </c>
      <c r="AP495" s="161">
        <f>IF(A2taxstdlife="n/a","n/a",IF(AP$3&gt;(A2taxstdlife+$E495),((Input!$G$144+Input!$G$110)*$G$7)-SUM($G495:AO495),((Input!$G$144+Input!$G$110)*$G$7)/A2taxstdlife))</f>
        <v>0</v>
      </c>
      <c r="AQ495" s="161">
        <f>IF(A2taxstdlife="n/a","n/a",IF(AQ$3&gt;(A2taxstdlife+$E495),((Input!$G$144+Input!$G$110)*$G$7)-SUM($G495:AP495),((Input!$G$144+Input!$G$110)*$G$7)/A2taxstdlife))</f>
        <v>0</v>
      </c>
      <c r="AR495" s="161">
        <f>IF(A2taxstdlife="n/a","n/a",IF(AR$3&gt;(A2taxstdlife+$E495),((Input!$G$144+Input!$G$110)*$G$7)-SUM($G495:AQ495),((Input!$G$144+Input!$G$110)*$G$7)/A2taxstdlife))</f>
        <v>0</v>
      </c>
      <c r="AS495" s="161">
        <f>IF(A2taxstdlife="n/a","n/a",IF(AS$3&gt;(A2taxstdlife+$E495),((Input!$G$144+Input!$G$110)*$G$7)-SUM($G495:AR495),((Input!$G$144+Input!$G$110)*$G$7)/A2taxstdlife))</f>
        <v>0</v>
      </c>
      <c r="AT495" s="161">
        <f>IF(A2taxstdlife="n/a","n/a",IF(AT$3&gt;(A2taxstdlife+$E495),((Input!$G$144+Input!$G$110)*$G$7)-SUM($G495:AS495),((Input!$G$144+Input!$G$110)*$G$7)/A2taxstdlife))</f>
        <v>0</v>
      </c>
      <c r="AU495" s="161">
        <f>IF(A2taxstdlife="n/a","n/a",IF(AU$3&gt;(A2taxstdlife+$E495),((Input!$G$144+Input!$G$110)*$G$7)-SUM($G495:AT495),((Input!$G$144+Input!$G$110)*$G$7)/A2taxstdlife))</f>
        <v>0</v>
      </c>
      <c r="AV495" s="161">
        <f>IF(A2taxstdlife="n/a","n/a",IF(AV$3&gt;(A2taxstdlife+$E495),((Input!$G$144+Input!$G$110)*$G$7)-SUM($G495:AU495),((Input!$G$144+Input!$G$110)*$G$7)/A2taxstdlife))</f>
        <v>0</v>
      </c>
      <c r="AW495" s="161">
        <f>IF(A2taxstdlife="n/a","n/a",IF(AW$3&gt;(A2taxstdlife+$E495),((Input!$G$144+Input!$G$110)*$G$7)-SUM($G495:AV495),((Input!$G$144+Input!$G$110)*$G$7)/A2taxstdlife))</f>
        <v>0</v>
      </c>
      <c r="AX495" s="161">
        <f>IF(A2taxstdlife="n/a","n/a",IF(AX$3&gt;(A2taxstdlife+$E495),((Input!$G$144+Input!$G$110)*$G$7)-SUM($G495:AW495),((Input!$G$144+Input!$G$110)*$G$7)/A2taxstdlife))</f>
        <v>0</v>
      </c>
      <c r="AY495" s="161">
        <f>IF(A2taxstdlife="n/a","n/a",IF(AY$3&gt;(A2taxstdlife+$E495),((Input!$G$144+Input!$G$110)*$G$7)-SUM($G495:AX495),((Input!$G$144+Input!$G$110)*$G$7)/A2taxstdlife))</f>
        <v>0</v>
      </c>
      <c r="AZ495" s="161">
        <f>IF(A2taxstdlife="n/a","n/a",IF(AZ$3&gt;(A2taxstdlife+$E495),((Input!$G$144+Input!$G$110)*$G$7)-SUM($G495:AY495),((Input!$G$144+Input!$G$110)*$G$7)/A2taxstdlife))</f>
        <v>0</v>
      </c>
      <c r="BA495" s="161">
        <f>IF(A2taxstdlife="n/a","n/a",IF(BA$3&gt;(A2taxstdlife+$E495),((Input!$G$144+Input!$G$110)*$G$7)-SUM($G495:AZ495),((Input!$G$144+Input!$G$110)*$G$7)/A2taxstdlife))</f>
        <v>0</v>
      </c>
      <c r="BB495" s="161">
        <f>IF(A2taxstdlife="n/a","n/a",IF(BB$3&gt;(A2taxstdlife+$E495),((Input!$G$144+Input!$G$110)*$G$7)-SUM($G495:BA495),((Input!$G$144+Input!$G$110)*$G$7)/A2taxstdlife))</f>
        <v>0</v>
      </c>
      <c r="BC495" s="161">
        <f>IF(A2taxstdlife="n/a","n/a",IF(BC$3&gt;(A2taxstdlife+$E495),((Input!$G$144+Input!$G$110)*$G$7)-SUM($G495:BB495),((Input!$G$144+Input!$G$110)*$G$7)/A2taxstdlife))</f>
        <v>0</v>
      </c>
      <c r="BD495" s="161">
        <f>IF(A2taxstdlife="n/a","n/a",IF(BD$3&gt;(A2taxstdlife+$E495),((Input!$G$144+Input!$G$110)*$G$7)-SUM($G495:BC495),((Input!$G$144+Input!$G$110)*$G$7)/A2taxstdlife))</f>
        <v>0</v>
      </c>
      <c r="BE495" s="161">
        <f>IF(A2taxstdlife="n/a","n/a",IF(BE$3&gt;(A2taxstdlife+$E495),((Input!$G$144+Input!$G$110)*$G$7)-SUM($G495:BD495),((Input!$G$144+Input!$G$110)*$G$7)/A2taxstdlife))</f>
        <v>0</v>
      </c>
      <c r="BF495" s="161">
        <f>IF(A2taxstdlife="n/a","n/a",IF(BF$3&gt;(A2taxstdlife+$E495),((Input!$G$144+Input!$G$110)*$G$7)-SUM($G495:BE495),((Input!$G$144+Input!$G$110)*$G$7)/A2taxstdlife))</f>
        <v>0</v>
      </c>
      <c r="BG495" s="161">
        <f>IF(A2taxstdlife="n/a","n/a",IF(BG$3&gt;(A2taxstdlife+$E495),((Input!$G$144+Input!$G$110)*$G$7)-SUM($G495:BF495),((Input!$G$144+Input!$G$110)*$G$7)/A2taxstdlife))</f>
        <v>0</v>
      </c>
      <c r="BH495" s="161">
        <f>IF(A2taxstdlife="n/a","n/a",IF(BH$3&gt;(A2taxstdlife+$E495),((Input!$G$144+Input!$G$110)*$G$7)-SUM($G495:BG495),((Input!$G$144+Input!$G$110)*$G$7)/A2taxstdlife))</f>
        <v>0</v>
      </c>
      <c r="BI495" s="161">
        <f>IF(A2taxstdlife="n/a","n/a",IF(BI$3&gt;(A2taxstdlife+$E495),((Input!$G$144+Input!$G$110)*$G$7)-SUM($G495:BH495),((Input!$G$144+Input!$G$110)*$G$7)/A2taxstdlife))</f>
        <v>0</v>
      </c>
      <c r="BJ495" s="19"/>
      <c r="BK495" s="19"/>
    </row>
    <row r="496" spans="1:63" s="6" customFormat="1" hidden="1" outlineLevel="2" x14ac:dyDescent="0.2">
      <c r="A496" s="19"/>
      <c r="B496" s="19"/>
      <c r="C496" s="35"/>
      <c r="D496" s="469"/>
      <c r="E496" s="281">
        <v>2</v>
      </c>
      <c r="F496" s="37"/>
      <c r="G496" s="305"/>
      <c r="H496" s="306"/>
      <c r="I496" s="161">
        <f>IF(A2taxstdlife="n/a","n/a",IF(I$3&gt;(A2taxstdlife+$E496),((Input!$H$144+Input!$H$110)*$H$7)-SUM($H496:H496),((Input!$H$144+Input!$H$110)*$H$7)/A2taxstdlife))</f>
        <v>0</v>
      </c>
      <c r="J496" s="161">
        <f>IF(A2taxstdlife="n/a","n/a",IF(J$3&gt;(A2taxstdlife+$E496),((Input!$H$144+Input!$H$110)*$H$7)-SUM($H496:I496),((Input!$H$144+Input!$H$110)*$H$7)/A2taxstdlife))</f>
        <v>0</v>
      </c>
      <c r="K496" s="161">
        <f>IF(A2taxstdlife="n/a","n/a",IF(K$3&gt;(A2taxstdlife+$E496),((Input!$H$144+Input!$H$110)*$H$7)-SUM($H496:J496),((Input!$H$144+Input!$H$110)*$H$7)/A2taxstdlife))</f>
        <v>0</v>
      </c>
      <c r="L496" s="161">
        <f>IF(A2taxstdlife="n/a","n/a",IF(L$3&gt;(A2taxstdlife+$E496),((Input!$H$144+Input!$H$110)*$H$7)-SUM($H496:K496),((Input!$H$144+Input!$H$110)*$H$7)/A2taxstdlife))</f>
        <v>0</v>
      </c>
      <c r="M496" s="161">
        <f>IF(A2taxstdlife="n/a","n/a",IF(M$3&gt;(A2taxstdlife+$E496),((Input!$H$144+Input!$H$110)*$H$7)-SUM($H496:L496),((Input!$H$144+Input!$H$110)*$H$7)/A2taxstdlife))</f>
        <v>0</v>
      </c>
      <c r="N496" s="161">
        <f>IF(A2taxstdlife="n/a","n/a",IF(N$3&gt;(A2taxstdlife+$E496),((Input!$H$144+Input!$H$110)*$H$7)-SUM($H496:M496),((Input!$H$144+Input!$H$110)*$H$7)/A2taxstdlife))</f>
        <v>0</v>
      </c>
      <c r="O496" s="161">
        <f>IF(A2taxstdlife="n/a","n/a",IF(O$3&gt;(A2taxstdlife+$E496),((Input!$H$144+Input!$H$110)*$H$7)-SUM($H496:N496),((Input!$H$144+Input!$H$110)*$H$7)/A2taxstdlife))</f>
        <v>0</v>
      </c>
      <c r="P496" s="161">
        <f>IF(A2taxstdlife="n/a","n/a",IF(P$3&gt;(A2taxstdlife+$E496),((Input!$H$144+Input!$H$110)*$H$7)-SUM($H496:O496),((Input!$H$144+Input!$H$110)*$H$7)/A2taxstdlife))</f>
        <v>0</v>
      </c>
      <c r="Q496" s="161">
        <f>IF(A2taxstdlife="n/a","n/a",IF(Q$3&gt;(A2taxstdlife+$E496),((Input!$H$144+Input!$H$110)*$H$7)-SUM($H496:P496),((Input!$H$144+Input!$H$110)*$H$7)/A2taxstdlife))</f>
        <v>0</v>
      </c>
      <c r="R496" s="161">
        <f>IF(A2taxstdlife="n/a","n/a",IF(R$3&gt;(A2taxstdlife+$E496),((Input!$H$144+Input!$H$110)*$H$7)-SUM($H496:Q496),((Input!$H$144+Input!$H$110)*$H$7)/A2taxstdlife))</f>
        <v>0</v>
      </c>
      <c r="S496" s="161">
        <f>IF(A2taxstdlife="n/a","n/a",IF(S$3&gt;(A2taxstdlife+$E496),((Input!$H$144+Input!$H$110)*$H$7)-SUM($H496:R496),((Input!$H$144+Input!$H$110)*$H$7)/A2taxstdlife))</f>
        <v>0</v>
      </c>
      <c r="T496" s="161">
        <f>IF(A2taxstdlife="n/a","n/a",IF(T$3&gt;(A2taxstdlife+$E496),((Input!$H$144+Input!$H$110)*$H$7)-SUM($H496:S496),((Input!$H$144+Input!$H$110)*$H$7)/A2taxstdlife))</f>
        <v>0</v>
      </c>
      <c r="U496" s="161">
        <f>IF(A2taxstdlife="n/a","n/a",IF(U$3&gt;(A2taxstdlife+$E496),((Input!$H$144+Input!$H$110)*$H$7)-SUM($H496:T496),((Input!$H$144+Input!$H$110)*$H$7)/A2taxstdlife))</f>
        <v>0</v>
      </c>
      <c r="V496" s="161">
        <f>IF(A2taxstdlife="n/a","n/a",IF(V$3&gt;(A2taxstdlife+$E496),((Input!$H$144+Input!$H$110)*$H$7)-SUM($H496:U496),((Input!$H$144+Input!$H$110)*$H$7)/A2taxstdlife))</f>
        <v>0</v>
      </c>
      <c r="W496" s="161">
        <f>IF(A2taxstdlife="n/a","n/a",IF(W$3&gt;(A2taxstdlife+$E496),((Input!$H$144+Input!$H$110)*$H$7)-SUM($H496:V496),((Input!$H$144+Input!$H$110)*$H$7)/A2taxstdlife))</f>
        <v>0</v>
      </c>
      <c r="X496" s="161">
        <f>IF(A2taxstdlife="n/a","n/a",IF(X$3&gt;(A2taxstdlife+$E496),((Input!$H$144+Input!$H$110)*$H$7)-SUM($H496:W496),((Input!$H$144+Input!$H$110)*$H$7)/A2taxstdlife))</f>
        <v>0</v>
      </c>
      <c r="Y496" s="161">
        <f>IF(A2taxstdlife="n/a","n/a",IF(Y$3&gt;(A2taxstdlife+$E496),((Input!$H$144+Input!$H$110)*$H$7)-SUM($H496:X496),((Input!$H$144+Input!$H$110)*$H$7)/A2taxstdlife))</f>
        <v>0</v>
      </c>
      <c r="Z496" s="161">
        <f>IF(A2taxstdlife="n/a","n/a",IF(Z$3&gt;(A2taxstdlife+$E496),((Input!$H$144+Input!$H$110)*$H$7)-SUM($H496:Y496),((Input!$H$144+Input!$H$110)*$H$7)/A2taxstdlife))</f>
        <v>0</v>
      </c>
      <c r="AA496" s="161">
        <f>IF(A2taxstdlife="n/a","n/a",IF(AA$3&gt;(A2taxstdlife+$E496),((Input!$H$144+Input!$H$110)*$H$7)-SUM($H496:Z496),((Input!$H$144+Input!$H$110)*$H$7)/A2taxstdlife))</f>
        <v>0</v>
      </c>
      <c r="AB496" s="161">
        <f>IF(A2taxstdlife="n/a","n/a",IF(AB$3&gt;(A2taxstdlife+$E496),((Input!$H$144+Input!$H$110)*$H$7)-SUM($H496:AA496),((Input!$H$144+Input!$H$110)*$H$7)/A2taxstdlife))</f>
        <v>0</v>
      </c>
      <c r="AC496" s="161">
        <f>IF(A2taxstdlife="n/a","n/a",IF(AC$3&gt;(A2taxstdlife+$E496),((Input!$H$144+Input!$H$110)*$H$7)-SUM($H496:AB496),((Input!$H$144+Input!$H$110)*$H$7)/A2taxstdlife))</f>
        <v>0</v>
      </c>
      <c r="AD496" s="161">
        <f>IF(A2taxstdlife="n/a","n/a",IF(AD$3&gt;(A2taxstdlife+$E496),((Input!$H$144+Input!$H$110)*$H$7)-SUM($H496:AC496),((Input!$H$144+Input!$H$110)*$H$7)/A2taxstdlife))</f>
        <v>0</v>
      </c>
      <c r="AE496" s="161">
        <f>IF(A2taxstdlife="n/a","n/a",IF(AE$3&gt;(A2taxstdlife+$E496),((Input!$H$144+Input!$H$110)*$H$7)-SUM($H496:AD496),((Input!$H$144+Input!$H$110)*$H$7)/A2taxstdlife))</f>
        <v>0</v>
      </c>
      <c r="AF496" s="161">
        <f>IF(A2taxstdlife="n/a","n/a",IF(AF$3&gt;(A2taxstdlife+$E496),((Input!$H$144+Input!$H$110)*$H$7)-SUM($H496:AE496),((Input!$H$144+Input!$H$110)*$H$7)/A2taxstdlife))</f>
        <v>0</v>
      </c>
      <c r="AG496" s="161">
        <f>IF(A2taxstdlife="n/a","n/a",IF(AG$3&gt;(A2taxstdlife+$E496),((Input!$H$144+Input!$H$110)*$H$7)-SUM($H496:AF496),((Input!$H$144+Input!$H$110)*$H$7)/A2taxstdlife))</f>
        <v>0</v>
      </c>
      <c r="AH496" s="161">
        <f>IF(A2taxstdlife="n/a","n/a",IF(AH$3&gt;(A2taxstdlife+$E496),((Input!$H$144+Input!$H$110)*$H$7)-SUM($H496:AG496),((Input!$H$144+Input!$H$110)*$H$7)/A2taxstdlife))</f>
        <v>0</v>
      </c>
      <c r="AI496" s="161">
        <f>IF(A2taxstdlife="n/a","n/a",IF(AI$3&gt;(A2taxstdlife+$E496),((Input!$H$144+Input!$H$110)*$H$7)-SUM($H496:AH496),((Input!$H$144+Input!$H$110)*$H$7)/A2taxstdlife))</f>
        <v>0</v>
      </c>
      <c r="AJ496" s="161">
        <f>IF(A2taxstdlife="n/a","n/a",IF(AJ$3&gt;(A2taxstdlife+$E496),((Input!$H$144+Input!$H$110)*$H$7)-SUM($H496:AI496),((Input!$H$144+Input!$H$110)*$H$7)/A2taxstdlife))</f>
        <v>0</v>
      </c>
      <c r="AK496" s="161">
        <f>IF(A2taxstdlife="n/a","n/a",IF(AK$3&gt;(A2taxstdlife+$E496),((Input!$H$144+Input!$H$110)*$H$7)-SUM($H496:AJ496),((Input!$H$144+Input!$H$110)*$H$7)/A2taxstdlife))</f>
        <v>0</v>
      </c>
      <c r="AL496" s="161">
        <f>IF(A2taxstdlife="n/a","n/a",IF(AL$3&gt;(A2taxstdlife+$E496),((Input!$H$144+Input!$H$110)*$H$7)-SUM($H496:AK496),((Input!$H$144+Input!$H$110)*$H$7)/A2taxstdlife))</f>
        <v>0</v>
      </c>
      <c r="AM496" s="161">
        <f>IF(A2taxstdlife="n/a","n/a",IF(AM$3&gt;(A2taxstdlife+$E496),((Input!$H$144+Input!$H$110)*$H$7)-SUM($H496:AL496),((Input!$H$144+Input!$H$110)*$H$7)/A2taxstdlife))</f>
        <v>0</v>
      </c>
      <c r="AN496" s="161">
        <f>IF(A2taxstdlife="n/a","n/a",IF(AN$3&gt;(A2taxstdlife+$E496),((Input!$H$144+Input!$H$110)*$H$7)-SUM($H496:AM496),((Input!$H$144+Input!$H$110)*$H$7)/A2taxstdlife))</f>
        <v>0</v>
      </c>
      <c r="AO496" s="161">
        <f>IF(A2taxstdlife="n/a","n/a",IF(AO$3&gt;(A2taxstdlife+$E496),((Input!$H$144+Input!$H$110)*$H$7)-SUM($H496:AN496),((Input!$H$144+Input!$H$110)*$H$7)/A2taxstdlife))</f>
        <v>0</v>
      </c>
      <c r="AP496" s="161">
        <f>IF(A2taxstdlife="n/a","n/a",IF(AP$3&gt;(A2taxstdlife+$E496),((Input!$H$144+Input!$H$110)*$H$7)-SUM($H496:AO496),((Input!$H$144+Input!$H$110)*$H$7)/A2taxstdlife))</f>
        <v>0</v>
      </c>
      <c r="AQ496" s="161">
        <f>IF(A2taxstdlife="n/a","n/a",IF(AQ$3&gt;(A2taxstdlife+$E496),((Input!$H$144+Input!$H$110)*$H$7)-SUM($H496:AP496),((Input!$H$144+Input!$H$110)*$H$7)/A2taxstdlife))</f>
        <v>0</v>
      </c>
      <c r="AR496" s="161">
        <f>IF(A2taxstdlife="n/a","n/a",IF(AR$3&gt;(A2taxstdlife+$E496),((Input!$H$144+Input!$H$110)*$H$7)-SUM($H496:AQ496),((Input!$H$144+Input!$H$110)*$H$7)/A2taxstdlife))</f>
        <v>0</v>
      </c>
      <c r="AS496" s="161">
        <f>IF(A2taxstdlife="n/a","n/a",IF(AS$3&gt;(A2taxstdlife+$E496),((Input!$H$144+Input!$H$110)*$H$7)-SUM($H496:AR496),((Input!$H$144+Input!$H$110)*$H$7)/A2taxstdlife))</f>
        <v>0</v>
      </c>
      <c r="AT496" s="161">
        <f>IF(A2taxstdlife="n/a","n/a",IF(AT$3&gt;(A2taxstdlife+$E496),((Input!$H$144+Input!$H$110)*$H$7)-SUM($H496:AS496),((Input!$H$144+Input!$H$110)*$H$7)/A2taxstdlife))</f>
        <v>0</v>
      </c>
      <c r="AU496" s="161">
        <f>IF(A2taxstdlife="n/a","n/a",IF(AU$3&gt;(A2taxstdlife+$E496),((Input!$H$144+Input!$H$110)*$H$7)-SUM($H496:AT496),((Input!$H$144+Input!$H$110)*$H$7)/A2taxstdlife))</f>
        <v>0</v>
      </c>
      <c r="AV496" s="161">
        <f>IF(A2taxstdlife="n/a","n/a",IF(AV$3&gt;(A2taxstdlife+$E496),((Input!$H$144+Input!$H$110)*$H$7)-SUM($H496:AU496),((Input!$H$144+Input!$H$110)*$H$7)/A2taxstdlife))</f>
        <v>0</v>
      </c>
      <c r="AW496" s="161">
        <f>IF(A2taxstdlife="n/a","n/a",IF(AW$3&gt;(A2taxstdlife+$E496),((Input!$H$144+Input!$H$110)*$H$7)-SUM($H496:AV496),((Input!$H$144+Input!$H$110)*$H$7)/A2taxstdlife))</f>
        <v>0</v>
      </c>
      <c r="AX496" s="161">
        <f>IF(A2taxstdlife="n/a","n/a",IF(AX$3&gt;(A2taxstdlife+$E496),((Input!$H$144+Input!$H$110)*$H$7)-SUM($H496:AW496),((Input!$H$144+Input!$H$110)*$H$7)/A2taxstdlife))</f>
        <v>0</v>
      </c>
      <c r="AY496" s="161">
        <f>IF(A2taxstdlife="n/a","n/a",IF(AY$3&gt;(A2taxstdlife+$E496),((Input!$H$144+Input!$H$110)*$H$7)-SUM($H496:AX496),((Input!$H$144+Input!$H$110)*$H$7)/A2taxstdlife))</f>
        <v>0</v>
      </c>
      <c r="AZ496" s="161">
        <f>IF(A2taxstdlife="n/a","n/a",IF(AZ$3&gt;(A2taxstdlife+$E496),((Input!$H$144+Input!$H$110)*$H$7)-SUM($H496:AY496),((Input!$H$144+Input!$H$110)*$H$7)/A2taxstdlife))</f>
        <v>0</v>
      </c>
      <c r="BA496" s="161">
        <f>IF(A2taxstdlife="n/a","n/a",IF(BA$3&gt;(A2taxstdlife+$E496),((Input!$H$144+Input!$H$110)*$H$7)-SUM($H496:AZ496),((Input!$H$144+Input!$H$110)*$H$7)/A2taxstdlife))</f>
        <v>0</v>
      </c>
      <c r="BB496" s="161">
        <f>IF(A2taxstdlife="n/a","n/a",IF(BB$3&gt;(A2taxstdlife+$E496),((Input!$H$144+Input!$H$110)*$H$7)-SUM($H496:BA496),((Input!$H$144+Input!$H$110)*$H$7)/A2taxstdlife))</f>
        <v>0</v>
      </c>
      <c r="BC496" s="161">
        <f>IF(A2taxstdlife="n/a","n/a",IF(BC$3&gt;(A2taxstdlife+$E496),((Input!$H$144+Input!$H$110)*$H$7)-SUM($H496:BB496),((Input!$H$144+Input!$H$110)*$H$7)/A2taxstdlife))</f>
        <v>0</v>
      </c>
      <c r="BD496" s="161">
        <f>IF(A2taxstdlife="n/a","n/a",IF(BD$3&gt;(A2taxstdlife+$E496),((Input!$H$144+Input!$H$110)*$H$7)-SUM($H496:BC496),((Input!$H$144+Input!$H$110)*$H$7)/A2taxstdlife))</f>
        <v>0</v>
      </c>
      <c r="BE496" s="161">
        <f>IF(A2taxstdlife="n/a","n/a",IF(BE$3&gt;(A2taxstdlife+$E496),((Input!$H$144+Input!$H$110)*$H$7)-SUM($H496:BD496),((Input!$H$144+Input!$H$110)*$H$7)/A2taxstdlife))</f>
        <v>0</v>
      </c>
      <c r="BF496" s="161">
        <f>IF(A2taxstdlife="n/a","n/a",IF(BF$3&gt;(A2taxstdlife+$E496),((Input!$H$144+Input!$H$110)*$H$7)-SUM($H496:BE496),((Input!$H$144+Input!$H$110)*$H$7)/A2taxstdlife))</f>
        <v>0</v>
      </c>
      <c r="BG496" s="161">
        <f>IF(A2taxstdlife="n/a","n/a",IF(BG$3&gt;(A2taxstdlife+$E496),((Input!$H$144+Input!$H$110)*$H$7)-SUM($H496:BF496),((Input!$H$144+Input!$H$110)*$H$7)/A2taxstdlife))</f>
        <v>0</v>
      </c>
      <c r="BH496" s="161">
        <f>IF(A2taxstdlife="n/a","n/a",IF(BH$3&gt;(A2taxstdlife+$E496),((Input!$H$144+Input!$H$110)*$H$7)-SUM($H496:BG496),((Input!$H$144+Input!$H$110)*$H$7)/A2taxstdlife))</f>
        <v>0</v>
      </c>
      <c r="BI496" s="161">
        <f>IF(A2taxstdlife="n/a","n/a",IF(BI$3&gt;(A2taxstdlife+$E496),((Input!$H$144+Input!$H$110)*$H$7)-SUM($H496:BH496),((Input!$H$144+Input!$H$110)*$H$7)/A2taxstdlife))</f>
        <v>0</v>
      </c>
      <c r="BJ496" s="161"/>
      <c r="BK496" s="19"/>
    </row>
    <row r="497" spans="1:63" s="6" customFormat="1" hidden="1" outlineLevel="2" x14ac:dyDescent="0.2">
      <c r="A497" s="19"/>
      <c r="B497" s="19"/>
      <c r="C497" s="35"/>
      <c r="D497" s="469"/>
      <c r="E497" s="281">
        <v>3</v>
      </c>
      <c r="F497" s="37"/>
      <c r="G497" s="305"/>
      <c r="H497" s="307"/>
      <c r="I497" s="306"/>
      <c r="J497" s="161">
        <f>IF(A2taxstdlife="n/a","n/a",IF(J$3&gt;(A2taxstdlife+$E497),((Input!$I$144+Input!$I$110)*$I$7)-SUM($I497:I497),((Input!$I$144+Input!$I$110)*$I$7)/A2taxstdlife))</f>
        <v>0</v>
      </c>
      <c r="K497" s="161">
        <f>IF(A2taxstdlife="n/a","n/a",IF(K$3&gt;(A2taxstdlife+$E497),((Input!$I$144+Input!$I$110)*$I$7)-SUM($I497:J497),((Input!$I$144+Input!$I$110)*$I$7)/A2taxstdlife))</f>
        <v>0</v>
      </c>
      <c r="L497" s="161">
        <f>IF(A2taxstdlife="n/a","n/a",IF(L$3&gt;(A2taxstdlife+$E497),((Input!$I$144+Input!$I$110)*$I$7)-SUM($I497:K497),((Input!$I$144+Input!$I$110)*$I$7)/A2taxstdlife))</f>
        <v>0</v>
      </c>
      <c r="M497" s="161">
        <f>IF(A2taxstdlife="n/a","n/a",IF(M$3&gt;(A2taxstdlife+$E497),((Input!$I$144+Input!$I$110)*$I$7)-SUM($I497:L497),((Input!$I$144+Input!$I$110)*$I$7)/A2taxstdlife))</f>
        <v>0</v>
      </c>
      <c r="N497" s="161">
        <f>IF(A2taxstdlife="n/a","n/a",IF(N$3&gt;(A2taxstdlife+$E497),((Input!$I$144+Input!$I$110)*$I$7)-SUM($I497:M497),((Input!$I$144+Input!$I$110)*$I$7)/A2taxstdlife))</f>
        <v>0</v>
      </c>
      <c r="O497" s="161">
        <f>IF(A2taxstdlife="n/a","n/a",IF(O$3&gt;(A2taxstdlife+$E497),((Input!$I$144+Input!$I$110)*$I$7)-SUM($I497:N497),((Input!$I$144+Input!$I$110)*$I$7)/A2taxstdlife))</f>
        <v>0</v>
      </c>
      <c r="P497" s="161">
        <f>IF(A2taxstdlife="n/a","n/a",IF(P$3&gt;(A2taxstdlife+$E497),((Input!$I$144+Input!$I$110)*$I$7)-SUM($I497:O497),((Input!$I$144+Input!$I$110)*$I$7)/A2taxstdlife))</f>
        <v>0</v>
      </c>
      <c r="Q497" s="161">
        <f>IF(A2taxstdlife="n/a","n/a",IF(Q$3&gt;(A2taxstdlife+$E497),((Input!$I$144+Input!$I$110)*$I$7)-SUM($I497:P497),((Input!$I$144+Input!$I$110)*$I$7)/A2taxstdlife))</f>
        <v>0</v>
      </c>
      <c r="R497" s="161">
        <f>IF(A2taxstdlife="n/a","n/a",IF(R$3&gt;(A2taxstdlife+$E497),((Input!$I$144+Input!$I$110)*$I$7)-SUM($I497:Q497),((Input!$I$144+Input!$I$110)*$I$7)/A2taxstdlife))</f>
        <v>0</v>
      </c>
      <c r="S497" s="161">
        <f>IF(A2taxstdlife="n/a","n/a",IF(S$3&gt;(A2taxstdlife+$E497),((Input!$I$144+Input!$I$110)*$I$7)-SUM($I497:R497),((Input!$I$144+Input!$I$110)*$I$7)/A2taxstdlife))</f>
        <v>0</v>
      </c>
      <c r="T497" s="161">
        <f>IF(A2taxstdlife="n/a","n/a",IF(T$3&gt;(A2taxstdlife+$E497),((Input!$I$144+Input!$I$110)*$I$7)-SUM($I497:S497),((Input!$I$144+Input!$I$110)*$I$7)/A2taxstdlife))</f>
        <v>0</v>
      </c>
      <c r="U497" s="161">
        <f>IF(A2taxstdlife="n/a","n/a",IF(U$3&gt;(A2taxstdlife+$E497),((Input!$I$144+Input!$I$110)*$I$7)-SUM($I497:T497),((Input!$I$144+Input!$I$110)*$I$7)/A2taxstdlife))</f>
        <v>0</v>
      </c>
      <c r="V497" s="161">
        <f>IF(A2taxstdlife="n/a","n/a",IF(V$3&gt;(A2taxstdlife+$E497),((Input!$I$144+Input!$I$110)*$I$7)-SUM($I497:U497),((Input!$I$144+Input!$I$110)*$I$7)/A2taxstdlife))</f>
        <v>0</v>
      </c>
      <c r="W497" s="161">
        <f>IF(A2taxstdlife="n/a","n/a",IF(W$3&gt;(A2taxstdlife+$E497),((Input!$I$144+Input!$I$110)*$I$7)-SUM($I497:V497),((Input!$I$144+Input!$I$110)*$I$7)/A2taxstdlife))</f>
        <v>0</v>
      </c>
      <c r="X497" s="161">
        <f>IF(A2taxstdlife="n/a","n/a",IF(X$3&gt;(A2taxstdlife+$E497),((Input!$I$144+Input!$I$110)*$I$7)-SUM($I497:W497),((Input!$I$144+Input!$I$110)*$I$7)/A2taxstdlife))</f>
        <v>0</v>
      </c>
      <c r="Y497" s="161">
        <f>IF(A2taxstdlife="n/a","n/a",IF(Y$3&gt;(A2taxstdlife+$E497),((Input!$I$144+Input!$I$110)*$I$7)-SUM($I497:X497),((Input!$I$144+Input!$I$110)*$I$7)/A2taxstdlife))</f>
        <v>0</v>
      </c>
      <c r="Z497" s="161">
        <f>IF(A2taxstdlife="n/a","n/a",IF(Z$3&gt;(A2taxstdlife+$E497),((Input!$I$144+Input!$I$110)*$I$7)-SUM($I497:Y497),((Input!$I$144+Input!$I$110)*$I$7)/A2taxstdlife))</f>
        <v>0</v>
      </c>
      <c r="AA497" s="161">
        <f>IF(A2taxstdlife="n/a","n/a",IF(AA$3&gt;(A2taxstdlife+$E497),((Input!$I$144+Input!$I$110)*$I$7)-SUM($I497:Z497),((Input!$I$144+Input!$I$110)*$I$7)/A2taxstdlife))</f>
        <v>0</v>
      </c>
      <c r="AB497" s="161">
        <f>IF(A2taxstdlife="n/a","n/a",IF(AB$3&gt;(A2taxstdlife+$E497),((Input!$I$144+Input!$I$110)*$I$7)-SUM($I497:AA497),((Input!$I$144+Input!$I$110)*$I$7)/A2taxstdlife))</f>
        <v>0</v>
      </c>
      <c r="AC497" s="161">
        <f>IF(A2taxstdlife="n/a","n/a",IF(AC$3&gt;(A2taxstdlife+$E497),((Input!$I$144+Input!$I$110)*$I$7)-SUM($I497:AB497),((Input!$I$144+Input!$I$110)*$I$7)/A2taxstdlife))</f>
        <v>0</v>
      </c>
      <c r="AD497" s="161">
        <f>IF(A2taxstdlife="n/a","n/a",IF(AD$3&gt;(A2taxstdlife+$E497),((Input!$I$144+Input!$I$110)*$I$7)-SUM($I497:AC497),((Input!$I$144+Input!$I$110)*$I$7)/A2taxstdlife))</f>
        <v>0</v>
      </c>
      <c r="AE497" s="161">
        <f>IF(A2taxstdlife="n/a","n/a",IF(AE$3&gt;(A2taxstdlife+$E497),((Input!$I$144+Input!$I$110)*$I$7)-SUM($I497:AD497),((Input!$I$144+Input!$I$110)*$I$7)/A2taxstdlife))</f>
        <v>0</v>
      </c>
      <c r="AF497" s="161">
        <f>IF(A2taxstdlife="n/a","n/a",IF(AF$3&gt;(A2taxstdlife+$E497),((Input!$I$144+Input!$I$110)*$I$7)-SUM($I497:AE497),((Input!$I$144+Input!$I$110)*$I$7)/A2taxstdlife))</f>
        <v>0</v>
      </c>
      <c r="AG497" s="161">
        <f>IF(A2taxstdlife="n/a","n/a",IF(AG$3&gt;(A2taxstdlife+$E497),((Input!$I$144+Input!$I$110)*$I$7)-SUM($I497:AF497),((Input!$I$144+Input!$I$110)*$I$7)/A2taxstdlife))</f>
        <v>0</v>
      </c>
      <c r="AH497" s="161">
        <f>IF(A2taxstdlife="n/a","n/a",IF(AH$3&gt;(A2taxstdlife+$E497),((Input!$I$144+Input!$I$110)*$I$7)-SUM($I497:AG497),((Input!$I$144+Input!$I$110)*$I$7)/A2taxstdlife))</f>
        <v>0</v>
      </c>
      <c r="AI497" s="161">
        <f>IF(A2taxstdlife="n/a","n/a",IF(AI$3&gt;(A2taxstdlife+$E497),((Input!$I$144+Input!$I$110)*$I$7)-SUM($I497:AH497),((Input!$I$144+Input!$I$110)*$I$7)/A2taxstdlife))</f>
        <v>0</v>
      </c>
      <c r="AJ497" s="161">
        <f>IF(A2taxstdlife="n/a","n/a",IF(AJ$3&gt;(A2taxstdlife+$E497),((Input!$I$144+Input!$I$110)*$I$7)-SUM($I497:AI497),((Input!$I$144+Input!$I$110)*$I$7)/A2taxstdlife))</f>
        <v>0</v>
      </c>
      <c r="AK497" s="161">
        <f>IF(A2taxstdlife="n/a","n/a",IF(AK$3&gt;(A2taxstdlife+$E497),((Input!$I$144+Input!$I$110)*$I$7)-SUM($I497:AJ497),((Input!$I$144+Input!$I$110)*$I$7)/A2taxstdlife))</f>
        <v>0</v>
      </c>
      <c r="AL497" s="161">
        <f>IF(A2taxstdlife="n/a","n/a",IF(AL$3&gt;(A2taxstdlife+$E497),((Input!$I$144+Input!$I$110)*$I$7)-SUM($I497:AK497),((Input!$I$144+Input!$I$110)*$I$7)/A2taxstdlife))</f>
        <v>0</v>
      </c>
      <c r="AM497" s="161">
        <f>IF(A2taxstdlife="n/a","n/a",IF(AM$3&gt;(A2taxstdlife+$E497),((Input!$I$144+Input!$I$110)*$I$7)-SUM($I497:AL497),((Input!$I$144+Input!$I$110)*$I$7)/A2taxstdlife))</f>
        <v>0</v>
      </c>
      <c r="AN497" s="161">
        <f>IF(A2taxstdlife="n/a","n/a",IF(AN$3&gt;(A2taxstdlife+$E497),((Input!$I$144+Input!$I$110)*$I$7)-SUM($I497:AM497),((Input!$I$144+Input!$I$110)*$I$7)/A2taxstdlife))</f>
        <v>0</v>
      </c>
      <c r="AO497" s="161">
        <f>IF(A2taxstdlife="n/a","n/a",IF(AO$3&gt;(A2taxstdlife+$E497),((Input!$I$144+Input!$I$110)*$I$7)-SUM($I497:AN497),((Input!$I$144+Input!$I$110)*$I$7)/A2taxstdlife))</f>
        <v>0</v>
      </c>
      <c r="AP497" s="161">
        <f>IF(A2taxstdlife="n/a","n/a",IF(AP$3&gt;(A2taxstdlife+$E497),((Input!$I$144+Input!$I$110)*$I$7)-SUM($I497:AO497),((Input!$I$144+Input!$I$110)*$I$7)/A2taxstdlife))</f>
        <v>0</v>
      </c>
      <c r="AQ497" s="161">
        <f>IF(A2taxstdlife="n/a","n/a",IF(AQ$3&gt;(A2taxstdlife+$E497),((Input!$I$144+Input!$I$110)*$I$7)-SUM($I497:AP497),((Input!$I$144+Input!$I$110)*$I$7)/A2taxstdlife))</f>
        <v>0</v>
      </c>
      <c r="AR497" s="161">
        <f>IF(A2taxstdlife="n/a","n/a",IF(AR$3&gt;(A2taxstdlife+$E497),((Input!$I$144+Input!$I$110)*$I$7)-SUM($I497:AQ497),((Input!$I$144+Input!$I$110)*$I$7)/A2taxstdlife))</f>
        <v>0</v>
      </c>
      <c r="AS497" s="161">
        <f>IF(A2taxstdlife="n/a","n/a",IF(AS$3&gt;(A2taxstdlife+$E497),((Input!$I$144+Input!$I$110)*$I$7)-SUM($I497:AR497),((Input!$I$144+Input!$I$110)*$I$7)/A2taxstdlife))</f>
        <v>0</v>
      </c>
      <c r="AT497" s="161">
        <f>IF(A2taxstdlife="n/a","n/a",IF(AT$3&gt;(A2taxstdlife+$E497),((Input!$I$144+Input!$I$110)*$I$7)-SUM($I497:AS497),((Input!$I$144+Input!$I$110)*$I$7)/A2taxstdlife))</f>
        <v>0</v>
      </c>
      <c r="AU497" s="161">
        <f>IF(A2taxstdlife="n/a","n/a",IF(AU$3&gt;(A2taxstdlife+$E497),((Input!$I$144+Input!$I$110)*$I$7)-SUM($I497:AT497),((Input!$I$144+Input!$I$110)*$I$7)/A2taxstdlife))</f>
        <v>0</v>
      </c>
      <c r="AV497" s="161">
        <f>IF(A2taxstdlife="n/a","n/a",IF(AV$3&gt;(A2taxstdlife+$E497),((Input!$I$144+Input!$I$110)*$I$7)-SUM($I497:AU497),((Input!$I$144+Input!$I$110)*$I$7)/A2taxstdlife))</f>
        <v>0</v>
      </c>
      <c r="AW497" s="161">
        <f>IF(A2taxstdlife="n/a","n/a",IF(AW$3&gt;(A2taxstdlife+$E497),((Input!$I$144+Input!$I$110)*$I$7)-SUM($I497:AV497),((Input!$I$144+Input!$I$110)*$I$7)/A2taxstdlife))</f>
        <v>0</v>
      </c>
      <c r="AX497" s="161">
        <f>IF(A2taxstdlife="n/a","n/a",IF(AX$3&gt;(A2taxstdlife+$E497),((Input!$I$144+Input!$I$110)*$I$7)-SUM($I497:AW497),((Input!$I$144+Input!$I$110)*$I$7)/A2taxstdlife))</f>
        <v>0</v>
      </c>
      <c r="AY497" s="161">
        <f>IF(A2taxstdlife="n/a","n/a",IF(AY$3&gt;(A2taxstdlife+$E497),((Input!$I$144+Input!$I$110)*$I$7)-SUM($I497:AX497),((Input!$I$144+Input!$I$110)*$I$7)/A2taxstdlife))</f>
        <v>0</v>
      </c>
      <c r="AZ497" s="161">
        <f>IF(A2taxstdlife="n/a","n/a",IF(AZ$3&gt;(A2taxstdlife+$E497),((Input!$I$144+Input!$I$110)*$I$7)-SUM($I497:AY497),((Input!$I$144+Input!$I$110)*$I$7)/A2taxstdlife))</f>
        <v>0</v>
      </c>
      <c r="BA497" s="161">
        <f>IF(A2taxstdlife="n/a","n/a",IF(BA$3&gt;(A2taxstdlife+$E497),((Input!$I$144+Input!$I$110)*$I$7)-SUM($I497:AZ497),((Input!$I$144+Input!$I$110)*$I$7)/A2taxstdlife))</f>
        <v>0</v>
      </c>
      <c r="BB497" s="161">
        <f>IF(A2taxstdlife="n/a","n/a",IF(BB$3&gt;(A2taxstdlife+$E497),((Input!$I$144+Input!$I$110)*$I$7)-SUM($I497:BA497),((Input!$I$144+Input!$I$110)*$I$7)/A2taxstdlife))</f>
        <v>0</v>
      </c>
      <c r="BC497" s="161">
        <f>IF(A2taxstdlife="n/a","n/a",IF(BC$3&gt;(A2taxstdlife+$E497),((Input!$I$144+Input!$I$110)*$I$7)-SUM($I497:BB497),((Input!$I$144+Input!$I$110)*$I$7)/A2taxstdlife))</f>
        <v>0</v>
      </c>
      <c r="BD497" s="161">
        <f>IF(A2taxstdlife="n/a","n/a",IF(BD$3&gt;(A2taxstdlife+$E497),((Input!$I$144+Input!$I$110)*$I$7)-SUM($I497:BC497),((Input!$I$144+Input!$I$110)*$I$7)/A2taxstdlife))</f>
        <v>0</v>
      </c>
      <c r="BE497" s="161">
        <f>IF(A2taxstdlife="n/a","n/a",IF(BE$3&gt;(A2taxstdlife+$E497),((Input!$I$144+Input!$I$110)*$I$7)-SUM($I497:BD497),((Input!$I$144+Input!$I$110)*$I$7)/A2taxstdlife))</f>
        <v>0</v>
      </c>
      <c r="BF497" s="161">
        <f>IF(A2taxstdlife="n/a","n/a",IF(BF$3&gt;(A2taxstdlife+$E497),((Input!$I$144+Input!$I$110)*$I$7)-SUM($I497:BE497),((Input!$I$144+Input!$I$110)*$I$7)/A2taxstdlife))</f>
        <v>0</v>
      </c>
      <c r="BG497" s="161">
        <f>IF(A2taxstdlife="n/a","n/a",IF(BG$3&gt;(A2taxstdlife+$E497),((Input!$I$144+Input!$I$110)*$I$7)-SUM($I497:BF497),((Input!$I$144+Input!$I$110)*$I$7)/A2taxstdlife))</f>
        <v>0</v>
      </c>
      <c r="BH497" s="161">
        <f>IF(A2taxstdlife="n/a","n/a",IF(BH$3&gt;(A2taxstdlife+$E497),((Input!$I$144+Input!$I$110)*$I$7)-SUM($I497:BG497),((Input!$I$144+Input!$I$110)*$I$7)/A2taxstdlife))</f>
        <v>0</v>
      </c>
      <c r="BI497" s="161">
        <f>IF(A2taxstdlife="n/a","n/a",IF(BI$3&gt;(A2taxstdlife+$E497),((Input!$I$144+Input!$I$110)*$I$7)-SUM($I497:BH497),((Input!$I$144+Input!$I$110)*$I$7)/A2taxstdlife))</f>
        <v>0</v>
      </c>
      <c r="BJ497" s="19"/>
      <c r="BK497" s="19"/>
    </row>
    <row r="498" spans="1:63" s="6" customFormat="1" hidden="1" outlineLevel="2" x14ac:dyDescent="0.2">
      <c r="A498" s="19"/>
      <c r="B498" s="19"/>
      <c r="C498" s="35"/>
      <c r="D498" s="469"/>
      <c r="E498" s="281">
        <v>4</v>
      </c>
      <c r="F498" s="37"/>
      <c r="G498" s="305"/>
      <c r="H498" s="307"/>
      <c r="I498" s="307"/>
      <c r="J498" s="306"/>
      <c r="K498" s="161">
        <f>IF(A2taxstdlife="n/a","n/a",IF(K$3&gt;(A2taxstdlife+$E498),((Input!$J$144+Input!$J$110)*$J$7)-SUM($J498:J498),((Input!$J$144+Input!$J$110)*$J$7)/A2taxstdlife))</f>
        <v>0</v>
      </c>
      <c r="L498" s="161">
        <f>IF(A2taxstdlife="n/a","n/a",IF(L$3&gt;(A2taxstdlife+$E498),((Input!$J$144+Input!$J$110)*$J$7)-SUM($J498:K498),((Input!$J$144+Input!$J$110)*$J$7)/A2taxstdlife))</f>
        <v>0</v>
      </c>
      <c r="M498" s="161">
        <f>IF(A2taxstdlife="n/a","n/a",IF(M$3&gt;(A2taxstdlife+$E498),((Input!$J$144+Input!$J$110)*$J$7)-SUM($J498:L498),((Input!$J$144+Input!$J$110)*$J$7)/A2taxstdlife))</f>
        <v>0</v>
      </c>
      <c r="N498" s="161">
        <f>IF(A2taxstdlife="n/a","n/a",IF(N$3&gt;(A2taxstdlife+$E498),((Input!$J$144+Input!$J$110)*$J$7)-SUM($J498:M498),((Input!$J$144+Input!$J$110)*$J$7)/A2taxstdlife))</f>
        <v>0</v>
      </c>
      <c r="O498" s="161">
        <f>IF(A2taxstdlife="n/a","n/a",IF(O$3&gt;(A2taxstdlife+$E498),((Input!$J$144+Input!$J$110)*$J$7)-SUM($J498:N498),((Input!$J$144+Input!$J$110)*$J$7)/A2taxstdlife))</f>
        <v>0</v>
      </c>
      <c r="P498" s="161">
        <f>IF(A2taxstdlife="n/a","n/a",IF(P$3&gt;(A2taxstdlife+$E498),((Input!$J$144+Input!$J$110)*$J$7)-SUM($J498:O498),((Input!$J$144+Input!$J$110)*$J$7)/A2taxstdlife))</f>
        <v>0</v>
      </c>
      <c r="Q498" s="161">
        <f>IF(A2taxstdlife="n/a","n/a",IF(Q$3&gt;(A2taxstdlife+$E498),((Input!$J$144+Input!$J$110)*$J$7)-SUM($J498:P498),((Input!$J$144+Input!$J$110)*$J$7)/A2taxstdlife))</f>
        <v>0</v>
      </c>
      <c r="R498" s="161">
        <f>IF(A2taxstdlife="n/a","n/a",IF(R$3&gt;(A2taxstdlife+$E498),((Input!$J$144+Input!$J$110)*$J$7)-SUM($J498:Q498),((Input!$J$144+Input!$J$110)*$J$7)/A2taxstdlife))</f>
        <v>0</v>
      </c>
      <c r="S498" s="161">
        <f>IF(A2taxstdlife="n/a","n/a",IF(S$3&gt;(A2taxstdlife+$E498),((Input!$J$144+Input!$J$110)*$J$7)-SUM($J498:R498),((Input!$J$144+Input!$J$110)*$J$7)/A2taxstdlife))</f>
        <v>0</v>
      </c>
      <c r="T498" s="161">
        <f>IF(A2taxstdlife="n/a","n/a",IF(T$3&gt;(A2taxstdlife+$E498),((Input!$J$144+Input!$J$110)*$J$7)-SUM($J498:S498),((Input!$J$144+Input!$J$110)*$J$7)/A2taxstdlife))</f>
        <v>0</v>
      </c>
      <c r="U498" s="161">
        <f>IF(A2taxstdlife="n/a","n/a",IF(U$3&gt;(A2taxstdlife+$E498),((Input!$J$144+Input!$J$110)*$J$7)-SUM($J498:T498),((Input!$J$144+Input!$J$110)*$J$7)/A2taxstdlife))</f>
        <v>0</v>
      </c>
      <c r="V498" s="161">
        <f>IF(A2taxstdlife="n/a","n/a",IF(V$3&gt;(A2taxstdlife+$E498),((Input!$J$144+Input!$J$110)*$J$7)-SUM($J498:U498),((Input!$J$144+Input!$J$110)*$J$7)/A2taxstdlife))</f>
        <v>0</v>
      </c>
      <c r="W498" s="161">
        <f>IF(A2taxstdlife="n/a","n/a",IF(W$3&gt;(A2taxstdlife+$E498),((Input!$J$144+Input!$J$110)*$J$7)-SUM($J498:V498),((Input!$J$144+Input!$J$110)*$J$7)/A2taxstdlife))</f>
        <v>0</v>
      </c>
      <c r="X498" s="161">
        <f>IF(A2taxstdlife="n/a","n/a",IF(X$3&gt;(A2taxstdlife+$E498),((Input!$J$144+Input!$J$110)*$J$7)-SUM($J498:W498),((Input!$J$144+Input!$J$110)*$J$7)/A2taxstdlife))</f>
        <v>0</v>
      </c>
      <c r="Y498" s="161">
        <f>IF(A2taxstdlife="n/a","n/a",IF(Y$3&gt;(A2taxstdlife+$E498),((Input!$J$144+Input!$J$110)*$J$7)-SUM($J498:X498),((Input!$J$144+Input!$J$110)*$J$7)/A2taxstdlife))</f>
        <v>0</v>
      </c>
      <c r="Z498" s="161">
        <f>IF(A2taxstdlife="n/a","n/a",IF(Z$3&gt;(A2taxstdlife+$E498),((Input!$J$144+Input!$J$110)*$J$7)-SUM($J498:Y498),((Input!$J$144+Input!$J$110)*$J$7)/A2taxstdlife))</f>
        <v>0</v>
      </c>
      <c r="AA498" s="161">
        <f>IF(A2taxstdlife="n/a","n/a",IF(AA$3&gt;(A2taxstdlife+$E498),((Input!$J$144+Input!$J$110)*$J$7)-SUM($J498:Z498),((Input!$J$144+Input!$J$110)*$J$7)/A2taxstdlife))</f>
        <v>0</v>
      </c>
      <c r="AB498" s="161">
        <f>IF(A2taxstdlife="n/a","n/a",IF(AB$3&gt;(A2taxstdlife+$E498),((Input!$J$144+Input!$J$110)*$J$7)-SUM($J498:AA498),((Input!$J$144+Input!$J$110)*$J$7)/A2taxstdlife))</f>
        <v>0</v>
      </c>
      <c r="AC498" s="161">
        <f>IF(A2taxstdlife="n/a","n/a",IF(AC$3&gt;(A2taxstdlife+$E498),((Input!$J$144+Input!$J$110)*$J$7)-SUM($J498:AB498),((Input!$J$144+Input!$J$110)*$J$7)/A2taxstdlife))</f>
        <v>0</v>
      </c>
      <c r="AD498" s="161">
        <f>IF(A2taxstdlife="n/a","n/a",IF(AD$3&gt;(A2taxstdlife+$E498),((Input!$J$144+Input!$J$110)*$J$7)-SUM($J498:AC498),((Input!$J$144+Input!$J$110)*$J$7)/A2taxstdlife))</f>
        <v>0</v>
      </c>
      <c r="AE498" s="161">
        <f>IF(A2taxstdlife="n/a","n/a",IF(AE$3&gt;(A2taxstdlife+$E498),((Input!$J$144+Input!$J$110)*$J$7)-SUM($J498:AD498),((Input!$J$144+Input!$J$110)*$J$7)/A2taxstdlife))</f>
        <v>0</v>
      </c>
      <c r="AF498" s="161">
        <f>IF(A2taxstdlife="n/a","n/a",IF(AF$3&gt;(A2taxstdlife+$E498),((Input!$J$144+Input!$J$110)*$J$7)-SUM($J498:AE498),((Input!$J$144+Input!$J$110)*$J$7)/A2taxstdlife))</f>
        <v>0</v>
      </c>
      <c r="AG498" s="161">
        <f>IF(A2taxstdlife="n/a","n/a",IF(AG$3&gt;(A2taxstdlife+$E498),((Input!$J$144+Input!$J$110)*$J$7)-SUM($J498:AF498),((Input!$J$144+Input!$J$110)*$J$7)/A2taxstdlife))</f>
        <v>0</v>
      </c>
      <c r="AH498" s="161">
        <f>IF(A2taxstdlife="n/a","n/a",IF(AH$3&gt;(A2taxstdlife+$E498),((Input!$J$144+Input!$J$110)*$J$7)-SUM($J498:AG498),((Input!$J$144+Input!$J$110)*$J$7)/A2taxstdlife))</f>
        <v>0</v>
      </c>
      <c r="AI498" s="161">
        <f>IF(A2taxstdlife="n/a","n/a",IF(AI$3&gt;(A2taxstdlife+$E498),((Input!$J$144+Input!$J$110)*$J$7)-SUM($J498:AH498),((Input!$J$144+Input!$J$110)*$J$7)/A2taxstdlife))</f>
        <v>0</v>
      </c>
      <c r="AJ498" s="161">
        <f>IF(A2taxstdlife="n/a","n/a",IF(AJ$3&gt;(A2taxstdlife+$E498),((Input!$J$144+Input!$J$110)*$J$7)-SUM($J498:AI498),((Input!$J$144+Input!$J$110)*$J$7)/A2taxstdlife))</f>
        <v>0</v>
      </c>
      <c r="AK498" s="161">
        <f>IF(A2taxstdlife="n/a","n/a",IF(AK$3&gt;(A2taxstdlife+$E498),((Input!$J$144+Input!$J$110)*$J$7)-SUM($J498:AJ498),((Input!$J$144+Input!$J$110)*$J$7)/A2taxstdlife))</f>
        <v>0</v>
      </c>
      <c r="AL498" s="161">
        <f>IF(A2taxstdlife="n/a","n/a",IF(AL$3&gt;(A2taxstdlife+$E498),((Input!$J$144+Input!$J$110)*$J$7)-SUM($J498:AK498),((Input!$J$144+Input!$J$110)*$J$7)/A2taxstdlife))</f>
        <v>0</v>
      </c>
      <c r="AM498" s="161">
        <f>IF(A2taxstdlife="n/a","n/a",IF(AM$3&gt;(A2taxstdlife+$E498),((Input!$J$144+Input!$J$110)*$J$7)-SUM($J498:AL498),((Input!$J$144+Input!$J$110)*$J$7)/A2taxstdlife))</f>
        <v>0</v>
      </c>
      <c r="AN498" s="161">
        <f>IF(A2taxstdlife="n/a","n/a",IF(AN$3&gt;(A2taxstdlife+$E498),((Input!$J$144+Input!$J$110)*$J$7)-SUM($J498:AM498),((Input!$J$144+Input!$J$110)*$J$7)/A2taxstdlife))</f>
        <v>0</v>
      </c>
      <c r="AO498" s="161">
        <f>IF(A2taxstdlife="n/a","n/a",IF(AO$3&gt;(A2taxstdlife+$E498),((Input!$J$144+Input!$J$110)*$J$7)-SUM($J498:AN498),((Input!$J$144+Input!$J$110)*$J$7)/A2taxstdlife))</f>
        <v>0</v>
      </c>
      <c r="AP498" s="161">
        <f>IF(A2taxstdlife="n/a","n/a",IF(AP$3&gt;(A2taxstdlife+$E498),((Input!$J$144+Input!$J$110)*$J$7)-SUM($J498:AO498),((Input!$J$144+Input!$J$110)*$J$7)/A2taxstdlife))</f>
        <v>0</v>
      </c>
      <c r="AQ498" s="161">
        <f>IF(A2taxstdlife="n/a","n/a",IF(AQ$3&gt;(A2taxstdlife+$E498),((Input!$J$144+Input!$J$110)*$J$7)-SUM($J498:AP498),((Input!$J$144+Input!$J$110)*$J$7)/A2taxstdlife))</f>
        <v>0</v>
      </c>
      <c r="AR498" s="161">
        <f>IF(A2taxstdlife="n/a","n/a",IF(AR$3&gt;(A2taxstdlife+$E498),((Input!$J$144+Input!$J$110)*$J$7)-SUM($J498:AQ498),((Input!$J$144+Input!$J$110)*$J$7)/A2taxstdlife))</f>
        <v>0</v>
      </c>
      <c r="AS498" s="161">
        <f>IF(A2taxstdlife="n/a","n/a",IF(AS$3&gt;(A2taxstdlife+$E498),((Input!$J$144+Input!$J$110)*$J$7)-SUM($J498:AR498),((Input!$J$144+Input!$J$110)*$J$7)/A2taxstdlife))</f>
        <v>0</v>
      </c>
      <c r="AT498" s="161">
        <f>IF(A2taxstdlife="n/a","n/a",IF(AT$3&gt;(A2taxstdlife+$E498),((Input!$J$144+Input!$J$110)*$J$7)-SUM($J498:AS498),((Input!$J$144+Input!$J$110)*$J$7)/A2taxstdlife))</f>
        <v>0</v>
      </c>
      <c r="AU498" s="161">
        <f>IF(A2taxstdlife="n/a","n/a",IF(AU$3&gt;(A2taxstdlife+$E498),((Input!$J$144+Input!$J$110)*$J$7)-SUM($J498:AT498),((Input!$J$144+Input!$J$110)*$J$7)/A2taxstdlife))</f>
        <v>0</v>
      </c>
      <c r="AV498" s="161">
        <f>IF(A2taxstdlife="n/a","n/a",IF(AV$3&gt;(A2taxstdlife+$E498),((Input!$J$144+Input!$J$110)*$J$7)-SUM($J498:AU498),((Input!$J$144+Input!$J$110)*$J$7)/A2taxstdlife))</f>
        <v>0</v>
      </c>
      <c r="AW498" s="161">
        <f>IF(A2taxstdlife="n/a","n/a",IF(AW$3&gt;(A2taxstdlife+$E498),((Input!$J$144+Input!$J$110)*$J$7)-SUM($J498:AV498),((Input!$J$144+Input!$J$110)*$J$7)/A2taxstdlife))</f>
        <v>0</v>
      </c>
      <c r="AX498" s="161">
        <f>IF(A2taxstdlife="n/a","n/a",IF(AX$3&gt;(A2taxstdlife+$E498),((Input!$J$144+Input!$J$110)*$J$7)-SUM($J498:AW498),((Input!$J$144+Input!$J$110)*$J$7)/A2taxstdlife))</f>
        <v>0</v>
      </c>
      <c r="AY498" s="161">
        <f>IF(A2taxstdlife="n/a","n/a",IF(AY$3&gt;(A2taxstdlife+$E498),((Input!$J$144+Input!$J$110)*$J$7)-SUM($J498:AX498),((Input!$J$144+Input!$J$110)*$J$7)/A2taxstdlife))</f>
        <v>0</v>
      </c>
      <c r="AZ498" s="161">
        <f>IF(A2taxstdlife="n/a","n/a",IF(AZ$3&gt;(A2taxstdlife+$E498),((Input!$J$144+Input!$J$110)*$J$7)-SUM($J498:AY498),((Input!$J$144+Input!$J$110)*$J$7)/A2taxstdlife))</f>
        <v>0</v>
      </c>
      <c r="BA498" s="161">
        <f>IF(A2taxstdlife="n/a","n/a",IF(BA$3&gt;(A2taxstdlife+$E498),((Input!$J$144+Input!$J$110)*$J$7)-SUM($J498:AZ498),((Input!$J$144+Input!$J$110)*$J$7)/A2taxstdlife))</f>
        <v>0</v>
      </c>
      <c r="BB498" s="161">
        <f>IF(A2taxstdlife="n/a","n/a",IF(BB$3&gt;(A2taxstdlife+$E498),((Input!$J$144+Input!$J$110)*$J$7)-SUM($J498:BA498),((Input!$J$144+Input!$J$110)*$J$7)/A2taxstdlife))</f>
        <v>0</v>
      </c>
      <c r="BC498" s="161">
        <f>IF(A2taxstdlife="n/a","n/a",IF(BC$3&gt;(A2taxstdlife+$E498),((Input!$J$144+Input!$J$110)*$J$7)-SUM($J498:BB498),((Input!$J$144+Input!$J$110)*$J$7)/A2taxstdlife))</f>
        <v>0</v>
      </c>
      <c r="BD498" s="161">
        <f>IF(A2taxstdlife="n/a","n/a",IF(BD$3&gt;(A2taxstdlife+$E498),((Input!$J$144+Input!$J$110)*$J$7)-SUM($J498:BC498),((Input!$J$144+Input!$J$110)*$J$7)/A2taxstdlife))</f>
        <v>0</v>
      </c>
      <c r="BE498" s="161">
        <f>IF(A2taxstdlife="n/a","n/a",IF(BE$3&gt;(A2taxstdlife+$E498),((Input!$J$144+Input!$J$110)*$J$7)-SUM($J498:BD498),((Input!$J$144+Input!$J$110)*$J$7)/A2taxstdlife))</f>
        <v>0</v>
      </c>
      <c r="BF498" s="161">
        <f>IF(A2taxstdlife="n/a","n/a",IF(BF$3&gt;(A2taxstdlife+$E498),((Input!$J$144+Input!$J$110)*$J$7)-SUM($J498:BE498),((Input!$J$144+Input!$J$110)*$J$7)/A2taxstdlife))</f>
        <v>0</v>
      </c>
      <c r="BG498" s="161">
        <f>IF(A2taxstdlife="n/a","n/a",IF(BG$3&gt;(A2taxstdlife+$E498),((Input!$J$144+Input!$J$110)*$J$7)-SUM($J498:BF498),((Input!$J$144+Input!$J$110)*$J$7)/A2taxstdlife))</f>
        <v>0</v>
      </c>
      <c r="BH498" s="161">
        <f>IF(A2taxstdlife="n/a","n/a",IF(BH$3&gt;(A2taxstdlife+$E498),((Input!$J$144+Input!$J$110)*$J$7)-SUM($J498:BG498),((Input!$J$144+Input!$J$110)*$J$7)/A2taxstdlife))</f>
        <v>0</v>
      </c>
      <c r="BI498" s="161">
        <f>IF(A2taxstdlife="n/a","n/a",IF(BI$3&gt;(A2taxstdlife+$E498),((Input!$J$144+Input!$J$110)*$J$7)-SUM($J498:BH498),((Input!$J$144+Input!$J$110)*$J$7)/A2taxstdlife))</f>
        <v>0</v>
      </c>
      <c r="BJ498" s="19"/>
      <c r="BK498" s="19"/>
    </row>
    <row r="499" spans="1:63" s="6" customFormat="1" hidden="1" outlineLevel="2" x14ac:dyDescent="0.2">
      <c r="A499" s="19"/>
      <c r="B499" s="19"/>
      <c r="C499" s="35"/>
      <c r="D499" s="469"/>
      <c r="E499" s="281">
        <v>5</v>
      </c>
      <c r="F499" s="37"/>
      <c r="G499" s="305"/>
      <c r="H499" s="307"/>
      <c r="I499" s="307"/>
      <c r="J499" s="307"/>
      <c r="K499" s="306"/>
      <c r="L499" s="161">
        <f>IF(A2taxstdlife="n/a","n/a",IF(L$3&gt;(A2taxstdlife+$E499),((Input!$K$144+Input!$K$110)*$K$7)-SUM($K499:K499),((Input!$K$144+Input!$K$110)*$K$7)/A2taxstdlife))</f>
        <v>0</v>
      </c>
      <c r="M499" s="161">
        <f>IF(A2taxstdlife="n/a","n/a",IF(M$3&gt;(A2taxstdlife+$E499),((Input!$K$144+Input!$K$110)*$K$7)-SUM($K499:L499),((Input!$K$144+Input!$K$110)*$K$7)/A2taxstdlife))</f>
        <v>0</v>
      </c>
      <c r="N499" s="161">
        <f>IF(A2taxstdlife="n/a","n/a",IF(N$3&gt;(A2taxstdlife+$E499),((Input!$K$144+Input!$K$110)*$K$7)-SUM($K499:M499),((Input!$K$144+Input!$K$110)*$K$7)/A2taxstdlife))</f>
        <v>0</v>
      </c>
      <c r="O499" s="161">
        <f>IF(A2taxstdlife="n/a","n/a",IF(O$3&gt;(A2taxstdlife+$E499),((Input!$K$144+Input!$K$110)*$K$7)-SUM($K499:N499),((Input!$K$144+Input!$K$110)*$K$7)/A2taxstdlife))</f>
        <v>0</v>
      </c>
      <c r="P499" s="161">
        <f>IF(A2taxstdlife="n/a","n/a",IF(P$3&gt;(A2taxstdlife+$E499),((Input!$K$144+Input!$K$110)*$K$7)-SUM($K499:O499),((Input!$K$144+Input!$K$110)*$K$7)/A2taxstdlife))</f>
        <v>0</v>
      </c>
      <c r="Q499" s="161">
        <f>IF(A2taxstdlife="n/a","n/a",IF(Q$3&gt;(A2taxstdlife+$E499),((Input!$K$144+Input!$K$110)*$K$7)-SUM($K499:P499),((Input!$K$144+Input!$K$110)*$K$7)/A2taxstdlife))</f>
        <v>0</v>
      </c>
      <c r="R499" s="161">
        <f>IF(A2taxstdlife="n/a","n/a",IF(R$3&gt;(A2taxstdlife+$E499),((Input!$K$144+Input!$K$110)*$K$7)-SUM($K499:Q499),((Input!$K$144+Input!$K$110)*$K$7)/A2taxstdlife))</f>
        <v>0</v>
      </c>
      <c r="S499" s="161">
        <f>IF(A2taxstdlife="n/a","n/a",IF(S$3&gt;(A2taxstdlife+$E499),((Input!$K$144+Input!$K$110)*$K$7)-SUM($K499:R499),((Input!$K$144+Input!$K$110)*$K$7)/A2taxstdlife))</f>
        <v>0</v>
      </c>
      <c r="T499" s="161">
        <f>IF(A2taxstdlife="n/a","n/a",IF(T$3&gt;(A2taxstdlife+$E499),((Input!$K$144+Input!$K$110)*$K$7)-SUM($K499:S499),((Input!$K$144+Input!$K$110)*$K$7)/A2taxstdlife))</f>
        <v>0</v>
      </c>
      <c r="U499" s="161">
        <f>IF(A2taxstdlife="n/a","n/a",IF(U$3&gt;(A2taxstdlife+$E499),((Input!$K$144+Input!$K$110)*$K$7)-SUM($K499:T499),((Input!$K$144+Input!$K$110)*$K$7)/A2taxstdlife))</f>
        <v>0</v>
      </c>
      <c r="V499" s="161">
        <f>IF(A2taxstdlife="n/a","n/a",IF(V$3&gt;(A2taxstdlife+$E499),((Input!$K$144+Input!$K$110)*$K$7)-SUM($K499:U499),((Input!$K$144+Input!$K$110)*$K$7)/A2taxstdlife))</f>
        <v>0</v>
      </c>
      <c r="W499" s="161">
        <f>IF(A2taxstdlife="n/a","n/a",IF(W$3&gt;(A2taxstdlife+$E499),((Input!$K$144+Input!$K$110)*$K$7)-SUM($K499:V499),((Input!$K$144+Input!$K$110)*$K$7)/A2taxstdlife))</f>
        <v>0</v>
      </c>
      <c r="X499" s="161">
        <f>IF(A2taxstdlife="n/a","n/a",IF(X$3&gt;(A2taxstdlife+$E499),((Input!$K$144+Input!$K$110)*$K$7)-SUM($K499:W499),((Input!$K$144+Input!$K$110)*$K$7)/A2taxstdlife))</f>
        <v>0</v>
      </c>
      <c r="Y499" s="161">
        <f>IF(A2taxstdlife="n/a","n/a",IF(Y$3&gt;(A2taxstdlife+$E499),((Input!$K$144+Input!$K$110)*$K$7)-SUM($K499:X499),((Input!$K$144+Input!$K$110)*$K$7)/A2taxstdlife))</f>
        <v>0</v>
      </c>
      <c r="Z499" s="161">
        <f>IF(A2taxstdlife="n/a","n/a",IF(Z$3&gt;(A2taxstdlife+$E499),((Input!$K$144+Input!$K$110)*$K$7)-SUM($K499:Y499),((Input!$K$144+Input!$K$110)*$K$7)/A2taxstdlife))</f>
        <v>0</v>
      </c>
      <c r="AA499" s="161">
        <f>IF(A2taxstdlife="n/a","n/a",IF(AA$3&gt;(A2taxstdlife+$E499),((Input!$K$144+Input!$K$110)*$K$7)-SUM($K499:Z499),((Input!$K$144+Input!$K$110)*$K$7)/A2taxstdlife))</f>
        <v>0</v>
      </c>
      <c r="AB499" s="161">
        <f>IF(A2taxstdlife="n/a","n/a",IF(AB$3&gt;(A2taxstdlife+$E499),((Input!$K$144+Input!$K$110)*$K$7)-SUM($K499:AA499),((Input!$K$144+Input!$K$110)*$K$7)/A2taxstdlife))</f>
        <v>0</v>
      </c>
      <c r="AC499" s="161">
        <f>IF(A2taxstdlife="n/a","n/a",IF(AC$3&gt;(A2taxstdlife+$E499),((Input!$K$144+Input!$K$110)*$K$7)-SUM($K499:AB499),((Input!$K$144+Input!$K$110)*$K$7)/A2taxstdlife))</f>
        <v>0</v>
      </c>
      <c r="AD499" s="161">
        <f>IF(A2taxstdlife="n/a","n/a",IF(AD$3&gt;(A2taxstdlife+$E499),((Input!$K$144+Input!$K$110)*$K$7)-SUM($K499:AC499),((Input!$K$144+Input!$K$110)*$K$7)/A2taxstdlife))</f>
        <v>0</v>
      </c>
      <c r="AE499" s="161">
        <f>IF(A2taxstdlife="n/a","n/a",IF(AE$3&gt;(A2taxstdlife+$E499),((Input!$K$144+Input!$K$110)*$K$7)-SUM($K499:AD499),((Input!$K$144+Input!$K$110)*$K$7)/A2taxstdlife))</f>
        <v>0</v>
      </c>
      <c r="AF499" s="161">
        <f>IF(A2taxstdlife="n/a","n/a",IF(AF$3&gt;(A2taxstdlife+$E499),((Input!$K$144+Input!$K$110)*$K$7)-SUM($K499:AE499),((Input!$K$144+Input!$K$110)*$K$7)/A2taxstdlife))</f>
        <v>0</v>
      </c>
      <c r="AG499" s="161">
        <f>IF(A2taxstdlife="n/a","n/a",IF(AG$3&gt;(A2taxstdlife+$E499),((Input!$K$144+Input!$K$110)*$K$7)-SUM($K499:AF499),((Input!$K$144+Input!$K$110)*$K$7)/A2taxstdlife))</f>
        <v>0</v>
      </c>
      <c r="AH499" s="161">
        <f>IF(A2taxstdlife="n/a","n/a",IF(AH$3&gt;(A2taxstdlife+$E499),((Input!$K$144+Input!$K$110)*$K$7)-SUM($K499:AG499),((Input!$K$144+Input!$K$110)*$K$7)/A2taxstdlife))</f>
        <v>0</v>
      </c>
      <c r="AI499" s="161">
        <f>IF(A2taxstdlife="n/a","n/a",IF(AI$3&gt;(A2taxstdlife+$E499),((Input!$K$144+Input!$K$110)*$K$7)-SUM($K499:AH499),((Input!$K$144+Input!$K$110)*$K$7)/A2taxstdlife))</f>
        <v>0</v>
      </c>
      <c r="AJ499" s="161">
        <f>IF(A2taxstdlife="n/a","n/a",IF(AJ$3&gt;(A2taxstdlife+$E499),((Input!$K$144+Input!$K$110)*$K$7)-SUM($K499:AI499),((Input!$K$144+Input!$K$110)*$K$7)/A2taxstdlife))</f>
        <v>0</v>
      </c>
      <c r="AK499" s="161">
        <f>IF(A2taxstdlife="n/a","n/a",IF(AK$3&gt;(A2taxstdlife+$E499),((Input!$K$144+Input!$K$110)*$K$7)-SUM($K499:AJ499),((Input!$K$144+Input!$K$110)*$K$7)/A2taxstdlife))</f>
        <v>0</v>
      </c>
      <c r="AL499" s="161">
        <f>IF(A2taxstdlife="n/a","n/a",IF(AL$3&gt;(A2taxstdlife+$E499),((Input!$K$144+Input!$K$110)*$K$7)-SUM($K499:AK499),((Input!$K$144+Input!$K$110)*$K$7)/A2taxstdlife))</f>
        <v>0</v>
      </c>
      <c r="AM499" s="161">
        <f>IF(A2taxstdlife="n/a","n/a",IF(AM$3&gt;(A2taxstdlife+$E499),((Input!$K$144+Input!$K$110)*$K$7)-SUM($K499:AL499),((Input!$K$144+Input!$K$110)*$K$7)/A2taxstdlife))</f>
        <v>0</v>
      </c>
      <c r="AN499" s="161">
        <f>IF(A2taxstdlife="n/a","n/a",IF(AN$3&gt;(A2taxstdlife+$E499),((Input!$K$144+Input!$K$110)*$K$7)-SUM($K499:AM499),((Input!$K$144+Input!$K$110)*$K$7)/A2taxstdlife))</f>
        <v>0</v>
      </c>
      <c r="AO499" s="161">
        <f>IF(A2taxstdlife="n/a","n/a",IF(AO$3&gt;(A2taxstdlife+$E499),((Input!$K$144+Input!$K$110)*$K$7)-SUM($K499:AN499),((Input!$K$144+Input!$K$110)*$K$7)/A2taxstdlife))</f>
        <v>0</v>
      </c>
      <c r="AP499" s="161">
        <f>IF(A2taxstdlife="n/a","n/a",IF(AP$3&gt;(A2taxstdlife+$E499),((Input!$K$144+Input!$K$110)*$K$7)-SUM($K499:AO499),((Input!$K$144+Input!$K$110)*$K$7)/A2taxstdlife))</f>
        <v>0</v>
      </c>
      <c r="AQ499" s="161">
        <f>IF(A2taxstdlife="n/a","n/a",IF(AQ$3&gt;(A2taxstdlife+$E499),((Input!$K$144+Input!$K$110)*$K$7)-SUM($K499:AP499),((Input!$K$144+Input!$K$110)*$K$7)/A2taxstdlife))</f>
        <v>0</v>
      </c>
      <c r="AR499" s="161">
        <f>IF(A2taxstdlife="n/a","n/a",IF(AR$3&gt;(A2taxstdlife+$E499),((Input!$K$144+Input!$K$110)*$K$7)-SUM($K499:AQ499),((Input!$K$144+Input!$K$110)*$K$7)/A2taxstdlife))</f>
        <v>0</v>
      </c>
      <c r="AS499" s="161">
        <f>IF(A2taxstdlife="n/a","n/a",IF(AS$3&gt;(A2taxstdlife+$E499),((Input!$K$144+Input!$K$110)*$K$7)-SUM($K499:AR499),((Input!$K$144+Input!$K$110)*$K$7)/A2taxstdlife))</f>
        <v>0</v>
      </c>
      <c r="AT499" s="161">
        <f>IF(A2taxstdlife="n/a","n/a",IF(AT$3&gt;(A2taxstdlife+$E499),((Input!$K$144+Input!$K$110)*$K$7)-SUM($K499:AS499),((Input!$K$144+Input!$K$110)*$K$7)/A2taxstdlife))</f>
        <v>0</v>
      </c>
      <c r="AU499" s="161">
        <f>IF(A2taxstdlife="n/a","n/a",IF(AU$3&gt;(A2taxstdlife+$E499),((Input!$K$144+Input!$K$110)*$K$7)-SUM($K499:AT499),((Input!$K$144+Input!$K$110)*$K$7)/A2taxstdlife))</f>
        <v>0</v>
      </c>
      <c r="AV499" s="161">
        <f>IF(A2taxstdlife="n/a","n/a",IF(AV$3&gt;(A2taxstdlife+$E499),((Input!$K$144+Input!$K$110)*$K$7)-SUM($K499:AU499),((Input!$K$144+Input!$K$110)*$K$7)/A2taxstdlife))</f>
        <v>0</v>
      </c>
      <c r="AW499" s="161">
        <f>IF(A2taxstdlife="n/a","n/a",IF(AW$3&gt;(A2taxstdlife+$E499),((Input!$K$144+Input!$K$110)*$K$7)-SUM($K499:AV499),((Input!$K$144+Input!$K$110)*$K$7)/A2taxstdlife))</f>
        <v>0</v>
      </c>
      <c r="AX499" s="161">
        <f>IF(A2taxstdlife="n/a","n/a",IF(AX$3&gt;(A2taxstdlife+$E499),((Input!$K$144+Input!$K$110)*$K$7)-SUM($K499:AW499),((Input!$K$144+Input!$K$110)*$K$7)/A2taxstdlife))</f>
        <v>0</v>
      </c>
      <c r="AY499" s="161">
        <f>IF(A2taxstdlife="n/a","n/a",IF(AY$3&gt;(A2taxstdlife+$E499),((Input!$K$144+Input!$K$110)*$K$7)-SUM($K499:AX499),((Input!$K$144+Input!$K$110)*$K$7)/A2taxstdlife))</f>
        <v>0</v>
      </c>
      <c r="AZ499" s="161">
        <f>IF(A2taxstdlife="n/a","n/a",IF(AZ$3&gt;(A2taxstdlife+$E499),((Input!$K$144+Input!$K$110)*$K$7)-SUM($K499:AY499),((Input!$K$144+Input!$K$110)*$K$7)/A2taxstdlife))</f>
        <v>0</v>
      </c>
      <c r="BA499" s="161">
        <f>IF(A2taxstdlife="n/a","n/a",IF(BA$3&gt;(A2taxstdlife+$E499),((Input!$K$144+Input!$K$110)*$K$7)-SUM($K499:AZ499),((Input!$K$144+Input!$K$110)*$K$7)/A2taxstdlife))</f>
        <v>0</v>
      </c>
      <c r="BB499" s="161">
        <f>IF(A2taxstdlife="n/a","n/a",IF(BB$3&gt;(A2taxstdlife+$E499),((Input!$K$144+Input!$K$110)*$K$7)-SUM($K499:BA499),((Input!$K$144+Input!$K$110)*$K$7)/A2taxstdlife))</f>
        <v>0</v>
      </c>
      <c r="BC499" s="161">
        <f>IF(A2taxstdlife="n/a","n/a",IF(BC$3&gt;(A2taxstdlife+$E499),((Input!$K$144+Input!$K$110)*$K$7)-SUM($K499:BB499),((Input!$K$144+Input!$K$110)*$K$7)/A2taxstdlife))</f>
        <v>0</v>
      </c>
      <c r="BD499" s="161">
        <f>IF(A2taxstdlife="n/a","n/a",IF(BD$3&gt;(A2taxstdlife+$E499),((Input!$K$144+Input!$K$110)*$K$7)-SUM($K499:BC499),((Input!$K$144+Input!$K$110)*$K$7)/A2taxstdlife))</f>
        <v>0</v>
      </c>
      <c r="BE499" s="161">
        <f>IF(A2taxstdlife="n/a","n/a",IF(BE$3&gt;(A2taxstdlife+$E499),((Input!$K$144+Input!$K$110)*$K$7)-SUM($K499:BD499),((Input!$K$144+Input!$K$110)*$K$7)/A2taxstdlife))</f>
        <v>0</v>
      </c>
      <c r="BF499" s="161">
        <f>IF(A2taxstdlife="n/a","n/a",IF(BF$3&gt;(A2taxstdlife+$E499),((Input!$K$144+Input!$K$110)*$K$7)-SUM($K499:BE499),((Input!$K$144+Input!$K$110)*$K$7)/A2taxstdlife))</f>
        <v>0</v>
      </c>
      <c r="BG499" s="161">
        <f>IF(A2taxstdlife="n/a","n/a",IF(BG$3&gt;(A2taxstdlife+$E499),((Input!$K$144+Input!$K$110)*$K$7)-SUM($K499:BF499),((Input!$K$144+Input!$K$110)*$K$7)/A2taxstdlife))</f>
        <v>0</v>
      </c>
      <c r="BH499" s="161">
        <f>IF(A2taxstdlife="n/a","n/a",IF(BH$3&gt;(A2taxstdlife+$E499),((Input!$K$144+Input!$K$110)*$K$7)-SUM($K499:BG499),((Input!$K$144+Input!$K$110)*$K$7)/A2taxstdlife))</f>
        <v>0</v>
      </c>
      <c r="BI499" s="161">
        <f>IF(A2taxstdlife="n/a","n/a",IF(BI$3&gt;(A2taxstdlife+$E499),((Input!$K$144+Input!$K$110)*$K$7)-SUM($K499:BH499),((Input!$K$144+Input!$K$110)*$K$7)/A2taxstdlife))</f>
        <v>0</v>
      </c>
      <c r="BJ499" s="19"/>
      <c r="BK499" s="19"/>
    </row>
    <row r="500" spans="1:63" s="6" customFormat="1" hidden="1" outlineLevel="2" x14ac:dyDescent="0.2">
      <c r="A500" s="19"/>
      <c r="B500" s="19"/>
      <c r="C500" s="35"/>
      <c r="D500" s="469"/>
      <c r="E500" s="281">
        <v>6</v>
      </c>
      <c r="F500" s="37"/>
      <c r="G500" s="305"/>
      <c r="H500" s="307"/>
      <c r="I500" s="307"/>
      <c r="J500" s="307"/>
      <c r="K500" s="307"/>
      <c r="L500" s="306"/>
      <c r="M500" s="161">
        <f>IF(A2taxstdlife="n/a","n/a",IF(M$3&gt;(A2taxstdlife+$E500),((Input!$L$144+Input!$L$110)*$L$7)-SUM($L500:L500),((Input!$L$144+Input!$L$110)*$L$7)/A2taxstdlife))</f>
        <v>0</v>
      </c>
      <c r="N500" s="161">
        <f>IF(A2taxstdlife="n/a","n/a",IF(N$3&gt;(A2taxstdlife+$E500),((Input!$L$144+Input!$L$110)*$L$7)-SUM($L500:M500),((Input!$L$144+Input!$L$110)*$L$7)/A2taxstdlife))</f>
        <v>0</v>
      </c>
      <c r="O500" s="161">
        <f>IF(A2taxstdlife="n/a","n/a",IF(O$3&gt;(A2taxstdlife+$E500),((Input!$L$144+Input!$L$110)*$L$7)-SUM($L500:N500),((Input!$L$144+Input!$L$110)*$L$7)/A2taxstdlife))</f>
        <v>0</v>
      </c>
      <c r="P500" s="161">
        <f>IF(A2taxstdlife="n/a","n/a",IF(P$3&gt;(A2taxstdlife+$E500),((Input!$L$144+Input!$L$110)*$L$7)-SUM($L500:O500),((Input!$L$144+Input!$L$110)*$L$7)/A2taxstdlife))</f>
        <v>0</v>
      </c>
      <c r="Q500" s="161">
        <f>IF(A2taxstdlife="n/a","n/a",IF(Q$3&gt;(A2taxstdlife+$E500),((Input!$L$144+Input!$L$110)*$L$7)-SUM($L500:P500),((Input!$L$144+Input!$L$110)*$L$7)/A2taxstdlife))</f>
        <v>0</v>
      </c>
      <c r="R500" s="161">
        <f>IF(A2taxstdlife="n/a","n/a",IF(R$3&gt;(A2taxstdlife+$E500),((Input!$L$144+Input!$L$110)*$L$7)-SUM($L500:Q500),((Input!$L$144+Input!$L$110)*$L$7)/A2taxstdlife))</f>
        <v>0</v>
      </c>
      <c r="S500" s="161">
        <f>IF(A2taxstdlife="n/a","n/a",IF(S$3&gt;(A2taxstdlife+$E500),((Input!$L$144+Input!$L$110)*$L$7)-SUM($L500:R500),((Input!$L$144+Input!$L$110)*$L$7)/A2taxstdlife))</f>
        <v>0</v>
      </c>
      <c r="T500" s="161">
        <f>IF(A2taxstdlife="n/a","n/a",IF(T$3&gt;(A2taxstdlife+$E500),((Input!$L$144+Input!$L$110)*$L$7)-SUM($L500:S500),((Input!$L$144+Input!$L$110)*$L$7)/A2taxstdlife))</f>
        <v>0</v>
      </c>
      <c r="U500" s="161">
        <f>IF(A2taxstdlife="n/a","n/a",IF(U$3&gt;(A2taxstdlife+$E500),((Input!$L$144+Input!$L$110)*$L$7)-SUM($L500:T500),((Input!$L$144+Input!$L$110)*$L$7)/A2taxstdlife))</f>
        <v>0</v>
      </c>
      <c r="V500" s="161">
        <f>IF(A2taxstdlife="n/a","n/a",IF(V$3&gt;(A2taxstdlife+$E500),((Input!$L$144+Input!$L$110)*$L$7)-SUM($L500:U500),((Input!$L$144+Input!$L$110)*$L$7)/A2taxstdlife))</f>
        <v>0</v>
      </c>
      <c r="W500" s="161">
        <f>IF(A2taxstdlife="n/a","n/a",IF(W$3&gt;(A2taxstdlife+$E500),((Input!$L$144+Input!$L$110)*$L$7)-SUM($L500:V500),((Input!$L$144+Input!$L$110)*$L$7)/A2taxstdlife))</f>
        <v>0</v>
      </c>
      <c r="X500" s="161">
        <f>IF(A2taxstdlife="n/a","n/a",IF(X$3&gt;(A2taxstdlife+$E500),((Input!$L$144+Input!$L$110)*$L$7)-SUM($L500:W500),((Input!$L$144+Input!$L$110)*$L$7)/A2taxstdlife))</f>
        <v>0</v>
      </c>
      <c r="Y500" s="161">
        <f>IF(A2taxstdlife="n/a","n/a",IF(Y$3&gt;(A2taxstdlife+$E500),((Input!$L$144+Input!$L$110)*$L$7)-SUM($L500:X500),((Input!$L$144+Input!$L$110)*$L$7)/A2taxstdlife))</f>
        <v>0</v>
      </c>
      <c r="Z500" s="161">
        <f>IF(A2taxstdlife="n/a","n/a",IF(Z$3&gt;(A2taxstdlife+$E500),((Input!$L$144+Input!$L$110)*$L$7)-SUM($L500:Y500),((Input!$L$144+Input!$L$110)*$L$7)/A2taxstdlife))</f>
        <v>0</v>
      </c>
      <c r="AA500" s="161">
        <f>IF(A2taxstdlife="n/a","n/a",IF(AA$3&gt;(A2taxstdlife+$E500),((Input!$L$144+Input!$L$110)*$L$7)-SUM($L500:Z500),((Input!$L$144+Input!$L$110)*$L$7)/A2taxstdlife))</f>
        <v>0</v>
      </c>
      <c r="AB500" s="161">
        <f>IF(A2taxstdlife="n/a","n/a",IF(AB$3&gt;(A2taxstdlife+$E500),((Input!$L$144+Input!$L$110)*$L$7)-SUM($L500:AA500),((Input!$L$144+Input!$L$110)*$L$7)/A2taxstdlife))</f>
        <v>0</v>
      </c>
      <c r="AC500" s="161">
        <f>IF(A2taxstdlife="n/a","n/a",IF(AC$3&gt;(A2taxstdlife+$E500),((Input!$L$144+Input!$L$110)*$L$7)-SUM($L500:AB500),((Input!$L$144+Input!$L$110)*$L$7)/A2taxstdlife))</f>
        <v>0</v>
      </c>
      <c r="AD500" s="161">
        <f>IF(A2taxstdlife="n/a","n/a",IF(AD$3&gt;(A2taxstdlife+$E500),((Input!$L$144+Input!$L$110)*$L$7)-SUM($L500:AC500),((Input!$L$144+Input!$L$110)*$L$7)/A2taxstdlife))</f>
        <v>0</v>
      </c>
      <c r="AE500" s="161">
        <f>IF(A2taxstdlife="n/a","n/a",IF(AE$3&gt;(A2taxstdlife+$E500),((Input!$L$144+Input!$L$110)*$L$7)-SUM($L500:AD500),((Input!$L$144+Input!$L$110)*$L$7)/A2taxstdlife))</f>
        <v>0</v>
      </c>
      <c r="AF500" s="161">
        <f>IF(A2taxstdlife="n/a","n/a",IF(AF$3&gt;(A2taxstdlife+$E500),((Input!$L$144+Input!$L$110)*$L$7)-SUM($L500:AE500),((Input!$L$144+Input!$L$110)*$L$7)/A2taxstdlife))</f>
        <v>0</v>
      </c>
      <c r="AG500" s="161">
        <f>IF(A2taxstdlife="n/a","n/a",IF(AG$3&gt;(A2taxstdlife+$E500),((Input!$L$144+Input!$L$110)*$L$7)-SUM($L500:AF500),((Input!$L$144+Input!$L$110)*$L$7)/A2taxstdlife))</f>
        <v>0</v>
      </c>
      <c r="AH500" s="161">
        <f>IF(A2taxstdlife="n/a","n/a",IF(AH$3&gt;(A2taxstdlife+$E500),((Input!$L$144+Input!$L$110)*$L$7)-SUM($L500:AG500),((Input!$L$144+Input!$L$110)*$L$7)/A2taxstdlife))</f>
        <v>0</v>
      </c>
      <c r="AI500" s="161">
        <f>IF(A2taxstdlife="n/a","n/a",IF(AI$3&gt;(A2taxstdlife+$E500),((Input!$L$144+Input!$L$110)*$L$7)-SUM($L500:AH500),((Input!$L$144+Input!$L$110)*$L$7)/A2taxstdlife))</f>
        <v>0</v>
      </c>
      <c r="AJ500" s="161">
        <f>IF(A2taxstdlife="n/a","n/a",IF(AJ$3&gt;(A2taxstdlife+$E500),((Input!$L$144+Input!$L$110)*$L$7)-SUM($L500:AI500),((Input!$L$144+Input!$L$110)*$L$7)/A2taxstdlife))</f>
        <v>0</v>
      </c>
      <c r="AK500" s="161">
        <f>IF(A2taxstdlife="n/a","n/a",IF(AK$3&gt;(A2taxstdlife+$E500),((Input!$L$144+Input!$L$110)*$L$7)-SUM($L500:AJ500),((Input!$L$144+Input!$L$110)*$L$7)/A2taxstdlife))</f>
        <v>0</v>
      </c>
      <c r="AL500" s="161">
        <f>IF(A2taxstdlife="n/a","n/a",IF(AL$3&gt;(A2taxstdlife+$E500),((Input!$L$144+Input!$L$110)*$L$7)-SUM($L500:AK500),((Input!$L$144+Input!$L$110)*$L$7)/A2taxstdlife))</f>
        <v>0</v>
      </c>
      <c r="AM500" s="161">
        <f>IF(A2taxstdlife="n/a","n/a",IF(AM$3&gt;(A2taxstdlife+$E500),((Input!$L$144+Input!$L$110)*$L$7)-SUM($L500:AL500),((Input!$L$144+Input!$L$110)*$L$7)/A2taxstdlife))</f>
        <v>0</v>
      </c>
      <c r="AN500" s="161">
        <f>IF(A2taxstdlife="n/a","n/a",IF(AN$3&gt;(A2taxstdlife+$E500),((Input!$L$144+Input!$L$110)*$L$7)-SUM($L500:AM500),((Input!$L$144+Input!$L$110)*$L$7)/A2taxstdlife))</f>
        <v>0</v>
      </c>
      <c r="AO500" s="161">
        <f>IF(A2taxstdlife="n/a","n/a",IF(AO$3&gt;(A2taxstdlife+$E500),((Input!$L$144+Input!$L$110)*$L$7)-SUM($L500:AN500),((Input!$L$144+Input!$L$110)*$L$7)/A2taxstdlife))</f>
        <v>0</v>
      </c>
      <c r="AP500" s="161">
        <f>IF(A2taxstdlife="n/a","n/a",IF(AP$3&gt;(A2taxstdlife+$E500),((Input!$L$144+Input!$L$110)*$L$7)-SUM($L500:AO500),((Input!$L$144+Input!$L$110)*$L$7)/A2taxstdlife))</f>
        <v>0</v>
      </c>
      <c r="AQ500" s="161">
        <f>IF(A2taxstdlife="n/a","n/a",IF(AQ$3&gt;(A2taxstdlife+$E500),((Input!$L$144+Input!$L$110)*$L$7)-SUM($L500:AP500),((Input!$L$144+Input!$L$110)*$L$7)/A2taxstdlife))</f>
        <v>0</v>
      </c>
      <c r="AR500" s="161">
        <f>IF(A2taxstdlife="n/a","n/a",IF(AR$3&gt;(A2taxstdlife+$E500),((Input!$L$144+Input!$L$110)*$L$7)-SUM($L500:AQ500),((Input!$L$144+Input!$L$110)*$L$7)/A2taxstdlife))</f>
        <v>0</v>
      </c>
      <c r="AS500" s="161">
        <f>IF(A2taxstdlife="n/a","n/a",IF(AS$3&gt;(A2taxstdlife+$E500),((Input!$L$144+Input!$L$110)*$L$7)-SUM($L500:AR500),((Input!$L$144+Input!$L$110)*$L$7)/A2taxstdlife))</f>
        <v>0</v>
      </c>
      <c r="AT500" s="161">
        <f>IF(A2taxstdlife="n/a","n/a",IF(AT$3&gt;(A2taxstdlife+$E500),((Input!$L$144+Input!$L$110)*$L$7)-SUM($L500:AS500),((Input!$L$144+Input!$L$110)*$L$7)/A2taxstdlife))</f>
        <v>0</v>
      </c>
      <c r="AU500" s="161">
        <f>IF(A2taxstdlife="n/a","n/a",IF(AU$3&gt;(A2taxstdlife+$E500),((Input!$L$144+Input!$L$110)*$L$7)-SUM($L500:AT500),((Input!$L$144+Input!$L$110)*$L$7)/A2taxstdlife))</f>
        <v>0</v>
      </c>
      <c r="AV500" s="161">
        <f>IF(A2taxstdlife="n/a","n/a",IF(AV$3&gt;(A2taxstdlife+$E500),((Input!$L$144+Input!$L$110)*$L$7)-SUM($L500:AU500),((Input!$L$144+Input!$L$110)*$L$7)/A2taxstdlife))</f>
        <v>0</v>
      </c>
      <c r="AW500" s="161">
        <f>IF(A2taxstdlife="n/a","n/a",IF(AW$3&gt;(A2taxstdlife+$E500),((Input!$L$144+Input!$L$110)*$L$7)-SUM($L500:AV500),((Input!$L$144+Input!$L$110)*$L$7)/A2taxstdlife))</f>
        <v>0</v>
      </c>
      <c r="AX500" s="161">
        <f>IF(A2taxstdlife="n/a","n/a",IF(AX$3&gt;(A2taxstdlife+$E500),((Input!$L$144+Input!$L$110)*$L$7)-SUM($L500:AW500),((Input!$L$144+Input!$L$110)*$L$7)/A2taxstdlife))</f>
        <v>0</v>
      </c>
      <c r="AY500" s="161">
        <f>IF(A2taxstdlife="n/a","n/a",IF(AY$3&gt;(A2taxstdlife+$E500),((Input!$L$144+Input!$L$110)*$L$7)-SUM($L500:AX500),((Input!$L$144+Input!$L$110)*$L$7)/A2taxstdlife))</f>
        <v>0</v>
      </c>
      <c r="AZ500" s="161">
        <f>IF(A2taxstdlife="n/a","n/a",IF(AZ$3&gt;(A2taxstdlife+$E500),((Input!$L$144+Input!$L$110)*$L$7)-SUM($L500:AY500),((Input!$L$144+Input!$L$110)*$L$7)/A2taxstdlife))</f>
        <v>0</v>
      </c>
      <c r="BA500" s="161">
        <f>IF(A2taxstdlife="n/a","n/a",IF(BA$3&gt;(A2taxstdlife+$E500),((Input!$L$144+Input!$L$110)*$L$7)-SUM($L500:AZ500),((Input!$L$144+Input!$L$110)*$L$7)/A2taxstdlife))</f>
        <v>0</v>
      </c>
      <c r="BB500" s="161">
        <f>IF(A2taxstdlife="n/a","n/a",IF(BB$3&gt;(A2taxstdlife+$E500),((Input!$L$144+Input!$L$110)*$L$7)-SUM($L500:BA500),((Input!$L$144+Input!$L$110)*$L$7)/A2taxstdlife))</f>
        <v>0</v>
      </c>
      <c r="BC500" s="161">
        <f>IF(A2taxstdlife="n/a","n/a",IF(BC$3&gt;(A2taxstdlife+$E500),((Input!$L$144+Input!$L$110)*$L$7)-SUM($L500:BB500),((Input!$L$144+Input!$L$110)*$L$7)/A2taxstdlife))</f>
        <v>0</v>
      </c>
      <c r="BD500" s="161">
        <f>IF(A2taxstdlife="n/a","n/a",IF(BD$3&gt;(A2taxstdlife+$E500),((Input!$L$144+Input!$L$110)*$L$7)-SUM($L500:BC500),((Input!$L$144+Input!$L$110)*$L$7)/A2taxstdlife))</f>
        <v>0</v>
      </c>
      <c r="BE500" s="161">
        <f>IF(A2taxstdlife="n/a","n/a",IF(BE$3&gt;(A2taxstdlife+$E500),((Input!$L$144+Input!$L$110)*$L$7)-SUM($L500:BD500),((Input!$L$144+Input!$L$110)*$L$7)/A2taxstdlife))</f>
        <v>0</v>
      </c>
      <c r="BF500" s="161">
        <f>IF(A2taxstdlife="n/a","n/a",IF(BF$3&gt;(A2taxstdlife+$E500),((Input!$L$144+Input!$L$110)*$L$7)-SUM($L500:BE500),((Input!$L$144+Input!$L$110)*$L$7)/A2taxstdlife))</f>
        <v>0</v>
      </c>
      <c r="BG500" s="161">
        <f>IF(A2taxstdlife="n/a","n/a",IF(BG$3&gt;(A2taxstdlife+$E500),((Input!$L$144+Input!$L$110)*$L$7)-SUM($L500:BF500),((Input!$L$144+Input!$L$110)*$L$7)/A2taxstdlife))</f>
        <v>0</v>
      </c>
      <c r="BH500" s="161">
        <f>IF(A2taxstdlife="n/a","n/a",IF(BH$3&gt;(A2taxstdlife+$E500),((Input!$L$144+Input!$L$110)*$L$7)-SUM($L500:BG500),((Input!$L$144+Input!$L$110)*$L$7)/A2taxstdlife))</f>
        <v>0</v>
      </c>
      <c r="BI500" s="161">
        <f>IF(A2taxstdlife="n/a","n/a",IF(BI$3&gt;(A2taxstdlife+$E500),((Input!$L$144+Input!$L$110)*$L$7)-SUM($L500:BH500),((Input!$L$144+Input!$L$110)*$L$7)/A2taxstdlife))</f>
        <v>0</v>
      </c>
      <c r="BJ500" s="19"/>
      <c r="BK500" s="19"/>
    </row>
    <row r="501" spans="1:63" s="6" customFormat="1" hidden="1" outlineLevel="2" x14ac:dyDescent="0.2">
      <c r="A501" s="19"/>
      <c r="B501" s="19"/>
      <c r="C501" s="35"/>
      <c r="D501" s="469"/>
      <c r="E501" s="281">
        <v>7</v>
      </c>
      <c r="F501" s="37"/>
      <c r="G501" s="305"/>
      <c r="H501" s="307"/>
      <c r="I501" s="307"/>
      <c r="J501" s="307"/>
      <c r="K501" s="307"/>
      <c r="L501" s="307"/>
      <c r="M501" s="306"/>
      <c r="N501" s="161">
        <f>IF(A2taxstdlife="n/a","n/a",IF(N$3&gt;(A2taxstdlife+$E501),((Input!$M$144+Input!$M$110)*$M$7)-SUM($M501:M501),((Input!$M$144+Input!$M$110)*$M$7)/A2taxstdlife))</f>
        <v>0</v>
      </c>
      <c r="O501" s="161">
        <f>IF(A2taxstdlife="n/a","n/a",IF(O$3&gt;(A2taxstdlife+$E501),((Input!$M$144+Input!$M$110)*$M$7)-SUM($M501:N501),((Input!$M$144+Input!$M$110)*$M$7)/A2taxstdlife))</f>
        <v>0</v>
      </c>
      <c r="P501" s="161">
        <f>IF(A2taxstdlife="n/a","n/a",IF(P$3&gt;(A2taxstdlife+$E501),((Input!$M$144+Input!$M$110)*$M$7)-SUM($M501:O501),((Input!$M$144+Input!$M$110)*$M$7)/A2taxstdlife))</f>
        <v>0</v>
      </c>
      <c r="Q501" s="161">
        <f>IF(A2taxstdlife="n/a","n/a",IF(Q$3&gt;(A2taxstdlife+$E501),((Input!$M$144+Input!$M$110)*$M$7)-SUM($M501:P501),((Input!$M$144+Input!$M$110)*$M$7)/A2taxstdlife))</f>
        <v>0</v>
      </c>
      <c r="R501" s="161">
        <f>IF(A2taxstdlife="n/a","n/a",IF(R$3&gt;(A2taxstdlife+$E501),((Input!$M$144+Input!$M$110)*$M$7)-SUM($M501:Q501),((Input!$M$144+Input!$M$110)*$M$7)/A2taxstdlife))</f>
        <v>0</v>
      </c>
      <c r="S501" s="161">
        <f>IF(A2taxstdlife="n/a","n/a",IF(S$3&gt;(A2taxstdlife+$E501),((Input!$M$144+Input!$M$110)*$M$7)-SUM($M501:R501),((Input!$M$144+Input!$M$110)*$M$7)/A2taxstdlife))</f>
        <v>0</v>
      </c>
      <c r="T501" s="161">
        <f>IF(A2taxstdlife="n/a","n/a",IF(T$3&gt;(A2taxstdlife+$E501),((Input!$M$144+Input!$M$110)*$M$7)-SUM($M501:S501),((Input!$M$144+Input!$M$110)*$M$7)/A2taxstdlife))</f>
        <v>0</v>
      </c>
      <c r="U501" s="161">
        <f>IF(A2taxstdlife="n/a","n/a",IF(U$3&gt;(A2taxstdlife+$E501),((Input!$M$144+Input!$M$110)*$M$7)-SUM($M501:T501),((Input!$M$144+Input!$M$110)*$M$7)/A2taxstdlife))</f>
        <v>0</v>
      </c>
      <c r="V501" s="161">
        <f>IF(A2taxstdlife="n/a","n/a",IF(V$3&gt;(A2taxstdlife+$E501),((Input!$M$144+Input!$M$110)*$M$7)-SUM($M501:U501),((Input!$M$144+Input!$M$110)*$M$7)/A2taxstdlife))</f>
        <v>0</v>
      </c>
      <c r="W501" s="161">
        <f>IF(A2taxstdlife="n/a","n/a",IF(W$3&gt;(A2taxstdlife+$E501),((Input!$M$144+Input!$M$110)*$M$7)-SUM($M501:V501),((Input!$M$144+Input!$M$110)*$M$7)/A2taxstdlife))</f>
        <v>0</v>
      </c>
      <c r="X501" s="161">
        <f>IF(A2taxstdlife="n/a","n/a",IF(X$3&gt;(A2taxstdlife+$E501),((Input!$M$144+Input!$M$110)*$M$7)-SUM($M501:W501),((Input!$M$144+Input!$M$110)*$M$7)/A2taxstdlife))</f>
        <v>0</v>
      </c>
      <c r="Y501" s="161">
        <f>IF(A2taxstdlife="n/a","n/a",IF(Y$3&gt;(A2taxstdlife+$E501),((Input!$M$144+Input!$M$110)*$M$7)-SUM($M501:X501),((Input!$M$144+Input!$M$110)*$M$7)/A2taxstdlife))</f>
        <v>0</v>
      </c>
      <c r="Z501" s="161">
        <f>IF(A2taxstdlife="n/a","n/a",IF(Z$3&gt;(A2taxstdlife+$E501),((Input!$M$144+Input!$M$110)*$M$7)-SUM($M501:Y501),((Input!$M$144+Input!$M$110)*$M$7)/A2taxstdlife))</f>
        <v>0</v>
      </c>
      <c r="AA501" s="161">
        <f>IF(A2taxstdlife="n/a","n/a",IF(AA$3&gt;(A2taxstdlife+$E501),((Input!$M$144+Input!$M$110)*$M$7)-SUM($M501:Z501),((Input!$M$144+Input!$M$110)*$M$7)/A2taxstdlife))</f>
        <v>0</v>
      </c>
      <c r="AB501" s="161">
        <f>IF(A2taxstdlife="n/a","n/a",IF(AB$3&gt;(A2taxstdlife+$E501),((Input!$M$144+Input!$M$110)*$M$7)-SUM($M501:AA501),((Input!$M$144+Input!$M$110)*$M$7)/A2taxstdlife))</f>
        <v>0</v>
      </c>
      <c r="AC501" s="161">
        <f>IF(A2taxstdlife="n/a","n/a",IF(AC$3&gt;(A2taxstdlife+$E501),((Input!$M$144+Input!$M$110)*$M$7)-SUM($M501:AB501),((Input!$M$144+Input!$M$110)*$M$7)/A2taxstdlife))</f>
        <v>0</v>
      </c>
      <c r="AD501" s="161">
        <f>IF(A2taxstdlife="n/a","n/a",IF(AD$3&gt;(A2taxstdlife+$E501),((Input!$M$144+Input!$M$110)*$M$7)-SUM($M501:AC501),((Input!$M$144+Input!$M$110)*$M$7)/A2taxstdlife))</f>
        <v>0</v>
      </c>
      <c r="AE501" s="161">
        <f>IF(A2taxstdlife="n/a","n/a",IF(AE$3&gt;(A2taxstdlife+$E501),((Input!$M$144+Input!$M$110)*$M$7)-SUM($M501:AD501),((Input!$M$144+Input!$M$110)*$M$7)/A2taxstdlife))</f>
        <v>0</v>
      </c>
      <c r="AF501" s="161">
        <f>IF(A2taxstdlife="n/a","n/a",IF(AF$3&gt;(A2taxstdlife+$E501),((Input!$M$144+Input!$M$110)*$M$7)-SUM($M501:AE501),((Input!$M$144+Input!$M$110)*$M$7)/A2taxstdlife))</f>
        <v>0</v>
      </c>
      <c r="AG501" s="161">
        <f>IF(A2taxstdlife="n/a","n/a",IF(AG$3&gt;(A2taxstdlife+$E501),((Input!$M$144+Input!$M$110)*$M$7)-SUM($M501:AF501),((Input!$M$144+Input!$M$110)*$M$7)/A2taxstdlife))</f>
        <v>0</v>
      </c>
      <c r="AH501" s="161">
        <f>IF(A2taxstdlife="n/a","n/a",IF(AH$3&gt;(A2taxstdlife+$E501),((Input!$M$144+Input!$M$110)*$M$7)-SUM($M501:AG501),((Input!$M$144+Input!$M$110)*$M$7)/A2taxstdlife))</f>
        <v>0</v>
      </c>
      <c r="AI501" s="161">
        <f>IF(A2taxstdlife="n/a","n/a",IF(AI$3&gt;(A2taxstdlife+$E501),((Input!$M$144+Input!$M$110)*$M$7)-SUM($M501:AH501),((Input!$M$144+Input!$M$110)*$M$7)/A2taxstdlife))</f>
        <v>0</v>
      </c>
      <c r="AJ501" s="161">
        <f>IF(A2taxstdlife="n/a","n/a",IF(AJ$3&gt;(A2taxstdlife+$E501),((Input!$M$144+Input!$M$110)*$M$7)-SUM($M501:AI501),((Input!$M$144+Input!$M$110)*$M$7)/A2taxstdlife))</f>
        <v>0</v>
      </c>
      <c r="AK501" s="161">
        <f>IF(A2taxstdlife="n/a","n/a",IF(AK$3&gt;(A2taxstdlife+$E501),((Input!$M$144+Input!$M$110)*$M$7)-SUM($M501:AJ501),((Input!$M$144+Input!$M$110)*$M$7)/A2taxstdlife))</f>
        <v>0</v>
      </c>
      <c r="AL501" s="161">
        <f>IF(A2taxstdlife="n/a","n/a",IF(AL$3&gt;(A2taxstdlife+$E501),((Input!$M$144+Input!$M$110)*$M$7)-SUM($M501:AK501),((Input!$M$144+Input!$M$110)*$M$7)/A2taxstdlife))</f>
        <v>0</v>
      </c>
      <c r="AM501" s="161">
        <f>IF(A2taxstdlife="n/a","n/a",IF(AM$3&gt;(A2taxstdlife+$E501),((Input!$M$144+Input!$M$110)*$M$7)-SUM($M501:AL501),((Input!$M$144+Input!$M$110)*$M$7)/A2taxstdlife))</f>
        <v>0</v>
      </c>
      <c r="AN501" s="161">
        <f>IF(A2taxstdlife="n/a","n/a",IF(AN$3&gt;(A2taxstdlife+$E501),((Input!$M$144+Input!$M$110)*$M$7)-SUM($M501:AM501),((Input!$M$144+Input!$M$110)*$M$7)/A2taxstdlife))</f>
        <v>0</v>
      </c>
      <c r="AO501" s="161">
        <f>IF(A2taxstdlife="n/a","n/a",IF(AO$3&gt;(A2taxstdlife+$E501),((Input!$M$144+Input!$M$110)*$M$7)-SUM($M501:AN501),((Input!$M$144+Input!$M$110)*$M$7)/A2taxstdlife))</f>
        <v>0</v>
      </c>
      <c r="AP501" s="161">
        <f>IF(A2taxstdlife="n/a","n/a",IF(AP$3&gt;(A2taxstdlife+$E501),((Input!$M$144+Input!$M$110)*$M$7)-SUM($M501:AO501),((Input!$M$144+Input!$M$110)*$M$7)/A2taxstdlife))</f>
        <v>0</v>
      </c>
      <c r="AQ501" s="161">
        <f>IF(A2taxstdlife="n/a","n/a",IF(AQ$3&gt;(A2taxstdlife+$E501),((Input!$M$144+Input!$M$110)*$M$7)-SUM($M501:AP501),((Input!$M$144+Input!$M$110)*$M$7)/A2taxstdlife))</f>
        <v>0</v>
      </c>
      <c r="AR501" s="161">
        <f>IF(A2taxstdlife="n/a","n/a",IF(AR$3&gt;(A2taxstdlife+$E501),((Input!$M$144+Input!$M$110)*$M$7)-SUM($M501:AQ501),((Input!$M$144+Input!$M$110)*$M$7)/A2taxstdlife))</f>
        <v>0</v>
      </c>
      <c r="AS501" s="161">
        <f>IF(A2taxstdlife="n/a","n/a",IF(AS$3&gt;(A2taxstdlife+$E501),((Input!$M$144+Input!$M$110)*$M$7)-SUM($M501:AR501),((Input!$M$144+Input!$M$110)*$M$7)/A2taxstdlife))</f>
        <v>0</v>
      </c>
      <c r="AT501" s="161">
        <f>IF(A2taxstdlife="n/a","n/a",IF(AT$3&gt;(A2taxstdlife+$E501),((Input!$M$144+Input!$M$110)*$M$7)-SUM($M501:AS501),((Input!$M$144+Input!$M$110)*$M$7)/A2taxstdlife))</f>
        <v>0</v>
      </c>
      <c r="AU501" s="161">
        <f>IF(A2taxstdlife="n/a","n/a",IF(AU$3&gt;(A2taxstdlife+$E501),((Input!$M$144+Input!$M$110)*$M$7)-SUM($M501:AT501),((Input!$M$144+Input!$M$110)*$M$7)/A2taxstdlife))</f>
        <v>0</v>
      </c>
      <c r="AV501" s="161">
        <f>IF(A2taxstdlife="n/a","n/a",IF(AV$3&gt;(A2taxstdlife+$E501),((Input!$M$144+Input!$M$110)*$M$7)-SUM($M501:AU501),((Input!$M$144+Input!$M$110)*$M$7)/A2taxstdlife))</f>
        <v>0</v>
      </c>
      <c r="AW501" s="161">
        <f>IF(A2taxstdlife="n/a","n/a",IF(AW$3&gt;(A2taxstdlife+$E501),((Input!$M$144+Input!$M$110)*$M$7)-SUM($M501:AV501),((Input!$M$144+Input!$M$110)*$M$7)/A2taxstdlife))</f>
        <v>0</v>
      </c>
      <c r="AX501" s="161">
        <f>IF(A2taxstdlife="n/a","n/a",IF(AX$3&gt;(A2taxstdlife+$E501),((Input!$M$144+Input!$M$110)*$M$7)-SUM($M501:AW501),((Input!$M$144+Input!$M$110)*$M$7)/A2taxstdlife))</f>
        <v>0</v>
      </c>
      <c r="AY501" s="161">
        <f>IF(A2taxstdlife="n/a","n/a",IF(AY$3&gt;(A2taxstdlife+$E501),((Input!$M$144+Input!$M$110)*$M$7)-SUM($M501:AX501),((Input!$M$144+Input!$M$110)*$M$7)/A2taxstdlife))</f>
        <v>0</v>
      </c>
      <c r="AZ501" s="161">
        <f>IF(A2taxstdlife="n/a","n/a",IF(AZ$3&gt;(A2taxstdlife+$E501),((Input!$M$144+Input!$M$110)*$M$7)-SUM($M501:AY501),((Input!$M$144+Input!$M$110)*$M$7)/A2taxstdlife))</f>
        <v>0</v>
      </c>
      <c r="BA501" s="161">
        <f>IF(A2taxstdlife="n/a","n/a",IF(BA$3&gt;(A2taxstdlife+$E501),((Input!$M$144+Input!$M$110)*$M$7)-SUM($M501:AZ501),((Input!$M$144+Input!$M$110)*$M$7)/A2taxstdlife))</f>
        <v>0</v>
      </c>
      <c r="BB501" s="161">
        <f>IF(A2taxstdlife="n/a","n/a",IF(BB$3&gt;(A2taxstdlife+$E501),((Input!$M$144+Input!$M$110)*$M$7)-SUM($M501:BA501),((Input!$M$144+Input!$M$110)*$M$7)/A2taxstdlife))</f>
        <v>0</v>
      </c>
      <c r="BC501" s="161">
        <f>IF(A2taxstdlife="n/a","n/a",IF(BC$3&gt;(A2taxstdlife+$E501),((Input!$M$144+Input!$M$110)*$M$7)-SUM($M501:BB501),((Input!$M$144+Input!$M$110)*$M$7)/A2taxstdlife))</f>
        <v>0</v>
      </c>
      <c r="BD501" s="161">
        <f>IF(A2taxstdlife="n/a","n/a",IF(BD$3&gt;(A2taxstdlife+$E501),((Input!$M$144+Input!$M$110)*$M$7)-SUM($M501:BC501),((Input!$M$144+Input!$M$110)*$M$7)/A2taxstdlife))</f>
        <v>0</v>
      </c>
      <c r="BE501" s="161">
        <f>IF(A2taxstdlife="n/a","n/a",IF(BE$3&gt;(A2taxstdlife+$E501),((Input!$M$144+Input!$M$110)*$M$7)-SUM($M501:BD501),((Input!$M$144+Input!$M$110)*$M$7)/A2taxstdlife))</f>
        <v>0</v>
      </c>
      <c r="BF501" s="161">
        <f>IF(A2taxstdlife="n/a","n/a",IF(BF$3&gt;(A2taxstdlife+$E501),((Input!$M$144+Input!$M$110)*$M$7)-SUM($M501:BE501),((Input!$M$144+Input!$M$110)*$M$7)/A2taxstdlife))</f>
        <v>0</v>
      </c>
      <c r="BG501" s="161">
        <f>IF(A2taxstdlife="n/a","n/a",IF(BG$3&gt;(A2taxstdlife+$E501),((Input!$M$144+Input!$M$110)*$M$7)-SUM($M501:BF501),((Input!$M$144+Input!$M$110)*$M$7)/A2taxstdlife))</f>
        <v>0</v>
      </c>
      <c r="BH501" s="161">
        <f>IF(A2taxstdlife="n/a","n/a",IF(BH$3&gt;(A2taxstdlife+$E501),((Input!$M$144+Input!$M$110)*$M$7)-SUM($M501:BG501),((Input!$M$144+Input!$M$110)*$M$7)/A2taxstdlife))</f>
        <v>0</v>
      </c>
      <c r="BI501" s="161">
        <f>IF(A2taxstdlife="n/a","n/a",IF(BI$3&gt;(A2taxstdlife+$E501),((Input!$M$144+Input!$M$110)*$M$7)-SUM($M501:BH501),((Input!$M$144+Input!$M$110)*$M$7)/A2taxstdlife))</f>
        <v>0</v>
      </c>
      <c r="BJ501" s="19"/>
      <c r="BK501" s="19"/>
    </row>
    <row r="502" spans="1:63" s="6" customFormat="1" hidden="1" outlineLevel="2" x14ac:dyDescent="0.2">
      <c r="A502" s="19"/>
      <c r="B502" s="19"/>
      <c r="C502" s="35"/>
      <c r="D502" s="469"/>
      <c r="E502" s="281">
        <v>8</v>
      </c>
      <c r="F502" s="37"/>
      <c r="G502" s="305"/>
      <c r="H502" s="307"/>
      <c r="I502" s="307"/>
      <c r="J502" s="307"/>
      <c r="K502" s="307"/>
      <c r="L502" s="307"/>
      <c r="M502" s="307"/>
      <c r="N502" s="306"/>
      <c r="O502" s="161">
        <f>IF(A2taxstdlife="n/a","n/a",IF(O$3&gt;(A2taxstdlife+$E502),((Input!$N$144+Input!$N$110)*$N$7)-SUM($N502:N502),((Input!$N$144+Input!$N$110)*$N$7)/A2taxstdlife))</f>
        <v>0</v>
      </c>
      <c r="P502" s="161">
        <f>IF(A2taxstdlife="n/a","n/a",IF(P$3&gt;(A2taxstdlife+$E502),((Input!$N$144+Input!$N$110)*$N$7)-SUM($N502:O502),((Input!$N$144+Input!$N$110)*$N$7)/A2taxstdlife))</f>
        <v>0</v>
      </c>
      <c r="Q502" s="161">
        <f>IF(A2taxstdlife="n/a","n/a",IF(Q$3&gt;(A2taxstdlife+$E502),((Input!$N$144+Input!$N$110)*$N$7)-SUM($N502:P502),((Input!$N$144+Input!$N$110)*$N$7)/A2taxstdlife))</f>
        <v>0</v>
      </c>
      <c r="R502" s="161">
        <f>IF(A2taxstdlife="n/a","n/a",IF(R$3&gt;(A2taxstdlife+$E502),((Input!$N$144+Input!$N$110)*$N$7)-SUM($N502:Q502),((Input!$N$144+Input!$N$110)*$N$7)/A2taxstdlife))</f>
        <v>0</v>
      </c>
      <c r="S502" s="161">
        <f>IF(A2taxstdlife="n/a","n/a",IF(S$3&gt;(A2taxstdlife+$E502),((Input!$N$144+Input!$N$110)*$N$7)-SUM($N502:R502),((Input!$N$144+Input!$N$110)*$N$7)/A2taxstdlife))</f>
        <v>0</v>
      </c>
      <c r="T502" s="161">
        <f>IF(A2taxstdlife="n/a","n/a",IF(T$3&gt;(A2taxstdlife+$E502),((Input!$N$144+Input!$N$110)*$N$7)-SUM($N502:S502),((Input!$N$144+Input!$N$110)*$N$7)/A2taxstdlife))</f>
        <v>0</v>
      </c>
      <c r="U502" s="161">
        <f>IF(A2taxstdlife="n/a","n/a",IF(U$3&gt;(A2taxstdlife+$E502),((Input!$N$144+Input!$N$110)*$N$7)-SUM($N502:T502),((Input!$N$144+Input!$N$110)*$N$7)/A2taxstdlife))</f>
        <v>0</v>
      </c>
      <c r="V502" s="161">
        <f>IF(A2taxstdlife="n/a","n/a",IF(V$3&gt;(A2taxstdlife+$E502),((Input!$N$144+Input!$N$110)*$N$7)-SUM($N502:U502),((Input!$N$144+Input!$N$110)*$N$7)/A2taxstdlife))</f>
        <v>0</v>
      </c>
      <c r="W502" s="161">
        <f>IF(A2taxstdlife="n/a","n/a",IF(W$3&gt;(A2taxstdlife+$E502),((Input!$N$144+Input!$N$110)*$N$7)-SUM($N502:V502),((Input!$N$144+Input!$N$110)*$N$7)/A2taxstdlife))</f>
        <v>0</v>
      </c>
      <c r="X502" s="161">
        <f>IF(A2taxstdlife="n/a","n/a",IF(X$3&gt;(A2taxstdlife+$E502),((Input!$N$144+Input!$N$110)*$N$7)-SUM($N502:W502),((Input!$N$144+Input!$N$110)*$N$7)/A2taxstdlife))</f>
        <v>0</v>
      </c>
      <c r="Y502" s="161">
        <f>IF(A2taxstdlife="n/a","n/a",IF(Y$3&gt;(A2taxstdlife+$E502),((Input!$N$144+Input!$N$110)*$N$7)-SUM($N502:X502),((Input!$N$144+Input!$N$110)*$N$7)/A2taxstdlife))</f>
        <v>0</v>
      </c>
      <c r="Z502" s="161">
        <f>IF(A2taxstdlife="n/a","n/a",IF(Z$3&gt;(A2taxstdlife+$E502),((Input!$N$144+Input!$N$110)*$N$7)-SUM($N502:Y502),((Input!$N$144+Input!$N$110)*$N$7)/A2taxstdlife))</f>
        <v>0</v>
      </c>
      <c r="AA502" s="161">
        <f>IF(A2taxstdlife="n/a","n/a",IF(AA$3&gt;(A2taxstdlife+$E502),((Input!$N$144+Input!$N$110)*$N$7)-SUM($N502:Z502),((Input!$N$144+Input!$N$110)*$N$7)/A2taxstdlife))</f>
        <v>0</v>
      </c>
      <c r="AB502" s="161">
        <f>IF(A2taxstdlife="n/a","n/a",IF(AB$3&gt;(A2taxstdlife+$E502),((Input!$N$144+Input!$N$110)*$N$7)-SUM($N502:AA502),((Input!$N$144+Input!$N$110)*$N$7)/A2taxstdlife))</f>
        <v>0</v>
      </c>
      <c r="AC502" s="161">
        <f>IF(A2taxstdlife="n/a","n/a",IF(AC$3&gt;(A2taxstdlife+$E502),((Input!$N$144+Input!$N$110)*$N$7)-SUM($N502:AB502),((Input!$N$144+Input!$N$110)*$N$7)/A2taxstdlife))</f>
        <v>0</v>
      </c>
      <c r="AD502" s="161">
        <f>IF(A2taxstdlife="n/a","n/a",IF(AD$3&gt;(A2taxstdlife+$E502),((Input!$N$144+Input!$N$110)*$N$7)-SUM($N502:AC502),((Input!$N$144+Input!$N$110)*$N$7)/A2taxstdlife))</f>
        <v>0</v>
      </c>
      <c r="AE502" s="161">
        <f>IF(A2taxstdlife="n/a","n/a",IF(AE$3&gt;(A2taxstdlife+$E502),((Input!$N$144+Input!$N$110)*$N$7)-SUM($N502:AD502),((Input!$N$144+Input!$N$110)*$N$7)/A2taxstdlife))</f>
        <v>0</v>
      </c>
      <c r="AF502" s="161">
        <f>IF(A2taxstdlife="n/a","n/a",IF(AF$3&gt;(A2taxstdlife+$E502),((Input!$N$144+Input!$N$110)*$N$7)-SUM($N502:AE502),((Input!$N$144+Input!$N$110)*$N$7)/A2taxstdlife))</f>
        <v>0</v>
      </c>
      <c r="AG502" s="161">
        <f>IF(A2taxstdlife="n/a","n/a",IF(AG$3&gt;(A2taxstdlife+$E502),((Input!$N$144+Input!$N$110)*$N$7)-SUM($N502:AF502),((Input!$N$144+Input!$N$110)*$N$7)/A2taxstdlife))</f>
        <v>0</v>
      </c>
      <c r="AH502" s="161">
        <f>IF(A2taxstdlife="n/a","n/a",IF(AH$3&gt;(A2taxstdlife+$E502),((Input!$N$144+Input!$N$110)*$N$7)-SUM($N502:AG502),((Input!$N$144+Input!$N$110)*$N$7)/A2taxstdlife))</f>
        <v>0</v>
      </c>
      <c r="AI502" s="161">
        <f>IF(A2taxstdlife="n/a","n/a",IF(AI$3&gt;(A2taxstdlife+$E502),((Input!$N$144+Input!$N$110)*$N$7)-SUM($N502:AH502),((Input!$N$144+Input!$N$110)*$N$7)/A2taxstdlife))</f>
        <v>0</v>
      </c>
      <c r="AJ502" s="161">
        <f>IF(A2taxstdlife="n/a","n/a",IF(AJ$3&gt;(A2taxstdlife+$E502),((Input!$N$144+Input!$N$110)*$N$7)-SUM($N502:AI502),((Input!$N$144+Input!$N$110)*$N$7)/A2taxstdlife))</f>
        <v>0</v>
      </c>
      <c r="AK502" s="161">
        <f>IF(A2taxstdlife="n/a","n/a",IF(AK$3&gt;(A2taxstdlife+$E502),((Input!$N$144+Input!$N$110)*$N$7)-SUM($N502:AJ502),((Input!$N$144+Input!$N$110)*$N$7)/A2taxstdlife))</f>
        <v>0</v>
      </c>
      <c r="AL502" s="161">
        <f>IF(A2taxstdlife="n/a","n/a",IF(AL$3&gt;(A2taxstdlife+$E502),((Input!$N$144+Input!$N$110)*$N$7)-SUM($N502:AK502),((Input!$N$144+Input!$N$110)*$N$7)/A2taxstdlife))</f>
        <v>0</v>
      </c>
      <c r="AM502" s="161">
        <f>IF(A2taxstdlife="n/a","n/a",IF(AM$3&gt;(A2taxstdlife+$E502),((Input!$N$144+Input!$N$110)*$N$7)-SUM($N502:AL502),((Input!$N$144+Input!$N$110)*$N$7)/A2taxstdlife))</f>
        <v>0</v>
      </c>
      <c r="AN502" s="161">
        <f>IF(A2taxstdlife="n/a","n/a",IF(AN$3&gt;(A2taxstdlife+$E502),((Input!$N$144+Input!$N$110)*$N$7)-SUM($N502:AM502),((Input!$N$144+Input!$N$110)*$N$7)/A2taxstdlife))</f>
        <v>0</v>
      </c>
      <c r="AO502" s="161">
        <f>IF(A2taxstdlife="n/a","n/a",IF(AO$3&gt;(A2taxstdlife+$E502),((Input!$N$144+Input!$N$110)*$N$7)-SUM($N502:AN502),((Input!$N$144+Input!$N$110)*$N$7)/A2taxstdlife))</f>
        <v>0</v>
      </c>
      <c r="AP502" s="161">
        <f>IF(A2taxstdlife="n/a","n/a",IF(AP$3&gt;(A2taxstdlife+$E502),((Input!$N$144+Input!$N$110)*$N$7)-SUM($N502:AO502),((Input!$N$144+Input!$N$110)*$N$7)/A2taxstdlife))</f>
        <v>0</v>
      </c>
      <c r="AQ502" s="161">
        <f>IF(A2taxstdlife="n/a","n/a",IF(AQ$3&gt;(A2taxstdlife+$E502),((Input!$N$144+Input!$N$110)*$N$7)-SUM($N502:AP502),((Input!$N$144+Input!$N$110)*$N$7)/A2taxstdlife))</f>
        <v>0</v>
      </c>
      <c r="AR502" s="161">
        <f>IF(A2taxstdlife="n/a","n/a",IF(AR$3&gt;(A2taxstdlife+$E502),((Input!$N$144+Input!$N$110)*$N$7)-SUM($N502:AQ502),((Input!$N$144+Input!$N$110)*$N$7)/A2taxstdlife))</f>
        <v>0</v>
      </c>
      <c r="AS502" s="161">
        <f>IF(A2taxstdlife="n/a","n/a",IF(AS$3&gt;(A2taxstdlife+$E502),((Input!$N$144+Input!$N$110)*$N$7)-SUM($N502:AR502),((Input!$N$144+Input!$N$110)*$N$7)/A2taxstdlife))</f>
        <v>0</v>
      </c>
      <c r="AT502" s="161">
        <f>IF(A2taxstdlife="n/a","n/a",IF(AT$3&gt;(A2taxstdlife+$E502),((Input!$N$144+Input!$N$110)*$N$7)-SUM($N502:AS502),((Input!$N$144+Input!$N$110)*$N$7)/A2taxstdlife))</f>
        <v>0</v>
      </c>
      <c r="AU502" s="161">
        <f>IF(A2taxstdlife="n/a","n/a",IF(AU$3&gt;(A2taxstdlife+$E502),((Input!$N$144+Input!$N$110)*$N$7)-SUM($N502:AT502),((Input!$N$144+Input!$N$110)*$N$7)/A2taxstdlife))</f>
        <v>0</v>
      </c>
      <c r="AV502" s="161">
        <f>IF(A2taxstdlife="n/a","n/a",IF(AV$3&gt;(A2taxstdlife+$E502),((Input!$N$144+Input!$N$110)*$N$7)-SUM($N502:AU502),((Input!$N$144+Input!$N$110)*$N$7)/A2taxstdlife))</f>
        <v>0</v>
      </c>
      <c r="AW502" s="161">
        <f>IF(A2taxstdlife="n/a","n/a",IF(AW$3&gt;(A2taxstdlife+$E502),((Input!$N$144+Input!$N$110)*$N$7)-SUM($N502:AV502),((Input!$N$144+Input!$N$110)*$N$7)/A2taxstdlife))</f>
        <v>0</v>
      </c>
      <c r="AX502" s="161">
        <f>IF(A2taxstdlife="n/a","n/a",IF(AX$3&gt;(A2taxstdlife+$E502),((Input!$N$144+Input!$N$110)*$N$7)-SUM($N502:AW502),((Input!$N$144+Input!$N$110)*$N$7)/A2taxstdlife))</f>
        <v>0</v>
      </c>
      <c r="AY502" s="161">
        <f>IF(A2taxstdlife="n/a","n/a",IF(AY$3&gt;(A2taxstdlife+$E502),((Input!$N$144+Input!$N$110)*$N$7)-SUM($N502:AX502),((Input!$N$144+Input!$N$110)*$N$7)/A2taxstdlife))</f>
        <v>0</v>
      </c>
      <c r="AZ502" s="161">
        <f>IF(A2taxstdlife="n/a","n/a",IF(AZ$3&gt;(A2taxstdlife+$E502),((Input!$N$144+Input!$N$110)*$N$7)-SUM($N502:AY502),((Input!$N$144+Input!$N$110)*$N$7)/A2taxstdlife))</f>
        <v>0</v>
      </c>
      <c r="BA502" s="161">
        <f>IF(A2taxstdlife="n/a","n/a",IF(BA$3&gt;(A2taxstdlife+$E502),((Input!$N$144+Input!$N$110)*$N$7)-SUM($N502:AZ502),((Input!$N$144+Input!$N$110)*$N$7)/A2taxstdlife))</f>
        <v>0</v>
      </c>
      <c r="BB502" s="161">
        <f>IF(A2taxstdlife="n/a","n/a",IF(BB$3&gt;(A2taxstdlife+$E502),((Input!$N$144+Input!$N$110)*$N$7)-SUM($N502:BA502),((Input!$N$144+Input!$N$110)*$N$7)/A2taxstdlife))</f>
        <v>0</v>
      </c>
      <c r="BC502" s="161">
        <f>IF(A2taxstdlife="n/a","n/a",IF(BC$3&gt;(A2taxstdlife+$E502),((Input!$N$144+Input!$N$110)*$N$7)-SUM($N502:BB502),((Input!$N$144+Input!$N$110)*$N$7)/A2taxstdlife))</f>
        <v>0</v>
      </c>
      <c r="BD502" s="161">
        <f>IF(A2taxstdlife="n/a","n/a",IF(BD$3&gt;(A2taxstdlife+$E502),((Input!$N$144+Input!$N$110)*$N$7)-SUM($N502:BC502),((Input!$N$144+Input!$N$110)*$N$7)/A2taxstdlife))</f>
        <v>0</v>
      </c>
      <c r="BE502" s="161">
        <f>IF(A2taxstdlife="n/a","n/a",IF(BE$3&gt;(A2taxstdlife+$E502),((Input!$N$144+Input!$N$110)*$N$7)-SUM($N502:BD502),((Input!$N$144+Input!$N$110)*$N$7)/A2taxstdlife))</f>
        <v>0</v>
      </c>
      <c r="BF502" s="161">
        <f>IF(A2taxstdlife="n/a","n/a",IF(BF$3&gt;(A2taxstdlife+$E502),((Input!$N$144+Input!$N$110)*$N$7)-SUM($N502:BE502),((Input!$N$144+Input!$N$110)*$N$7)/A2taxstdlife))</f>
        <v>0</v>
      </c>
      <c r="BG502" s="161">
        <f>IF(A2taxstdlife="n/a","n/a",IF(BG$3&gt;(A2taxstdlife+$E502),((Input!$N$144+Input!$N$110)*$N$7)-SUM($N502:BF502),((Input!$N$144+Input!$N$110)*$N$7)/A2taxstdlife))</f>
        <v>0</v>
      </c>
      <c r="BH502" s="161">
        <f>IF(A2taxstdlife="n/a","n/a",IF(BH$3&gt;(A2taxstdlife+$E502),((Input!$N$144+Input!$N$110)*$N$7)-SUM($N502:BG502),((Input!$N$144+Input!$N$110)*$N$7)/A2taxstdlife))</f>
        <v>0</v>
      </c>
      <c r="BI502" s="161">
        <f>IF(A2taxstdlife="n/a","n/a",IF(BI$3&gt;(A2taxstdlife+$E502),((Input!$N$144+Input!$N$110)*$N$7)-SUM($N502:BH502),((Input!$N$144+Input!$N$110)*$N$7)/A2taxstdlife))</f>
        <v>0</v>
      </c>
      <c r="BJ502" s="19"/>
      <c r="BK502" s="19"/>
    </row>
    <row r="503" spans="1:63" s="6" customFormat="1" hidden="1" outlineLevel="2" x14ac:dyDescent="0.2">
      <c r="A503" s="19"/>
      <c r="B503" s="19"/>
      <c r="C503" s="35"/>
      <c r="D503" s="469"/>
      <c r="E503" s="281">
        <v>9</v>
      </c>
      <c r="F503" s="37"/>
      <c r="G503" s="305"/>
      <c r="H503" s="307"/>
      <c r="I503" s="307"/>
      <c r="J503" s="307"/>
      <c r="K503" s="307"/>
      <c r="L503" s="307"/>
      <c r="M503" s="307"/>
      <c r="N503" s="307"/>
      <c r="O503" s="306"/>
      <c r="P503" s="161">
        <f>IF(A2taxstdlife="n/a","n/a",IF(P$3&gt;(A2taxstdlife+$E503),((Input!$O$144+Input!$O$110)*$O$7)-SUM($O503:O503),((Input!$O$144+Input!$O$110)*$O$7)/A2taxstdlife))</f>
        <v>0</v>
      </c>
      <c r="Q503" s="161">
        <f>IF(A2taxstdlife="n/a","n/a",IF(Q$3&gt;(A2taxstdlife+$E503),((Input!$O$144+Input!$O$110)*$O$7)-SUM($O503:P503),((Input!$O$144+Input!$O$110)*$O$7)/A2taxstdlife))</f>
        <v>0</v>
      </c>
      <c r="R503" s="161">
        <f>IF(A2taxstdlife="n/a","n/a",IF(R$3&gt;(A2taxstdlife+$E503),((Input!$O$144+Input!$O$110)*$O$7)-SUM($O503:Q503),((Input!$O$144+Input!$O$110)*$O$7)/A2taxstdlife))</f>
        <v>0</v>
      </c>
      <c r="S503" s="161">
        <f>IF(A2taxstdlife="n/a","n/a",IF(S$3&gt;(A2taxstdlife+$E503),((Input!$O$144+Input!$O$110)*$O$7)-SUM($O503:R503),((Input!$O$144+Input!$O$110)*$O$7)/A2taxstdlife))</f>
        <v>0</v>
      </c>
      <c r="T503" s="161">
        <f>IF(A2taxstdlife="n/a","n/a",IF(T$3&gt;(A2taxstdlife+$E503),((Input!$O$144+Input!$O$110)*$O$7)-SUM($O503:S503),((Input!$O$144+Input!$O$110)*$O$7)/A2taxstdlife))</f>
        <v>0</v>
      </c>
      <c r="U503" s="161">
        <f>IF(A2taxstdlife="n/a","n/a",IF(U$3&gt;(A2taxstdlife+$E503),((Input!$O$144+Input!$O$110)*$O$7)-SUM($O503:T503),((Input!$O$144+Input!$O$110)*$O$7)/A2taxstdlife))</f>
        <v>0</v>
      </c>
      <c r="V503" s="161">
        <f>IF(A2taxstdlife="n/a","n/a",IF(V$3&gt;(A2taxstdlife+$E503),((Input!$O$144+Input!$O$110)*$O$7)-SUM($O503:U503),((Input!$O$144+Input!$O$110)*$O$7)/A2taxstdlife))</f>
        <v>0</v>
      </c>
      <c r="W503" s="161">
        <f>IF(A2taxstdlife="n/a","n/a",IF(W$3&gt;(A2taxstdlife+$E503),((Input!$O$144+Input!$O$110)*$O$7)-SUM($O503:V503),((Input!$O$144+Input!$O$110)*$O$7)/A2taxstdlife))</f>
        <v>0</v>
      </c>
      <c r="X503" s="161">
        <f>IF(A2taxstdlife="n/a","n/a",IF(X$3&gt;(A2taxstdlife+$E503),((Input!$O$144+Input!$O$110)*$O$7)-SUM($O503:W503),((Input!$O$144+Input!$O$110)*$O$7)/A2taxstdlife))</f>
        <v>0</v>
      </c>
      <c r="Y503" s="161">
        <f>IF(A2taxstdlife="n/a","n/a",IF(Y$3&gt;(A2taxstdlife+$E503),((Input!$O$144+Input!$O$110)*$O$7)-SUM($O503:X503),((Input!$O$144+Input!$O$110)*$O$7)/A2taxstdlife))</f>
        <v>0</v>
      </c>
      <c r="Z503" s="161">
        <f>IF(A2taxstdlife="n/a","n/a",IF(Z$3&gt;(A2taxstdlife+$E503),((Input!$O$144+Input!$O$110)*$O$7)-SUM($O503:Y503),((Input!$O$144+Input!$O$110)*$O$7)/A2taxstdlife))</f>
        <v>0</v>
      </c>
      <c r="AA503" s="161">
        <f>IF(A2taxstdlife="n/a","n/a",IF(AA$3&gt;(A2taxstdlife+$E503),((Input!$O$144+Input!$O$110)*$O$7)-SUM($O503:Z503),((Input!$O$144+Input!$O$110)*$O$7)/A2taxstdlife))</f>
        <v>0</v>
      </c>
      <c r="AB503" s="161">
        <f>IF(A2taxstdlife="n/a","n/a",IF(AB$3&gt;(A2taxstdlife+$E503),((Input!$O$144+Input!$O$110)*$O$7)-SUM($O503:AA503),((Input!$O$144+Input!$O$110)*$O$7)/A2taxstdlife))</f>
        <v>0</v>
      </c>
      <c r="AC503" s="161">
        <f>IF(A2taxstdlife="n/a","n/a",IF(AC$3&gt;(A2taxstdlife+$E503),((Input!$O$144+Input!$O$110)*$O$7)-SUM($O503:AB503),((Input!$O$144+Input!$O$110)*$O$7)/A2taxstdlife))</f>
        <v>0</v>
      </c>
      <c r="AD503" s="161">
        <f>IF(A2taxstdlife="n/a","n/a",IF(AD$3&gt;(A2taxstdlife+$E503),((Input!$O$144+Input!$O$110)*$O$7)-SUM($O503:AC503),((Input!$O$144+Input!$O$110)*$O$7)/A2taxstdlife))</f>
        <v>0</v>
      </c>
      <c r="AE503" s="161">
        <f>IF(A2taxstdlife="n/a","n/a",IF(AE$3&gt;(A2taxstdlife+$E503),((Input!$O$144+Input!$O$110)*$O$7)-SUM($O503:AD503),((Input!$O$144+Input!$O$110)*$O$7)/A2taxstdlife))</f>
        <v>0</v>
      </c>
      <c r="AF503" s="161">
        <f>IF(A2taxstdlife="n/a","n/a",IF(AF$3&gt;(A2taxstdlife+$E503),((Input!$O$144+Input!$O$110)*$O$7)-SUM($O503:AE503),((Input!$O$144+Input!$O$110)*$O$7)/A2taxstdlife))</f>
        <v>0</v>
      </c>
      <c r="AG503" s="161">
        <f>IF(A2taxstdlife="n/a","n/a",IF(AG$3&gt;(A2taxstdlife+$E503),((Input!$O$144+Input!$O$110)*$O$7)-SUM($O503:AF503),((Input!$O$144+Input!$O$110)*$O$7)/A2taxstdlife))</f>
        <v>0</v>
      </c>
      <c r="AH503" s="161">
        <f>IF(A2taxstdlife="n/a","n/a",IF(AH$3&gt;(A2taxstdlife+$E503),((Input!$O$144+Input!$O$110)*$O$7)-SUM($O503:AG503),((Input!$O$144+Input!$O$110)*$O$7)/A2taxstdlife))</f>
        <v>0</v>
      </c>
      <c r="AI503" s="161">
        <f>IF(A2taxstdlife="n/a","n/a",IF(AI$3&gt;(A2taxstdlife+$E503),((Input!$O$144+Input!$O$110)*$O$7)-SUM($O503:AH503),((Input!$O$144+Input!$O$110)*$O$7)/A2taxstdlife))</f>
        <v>0</v>
      </c>
      <c r="AJ503" s="161">
        <f>IF(A2taxstdlife="n/a","n/a",IF(AJ$3&gt;(A2taxstdlife+$E503),((Input!$O$144+Input!$O$110)*$O$7)-SUM($O503:AI503),((Input!$O$144+Input!$O$110)*$O$7)/A2taxstdlife))</f>
        <v>0</v>
      </c>
      <c r="AK503" s="161">
        <f>IF(A2taxstdlife="n/a","n/a",IF(AK$3&gt;(A2taxstdlife+$E503),((Input!$O$144+Input!$O$110)*$O$7)-SUM($O503:AJ503),((Input!$O$144+Input!$O$110)*$O$7)/A2taxstdlife))</f>
        <v>0</v>
      </c>
      <c r="AL503" s="161">
        <f>IF(A2taxstdlife="n/a","n/a",IF(AL$3&gt;(A2taxstdlife+$E503),((Input!$O$144+Input!$O$110)*$O$7)-SUM($O503:AK503),((Input!$O$144+Input!$O$110)*$O$7)/A2taxstdlife))</f>
        <v>0</v>
      </c>
      <c r="AM503" s="161">
        <f>IF(A2taxstdlife="n/a","n/a",IF(AM$3&gt;(A2taxstdlife+$E503),((Input!$O$144+Input!$O$110)*$O$7)-SUM($O503:AL503),((Input!$O$144+Input!$O$110)*$O$7)/A2taxstdlife))</f>
        <v>0</v>
      </c>
      <c r="AN503" s="161">
        <f>IF(A2taxstdlife="n/a","n/a",IF(AN$3&gt;(A2taxstdlife+$E503),((Input!$O$144+Input!$O$110)*$O$7)-SUM($O503:AM503),((Input!$O$144+Input!$O$110)*$O$7)/A2taxstdlife))</f>
        <v>0</v>
      </c>
      <c r="AO503" s="161">
        <f>IF(A2taxstdlife="n/a","n/a",IF(AO$3&gt;(A2taxstdlife+$E503),((Input!$O$144+Input!$O$110)*$O$7)-SUM($O503:AN503),((Input!$O$144+Input!$O$110)*$O$7)/A2taxstdlife))</f>
        <v>0</v>
      </c>
      <c r="AP503" s="161">
        <f>IF(A2taxstdlife="n/a","n/a",IF(AP$3&gt;(A2taxstdlife+$E503),((Input!$O$144+Input!$O$110)*$O$7)-SUM($O503:AO503),((Input!$O$144+Input!$O$110)*$O$7)/A2taxstdlife))</f>
        <v>0</v>
      </c>
      <c r="AQ503" s="161">
        <f>IF(A2taxstdlife="n/a","n/a",IF(AQ$3&gt;(A2taxstdlife+$E503),((Input!$O$144+Input!$O$110)*$O$7)-SUM($O503:AP503),((Input!$O$144+Input!$O$110)*$O$7)/A2taxstdlife))</f>
        <v>0</v>
      </c>
      <c r="AR503" s="161">
        <f>IF(A2taxstdlife="n/a","n/a",IF(AR$3&gt;(A2taxstdlife+$E503),((Input!$O$144+Input!$O$110)*$O$7)-SUM($O503:AQ503),((Input!$O$144+Input!$O$110)*$O$7)/A2taxstdlife))</f>
        <v>0</v>
      </c>
      <c r="AS503" s="161">
        <f>IF(A2taxstdlife="n/a","n/a",IF(AS$3&gt;(A2taxstdlife+$E503),((Input!$O$144+Input!$O$110)*$O$7)-SUM($O503:AR503),((Input!$O$144+Input!$O$110)*$O$7)/A2taxstdlife))</f>
        <v>0</v>
      </c>
      <c r="AT503" s="161">
        <f>IF(A2taxstdlife="n/a","n/a",IF(AT$3&gt;(A2taxstdlife+$E503),((Input!$O$144+Input!$O$110)*$O$7)-SUM($O503:AS503),((Input!$O$144+Input!$O$110)*$O$7)/A2taxstdlife))</f>
        <v>0</v>
      </c>
      <c r="AU503" s="161">
        <f>IF(A2taxstdlife="n/a","n/a",IF(AU$3&gt;(A2taxstdlife+$E503),((Input!$O$144+Input!$O$110)*$O$7)-SUM($O503:AT503),((Input!$O$144+Input!$O$110)*$O$7)/A2taxstdlife))</f>
        <v>0</v>
      </c>
      <c r="AV503" s="161">
        <f>IF(A2taxstdlife="n/a","n/a",IF(AV$3&gt;(A2taxstdlife+$E503),((Input!$O$144+Input!$O$110)*$O$7)-SUM($O503:AU503),((Input!$O$144+Input!$O$110)*$O$7)/A2taxstdlife))</f>
        <v>0</v>
      </c>
      <c r="AW503" s="161">
        <f>IF(A2taxstdlife="n/a","n/a",IF(AW$3&gt;(A2taxstdlife+$E503),((Input!$O$144+Input!$O$110)*$O$7)-SUM($O503:AV503),((Input!$O$144+Input!$O$110)*$O$7)/A2taxstdlife))</f>
        <v>0</v>
      </c>
      <c r="AX503" s="161">
        <f>IF(A2taxstdlife="n/a","n/a",IF(AX$3&gt;(A2taxstdlife+$E503),((Input!$O$144+Input!$O$110)*$O$7)-SUM($O503:AW503),((Input!$O$144+Input!$O$110)*$O$7)/A2taxstdlife))</f>
        <v>0</v>
      </c>
      <c r="AY503" s="161">
        <f>IF(A2taxstdlife="n/a","n/a",IF(AY$3&gt;(A2taxstdlife+$E503),((Input!$O$144+Input!$O$110)*$O$7)-SUM($O503:AX503),((Input!$O$144+Input!$O$110)*$O$7)/A2taxstdlife))</f>
        <v>0</v>
      </c>
      <c r="AZ503" s="161">
        <f>IF(A2taxstdlife="n/a","n/a",IF(AZ$3&gt;(A2taxstdlife+$E503),((Input!$O$144+Input!$O$110)*$O$7)-SUM($O503:AY503),((Input!$O$144+Input!$O$110)*$O$7)/A2taxstdlife))</f>
        <v>0</v>
      </c>
      <c r="BA503" s="161">
        <f>IF(A2taxstdlife="n/a","n/a",IF(BA$3&gt;(A2taxstdlife+$E503),((Input!$O$144+Input!$O$110)*$O$7)-SUM($O503:AZ503),((Input!$O$144+Input!$O$110)*$O$7)/A2taxstdlife))</f>
        <v>0</v>
      </c>
      <c r="BB503" s="161">
        <f>IF(A2taxstdlife="n/a","n/a",IF(BB$3&gt;(A2taxstdlife+$E503),((Input!$O$144+Input!$O$110)*$O$7)-SUM($O503:BA503),((Input!$O$144+Input!$O$110)*$O$7)/A2taxstdlife))</f>
        <v>0</v>
      </c>
      <c r="BC503" s="161">
        <f>IF(A2taxstdlife="n/a","n/a",IF(BC$3&gt;(A2taxstdlife+$E503),((Input!$O$144+Input!$O$110)*$O$7)-SUM($O503:BB503),((Input!$O$144+Input!$O$110)*$O$7)/A2taxstdlife))</f>
        <v>0</v>
      </c>
      <c r="BD503" s="161">
        <f>IF(A2taxstdlife="n/a","n/a",IF(BD$3&gt;(A2taxstdlife+$E503),((Input!$O$144+Input!$O$110)*$O$7)-SUM($O503:BC503),((Input!$O$144+Input!$O$110)*$O$7)/A2taxstdlife))</f>
        <v>0</v>
      </c>
      <c r="BE503" s="161">
        <f>IF(A2taxstdlife="n/a","n/a",IF(BE$3&gt;(A2taxstdlife+$E503),((Input!$O$144+Input!$O$110)*$O$7)-SUM($O503:BD503),((Input!$O$144+Input!$O$110)*$O$7)/A2taxstdlife))</f>
        <v>0</v>
      </c>
      <c r="BF503" s="161">
        <f>IF(A2taxstdlife="n/a","n/a",IF(BF$3&gt;(A2taxstdlife+$E503),((Input!$O$144+Input!$O$110)*$O$7)-SUM($O503:BE503),((Input!$O$144+Input!$O$110)*$O$7)/A2taxstdlife))</f>
        <v>0</v>
      </c>
      <c r="BG503" s="161">
        <f>IF(A2taxstdlife="n/a","n/a",IF(BG$3&gt;(A2taxstdlife+$E503),((Input!$O$144+Input!$O$110)*$O$7)-SUM($O503:BF503),((Input!$O$144+Input!$O$110)*$O$7)/A2taxstdlife))</f>
        <v>0</v>
      </c>
      <c r="BH503" s="161">
        <f>IF(A2taxstdlife="n/a","n/a",IF(BH$3&gt;(A2taxstdlife+$E503),((Input!$O$144+Input!$O$110)*$O$7)-SUM($O503:BG503),((Input!$O$144+Input!$O$110)*$O$7)/A2taxstdlife))</f>
        <v>0</v>
      </c>
      <c r="BI503" s="161">
        <f>IF(A2taxstdlife="n/a","n/a",IF(BI$3&gt;(A2taxstdlife+$E503),((Input!$O$144+Input!$O$110)*$O$7)-SUM($O503:BH503),((Input!$O$144+Input!$O$110)*$O$7)/A2taxstdlife))</f>
        <v>0</v>
      </c>
      <c r="BJ503" s="19"/>
      <c r="BK503" s="19"/>
    </row>
    <row r="504" spans="1:63" s="6" customFormat="1" hidden="1" outlineLevel="2" x14ac:dyDescent="0.2">
      <c r="A504" s="19"/>
      <c r="B504" s="19"/>
      <c r="C504" s="35"/>
      <c r="D504" s="469"/>
      <c r="E504" s="282">
        <v>10</v>
      </c>
      <c r="F504" s="37"/>
      <c r="G504" s="305"/>
      <c r="H504" s="307"/>
      <c r="I504" s="307"/>
      <c r="J504" s="307"/>
      <c r="K504" s="307"/>
      <c r="L504" s="307"/>
      <c r="M504" s="307"/>
      <c r="N504" s="307"/>
      <c r="O504" s="307"/>
      <c r="P504" s="306"/>
      <c r="Q504" s="161">
        <f>IF(A2taxstdlife="n/a","n/a",IF(Q$3&gt;(A2taxstdlife+$E504),((Input!$P$144+Input!$P$110)*$P$7)-SUM($P504:P504),((Input!$P$144+Input!$P$110)*$P$7)/A2taxstdlife))</f>
        <v>0</v>
      </c>
      <c r="R504" s="161">
        <f>IF(A2taxstdlife="n/a","n/a",IF(R$3&gt;(A2taxstdlife+$E504),((Input!$P$144+Input!$P$110)*$P$7)-SUM($P504:Q504),((Input!$P$144+Input!$P$110)*$P$7)/A2taxstdlife))</f>
        <v>0</v>
      </c>
      <c r="S504" s="161">
        <f>IF(A2taxstdlife="n/a","n/a",IF(S$3&gt;(A2taxstdlife+$E504),((Input!$P$144+Input!$P$110)*$P$7)-SUM($P504:R504),((Input!$P$144+Input!$P$110)*$P$7)/A2taxstdlife))</f>
        <v>0</v>
      </c>
      <c r="T504" s="161">
        <f>IF(A2taxstdlife="n/a","n/a",IF(T$3&gt;(A2taxstdlife+$E504),((Input!$P$144+Input!$P$110)*$P$7)-SUM($P504:S504),((Input!$P$144+Input!$P$110)*$P$7)/A2taxstdlife))</f>
        <v>0</v>
      </c>
      <c r="U504" s="161">
        <f>IF(A2taxstdlife="n/a","n/a",IF(U$3&gt;(A2taxstdlife+$E504),((Input!$P$144+Input!$P$110)*$P$7)-SUM($P504:T504),((Input!$P$144+Input!$P$110)*$P$7)/A2taxstdlife))</f>
        <v>0</v>
      </c>
      <c r="V504" s="161">
        <f>IF(A2taxstdlife="n/a","n/a",IF(V$3&gt;(A2taxstdlife+$E504),((Input!$P$144+Input!$P$110)*$P$7)-SUM($P504:U504),((Input!$P$144+Input!$P$110)*$P$7)/A2taxstdlife))</f>
        <v>0</v>
      </c>
      <c r="W504" s="161">
        <f>IF(A2taxstdlife="n/a","n/a",IF(W$3&gt;(A2taxstdlife+$E504),((Input!$P$144+Input!$P$110)*$P$7)-SUM($P504:V504),((Input!$P$144+Input!$P$110)*$P$7)/A2taxstdlife))</f>
        <v>0</v>
      </c>
      <c r="X504" s="161">
        <f>IF(A2taxstdlife="n/a","n/a",IF(X$3&gt;(A2taxstdlife+$E504),((Input!$P$144+Input!$P$110)*$P$7)-SUM($P504:W504),((Input!$P$144+Input!$P$110)*$P$7)/A2taxstdlife))</f>
        <v>0</v>
      </c>
      <c r="Y504" s="161">
        <f>IF(A2taxstdlife="n/a","n/a",IF(Y$3&gt;(A2taxstdlife+$E504),((Input!$P$144+Input!$P$110)*$P$7)-SUM($P504:X504),((Input!$P$144+Input!$P$110)*$P$7)/A2taxstdlife))</f>
        <v>0</v>
      </c>
      <c r="Z504" s="161">
        <f>IF(A2taxstdlife="n/a","n/a",IF(Z$3&gt;(A2taxstdlife+$E504),((Input!$P$144+Input!$P$110)*$P$7)-SUM($P504:Y504),((Input!$P$144+Input!$P$110)*$P$7)/A2taxstdlife))</f>
        <v>0</v>
      </c>
      <c r="AA504" s="161">
        <f>IF(A2taxstdlife="n/a","n/a",IF(AA$3&gt;(A2taxstdlife+$E504),((Input!$P$144+Input!$P$110)*$P$7)-SUM($P504:Z504),((Input!$P$144+Input!$P$110)*$P$7)/A2taxstdlife))</f>
        <v>0</v>
      </c>
      <c r="AB504" s="161">
        <f>IF(A2taxstdlife="n/a","n/a",IF(AB$3&gt;(A2taxstdlife+$E504),((Input!$P$144+Input!$P$110)*$P$7)-SUM($P504:AA504),((Input!$P$144+Input!$P$110)*$P$7)/A2taxstdlife))</f>
        <v>0</v>
      </c>
      <c r="AC504" s="161">
        <f>IF(A2taxstdlife="n/a","n/a",IF(AC$3&gt;(A2taxstdlife+$E504),((Input!$P$144+Input!$P$110)*$P$7)-SUM($P504:AB504),((Input!$P$144+Input!$P$110)*$P$7)/A2taxstdlife))</f>
        <v>0</v>
      </c>
      <c r="AD504" s="161">
        <f>IF(A2taxstdlife="n/a","n/a",IF(AD$3&gt;(A2taxstdlife+$E504),((Input!$P$144+Input!$P$110)*$P$7)-SUM($P504:AC504),((Input!$P$144+Input!$P$110)*$P$7)/A2taxstdlife))</f>
        <v>0</v>
      </c>
      <c r="AE504" s="161">
        <f>IF(A2taxstdlife="n/a","n/a",IF(AE$3&gt;(A2taxstdlife+$E504),((Input!$P$144+Input!$P$110)*$P$7)-SUM($P504:AD504),((Input!$P$144+Input!$P$110)*$P$7)/A2taxstdlife))</f>
        <v>0</v>
      </c>
      <c r="AF504" s="161">
        <f>IF(A2taxstdlife="n/a","n/a",IF(AF$3&gt;(A2taxstdlife+$E504),((Input!$P$144+Input!$P$110)*$P$7)-SUM($P504:AE504),((Input!$P$144+Input!$P$110)*$P$7)/A2taxstdlife))</f>
        <v>0</v>
      </c>
      <c r="AG504" s="161">
        <f>IF(A2taxstdlife="n/a","n/a",IF(AG$3&gt;(A2taxstdlife+$E504),((Input!$P$144+Input!$P$110)*$P$7)-SUM($P504:AF504),((Input!$P$144+Input!$P$110)*$P$7)/A2taxstdlife))</f>
        <v>0</v>
      </c>
      <c r="AH504" s="161">
        <f>IF(A2taxstdlife="n/a","n/a",IF(AH$3&gt;(A2taxstdlife+$E504),((Input!$P$144+Input!$P$110)*$P$7)-SUM($P504:AG504),((Input!$P$144+Input!$P$110)*$P$7)/A2taxstdlife))</f>
        <v>0</v>
      </c>
      <c r="AI504" s="161">
        <f>IF(A2taxstdlife="n/a","n/a",IF(AI$3&gt;(A2taxstdlife+$E504),((Input!$P$144+Input!$P$110)*$P$7)-SUM($P504:AH504),((Input!$P$144+Input!$P$110)*$P$7)/A2taxstdlife))</f>
        <v>0</v>
      </c>
      <c r="AJ504" s="161">
        <f>IF(A2taxstdlife="n/a","n/a",IF(AJ$3&gt;(A2taxstdlife+$E504),((Input!$P$144+Input!$P$110)*$P$7)-SUM($P504:AI504),((Input!$P$144+Input!$P$110)*$P$7)/A2taxstdlife))</f>
        <v>0</v>
      </c>
      <c r="AK504" s="161">
        <f>IF(A2taxstdlife="n/a","n/a",IF(AK$3&gt;(A2taxstdlife+$E504),((Input!$P$144+Input!$P$110)*$P$7)-SUM($P504:AJ504),((Input!$P$144+Input!$P$110)*$P$7)/A2taxstdlife))</f>
        <v>0</v>
      </c>
      <c r="AL504" s="161">
        <f>IF(A2taxstdlife="n/a","n/a",IF(AL$3&gt;(A2taxstdlife+$E504),((Input!$P$144+Input!$P$110)*$P$7)-SUM($P504:AK504),((Input!$P$144+Input!$P$110)*$P$7)/A2taxstdlife))</f>
        <v>0</v>
      </c>
      <c r="AM504" s="161">
        <f>IF(A2taxstdlife="n/a","n/a",IF(AM$3&gt;(A2taxstdlife+$E504),((Input!$P$144+Input!$P$110)*$P$7)-SUM($P504:AL504),((Input!$P$144+Input!$P$110)*$P$7)/A2taxstdlife))</f>
        <v>0</v>
      </c>
      <c r="AN504" s="161">
        <f>IF(A2taxstdlife="n/a","n/a",IF(AN$3&gt;(A2taxstdlife+$E504),((Input!$P$144+Input!$P$110)*$P$7)-SUM($P504:AM504),((Input!$P$144+Input!$P$110)*$P$7)/A2taxstdlife))</f>
        <v>0</v>
      </c>
      <c r="AO504" s="161">
        <f>IF(A2taxstdlife="n/a","n/a",IF(AO$3&gt;(A2taxstdlife+$E504),((Input!$P$144+Input!$P$110)*$P$7)-SUM($P504:AN504),((Input!$P$144+Input!$P$110)*$P$7)/A2taxstdlife))</f>
        <v>0</v>
      </c>
      <c r="AP504" s="161">
        <f>IF(A2taxstdlife="n/a","n/a",IF(AP$3&gt;(A2taxstdlife+$E504),((Input!$P$144+Input!$P$110)*$P$7)-SUM($P504:AO504),((Input!$P$144+Input!$P$110)*$P$7)/A2taxstdlife))</f>
        <v>0</v>
      </c>
      <c r="AQ504" s="161">
        <f>IF(A2taxstdlife="n/a","n/a",IF(AQ$3&gt;(A2taxstdlife+$E504),((Input!$P$144+Input!$P$110)*$P$7)-SUM($P504:AP504),((Input!$P$144+Input!$P$110)*$P$7)/A2taxstdlife))</f>
        <v>0</v>
      </c>
      <c r="AR504" s="161">
        <f>IF(A2taxstdlife="n/a","n/a",IF(AR$3&gt;(A2taxstdlife+$E504),((Input!$P$144+Input!$P$110)*$P$7)-SUM($P504:AQ504),((Input!$P$144+Input!$P$110)*$P$7)/A2taxstdlife))</f>
        <v>0</v>
      </c>
      <c r="AS504" s="161">
        <f>IF(A2taxstdlife="n/a","n/a",IF(AS$3&gt;(A2taxstdlife+$E504),((Input!$P$144+Input!$P$110)*$P$7)-SUM($P504:AR504),((Input!$P$144+Input!$P$110)*$P$7)/A2taxstdlife))</f>
        <v>0</v>
      </c>
      <c r="AT504" s="161">
        <f>IF(A2taxstdlife="n/a","n/a",IF(AT$3&gt;(A2taxstdlife+$E504),((Input!$P$144+Input!$P$110)*$P$7)-SUM($P504:AS504),((Input!$P$144+Input!$P$110)*$P$7)/A2taxstdlife))</f>
        <v>0</v>
      </c>
      <c r="AU504" s="161">
        <f>IF(A2taxstdlife="n/a","n/a",IF(AU$3&gt;(A2taxstdlife+$E504),((Input!$P$144+Input!$P$110)*$P$7)-SUM($P504:AT504),((Input!$P$144+Input!$P$110)*$P$7)/A2taxstdlife))</f>
        <v>0</v>
      </c>
      <c r="AV504" s="161">
        <f>IF(A2taxstdlife="n/a","n/a",IF(AV$3&gt;(A2taxstdlife+$E504),((Input!$P$144+Input!$P$110)*$P$7)-SUM($P504:AU504),((Input!$P$144+Input!$P$110)*$P$7)/A2taxstdlife))</f>
        <v>0</v>
      </c>
      <c r="AW504" s="161">
        <f>IF(A2taxstdlife="n/a","n/a",IF(AW$3&gt;(A2taxstdlife+$E504),((Input!$P$144+Input!$P$110)*$P$7)-SUM($P504:AV504),((Input!$P$144+Input!$P$110)*$P$7)/A2taxstdlife))</f>
        <v>0</v>
      </c>
      <c r="AX504" s="161">
        <f>IF(A2taxstdlife="n/a","n/a",IF(AX$3&gt;(A2taxstdlife+$E504),((Input!$P$144+Input!$P$110)*$P$7)-SUM($P504:AW504),((Input!$P$144+Input!$P$110)*$P$7)/A2taxstdlife))</f>
        <v>0</v>
      </c>
      <c r="AY504" s="161">
        <f>IF(A2taxstdlife="n/a","n/a",IF(AY$3&gt;(A2taxstdlife+$E504),((Input!$P$144+Input!$P$110)*$P$7)-SUM($P504:AX504),((Input!$P$144+Input!$P$110)*$P$7)/A2taxstdlife))</f>
        <v>0</v>
      </c>
      <c r="AZ504" s="161">
        <f>IF(A2taxstdlife="n/a","n/a",IF(AZ$3&gt;(A2taxstdlife+$E504),((Input!$P$144+Input!$P$110)*$P$7)-SUM($P504:AY504),((Input!$P$144+Input!$P$110)*$P$7)/A2taxstdlife))</f>
        <v>0</v>
      </c>
      <c r="BA504" s="161">
        <f>IF(A2taxstdlife="n/a","n/a",IF(BA$3&gt;(A2taxstdlife+$E504),((Input!$P$144+Input!$P$110)*$P$7)-SUM($P504:AZ504),((Input!$P$144+Input!$P$110)*$P$7)/A2taxstdlife))</f>
        <v>0</v>
      </c>
      <c r="BB504" s="161">
        <f>IF(A2taxstdlife="n/a","n/a",IF(BB$3&gt;(A2taxstdlife+$E504),((Input!$P$144+Input!$P$110)*$P$7)-SUM($P504:BA504),((Input!$P$144+Input!$P$110)*$P$7)/A2taxstdlife))</f>
        <v>0</v>
      </c>
      <c r="BC504" s="161">
        <f>IF(A2taxstdlife="n/a","n/a",IF(BC$3&gt;(A2taxstdlife+$E504),((Input!$P$144+Input!$P$110)*$P$7)-SUM($P504:BB504),((Input!$P$144+Input!$P$110)*$P$7)/A2taxstdlife))</f>
        <v>0</v>
      </c>
      <c r="BD504" s="161">
        <f>IF(A2taxstdlife="n/a","n/a",IF(BD$3&gt;(A2taxstdlife+$E504),((Input!$P$144+Input!$P$110)*$P$7)-SUM($P504:BC504),((Input!$P$144+Input!$P$110)*$P$7)/A2taxstdlife))</f>
        <v>0</v>
      </c>
      <c r="BE504" s="161">
        <f>IF(A2taxstdlife="n/a","n/a",IF(BE$3&gt;(A2taxstdlife+$E504),((Input!$P$144+Input!$P$110)*$P$7)-SUM($P504:BD504),((Input!$P$144+Input!$P$110)*$P$7)/A2taxstdlife))</f>
        <v>0</v>
      </c>
      <c r="BF504" s="161">
        <f>IF(A2taxstdlife="n/a","n/a",IF(BF$3&gt;(A2taxstdlife+$E504),((Input!$P$144+Input!$P$110)*$P$7)-SUM($P504:BE504),((Input!$P$144+Input!$P$110)*$P$7)/A2taxstdlife))</f>
        <v>0</v>
      </c>
      <c r="BG504" s="161">
        <f>IF(A2taxstdlife="n/a","n/a",IF(BG$3&gt;(A2taxstdlife+$E504),((Input!$P$144+Input!$P$110)*$P$7)-SUM($P504:BF504),((Input!$P$144+Input!$P$110)*$P$7)/A2taxstdlife))</f>
        <v>0</v>
      </c>
      <c r="BH504" s="161">
        <f>IF(A2taxstdlife="n/a","n/a",IF(BH$3&gt;(A2taxstdlife+$E504),((Input!$P$144+Input!$P$110)*$P$7)-SUM($P504:BG504),((Input!$P$144+Input!$P$110)*$P$7)/A2taxstdlife))</f>
        <v>0</v>
      </c>
      <c r="BI504" s="161">
        <f>IF(A2taxstdlife="n/a","n/a",IF(BI$3&gt;(A2taxstdlife+$E504),((Input!$P$144+Input!$P$110)*$P$7)-SUM($P504:BH504),((Input!$P$144+Input!$P$110)*$P$7)/A2taxstdlife))</f>
        <v>0</v>
      </c>
      <c r="BJ504" s="19"/>
      <c r="BK504" s="19"/>
    </row>
    <row r="505" spans="1:63" s="6" customFormat="1" hidden="1" outlineLevel="1" x14ac:dyDescent="0.2">
      <c r="A505" s="19"/>
      <c r="B505" s="19"/>
      <c r="C505" s="35">
        <f>Asset2</f>
        <v>0</v>
      </c>
      <c r="D505" s="19"/>
      <c r="E505" s="19"/>
      <c r="F505" s="32"/>
      <c r="G505" s="156">
        <f>SUM(G493:G504)</f>
        <v>0</v>
      </c>
      <c r="H505" s="156">
        <f t="shared" ref="H505:BI505" si="110">SUM(H493:H504)</f>
        <v>0</v>
      </c>
      <c r="I505" s="156">
        <f t="shared" si="110"/>
        <v>0</v>
      </c>
      <c r="J505" s="156">
        <f t="shared" si="110"/>
        <v>0</v>
      </c>
      <c r="K505" s="156">
        <f t="shared" si="110"/>
        <v>0</v>
      </c>
      <c r="L505" s="156">
        <f t="shared" si="110"/>
        <v>0</v>
      </c>
      <c r="M505" s="156">
        <f t="shared" si="110"/>
        <v>0</v>
      </c>
      <c r="N505" s="156">
        <f t="shared" si="110"/>
        <v>0</v>
      </c>
      <c r="O505" s="156">
        <f t="shared" si="110"/>
        <v>0</v>
      </c>
      <c r="P505" s="156">
        <f t="shared" si="110"/>
        <v>0</v>
      </c>
      <c r="Q505" s="156">
        <f t="shared" si="110"/>
        <v>0</v>
      </c>
      <c r="R505" s="156">
        <f t="shared" si="110"/>
        <v>0</v>
      </c>
      <c r="S505" s="156">
        <f t="shared" si="110"/>
        <v>0</v>
      </c>
      <c r="T505" s="156">
        <f t="shared" si="110"/>
        <v>0</v>
      </c>
      <c r="U505" s="156">
        <f t="shared" si="110"/>
        <v>0</v>
      </c>
      <c r="V505" s="156">
        <f t="shared" si="110"/>
        <v>0</v>
      </c>
      <c r="W505" s="156">
        <f t="shared" si="110"/>
        <v>0</v>
      </c>
      <c r="X505" s="156">
        <f t="shared" si="110"/>
        <v>0</v>
      </c>
      <c r="Y505" s="156">
        <f t="shared" si="110"/>
        <v>0</v>
      </c>
      <c r="Z505" s="156">
        <f t="shared" si="110"/>
        <v>0</v>
      </c>
      <c r="AA505" s="156">
        <f t="shared" si="110"/>
        <v>0</v>
      </c>
      <c r="AB505" s="156">
        <f t="shared" si="110"/>
        <v>0</v>
      </c>
      <c r="AC505" s="156">
        <f t="shared" si="110"/>
        <v>0</v>
      </c>
      <c r="AD505" s="156">
        <f t="shared" si="110"/>
        <v>0</v>
      </c>
      <c r="AE505" s="156">
        <f t="shared" si="110"/>
        <v>0</v>
      </c>
      <c r="AF505" s="156">
        <f t="shared" si="110"/>
        <v>0</v>
      </c>
      <c r="AG505" s="156">
        <f t="shared" si="110"/>
        <v>0</v>
      </c>
      <c r="AH505" s="156">
        <f t="shared" si="110"/>
        <v>0</v>
      </c>
      <c r="AI505" s="156">
        <f t="shared" si="110"/>
        <v>0</v>
      </c>
      <c r="AJ505" s="156">
        <f t="shared" si="110"/>
        <v>0</v>
      </c>
      <c r="AK505" s="156">
        <f t="shared" si="110"/>
        <v>0</v>
      </c>
      <c r="AL505" s="156">
        <f t="shared" si="110"/>
        <v>0</v>
      </c>
      <c r="AM505" s="156">
        <f t="shared" si="110"/>
        <v>0</v>
      </c>
      <c r="AN505" s="156">
        <f t="shared" si="110"/>
        <v>0</v>
      </c>
      <c r="AO505" s="156">
        <f t="shared" si="110"/>
        <v>0</v>
      </c>
      <c r="AP505" s="156">
        <f t="shared" si="110"/>
        <v>0</v>
      </c>
      <c r="AQ505" s="156">
        <f t="shared" si="110"/>
        <v>0</v>
      </c>
      <c r="AR505" s="156">
        <f t="shared" si="110"/>
        <v>0</v>
      </c>
      <c r="AS505" s="156">
        <f t="shared" si="110"/>
        <v>0</v>
      </c>
      <c r="AT505" s="156">
        <f t="shared" si="110"/>
        <v>0</v>
      </c>
      <c r="AU505" s="156">
        <f t="shared" si="110"/>
        <v>0</v>
      </c>
      <c r="AV505" s="156">
        <f t="shared" si="110"/>
        <v>0</v>
      </c>
      <c r="AW505" s="156">
        <f t="shared" si="110"/>
        <v>0</v>
      </c>
      <c r="AX505" s="156">
        <f t="shared" si="110"/>
        <v>0</v>
      </c>
      <c r="AY505" s="156">
        <f t="shared" si="110"/>
        <v>0</v>
      </c>
      <c r="AZ505" s="156">
        <f t="shared" si="110"/>
        <v>0</v>
      </c>
      <c r="BA505" s="156">
        <f t="shared" si="110"/>
        <v>0</v>
      </c>
      <c r="BB505" s="156">
        <f t="shared" si="110"/>
        <v>0</v>
      </c>
      <c r="BC505" s="156">
        <f t="shared" si="110"/>
        <v>0</v>
      </c>
      <c r="BD505" s="156">
        <f t="shared" si="110"/>
        <v>0</v>
      </c>
      <c r="BE505" s="156">
        <f t="shared" si="110"/>
        <v>0</v>
      </c>
      <c r="BF505" s="156">
        <f t="shared" si="110"/>
        <v>0</v>
      </c>
      <c r="BG505" s="156">
        <f t="shared" si="110"/>
        <v>0</v>
      </c>
      <c r="BH505" s="156">
        <f t="shared" si="110"/>
        <v>0</v>
      </c>
      <c r="BI505" s="156">
        <f t="shared" si="110"/>
        <v>0</v>
      </c>
      <c r="BJ505" s="19"/>
      <c r="BK505" s="19"/>
    </row>
    <row r="506" spans="1:63" s="6" customFormat="1" hidden="1" outlineLevel="2" x14ac:dyDescent="0.2">
      <c r="A506" s="19"/>
      <c r="B506" s="42">
        <f>C518</f>
        <v>0</v>
      </c>
      <c r="C506" s="43"/>
      <c r="D506" s="44" t="s">
        <v>72</v>
      </c>
      <c r="E506" s="43"/>
      <c r="F506" s="45"/>
      <c r="G506" s="160">
        <f>IF(G$3&gt;A3taxremlife,A3taxvalue-SUM($F506:F506),IF(A3taxremlife="N/A","n/a",A3taxvalue/A3taxremlife))</f>
        <v>0</v>
      </c>
      <c r="H506" s="160">
        <f>IF(H$3&gt;A3taxremlife,A3taxvalue-SUM($F506:G506),IF(A3taxremlife="N/A","n/a",A3taxvalue/A3taxremlife))</f>
        <v>0</v>
      </c>
      <c r="I506" s="160">
        <f>IF(I$3&gt;A3taxremlife,A3taxvalue-SUM($F506:H506),IF(A3taxremlife="N/A","n/a",A3taxvalue/A3taxremlife))</f>
        <v>0</v>
      </c>
      <c r="J506" s="160">
        <f>IF(J$3&gt;A3taxremlife,A3taxvalue-SUM($F506:I506),IF(A3taxremlife="N/A","n/a",A3taxvalue/A3taxremlife))</f>
        <v>0</v>
      </c>
      <c r="K506" s="160">
        <f>IF(K$3&gt;A3taxremlife,A3taxvalue-SUM($F506:J506),IF(A3taxremlife="N/A","n/a",A3taxvalue/A3taxremlife))</f>
        <v>0</v>
      </c>
      <c r="L506" s="160">
        <f>IF(L$3&gt;A3taxremlife,A3taxvalue-SUM($F506:K506),IF(A3taxremlife="N/A","n/a",A3taxvalue/A3taxremlife))</f>
        <v>0</v>
      </c>
      <c r="M506" s="160">
        <f>IF(M$3&gt;A3taxremlife,A3taxvalue-SUM($F506:L506),IF(A3taxremlife="N/A","n/a",A3taxvalue/A3taxremlife))</f>
        <v>0</v>
      </c>
      <c r="N506" s="160">
        <f>IF(N$3&gt;A3taxremlife,A3taxvalue-SUM($F506:M506),IF(A3taxremlife="N/A","n/a",A3taxvalue/A3taxremlife))</f>
        <v>0</v>
      </c>
      <c r="O506" s="160">
        <f>IF(O$3&gt;A3taxremlife,A3taxvalue-SUM($F506:N506),IF(A3taxremlife="N/A","n/a",A3taxvalue/A3taxremlife))</f>
        <v>0</v>
      </c>
      <c r="P506" s="160">
        <f>IF(P$3&gt;A3taxremlife,A3taxvalue-SUM($F506:O506),IF(A3taxremlife="N/A","n/a",A3taxvalue/A3taxremlife))</f>
        <v>0</v>
      </c>
      <c r="Q506" s="160">
        <f>IF(Q$3&gt;A3taxremlife,A3taxvalue-SUM($F506:P506),IF(A3taxremlife="N/A","n/a",A3taxvalue/A3taxremlife))</f>
        <v>0</v>
      </c>
      <c r="R506" s="160">
        <f>IF(R$3&gt;A3taxremlife,A3taxvalue-SUM($F506:Q506),IF(A3taxremlife="N/A","n/a",A3taxvalue/A3taxremlife))</f>
        <v>0</v>
      </c>
      <c r="S506" s="160">
        <f>IF(S$3&gt;A3taxremlife,A3taxvalue-SUM($F506:R506),IF(A3taxremlife="N/A","n/a",A3taxvalue/A3taxremlife))</f>
        <v>0</v>
      </c>
      <c r="T506" s="160">
        <f>IF(T$3&gt;A3taxremlife,A3taxvalue-SUM($F506:S506),IF(A3taxremlife="N/A","n/a",A3taxvalue/A3taxremlife))</f>
        <v>0</v>
      </c>
      <c r="U506" s="160">
        <f>IF(U$3&gt;A3taxremlife,A3taxvalue-SUM($F506:T506),IF(A3taxremlife="N/A","n/a",A3taxvalue/A3taxremlife))</f>
        <v>0</v>
      </c>
      <c r="V506" s="160">
        <f>IF(V$3&gt;A3taxremlife,A3taxvalue-SUM($F506:U506),IF(A3taxremlife="N/A","n/a",A3taxvalue/A3taxremlife))</f>
        <v>0</v>
      </c>
      <c r="W506" s="160">
        <f>IF(W$3&gt;A3taxremlife,A3taxvalue-SUM($F506:V506),IF(A3taxremlife="N/A","n/a",A3taxvalue/A3taxremlife))</f>
        <v>0</v>
      </c>
      <c r="X506" s="160">
        <f>IF(X$3&gt;A3taxremlife,A3taxvalue-SUM($F506:W506),IF(A3taxremlife="N/A","n/a",A3taxvalue/A3taxremlife))</f>
        <v>0</v>
      </c>
      <c r="Y506" s="160">
        <f>IF(Y$3&gt;A3taxremlife,A3taxvalue-SUM($F506:X506),IF(A3taxremlife="N/A","n/a",A3taxvalue/A3taxremlife))</f>
        <v>0</v>
      </c>
      <c r="Z506" s="160">
        <f>IF(Z$3&gt;A3taxremlife,A3taxvalue-SUM($F506:Y506),IF(A3taxremlife="N/A","n/a",A3taxvalue/A3taxremlife))</f>
        <v>0</v>
      </c>
      <c r="AA506" s="160">
        <f>IF(AA$3&gt;A3taxremlife,A3taxvalue-SUM($F506:Z506),IF(A3taxremlife="N/A","n/a",A3taxvalue/A3taxremlife))</f>
        <v>0</v>
      </c>
      <c r="AB506" s="160">
        <f>IF(AB$3&gt;A3taxremlife,A3taxvalue-SUM($F506:AA506),IF(A3taxremlife="N/A","n/a",A3taxvalue/A3taxremlife))</f>
        <v>0</v>
      </c>
      <c r="AC506" s="160">
        <f>IF(AC$3&gt;A3taxremlife,A3taxvalue-SUM($F506:AB506),IF(A3taxremlife="N/A","n/a",A3taxvalue/A3taxremlife))</f>
        <v>0</v>
      </c>
      <c r="AD506" s="160">
        <f>IF(AD$3&gt;A3taxremlife,A3taxvalue-SUM($F506:AC506),IF(A3taxremlife="N/A","n/a",A3taxvalue/A3taxremlife))</f>
        <v>0</v>
      </c>
      <c r="AE506" s="160">
        <f>IF(AE$3&gt;A3taxremlife,A3taxvalue-SUM($F506:AD506),IF(A3taxremlife="N/A","n/a",A3taxvalue/A3taxremlife))</f>
        <v>0</v>
      </c>
      <c r="AF506" s="160">
        <f>IF(AF$3&gt;A3taxremlife,A3taxvalue-SUM($F506:AE506),IF(A3taxremlife="N/A","n/a",A3taxvalue/A3taxremlife))</f>
        <v>0</v>
      </c>
      <c r="AG506" s="160">
        <f>IF(AG$3&gt;A3taxremlife,A3taxvalue-SUM($F506:AF506),IF(A3taxremlife="N/A","n/a",A3taxvalue/A3taxremlife))</f>
        <v>0</v>
      </c>
      <c r="AH506" s="160">
        <f>IF(AH$3&gt;A3taxremlife,A3taxvalue-SUM($F506:AG506),IF(A3taxremlife="N/A","n/a",A3taxvalue/A3taxremlife))</f>
        <v>0</v>
      </c>
      <c r="AI506" s="160">
        <f>IF(AI$3&gt;A3taxremlife,A3taxvalue-SUM($F506:AH506),IF(A3taxremlife="N/A","n/a",A3taxvalue/A3taxremlife))</f>
        <v>0</v>
      </c>
      <c r="AJ506" s="160">
        <f>IF(AJ$3&gt;A3taxremlife,A3taxvalue-SUM($F506:AI506),IF(A3taxremlife="N/A","n/a",A3taxvalue/A3taxremlife))</f>
        <v>0</v>
      </c>
      <c r="AK506" s="160">
        <f>IF(AK$3&gt;A3taxremlife,A3taxvalue-SUM($F506:AJ506),IF(A3taxremlife="N/A","n/a",A3taxvalue/A3taxremlife))</f>
        <v>0</v>
      </c>
      <c r="AL506" s="160">
        <f>IF(AL$3&gt;A3taxremlife,A3taxvalue-SUM($F506:AK506),IF(A3taxremlife="N/A","n/a",A3taxvalue/A3taxremlife))</f>
        <v>0</v>
      </c>
      <c r="AM506" s="160">
        <f>IF(AM$3&gt;A3taxremlife,A3taxvalue-SUM($F506:AL506),IF(A3taxremlife="N/A","n/a",A3taxvalue/A3taxremlife))</f>
        <v>0</v>
      </c>
      <c r="AN506" s="160">
        <f>IF(AN$3&gt;A3taxremlife,A3taxvalue-SUM($F506:AM506),IF(A3taxremlife="N/A","n/a",A3taxvalue/A3taxremlife))</f>
        <v>0</v>
      </c>
      <c r="AO506" s="160">
        <f>IF(AO$3&gt;A3taxremlife,A3taxvalue-SUM($F506:AN506),IF(A3taxremlife="N/A","n/a",A3taxvalue/A3taxremlife))</f>
        <v>0</v>
      </c>
      <c r="AP506" s="160">
        <f>IF(AP$3&gt;A3taxremlife,A3taxvalue-SUM($F506:AO506),IF(A3taxremlife="N/A","n/a",A3taxvalue/A3taxremlife))</f>
        <v>0</v>
      </c>
      <c r="AQ506" s="160">
        <f>IF(AQ$3&gt;A3taxremlife,A3taxvalue-SUM($F506:AP506),IF(A3taxremlife="N/A","n/a",A3taxvalue/A3taxremlife))</f>
        <v>0</v>
      </c>
      <c r="AR506" s="160">
        <f>IF(AR$3&gt;A3taxremlife,A3taxvalue-SUM($F506:AQ506),IF(A3taxremlife="N/A","n/a",A3taxvalue/A3taxremlife))</f>
        <v>0</v>
      </c>
      <c r="AS506" s="160">
        <f>IF(AS$3&gt;A3taxremlife,A3taxvalue-SUM($F506:AR506),IF(A3taxremlife="N/A","n/a",A3taxvalue/A3taxremlife))</f>
        <v>0</v>
      </c>
      <c r="AT506" s="160">
        <f>IF(AT$3&gt;A3taxremlife,A3taxvalue-SUM($F506:AS506),IF(A3taxremlife="N/A","n/a",A3taxvalue/A3taxremlife))</f>
        <v>0</v>
      </c>
      <c r="AU506" s="160">
        <f>IF(AU$3&gt;A3taxremlife,A3taxvalue-SUM($F506:AT506),IF(A3taxremlife="N/A","n/a",A3taxvalue/A3taxremlife))</f>
        <v>0</v>
      </c>
      <c r="AV506" s="160">
        <f>IF(AV$3&gt;A3taxremlife,A3taxvalue-SUM($F506:AU506),IF(A3taxremlife="N/A","n/a",A3taxvalue/A3taxremlife))</f>
        <v>0</v>
      </c>
      <c r="AW506" s="160">
        <f>IF(AW$3&gt;A3taxremlife,A3taxvalue-SUM($F506:AV506),IF(A3taxremlife="N/A","n/a",A3taxvalue/A3taxremlife))</f>
        <v>0</v>
      </c>
      <c r="AX506" s="160">
        <f>IF(AX$3&gt;A3taxremlife,A3taxvalue-SUM($F506:AW506),IF(A3taxremlife="N/A","n/a",A3taxvalue/A3taxremlife))</f>
        <v>0</v>
      </c>
      <c r="AY506" s="160">
        <f>IF(AY$3&gt;A3taxremlife,A3taxvalue-SUM($F506:AX506),IF(A3taxremlife="N/A","n/a",A3taxvalue/A3taxremlife))</f>
        <v>0</v>
      </c>
      <c r="AZ506" s="160">
        <f>IF(AZ$3&gt;A3taxremlife,A3taxvalue-SUM($F506:AY506),IF(A3taxremlife="N/A","n/a",A3taxvalue/A3taxremlife))</f>
        <v>0</v>
      </c>
      <c r="BA506" s="160">
        <f>IF(BA$3&gt;A3taxremlife,A3taxvalue-SUM($F506:AZ506),IF(A3taxremlife="N/A","n/a",A3taxvalue/A3taxremlife))</f>
        <v>0</v>
      </c>
      <c r="BB506" s="160">
        <f>IF(BB$3&gt;A3taxremlife,A3taxvalue-SUM($F506:BA506),IF(A3taxremlife="N/A","n/a",A3taxvalue/A3taxremlife))</f>
        <v>0</v>
      </c>
      <c r="BC506" s="160">
        <f>IF(BC$3&gt;A3taxremlife,A3taxvalue-SUM($F506:BB506),IF(A3taxremlife="N/A","n/a",A3taxvalue/A3taxremlife))</f>
        <v>0</v>
      </c>
      <c r="BD506" s="160">
        <f>IF(BD$3&gt;A3taxremlife,A3taxvalue-SUM($F506:BC506),IF(A3taxremlife="N/A","n/a",A3taxvalue/A3taxremlife))</f>
        <v>0</v>
      </c>
      <c r="BE506" s="160">
        <f>IF(BE$3&gt;A3taxremlife,A3taxvalue-SUM($F506:BD506),IF(A3taxremlife="N/A","n/a",A3taxvalue/A3taxremlife))</f>
        <v>0</v>
      </c>
      <c r="BF506" s="160">
        <f>IF(BF$3&gt;A3taxremlife,A3taxvalue-SUM($F506:BE506),IF(A3taxremlife="N/A","n/a",A3taxvalue/A3taxremlife))</f>
        <v>0</v>
      </c>
      <c r="BG506" s="160">
        <f>IF(BG$3&gt;A3taxremlife,A3taxvalue-SUM($F506:BF506),IF(A3taxremlife="N/A","n/a",A3taxvalue/A3taxremlife))</f>
        <v>0</v>
      </c>
      <c r="BH506" s="160">
        <f>IF(BH$3&gt;A3taxremlife,A3taxvalue-SUM($F506:BG506),IF(A3taxremlife="N/A","n/a",A3taxvalue/A3taxremlife))</f>
        <v>0</v>
      </c>
      <c r="BI506" s="160">
        <f>IF(BI$3&gt;A3taxremlife,A3taxvalue-SUM($F506:BH506),IF(A3taxremlife="N/A","n/a",A3taxvalue/A3taxremlife))</f>
        <v>0</v>
      </c>
      <c r="BJ506" s="19"/>
      <c r="BK506" s="19"/>
    </row>
    <row r="507" spans="1:63" s="6" customFormat="1" hidden="1" outlineLevel="2" x14ac:dyDescent="0.2">
      <c r="A507" s="19"/>
      <c r="B507" s="19"/>
      <c r="C507" s="35"/>
      <c r="D507" s="469" t="s">
        <v>71</v>
      </c>
      <c r="E507" s="281">
        <v>0</v>
      </c>
      <c r="F507" s="37"/>
      <c r="G507" s="161"/>
      <c r="H507" s="161"/>
      <c r="I507" s="161"/>
      <c r="J507" s="161"/>
      <c r="K507" s="161"/>
      <c r="L507" s="161"/>
      <c r="M507" s="161"/>
      <c r="N507" s="161"/>
      <c r="O507" s="161"/>
      <c r="P507" s="161"/>
      <c r="Q507" s="161"/>
      <c r="R507" s="161"/>
      <c r="S507" s="161"/>
      <c r="T507" s="161"/>
      <c r="U507" s="161"/>
      <c r="V507" s="161"/>
      <c r="W507" s="161"/>
      <c r="X507" s="161"/>
      <c r="Y507" s="161"/>
      <c r="Z507" s="161"/>
      <c r="AA507" s="161"/>
      <c r="AB507" s="161"/>
      <c r="AC507" s="161"/>
      <c r="AD507" s="161"/>
      <c r="AE507" s="161"/>
      <c r="AF507" s="161"/>
      <c r="AG507" s="161"/>
      <c r="AH507" s="161"/>
      <c r="AI507" s="161"/>
      <c r="AJ507" s="161"/>
      <c r="AK507" s="161"/>
      <c r="AL507" s="161"/>
      <c r="AM507" s="161"/>
      <c r="AN507" s="161"/>
      <c r="AO507" s="161"/>
      <c r="AP507" s="161"/>
      <c r="AQ507" s="161"/>
      <c r="AR507" s="161"/>
      <c r="AS507" s="161"/>
      <c r="AT507" s="161"/>
      <c r="AU507" s="161"/>
      <c r="AV507" s="161"/>
      <c r="AW507" s="161"/>
      <c r="AX507" s="161"/>
      <c r="AY507" s="161"/>
      <c r="AZ507" s="161"/>
      <c r="BA507" s="161"/>
      <c r="BB507" s="161"/>
      <c r="BC507" s="161"/>
      <c r="BD507" s="161"/>
      <c r="BE507" s="161"/>
      <c r="BF507" s="161"/>
      <c r="BG507" s="161"/>
      <c r="BH507" s="161"/>
      <c r="BI507" s="161"/>
      <c r="BJ507" s="19"/>
      <c r="BK507" s="19"/>
    </row>
    <row r="508" spans="1:63" s="6" customFormat="1" hidden="1" outlineLevel="2" x14ac:dyDescent="0.2">
      <c r="A508" s="19"/>
      <c r="B508" s="19"/>
      <c r="C508" s="35"/>
      <c r="D508" s="469"/>
      <c r="E508" s="281">
        <v>1</v>
      </c>
      <c r="F508" s="37"/>
      <c r="G508" s="304"/>
      <c r="H508" s="161">
        <f>IF(A3taxstdlife="n/a","n/a",IF(H$3&gt;(A3taxstdlife+$E508),((Input!$G$145+Input!$G$111)*$G$7)-SUM($G508:G508),((Input!$G$145+Input!$G$111)*$G$7)/A3taxstdlife))</f>
        <v>0</v>
      </c>
      <c r="I508" s="161">
        <f>IF(A3taxstdlife="n/a","n/a",IF(I$3&gt;(A3taxstdlife+$E508),((Input!$G$145+Input!$G$111)*$G$7)-SUM($G508:H508),((Input!$G$145+Input!$G$111)*$G$7)/A3taxstdlife))</f>
        <v>0</v>
      </c>
      <c r="J508" s="161">
        <f>IF(A3taxstdlife="n/a","n/a",IF(J$3&gt;(A3taxstdlife+$E508),((Input!$G$145+Input!$G$111)*$G$7)-SUM($G508:I508),((Input!$G$145+Input!$G$111)*$G$7)/A3taxstdlife))</f>
        <v>0</v>
      </c>
      <c r="K508" s="161">
        <f>IF(A3taxstdlife="n/a","n/a",IF(K$3&gt;(A3taxstdlife+$E508),((Input!$G$145+Input!$G$111)*$G$7)-SUM($G508:J508),((Input!$G$145+Input!$G$111)*$G$7)/A3taxstdlife))</f>
        <v>0</v>
      </c>
      <c r="L508" s="161">
        <f>IF(A3taxstdlife="n/a","n/a",IF(L$3&gt;(A3taxstdlife+$E508),((Input!$G$145+Input!$G$111)*$G$7)-SUM($G508:K508),((Input!$G$145+Input!$G$111)*$G$7)/A3taxstdlife))</f>
        <v>0</v>
      </c>
      <c r="M508" s="161">
        <f>IF(A3taxstdlife="n/a","n/a",IF(M$3&gt;(A3taxstdlife+$E508),((Input!$G$145+Input!$G$111)*$G$7)-SUM($G508:L508),((Input!$G$145+Input!$G$111)*$G$7)/A3taxstdlife))</f>
        <v>0</v>
      </c>
      <c r="N508" s="161">
        <f>IF(A3taxstdlife="n/a","n/a",IF(N$3&gt;(A3taxstdlife+$E508),((Input!$G$145+Input!$G$111)*$G$7)-SUM($G508:M508),((Input!$G$145+Input!$G$111)*$G$7)/A3taxstdlife))</f>
        <v>0</v>
      </c>
      <c r="O508" s="161">
        <f>IF(A3taxstdlife="n/a","n/a",IF(O$3&gt;(A3taxstdlife+$E508),((Input!$G$145+Input!$G$111)*$G$7)-SUM($G508:N508),((Input!$G$145+Input!$G$111)*$G$7)/A3taxstdlife))</f>
        <v>0</v>
      </c>
      <c r="P508" s="161">
        <f>IF(A3taxstdlife="n/a","n/a",IF(P$3&gt;(A3taxstdlife+$E508),((Input!$G$145+Input!$G$111)*$G$7)-SUM($G508:O508),((Input!$G$145+Input!$G$111)*$G$7)/A3taxstdlife))</f>
        <v>0</v>
      </c>
      <c r="Q508" s="161">
        <f>IF(A3taxstdlife="n/a","n/a",IF(Q$3&gt;(A3taxstdlife+$E508),((Input!$G$145+Input!$G$111)*$G$7)-SUM($G508:P508),((Input!$G$145+Input!$G$111)*$G$7)/A3taxstdlife))</f>
        <v>0</v>
      </c>
      <c r="R508" s="161">
        <f>IF(A3taxstdlife="n/a","n/a",IF(R$3&gt;(A3taxstdlife+$E508),((Input!$G$145+Input!$G$111)*$G$7)-SUM($G508:Q508),((Input!$G$145+Input!$G$111)*$G$7)/A3taxstdlife))</f>
        <v>0</v>
      </c>
      <c r="S508" s="161">
        <f>IF(A3taxstdlife="n/a","n/a",IF(S$3&gt;(A3taxstdlife+$E508),((Input!$G$145+Input!$G$111)*$G$7)-SUM($G508:R508),((Input!$G$145+Input!$G$111)*$G$7)/A3taxstdlife))</f>
        <v>0</v>
      </c>
      <c r="T508" s="161">
        <f>IF(A3taxstdlife="n/a","n/a",IF(T$3&gt;(A3taxstdlife+$E508),((Input!$G$145+Input!$G$111)*$G$7)-SUM($G508:S508),((Input!$G$145+Input!$G$111)*$G$7)/A3taxstdlife))</f>
        <v>0</v>
      </c>
      <c r="U508" s="161">
        <f>IF(A3taxstdlife="n/a","n/a",IF(U$3&gt;(A3taxstdlife+$E508),((Input!$G$145+Input!$G$111)*$G$7)-SUM($G508:T508),((Input!$G$145+Input!$G$111)*$G$7)/A3taxstdlife))</f>
        <v>0</v>
      </c>
      <c r="V508" s="161">
        <f>IF(A3taxstdlife="n/a","n/a",IF(V$3&gt;(A3taxstdlife+$E508),((Input!$G$145+Input!$G$111)*$G$7)-SUM($G508:U508),((Input!$G$145+Input!$G$111)*$G$7)/A3taxstdlife))</f>
        <v>0</v>
      </c>
      <c r="W508" s="161">
        <f>IF(A3taxstdlife="n/a","n/a",IF(W$3&gt;(A3taxstdlife+$E508),((Input!$G$145+Input!$G$111)*$G$7)-SUM($G508:V508),((Input!$G$145+Input!$G$111)*$G$7)/A3taxstdlife))</f>
        <v>0</v>
      </c>
      <c r="X508" s="161">
        <f>IF(A3taxstdlife="n/a","n/a",IF(X$3&gt;(A3taxstdlife+$E508),((Input!$G$145+Input!$G$111)*$G$7)-SUM($G508:W508),((Input!$G$145+Input!$G$111)*$G$7)/A3taxstdlife))</f>
        <v>0</v>
      </c>
      <c r="Y508" s="161">
        <f>IF(A3taxstdlife="n/a","n/a",IF(Y$3&gt;(A3taxstdlife+$E508),((Input!$G$145+Input!$G$111)*$G$7)-SUM($G508:X508),((Input!$G$145+Input!$G$111)*$G$7)/A3taxstdlife))</f>
        <v>0</v>
      </c>
      <c r="Z508" s="161">
        <f>IF(A3taxstdlife="n/a","n/a",IF(Z$3&gt;(A3taxstdlife+$E508),((Input!$G$145+Input!$G$111)*$G$7)-SUM($G508:Y508),((Input!$G$145+Input!$G$111)*$G$7)/A3taxstdlife))</f>
        <v>0</v>
      </c>
      <c r="AA508" s="161">
        <f>IF(A3taxstdlife="n/a","n/a",IF(AA$3&gt;(A3taxstdlife+$E508),((Input!$G$145+Input!$G$111)*$G$7)-SUM($G508:Z508),((Input!$G$145+Input!$G$111)*$G$7)/A3taxstdlife))</f>
        <v>0</v>
      </c>
      <c r="AB508" s="161">
        <f>IF(A3taxstdlife="n/a","n/a",IF(AB$3&gt;(A3taxstdlife+$E508),((Input!$G$145+Input!$G$111)*$G$7)-SUM($G508:AA508),((Input!$G$145+Input!$G$111)*$G$7)/A3taxstdlife))</f>
        <v>0</v>
      </c>
      <c r="AC508" s="161">
        <f>IF(A3taxstdlife="n/a","n/a",IF(AC$3&gt;(A3taxstdlife+$E508),((Input!$G$145+Input!$G$111)*$G$7)-SUM($G508:AB508),((Input!$G$145+Input!$G$111)*$G$7)/A3taxstdlife))</f>
        <v>0</v>
      </c>
      <c r="AD508" s="161">
        <f>IF(A3taxstdlife="n/a","n/a",IF(AD$3&gt;(A3taxstdlife+$E508),((Input!$G$145+Input!$G$111)*$G$7)-SUM($G508:AC508),((Input!$G$145+Input!$G$111)*$G$7)/A3taxstdlife))</f>
        <v>0</v>
      </c>
      <c r="AE508" s="161">
        <f>IF(A3taxstdlife="n/a","n/a",IF(AE$3&gt;(A3taxstdlife+$E508),((Input!$G$145+Input!$G$111)*$G$7)-SUM($G508:AD508),((Input!$G$145+Input!$G$111)*$G$7)/A3taxstdlife))</f>
        <v>0</v>
      </c>
      <c r="AF508" s="161">
        <f>IF(A3taxstdlife="n/a","n/a",IF(AF$3&gt;(A3taxstdlife+$E508),((Input!$G$145+Input!$G$111)*$G$7)-SUM($G508:AE508),((Input!$G$145+Input!$G$111)*$G$7)/A3taxstdlife))</f>
        <v>0</v>
      </c>
      <c r="AG508" s="161">
        <f>IF(A3taxstdlife="n/a","n/a",IF(AG$3&gt;(A3taxstdlife+$E508),((Input!$G$145+Input!$G$111)*$G$7)-SUM($G508:AF508),((Input!$G$145+Input!$G$111)*$G$7)/A3taxstdlife))</f>
        <v>0</v>
      </c>
      <c r="AH508" s="161">
        <f>IF(A3taxstdlife="n/a","n/a",IF(AH$3&gt;(A3taxstdlife+$E508),((Input!$G$145+Input!$G$111)*$G$7)-SUM($G508:AG508),((Input!$G$145+Input!$G$111)*$G$7)/A3taxstdlife))</f>
        <v>0</v>
      </c>
      <c r="AI508" s="161">
        <f>IF(A3taxstdlife="n/a","n/a",IF(AI$3&gt;(A3taxstdlife+$E508),((Input!$G$145+Input!$G$111)*$G$7)-SUM($G508:AH508),((Input!$G$145+Input!$G$111)*$G$7)/A3taxstdlife))</f>
        <v>0</v>
      </c>
      <c r="AJ508" s="161">
        <f>IF(A3taxstdlife="n/a","n/a",IF(AJ$3&gt;(A3taxstdlife+$E508),((Input!$G$145+Input!$G$111)*$G$7)-SUM($G508:AI508),((Input!$G$145+Input!$G$111)*$G$7)/A3taxstdlife))</f>
        <v>0</v>
      </c>
      <c r="AK508" s="161">
        <f>IF(A3taxstdlife="n/a","n/a",IF(AK$3&gt;(A3taxstdlife+$E508),((Input!$G$145+Input!$G$111)*$G$7)-SUM($G508:AJ508),((Input!$G$145+Input!$G$111)*$G$7)/A3taxstdlife))</f>
        <v>0</v>
      </c>
      <c r="AL508" s="161">
        <f>IF(A3taxstdlife="n/a","n/a",IF(AL$3&gt;(A3taxstdlife+$E508),((Input!$G$145+Input!$G$111)*$G$7)-SUM($G508:AK508),((Input!$G$145+Input!$G$111)*$G$7)/A3taxstdlife))</f>
        <v>0</v>
      </c>
      <c r="AM508" s="161">
        <f>IF(A3taxstdlife="n/a","n/a",IF(AM$3&gt;(A3taxstdlife+$E508),((Input!$G$145+Input!$G$111)*$G$7)-SUM($G508:AL508),((Input!$G$145+Input!$G$111)*$G$7)/A3taxstdlife))</f>
        <v>0</v>
      </c>
      <c r="AN508" s="161">
        <f>IF(A3taxstdlife="n/a","n/a",IF(AN$3&gt;(A3taxstdlife+$E508),((Input!$G$145+Input!$G$111)*$G$7)-SUM($G508:AM508),((Input!$G$145+Input!$G$111)*$G$7)/A3taxstdlife))</f>
        <v>0</v>
      </c>
      <c r="AO508" s="161">
        <f>IF(A3taxstdlife="n/a","n/a",IF(AO$3&gt;(A3taxstdlife+$E508),((Input!$G$145+Input!$G$111)*$G$7)-SUM($G508:AN508),((Input!$G$145+Input!$G$111)*$G$7)/A3taxstdlife))</f>
        <v>0</v>
      </c>
      <c r="AP508" s="161">
        <f>IF(A3taxstdlife="n/a","n/a",IF(AP$3&gt;(A3taxstdlife+$E508),((Input!$G$145+Input!$G$111)*$G$7)-SUM($G508:AO508),((Input!$G$145+Input!$G$111)*$G$7)/A3taxstdlife))</f>
        <v>0</v>
      </c>
      <c r="AQ508" s="161">
        <f>IF(A3taxstdlife="n/a","n/a",IF(AQ$3&gt;(A3taxstdlife+$E508),((Input!$G$145+Input!$G$111)*$G$7)-SUM($G508:AP508),((Input!$G$145+Input!$G$111)*$G$7)/A3taxstdlife))</f>
        <v>0</v>
      </c>
      <c r="AR508" s="161">
        <f>IF(A3taxstdlife="n/a","n/a",IF(AR$3&gt;(A3taxstdlife+$E508),((Input!$G$145+Input!$G$111)*$G$7)-SUM($G508:AQ508),((Input!$G$145+Input!$G$111)*$G$7)/A3taxstdlife))</f>
        <v>0</v>
      </c>
      <c r="AS508" s="161">
        <f>IF(A3taxstdlife="n/a","n/a",IF(AS$3&gt;(A3taxstdlife+$E508),((Input!$G$145+Input!$G$111)*$G$7)-SUM($G508:AR508),((Input!$G$145+Input!$G$111)*$G$7)/A3taxstdlife))</f>
        <v>0</v>
      </c>
      <c r="AT508" s="161">
        <f>IF(A3taxstdlife="n/a","n/a",IF(AT$3&gt;(A3taxstdlife+$E508),((Input!$G$145+Input!$G$111)*$G$7)-SUM($G508:AS508),((Input!$G$145+Input!$G$111)*$G$7)/A3taxstdlife))</f>
        <v>0</v>
      </c>
      <c r="AU508" s="161">
        <f>IF(A3taxstdlife="n/a","n/a",IF(AU$3&gt;(A3taxstdlife+$E508),((Input!$G$145+Input!$G$111)*$G$7)-SUM($G508:AT508),((Input!$G$145+Input!$G$111)*$G$7)/A3taxstdlife))</f>
        <v>0</v>
      </c>
      <c r="AV508" s="161">
        <f>IF(A3taxstdlife="n/a","n/a",IF(AV$3&gt;(A3taxstdlife+$E508),((Input!$G$145+Input!$G$111)*$G$7)-SUM($G508:AU508),((Input!$G$145+Input!$G$111)*$G$7)/A3taxstdlife))</f>
        <v>0</v>
      </c>
      <c r="AW508" s="161">
        <f>IF(A3taxstdlife="n/a","n/a",IF(AW$3&gt;(A3taxstdlife+$E508),((Input!$G$145+Input!$G$111)*$G$7)-SUM($G508:AV508),((Input!$G$145+Input!$G$111)*$G$7)/A3taxstdlife))</f>
        <v>0</v>
      </c>
      <c r="AX508" s="161">
        <f>IF(A3taxstdlife="n/a","n/a",IF(AX$3&gt;(A3taxstdlife+$E508),((Input!$G$145+Input!$G$111)*$G$7)-SUM($G508:AW508),((Input!$G$145+Input!$G$111)*$G$7)/A3taxstdlife))</f>
        <v>0</v>
      </c>
      <c r="AY508" s="161">
        <f>IF(A3taxstdlife="n/a","n/a",IF(AY$3&gt;(A3taxstdlife+$E508),((Input!$G$145+Input!$G$111)*$G$7)-SUM($G508:AX508),((Input!$G$145+Input!$G$111)*$G$7)/A3taxstdlife))</f>
        <v>0</v>
      </c>
      <c r="AZ508" s="161">
        <f>IF(A3taxstdlife="n/a","n/a",IF(AZ$3&gt;(A3taxstdlife+$E508),((Input!$G$145+Input!$G$111)*$G$7)-SUM($G508:AY508),((Input!$G$145+Input!$G$111)*$G$7)/A3taxstdlife))</f>
        <v>0</v>
      </c>
      <c r="BA508" s="161">
        <f>IF(A3taxstdlife="n/a","n/a",IF(BA$3&gt;(A3taxstdlife+$E508),((Input!$G$145+Input!$G$111)*$G$7)-SUM($G508:AZ508),((Input!$G$145+Input!$G$111)*$G$7)/A3taxstdlife))</f>
        <v>0</v>
      </c>
      <c r="BB508" s="161">
        <f>IF(A3taxstdlife="n/a","n/a",IF(BB$3&gt;(A3taxstdlife+$E508),((Input!$G$145+Input!$G$111)*$G$7)-SUM($G508:BA508),((Input!$G$145+Input!$G$111)*$G$7)/A3taxstdlife))</f>
        <v>0</v>
      </c>
      <c r="BC508" s="161">
        <f>IF(A3taxstdlife="n/a","n/a",IF(BC$3&gt;(A3taxstdlife+$E508),((Input!$G$145+Input!$G$111)*$G$7)-SUM($G508:BB508),((Input!$G$145+Input!$G$111)*$G$7)/A3taxstdlife))</f>
        <v>0</v>
      </c>
      <c r="BD508" s="161">
        <f>IF(A3taxstdlife="n/a","n/a",IF(BD$3&gt;(A3taxstdlife+$E508),((Input!$G$145+Input!$G$111)*$G$7)-SUM($G508:BC508),((Input!$G$145+Input!$G$111)*$G$7)/A3taxstdlife))</f>
        <v>0</v>
      </c>
      <c r="BE508" s="161">
        <f>IF(A3taxstdlife="n/a","n/a",IF(BE$3&gt;(A3taxstdlife+$E508),((Input!$G$145+Input!$G$111)*$G$7)-SUM($G508:BD508),((Input!$G$145+Input!$G$111)*$G$7)/A3taxstdlife))</f>
        <v>0</v>
      </c>
      <c r="BF508" s="161">
        <f>IF(A3taxstdlife="n/a","n/a",IF(BF$3&gt;(A3taxstdlife+$E508),((Input!$G$145+Input!$G$111)*$G$7)-SUM($G508:BE508),((Input!$G$145+Input!$G$111)*$G$7)/A3taxstdlife))</f>
        <v>0</v>
      </c>
      <c r="BG508" s="161">
        <f>IF(A3taxstdlife="n/a","n/a",IF(BG$3&gt;(A3taxstdlife+$E508),((Input!$G$145+Input!$G$111)*$G$7)-SUM($G508:BF508),((Input!$G$145+Input!$G$111)*$G$7)/A3taxstdlife))</f>
        <v>0</v>
      </c>
      <c r="BH508" s="161">
        <f>IF(A3taxstdlife="n/a","n/a",IF(BH$3&gt;(A3taxstdlife+$E508),((Input!$G$145+Input!$G$111)*$G$7)-SUM($G508:BG508),((Input!$G$145+Input!$G$111)*$G$7)/A3taxstdlife))</f>
        <v>0</v>
      </c>
      <c r="BI508" s="161">
        <f>IF(A3taxstdlife="n/a","n/a",IF(BI$3&gt;(A3taxstdlife+$E508),((Input!$G$145+Input!$G$111)*$G$7)-SUM($G508:BH508),((Input!$G$145+Input!$G$111)*$G$7)/A3taxstdlife))</f>
        <v>0</v>
      </c>
      <c r="BJ508" s="19"/>
      <c r="BK508" s="19"/>
    </row>
    <row r="509" spans="1:63" s="6" customFormat="1" hidden="1" outlineLevel="2" x14ac:dyDescent="0.2">
      <c r="A509" s="19"/>
      <c r="B509" s="19"/>
      <c r="C509" s="35"/>
      <c r="D509" s="469"/>
      <c r="E509" s="281">
        <v>2</v>
      </c>
      <c r="F509" s="37"/>
      <c r="G509" s="305"/>
      <c r="H509" s="306"/>
      <c r="I509" s="161">
        <f>IF(A3taxstdlife="n/a","n/a",IF(I$3&gt;(A3taxstdlife+$E509),((Input!$H$145+Input!$H$111)*$H$7)-SUM($H509:H509),((Input!$H$145+Input!$H$111)*$H$7)/A3taxstdlife))</f>
        <v>0</v>
      </c>
      <c r="J509" s="161">
        <f>IF(A3taxstdlife="n/a","n/a",IF(J$3&gt;(A3taxstdlife+$E509),((Input!$H$145+Input!$H$111)*$H$7)-SUM($H509:I509),((Input!$H$145+Input!$H$111)*$H$7)/A3taxstdlife))</f>
        <v>0</v>
      </c>
      <c r="K509" s="161">
        <f>IF(A3taxstdlife="n/a","n/a",IF(K$3&gt;(A3taxstdlife+$E509),((Input!$H$145+Input!$H$111)*$H$7)-SUM($H509:J509),((Input!$H$145+Input!$H$111)*$H$7)/A3taxstdlife))</f>
        <v>0</v>
      </c>
      <c r="L509" s="161">
        <f>IF(A3taxstdlife="n/a","n/a",IF(L$3&gt;(A3taxstdlife+$E509),((Input!$H$145+Input!$H$111)*$H$7)-SUM($H509:K509),((Input!$H$145+Input!$H$111)*$H$7)/A3taxstdlife))</f>
        <v>0</v>
      </c>
      <c r="M509" s="161">
        <f>IF(A3taxstdlife="n/a","n/a",IF(M$3&gt;(A3taxstdlife+$E509),((Input!$H$145+Input!$H$111)*$H$7)-SUM($H509:L509),((Input!$H$145+Input!$H$111)*$H$7)/A3taxstdlife))</f>
        <v>0</v>
      </c>
      <c r="N509" s="161">
        <f>IF(A3taxstdlife="n/a","n/a",IF(N$3&gt;(A3taxstdlife+$E509),((Input!$H$145+Input!$H$111)*$H$7)-SUM($H509:M509),((Input!$H$145+Input!$H$111)*$H$7)/A3taxstdlife))</f>
        <v>0</v>
      </c>
      <c r="O509" s="161">
        <f>IF(A3taxstdlife="n/a","n/a",IF(O$3&gt;(A3taxstdlife+$E509),((Input!$H$145+Input!$H$111)*$H$7)-SUM($H509:N509),((Input!$H$145+Input!$H$111)*$H$7)/A3taxstdlife))</f>
        <v>0</v>
      </c>
      <c r="P509" s="161">
        <f>IF(A3taxstdlife="n/a","n/a",IF(P$3&gt;(A3taxstdlife+$E509),((Input!$H$145+Input!$H$111)*$H$7)-SUM($H509:O509),((Input!$H$145+Input!$H$111)*$H$7)/A3taxstdlife))</f>
        <v>0</v>
      </c>
      <c r="Q509" s="161">
        <f>IF(A3taxstdlife="n/a","n/a",IF(Q$3&gt;(A3taxstdlife+$E509),((Input!$H$145+Input!$H$111)*$H$7)-SUM($H509:P509),((Input!$H$145+Input!$H$111)*$H$7)/A3taxstdlife))</f>
        <v>0</v>
      </c>
      <c r="R509" s="161">
        <f>IF(A3taxstdlife="n/a","n/a",IF(R$3&gt;(A3taxstdlife+$E509),((Input!$H$145+Input!$H$111)*$H$7)-SUM($H509:Q509),((Input!$H$145+Input!$H$111)*$H$7)/A3taxstdlife))</f>
        <v>0</v>
      </c>
      <c r="S509" s="161">
        <f>IF(A3taxstdlife="n/a","n/a",IF(S$3&gt;(A3taxstdlife+$E509),((Input!$H$145+Input!$H$111)*$H$7)-SUM($H509:R509),((Input!$H$145+Input!$H$111)*$H$7)/A3taxstdlife))</f>
        <v>0</v>
      </c>
      <c r="T509" s="161">
        <f>IF(A3taxstdlife="n/a","n/a",IF(T$3&gt;(A3taxstdlife+$E509),((Input!$H$145+Input!$H$111)*$H$7)-SUM($H509:S509),((Input!$H$145+Input!$H$111)*$H$7)/A3taxstdlife))</f>
        <v>0</v>
      </c>
      <c r="U509" s="161">
        <f>IF(A3taxstdlife="n/a","n/a",IF(U$3&gt;(A3taxstdlife+$E509),((Input!$H$145+Input!$H$111)*$H$7)-SUM($H509:T509),((Input!$H$145+Input!$H$111)*$H$7)/A3taxstdlife))</f>
        <v>0</v>
      </c>
      <c r="V509" s="161">
        <f>IF(A3taxstdlife="n/a","n/a",IF(V$3&gt;(A3taxstdlife+$E509),((Input!$H$145+Input!$H$111)*$H$7)-SUM($H509:U509),((Input!$H$145+Input!$H$111)*$H$7)/A3taxstdlife))</f>
        <v>0</v>
      </c>
      <c r="W509" s="161">
        <f>IF(A3taxstdlife="n/a","n/a",IF(W$3&gt;(A3taxstdlife+$E509),((Input!$H$145+Input!$H$111)*$H$7)-SUM($H509:V509),((Input!$H$145+Input!$H$111)*$H$7)/A3taxstdlife))</f>
        <v>0</v>
      </c>
      <c r="X509" s="161">
        <f>IF(A3taxstdlife="n/a","n/a",IF(X$3&gt;(A3taxstdlife+$E509),((Input!$H$145+Input!$H$111)*$H$7)-SUM($H509:W509),((Input!$H$145+Input!$H$111)*$H$7)/A3taxstdlife))</f>
        <v>0</v>
      </c>
      <c r="Y509" s="161">
        <f>IF(A3taxstdlife="n/a","n/a",IF(Y$3&gt;(A3taxstdlife+$E509),((Input!$H$145+Input!$H$111)*$H$7)-SUM($H509:X509),((Input!$H$145+Input!$H$111)*$H$7)/A3taxstdlife))</f>
        <v>0</v>
      </c>
      <c r="Z509" s="161">
        <f>IF(A3taxstdlife="n/a","n/a",IF(Z$3&gt;(A3taxstdlife+$E509),((Input!$H$145+Input!$H$111)*$H$7)-SUM($H509:Y509),((Input!$H$145+Input!$H$111)*$H$7)/A3taxstdlife))</f>
        <v>0</v>
      </c>
      <c r="AA509" s="161">
        <f>IF(A3taxstdlife="n/a","n/a",IF(AA$3&gt;(A3taxstdlife+$E509),((Input!$H$145+Input!$H$111)*$H$7)-SUM($H509:Z509),((Input!$H$145+Input!$H$111)*$H$7)/A3taxstdlife))</f>
        <v>0</v>
      </c>
      <c r="AB509" s="161">
        <f>IF(A3taxstdlife="n/a","n/a",IF(AB$3&gt;(A3taxstdlife+$E509),((Input!$H$145+Input!$H$111)*$H$7)-SUM($H509:AA509),((Input!$H$145+Input!$H$111)*$H$7)/A3taxstdlife))</f>
        <v>0</v>
      </c>
      <c r="AC509" s="161">
        <f>IF(A3taxstdlife="n/a","n/a",IF(AC$3&gt;(A3taxstdlife+$E509),((Input!$H$145+Input!$H$111)*$H$7)-SUM($H509:AB509),((Input!$H$145+Input!$H$111)*$H$7)/A3taxstdlife))</f>
        <v>0</v>
      </c>
      <c r="AD509" s="161">
        <f>IF(A3taxstdlife="n/a","n/a",IF(AD$3&gt;(A3taxstdlife+$E509),((Input!$H$145+Input!$H$111)*$H$7)-SUM($H509:AC509),((Input!$H$145+Input!$H$111)*$H$7)/A3taxstdlife))</f>
        <v>0</v>
      </c>
      <c r="AE509" s="161">
        <f>IF(A3taxstdlife="n/a","n/a",IF(AE$3&gt;(A3taxstdlife+$E509),((Input!$H$145+Input!$H$111)*$H$7)-SUM($H509:AD509),((Input!$H$145+Input!$H$111)*$H$7)/A3taxstdlife))</f>
        <v>0</v>
      </c>
      <c r="AF509" s="161">
        <f>IF(A3taxstdlife="n/a","n/a",IF(AF$3&gt;(A3taxstdlife+$E509),((Input!$H$145+Input!$H$111)*$H$7)-SUM($H509:AE509),((Input!$H$145+Input!$H$111)*$H$7)/A3taxstdlife))</f>
        <v>0</v>
      </c>
      <c r="AG509" s="161">
        <f>IF(A3taxstdlife="n/a","n/a",IF(AG$3&gt;(A3taxstdlife+$E509),((Input!$H$145+Input!$H$111)*$H$7)-SUM($H509:AF509),((Input!$H$145+Input!$H$111)*$H$7)/A3taxstdlife))</f>
        <v>0</v>
      </c>
      <c r="AH509" s="161">
        <f>IF(A3taxstdlife="n/a","n/a",IF(AH$3&gt;(A3taxstdlife+$E509),((Input!$H$145+Input!$H$111)*$H$7)-SUM($H509:AG509),((Input!$H$145+Input!$H$111)*$H$7)/A3taxstdlife))</f>
        <v>0</v>
      </c>
      <c r="AI509" s="161">
        <f>IF(A3taxstdlife="n/a","n/a",IF(AI$3&gt;(A3taxstdlife+$E509),((Input!$H$145+Input!$H$111)*$H$7)-SUM($H509:AH509),((Input!$H$145+Input!$H$111)*$H$7)/A3taxstdlife))</f>
        <v>0</v>
      </c>
      <c r="AJ509" s="161">
        <f>IF(A3taxstdlife="n/a","n/a",IF(AJ$3&gt;(A3taxstdlife+$E509),((Input!$H$145+Input!$H$111)*$H$7)-SUM($H509:AI509),((Input!$H$145+Input!$H$111)*$H$7)/A3taxstdlife))</f>
        <v>0</v>
      </c>
      <c r="AK509" s="161">
        <f>IF(A3taxstdlife="n/a","n/a",IF(AK$3&gt;(A3taxstdlife+$E509),((Input!$H$145+Input!$H$111)*$H$7)-SUM($H509:AJ509),((Input!$H$145+Input!$H$111)*$H$7)/A3taxstdlife))</f>
        <v>0</v>
      </c>
      <c r="AL509" s="161">
        <f>IF(A3taxstdlife="n/a","n/a",IF(AL$3&gt;(A3taxstdlife+$E509),((Input!$H$145+Input!$H$111)*$H$7)-SUM($H509:AK509),((Input!$H$145+Input!$H$111)*$H$7)/A3taxstdlife))</f>
        <v>0</v>
      </c>
      <c r="AM509" s="161">
        <f>IF(A3taxstdlife="n/a","n/a",IF(AM$3&gt;(A3taxstdlife+$E509),((Input!$H$145+Input!$H$111)*$H$7)-SUM($H509:AL509),((Input!$H$145+Input!$H$111)*$H$7)/A3taxstdlife))</f>
        <v>0</v>
      </c>
      <c r="AN509" s="161">
        <f>IF(A3taxstdlife="n/a","n/a",IF(AN$3&gt;(A3taxstdlife+$E509),((Input!$H$145+Input!$H$111)*$H$7)-SUM($H509:AM509),((Input!$H$145+Input!$H$111)*$H$7)/A3taxstdlife))</f>
        <v>0</v>
      </c>
      <c r="AO509" s="161">
        <f>IF(A3taxstdlife="n/a","n/a",IF(AO$3&gt;(A3taxstdlife+$E509),((Input!$H$145+Input!$H$111)*$H$7)-SUM($H509:AN509),((Input!$H$145+Input!$H$111)*$H$7)/A3taxstdlife))</f>
        <v>0</v>
      </c>
      <c r="AP509" s="161">
        <f>IF(A3taxstdlife="n/a","n/a",IF(AP$3&gt;(A3taxstdlife+$E509),((Input!$H$145+Input!$H$111)*$H$7)-SUM($H509:AO509),((Input!$H$145+Input!$H$111)*$H$7)/A3taxstdlife))</f>
        <v>0</v>
      </c>
      <c r="AQ509" s="161">
        <f>IF(A3taxstdlife="n/a","n/a",IF(AQ$3&gt;(A3taxstdlife+$E509),((Input!$H$145+Input!$H$111)*$H$7)-SUM($H509:AP509),((Input!$H$145+Input!$H$111)*$H$7)/A3taxstdlife))</f>
        <v>0</v>
      </c>
      <c r="AR509" s="161">
        <f>IF(A3taxstdlife="n/a","n/a",IF(AR$3&gt;(A3taxstdlife+$E509),((Input!$H$145+Input!$H$111)*$H$7)-SUM($H509:AQ509),((Input!$H$145+Input!$H$111)*$H$7)/A3taxstdlife))</f>
        <v>0</v>
      </c>
      <c r="AS509" s="161">
        <f>IF(A3taxstdlife="n/a","n/a",IF(AS$3&gt;(A3taxstdlife+$E509),((Input!$H$145+Input!$H$111)*$H$7)-SUM($H509:AR509),((Input!$H$145+Input!$H$111)*$H$7)/A3taxstdlife))</f>
        <v>0</v>
      </c>
      <c r="AT509" s="161">
        <f>IF(A3taxstdlife="n/a","n/a",IF(AT$3&gt;(A3taxstdlife+$E509),((Input!$H$145+Input!$H$111)*$H$7)-SUM($H509:AS509),((Input!$H$145+Input!$H$111)*$H$7)/A3taxstdlife))</f>
        <v>0</v>
      </c>
      <c r="AU509" s="161">
        <f>IF(A3taxstdlife="n/a","n/a",IF(AU$3&gt;(A3taxstdlife+$E509),((Input!$H$145+Input!$H$111)*$H$7)-SUM($H509:AT509),((Input!$H$145+Input!$H$111)*$H$7)/A3taxstdlife))</f>
        <v>0</v>
      </c>
      <c r="AV509" s="161">
        <f>IF(A3taxstdlife="n/a","n/a",IF(AV$3&gt;(A3taxstdlife+$E509),((Input!$H$145+Input!$H$111)*$H$7)-SUM($H509:AU509),((Input!$H$145+Input!$H$111)*$H$7)/A3taxstdlife))</f>
        <v>0</v>
      </c>
      <c r="AW509" s="161">
        <f>IF(A3taxstdlife="n/a","n/a",IF(AW$3&gt;(A3taxstdlife+$E509),((Input!$H$145+Input!$H$111)*$H$7)-SUM($H509:AV509),((Input!$H$145+Input!$H$111)*$H$7)/A3taxstdlife))</f>
        <v>0</v>
      </c>
      <c r="AX509" s="161">
        <f>IF(A3taxstdlife="n/a","n/a",IF(AX$3&gt;(A3taxstdlife+$E509),((Input!$H$145+Input!$H$111)*$H$7)-SUM($H509:AW509),((Input!$H$145+Input!$H$111)*$H$7)/A3taxstdlife))</f>
        <v>0</v>
      </c>
      <c r="AY509" s="161">
        <f>IF(A3taxstdlife="n/a","n/a",IF(AY$3&gt;(A3taxstdlife+$E509),((Input!$H$145+Input!$H$111)*$H$7)-SUM($H509:AX509),((Input!$H$145+Input!$H$111)*$H$7)/A3taxstdlife))</f>
        <v>0</v>
      </c>
      <c r="AZ509" s="161">
        <f>IF(A3taxstdlife="n/a","n/a",IF(AZ$3&gt;(A3taxstdlife+$E509),((Input!$H$145+Input!$H$111)*$H$7)-SUM($H509:AY509),((Input!$H$145+Input!$H$111)*$H$7)/A3taxstdlife))</f>
        <v>0</v>
      </c>
      <c r="BA509" s="161">
        <f>IF(A3taxstdlife="n/a","n/a",IF(BA$3&gt;(A3taxstdlife+$E509),((Input!$H$145+Input!$H$111)*$H$7)-SUM($H509:AZ509),((Input!$H$145+Input!$H$111)*$H$7)/A3taxstdlife))</f>
        <v>0</v>
      </c>
      <c r="BB509" s="161">
        <f>IF(A3taxstdlife="n/a","n/a",IF(BB$3&gt;(A3taxstdlife+$E509),((Input!$H$145+Input!$H$111)*$H$7)-SUM($H509:BA509),((Input!$H$145+Input!$H$111)*$H$7)/A3taxstdlife))</f>
        <v>0</v>
      </c>
      <c r="BC509" s="161">
        <f>IF(A3taxstdlife="n/a","n/a",IF(BC$3&gt;(A3taxstdlife+$E509),((Input!$H$145+Input!$H$111)*$H$7)-SUM($H509:BB509),((Input!$H$145+Input!$H$111)*$H$7)/A3taxstdlife))</f>
        <v>0</v>
      </c>
      <c r="BD509" s="161">
        <f>IF(A3taxstdlife="n/a","n/a",IF(BD$3&gt;(A3taxstdlife+$E509),((Input!$H$145+Input!$H$111)*$H$7)-SUM($H509:BC509),((Input!$H$145+Input!$H$111)*$H$7)/A3taxstdlife))</f>
        <v>0</v>
      </c>
      <c r="BE509" s="161">
        <f>IF(A3taxstdlife="n/a","n/a",IF(BE$3&gt;(A3taxstdlife+$E509),((Input!$H$145+Input!$H$111)*$H$7)-SUM($H509:BD509),((Input!$H$145+Input!$H$111)*$H$7)/A3taxstdlife))</f>
        <v>0</v>
      </c>
      <c r="BF509" s="161">
        <f>IF(A3taxstdlife="n/a","n/a",IF(BF$3&gt;(A3taxstdlife+$E509),((Input!$H$145+Input!$H$111)*$H$7)-SUM($H509:BE509),((Input!$H$145+Input!$H$111)*$H$7)/A3taxstdlife))</f>
        <v>0</v>
      </c>
      <c r="BG509" s="161">
        <f>IF(A3taxstdlife="n/a","n/a",IF(BG$3&gt;(A3taxstdlife+$E509),((Input!$H$145+Input!$H$111)*$H$7)-SUM($H509:BF509),((Input!$H$145+Input!$H$111)*$H$7)/A3taxstdlife))</f>
        <v>0</v>
      </c>
      <c r="BH509" s="161">
        <f>IF(A3taxstdlife="n/a","n/a",IF(BH$3&gt;(A3taxstdlife+$E509),((Input!$H$145+Input!$H$111)*$H$7)-SUM($H509:BG509),((Input!$H$145+Input!$H$111)*$H$7)/A3taxstdlife))</f>
        <v>0</v>
      </c>
      <c r="BI509" s="161">
        <f>IF(A3taxstdlife="n/a","n/a",IF(BI$3&gt;(A3taxstdlife+$E509),((Input!$H$145+Input!$H$111)*$H$7)-SUM($H509:BH509),((Input!$H$145+Input!$H$111)*$H$7)/A3taxstdlife))</f>
        <v>0</v>
      </c>
      <c r="BJ509" s="19"/>
      <c r="BK509" s="19"/>
    </row>
    <row r="510" spans="1:63" s="6" customFormat="1" hidden="1" outlineLevel="2" x14ac:dyDescent="0.2">
      <c r="A510" s="19"/>
      <c r="B510" s="19"/>
      <c r="C510" s="35"/>
      <c r="D510" s="469"/>
      <c r="E510" s="281">
        <v>3</v>
      </c>
      <c r="F510" s="37"/>
      <c r="G510" s="305"/>
      <c r="H510" s="307"/>
      <c r="I510" s="306"/>
      <c r="J510" s="161">
        <f>IF(A3taxstdlife="n/a","n/a",IF(J$3&gt;(A3taxstdlife+$E510),((Input!$I$145+Input!$I$111)*$I$7)-SUM($I510:I510),((Input!$I$145+Input!$I$111)*$I$7)/A3taxstdlife))</f>
        <v>0</v>
      </c>
      <c r="K510" s="161">
        <f>IF(A3taxstdlife="n/a","n/a",IF(K$3&gt;(A3taxstdlife+$E510),((Input!$I$145+Input!$I$111)*$I$7)-SUM($I510:J510),((Input!$I$145+Input!$I$111)*$I$7)/A3taxstdlife))</f>
        <v>0</v>
      </c>
      <c r="L510" s="161">
        <f>IF(A3taxstdlife="n/a","n/a",IF(L$3&gt;(A3taxstdlife+$E510),((Input!$I$145+Input!$I$111)*$I$7)-SUM($I510:K510),((Input!$I$145+Input!$I$111)*$I$7)/A3taxstdlife))</f>
        <v>0</v>
      </c>
      <c r="M510" s="161">
        <f>IF(A3taxstdlife="n/a","n/a",IF(M$3&gt;(A3taxstdlife+$E510),((Input!$I$145+Input!$I$111)*$I$7)-SUM($I510:L510),((Input!$I$145+Input!$I$111)*$I$7)/A3taxstdlife))</f>
        <v>0</v>
      </c>
      <c r="N510" s="161">
        <f>IF(A3taxstdlife="n/a","n/a",IF(N$3&gt;(A3taxstdlife+$E510),((Input!$I$145+Input!$I$111)*$I$7)-SUM($I510:M510),((Input!$I$145+Input!$I$111)*$I$7)/A3taxstdlife))</f>
        <v>0</v>
      </c>
      <c r="O510" s="161">
        <f>IF(A3taxstdlife="n/a","n/a",IF(O$3&gt;(A3taxstdlife+$E510),((Input!$I$145+Input!$I$111)*$I$7)-SUM($I510:N510),((Input!$I$145+Input!$I$111)*$I$7)/A3taxstdlife))</f>
        <v>0</v>
      </c>
      <c r="P510" s="161">
        <f>IF(A3taxstdlife="n/a","n/a",IF(P$3&gt;(A3taxstdlife+$E510),((Input!$I$145+Input!$I$111)*$I$7)-SUM($I510:O510),((Input!$I$145+Input!$I$111)*$I$7)/A3taxstdlife))</f>
        <v>0</v>
      </c>
      <c r="Q510" s="161">
        <f>IF(A3taxstdlife="n/a","n/a",IF(Q$3&gt;(A3taxstdlife+$E510),((Input!$I$145+Input!$I$111)*$I$7)-SUM($I510:P510),((Input!$I$145+Input!$I$111)*$I$7)/A3taxstdlife))</f>
        <v>0</v>
      </c>
      <c r="R510" s="161">
        <f>IF(A3taxstdlife="n/a","n/a",IF(R$3&gt;(A3taxstdlife+$E510),((Input!$I$145+Input!$I$111)*$I$7)-SUM($I510:Q510),((Input!$I$145+Input!$I$111)*$I$7)/A3taxstdlife))</f>
        <v>0</v>
      </c>
      <c r="S510" s="161">
        <f>IF(A3taxstdlife="n/a","n/a",IF(S$3&gt;(A3taxstdlife+$E510),((Input!$I$145+Input!$I$111)*$I$7)-SUM($I510:R510),((Input!$I$145+Input!$I$111)*$I$7)/A3taxstdlife))</f>
        <v>0</v>
      </c>
      <c r="T510" s="161">
        <f>IF(A3taxstdlife="n/a","n/a",IF(T$3&gt;(A3taxstdlife+$E510),((Input!$I$145+Input!$I$111)*$I$7)-SUM($I510:S510),((Input!$I$145+Input!$I$111)*$I$7)/A3taxstdlife))</f>
        <v>0</v>
      </c>
      <c r="U510" s="161">
        <f>IF(A3taxstdlife="n/a","n/a",IF(U$3&gt;(A3taxstdlife+$E510),((Input!$I$145+Input!$I$111)*$I$7)-SUM($I510:T510),((Input!$I$145+Input!$I$111)*$I$7)/A3taxstdlife))</f>
        <v>0</v>
      </c>
      <c r="V510" s="161">
        <f>IF(A3taxstdlife="n/a","n/a",IF(V$3&gt;(A3taxstdlife+$E510),((Input!$I$145+Input!$I$111)*$I$7)-SUM($I510:U510),((Input!$I$145+Input!$I$111)*$I$7)/A3taxstdlife))</f>
        <v>0</v>
      </c>
      <c r="W510" s="161">
        <f>IF(A3taxstdlife="n/a","n/a",IF(W$3&gt;(A3taxstdlife+$E510),((Input!$I$145+Input!$I$111)*$I$7)-SUM($I510:V510),((Input!$I$145+Input!$I$111)*$I$7)/A3taxstdlife))</f>
        <v>0</v>
      </c>
      <c r="X510" s="161">
        <f>IF(A3taxstdlife="n/a","n/a",IF(X$3&gt;(A3taxstdlife+$E510),((Input!$I$145+Input!$I$111)*$I$7)-SUM($I510:W510),((Input!$I$145+Input!$I$111)*$I$7)/A3taxstdlife))</f>
        <v>0</v>
      </c>
      <c r="Y510" s="161">
        <f>IF(A3taxstdlife="n/a","n/a",IF(Y$3&gt;(A3taxstdlife+$E510),((Input!$I$145+Input!$I$111)*$I$7)-SUM($I510:X510),((Input!$I$145+Input!$I$111)*$I$7)/A3taxstdlife))</f>
        <v>0</v>
      </c>
      <c r="Z510" s="161">
        <f>IF(A3taxstdlife="n/a","n/a",IF(Z$3&gt;(A3taxstdlife+$E510),((Input!$I$145+Input!$I$111)*$I$7)-SUM($I510:Y510),((Input!$I$145+Input!$I$111)*$I$7)/A3taxstdlife))</f>
        <v>0</v>
      </c>
      <c r="AA510" s="161">
        <f>IF(A3taxstdlife="n/a","n/a",IF(AA$3&gt;(A3taxstdlife+$E510),((Input!$I$145+Input!$I$111)*$I$7)-SUM($I510:Z510),((Input!$I$145+Input!$I$111)*$I$7)/A3taxstdlife))</f>
        <v>0</v>
      </c>
      <c r="AB510" s="161">
        <f>IF(A3taxstdlife="n/a","n/a",IF(AB$3&gt;(A3taxstdlife+$E510),((Input!$I$145+Input!$I$111)*$I$7)-SUM($I510:AA510),((Input!$I$145+Input!$I$111)*$I$7)/A3taxstdlife))</f>
        <v>0</v>
      </c>
      <c r="AC510" s="161">
        <f>IF(A3taxstdlife="n/a","n/a",IF(AC$3&gt;(A3taxstdlife+$E510),((Input!$I$145+Input!$I$111)*$I$7)-SUM($I510:AB510),((Input!$I$145+Input!$I$111)*$I$7)/A3taxstdlife))</f>
        <v>0</v>
      </c>
      <c r="AD510" s="161">
        <f>IF(A3taxstdlife="n/a","n/a",IF(AD$3&gt;(A3taxstdlife+$E510),((Input!$I$145+Input!$I$111)*$I$7)-SUM($I510:AC510),((Input!$I$145+Input!$I$111)*$I$7)/A3taxstdlife))</f>
        <v>0</v>
      </c>
      <c r="AE510" s="161">
        <f>IF(A3taxstdlife="n/a","n/a",IF(AE$3&gt;(A3taxstdlife+$E510),((Input!$I$145+Input!$I$111)*$I$7)-SUM($I510:AD510),((Input!$I$145+Input!$I$111)*$I$7)/A3taxstdlife))</f>
        <v>0</v>
      </c>
      <c r="AF510" s="161">
        <f>IF(A3taxstdlife="n/a","n/a",IF(AF$3&gt;(A3taxstdlife+$E510),((Input!$I$145+Input!$I$111)*$I$7)-SUM($I510:AE510),((Input!$I$145+Input!$I$111)*$I$7)/A3taxstdlife))</f>
        <v>0</v>
      </c>
      <c r="AG510" s="161">
        <f>IF(A3taxstdlife="n/a","n/a",IF(AG$3&gt;(A3taxstdlife+$E510),((Input!$I$145+Input!$I$111)*$I$7)-SUM($I510:AF510),((Input!$I$145+Input!$I$111)*$I$7)/A3taxstdlife))</f>
        <v>0</v>
      </c>
      <c r="AH510" s="161">
        <f>IF(A3taxstdlife="n/a","n/a",IF(AH$3&gt;(A3taxstdlife+$E510),((Input!$I$145+Input!$I$111)*$I$7)-SUM($I510:AG510),((Input!$I$145+Input!$I$111)*$I$7)/A3taxstdlife))</f>
        <v>0</v>
      </c>
      <c r="AI510" s="161">
        <f>IF(A3taxstdlife="n/a","n/a",IF(AI$3&gt;(A3taxstdlife+$E510),((Input!$I$145+Input!$I$111)*$I$7)-SUM($I510:AH510),((Input!$I$145+Input!$I$111)*$I$7)/A3taxstdlife))</f>
        <v>0</v>
      </c>
      <c r="AJ510" s="161">
        <f>IF(A3taxstdlife="n/a","n/a",IF(AJ$3&gt;(A3taxstdlife+$E510),((Input!$I$145+Input!$I$111)*$I$7)-SUM($I510:AI510),((Input!$I$145+Input!$I$111)*$I$7)/A3taxstdlife))</f>
        <v>0</v>
      </c>
      <c r="AK510" s="161">
        <f>IF(A3taxstdlife="n/a","n/a",IF(AK$3&gt;(A3taxstdlife+$E510),((Input!$I$145+Input!$I$111)*$I$7)-SUM($I510:AJ510),((Input!$I$145+Input!$I$111)*$I$7)/A3taxstdlife))</f>
        <v>0</v>
      </c>
      <c r="AL510" s="161">
        <f>IF(A3taxstdlife="n/a","n/a",IF(AL$3&gt;(A3taxstdlife+$E510),((Input!$I$145+Input!$I$111)*$I$7)-SUM($I510:AK510),((Input!$I$145+Input!$I$111)*$I$7)/A3taxstdlife))</f>
        <v>0</v>
      </c>
      <c r="AM510" s="161">
        <f>IF(A3taxstdlife="n/a","n/a",IF(AM$3&gt;(A3taxstdlife+$E510),((Input!$I$145+Input!$I$111)*$I$7)-SUM($I510:AL510),((Input!$I$145+Input!$I$111)*$I$7)/A3taxstdlife))</f>
        <v>0</v>
      </c>
      <c r="AN510" s="161">
        <f>IF(A3taxstdlife="n/a","n/a",IF(AN$3&gt;(A3taxstdlife+$E510),((Input!$I$145+Input!$I$111)*$I$7)-SUM($I510:AM510),((Input!$I$145+Input!$I$111)*$I$7)/A3taxstdlife))</f>
        <v>0</v>
      </c>
      <c r="AO510" s="161">
        <f>IF(A3taxstdlife="n/a","n/a",IF(AO$3&gt;(A3taxstdlife+$E510),((Input!$I$145+Input!$I$111)*$I$7)-SUM($I510:AN510),((Input!$I$145+Input!$I$111)*$I$7)/A3taxstdlife))</f>
        <v>0</v>
      </c>
      <c r="AP510" s="161">
        <f>IF(A3taxstdlife="n/a","n/a",IF(AP$3&gt;(A3taxstdlife+$E510),((Input!$I$145+Input!$I$111)*$I$7)-SUM($I510:AO510),((Input!$I$145+Input!$I$111)*$I$7)/A3taxstdlife))</f>
        <v>0</v>
      </c>
      <c r="AQ510" s="161">
        <f>IF(A3taxstdlife="n/a","n/a",IF(AQ$3&gt;(A3taxstdlife+$E510),((Input!$I$145+Input!$I$111)*$I$7)-SUM($I510:AP510),((Input!$I$145+Input!$I$111)*$I$7)/A3taxstdlife))</f>
        <v>0</v>
      </c>
      <c r="AR510" s="161">
        <f>IF(A3taxstdlife="n/a","n/a",IF(AR$3&gt;(A3taxstdlife+$E510),((Input!$I$145+Input!$I$111)*$I$7)-SUM($I510:AQ510),((Input!$I$145+Input!$I$111)*$I$7)/A3taxstdlife))</f>
        <v>0</v>
      </c>
      <c r="AS510" s="161">
        <f>IF(A3taxstdlife="n/a","n/a",IF(AS$3&gt;(A3taxstdlife+$E510),((Input!$I$145+Input!$I$111)*$I$7)-SUM($I510:AR510),((Input!$I$145+Input!$I$111)*$I$7)/A3taxstdlife))</f>
        <v>0</v>
      </c>
      <c r="AT510" s="161">
        <f>IF(A3taxstdlife="n/a","n/a",IF(AT$3&gt;(A3taxstdlife+$E510),((Input!$I$145+Input!$I$111)*$I$7)-SUM($I510:AS510),((Input!$I$145+Input!$I$111)*$I$7)/A3taxstdlife))</f>
        <v>0</v>
      </c>
      <c r="AU510" s="161">
        <f>IF(A3taxstdlife="n/a","n/a",IF(AU$3&gt;(A3taxstdlife+$E510),((Input!$I$145+Input!$I$111)*$I$7)-SUM($I510:AT510),((Input!$I$145+Input!$I$111)*$I$7)/A3taxstdlife))</f>
        <v>0</v>
      </c>
      <c r="AV510" s="161">
        <f>IF(A3taxstdlife="n/a","n/a",IF(AV$3&gt;(A3taxstdlife+$E510),((Input!$I$145+Input!$I$111)*$I$7)-SUM($I510:AU510),((Input!$I$145+Input!$I$111)*$I$7)/A3taxstdlife))</f>
        <v>0</v>
      </c>
      <c r="AW510" s="161">
        <f>IF(A3taxstdlife="n/a","n/a",IF(AW$3&gt;(A3taxstdlife+$E510),((Input!$I$145+Input!$I$111)*$I$7)-SUM($I510:AV510),((Input!$I$145+Input!$I$111)*$I$7)/A3taxstdlife))</f>
        <v>0</v>
      </c>
      <c r="AX510" s="161">
        <f>IF(A3taxstdlife="n/a","n/a",IF(AX$3&gt;(A3taxstdlife+$E510),((Input!$I$145+Input!$I$111)*$I$7)-SUM($I510:AW510),((Input!$I$145+Input!$I$111)*$I$7)/A3taxstdlife))</f>
        <v>0</v>
      </c>
      <c r="AY510" s="161">
        <f>IF(A3taxstdlife="n/a","n/a",IF(AY$3&gt;(A3taxstdlife+$E510),((Input!$I$145+Input!$I$111)*$I$7)-SUM($I510:AX510),((Input!$I$145+Input!$I$111)*$I$7)/A3taxstdlife))</f>
        <v>0</v>
      </c>
      <c r="AZ510" s="161">
        <f>IF(A3taxstdlife="n/a","n/a",IF(AZ$3&gt;(A3taxstdlife+$E510),((Input!$I$145+Input!$I$111)*$I$7)-SUM($I510:AY510),((Input!$I$145+Input!$I$111)*$I$7)/A3taxstdlife))</f>
        <v>0</v>
      </c>
      <c r="BA510" s="161">
        <f>IF(A3taxstdlife="n/a","n/a",IF(BA$3&gt;(A3taxstdlife+$E510),((Input!$I$145+Input!$I$111)*$I$7)-SUM($I510:AZ510),((Input!$I$145+Input!$I$111)*$I$7)/A3taxstdlife))</f>
        <v>0</v>
      </c>
      <c r="BB510" s="161">
        <f>IF(A3taxstdlife="n/a","n/a",IF(BB$3&gt;(A3taxstdlife+$E510),((Input!$I$145+Input!$I$111)*$I$7)-SUM($I510:BA510),((Input!$I$145+Input!$I$111)*$I$7)/A3taxstdlife))</f>
        <v>0</v>
      </c>
      <c r="BC510" s="161">
        <f>IF(A3taxstdlife="n/a","n/a",IF(BC$3&gt;(A3taxstdlife+$E510),((Input!$I$145+Input!$I$111)*$I$7)-SUM($I510:BB510),((Input!$I$145+Input!$I$111)*$I$7)/A3taxstdlife))</f>
        <v>0</v>
      </c>
      <c r="BD510" s="161">
        <f>IF(A3taxstdlife="n/a","n/a",IF(BD$3&gt;(A3taxstdlife+$E510),((Input!$I$145+Input!$I$111)*$I$7)-SUM($I510:BC510),((Input!$I$145+Input!$I$111)*$I$7)/A3taxstdlife))</f>
        <v>0</v>
      </c>
      <c r="BE510" s="161">
        <f>IF(A3taxstdlife="n/a","n/a",IF(BE$3&gt;(A3taxstdlife+$E510),((Input!$I$145+Input!$I$111)*$I$7)-SUM($I510:BD510),((Input!$I$145+Input!$I$111)*$I$7)/A3taxstdlife))</f>
        <v>0</v>
      </c>
      <c r="BF510" s="161">
        <f>IF(A3taxstdlife="n/a","n/a",IF(BF$3&gt;(A3taxstdlife+$E510),((Input!$I$145+Input!$I$111)*$I$7)-SUM($I510:BE510),((Input!$I$145+Input!$I$111)*$I$7)/A3taxstdlife))</f>
        <v>0</v>
      </c>
      <c r="BG510" s="161">
        <f>IF(A3taxstdlife="n/a","n/a",IF(BG$3&gt;(A3taxstdlife+$E510),((Input!$I$145+Input!$I$111)*$I$7)-SUM($I510:BF510),((Input!$I$145+Input!$I$111)*$I$7)/A3taxstdlife))</f>
        <v>0</v>
      </c>
      <c r="BH510" s="161">
        <f>IF(A3taxstdlife="n/a","n/a",IF(BH$3&gt;(A3taxstdlife+$E510),((Input!$I$145+Input!$I$111)*$I$7)-SUM($I510:BG510),((Input!$I$145+Input!$I$111)*$I$7)/A3taxstdlife))</f>
        <v>0</v>
      </c>
      <c r="BI510" s="161">
        <f>IF(A3taxstdlife="n/a","n/a",IF(BI$3&gt;(A3taxstdlife+$E510),((Input!$I$145+Input!$I$111)*$I$7)-SUM($I510:BH510),((Input!$I$145+Input!$I$111)*$I$7)/A3taxstdlife))</f>
        <v>0</v>
      </c>
      <c r="BJ510" s="19"/>
      <c r="BK510" s="19"/>
    </row>
    <row r="511" spans="1:63" s="6" customFormat="1" hidden="1" outlineLevel="2" x14ac:dyDescent="0.2">
      <c r="A511" s="19"/>
      <c r="B511" s="19"/>
      <c r="C511" s="35"/>
      <c r="D511" s="469"/>
      <c r="E511" s="281">
        <v>4</v>
      </c>
      <c r="F511" s="37"/>
      <c r="G511" s="305"/>
      <c r="H511" s="307"/>
      <c r="I511" s="307"/>
      <c r="J511" s="306"/>
      <c r="K511" s="161">
        <f>IF(A3taxstdlife="n/a","n/a",IF(K$3&gt;(A3taxstdlife+$E511),((Input!$J$145+Input!$J$111)*$J$7)-SUM($J511:J511),((Input!$J$145+Input!$J$111)*$J$7)/A3taxstdlife))</f>
        <v>0</v>
      </c>
      <c r="L511" s="161">
        <f>IF(A3taxstdlife="n/a","n/a",IF(L$3&gt;(A3taxstdlife+$E511),((Input!$J$145+Input!$J$111)*$J$7)-SUM($J511:K511),((Input!$J$145+Input!$J$111)*$J$7)/A3taxstdlife))</f>
        <v>0</v>
      </c>
      <c r="M511" s="161">
        <f>IF(A3taxstdlife="n/a","n/a",IF(M$3&gt;(A3taxstdlife+$E511),((Input!$J$145+Input!$J$111)*$J$7)-SUM($J511:L511),((Input!$J$145+Input!$J$111)*$J$7)/A3taxstdlife))</f>
        <v>0</v>
      </c>
      <c r="N511" s="161">
        <f>IF(A3taxstdlife="n/a","n/a",IF(N$3&gt;(A3taxstdlife+$E511),((Input!$J$145+Input!$J$111)*$J$7)-SUM($J511:M511),((Input!$J$145+Input!$J$111)*$J$7)/A3taxstdlife))</f>
        <v>0</v>
      </c>
      <c r="O511" s="161">
        <f>IF(A3taxstdlife="n/a","n/a",IF(O$3&gt;(A3taxstdlife+$E511),((Input!$J$145+Input!$J$111)*$J$7)-SUM($J511:N511),((Input!$J$145+Input!$J$111)*$J$7)/A3taxstdlife))</f>
        <v>0</v>
      </c>
      <c r="P511" s="161">
        <f>IF(A3taxstdlife="n/a","n/a",IF(P$3&gt;(A3taxstdlife+$E511),((Input!$J$145+Input!$J$111)*$J$7)-SUM($J511:O511),((Input!$J$145+Input!$J$111)*$J$7)/A3taxstdlife))</f>
        <v>0</v>
      </c>
      <c r="Q511" s="161">
        <f>IF(A3taxstdlife="n/a","n/a",IF(Q$3&gt;(A3taxstdlife+$E511),((Input!$J$145+Input!$J$111)*$J$7)-SUM($J511:P511),((Input!$J$145+Input!$J$111)*$J$7)/A3taxstdlife))</f>
        <v>0</v>
      </c>
      <c r="R511" s="161">
        <f>IF(A3taxstdlife="n/a","n/a",IF(R$3&gt;(A3taxstdlife+$E511),((Input!$J$145+Input!$J$111)*$J$7)-SUM($J511:Q511),((Input!$J$145+Input!$J$111)*$J$7)/A3taxstdlife))</f>
        <v>0</v>
      </c>
      <c r="S511" s="161">
        <f>IF(A3taxstdlife="n/a","n/a",IF(S$3&gt;(A3taxstdlife+$E511),((Input!$J$145+Input!$J$111)*$J$7)-SUM($J511:R511),((Input!$J$145+Input!$J$111)*$J$7)/A3taxstdlife))</f>
        <v>0</v>
      </c>
      <c r="T511" s="161">
        <f>IF(A3taxstdlife="n/a","n/a",IF(T$3&gt;(A3taxstdlife+$E511),((Input!$J$145+Input!$J$111)*$J$7)-SUM($J511:S511),((Input!$J$145+Input!$J$111)*$J$7)/A3taxstdlife))</f>
        <v>0</v>
      </c>
      <c r="U511" s="161">
        <f>IF(A3taxstdlife="n/a","n/a",IF(U$3&gt;(A3taxstdlife+$E511),((Input!$J$145+Input!$J$111)*$J$7)-SUM($J511:T511),((Input!$J$145+Input!$J$111)*$J$7)/A3taxstdlife))</f>
        <v>0</v>
      </c>
      <c r="V511" s="161">
        <f>IF(A3taxstdlife="n/a","n/a",IF(V$3&gt;(A3taxstdlife+$E511),((Input!$J$145+Input!$J$111)*$J$7)-SUM($J511:U511),((Input!$J$145+Input!$J$111)*$J$7)/A3taxstdlife))</f>
        <v>0</v>
      </c>
      <c r="W511" s="161">
        <f>IF(A3taxstdlife="n/a","n/a",IF(W$3&gt;(A3taxstdlife+$E511),((Input!$J$145+Input!$J$111)*$J$7)-SUM($J511:V511),((Input!$J$145+Input!$J$111)*$J$7)/A3taxstdlife))</f>
        <v>0</v>
      </c>
      <c r="X511" s="161">
        <f>IF(A3taxstdlife="n/a","n/a",IF(X$3&gt;(A3taxstdlife+$E511),((Input!$J$145+Input!$J$111)*$J$7)-SUM($J511:W511),((Input!$J$145+Input!$J$111)*$J$7)/A3taxstdlife))</f>
        <v>0</v>
      </c>
      <c r="Y511" s="161">
        <f>IF(A3taxstdlife="n/a","n/a",IF(Y$3&gt;(A3taxstdlife+$E511),((Input!$J$145+Input!$J$111)*$J$7)-SUM($J511:X511),((Input!$J$145+Input!$J$111)*$J$7)/A3taxstdlife))</f>
        <v>0</v>
      </c>
      <c r="Z511" s="161">
        <f>IF(A3taxstdlife="n/a","n/a",IF(Z$3&gt;(A3taxstdlife+$E511),((Input!$J$145+Input!$J$111)*$J$7)-SUM($J511:Y511),((Input!$J$145+Input!$J$111)*$J$7)/A3taxstdlife))</f>
        <v>0</v>
      </c>
      <c r="AA511" s="161">
        <f>IF(A3taxstdlife="n/a","n/a",IF(AA$3&gt;(A3taxstdlife+$E511),((Input!$J$145+Input!$J$111)*$J$7)-SUM($J511:Z511),((Input!$J$145+Input!$J$111)*$J$7)/A3taxstdlife))</f>
        <v>0</v>
      </c>
      <c r="AB511" s="161">
        <f>IF(A3taxstdlife="n/a","n/a",IF(AB$3&gt;(A3taxstdlife+$E511),((Input!$J$145+Input!$J$111)*$J$7)-SUM($J511:AA511),((Input!$J$145+Input!$J$111)*$J$7)/A3taxstdlife))</f>
        <v>0</v>
      </c>
      <c r="AC511" s="161">
        <f>IF(A3taxstdlife="n/a","n/a",IF(AC$3&gt;(A3taxstdlife+$E511),((Input!$J$145+Input!$J$111)*$J$7)-SUM($J511:AB511),((Input!$J$145+Input!$J$111)*$J$7)/A3taxstdlife))</f>
        <v>0</v>
      </c>
      <c r="AD511" s="161">
        <f>IF(A3taxstdlife="n/a","n/a",IF(AD$3&gt;(A3taxstdlife+$E511),((Input!$J$145+Input!$J$111)*$J$7)-SUM($J511:AC511),((Input!$J$145+Input!$J$111)*$J$7)/A3taxstdlife))</f>
        <v>0</v>
      </c>
      <c r="AE511" s="161">
        <f>IF(A3taxstdlife="n/a","n/a",IF(AE$3&gt;(A3taxstdlife+$E511),((Input!$J$145+Input!$J$111)*$J$7)-SUM($J511:AD511),((Input!$J$145+Input!$J$111)*$J$7)/A3taxstdlife))</f>
        <v>0</v>
      </c>
      <c r="AF511" s="161">
        <f>IF(A3taxstdlife="n/a","n/a",IF(AF$3&gt;(A3taxstdlife+$E511),((Input!$J$145+Input!$J$111)*$J$7)-SUM($J511:AE511),((Input!$J$145+Input!$J$111)*$J$7)/A3taxstdlife))</f>
        <v>0</v>
      </c>
      <c r="AG511" s="161">
        <f>IF(A3taxstdlife="n/a","n/a",IF(AG$3&gt;(A3taxstdlife+$E511),((Input!$J$145+Input!$J$111)*$J$7)-SUM($J511:AF511),((Input!$J$145+Input!$J$111)*$J$7)/A3taxstdlife))</f>
        <v>0</v>
      </c>
      <c r="AH511" s="161">
        <f>IF(A3taxstdlife="n/a","n/a",IF(AH$3&gt;(A3taxstdlife+$E511),((Input!$J$145+Input!$J$111)*$J$7)-SUM($J511:AG511),((Input!$J$145+Input!$J$111)*$J$7)/A3taxstdlife))</f>
        <v>0</v>
      </c>
      <c r="AI511" s="161">
        <f>IF(A3taxstdlife="n/a","n/a",IF(AI$3&gt;(A3taxstdlife+$E511),((Input!$J$145+Input!$J$111)*$J$7)-SUM($J511:AH511),((Input!$J$145+Input!$J$111)*$J$7)/A3taxstdlife))</f>
        <v>0</v>
      </c>
      <c r="AJ511" s="161">
        <f>IF(A3taxstdlife="n/a","n/a",IF(AJ$3&gt;(A3taxstdlife+$E511),((Input!$J$145+Input!$J$111)*$J$7)-SUM($J511:AI511),((Input!$J$145+Input!$J$111)*$J$7)/A3taxstdlife))</f>
        <v>0</v>
      </c>
      <c r="AK511" s="161">
        <f>IF(A3taxstdlife="n/a","n/a",IF(AK$3&gt;(A3taxstdlife+$E511),((Input!$J$145+Input!$J$111)*$J$7)-SUM($J511:AJ511),((Input!$J$145+Input!$J$111)*$J$7)/A3taxstdlife))</f>
        <v>0</v>
      </c>
      <c r="AL511" s="161">
        <f>IF(A3taxstdlife="n/a","n/a",IF(AL$3&gt;(A3taxstdlife+$E511),((Input!$J$145+Input!$J$111)*$J$7)-SUM($J511:AK511),((Input!$J$145+Input!$J$111)*$J$7)/A3taxstdlife))</f>
        <v>0</v>
      </c>
      <c r="AM511" s="161">
        <f>IF(A3taxstdlife="n/a","n/a",IF(AM$3&gt;(A3taxstdlife+$E511),((Input!$J$145+Input!$J$111)*$J$7)-SUM($J511:AL511),((Input!$J$145+Input!$J$111)*$J$7)/A3taxstdlife))</f>
        <v>0</v>
      </c>
      <c r="AN511" s="161">
        <f>IF(A3taxstdlife="n/a","n/a",IF(AN$3&gt;(A3taxstdlife+$E511),((Input!$J$145+Input!$J$111)*$J$7)-SUM($J511:AM511),((Input!$J$145+Input!$J$111)*$J$7)/A3taxstdlife))</f>
        <v>0</v>
      </c>
      <c r="AO511" s="161">
        <f>IF(A3taxstdlife="n/a","n/a",IF(AO$3&gt;(A3taxstdlife+$E511),((Input!$J$145+Input!$J$111)*$J$7)-SUM($J511:AN511),((Input!$J$145+Input!$J$111)*$J$7)/A3taxstdlife))</f>
        <v>0</v>
      </c>
      <c r="AP511" s="161">
        <f>IF(A3taxstdlife="n/a","n/a",IF(AP$3&gt;(A3taxstdlife+$E511),((Input!$J$145+Input!$J$111)*$J$7)-SUM($J511:AO511),((Input!$J$145+Input!$J$111)*$J$7)/A3taxstdlife))</f>
        <v>0</v>
      </c>
      <c r="AQ511" s="161">
        <f>IF(A3taxstdlife="n/a","n/a",IF(AQ$3&gt;(A3taxstdlife+$E511),((Input!$J$145+Input!$J$111)*$J$7)-SUM($J511:AP511),((Input!$J$145+Input!$J$111)*$J$7)/A3taxstdlife))</f>
        <v>0</v>
      </c>
      <c r="AR511" s="161">
        <f>IF(A3taxstdlife="n/a","n/a",IF(AR$3&gt;(A3taxstdlife+$E511),((Input!$J$145+Input!$J$111)*$J$7)-SUM($J511:AQ511),((Input!$J$145+Input!$J$111)*$J$7)/A3taxstdlife))</f>
        <v>0</v>
      </c>
      <c r="AS511" s="161">
        <f>IF(A3taxstdlife="n/a","n/a",IF(AS$3&gt;(A3taxstdlife+$E511),((Input!$J$145+Input!$J$111)*$J$7)-SUM($J511:AR511),((Input!$J$145+Input!$J$111)*$J$7)/A3taxstdlife))</f>
        <v>0</v>
      </c>
      <c r="AT511" s="161">
        <f>IF(A3taxstdlife="n/a","n/a",IF(AT$3&gt;(A3taxstdlife+$E511),((Input!$J$145+Input!$J$111)*$J$7)-SUM($J511:AS511),((Input!$J$145+Input!$J$111)*$J$7)/A3taxstdlife))</f>
        <v>0</v>
      </c>
      <c r="AU511" s="161">
        <f>IF(A3taxstdlife="n/a","n/a",IF(AU$3&gt;(A3taxstdlife+$E511),((Input!$J$145+Input!$J$111)*$J$7)-SUM($J511:AT511),((Input!$J$145+Input!$J$111)*$J$7)/A3taxstdlife))</f>
        <v>0</v>
      </c>
      <c r="AV511" s="161">
        <f>IF(A3taxstdlife="n/a","n/a",IF(AV$3&gt;(A3taxstdlife+$E511),((Input!$J$145+Input!$J$111)*$J$7)-SUM($J511:AU511),((Input!$J$145+Input!$J$111)*$J$7)/A3taxstdlife))</f>
        <v>0</v>
      </c>
      <c r="AW511" s="161">
        <f>IF(A3taxstdlife="n/a","n/a",IF(AW$3&gt;(A3taxstdlife+$E511),((Input!$J$145+Input!$J$111)*$J$7)-SUM($J511:AV511),((Input!$J$145+Input!$J$111)*$J$7)/A3taxstdlife))</f>
        <v>0</v>
      </c>
      <c r="AX511" s="161">
        <f>IF(A3taxstdlife="n/a","n/a",IF(AX$3&gt;(A3taxstdlife+$E511),((Input!$J$145+Input!$J$111)*$J$7)-SUM($J511:AW511),((Input!$J$145+Input!$J$111)*$J$7)/A3taxstdlife))</f>
        <v>0</v>
      </c>
      <c r="AY511" s="161">
        <f>IF(A3taxstdlife="n/a","n/a",IF(AY$3&gt;(A3taxstdlife+$E511),((Input!$J$145+Input!$J$111)*$J$7)-SUM($J511:AX511),((Input!$J$145+Input!$J$111)*$J$7)/A3taxstdlife))</f>
        <v>0</v>
      </c>
      <c r="AZ511" s="161">
        <f>IF(A3taxstdlife="n/a","n/a",IF(AZ$3&gt;(A3taxstdlife+$E511),((Input!$J$145+Input!$J$111)*$J$7)-SUM($J511:AY511),((Input!$J$145+Input!$J$111)*$J$7)/A3taxstdlife))</f>
        <v>0</v>
      </c>
      <c r="BA511" s="161">
        <f>IF(A3taxstdlife="n/a","n/a",IF(BA$3&gt;(A3taxstdlife+$E511),((Input!$J$145+Input!$J$111)*$J$7)-SUM($J511:AZ511),((Input!$J$145+Input!$J$111)*$J$7)/A3taxstdlife))</f>
        <v>0</v>
      </c>
      <c r="BB511" s="161">
        <f>IF(A3taxstdlife="n/a","n/a",IF(BB$3&gt;(A3taxstdlife+$E511),((Input!$J$145+Input!$J$111)*$J$7)-SUM($J511:BA511),((Input!$J$145+Input!$J$111)*$J$7)/A3taxstdlife))</f>
        <v>0</v>
      </c>
      <c r="BC511" s="161">
        <f>IF(A3taxstdlife="n/a","n/a",IF(BC$3&gt;(A3taxstdlife+$E511),((Input!$J$145+Input!$J$111)*$J$7)-SUM($J511:BB511),((Input!$J$145+Input!$J$111)*$J$7)/A3taxstdlife))</f>
        <v>0</v>
      </c>
      <c r="BD511" s="161">
        <f>IF(A3taxstdlife="n/a","n/a",IF(BD$3&gt;(A3taxstdlife+$E511),((Input!$J$145+Input!$J$111)*$J$7)-SUM($J511:BC511),((Input!$J$145+Input!$J$111)*$J$7)/A3taxstdlife))</f>
        <v>0</v>
      </c>
      <c r="BE511" s="161">
        <f>IF(A3taxstdlife="n/a","n/a",IF(BE$3&gt;(A3taxstdlife+$E511),((Input!$J$145+Input!$J$111)*$J$7)-SUM($J511:BD511),((Input!$J$145+Input!$J$111)*$J$7)/A3taxstdlife))</f>
        <v>0</v>
      </c>
      <c r="BF511" s="161">
        <f>IF(A3taxstdlife="n/a","n/a",IF(BF$3&gt;(A3taxstdlife+$E511),((Input!$J$145+Input!$J$111)*$J$7)-SUM($J511:BE511),((Input!$J$145+Input!$J$111)*$J$7)/A3taxstdlife))</f>
        <v>0</v>
      </c>
      <c r="BG511" s="161">
        <f>IF(A3taxstdlife="n/a","n/a",IF(BG$3&gt;(A3taxstdlife+$E511),((Input!$J$145+Input!$J$111)*$J$7)-SUM($J511:BF511),((Input!$J$145+Input!$J$111)*$J$7)/A3taxstdlife))</f>
        <v>0</v>
      </c>
      <c r="BH511" s="161">
        <f>IF(A3taxstdlife="n/a","n/a",IF(BH$3&gt;(A3taxstdlife+$E511),((Input!$J$145+Input!$J$111)*$J$7)-SUM($J511:BG511),((Input!$J$145+Input!$J$111)*$J$7)/A3taxstdlife))</f>
        <v>0</v>
      </c>
      <c r="BI511" s="161">
        <f>IF(A3taxstdlife="n/a","n/a",IF(BI$3&gt;(A3taxstdlife+$E511),((Input!$J$145+Input!$J$111)*$J$7)-SUM($J511:BH511),((Input!$J$145+Input!$J$111)*$J$7)/A3taxstdlife))</f>
        <v>0</v>
      </c>
      <c r="BJ511" s="19"/>
      <c r="BK511" s="19"/>
    </row>
    <row r="512" spans="1:63" s="6" customFormat="1" hidden="1" outlineLevel="2" x14ac:dyDescent="0.2">
      <c r="A512" s="19"/>
      <c r="B512" s="19"/>
      <c r="C512" s="35"/>
      <c r="D512" s="469"/>
      <c r="E512" s="281">
        <v>5</v>
      </c>
      <c r="F512" s="37"/>
      <c r="G512" s="305"/>
      <c r="H512" s="307"/>
      <c r="I512" s="307"/>
      <c r="J512" s="307"/>
      <c r="K512" s="306"/>
      <c r="L512" s="161">
        <f>IF(A3taxstdlife="n/a","n/a",IF(L$3&gt;(A3taxstdlife+$E512),((Input!$K$145+Input!$K$111)*$K$7)-SUM($K512:K512),((Input!$K$145+Input!$K$111)*$K$7)/A3taxstdlife))</f>
        <v>0</v>
      </c>
      <c r="M512" s="161">
        <f>IF(A3taxstdlife="n/a","n/a",IF(M$3&gt;(A3taxstdlife+$E512),((Input!$K$145+Input!$K$111)*$K$7)-SUM($K512:L512),((Input!$K$145+Input!$K$111)*$K$7)/A3taxstdlife))</f>
        <v>0</v>
      </c>
      <c r="N512" s="161">
        <f>IF(A3taxstdlife="n/a","n/a",IF(N$3&gt;(A3taxstdlife+$E512),((Input!$K$145+Input!$K$111)*$K$7)-SUM($K512:M512),((Input!$K$145+Input!$K$111)*$K$7)/A3taxstdlife))</f>
        <v>0</v>
      </c>
      <c r="O512" s="161">
        <f>IF(A3taxstdlife="n/a","n/a",IF(O$3&gt;(A3taxstdlife+$E512),((Input!$K$145+Input!$K$111)*$K$7)-SUM($K512:N512),((Input!$K$145+Input!$K$111)*$K$7)/A3taxstdlife))</f>
        <v>0</v>
      </c>
      <c r="P512" s="161">
        <f>IF(A3taxstdlife="n/a","n/a",IF(P$3&gt;(A3taxstdlife+$E512),((Input!$K$145+Input!$K$111)*$K$7)-SUM($K512:O512),((Input!$K$145+Input!$K$111)*$K$7)/A3taxstdlife))</f>
        <v>0</v>
      </c>
      <c r="Q512" s="161">
        <f>IF(A3taxstdlife="n/a","n/a",IF(Q$3&gt;(A3taxstdlife+$E512),((Input!$K$145+Input!$K$111)*$K$7)-SUM($K512:P512),((Input!$K$145+Input!$K$111)*$K$7)/A3taxstdlife))</f>
        <v>0</v>
      </c>
      <c r="R512" s="161">
        <f>IF(A3taxstdlife="n/a","n/a",IF(R$3&gt;(A3taxstdlife+$E512),((Input!$K$145+Input!$K$111)*$K$7)-SUM($K512:Q512),((Input!$K$145+Input!$K$111)*$K$7)/A3taxstdlife))</f>
        <v>0</v>
      </c>
      <c r="S512" s="161">
        <f>IF(A3taxstdlife="n/a","n/a",IF(S$3&gt;(A3taxstdlife+$E512),((Input!$K$145+Input!$K$111)*$K$7)-SUM($K512:R512),((Input!$K$145+Input!$K$111)*$K$7)/A3taxstdlife))</f>
        <v>0</v>
      </c>
      <c r="T512" s="161">
        <f>IF(A3taxstdlife="n/a","n/a",IF(T$3&gt;(A3taxstdlife+$E512),((Input!$K$145+Input!$K$111)*$K$7)-SUM($K512:S512),((Input!$K$145+Input!$K$111)*$K$7)/A3taxstdlife))</f>
        <v>0</v>
      </c>
      <c r="U512" s="161">
        <f>IF(A3taxstdlife="n/a","n/a",IF(U$3&gt;(A3taxstdlife+$E512),((Input!$K$145+Input!$K$111)*$K$7)-SUM($K512:T512),((Input!$K$145+Input!$K$111)*$K$7)/A3taxstdlife))</f>
        <v>0</v>
      </c>
      <c r="V512" s="161">
        <f>IF(A3taxstdlife="n/a","n/a",IF(V$3&gt;(A3taxstdlife+$E512),((Input!$K$145+Input!$K$111)*$K$7)-SUM($K512:U512),((Input!$K$145+Input!$K$111)*$K$7)/A3taxstdlife))</f>
        <v>0</v>
      </c>
      <c r="W512" s="161">
        <f>IF(A3taxstdlife="n/a","n/a",IF(W$3&gt;(A3taxstdlife+$E512),((Input!$K$145+Input!$K$111)*$K$7)-SUM($K512:V512),((Input!$K$145+Input!$K$111)*$K$7)/A3taxstdlife))</f>
        <v>0</v>
      </c>
      <c r="X512" s="161">
        <f>IF(A3taxstdlife="n/a","n/a",IF(X$3&gt;(A3taxstdlife+$E512),((Input!$K$145+Input!$K$111)*$K$7)-SUM($K512:W512),((Input!$K$145+Input!$K$111)*$K$7)/A3taxstdlife))</f>
        <v>0</v>
      </c>
      <c r="Y512" s="161">
        <f>IF(A3taxstdlife="n/a","n/a",IF(Y$3&gt;(A3taxstdlife+$E512),((Input!$K$145+Input!$K$111)*$K$7)-SUM($K512:X512),((Input!$K$145+Input!$K$111)*$K$7)/A3taxstdlife))</f>
        <v>0</v>
      </c>
      <c r="Z512" s="161">
        <f>IF(A3taxstdlife="n/a","n/a",IF(Z$3&gt;(A3taxstdlife+$E512),((Input!$K$145+Input!$K$111)*$K$7)-SUM($K512:Y512),((Input!$K$145+Input!$K$111)*$K$7)/A3taxstdlife))</f>
        <v>0</v>
      </c>
      <c r="AA512" s="161">
        <f>IF(A3taxstdlife="n/a","n/a",IF(AA$3&gt;(A3taxstdlife+$E512),((Input!$K$145+Input!$K$111)*$K$7)-SUM($K512:Z512),((Input!$K$145+Input!$K$111)*$K$7)/A3taxstdlife))</f>
        <v>0</v>
      </c>
      <c r="AB512" s="161">
        <f>IF(A3taxstdlife="n/a","n/a",IF(AB$3&gt;(A3taxstdlife+$E512),((Input!$K$145+Input!$K$111)*$K$7)-SUM($K512:AA512),((Input!$K$145+Input!$K$111)*$K$7)/A3taxstdlife))</f>
        <v>0</v>
      </c>
      <c r="AC512" s="161">
        <f>IF(A3taxstdlife="n/a","n/a",IF(AC$3&gt;(A3taxstdlife+$E512),((Input!$K$145+Input!$K$111)*$K$7)-SUM($K512:AB512),((Input!$K$145+Input!$K$111)*$K$7)/A3taxstdlife))</f>
        <v>0</v>
      </c>
      <c r="AD512" s="161">
        <f>IF(A3taxstdlife="n/a","n/a",IF(AD$3&gt;(A3taxstdlife+$E512),((Input!$K$145+Input!$K$111)*$K$7)-SUM($K512:AC512),((Input!$K$145+Input!$K$111)*$K$7)/A3taxstdlife))</f>
        <v>0</v>
      </c>
      <c r="AE512" s="161">
        <f>IF(A3taxstdlife="n/a","n/a",IF(AE$3&gt;(A3taxstdlife+$E512),((Input!$K$145+Input!$K$111)*$K$7)-SUM($K512:AD512),((Input!$K$145+Input!$K$111)*$K$7)/A3taxstdlife))</f>
        <v>0</v>
      </c>
      <c r="AF512" s="161">
        <f>IF(A3taxstdlife="n/a","n/a",IF(AF$3&gt;(A3taxstdlife+$E512),((Input!$K$145+Input!$K$111)*$K$7)-SUM($K512:AE512),((Input!$K$145+Input!$K$111)*$K$7)/A3taxstdlife))</f>
        <v>0</v>
      </c>
      <c r="AG512" s="161">
        <f>IF(A3taxstdlife="n/a","n/a",IF(AG$3&gt;(A3taxstdlife+$E512),((Input!$K$145+Input!$K$111)*$K$7)-SUM($K512:AF512),((Input!$K$145+Input!$K$111)*$K$7)/A3taxstdlife))</f>
        <v>0</v>
      </c>
      <c r="AH512" s="161">
        <f>IF(A3taxstdlife="n/a","n/a",IF(AH$3&gt;(A3taxstdlife+$E512),((Input!$K$145+Input!$K$111)*$K$7)-SUM($K512:AG512),((Input!$K$145+Input!$K$111)*$K$7)/A3taxstdlife))</f>
        <v>0</v>
      </c>
      <c r="AI512" s="161">
        <f>IF(A3taxstdlife="n/a","n/a",IF(AI$3&gt;(A3taxstdlife+$E512),((Input!$K$145+Input!$K$111)*$K$7)-SUM($K512:AH512),((Input!$K$145+Input!$K$111)*$K$7)/A3taxstdlife))</f>
        <v>0</v>
      </c>
      <c r="AJ512" s="161">
        <f>IF(A3taxstdlife="n/a","n/a",IF(AJ$3&gt;(A3taxstdlife+$E512),((Input!$K$145+Input!$K$111)*$K$7)-SUM($K512:AI512),((Input!$K$145+Input!$K$111)*$K$7)/A3taxstdlife))</f>
        <v>0</v>
      </c>
      <c r="AK512" s="161">
        <f>IF(A3taxstdlife="n/a","n/a",IF(AK$3&gt;(A3taxstdlife+$E512),((Input!$K$145+Input!$K$111)*$K$7)-SUM($K512:AJ512),((Input!$K$145+Input!$K$111)*$K$7)/A3taxstdlife))</f>
        <v>0</v>
      </c>
      <c r="AL512" s="161">
        <f>IF(A3taxstdlife="n/a","n/a",IF(AL$3&gt;(A3taxstdlife+$E512),((Input!$K$145+Input!$K$111)*$K$7)-SUM($K512:AK512),((Input!$K$145+Input!$K$111)*$K$7)/A3taxstdlife))</f>
        <v>0</v>
      </c>
      <c r="AM512" s="161">
        <f>IF(A3taxstdlife="n/a","n/a",IF(AM$3&gt;(A3taxstdlife+$E512),((Input!$K$145+Input!$K$111)*$K$7)-SUM($K512:AL512),((Input!$K$145+Input!$K$111)*$K$7)/A3taxstdlife))</f>
        <v>0</v>
      </c>
      <c r="AN512" s="161">
        <f>IF(A3taxstdlife="n/a","n/a",IF(AN$3&gt;(A3taxstdlife+$E512),((Input!$K$145+Input!$K$111)*$K$7)-SUM($K512:AM512),((Input!$K$145+Input!$K$111)*$K$7)/A3taxstdlife))</f>
        <v>0</v>
      </c>
      <c r="AO512" s="161">
        <f>IF(A3taxstdlife="n/a","n/a",IF(AO$3&gt;(A3taxstdlife+$E512),((Input!$K$145+Input!$K$111)*$K$7)-SUM($K512:AN512),((Input!$K$145+Input!$K$111)*$K$7)/A3taxstdlife))</f>
        <v>0</v>
      </c>
      <c r="AP512" s="161">
        <f>IF(A3taxstdlife="n/a","n/a",IF(AP$3&gt;(A3taxstdlife+$E512),((Input!$K$145+Input!$K$111)*$K$7)-SUM($K512:AO512),((Input!$K$145+Input!$K$111)*$K$7)/A3taxstdlife))</f>
        <v>0</v>
      </c>
      <c r="AQ512" s="161">
        <f>IF(A3taxstdlife="n/a","n/a",IF(AQ$3&gt;(A3taxstdlife+$E512),((Input!$K$145+Input!$K$111)*$K$7)-SUM($K512:AP512),((Input!$K$145+Input!$K$111)*$K$7)/A3taxstdlife))</f>
        <v>0</v>
      </c>
      <c r="AR512" s="161">
        <f>IF(A3taxstdlife="n/a","n/a",IF(AR$3&gt;(A3taxstdlife+$E512),((Input!$K$145+Input!$K$111)*$K$7)-SUM($K512:AQ512),((Input!$K$145+Input!$K$111)*$K$7)/A3taxstdlife))</f>
        <v>0</v>
      </c>
      <c r="AS512" s="161">
        <f>IF(A3taxstdlife="n/a","n/a",IF(AS$3&gt;(A3taxstdlife+$E512),((Input!$K$145+Input!$K$111)*$K$7)-SUM($K512:AR512),((Input!$K$145+Input!$K$111)*$K$7)/A3taxstdlife))</f>
        <v>0</v>
      </c>
      <c r="AT512" s="161">
        <f>IF(A3taxstdlife="n/a","n/a",IF(AT$3&gt;(A3taxstdlife+$E512),((Input!$K$145+Input!$K$111)*$K$7)-SUM($K512:AS512),((Input!$K$145+Input!$K$111)*$K$7)/A3taxstdlife))</f>
        <v>0</v>
      </c>
      <c r="AU512" s="161">
        <f>IF(A3taxstdlife="n/a","n/a",IF(AU$3&gt;(A3taxstdlife+$E512),((Input!$K$145+Input!$K$111)*$K$7)-SUM($K512:AT512),((Input!$K$145+Input!$K$111)*$K$7)/A3taxstdlife))</f>
        <v>0</v>
      </c>
      <c r="AV512" s="161">
        <f>IF(A3taxstdlife="n/a","n/a",IF(AV$3&gt;(A3taxstdlife+$E512),((Input!$K$145+Input!$K$111)*$K$7)-SUM($K512:AU512),((Input!$K$145+Input!$K$111)*$K$7)/A3taxstdlife))</f>
        <v>0</v>
      </c>
      <c r="AW512" s="161">
        <f>IF(A3taxstdlife="n/a","n/a",IF(AW$3&gt;(A3taxstdlife+$E512),((Input!$K$145+Input!$K$111)*$K$7)-SUM($K512:AV512),((Input!$K$145+Input!$K$111)*$K$7)/A3taxstdlife))</f>
        <v>0</v>
      </c>
      <c r="AX512" s="161">
        <f>IF(A3taxstdlife="n/a","n/a",IF(AX$3&gt;(A3taxstdlife+$E512),((Input!$K$145+Input!$K$111)*$K$7)-SUM($K512:AW512),((Input!$K$145+Input!$K$111)*$K$7)/A3taxstdlife))</f>
        <v>0</v>
      </c>
      <c r="AY512" s="161">
        <f>IF(A3taxstdlife="n/a","n/a",IF(AY$3&gt;(A3taxstdlife+$E512),((Input!$K$145+Input!$K$111)*$K$7)-SUM($K512:AX512),((Input!$K$145+Input!$K$111)*$K$7)/A3taxstdlife))</f>
        <v>0</v>
      </c>
      <c r="AZ512" s="161">
        <f>IF(A3taxstdlife="n/a","n/a",IF(AZ$3&gt;(A3taxstdlife+$E512),((Input!$K$145+Input!$K$111)*$K$7)-SUM($K512:AY512),((Input!$K$145+Input!$K$111)*$K$7)/A3taxstdlife))</f>
        <v>0</v>
      </c>
      <c r="BA512" s="161">
        <f>IF(A3taxstdlife="n/a","n/a",IF(BA$3&gt;(A3taxstdlife+$E512),((Input!$K$145+Input!$K$111)*$K$7)-SUM($K512:AZ512),((Input!$K$145+Input!$K$111)*$K$7)/A3taxstdlife))</f>
        <v>0</v>
      </c>
      <c r="BB512" s="161">
        <f>IF(A3taxstdlife="n/a","n/a",IF(BB$3&gt;(A3taxstdlife+$E512),((Input!$K$145+Input!$K$111)*$K$7)-SUM($K512:BA512),((Input!$K$145+Input!$K$111)*$K$7)/A3taxstdlife))</f>
        <v>0</v>
      </c>
      <c r="BC512" s="161">
        <f>IF(A3taxstdlife="n/a","n/a",IF(BC$3&gt;(A3taxstdlife+$E512),((Input!$K$145+Input!$K$111)*$K$7)-SUM($K512:BB512),((Input!$K$145+Input!$K$111)*$K$7)/A3taxstdlife))</f>
        <v>0</v>
      </c>
      <c r="BD512" s="161">
        <f>IF(A3taxstdlife="n/a","n/a",IF(BD$3&gt;(A3taxstdlife+$E512),((Input!$K$145+Input!$K$111)*$K$7)-SUM($K512:BC512),((Input!$K$145+Input!$K$111)*$K$7)/A3taxstdlife))</f>
        <v>0</v>
      </c>
      <c r="BE512" s="161">
        <f>IF(A3taxstdlife="n/a","n/a",IF(BE$3&gt;(A3taxstdlife+$E512),((Input!$K$145+Input!$K$111)*$K$7)-SUM($K512:BD512),((Input!$K$145+Input!$K$111)*$K$7)/A3taxstdlife))</f>
        <v>0</v>
      </c>
      <c r="BF512" s="161">
        <f>IF(A3taxstdlife="n/a","n/a",IF(BF$3&gt;(A3taxstdlife+$E512),((Input!$K$145+Input!$K$111)*$K$7)-SUM($K512:BE512),((Input!$K$145+Input!$K$111)*$K$7)/A3taxstdlife))</f>
        <v>0</v>
      </c>
      <c r="BG512" s="161">
        <f>IF(A3taxstdlife="n/a","n/a",IF(BG$3&gt;(A3taxstdlife+$E512),((Input!$K$145+Input!$K$111)*$K$7)-SUM($K512:BF512),((Input!$K$145+Input!$K$111)*$K$7)/A3taxstdlife))</f>
        <v>0</v>
      </c>
      <c r="BH512" s="161">
        <f>IF(A3taxstdlife="n/a","n/a",IF(BH$3&gt;(A3taxstdlife+$E512),((Input!$K$145+Input!$K$111)*$K$7)-SUM($K512:BG512),((Input!$K$145+Input!$K$111)*$K$7)/A3taxstdlife))</f>
        <v>0</v>
      </c>
      <c r="BI512" s="161">
        <f>IF(A3taxstdlife="n/a","n/a",IF(BI$3&gt;(A3taxstdlife+$E512),((Input!$K$145+Input!$K$111)*$K$7)-SUM($K512:BH512),((Input!$K$145+Input!$K$111)*$K$7)/A3taxstdlife))</f>
        <v>0</v>
      </c>
      <c r="BJ512" s="19"/>
      <c r="BK512" s="19"/>
    </row>
    <row r="513" spans="1:63" s="6" customFormat="1" hidden="1" outlineLevel="2" x14ac:dyDescent="0.2">
      <c r="A513" s="19"/>
      <c r="B513" s="19"/>
      <c r="C513" s="35"/>
      <c r="D513" s="469"/>
      <c r="E513" s="281">
        <v>6</v>
      </c>
      <c r="F513" s="37"/>
      <c r="G513" s="305"/>
      <c r="H513" s="307"/>
      <c r="I513" s="307"/>
      <c r="J513" s="307"/>
      <c r="K513" s="307"/>
      <c r="L513" s="306"/>
      <c r="M513" s="161">
        <f>IF(A3taxstdlife="n/a","n/a",IF(M$3&gt;(A3taxstdlife+$E513),((Input!$L$145+Input!$L$111)*$L$7)-SUM($L513:L513),((Input!$L$145+Input!$L$111)*$L$7)/A3taxstdlife))</f>
        <v>0</v>
      </c>
      <c r="N513" s="161">
        <f>IF(A3taxstdlife="n/a","n/a",IF(N$3&gt;(A3taxstdlife+$E513),((Input!$L$145+Input!$L$111)*$L$7)-SUM($L513:M513),((Input!$L$145+Input!$L$111)*$L$7)/A3taxstdlife))</f>
        <v>0</v>
      </c>
      <c r="O513" s="161">
        <f>IF(A3taxstdlife="n/a","n/a",IF(O$3&gt;(A3taxstdlife+$E513),((Input!$L$145+Input!$L$111)*$L$7)-SUM($L513:N513),((Input!$L$145+Input!$L$111)*$L$7)/A3taxstdlife))</f>
        <v>0</v>
      </c>
      <c r="P513" s="161">
        <f>IF(A3taxstdlife="n/a","n/a",IF(P$3&gt;(A3taxstdlife+$E513),((Input!$L$145+Input!$L$111)*$L$7)-SUM($L513:O513),((Input!$L$145+Input!$L$111)*$L$7)/A3taxstdlife))</f>
        <v>0</v>
      </c>
      <c r="Q513" s="161">
        <f>IF(A3taxstdlife="n/a","n/a",IF(Q$3&gt;(A3taxstdlife+$E513),((Input!$L$145+Input!$L$111)*$L$7)-SUM($L513:P513),((Input!$L$145+Input!$L$111)*$L$7)/A3taxstdlife))</f>
        <v>0</v>
      </c>
      <c r="R513" s="161">
        <f>IF(A3taxstdlife="n/a","n/a",IF(R$3&gt;(A3taxstdlife+$E513),((Input!$L$145+Input!$L$111)*$L$7)-SUM($L513:Q513),((Input!$L$145+Input!$L$111)*$L$7)/A3taxstdlife))</f>
        <v>0</v>
      </c>
      <c r="S513" s="161">
        <f>IF(A3taxstdlife="n/a","n/a",IF(S$3&gt;(A3taxstdlife+$E513),((Input!$L$145+Input!$L$111)*$L$7)-SUM($L513:R513),((Input!$L$145+Input!$L$111)*$L$7)/A3taxstdlife))</f>
        <v>0</v>
      </c>
      <c r="T513" s="161">
        <f>IF(A3taxstdlife="n/a","n/a",IF(T$3&gt;(A3taxstdlife+$E513),((Input!$L$145+Input!$L$111)*$L$7)-SUM($L513:S513),((Input!$L$145+Input!$L$111)*$L$7)/A3taxstdlife))</f>
        <v>0</v>
      </c>
      <c r="U513" s="161">
        <f>IF(A3taxstdlife="n/a","n/a",IF(U$3&gt;(A3taxstdlife+$E513),((Input!$L$145+Input!$L$111)*$L$7)-SUM($L513:T513),((Input!$L$145+Input!$L$111)*$L$7)/A3taxstdlife))</f>
        <v>0</v>
      </c>
      <c r="V513" s="161">
        <f>IF(A3taxstdlife="n/a","n/a",IF(V$3&gt;(A3taxstdlife+$E513),((Input!$L$145+Input!$L$111)*$L$7)-SUM($L513:U513),((Input!$L$145+Input!$L$111)*$L$7)/A3taxstdlife))</f>
        <v>0</v>
      </c>
      <c r="W513" s="161">
        <f>IF(A3taxstdlife="n/a","n/a",IF(W$3&gt;(A3taxstdlife+$E513),((Input!$L$145+Input!$L$111)*$L$7)-SUM($L513:V513),((Input!$L$145+Input!$L$111)*$L$7)/A3taxstdlife))</f>
        <v>0</v>
      </c>
      <c r="X513" s="161">
        <f>IF(A3taxstdlife="n/a","n/a",IF(X$3&gt;(A3taxstdlife+$E513),((Input!$L$145+Input!$L$111)*$L$7)-SUM($L513:W513),((Input!$L$145+Input!$L$111)*$L$7)/A3taxstdlife))</f>
        <v>0</v>
      </c>
      <c r="Y513" s="161">
        <f>IF(A3taxstdlife="n/a","n/a",IF(Y$3&gt;(A3taxstdlife+$E513),((Input!$L$145+Input!$L$111)*$L$7)-SUM($L513:X513),((Input!$L$145+Input!$L$111)*$L$7)/A3taxstdlife))</f>
        <v>0</v>
      </c>
      <c r="Z513" s="161">
        <f>IF(A3taxstdlife="n/a","n/a",IF(Z$3&gt;(A3taxstdlife+$E513),((Input!$L$145+Input!$L$111)*$L$7)-SUM($L513:Y513),((Input!$L$145+Input!$L$111)*$L$7)/A3taxstdlife))</f>
        <v>0</v>
      </c>
      <c r="AA513" s="161">
        <f>IF(A3taxstdlife="n/a","n/a",IF(AA$3&gt;(A3taxstdlife+$E513),((Input!$L$145+Input!$L$111)*$L$7)-SUM($L513:Z513),((Input!$L$145+Input!$L$111)*$L$7)/A3taxstdlife))</f>
        <v>0</v>
      </c>
      <c r="AB513" s="161">
        <f>IF(A3taxstdlife="n/a","n/a",IF(AB$3&gt;(A3taxstdlife+$E513),((Input!$L$145+Input!$L$111)*$L$7)-SUM($L513:AA513),((Input!$L$145+Input!$L$111)*$L$7)/A3taxstdlife))</f>
        <v>0</v>
      </c>
      <c r="AC513" s="161">
        <f>IF(A3taxstdlife="n/a","n/a",IF(AC$3&gt;(A3taxstdlife+$E513),((Input!$L$145+Input!$L$111)*$L$7)-SUM($L513:AB513),((Input!$L$145+Input!$L$111)*$L$7)/A3taxstdlife))</f>
        <v>0</v>
      </c>
      <c r="AD513" s="161">
        <f>IF(A3taxstdlife="n/a","n/a",IF(AD$3&gt;(A3taxstdlife+$E513),((Input!$L$145+Input!$L$111)*$L$7)-SUM($L513:AC513),((Input!$L$145+Input!$L$111)*$L$7)/A3taxstdlife))</f>
        <v>0</v>
      </c>
      <c r="AE513" s="161">
        <f>IF(A3taxstdlife="n/a","n/a",IF(AE$3&gt;(A3taxstdlife+$E513),((Input!$L$145+Input!$L$111)*$L$7)-SUM($L513:AD513),((Input!$L$145+Input!$L$111)*$L$7)/A3taxstdlife))</f>
        <v>0</v>
      </c>
      <c r="AF513" s="161">
        <f>IF(A3taxstdlife="n/a","n/a",IF(AF$3&gt;(A3taxstdlife+$E513),((Input!$L$145+Input!$L$111)*$L$7)-SUM($L513:AE513),((Input!$L$145+Input!$L$111)*$L$7)/A3taxstdlife))</f>
        <v>0</v>
      </c>
      <c r="AG513" s="161">
        <f>IF(A3taxstdlife="n/a","n/a",IF(AG$3&gt;(A3taxstdlife+$E513),((Input!$L$145+Input!$L$111)*$L$7)-SUM($L513:AF513),((Input!$L$145+Input!$L$111)*$L$7)/A3taxstdlife))</f>
        <v>0</v>
      </c>
      <c r="AH513" s="161">
        <f>IF(A3taxstdlife="n/a","n/a",IF(AH$3&gt;(A3taxstdlife+$E513),((Input!$L$145+Input!$L$111)*$L$7)-SUM($L513:AG513),((Input!$L$145+Input!$L$111)*$L$7)/A3taxstdlife))</f>
        <v>0</v>
      </c>
      <c r="AI513" s="161">
        <f>IF(A3taxstdlife="n/a","n/a",IF(AI$3&gt;(A3taxstdlife+$E513),((Input!$L$145+Input!$L$111)*$L$7)-SUM($L513:AH513),((Input!$L$145+Input!$L$111)*$L$7)/A3taxstdlife))</f>
        <v>0</v>
      </c>
      <c r="AJ513" s="161">
        <f>IF(A3taxstdlife="n/a","n/a",IF(AJ$3&gt;(A3taxstdlife+$E513),((Input!$L$145+Input!$L$111)*$L$7)-SUM($L513:AI513),((Input!$L$145+Input!$L$111)*$L$7)/A3taxstdlife))</f>
        <v>0</v>
      </c>
      <c r="AK513" s="161">
        <f>IF(A3taxstdlife="n/a","n/a",IF(AK$3&gt;(A3taxstdlife+$E513),((Input!$L$145+Input!$L$111)*$L$7)-SUM($L513:AJ513),((Input!$L$145+Input!$L$111)*$L$7)/A3taxstdlife))</f>
        <v>0</v>
      </c>
      <c r="AL513" s="161">
        <f>IF(A3taxstdlife="n/a","n/a",IF(AL$3&gt;(A3taxstdlife+$E513),((Input!$L$145+Input!$L$111)*$L$7)-SUM($L513:AK513),((Input!$L$145+Input!$L$111)*$L$7)/A3taxstdlife))</f>
        <v>0</v>
      </c>
      <c r="AM513" s="161">
        <f>IF(A3taxstdlife="n/a","n/a",IF(AM$3&gt;(A3taxstdlife+$E513),((Input!$L$145+Input!$L$111)*$L$7)-SUM($L513:AL513),((Input!$L$145+Input!$L$111)*$L$7)/A3taxstdlife))</f>
        <v>0</v>
      </c>
      <c r="AN513" s="161">
        <f>IF(A3taxstdlife="n/a","n/a",IF(AN$3&gt;(A3taxstdlife+$E513),((Input!$L$145+Input!$L$111)*$L$7)-SUM($L513:AM513),((Input!$L$145+Input!$L$111)*$L$7)/A3taxstdlife))</f>
        <v>0</v>
      </c>
      <c r="AO513" s="161">
        <f>IF(A3taxstdlife="n/a","n/a",IF(AO$3&gt;(A3taxstdlife+$E513),((Input!$L$145+Input!$L$111)*$L$7)-SUM($L513:AN513),((Input!$L$145+Input!$L$111)*$L$7)/A3taxstdlife))</f>
        <v>0</v>
      </c>
      <c r="AP513" s="161">
        <f>IF(A3taxstdlife="n/a","n/a",IF(AP$3&gt;(A3taxstdlife+$E513),((Input!$L$145+Input!$L$111)*$L$7)-SUM($L513:AO513),((Input!$L$145+Input!$L$111)*$L$7)/A3taxstdlife))</f>
        <v>0</v>
      </c>
      <c r="AQ513" s="161">
        <f>IF(A3taxstdlife="n/a","n/a",IF(AQ$3&gt;(A3taxstdlife+$E513),((Input!$L$145+Input!$L$111)*$L$7)-SUM($L513:AP513),((Input!$L$145+Input!$L$111)*$L$7)/A3taxstdlife))</f>
        <v>0</v>
      </c>
      <c r="AR513" s="161">
        <f>IF(A3taxstdlife="n/a","n/a",IF(AR$3&gt;(A3taxstdlife+$E513),((Input!$L$145+Input!$L$111)*$L$7)-SUM($L513:AQ513),((Input!$L$145+Input!$L$111)*$L$7)/A3taxstdlife))</f>
        <v>0</v>
      </c>
      <c r="AS513" s="161">
        <f>IF(A3taxstdlife="n/a","n/a",IF(AS$3&gt;(A3taxstdlife+$E513),((Input!$L$145+Input!$L$111)*$L$7)-SUM($L513:AR513),((Input!$L$145+Input!$L$111)*$L$7)/A3taxstdlife))</f>
        <v>0</v>
      </c>
      <c r="AT513" s="161">
        <f>IF(A3taxstdlife="n/a","n/a",IF(AT$3&gt;(A3taxstdlife+$E513),((Input!$L$145+Input!$L$111)*$L$7)-SUM($L513:AS513),((Input!$L$145+Input!$L$111)*$L$7)/A3taxstdlife))</f>
        <v>0</v>
      </c>
      <c r="AU513" s="161">
        <f>IF(A3taxstdlife="n/a","n/a",IF(AU$3&gt;(A3taxstdlife+$E513),((Input!$L$145+Input!$L$111)*$L$7)-SUM($L513:AT513),((Input!$L$145+Input!$L$111)*$L$7)/A3taxstdlife))</f>
        <v>0</v>
      </c>
      <c r="AV513" s="161">
        <f>IF(A3taxstdlife="n/a","n/a",IF(AV$3&gt;(A3taxstdlife+$E513),((Input!$L$145+Input!$L$111)*$L$7)-SUM($L513:AU513),((Input!$L$145+Input!$L$111)*$L$7)/A3taxstdlife))</f>
        <v>0</v>
      </c>
      <c r="AW513" s="161">
        <f>IF(A3taxstdlife="n/a","n/a",IF(AW$3&gt;(A3taxstdlife+$E513),((Input!$L$145+Input!$L$111)*$L$7)-SUM($L513:AV513),((Input!$L$145+Input!$L$111)*$L$7)/A3taxstdlife))</f>
        <v>0</v>
      </c>
      <c r="AX513" s="161">
        <f>IF(A3taxstdlife="n/a","n/a",IF(AX$3&gt;(A3taxstdlife+$E513),((Input!$L$145+Input!$L$111)*$L$7)-SUM($L513:AW513),((Input!$L$145+Input!$L$111)*$L$7)/A3taxstdlife))</f>
        <v>0</v>
      </c>
      <c r="AY513" s="161">
        <f>IF(A3taxstdlife="n/a","n/a",IF(AY$3&gt;(A3taxstdlife+$E513),((Input!$L$145+Input!$L$111)*$L$7)-SUM($L513:AX513),((Input!$L$145+Input!$L$111)*$L$7)/A3taxstdlife))</f>
        <v>0</v>
      </c>
      <c r="AZ513" s="161">
        <f>IF(A3taxstdlife="n/a","n/a",IF(AZ$3&gt;(A3taxstdlife+$E513),((Input!$L$145+Input!$L$111)*$L$7)-SUM($L513:AY513),((Input!$L$145+Input!$L$111)*$L$7)/A3taxstdlife))</f>
        <v>0</v>
      </c>
      <c r="BA513" s="161">
        <f>IF(A3taxstdlife="n/a","n/a",IF(BA$3&gt;(A3taxstdlife+$E513),((Input!$L$145+Input!$L$111)*$L$7)-SUM($L513:AZ513),((Input!$L$145+Input!$L$111)*$L$7)/A3taxstdlife))</f>
        <v>0</v>
      </c>
      <c r="BB513" s="161">
        <f>IF(A3taxstdlife="n/a","n/a",IF(BB$3&gt;(A3taxstdlife+$E513),((Input!$L$145+Input!$L$111)*$L$7)-SUM($L513:BA513),((Input!$L$145+Input!$L$111)*$L$7)/A3taxstdlife))</f>
        <v>0</v>
      </c>
      <c r="BC513" s="161">
        <f>IF(A3taxstdlife="n/a","n/a",IF(BC$3&gt;(A3taxstdlife+$E513),((Input!$L$145+Input!$L$111)*$L$7)-SUM($L513:BB513),((Input!$L$145+Input!$L$111)*$L$7)/A3taxstdlife))</f>
        <v>0</v>
      </c>
      <c r="BD513" s="161">
        <f>IF(A3taxstdlife="n/a","n/a",IF(BD$3&gt;(A3taxstdlife+$E513),((Input!$L$145+Input!$L$111)*$L$7)-SUM($L513:BC513),((Input!$L$145+Input!$L$111)*$L$7)/A3taxstdlife))</f>
        <v>0</v>
      </c>
      <c r="BE513" s="161">
        <f>IF(A3taxstdlife="n/a","n/a",IF(BE$3&gt;(A3taxstdlife+$E513),((Input!$L$145+Input!$L$111)*$L$7)-SUM($L513:BD513),((Input!$L$145+Input!$L$111)*$L$7)/A3taxstdlife))</f>
        <v>0</v>
      </c>
      <c r="BF513" s="161">
        <f>IF(A3taxstdlife="n/a","n/a",IF(BF$3&gt;(A3taxstdlife+$E513),((Input!$L$145+Input!$L$111)*$L$7)-SUM($L513:BE513),((Input!$L$145+Input!$L$111)*$L$7)/A3taxstdlife))</f>
        <v>0</v>
      </c>
      <c r="BG513" s="161">
        <f>IF(A3taxstdlife="n/a","n/a",IF(BG$3&gt;(A3taxstdlife+$E513),((Input!$L$145+Input!$L$111)*$L$7)-SUM($L513:BF513),((Input!$L$145+Input!$L$111)*$L$7)/A3taxstdlife))</f>
        <v>0</v>
      </c>
      <c r="BH513" s="161">
        <f>IF(A3taxstdlife="n/a","n/a",IF(BH$3&gt;(A3taxstdlife+$E513),((Input!$L$145+Input!$L$111)*$L$7)-SUM($L513:BG513),((Input!$L$145+Input!$L$111)*$L$7)/A3taxstdlife))</f>
        <v>0</v>
      </c>
      <c r="BI513" s="161">
        <f>IF(A3taxstdlife="n/a","n/a",IF(BI$3&gt;(A3taxstdlife+$E513),((Input!$L$145+Input!$L$111)*$L$7)-SUM($L513:BH513),((Input!$L$145+Input!$L$111)*$L$7)/A3taxstdlife))</f>
        <v>0</v>
      </c>
      <c r="BJ513" s="19"/>
      <c r="BK513" s="19"/>
    </row>
    <row r="514" spans="1:63" s="6" customFormat="1" hidden="1" outlineLevel="2" x14ac:dyDescent="0.2">
      <c r="A514" s="19"/>
      <c r="B514" s="19"/>
      <c r="C514" s="35"/>
      <c r="D514" s="469"/>
      <c r="E514" s="281">
        <v>7</v>
      </c>
      <c r="F514" s="37"/>
      <c r="G514" s="305"/>
      <c r="H514" s="307"/>
      <c r="I514" s="307"/>
      <c r="J514" s="307"/>
      <c r="K514" s="307"/>
      <c r="L514" s="307"/>
      <c r="M514" s="306"/>
      <c r="N514" s="161">
        <f>IF(A3taxstdlife="n/a","n/a",IF(N$3&gt;(A3taxstdlife+$E514),((Input!$M$145+Input!$M$111)*$M$7)-SUM($M514:M514),((Input!$M$145+Input!$M$111)*$M$7)/A3taxstdlife))</f>
        <v>0</v>
      </c>
      <c r="O514" s="161">
        <f>IF(A3taxstdlife="n/a","n/a",IF(O$3&gt;(A3taxstdlife+$E514),((Input!$M$145+Input!$M$111)*$M$7)-SUM($M514:N514),((Input!$M$145+Input!$M$111)*$M$7)/A3taxstdlife))</f>
        <v>0</v>
      </c>
      <c r="P514" s="161">
        <f>IF(A3taxstdlife="n/a","n/a",IF(P$3&gt;(A3taxstdlife+$E514),((Input!$M$145+Input!$M$111)*$M$7)-SUM($M514:O514),((Input!$M$145+Input!$M$111)*$M$7)/A3taxstdlife))</f>
        <v>0</v>
      </c>
      <c r="Q514" s="161">
        <f>IF(A3taxstdlife="n/a","n/a",IF(Q$3&gt;(A3taxstdlife+$E514),((Input!$M$145+Input!$M$111)*$M$7)-SUM($M514:P514),((Input!$M$145+Input!$M$111)*$M$7)/A3taxstdlife))</f>
        <v>0</v>
      </c>
      <c r="R514" s="161">
        <f>IF(A3taxstdlife="n/a","n/a",IF(R$3&gt;(A3taxstdlife+$E514),((Input!$M$145+Input!$M$111)*$M$7)-SUM($M514:Q514),((Input!$M$145+Input!$M$111)*$M$7)/A3taxstdlife))</f>
        <v>0</v>
      </c>
      <c r="S514" s="161">
        <f>IF(A3taxstdlife="n/a","n/a",IF(S$3&gt;(A3taxstdlife+$E514),((Input!$M$145+Input!$M$111)*$M$7)-SUM($M514:R514),((Input!$M$145+Input!$M$111)*$M$7)/A3taxstdlife))</f>
        <v>0</v>
      </c>
      <c r="T514" s="161">
        <f>IF(A3taxstdlife="n/a","n/a",IF(T$3&gt;(A3taxstdlife+$E514),((Input!$M$145+Input!$M$111)*$M$7)-SUM($M514:S514),((Input!$M$145+Input!$M$111)*$M$7)/A3taxstdlife))</f>
        <v>0</v>
      </c>
      <c r="U514" s="161">
        <f>IF(A3taxstdlife="n/a","n/a",IF(U$3&gt;(A3taxstdlife+$E514),((Input!$M$145+Input!$M$111)*$M$7)-SUM($M514:T514),((Input!$M$145+Input!$M$111)*$M$7)/A3taxstdlife))</f>
        <v>0</v>
      </c>
      <c r="V514" s="161">
        <f>IF(A3taxstdlife="n/a","n/a",IF(V$3&gt;(A3taxstdlife+$E514),((Input!$M$145+Input!$M$111)*$M$7)-SUM($M514:U514),((Input!$M$145+Input!$M$111)*$M$7)/A3taxstdlife))</f>
        <v>0</v>
      </c>
      <c r="W514" s="161">
        <f>IF(A3taxstdlife="n/a","n/a",IF(W$3&gt;(A3taxstdlife+$E514),((Input!$M$145+Input!$M$111)*$M$7)-SUM($M514:V514),((Input!$M$145+Input!$M$111)*$M$7)/A3taxstdlife))</f>
        <v>0</v>
      </c>
      <c r="X514" s="161">
        <f>IF(A3taxstdlife="n/a","n/a",IF(X$3&gt;(A3taxstdlife+$E514),((Input!$M$145+Input!$M$111)*$M$7)-SUM($M514:W514),((Input!$M$145+Input!$M$111)*$M$7)/A3taxstdlife))</f>
        <v>0</v>
      </c>
      <c r="Y514" s="161">
        <f>IF(A3taxstdlife="n/a","n/a",IF(Y$3&gt;(A3taxstdlife+$E514),((Input!$M$145+Input!$M$111)*$M$7)-SUM($M514:X514),((Input!$M$145+Input!$M$111)*$M$7)/A3taxstdlife))</f>
        <v>0</v>
      </c>
      <c r="Z514" s="161">
        <f>IF(A3taxstdlife="n/a","n/a",IF(Z$3&gt;(A3taxstdlife+$E514),((Input!$M$145+Input!$M$111)*$M$7)-SUM($M514:Y514),((Input!$M$145+Input!$M$111)*$M$7)/A3taxstdlife))</f>
        <v>0</v>
      </c>
      <c r="AA514" s="161">
        <f>IF(A3taxstdlife="n/a","n/a",IF(AA$3&gt;(A3taxstdlife+$E514),((Input!$M$145+Input!$M$111)*$M$7)-SUM($M514:Z514),((Input!$M$145+Input!$M$111)*$M$7)/A3taxstdlife))</f>
        <v>0</v>
      </c>
      <c r="AB514" s="161">
        <f>IF(A3taxstdlife="n/a","n/a",IF(AB$3&gt;(A3taxstdlife+$E514),((Input!$M$145+Input!$M$111)*$M$7)-SUM($M514:AA514),((Input!$M$145+Input!$M$111)*$M$7)/A3taxstdlife))</f>
        <v>0</v>
      </c>
      <c r="AC514" s="161">
        <f>IF(A3taxstdlife="n/a","n/a",IF(AC$3&gt;(A3taxstdlife+$E514),((Input!$M$145+Input!$M$111)*$M$7)-SUM($M514:AB514),((Input!$M$145+Input!$M$111)*$M$7)/A3taxstdlife))</f>
        <v>0</v>
      </c>
      <c r="AD514" s="161">
        <f>IF(A3taxstdlife="n/a","n/a",IF(AD$3&gt;(A3taxstdlife+$E514),((Input!$M$145+Input!$M$111)*$M$7)-SUM($M514:AC514),((Input!$M$145+Input!$M$111)*$M$7)/A3taxstdlife))</f>
        <v>0</v>
      </c>
      <c r="AE514" s="161">
        <f>IF(A3taxstdlife="n/a","n/a",IF(AE$3&gt;(A3taxstdlife+$E514),((Input!$M$145+Input!$M$111)*$M$7)-SUM($M514:AD514),((Input!$M$145+Input!$M$111)*$M$7)/A3taxstdlife))</f>
        <v>0</v>
      </c>
      <c r="AF514" s="161">
        <f>IF(A3taxstdlife="n/a","n/a",IF(AF$3&gt;(A3taxstdlife+$E514),((Input!$M$145+Input!$M$111)*$M$7)-SUM($M514:AE514),((Input!$M$145+Input!$M$111)*$M$7)/A3taxstdlife))</f>
        <v>0</v>
      </c>
      <c r="AG514" s="161">
        <f>IF(A3taxstdlife="n/a","n/a",IF(AG$3&gt;(A3taxstdlife+$E514),((Input!$M$145+Input!$M$111)*$M$7)-SUM($M514:AF514),((Input!$M$145+Input!$M$111)*$M$7)/A3taxstdlife))</f>
        <v>0</v>
      </c>
      <c r="AH514" s="161">
        <f>IF(A3taxstdlife="n/a","n/a",IF(AH$3&gt;(A3taxstdlife+$E514),((Input!$M$145+Input!$M$111)*$M$7)-SUM($M514:AG514),((Input!$M$145+Input!$M$111)*$M$7)/A3taxstdlife))</f>
        <v>0</v>
      </c>
      <c r="AI514" s="161">
        <f>IF(A3taxstdlife="n/a","n/a",IF(AI$3&gt;(A3taxstdlife+$E514),((Input!$M$145+Input!$M$111)*$M$7)-SUM($M514:AH514),((Input!$M$145+Input!$M$111)*$M$7)/A3taxstdlife))</f>
        <v>0</v>
      </c>
      <c r="AJ514" s="161">
        <f>IF(A3taxstdlife="n/a","n/a",IF(AJ$3&gt;(A3taxstdlife+$E514),((Input!$M$145+Input!$M$111)*$M$7)-SUM($M514:AI514),((Input!$M$145+Input!$M$111)*$M$7)/A3taxstdlife))</f>
        <v>0</v>
      </c>
      <c r="AK514" s="161">
        <f>IF(A3taxstdlife="n/a","n/a",IF(AK$3&gt;(A3taxstdlife+$E514),((Input!$M$145+Input!$M$111)*$M$7)-SUM($M514:AJ514),((Input!$M$145+Input!$M$111)*$M$7)/A3taxstdlife))</f>
        <v>0</v>
      </c>
      <c r="AL514" s="161">
        <f>IF(A3taxstdlife="n/a","n/a",IF(AL$3&gt;(A3taxstdlife+$E514),((Input!$M$145+Input!$M$111)*$M$7)-SUM($M514:AK514),((Input!$M$145+Input!$M$111)*$M$7)/A3taxstdlife))</f>
        <v>0</v>
      </c>
      <c r="AM514" s="161">
        <f>IF(A3taxstdlife="n/a","n/a",IF(AM$3&gt;(A3taxstdlife+$E514),((Input!$M$145+Input!$M$111)*$M$7)-SUM($M514:AL514),((Input!$M$145+Input!$M$111)*$M$7)/A3taxstdlife))</f>
        <v>0</v>
      </c>
      <c r="AN514" s="161">
        <f>IF(A3taxstdlife="n/a","n/a",IF(AN$3&gt;(A3taxstdlife+$E514),((Input!$M$145+Input!$M$111)*$M$7)-SUM($M514:AM514),((Input!$M$145+Input!$M$111)*$M$7)/A3taxstdlife))</f>
        <v>0</v>
      </c>
      <c r="AO514" s="161">
        <f>IF(A3taxstdlife="n/a","n/a",IF(AO$3&gt;(A3taxstdlife+$E514),((Input!$M$145+Input!$M$111)*$M$7)-SUM($M514:AN514),((Input!$M$145+Input!$M$111)*$M$7)/A3taxstdlife))</f>
        <v>0</v>
      </c>
      <c r="AP514" s="161">
        <f>IF(A3taxstdlife="n/a","n/a",IF(AP$3&gt;(A3taxstdlife+$E514),((Input!$M$145+Input!$M$111)*$M$7)-SUM($M514:AO514),((Input!$M$145+Input!$M$111)*$M$7)/A3taxstdlife))</f>
        <v>0</v>
      </c>
      <c r="AQ514" s="161">
        <f>IF(A3taxstdlife="n/a","n/a",IF(AQ$3&gt;(A3taxstdlife+$E514),((Input!$M$145+Input!$M$111)*$M$7)-SUM($M514:AP514),((Input!$M$145+Input!$M$111)*$M$7)/A3taxstdlife))</f>
        <v>0</v>
      </c>
      <c r="AR514" s="161">
        <f>IF(A3taxstdlife="n/a","n/a",IF(AR$3&gt;(A3taxstdlife+$E514),((Input!$M$145+Input!$M$111)*$M$7)-SUM($M514:AQ514),((Input!$M$145+Input!$M$111)*$M$7)/A3taxstdlife))</f>
        <v>0</v>
      </c>
      <c r="AS514" s="161">
        <f>IF(A3taxstdlife="n/a","n/a",IF(AS$3&gt;(A3taxstdlife+$E514),((Input!$M$145+Input!$M$111)*$M$7)-SUM($M514:AR514),((Input!$M$145+Input!$M$111)*$M$7)/A3taxstdlife))</f>
        <v>0</v>
      </c>
      <c r="AT514" s="161">
        <f>IF(A3taxstdlife="n/a","n/a",IF(AT$3&gt;(A3taxstdlife+$E514),((Input!$M$145+Input!$M$111)*$M$7)-SUM($M514:AS514),((Input!$M$145+Input!$M$111)*$M$7)/A3taxstdlife))</f>
        <v>0</v>
      </c>
      <c r="AU514" s="161">
        <f>IF(A3taxstdlife="n/a","n/a",IF(AU$3&gt;(A3taxstdlife+$E514),((Input!$M$145+Input!$M$111)*$M$7)-SUM($M514:AT514),((Input!$M$145+Input!$M$111)*$M$7)/A3taxstdlife))</f>
        <v>0</v>
      </c>
      <c r="AV514" s="161">
        <f>IF(A3taxstdlife="n/a","n/a",IF(AV$3&gt;(A3taxstdlife+$E514),((Input!$M$145+Input!$M$111)*$M$7)-SUM($M514:AU514),((Input!$M$145+Input!$M$111)*$M$7)/A3taxstdlife))</f>
        <v>0</v>
      </c>
      <c r="AW514" s="161">
        <f>IF(A3taxstdlife="n/a","n/a",IF(AW$3&gt;(A3taxstdlife+$E514),((Input!$M$145+Input!$M$111)*$M$7)-SUM($M514:AV514),((Input!$M$145+Input!$M$111)*$M$7)/A3taxstdlife))</f>
        <v>0</v>
      </c>
      <c r="AX514" s="161">
        <f>IF(A3taxstdlife="n/a","n/a",IF(AX$3&gt;(A3taxstdlife+$E514),((Input!$M$145+Input!$M$111)*$M$7)-SUM($M514:AW514),((Input!$M$145+Input!$M$111)*$M$7)/A3taxstdlife))</f>
        <v>0</v>
      </c>
      <c r="AY514" s="161">
        <f>IF(A3taxstdlife="n/a","n/a",IF(AY$3&gt;(A3taxstdlife+$E514),((Input!$M$145+Input!$M$111)*$M$7)-SUM($M514:AX514),((Input!$M$145+Input!$M$111)*$M$7)/A3taxstdlife))</f>
        <v>0</v>
      </c>
      <c r="AZ514" s="161">
        <f>IF(A3taxstdlife="n/a","n/a",IF(AZ$3&gt;(A3taxstdlife+$E514),((Input!$M$145+Input!$M$111)*$M$7)-SUM($M514:AY514),((Input!$M$145+Input!$M$111)*$M$7)/A3taxstdlife))</f>
        <v>0</v>
      </c>
      <c r="BA514" s="161">
        <f>IF(A3taxstdlife="n/a","n/a",IF(BA$3&gt;(A3taxstdlife+$E514),((Input!$M$145+Input!$M$111)*$M$7)-SUM($M514:AZ514),((Input!$M$145+Input!$M$111)*$M$7)/A3taxstdlife))</f>
        <v>0</v>
      </c>
      <c r="BB514" s="161">
        <f>IF(A3taxstdlife="n/a","n/a",IF(BB$3&gt;(A3taxstdlife+$E514),((Input!$M$145+Input!$M$111)*$M$7)-SUM($M514:BA514),((Input!$M$145+Input!$M$111)*$M$7)/A3taxstdlife))</f>
        <v>0</v>
      </c>
      <c r="BC514" s="161">
        <f>IF(A3taxstdlife="n/a","n/a",IF(BC$3&gt;(A3taxstdlife+$E514),((Input!$M$145+Input!$M$111)*$M$7)-SUM($M514:BB514),((Input!$M$145+Input!$M$111)*$M$7)/A3taxstdlife))</f>
        <v>0</v>
      </c>
      <c r="BD514" s="161">
        <f>IF(A3taxstdlife="n/a","n/a",IF(BD$3&gt;(A3taxstdlife+$E514),((Input!$M$145+Input!$M$111)*$M$7)-SUM($M514:BC514),((Input!$M$145+Input!$M$111)*$M$7)/A3taxstdlife))</f>
        <v>0</v>
      </c>
      <c r="BE514" s="161">
        <f>IF(A3taxstdlife="n/a","n/a",IF(BE$3&gt;(A3taxstdlife+$E514),((Input!$M$145+Input!$M$111)*$M$7)-SUM($M514:BD514),((Input!$M$145+Input!$M$111)*$M$7)/A3taxstdlife))</f>
        <v>0</v>
      </c>
      <c r="BF514" s="161">
        <f>IF(A3taxstdlife="n/a","n/a",IF(BF$3&gt;(A3taxstdlife+$E514),((Input!$M$145+Input!$M$111)*$M$7)-SUM($M514:BE514),((Input!$M$145+Input!$M$111)*$M$7)/A3taxstdlife))</f>
        <v>0</v>
      </c>
      <c r="BG514" s="161">
        <f>IF(A3taxstdlife="n/a","n/a",IF(BG$3&gt;(A3taxstdlife+$E514),((Input!$M$145+Input!$M$111)*$M$7)-SUM($M514:BF514),((Input!$M$145+Input!$M$111)*$M$7)/A3taxstdlife))</f>
        <v>0</v>
      </c>
      <c r="BH514" s="161">
        <f>IF(A3taxstdlife="n/a","n/a",IF(BH$3&gt;(A3taxstdlife+$E514),((Input!$M$145+Input!$M$111)*$M$7)-SUM($M514:BG514),((Input!$M$145+Input!$M$111)*$M$7)/A3taxstdlife))</f>
        <v>0</v>
      </c>
      <c r="BI514" s="161">
        <f>IF(A3taxstdlife="n/a","n/a",IF(BI$3&gt;(A3taxstdlife+$E514),((Input!$M$145+Input!$M$111)*$M$7)-SUM($M514:BH514),((Input!$M$145+Input!$M$111)*$M$7)/A3taxstdlife))</f>
        <v>0</v>
      </c>
      <c r="BJ514" s="19"/>
      <c r="BK514" s="19"/>
    </row>
    <row r="515" spans="1:63" s="6" customFormat="1" hidden="1" outlineLevel="2" x14ac:dyDescent="0.2">
      <c r="A515" s="19"/>
      <c r="B515" s="19"/>
      <c r="C515" s="35"/>
      <c r="D515" s="469"/>
      <c r="E515" s="281">
        <v>8</v>
      </c>
      <c r="F515" s="37"/>
      <c r="G515" s="305"/>
      <c r="H515" s="307"/>
      <c r="I515" s="307"/>
      <c r="J515" s="307"/>
      <c r="K515" s="307"/>
      <c r="L515" s="307"/>
      <c r="M515" s="307"/>
      <c r="N515" s="306"/>
      <c r="O515" s="161">
        <f>IF(A3taxstdlife="n/a","n/a",IF(O$3&gt;(A3taxstdlife+$E515),((Input!$N$145+Input!$N$111)*$N$7)-SUM($N515:N515),((Input!$N$145+Input!$N$111)*$N$7)/A3taxstdlife))</f>
        <v>0</v>
      </c>
      <c r="P515" s="161">
        <f>IF(A3taxstdlife="n/a","n/a",IF(P$3&gt;(A3taxstdlife+$E515),((Input!$N$145+Input!$N$111)*$N$7)-SUM($N515:O515),((Input!$N$145+Input!$N$111)*$N$7)/A3taxstdlife))</f>
        <v>0</v>
      </c>
      <c r="Q515" s="161">
        <f>IF(A3taxstdlife="n/a","n/a",IF(Q$3&gt;(A3taxstdlife+$E515),((Input!$N$145+Input!$N$111)*$N$7)-SUM($N515:P515),((Input!$N$145+Input!$N$111)*$N$7)/A3taxstdlife))</f>
        <v>0</v>
      </c>
      <c r="R515" s="161">
        <f>IF(A3taxstdlife="n/a","n/a",IF(R$3&gt;(A3taxstdlife+$E515),((Input!$N$145+Input!$N$111)*$N$7)-SUM($N515:Q515),((Input!$N$145+Input!$N$111)*$N$7)/A3taxstdlife))</f>
        <v>0</v>
      </c>
      <c r="S515" s="161">
        <f>IF(A3taxstdlife="n/a","n/a",IF(S$3&gt;(A3taxstdlife+$E515),((Input!$N$145+Input!$N$111)*$N$7)-SUM($N515:R515),((Input!$N$145+Input!$N$111)*$N$7)/A3taxstdlife))</f>
        <v>0</v>
      </c>
      <c r="T515" s="161">
        <f>IF(A3taxstdlife="n/a","n/a",IF(T$3&gt;(A3taxstdlife+$E515),((Input!$N$145+Input!$N$111)*$N$7)-SUM($N515:S515),((Input!$N$145+Input!$N$111)*$N$7)/A3taxstdlife))</f>
        <v>0</v>
      </c>
      <c r="U515" s="161">
        <f>IF(A3taxstdlife="n/a","n/a",IF(U$3&gt;(A3taxstdlife+$E515),((Input!$N$145+Input!$N$111)*$N$7)-SUM($N515:T515),((Input!$N$145+Input!$N$111)*$N$7)/A3taxstdlife))</f>
        <v>0</v>
      </c>
      <c r="V515" s="161">
        <f>IF(A3taxstdlife="n/a","n/a",IF(V$3&gt;(A3taxstdlife+$E515),((Input!$N$145+Input!$N$111)*$N$7)-SUM($N515:U515),((Input!$N$145+Input!$N$111)*$N$7)/A3taxstdlife))</f>
        <v>0</v>
      </c>
      <c r="W515" s="161">
        <f>IF(A3taxstdlife="n/a","n/a",IF(W$3&gt;(A3taxstdlife+$E515),((Input!$N$145+Input!$N$111)*$N$7)-SUM($N515:V515),((Input!$N$145+Input!$N$111)*$N$7)/A3taxstdlife))</f>
        <v>0</v>
      </c>
      <c r="X515" s="161">
        <f>IF(A3taxstdlife="n/a","n/a",IF(X$3&gt;(A3taxstdlife+$E515),((Input!$N$145+Input!$N$111)*$N$7)-SUM($N515:W515),((Input!$N$145+Input!$N$111)*$N$7)/A3taxstdlife))</f>
        <v>0</v>
      </c>
      <c r="Y515" s="161">
        <f>IF(A3taxstdlife="n/a","n/a",IF(Y$3&gt;(A3taxstdlife+$E515),((Input!$N$145+Input!$N$111)*$N$7)-SUM($N515:X515),((Input!$N$145+Input!$N$111)*$N$7)/A3taxstdlife))</f>
        <v>0</v>
      </c>
      <c r="Z515" s="161">
        <f>IF(A3taxstdlife="n/a","n/a",IF(Z$3&gt;(A3taxstdlife+$E515),((Input!$N$145+Input!$N$111)*$N$7)-SUM($N515:Y515),((Input!$N$145+Input!$N$111)*$N$7)/A3taxstdlife))</f>
        <v>0</v>
      </c>
      <c r="AA515" s="161">
        <f>IF(A3taxstdlife="n/a","n/a",IF(AA$3&gt;(A3taxstdlife+$E515),((Input!$N$145+Input!$N$111)*$N$7)-SUM($N515:Z515),((Input!$N$145+Input!$N$111)*$N$7)/A3taxstdlife))</f>
        <v>0</v>
      </c>
      <c r="AB515" s="161">
        <f>IF(A3taxstdlife="n/a","n/a",IF(AB$3&gt;(A3taxstdlife+$E515),((Input!$N$145+Input!$N$111)*$N$7)-SUM($N515:AA515),((Input!$N$145+Input!$N$111)*$N$7)/A3taxstdlife))</f>
        <v>0</v>
      </c>
      <c r="AC515" s="161">
        <f>IF(A3taxstdlife="n/a","n/a",IF(AC$3&gt;(A3taxstdlife+$E515),((Input!$N$145+Input!$N$111)*$N$7)-SUM($N515:AB515),((Input!$N$145+Input!$N$111)*$N$7)/A3taxstdlife))</f>
        <v>0</v>
      </c>
      <c r="AD515" s="161">
        <f>IF(A3taxstdlife="n/a","n/a",IF(AD$3&gt;(A3taxstdlife+$E515),((Input!$N$145+Input!$N$111)*$N$7)-SUM($N515:AC515),((Input!$N$145+Input!$N$111)*$N$7)/A3taxstdlife))</f>
        <v>0</v>
      </c>
      <c r="AE515" s="161">
        <f>IF(A3taxstdlife="n/a","n/a",IF(AE$3&gt;(A3taxstdlife+$E515),((Input!$N$145+Input!$N$111)*$N$7)-SUM($N515:AD515),((Input!$N$145+Input!$N$111)*$N$7)/A3taxstdlife))</f>
        <v>0</v>
      </c>
      <c r="AF515" s="161">
        <f>IF(A3taxstdlife="n/a","n/a",IF(AF$3&gt;(A3taxstdlife+$E515),((Input!$N$145+Input!$N$111)*$N$7)-SUM($N515:AE515),((Input!$N$145+Input!$N$111)*$N$7)/A3taxstdlife))</f>
        <v>0</v>
      </c>
      <c r="AG515" s="161">
        <f>IF(A3taxstdlife="n/a","n/a",IF(AG$3&gt;(A3taxstdlife+$E515),((Input!$N$145+Input!$N$111)*$N$7)-SUM($N515:AF515),((Input!$N$145+Input!$N$111)*$N$7)/A3taxstdlife))</f>
        <v>0</v>
      </c>
      <c r="AH515" s="161">
        <f>IF(A3taxstdlife="n/a","n/a",IF(AH$3&gt;(A3taxstdlife+$E515),((Input!$N$145+Input!$N$111)*$N$7)-SUM($N515:AG515),((Input!$N$145+Input!$N$111)*$N$7)/A3taxstdlife))</f>
        <v>0</v>
      </c>
      <c r="AI515" s="161">
        <f>IF(A3taxstdlife="n/a","n/a",IF(AI$3&gt;(A3taxstdlife+$E515),((Input!$N$145+Input!$N$111)*$N$7)-SUM($N515:AH515),((Input!$N$145+Input!$N$111)*$N$7)/A3taxstdlife))</f>
        <v>0</v>
      </c>
      <c r="AJ515" s="161">
        <f>IF(A3taxstdlife="n/a","n/a",IF(AJ$3&gt;(A3taxstdlife+$E515),((Input!$N$145+Input!$N$111)*$N$7)-SUM($N515:AI515),((Input!$N$145+Input!$N$111)*$N$7)/A3taxstdlife))</f>
        <v>0</v>
      </c>
      <c r="AK515" s="161">
        <f>IF(A3taxstdlife="n/a","n/a",IF(AK$3&gt;(A3taxstdlife+$E515),((Input!$N$145+Input!$N$111)*$N$7)-SUM($N515:AJ515),((Input!$N$145+Input!$N$111)*$N$7)/A3taxstdlife))</f>
        <v>0</v>
      </c>
      <c r="AL515" s="161">
        <f>IF(A3taxstdlife="n/a","n/a",IF(AL$3&gt;(A3taxstdlife+$E515),((Input!$N$145+Input!$N$111)*$N$7)-SUM($N515:AK515),((Input!$N$145+Input!$N$111)*$N$7)/A3taxstdlife))</f>
        <v>0</v>
      </c>
      <c r="AM515" s="161">
        <f>IF(A3taxstdlife="n/a","n/a",IF(AM$3&gt;(A3taxstdlife+$E515),((Input!$N$145+Input!$N$111)*$N$7)-SUM($N515:AL515),((Input!$N$145+Input!$N$111)*$N$7)/A3taxstdlife))</f>
        <v>0</v>
      </c>
      <c r="AN515" s="161">
        <f>IF(A3taxstdlife="n/a","n/a",IF(AN$3&gt;(A3taxstdlife+$E515),((Input!$N$145+Input!$N$111)*$N$7)-SUM($N515:AM515),((Input!$N$145+Input!$N$111)*$N$7)/A3taxstdlife))</f>
        <v>0</v>
      </c>
      <c r="AO515" s="161">
        <f>IF(A3taxstdlife="n/a","n/a",IF(AO$3&gt;(A3taxstdlife+$E515),((Input!$N$145+Input!$N$111)*$N$7)-SUM($N515:AN515),((Input!$N$145+Input!$N$111)*$N$7)/A3taxstdlife))</f>
        <v>0</v>
      </c>
      <c r="AP515" s="161">
        <f>IF(A3taxstdlife="n/a","n/a",IF(AP$3&gt;(A3taxstdlife+$E515),((Input!$N$145+Input!$N$111)*$N$7)-SUM($N515:AO515),((Input!$N$145+Input!$N$111)*$N$7)/A3taxstdlife))</f>
        <v>0</v>
      </c>
      <c r="AQ515" s="161">
        <f>IF(A3taxstdlife="n/a","n/a",IF(AQ$3&gt;(A3taxstdlife+$E515),((Input!$N$145+Input!$N$111)*$N$7)-SUM($N515:AP515),((Input!$N$145+Input!$N$111)*$N$7)/A3taxstdlife))</f>
        <v>0</v>
      </c>
      <c r="AR515" s="161">
        <f>IF(A3taxstdlife="n/a","n/a",IF(AR$3&gt;(A3taxstdlife+$E515),((Input!$N$145+Input!$N$111)*$N$7)-SUM($N515:AQ515),((Input!$N$145+Input!$N$111)*$N$7)/A3taxstdlife))</f>
        <v>0</v>
      </c>
      <c r="AS515" s="161">
        <f>IF(A3taxstdlife="n/a","n/a",IF(AS$3&gt;(A3taxstdlife+$E515),((Input!$N$145+Input!$N$111)*$N$7)-SUM($N515:AR515),((Input!$N$145+Input!$N$111)*$N$7)/A3taxstdlife))</f>
        <v>0</v>
      </c>
      <c r="AT515" s="161">
        <f>IF(A3taxstdlife="n/a","n/a",IF(AT$3&gt;(A3taxstdlife+$E515),((Input!$N$145+Input!$N$111)*$N$7)-SUM($N515:AS515),((Input!$N$145+Input!$N$111)*$N$7)/A3taxstdlife))</f>
        <v>0</v>
      </c>
      <c r="AU515" s="161">
        <f>IF(A3taxstdlife="n/a","n/a",IF(AU$3&gt;(A3taxstdlife+$E515),((Input!$N$145+Input!$N$111)*$N$7)-SUM($N515:AT515),((Input!$N$145+Input!$N$111)*$N$7)/A3taxstdlife))</f>
        <v>0</v>
      </c>
      <c r="AV515" s="161">
        <f>IF(A3taxstdlife="n/a","n/a",IF(AV$3&gt;(A3taxstdlife+$E515),((Input!$N$145+Input!$N$111)*$N$7)-SUM($N515:AU515),((Input!$N$145+Input!$N$111)*$N$7)/A3taxstdlife))</f>
        <v>0</v>
      </c>
      <c r="AW515" s="161">
        <f>IF(A3taxstdlife="n/a","n/a",IF(AW$3&gt;(A3taxstdlife+$E515),((Input!$N$145+Input!$N$111)*$N$7)-SUM($N515:AV515),((Input!$N$145+Input!$N$111)*$N$7)/A3taxstdlife))</f>
        <v>0</v>
      </c>
      <c r="AX515" s="161">
        <f>IF(A3taxstdlife="n/a","n/a",IF(AX$3&gt;(A3taxstdlife+$E515),((Input!$N$145+Input!$N$111)*$N$7)-SUM($N515:AW515),((Input!$N$145+Input!$N$111)*$N$7)/A3taxstdlife))</f>
        <v>0</v>
      </c>
      <c r="AY515" s="161">
        <f>IF(A3taxstdlife="n/a","n/a",IF(AY$3&gt;(A3taxstdlife+$E515),((Input!$N$145+Input!$N$111)*$N$7)-SUM($N515:AX515),((Input!$N$145+Input!$N$111)*$N$7)/A3taxstdlife))</f>
        <v>0</v>
      </c>
      <c r="AZ515" s="161">
        <f>IF(A3taxstdlife="n/a","n/a",IF(AZ$3&gt;(A3taxstdlife+$E515),((Input!$N$145+Input!$N$111)*$N$7)-SUM($N515:AY515),((Input!$N$145+Input!$N$111)*$N$7)/A3taxstdlife))</f>
        <v>0</v>
      </c>
      <c r="BA515" s="161">
        <f>IF(A3taxstdlife="n/a","n/a",IF(BA$3&gt;(A3taxstdlife+$E515),((Input!$N$145+Input!$N$111)*$N$7)-SUM($N515:AZ515),((Input!$N$145+Input!$N$111)*$N$7)/A3taxstdlife))</f>
        <v>0</v>
      </c>
      <c r="BB515" s="161">
        <f>IF(A3taxstdlife="n/a","n/a",IF(BB$3&gt;(A3taxstdlife+$E515),((Input!$N$145+Input!$N$111)*$N$7)-SUM($N515:BA515),((Input!$N$145+Input!$N$111)*$N$7)/A3taxstdlife))</f>
        <v>0</v>
      </c>
      <c r="BC515" s="161">
        <f>IF(A3taxstdlife="n/a","n/a",IF(BC$3&gt;(A3taxstdlife+$E515),((Input!$N$145+Input!$N$111)*$N$7)-SUM($N515:BB515),((Input!$N$145+Input!$N$111)*$N$7)/A3taxstdlife))</f>
        <v>0</v>
      </c>
      <c r="BD515" s="161">
        <f>IF(A3taxstdlife="n/a","n/a",IF(BD$3&gt;(A3taxstdlife+$E515),((Input!$N$145+Input!$N$111)*$N$7)-SUM($N515:BC515),((Input!$N$145+Input!$N$111)*$N$7)/A3taxstdlife))</f>
        <v>0</v>
      </c>
      <c r="BE515" s="161">
        <f>IF(A3taxstdlife="n/a","n/a",IF(BE$3&gt;(A3taxstdlife+$E515),((Input!$N$145+Input!$N$111)*$N$7)-SUM($N515:BD515),((Input!$N$145+Input!$N$111)*$N$7)/A3taxstdlife))</f>
        <v>0</v>
      </c>
      <c r="BF515" s="161">
        <f>IF(A3taxstdlife="n/a","n/a",IF(BF$3&gt;(A3taxstdlife+$E515),((Input!$N$145+Input!$N$111)*$N$7)-SUM($N515:BE515),((Input!$N$145+Input!$N$111)*$N$7)/A3taxstdlife))</f>
        <v>0</v>
      </c>
      <c r="BG515" s="161">
        <f>IF(A3taxstdlife="n/a","n/a",IF(BG$3&gt;(A3taxstdlife+$E515),((Input!$N$145+Input!$N$111)*$N$7)-SUM($N515:BF515),((Input!$N$145+Input!$N$111)*$N$7)/A3taxstdlife))</f>
        <v>0</v>
      </c>
      <c r="BH515" s="161">
        <f>IF(A3taxstdlife="n/a","n/a",IF(BH$3&gt;(A3taxstdlife+$E515),((Input!$N$145+Input!$N$111)*$N$7)-SUM($N515:BG515),((Input!$N$145+Input!$N$111)*$N$7)/A3taxstdlife))</f>
        <v>0</v>
      </c>
      <c r="BI515" s="161">
        <f>IF(A3taxstdlife="n/a","n/a",IF(BI$3&gt;(A3taxstdlife+$E515),((Input!$N$145+Input!$N$111)*$N$7)-SUM($N515:BH515),((Input!$N$145+Input!$N$111)*$N$7)/A3taxstdlife))</f>
        <v>0</v>
      </c>
      <c r="BJ515" s="19"/>
      <c r="BK515" s="19"/>
    </row>
    <row r="516" spans="1:63" s="6" customFormat="1" hidden="1" outlineLevel="2" x14ac:dyDescent="0.2">
      <c r="A516" s="19"/>
      <c r="B516" s="19"/>
      <c r="C516" s="35"/>
      <c r="D516" s="469"/>
      <c r="E516" s="281">
        <v>9</v>
      </c>
      <c r="F516" s="37"/>
      <c r="G516" s="305"/>
      <c r="H516" s="307"/>
      <c r="I516" s="307"/>
      <c r="J516" s="307"/>
      <c r="K516" s="307"/>
      <c r="L516" s="307"/>
      <c r="M516" s="307"/>
      <c r="N516" s="307"/>
      <c r="O516" s="306"/>
      <c r="P516" s="161">
        <f>IF(A3taxstdlife="n/a","n/a",IF(P$3&gt;(A3taxstdlife+$E516),((Input!$O$145+Input!$O$111)*$O$7)-SUM($O516:O516),((Input!$O$145+Input!$O$111)*$O$7)/A3taxstdlife))</f>
        <v>0</v>
      </c>
      <c r="Q516" s="161">
        <f>IF(A3taxstdlife="n/a","n/a",IF(Q$3&gt;(A3taxstdlife+$E516),((Input!$O$145+Input!$O$111)*$O$7)-SUM($O516:P516),((Input!$O$145+Input!$O$111)*$O$7)/A3taxstdlife))</f>
        <v>0</v>
      </c>
      <c r="R516" s="161">
        <f>IF(A3taxstdlife="n/a","n/a",IF(R$3&gt;(A3taxstdlife+$E516),((Input!$O$145+Input!$O$111)*$O$7)-SUM($O516:Q516),((Input!$O$145+Input!$O$111)*$O$7)/A3taxstdlife))</f>
        <v>0</v>
      </c>
      <c r="S516" s="161">
        <f>IF(A3taxstdlife="n/a","n/a",IF(S$3&gt;(A3taxstdlife+$E516),((Input!$O$145+Input!$O$111)*$O$7)-SUM($O516:R516),((Input!$O$145+Input!$O$111)*$O$7)/A3taxstdlife))</f>
        <v>0</v>
      </c>
      <c r="T516" s="161">
        <f>IF(A3taxstdlife="n/a","n/a",IF(T$3&gt;(A3taxstdlife+$E516),((Input!$O$145+Input!$O$111)*$O$7)-SUM($O516:S516),((Input!$O$145+Input!$O$111)*$O$7)/A3taxstdlife))</f>
        <v>0</v>
      </c>
      <c r="U516" s="161">
        <f>IF(A3taxstdlife="n/a","n/a",IF(U$3&gt;(A3taxstdlife+$E516),((Input!$O$145+Input!$O$111)*$O$7)-SUM($O516:T516),((Input!$O$145+Input!$O$111)*$O$7)/A3taxstdlife))</f>
        <v>0</v>
      </c>
      <c r="V516" s="161">
        <f>IF(A3taxstdlife="n/a","n/a",IF(V$3&gt;(A3taxstdlife+$E516),((Input!$O$145+Input!$O$111)*$O$7)-SUM($O516:U516),((Input!$O$145+Input!$O$111)*$O$7)/A3taxstdlife))</f>
        <v>0</v>
      </c>
      <c r="W516" s="161">
        <f>IF(A3taxstdlife="n/a","n/a",IF(W$3&gt;(A3taxstdlife+$E516),((Input!$O$145+Input!$O$111)*$O$7)-SUM($O516:V516),((Input!$O$145+Input!$O$111)*$O$7)/A3taxstdlife))</f>
        <v>0</v>
      </c>
      <c r="X516" s="161">
        <f>IF(A3taxstdlife="n/a","n/a",IF(X$3&gt;(A3taxstdlife+$E516),((Input!$O$145+Input!$O$111)*$O$7)-SUM($O516:W516),((Input!$O$145+Input!$O$111)*$O$7)/A3taxstdlife))</f>
        <v>0</v>
      </c>
      <c r="Y516" s="161">
        <f>IF(A3taxstdlife="n/a","n/a",IF(Y$3&gt;(A3taxstdlife+$E516),((Input!$O$145+Input!$O$111)*$O$7)-SUM($O516:X516),((Input!$O$145+Input!$O$111)*$O$7)/A3taxstdlife))</f>
        <v>0</v>
      </c>
      <c r="Z516" s="161">
        <f>IF(A3taxstdlife="n/a","n/a",IF(Z$3&gt;(A3taxstdlife+$E516),((Input!$O$145+Input!$O$111)*$O$7)-SUM($O516:Y516),((Input!$O$145+Input!$O$111)*$O$7)/A3taxstdlife))</f>
        <v>0</v>
      </c>
      <c r="AA516" s="161">
        <f>IF(A3taxstdlife="n/a","n/a",IF(AA$3&gt;(A3taxstdlife+$E516),((Input!$O$145+Input!$O$111)*$O$7)-SUM($O516:Z516),((Input!$O$145+Input!$O$111)*$O$7)/A3taxstdlife))</f>
        <v>0</v>
      </c>
      <c r="AB516" s="161">
        <f>IF(A3taxstdlife="n/a","n/a",IF(AB$3&gt;(A3taxstdlife+$E516),((Input!$O$145+Input!$O$111)*$O$7)-SUM($O516:AA516),((Input!$O$145+Input!$O$111)*$O$7)/A3taxstdlife))</f>
        <v>0</v>
      </c>
      <c r="AC516" s="161">
        <f>IF(A3taxstdlife="n/a","n/a",IF(AC$3&gt;(A3taxstdlife+$E516),((Input!$O$145+Input!$O$111)*$O$7)-SUM($O516:AB516),((Input!$O$145+Input!$O$111)*$O$7)/A3taxstdlife))</f>
        <v>0</v>
      </c>
      <c r="AD516" s="161">
        <f>IF(A3taxstdlife="n/a","n/a",IF(AD$3&gt;(A3taxstdlife+$E516),((Input!$O$145+Input!$O$111)*$O$7)-SUM($O516:AC516),((Input!$O$145+Input!$O$111)*$O$7)/A3taxstdlife))</f>
        <v>0</v>
      </c>
      <c r="AE516" s="161">
        <f>IF(A3taxstdlife="n/a","n/a",IF(AE$3&gt;(A3taxstdlife+$E516),((Input!$O$145+Input!$O$111)*$O$7)-SUM($O516:AD516),((Input!$O$145+Input!$O$111)*$O$7)/A3taxstdlife))</f>
        <v>0</v>
      </c>
      <c r="AF516" s="161">
        <f>IF(A3taxstdlife="n/a","n/a",IF(AF$3&gt;(A3taxstdlife+$E516),((Input!$O$145+Input!$O$111)*$O$7)-SUM($O516:AE516),((Input!$O$145+Input!$O$111)*$O$7)/A3taxstdlife))</f>
        <v>0</v>
      </c>
      <c r="AG516" s="161">
        <f>IF(A3taxstdlife="n/a","n/a",IF(AG$3&gt;(A3taxstdlife+$E516),((Input!$O$145+Input!$O$111)*$O$7)-SUM($O516:AF516),((Input!$O$145+Input!$O$111)*$O$7)/A3taxstdlife))</f>
        <v>0</v>
      </c>
      <c r="AH516" s="161">
        <f>IF(A3taxstdlife="n/a","n/a",IF(AH$3&gt;(A3taxstdlife+$E516),((Input!$O$145+Input!$O$111)*$O$7)-SUM($O516:AG516),((Input!$O$145+Input!$O$111)*$O$7)/A3taxstdlife))</f>
        <v>0</v>
      </c>
      <c r="AI516" s="161">
        <f>IF(A3taxstdlife="n/a","n/a",IF(AI$3&gt;(A3taxstdlife+$E516),((Input!$O$145+Input!$O$111)*$O$7)-SUM($O516:AH516),((Input!$O$145+Input!$O$111)*$O$7)/A3taxstdlife))</f>
        <v>0</v>
      </c>
      <c r="AJ516" s="161">
        <f>IF(A3taxstdlife="n/a","n/a",IF(AJ$3&gt;(A3taxstdlife+$E516),((Input!$O$145+Input!$O$111)*$O$7)-SUM($O516:AI516),((Input!$O$145+Input!$O$111)*$O$7)/A3taxstdlife))</f>
        <v>0</v>
      </c>
      <c r="AK516" s="161">
        <f>IF(A3taxstdlife="n/a","n/a",IF(AK$3&gt;(A3taxstdlife+$E516),((Input!$O$145+Input!$O$111)*$O$7)-SUM($O516:AJ516),((Input!$O$145+Input!$O$111)*$O$7)/A3taxstdlife))</f>
        <v>0</v>
      </c>
      <c r="AL516" s="161">
        <f>IF(A3taxstdlife="n/a","n/a",IF(AL$3&gt;(A3taxstdlife+$E516),((Input!$O$145+Input!$O$111)*$O$7)-SUM($O516:AK516),((Input!$O$145+Input!$O$111)*$O$7)/A3taxstdlife))</f>
        <v>0</v>
      </c>
      <c r="AM516" s="161">
        <f>IF(A3taxstdlife="n/a","n/a",IF(AM$3&gt;(A3taxstdlife+$E516),((Input!$O$145+Input!$O$111)*$O$7)-SUM($O516:AL516),((Input!$O$145+Input!$O$111)*$O$7)/A3taxstdlife))</f>
        <v>0</v>
      </c>
      <c r="AN516" s="161">
        <f>IF(A3taxstdlife="n/a","n/a",IF(AN$3&gt;(A3taxstdlife+$E516),((Input!$O$145+Input!$O$111)*$O$7)-SUM($O516:AM516),((Input!$O$145+Input!$O$111)*$O$7)/A3taxstdlife))</f>
        <v>0</v>
      </c>
      <c r="AO516" s="161">
        <f>IF(A3taxstdlife="n/a","n/a",IF(AO$3&gt;(A3taxstdlife+$E516),((Input!$O$145+Input!$O$111)*$O$7)-SUM($O516:AN516),((Input!$O$145+Input!$O$111)*$O$7)/A3taxstdlife))</f>
        <v>0</v>
      </c>
      <c r="AP516" s="161">
        <f>IF(A3taxstdlife="n/a","n/a",IF(AP$3&gt;(A3taxstdlife+$E516),((Input!$O$145+Input!$O$111)*$O$7)-SUM($O516:AO516),((Input!$O$145+Input!$O$111)*$O$7)/A3taxstdlife))</f>
        <v>0</v>
      </c>
      <c r="AQ516" s="161">
        <f>IF(A3taxstdlife="n/a","n/a",IF(AQ$3&gt;(A3taxstdlife+$E516),((Input!$O$145+Input!$O$111)*$O$7)-SUM($O516:AP516),((Input!$O$145+Input!$O$111)*$O$7)/A3taxstdlife))</f>
        <v>0</v>
      </c>
      <c r="AR516" s="161">
        <f>IF(A3taxstdlife="n/a","n/a",IF(AR$3&gt;(A3taxstdlife+$E516),((Input!$O$145+Input!$O$111)*$O$7)-SUM($O516:AQ516),((Input!$O$145+Input!$O$111)*$O$7)/A3taxstdlife))</f>
        <v>0</v>
      </c>
      <c r="AS516" s="161">
        <f>IF(A3taxstdlife="n/a","n/a",IF(AS$3&gt;(A3taxstdlife+$E516),((Input!$O$145+Input!$O$111)*$O$7)-SUM($O516:AR516),((Input!$O$145+Input!$O$111)*$O$7)/A3taxstdlife))</f>
        <v>0</v>
      </c>
      <c r="AT516" s="161">
        <f>IF(A3taxstdlife="n/a","n/a",IF(AT$3&gt;(A3taxstdlife+$E516),((Input!$O$145+Input!$O$111)*$O$7)-SUM($O516:AS516),((Input!$O$145+Input!$O$111)*$O$7)/A3taxstdlife))</f>
        <v>0</v>
      </c>
      <c r="AU516" s="161">
        <f>IF(A3taxstdlife="n/a","n/a",IF(AU$3&gt;(A3taxstdlife+$E516),((Input!$O$145+Input!$O$111)*$O$7)-SUM($O516:AT516),((Input!$O$145+Input!$O$111)*$O$7)/A3taxstdlife))</f>
        <v>0</v>
      </c>
      <c r="AV516" s="161">
        <f>IF(A3taxstdlife="n/a","n/a",IF(AV$3&gt;(A3taxstdlife+$E516),((Input!$O$145+Input!$O$111)*$O$7)-SUM($O516:AU516),((Input!$O$145+Input!$O$111)*$O$7)/A3taxstdlife))</f>
        <v>0</v>
      </c>
      <c r="AW516" s="161">
        <f>IF(A3taxstdlife="n/a","n/a",IF(AW$3&gt;(A3taxstdlife+$E516),((Input!$O$145+Input!$O$111)*$O$7)-SUM($O516:AV516),((Input!$O$145+Input!$O$111)*$O$7)/A3taxstdlife))</f>
        <v>0</v>
      </c>
      <c r="AX516" s="161">
        <f>IF(A3taxstdlife="n/a","n/a",IF(AX$3&gt;(A3taxstdlife+$E516),((Input!$O$145+Input!$O$111)*$O$7)-SUM($O516:AW516),((Input!$O$145+Input!$O$111)*$O$7)/A3taxstdlife))</f>
        <v>0</v>
      </c>
      <c r="AY516" s="161">
        <f>IF(A3taxstdlife="n/a","n/a",IF(AY$3&gt;(A3taxstdlife+$E516),((Input!$O$145+Input!$O$111)*$O$7)-SUM($O516:AX516),((Input!$O$145+Input!$O$111)*$O$7)/A3taxstdlife))</f>
        <v>0</v>
      </c>
      <c r="AZ516" s="161">
        <f>IF(A3taxstdlife="n/a","n/a",IF(AZ$3&gt;(A3taxstdlife+$E516),((Input!$O$145+Input!$O$111)*$O$7)-SUM($O516:AY516),((Input!$O$145+Input!$O$111)*$O$7)/A3taxstdlife))</f>
        <v>0</v>
      </c>
      <c r="BA516" s="161">
        <f>IF(A3taxstdlife="n/a","n/a",IF(BA$3&gt;(A3taxstdlife+$E516),((Input!$O$145+Input!$O$111)*$O$7)-SUM($O516:AZ516),((Input!$O$145+Input!$O$111)*$O$7)/A3taxstdlife))</f>
        <v>0</v>
      </c>
      <c r="BB516" s="161">
        <f>IF(A3taxstdlife="n/a","n/a",IF(BB$3&gt;(A3taxstdlife+$E516),((Input!$O$145+Input!$O$111)*$O$7)-SUM($O516:BA516),((Input!$O$145+Input!$O$111)*$O$7)/A3taxstdlife))</f>
        <v>0</v>
      </c>
      <c r="BC516" s="161">
        <f>IF(A3taxstdlife="n/a","n/a",IF(BC$3&gt;(A3taxstdlife+$E516),((Input!$O$145+Input!$O$111)*$O$7)-SUM($O516:BB516),((Input!$O$145+Input!$O$111)*$O$7)/A3taxstdlife))</f>
        <v>0</v>
      </c>
      <c r="BD516" s="161">
        <f>IF(A3taxstdlife="n/a","n/a",IF(BD$3&gt;(A3taxstdlife+$E516),((Input!$O$145+Input!$O$111)*$O$7)-SUM($O516:BC516),((Input!$O$145+Input!$O$111)*$O$7)/A3taxstdlife))</f>
        <v>0</v>
      </c>
      <c r="BE516" s="161">
        <f>IF(A3taxstdlife="n/a","n/a",IF(BE$3&gt;(A3taxstdlife+$E516),((Input!$O$145+Input!$O$111)*$O$7)-SUM($O516:BD516),((Input!$O$145+Input!$O$111)*$O$7)/A3taxstdlife))</f>
        <v>0</v>
      </c>
      <c r="BF516" s="161">
        <f>IF(A3taxstdlife="n/a","n/a",IF(BF$3&gt;(A3taxstdlife+$E516),((Input!$O$145+Input!$O$111)*$O$7)-SUM($O516:BE516),((Input!$O$145+Input!$O$111)*$O$7)/A3taxstdlife))</f>
        <v>0</v>
      </c>
      <c r="BG516" s="161">
        <f>IF(A3taxstdlife="n/a","n/a",IF(BG$3&gt;(A3taxstdlife+$E516),((Input!$O$145+Input!$O$111)*$O$7)-SUM($O516:BF516),((Input!$O$145+Input!$O$111)*$O$7)/A3taxstdlife))</f>
        <v>0</v>
      </c>
      <c r="BH516" s="161">
        <f>IF(A3taxstdlife="n/a","n/a",IF(BH$3&gt;(A3taxstdlife+$E516),((Input!$O$145+Input!$O$111)*$O$7)-SUM($O516:BG516),((Input!$O$145+Input!$O$111)*$O$7)/A3taxstdlife))</f>
        <v>0</v>
      </c>
      <c r="BI516" s="161">
        <f>IF(A3taxstdlife="n/a","n/a",IF(BI$3&gt;(A3taxstdlife+$E516),((Input!$O$145+Input!$O$111)*$O$7)-SUM($O516:BH516),((Input!$O$145+Input!$O$111)*$O$7)/A3taxstdlife))</f>
        <v>0</v>
      </c>
      <c r="BJ516" s="19"/>
      <c r="BK516" s="19"/>
    </row>
    <row r="517" spans="1:63" s="6" customFormat="1" hidden="1" outlineLevel="2" x14ac:dyDescent="0.2">
      <c r="A517" s="19"/>
      <c r="B517" s="19"/>
      <c r="C517" s="35"/>
      <c r="D517" s="469"/>
      <c r="E517" s="282">
        <v>10</v>
      </c>
      <c r="F517" s="37"/>
      <c r="G517" s="305"/>
      <c r="H517" s="307"/>
      <c r="I517" s="307"/>
      <c r="J517" s="307"/>
      <c r="K517" s="307"/>
      <c r="L517" s="307"/>
      <c r="M517" s="307"/>
      <c r="N517" s="307"/>
      <c r="O517" s="307"/>
      <c r="P517" s="306"/>
      <c r="Q517" s="161">
        <f>IF(A3taxstdlife="n/a","n/a",IF(Q$3&gt;(A3taxstdlife+$E517),((Input!$P$145+Input!$P$111)*$P$7)-SUM($P517:P517),((Input!$P$145+Input!$P$111)*$P$7)/A3taxstdlife))</f>
        <v>0</v>
      </c>
      <c r="R517" s="161">
        <f>IF(A3taxstdlife="n/a","n/a",IF(R$3&gt;(A3taxstdlife+$E517),((Input!$P$145+Input!$P$111)*$P$7)-SUM($P517:Q517),((Input!$P$145+Input!$P$111)*$P$7)/A3taxstdlife))</f>
        <v>0</v>
      </c>
      <c r="S517" s="161">
        <f>IF(A3taxstdlife="n/a","n/a",IF(S$3&gt;(A3taxstdlife+$E517),((Input!$P$145+Input!$P$111)*$P$7)-SUM($P517:R517),((Input!$P$145+Input!$P$111)*$P$7)/A3taxstdlife))</f>
        <v>0</v>
      </c>
      <c r="T517" s="161">
        <f>IF(A3taxstdlife="n/a","n/a",IF(T$3&gt;(A3taxstdlife+$E517),((Input!$P$145+Input!$P$111)*$P$7)-SUM($P517:S517),((Input!$P$145+Input!$P$111)*$P$7)/A3taxstdlife))</f>
        <v>0</v>
      </c>
      <c r="U517" s="161">
        <f>IF(A3taxstdlife="n/a","n/a",IF(U$3&gt;(A3taxstdlife+$E517),((Input!$P$145+Input!$P$111)*$P$7)-SUM($P517:T517),((Input!$P$145+Input!$P$111)*$P$7)/A3taxstdlife))</f>
        <v>0</v>
      </c>
      <c r="V517" s="161">
        <f>IF(A3taxstdlife="n/a","n/a",IF(V$3&gt;(A3taxstdlife+$E517),((Input!$P$145+Input!$P$111)*$P$7)-SUM($P517:U517),((Input!$P$145+Input!$P$111)*$P$7)/A3taxstdlife))</f>
        <v>0</v>
      </c>
      <c r="W517" s="161">
        <f>IF(A3taxstdlife="n/a","n/a",IF(W$3&gt;(A3taxstdlife+$E517),((Input!$P$145+Input!$P$111)*$P$7)-SUM($P517:V517),((Input!$P$145+Input!$P$111)*$P$7)/A3taxstdlife))</f>
        <v>0</v>
      </c>
      <c r="X517" s="161">
        <f>IF(A3taxstdlife="n/a","n/a",IF(X$3&gt;(A3taxstdlife+$E517),((Input!$P$145+Input!$P$111)*$P$7)-SUM($P517:W517),((Input!$P$145+Input!$P$111)*$P$7)/A3taxstdlife))</f>
        <v>0</v>
      </c>
      <c r="Y517" s="161">
        <f>IF(A3taxstdlife="n/a","n/a",IF(Y$3&gt;(A3taxstdlife+$E517),((Input!$P$145+Input!$P$111)*$P$7)-SUM($P517:X517),((Input!$P$145+Input!$P$111)*$P$7)/A3taxstdlife))</f>
        <v>0</v>
      </c>
      <c r="Z517" s="161">
        <f>IF(A3taxstdlife="n/a","n/a",IF(Z$3&gt;(A3taxstdlife+$E517),((Input!$P$145+Input!$P$111)*$P$7)-SUM($P517:Y517),((Input!$P$145+Input!$P$111)*$P$7)/A3taxstdlife))</f>
        <v>0</v>
      </c>
      <c r="AA517" s="161">
        <f>IF(A3taxstdlife="n/a","n/a",IF(AA$3&gt;(A3taxstdlife+$E517),((Input!$P$145+Input!$P$111)*$P$7)-SUM($P517:Z517),((Input!$P$145+Input!$P$111)*$P$7)/A3taxstdlife))</f>
        <v>0</v>
      </c>
      <c r="AB517" s="161">
        <f>IF(A3taxstdlife="n/a","n/a",IF(AB$3&gt;(A3taxstdlife+$E517),((Input!$P$145+Input!$P$111)*$P$7)-SUM($P517:AA517),((Input!$P$145+Input!$P$111)*$P$7)/A3taxstdlife))</f>
        <v>0</v>
      </c>
      <c r="AC517" s="161">
        <f>IF(A3taxstdlife="n/a","n/a",IF(AC$3&gt;(A3taxstdlife+$E517),((Input!$P$145+Input!$P$111)*$P$7)-SUM($P517:AB517),((Input!$P$145+Input!$P$111)*$P$7)/A3taxstdlife))</f>
        <v>0</v>
      </c>
      <c r="AD517" s="161">
        <f>IF(A3taxstdlife="n/a","n/a",IF(AD$3&gt;(A3taxstdlife+$E517),((Input!$P$145+Input!$P$111)*$P$7)-SUM($P517:AC517),((Input!$P$145+Input!$P$111)*$P$7)/A3taxstdlife))</f>
        <v>0</v>
      </c>
      <c r="AE517" s="161">
        <f>IF(A3taxstdlife="n/a","n/a",IF(AE$3&gt;(A3taxstdlife+$E517),((Input!$P$145+Input!$P$111)*$P$7)-SUM($P517:AD517),((Input!$P$145+Input!$P$111)*$P$7)/A3taxstdlife))</f>
        <v>0</v>
      </c>
      <c r="AF517" s="161">
        <f>IF(A3taxstdlife="n/a","n/a",IF(AF$3&gt;(A3taxstdlife+$E517),((Input!$P$145+Input!$P$111)*$P$7)-SUM($P517:AE517),((Input!$P$145+Input!$P$111)*$P$7)/A3taxstdlife))</f>
        <v>0</v>
      </c>
      <c r="AG517" s="161">
        <f>IF(A3taxstdlife="n/a","n/a",IF(AG$3&gt;(A3taxstdlife+$E517),((Input!$P$145+Input!$P$111)*$P$7)-SUM($P517:AF517),((Input!$P$145+Input!$P$111)*$P$7)/A3taxstdlife))</f>
        <v>0</v>
      </c>
      <c r="AH517" s="161">
        <f>IF(A3taxstdlife="n/a","n/a",IF(AH$3&gt;(A3taxstdlife+$E517),((Input!$P$145+Input!$P$111)*$P$7)-SUM($P517:AG517),((Input!$P$145+Input!$P$111)*$P$7)/A3taxstdlife))</f>
        <v>0</v>
      </c>
      <c r="AI517" s="161">
        <f>IF(A3taxstdlife="n/a","n/a",IF(AI$3&gt;(A3taxstdlife+$E517),((Input!$P$145+Input!$P$111)*$P$7)-SUM($P517:AH517),((Input!$P$145+Input!$P$111)*$P$7)/A3taxstdlife))</f>
        <v>0</v>
      </c>
      <c r="AJ517" s="161">
        <f>IF(A3taxstdlife="n/a","n/a",IF(AJ$3&gt;(A3taxstdlife+$E517),((Input!$P$145+Input!$P$111)*$P$7)-SUM($P517:AI517),((Input!$P$145+Input!$P$111)*$P$7)/A3taxstdlife))</f>
        <v>0</v>
      </c>
      <c r="AK517" s="161">
        <f>IF(A3taxstdlife="n/a","n/a",IF(AK$3&gt;(A3taxstdlife+$E517),((Input!$P$145+Input!$P$111)*$P$7)-SUM($P517:AJ517),((Input!$P$145+Input!$P$111)*$P$7)/A3taxstdlife))</f>
        <v>0</v>
      </c>
      <c r="AL517" s="161">
        <f>IF(A3taxstdlife="n/a","n/a",IF(AL$3&gt;(A3taxstdlife+$E517),((Input!$P$145+Input!$P$111)*$P$7)-SUM($P517:AK517),((Input!$P$145+Input!$P$111)*$P$7)/A3taxstdlife))</f>
        <v>0</v>
      </c>
      <c r="AM517" s="161">
        <f>IF(A3taxstdlife="n/a","n/a",IF(AM$3&gt;(A3taxstdlife+$E517),((Input!$P$145+Input!$P$111)*$P$7)-SUM($P517:AL517),((Input!$P$145+Input!$P$111)*$P$7)/A3taxstdlife))</f>
        <v>0</v>
      </c>
      <c r="AN517" s="161">
        <f>IF(A3taxstdlife="n/a","n/a",IF(AN$3&gt;(A3taxstdlife+$E517),((Input!$P$145+Input!$P$111)*$P$7)-SUM($P517:AM517),((Input!$P$145+Input!$P$111)*$P$7)/A3taxstdlife))</f>
        <v>0</v>
      </c>
      <c r="AO517" s="161">
        <f>IF(A3taxstdlife="n/a","n/a",IF(AO$3&gt;(A3taxstdlife+$E517),((Input!$P$145+Input!$P$111)*$P$7)-SUM($P517:AN517),((Input!$P$145+Input!$P$111)*$P$7)/A3taxstdlife))</f>
        <v>0</v>
      </c>
      <c r="AP517" s="161">
        <f>IF(A3taxstdlife="n/a","n/a",IF(AP$3&gt;(A3taxstdlife+$E517),((Input!$P$145+Input!$P$111)*$P$7)-SUM($P517:AO517),((Input!$P$145+Input!$P$111)*$P$7)/A3taxstdlife))</f>
        <v>0</v>
      </c>
      <c r="AQ517" s="161">
        <f>IF(A3taxstdlife="n/a","n/a",IF(AQ$3&gt;(A3taxstdlife+$E517),((Input!$P$145+Input!$P$111)*$P$7)-SUM($P517:AP517),((Input!$P$145+Input!$P$111)*$P$7)/A3taxstdlife))</f>
        <v>0</v>
      </c>
      <c r="AR517" s="161">
        <f>IF(A3taxstdlife="n/a","n/a",IF(AR$3&gt;(A3taxstdlife+$E517),((Input!$P$145+Input!$P$111)*$P$7)-SUM($P517:AQ517),((Input!$P$145+Input!$P$111)*$P$7)/A3taxstdlife))</f>
        <v>0</v>
      </c>
      <c r="AS517" s="161">
        <f>IF(A3taxstdlife="n/a","n/a",IF(AS$3&gt;(A3taxstdlife+$E517),((Input!$P$145+Input!$P$111)*$P$7)-SUM($P517:AR517),((Input!$P$145+Input!$P$111)*$P$7)/A3taxstdlife))</f>
        <v>0</v>
      </c>
      <c r="AT517" s="161">
        <f>IF(A3taxstdlife="n/a","n/a",IF(AT$3&gt;(A3taxstdlife+$E517),((Input!$P$145+Input!$P$111)*$P$7)-SUM($P517:AS517),((Input!$P$145+Input!$P$111)*$P$7)/A3taxstdlife))</f>
        <v>0</v>
      </c>
      <c r="AU517" s="161">
        <f>IF(A3taxstdlife="n/a","n/a",IF(AU$3&gt;(A3taxstdlife+$E517),((Input!$P$145+Input!$P$111)*$P$7)-SUM($P517:AT517),((Input!$P$145+Input!$P$111)*$P$7)/A3taxstdlife))</f>
        <v>0</v>
      </c>
      <c r="AV517" s="161">
        <f>IF(A3taxstdlife="n/a","n/a",IF(AV$3&gt;(A3taxstdlife+$E517),((Input!$P$145+Input!$P$111)*$P$7)-SUM($P517:AU517),((Input!$P$145+Input!$P$111)*$P$7)/A3taxstdlife))</f>
        <v>0</v>
      </c>
      <c r="AW517" s="161">
        <f>IF(A3taxstdlife="n/a","n/a",IF(AW$3&gt;(A3taxstdlife+$E517),((Input!$P$145+Input!$P$111)*$P$7)-SUM($P517:AV517),((Input!$P$145+Input!$P$111)*$P$7)/A3taxstdlife))</f>
        <v>0</v>
      </c>
      <c r="AX517" s="161">
        <f>IF(A3taxstdlife="n/a","n/a",IF(AX$3&gt;(A3taxstdlife+$E517),((Input!$P$145+Input!$P$111)*$P$7)-SUM($P517:AW517),((Input!$P$145+Input!$P$111)*$P$7)/A3taxstdlife))</f>
        <v>0</v>
      </c>
      <c r="AY517" s="161">
        <f>IF(A3taxstdlife="n/a","n/a",IF(AY$3&gt;(A3taxstdlife+$E517),((Input!$P$145+Input!$P$111)*$P$7)-SUM($P517:AX517),((Input!$P$145+Input!$P$111)*$P$7)/A3taxstdlife))</f>
        <v>0</v>
      </c>
      <c r="AZ517" s="161">
        <f>IF(A3taxstdlife="n/a","n/a",IF(AZ$3&gt;(A3taxstdlife+$E517),((Input!$P$145+Input!$P$111)*$P$7)-SUM($P517:AY517),((Input!$P$145+Input!$P$111)*$P$7)/A3taxstdlife))</f>
        <v>0</v>
      </c>
      <c r="BA517" s="161">
        <f>IF(A3taxstdlife="n/a","n/a",IF(BA$3&gt;(A3taxstdlife+$E517),((Input!$P$145+Input!$P$111)*$P$7)-SUM($P517:AZ517),((Input!$P$145+Input!$P$111)*$P$7)/A3taxstdlife))</f>
        <v>0</v>
      </c>
      <c r="BB517" s="161">
        <f>IF(A3taxstdlife="n/a","n/a",IF(BB$3&gt;(A3taxstdlife+$E517),((Input!$P$145+Input!$P$111)*$P$7)-SUM($P517:BA517),((Input!$P$145+Input!$P$111)*$P$7)/A3taxstdlife))</f>
        <v>0</v>
      </c>
      <c r="BC517" s="161">
        <f>IF(A3taxstdlife="n/a","n/a",IF(BC$3&gt;(A3taxstdlife+$E517),((Input!$P$145+Input!$P$111)*$P$7)-SUM($P517:BB517),((Input!$P$145+Input!$P$111)*$P$7)/A3taxstdlife))</f>
        <v>0</v>
      </c>
      <c r="BD517" s="161">
        <f>IF(A3taxstdlife="n/a","n/a",IF(BD$3&gt;(A3taxstdlife+$E517),((Input!$P$145+Input!$P$111)*$P$7)-SUM($P517:BC517),((Input!$P$145+Input!$P$111)*$P$7)/A3taxstdlife))</f>
        <v>0</v>
      </c>
      <c r="BE517" s="161">
        <f>IF(A3taxstdlife="n/a","n/a",IF(BE$3&gt;(A3taxstdlife+$E517),((Input!$P$145+Input!$P$111)*$P$7)-SUM($P517:BD517),((Input!$P$145+Input!$P$111)*$P$7)/A3taxstdlife))</f>
        <v>0</v>
      </c>
      <c r="BF517" s="161">
        <f>IF(A3taxstdlife="n/a","n/a",IF(BF$3&gt;(A3taxstdlife+$E517),((Input!$P$145+Input!$P$111)*$P$7)-SUM($P517:BE517),((Input!$P$145+Input!$P$111)*$P$7)/A3taxstdlife))</f>
        <v>0</v>
      </c>
      <c r="BG517" s="161">
        <f>IF(A3taxstdlife="n/a","n/a",IF(BG$3&gt;(A3taxstdlife+$E517),((Input!$P$145+Input!$P$111)*$P$7)-SUM($P517:BF517),((Input!$P$145+Input!$P$111)*$P$7)/A3taxstdlife))</f>
        <v>0</v>
      </c>
      <c r="BH517" s="161">
        <f>IF(A3taxstdlife="n/a","n/a",IF(BH$3&gt;(A3taxstdlife+$E517),((Input!$P$145+Input!$P$111)*$P$7)-SUM($P517:BG517),((Input!$P$145+Input!$P$111)*$P$7)/A3taxstdlife))</f>
        <v>0</v>
      </c>
      <c r="BI517" s="161">
        <f>IF(A3taxstdlife="n/a","n/a",IF(BI$3&gt;(A3taxstdlife+$E517),((Input!$P$145+Input!$P$111)*$P$7)-SUM($P517:BH517),((Input!$P$145+Input!$P$111)*$P$7)/A3taxstdlife))</f>
        <v>0</v>
      </c>
      <c r="BJ517" s="19"/>
      <c r="BK517" s="19"/>
    </row>
    <row r="518" spans="1:63" s="6" customFormat="1" hidden="1" outlineLevel="1" x14ac:dyDescent="0.2">
      <c r="A518" s="19"/>
      <c r="B518" s="19"/>
      <c r="C518" s="35">
        <f>Asset3</f>
        <v>0</v>
      </c>
      <c r="D518" s="19"/>
      <c r="E518" s="19"/>
      <c r="F518" s="32"/>
      <c r="G518" s="156">
        <f>SUM(G506:G517)</f>
        <v>0</v>
      </c>
      <c r="H518" s="156">
        <f t="shared" ref="H518:BH518" si="111">SUM(H506:H517)</f>
        <v>0</v>
      </c>
      <c r="I518" s="156">
        <f t="shared" si="111"/>
        <v>0</v>
      </c>
      <c r="J518" s="156">
        <f t="shared" si="111"/>
        <v>0</v>
      </c>
      <c r="K518" s="156">
        <f t="shared" si="111"/>
        <v>0</v>
      </c>
      <c r="L518" s="156">
        <f t="shared" si="111"/>
        <v>0</v>
      </c>
      <c r="M518" s="156">
        <f t="shared" si="111"/>
        <v>0</v>
      </c>
      <c r="N518" s="156">
        <f t="shared" si="111"/>
        <v>0</v>
      </c>
      <c r="O518" s="156">
        <f t="shared" si="111"/>
        <v>0</v>
      </c>
      <c r="P518" s="156">
        <f t="shared" si="111"/>
        <v>0</v>
      </c>
      <c r="Q518" s="156">
        <f t="shared" si="111"/>
        <v>0</v>
      </c>
      <c r="R518" s="156">
        <f t="shared" si="111"/>
        <v>0</v>
      </c>
      <c r="S518" s="156">
        <f t="shared" si="111"/>
        <v>0</v>
      </c>
      <c r="T518" s="156">
        <f t="shared" si="111"/>
        <v>0</v>
      </c>
      <c r="U518" s="156">
        <f t="shared" si="111"/>
        <v>0</v>
      </c>
      <c r="V518" s="156">
        <f t="shared" si="111"/>
        <v>0</v>
      </c>
      <c r="W518" s="156">
        <f t="shared" si="111"/>
        <v>0</v>
      </c>
      <c r="X518" s="156">
        <f t="shared" si="111"/>
        <v>0</v>
      </c>
      <c r="Y518" s="156">
        <f t="shared" si="111"/>
        <v>0</v>
      </c>
      <c r="Z518" s="156">
        <f t="shared" si="111"/>
        <v>0</v>
      </c>
      <c r="AA518" s="156">
        <f t="shared" si="111"/>
        <v>0</v>
      </c>
      <c r="AB518" s="156">
        <f t="shared" si="111"/>
        <v>0</v>
      </c>
      <c r="AC518" s="156">
        <f t="shared" si="111"/>
        <v>0</v>
      </c>
      <c r="AD518" s="156">
        <f t="shared" si="111"/>
        <v>0</v>
      </c>
      <c r="AE518" s="156">
        <f t="shared" si="111"/>
        <v>0</v>
      </c>
      <c r="AF518" s="156">
        <f t="shared" si="111"/>
        <v>0</v>
      </c>
      <c r="AG518" s="156">
        <f t="shared" si="111"/>
        <v>0</v>
      </c>
      <c r="AH518" s="156">
        <f t="shared" si="111"/>
        <v>0</v>
      </c>
      <c r="AI518" s="156">
        <f t="shared" si="111"/>
        <v>0</v>
      </c>
      <c r="AJ518" s="156">
        <f t="shared" si="111"/>
        <v>0</v>
      </c>
      <c r="AK518" s="156">
        <f t="shared" si="111"/>
        <v>0</v>
      </c>
      <c r="AL518" s="156">
        <f t="shared" si="111"/>
        <v>0</v>
      </c>
      <c r="AM518" s="156">
        <f t="shared" si="111"/>
        <v>0</v>
      </c>
      <c r="AN518" s="156">
        <f t="shared" si="111"/>
        <v>0</v>
      </c>
      <c r="AO518" s="156">
        <f t="shared" si="111"/>
        <v>0</v>
      </c>
      <c r="AP518" s="156">
        <f t="shared" si="111"/>
        <v>0</v>
      </c>
      <c r="AQ518" s="156">
        <f t="shared" si="111"/>
        <v>0</v>
      </c>
      <c r="AR518" s="156">
        <f t="shared" si="111"/>
        <v>0</v>
      </c>
      <c r="AS518" s="156">
        <f t="shared" si="111"/>
        <v>0</v>
      </c>
      <c r="AT518" s="156">
        <f t="shared" si="111"/>
        <v>0</v>
      </c>
      <c r="AU518" s="156">
        <f t="shared" si="111"/>
        <v>0</v>
      </c>
      <c r="AV518" s="156">
        <f t="shared" si="111"/>
        <v>0</v>
      </c>
      <c r="AW518" s="156">
        <f t="shared" si="111"/>
        <v>0</v>
      </c>
      <c r="AX518" s="156">
        <f t="shared" si="111"/>
        <v>0</v>
      </c>
      <c r="AY518" s="156">
        <f t="shared" si="111"/>
        <v>0</v>
      </c>
      <c r="AZ518" s="156">
        <f t="shared" si="111"/>
        <v>0</v>
      </c>
      <c r="BA518" s="156">
        <f t="shared" si="111"/>
        <v>0</v>
      </c>
      <c r="BB518" s="156">
        <f t="shared" si="111"/>
        <v>0</v>
      </c>
      <c r="BC518" s="156">
        <f t="shared" si="111"/>
        <v>0</v>
      </c>
      <c r="BD518" s="156">
        <f t="shared" si="111"/>
        <v>0</v>
      </c>
      <c r="BE518" s="156">
        <f t="shared" si="111"/>
        <v>0</v>
      </c>
      <c r="BF518" s="156">
        <f t="shared" si="111"/>
        <v>0</v>
      </c>
      <c r="BG518" s="156">
        <f t="shared" si="111"/>
        <v>0</v>
      </c>
      <c r="BH518" s="156">
        <f t="shared" si="111"/>
        <v>0</v>
      </c>
      <c r="BI518" s="156">
        <f>SUM(BI506:BI517)</f>
        <v>0</v>
      </c>
      <c r="BJ518" s="19"/>
      <c r="BK518" s="19"/>
    </row>
    <row r="519" spans="1:63" s="6" customFormat="1" hidden="1" outlineLevel="2" x14ac:dyDescent="0.2">
      <c r="A519" s="19"/>
      <c r="B519" s="42">
        <f>C531</f>
        <v>0</v>
      </c>
      <c r="C519" s="43"/>
      <c r="D519" s="44" t="s">
        <v>72</v>
      </c>
      <c r="E519" s="43"/>
      <c r="F519" s="45"/>
      <c r="G519" s="160">
        <f>IF(G$3&gt;A4taxremlife,A4taxvalue-SUM($F519:F519),IF(A4taxremlife="N/A","n/a",A4taxvalue/A4taxremlife))</f>
        <v>0</v>
      </c>
      <c r="H519" s="160">
        <f>IF(H$3&gt;A4taxremlife,A4taxvalue-SUM($F519:G519),IF(A4taxremlife="N/A","n/a",A4taxvalue/A4taxremlife))</f>
        <v>0</v>
      </c>
      <c r="I519" s="160">
        <f>IF(I$3&gt;A4taxremlife,A4taxvalue-SUM($F519:H519),IF(A4taxremlife="N/A","n/a",A4taxvalue/A4taxremlife))</f>
        <v>0</v>
      </c>
      <c r="J519" s="160">
        <f>IF(J$3&gt;A4taxremlife,A4taxvalue-SUM($F519:I519),IF(A4taxremlife="N/A","n/a",A4taxvalue/A4taxremlife))</f>
        <v>0</v>
      </c>
      <c r="K519" s="160">
        <f>IF(K$3&gt;A4taxremlife,A4taxvalue-SUM($F519:J519),IF(A4taxremlife="N/A","n/a",A4taxvalue/A4taxremlife))</f>
        <v>0</v>
      </c>
      <c r="L519" s="160">
        <f>IF(L$3&gt;A4taxremlife,A4taxvalue-SUM($F519:K519),IF(A4taxremlife="N/A","n/a",A4taxvalue/A4taxremlife))</f>
        <v>0</v>
      </c>
      <c r="M519" s="160">
        <f>IF(M$3&gt;A4taxremlife,A4taxvalue-SUM($F519:L519),IF(A4taxremlife="N/A","n/a",A4taxvalue/A4taxremlife))</f>
        <v>0</v>
      </c>
      <c r="N519" s="160">
        <f>IF(N$3&gt;A4taxremlife,A4taxvalue-SUM($F519:M519),IF(A4taxremlife="N/A","n/a",A4taxvalue/A4taxremlife))</f>
        <v>0</v>
      </c>
      <c r="O519" s="160">
        <f>IF(O$3&gt;A4taxremlife,A4taxvalue-SUM($F519:N519),IF(A4taxremlife="N/A","n/a",A4taxvalue/A4taxremlife))</f>
        <v>0</v>
      </c>
      <c r="P519" s="160">
        <f>IF(P$3&gt;A4taxremlife,A4taxvalue-SUM($F519:O519),IF(A4taxremlife="N/A","n/a",A4taxvalue/A4taxremlife))</f>
        <v>0</v>
      </c>
      <c r="Q519" s="160">
        <f>IF(Q$3&gt;A4taxremlife,A4taxvalue-SUM($F519:P519),IF(A4taxremlife="N/A","n/a",A4taxvalue/A4taxremlife))</f>
        <v>0</v>
      </c>
      <c r="R519" s="160">
        <f>IF(R$3&gt;A4taxremlife,A4taxvalue-SUM($F519:Q519),IF(A4taxremlife="N/A","n/a",A4taxvalue/A4taxremlife))</f>
        <v>0</v>
      </c>
      <c r="S519" s="160">
        <f>IF(S$3&gt;A4taxremlife,A4taxvalue-SUM($F519:R519),IF(A4taxremlife="N/A","n/a",A4taxvalue/A4taxremlife))</f>
        <v>0</v>
      </c>
      <c r="T519" s="160">
        <f>IF(T$3&gt;A4taxremlife,A4taxvalue-SUM($F519:S519),IF(A4taxremlife="N/A","n/a",A4taxvalue/A4taxremlife))</f>
        <v>0</v>
      </c>
      <c r="U519" s="160">
        <f>IF(U$3&gt;A4taxremlife,A4taxvalue-SUM($F519:T519),IF(A4taxremlife="N/A","n/a",A4taxvalue/A4taxremlife))</f>
        <v>0</v>
      </c>
      <c r="V519" s="160">
        <f>IF(V$3&gt;A4taxremlife,A4taxvalue-SUM($F519:U519),IF(A4taxremlife="N/A","n/a",A4taxvalue/A4taxremlife))</f>
        <v>0</v>
      </c>
      <c r="W519" s="160">
        <f>IF(W$3&gt;A4taxremlife,A4taxvalue-SUM($F519:V519),IF(A4taxremlife="N/A","n/a",A4taxvalue/A4taxremlife))</f>
        <v>0</v>
      </c>
      <c r="X519" s="160">
        <f>IF(X$3&gt;A4taxremlife,A4taxvalue-SUM($F519:W519),IF(A4taxremlife="N/A","n/a",A4taxvalue/A4taxremlife))</f>
        <v>0</v>
      </c>
      <c r="Y519" s="160">
        <f>IF(Y$3&gt;A4taxremlife,A4taxvalue-SUM($F519:X519),IF(A4taxremlife="N/A","n/a",A4taxvalue/A4taxremlife))</f>
        <v>0</v>
      </c>
      <c r="Z519" s="160">
        <f>IF(Z$3&gt;A4taxremlife,A4taxvalue-SUM($F519:Y519),IF(A4taxremlife="N/A","n/a",A4taxvalue/A4taxremlife))</f>
        <v>0</v>
      </c>
      <c r="AA519" s="160">
        <f>IF(AA$3&gt;A4taxremlife,A4taxvalue-SUM($F519:Z519),IF(A4taxremlife="N/A","n/a",A4taxvalue/A4taxremlife))</f>
        <v>0</v>
      </c>
      <c r="AB519" s="160">
        <f>IF(AB$3&gt;A4taxremlife,A4taxvalue-SUM($F519:AA519),IF(A4taxremlife="N/A","n/a",A4taxvalue/A4taxremlife))</f>
        <v>0</v>
      </c>
      <c r="AC519" s="160">
        <f>IF(AC$3&gt;A4taxremlife,A4taxvalue-SUM($F519:AB519),IF(A4taxremlife="N/A","n/a",A4taxvalue/A4taxremlife))</f>
        <v>0</v>
      </c>
      <c r="AD519" s="160">
        <f>IF(AD$3&gt;A4taxremlife,A4taxvalue-SUM($F519:AC519),IF(A4taxremlife="N/A","n/a",A4taxvalue/A4taxremlife))</f>
        <v>0</v>
      </c>
      <c r="AE519" s="160">
        <f>IF(AE$3&gt;A4taxremlife,A4taxvalue-SUM($F519:AD519),IF(A4taxremlife="N/A","n/a",A4taxvalue/A4taxremlife))</f>
        <v>0</v>
      </c>
      <c r="AF519" s="160">
        <f>IF(AF$3&gt;A4taxremlife,A4taxvalue-SUM($F519:AE519),IF(A4taxremlife="N/A","n/a",A4taxvalue/A4taxremlife))</f>
        <v>0</v>
      </c>
      <c r="AG519" s="160">
        <f>IF(AG$3&gt;A4taxremlife,A4taxvalue-SUM($F519:AF519),IF(A4taxremlife="N/A","n/a",A4taxvalue/A4taxremlife))</f>
        <v>0</v>
      </c>
      <c r="AH519" s="160">
        <f>IF(AH$3&gt;A4taxremlife,A4taxvalue-SUM($F519:AG519),IF(A4taxremlife="N/A","n/a",A4taxvalue/A4taxremlife))</f>
        <v>0</v>
      </c>
      <c r="AI519" s="160">
        <f>IF(AI$3&gt;A4taxremlife,A4taxvalue-SUM($F519:AH519),IF(A4taxremlife="N/A","n/a",A4taxvalue/A4taxremlife))</f>
        <v>0</v>
      </c>
      <c r="AJ519" s="160">
        <f>IF(AJ$3&gt;A4taxremlife,A4taxvalue-SUM($F519:AI519),IF(A4taxremlife="N/A","n/a",A4taxvalue/A4taxremlife))</f>
        <v>0</v>
      </c>
      <c r="AK519" s="160">
        <f>IF(AK$3&gt;A4taxremlife,A4taxvalue-SUM($F519:AJ519),IF(A4taxremlife="N/A","n/a",A4taxvalue/A4taxremlife))</f>
        <v>0</v>
      </c>
      <c r="AL519" s="160">
        <f>IF(AL$3&gt;A4taxremlife,A4taxvalue-SUM($F519:AK519),IF(A4taxremlife="N/A","n/a",A4taxvalue/A4taxremlife))</f>
        <v>0</v>
      </c>
      <c r="AM519" s="160">
        <f>IF(AM$3&gt;A4taxremlife,A4taxvalue-SUM($F519:AL519),IF(A4taxremlife="N/A","n/a",A4taxvalue/A4taxremlife))</f>
        <v>0</v>
      </c>
      <c r="AN519" s="160">
        <f>IF(AN$3&gt;A4taxremlife,A4taxvalue-SUM($F519:AM519),IF(A4taxremlife="N/A","n/a",A4taxvalue/A4taxremlife))</f>
        <v>0</v>
      </c>
      <c r="AO519" s="160">
        <f>IF(AO$3&gt;A4taxremlife,A4taxvalue-SUM($F519:AN519),IF(A4taxremlife="N/A","n/a",A4taxvalue/A4taxremlife))</f>
        <v>0</v>
      </c>
      <c r="AP519" s="160">
        <f>IF(AP$3&gt;A4taxremlife,A4taxvalue-SUM($F519:AO519),IF(A4taxremlife="N/A","n/a",A4taxvalue/A4taxremlife))</f>
        <v>0</v>
      </c>
      <c r="AQ519" s="160">
        <f>IF(AQ$3&gt;A4taxremlife,A4taxvalue-SUM($F519:AP519),IF(A4taxremlife="N/A","n/a",A4taxvalue/A4taxremlife))</f>
        <v>0</v>
      </c>
      <c r="AR519" s="160">
        <f>IF(AR$3&gt;A4taxremlife,A4taxvalue-SUM($F519:AQ519),IF(A4taxremlife="N/A","n/a",A4taxvalue/A4taxremlife))</f>
        <v>0</v>
      </c>
      <c r="AS519" s="160">
        <f>IF(AS$3&gt;A4taxremlife,A4taxvalue-SUM($F519:AR519),IF(A4taxremlife="N/A","n/a",A4taxvalue/A4taxremlife))</f>
        <v>0</v>
      </c>
      <c r="AT519" s="160">
        <f>IF(AT$3&gt;A4taxremlife,A4taxvalue-SUM($F519:AS519),IF(A4taxremlife="N/A","n/a",A4taxvalue/A4taxremlife))</f>
        <v>0</v>
      </c>
      <c r="AU519" s="160">
        <f>IF(AU$3&gt;A4taxremlife,A4taxvalue-SUM($F519:AT519),IF(A4taxremlife="N/A","n/a",A4taxvalue/A4taxremlife))</f>
        <v>0</v>
      </c>
      <c r="AV519" s="160">
        <f>IF(AV$3&gt;A4taxremlife,A4taxvalue-SUM($F519:AU519),IF(A4taxremlife="N/A","n/a",A4taxvalue/A4taxremlife))</f>
        <v>0</v>
      </c>
      <c r="AW519" s="160">
        <f>IF(AW$3&gt;A4taxremlife,A4taxvalue-SUM($F519:AV519),IF(A4taxremlife="N/A","n/a",A4taxvalue/A4taxremlife))</f>
        <v>0</v>
      </c>
      <c r="AX519" s="160">
        <f>IF(AX$3&gt;A4taxremlife,A4taxvalue-SUM($F519:AW519),IF(A4taxremlife="N/A","n/a",A4taxvalue/A4taxremlife))</f>
        <v>0</v>
      </c>
      <c r="AY519" s="160">
        <f>IF(AY$3&gt;A4taxremlife,A4taxvalue-SUM($F519:AX519),IF(A4taxremlife="N/A","n/a",A4taxvalue/A4taxremlife))</f>
        <v>0</v>
      </c>
      <c r="AZ519" s="160">
        <f>IF(AZ$3&gt;A4taxremlife,A4taxvalue-SUM($F519:AY519),IF(A4taxremlife="N/A","n/a",A4taxvalue/A4taxremlife))</f>
        <v>0</v>
      </c>
      <c r="BA519" s="160">
        <f>IF(BA$3&gt;A4taxremlife,A4taxvalue-SUM($F519:AZ519),IF(A4taxremlife="N/A","n/a",A4taxvalue/A4taxremlife))</f>
        <v>0</v>
      </c>
      <c r="BB519" s="160">
        <f>IF(BB$3&gt;A4taxremlife,A4taxvalue-SUM($F519:BA519),IF(A4taxremlife="N/A","n/a",A4taxvalue/A4taxremlife))</f>
        <v>0</v>
      </c>
      <c r="BC519" s="160">
        <f>IF(BC$3&gt;A4taxremlife,A4taxvalue-SUM($F519:BB519),IF(A4taxremlife="N/A","n/a",A4taxvalue/A4taxremlife))</f>
        <v>0</v>
      </c>
      <c r="BD519" s="160">
        <f>IF(BD$3&gt;A4taxremlife,A4taxvalue-SUM($F519:BC519),IF(A4taxremlife="N/A","n/a",A4taxvalue/A4taxremlife))</f>
        <v>0</v>
      </c>
      <c r="BE519" s="160">
        <f>IF(BE$3&gt;A4taxremlife,A4taxvalue-SUM($F519:BD519),IF(A4taxremlife="N/A","n/a",A4taxvalue/A4taxremlife))</f>
        <v>0</v>
      </c>
      <c r="BF519" s="160">
        <f>IF(BF$3&gt;A4taxremlife,A4taxvalue-SUM($F519:BE519),IF(A4taxremlife="N/A","n/a",A4taxvalue/A4taxremlife))</f>
        <v>0</v>
      </c>
      <c r="BG519" s="160">
        <f>IF(BG$3&gt;A4taxremlife,A4taxvalue-SUM($F519:BF519),IF(A4taxremlife="N/A","n/a",A4taxvalue/A4taxremlife))</f>
        <v>0</v>
      </c>
      <c r="BH519" s="160">
        <f>IF(BH$3&gt;A4taxremlife,A4taxvalue-SUM($F519:BG519),IF(A4taxremlife="N/A","n/a",A4taxvalue/A4taxremlife))</f>
        <v>0</v>
      </c>
      <c r="BI519" s="160">
        <f>IF(BI$3&gt;A4taxremlife,A4taxvalue-SUM($F519:BH519),IF(A4taxremlife="N/A","n/a",A4taxvalue/A4taxremlife))</f>
        <v>0</v>
      </c>
      <c r="BJ519" s="19"/>
      <c r="BK519" s="19"/>
    </row>
    <row r="520" spans="1:63" s="6" customFormat="1" hidden="1" outlineLevel="2" x14ac:dyDescent="0.2">
      <c r="A520" s="19"/>
      <c r="B520" s="19"/>
      <c r="C520" s="35"/>
      <c r="D520" s="469" t="s">
        <v>71</v>
      </c>
      <c r="E520" s="281">
        <v>0</v>
      </c>
      <c r="F520" s="37"/>
      <c r="G520" s="161"/>
      <c r="H520" s="161"/>
      <c r="I520" s="161"/>
      <c r="J520" s="161"/>
      <c r="K520" s="161"/>
      <c r="L520" s="161"/>
      <c r="M520" s="161"/>
      <c r="N520" s="161"/>
      <c r="O520" s="161"/>
      <c r="P520" s="161"/>
      <c r="Q520" s="161"/>
      <c r="R520" s="161"/>
      <c r="S520" s="161"/>
      <c r="T520" s="161"/>
      <c r="U520" s="161"/>
      <c r="V520" s="161"/>
      <c r="W520" s="161"/>
      <c r="X520" s="161"/>
      <c r="Y520" s="161"/>
      <c r="Z520" s="161"/>
      <c r="AA520" s="161"/>
      <c r="AB520" s="161"/>
      <c r="AC520" s="161"/>
      <c r="AD520" s="161"/>
      <c r="AE520" s="161"/>
      <c r="AF520" s="161"/>
      <c r="AG520" s="161"/>
      <c r="AH520" s="161"/>
      <c r="AI520" s="161"/>
      <c r="AJ520" s="161"/>
      <c r="AK520" s="161"/>
      <c r="AL520" s="161"/>
      <c r="AM520" s="161"/>
      <c r="AN520" s="161"/>
      <c r="AO520" s="161"/>
      <c r="AP520" s="161"/>
      <c r="AQ520" s="161"/>
      <c r="AR520" s="161"/>
      <c r="AS520" s="161"/>
      <c r="AT520" s="161"/>
      <c r="AU520" s="161"/>
      <c r="AV520" s="161"/>
      <c r="AW520" s="161"/>
      <c r="AX520" s="161"/>
      <c r="AY520" s="161"/>
      <c r="AZ520" s="161"/>
      <c r="BA520" s="161"/>
      <c r="BB520" s="161"/>
      <c r="BC520" s="161"/>
      <c r="BD520" s="161"/>
      <c r="BE520" s="161"/>
      <c r="BF520" s="161"/>
      <c r="BG520" s="161"/>
      <c r="BH520" s="161"/>
      <c r="BI520" s="161"/>
      <c r="BJ520" s="19"/>
      <c r="BK520" s="19"/>
    </row>
    <row r="521" spans="1:63" s="6" customFormat="1" hidden="1" outlineLevel="2" x14ac:dyDescent="0.2">
      <c r="A521" s="19"/>
      <c r="B521" s="19"/>
      <c r="C521" s="35"/>
      <c r="D521" s="469"/>
      <c r="E521" s="281">
        <v>1</v>
      </c>
      <c r="F521" s="37"/>
      <c r="G521" s="304"/>
      <c r="H521" s="161">
        <f>IF(A4taxstdlife="n/a","n/a",IF(H$3&gt;(A4taxstdlife+$E521),((Input!$G$146+Input!$G$112)*$G$7)-SUM($G521:G521),((Input!$G$146+Input!$G$112)*$G$7)/A4taxstdlife))</f>
        <v>0</v>
      </c>
      <c r="I521" s="161">
        <f>IF(A4taxstdlife="n/a","n/a",IF(I$3&gt;(A4taxstdlife+$E521),((Input!$G$146+Input!$G$112)*$G$7)-SUM($G521:H521),((Input!$G$146+Input!$G$112)*$G$7)/A4taxstdlife))</f>
        <v>0</v>
      </c>
      <c r="J521" s="161">
        <f>IF(A4taxstdlife="n/a","n/a",IF(J$3&gt;(A4taxstdlife+$E521),((Input!$G$146+Input!$G$112)*$G$7)-SUM($G521:I521),((Input!$G$146+Input!$G$112)*$G$7)/A4taxstdlife))</f>
        <v>0</v>
      </c>
      <c r="K521" s="161">
        <f>IF(A4taxstdlife="n/a","n/a",IF(K$3&gt;(A4taxstdlife+$E521),((Input!$G$146+Input!$G$112)*$G$7)-SUM($G521:J521),((Input!$G$146+Input!$G$112)*$G$7)/A4taxstdlife))</f>
        <v>0</v>
      </c>
      <c r="L521" s="161">
        <f>IF(A4taxstdlife="n/a","n/a",IF(L$3&gt;(A4taxstdlife+$E521),((Input!$G$146+Input!$G$112)*$G$7)-SUM($G521:K521),((Input!$G$146+Input!$G$112)*$G$7)/A4taxstdlife))</f>
        <v>0</v>
      </c>
      <c r="M521" s="161">
        <f>IF(A4taxstdlife="n/a","n/a",IF(M$3&gt;(A4taxstdlife+$E521),((Input!$G$146+Input!$G$112)*$G$7)-SUM($G521:L521),((Input!$G$146+Input!$G$112)*$G$7)/A4taxstdlife))</f>
        <v>0</v>
      </c>
      <c r="N521" s="161">
        <f>IF(A4taxstdlife="n/a","n/a",IF(N$3&gt;(A4taxstdlife+$E521),((Input!$G$146+Input!$G$112)*$G$7)-SUM($G521:M521),((Input!$G$146+Input!$G$112)*$G$7)/A4taxstdlife))</f>
        <v>0</v>
      </c>
      <c r="O521" s="161">
        <f>IF(A4taxstdlife="n/a","n/a",IF(O$3&gt;(A4taxstdlife+$E521),((Input!$G$146+Input!$G$112)*$G$7)-SUM($G521:N521),((Input!$G$146+Input!$G$112)*$G$7)/A4taxstdlife))</f>
        <v>0</v>
      </c>
      <c r="P521" s="161">
        <f>IF(A4taxstdlife="n/a","n/a",IF(P$3&gt;(A4taxstdlife+$E521),((Input!$G$146+Input!$G$112)*$G$7)-SUM($G521:O521),((Input!$G$146+Input!$G$112)*$G$7)/A4taxstdlife))</f>
        <v>0</v>
      </c>
      <c r="Q521" s="161">
        <f>IF(A4taxstdlife="n/a","n/a",IF(Q$3&gt;(A4taxstdlife+$E521),((Input!$G$146+Input!$G$112)*$G$7)-SUM($G521:P521),((Input!$G$146+Input!$G$112)*$G$7)/A4taxstdlife))</f>
        <v>0</v>
      </c>
      <c r="R521" s="161">
        <f>IF(A4taxstdlife="n/a","n/a",IF(R$3&gt;(A4taxstdlife+$E521),((Input!$G$146+Input!$G$112)*$G$7)-SUM($G521:Q521),((Input!$G$146+Input!$G$112)*$G$7)/A4taxstdlife))</f>
        <v>0</v>
      </c>
      <c r="S521" s="161">
        <f>IF(A4taxstdlife="n/a","n/a",IF(S$3&gt;(A4taxstdlife+$E521),((Input!$G$146+Input!$G$112)*$G$7)-SUM($G521:R521),((Input!$G$146+Input!$G$112)*$G$7)/A4taxstdlife))</f>
        <v>0</v>
      </c>
      <c r="T521" s="161">
        <f>IF(A4taxstdlife="n/a","n/a",IF(T$3&gt;(A4taxstdlife+$E521),((Input!$G$146+Input!$G$112)*$G$7)-SUM($G521:S521),((Input!$G$146+Input!$G$112)*$G$7)/A4taxstdlife))</f>
        <v>0</v>
      </c>
      <c r="U521" s="161">
        <f>IF(A4taxstdlife="n/a","n/a",IF(U$3&gt;(A4taxstdlife+$E521),((Input!$G$146+Input!$G$112)*$G$7)-SUM($G521:T521),((Input!$G$146+Input!$G$112)*$G$7)/A4taxstdlife))</f>
        <v>0</v>
      </c>
      <c r="V521" s="161">
        <f>IF(A4taxstdlife="n/a","n/a",IF(V$3&gt;(A4taxstdlife+$E521),((Input!$G$146+Input!$G$112)*$G$7)-SUM($G521:U521),((Input!$G$146+Input!$G$112)*$G$7)/A4taxstdlife))</f>
        <v>0</v>
      </c>
      <c r="W521" s="161">
        <f>IF(A4taxstdlife="n/a","n/a",IF(W$3&gt;(A4taxstdlife+$E521),((Input!$G$146+Input!$G$112)*$G$7)-SUM($G521:V521),((Input!$G$146+Input!$G$112)*$G$7)/A4taxstdlife))</f>
        <v>0</v>
      </c>
      <c r="X521" s="161">
        <f>IF(A4taxstdlife="n/a","n/a",IF(X$3&gt;(A4taxstdlife+$E521),((Input!$G$146+Input!$G$112)*$G$7)-SUM($G521:W521),((Input!$G$146+Input!$G$112)*$G$7)/A4taxstdlife))</f>
        <v>0</v>
      </c>
      <c r="Y521" s="161">
        <f>IF(A4taxstdlife="n/a","n/a",IF(Y$3&gt;(A4taxstdlife+$E521),((Input!$G$146+Input!$G$112)*$G$7)-SUM($G521:X521),((Input!$G$146+Input!$G$112)*$G$7)/A4taxstdlife))</f>
        <v>0</v>
      </c>
      <c r="Z521" s="161">
        <f>IF(A4taxstdlife="n/a","n/a",IF(Z$3&gt;(A4taxstdlife+$E521),((Input!$G$146+Input!$G$112)*$G$7)-SUM($G521:Y521),((Input!$G$146+Input!$G$112)*$G$7)/A4taxstdlife))</f>
        <v>0</v>
      </c>
      <c r="AA521" s="161">
        <f>IF(A4taxstdlife="n/a","n/a",IF(AA$3&gt;(A4taxstdlife+$E521),((Input!$G$146+Input!$G$112)*$G$7)-SUM($G521:Z521),((Input!$G$146+Input!$G$112)*$G$7)/A4taxstdlife))</f>
        <v>0</v>
      </c>
      <c r="AB521" s="161">
        <f>IF(A4taxstdlife="n/a","n/a",IF(AB$3&gt;(A4taxstdlife+$E521),((Input!$G$146+Input!$G$112)*$G$7)-SUM($G521:AA521),((Input!$G$146+Input!$G$112)*$G$7)/A4taxstdlife))</f>
        <v>0</v>
      </c>
      <c r="AC521" s="161">
        <f>IF(A4taxstdlife="n/a","n/a",IF(AC$3&gt;(A4taxstdlife+$E521),((Input!$G$146+Input!$G$112)*$G$7)-SUM($G521:AB521),((Input!$G$146+Input!$G$112)*$G$7)/A4taxstdlife))</f>
        <v>0</v>
      </c>
      <c r="AD521" s="161">
        <f>IF(A4taxstdlife="n/a","n/a",IF(AD$3&gt;(A4taxstdlife+$E521),((Input!$G$146+Input!$G$112)*$G$7)-SUM($G521:AC521),((Input!$G$146+Input!$G$112)*$G$7)/A4taxstdlife))</f>
        <v>0</v>
      </c>
      <c r="AE521" s="161">
        <f>IF(A4taxstdlife="n/a","n/a",IF(AE$3&gt;(A4taxstdlife+$E521),((Input!$G$146+Input!$G$112)*$G$7)-SUM($G521:AD521),((Input!$G$146+Input!$G$112)*$G$7)/A4taxstdlife))</f>
        <v>0</v>
      </c>
      <c r="AF521" s="161">
        <f>IF(A4taxstdlife="n/a","n/a",IF(AF$3&gt;(A4taxstdlife+$E521),((Input!$G$146+Input!$G$112)*$G$7)-SUM($G521:AE521),((Input!$G$146+Input!$G$112)*$G$7)/A4taxstdlife))</f>
        <v>0</v>
      </c>
      <c r="AG521" s="161">
        <f>IF(A4taxstdlife="n/a","n/a",IF(AG$3&gt;(A4taxstdlife+$E521),((Input!$G$146+Input!$G$112)*$G$7)-SUM($G521:AF521),((Input!$G$146+Input!$G$112)*$G$7)/A4taxstdlife))</f>
        <v>0</v>
      </c>
      <c r="AH521" s="161">
        <f>IF(A4taxstdlife="n/a","n/a",IF(AH$3&gt;(A4taxstdlife+$E521),((Input!$G$146+Input!$G$112)*$G$7)-SUM($G521:AG521),((Input!$G$146+Input!$G$112)*$G$7)/A4taxstdlife))</f>
        <v>0</v>
      </c>
      <c r="AI521" s="161">
        <f>IF(A4taxstdlife="n/a","n/a",IF(AI$3&gt;(A4taxstdlife+$E521),((Input!$G$146+Input!$G$112)*$G$7)-SUM($G521:AH521),((Input!$G$146+Input!$G$112)*$G$7)/A4taxstdlife))</f>
        <v>0</v>
      </c>
      <c r="AJ521" s="161">
        <f>IF(A4taxstdlife="n/a","n/a",IF(AJ$3&gt;(A4taxstdlife+$E521),((Input!$G$146+Input!$G$112)*$G$7)-SUM($G521:AI521),((Input!$G$146+Input!$G$112)*$G$7)/A4taxstdlife))</f>
        <v>0</v>
      </c>
      <c r="AK521" s="161">
        <f>IF(A4taxstdlife="n/a","n/a",IF(AK$3&gt;(A4taxstdlife+$E521),((Input!$G$146+Input!$G$112)*$G$7)-SUM($G521:AJ521),((Input!$G$146+Input!$G$112)*$G$7)/A4taxstdlife))</f>
        <v>0</v>
      </c>
      <c r="AL521" s="161">
        <f>IF(A4taxstdlife="n/a","n/a",IF(AL$3&gt;(A4taxstdlife+$E521),((Input!$G$146+Input!$G$112)*$G$7)-SUM($G521:AK521),((Input!$G$146+Input!$G$112)*$G$7)/A4taxstdlife))</f>
        <v>0</v>
      </c>
      <c r="AM521" s="161">
        <f>IF(A4taxstdlife="n/a","n/a",IF(AM$3&gt;(A4taxstdlife+$E521),((Input!$G$146+Input!$G$112)*$G$7)-SUM($G521:AL521),((Input!$G$146+Input!$G$112)*$G$7)/A4taxstdlife))</f>
        <v>0</v>
      </c>
      <c r="AN521" s="161">
        <f>IF(A4taxstdlife="n/a","n/a",IF(AN$3&gt;(A4taxstdlife+$E521),((Input!$G$146+Input!$G$112)*$G$7)-SUM($G521:AM521),((Input!$G$146+Input!$G$112)*$G$7)/A4taxstdlife))</f>
        <v>0</v>
      </c>
      <c r="AO521" s="161">
        <f>IF(A4taxstdlife="n/a","n/a",IF(AO$3&gt;(A4taxstdlife+$E521),((Input!$G$146+Input!$G$112)*$G$7)-SUM($G521:AN521),((Input!$G$146+Input!$G$112)*$G$7)/A4taxstdlife))</f>
        <v>0</v>
      </c>
      <c r="AP521" s="161">
        <f>IF(A4taxstdlife="n/a","n/a",IF(AP$3&gt;(A4taxstdlife+$E521),((Input!$G$146+Input!$G$112)*$G$7)-SUM($G521:AO521),((Input!$G$146+Input!$G$112)*$G$7)/A4taxstdlife))</f>
        <v>0</v>
      </c>
      <c r="AQ521" s="161">
        <f>IF(A4taxstdlife="n/a","n/a",IF(AQ$3&gt;(A4taxstdlife+$E521),((Input!$G$146+Input!$G$112)*$G$7)-SUM($G521:AP521),((Input!$G$146+Input!$G$112)*$G$7)/A4taxstdlife))</f>
        <v>0</v>
      </c>
      <c r="AR521" s="161">
        <f>IF(A4taxstdlife="n/a","n/a",IF(AR$3&gt;(A4taxstdlife+$E521),((Input!$G$146+Input!$G$112)*$G$7)-SUM($G521:AQ521),((Input!$G$146+Input!$G$112)*$G$7)/A4taxstdlife))</f>
        <v>0</v>
      </c>
      <c r="AS521" s="161">
        <f>IF(A4taxstdlife="n/a","n/a",IF(AS$3&gt;(A4taxstdlife+$E521),((Input!$G$146+Input!$G$112)*$G$7)-SUM($G521:AR521),((Input!$G$146+Input!$G$112)*$G$7)/A4taxstdlife))</f>
        <v>0</v>
      </c>
      <c r="AT521" s="161">
        <f>IF(A4taxstdlife="n/a","n/a",IF(AT$3&gt;(A4taxstdlife+$E521),((Input!$G$146+Input!$G$112)*$G$7)-SUM($G521:AS521),((Input!$G$146+Input!$G$112)*$G$7)/A4taxstdlife))</f>
        <v>0</v>
      </c>
      <c r="AU521" s="161">
        <f>IF(A4taxstdlife="n/a","n/a",IF(AU$3&gt;(A4taxstdlife+$E521),((Input!$G$146+Input!$G$112)*$G$7)-SUM($G521:AT521),((Input!$G$146+Input!$G$112)*$G$7)/A4taxstdlife))</f>
        <v>0</v>
      </c>
      <c r="AV521" s="161">
        <f>IF(A4taxstdlife="n/a","n/a",IF(AV$3&gt;(A4taxstdlife+$E521),((Input!$G$146+Input!$G$112)*$G$7)-SUM($G521:AU521),((Input!$G$146+Input!$G$112)*$G$7)/A4taxstdlife))</f>
        <v>0</v>
      </c>
      <c r="AW521" s="161">
        <f>IF(A4taxstdlife="n/a","n/a",IF(AW$3&gt;(A4taxstdlife+$E521),((Input!$G$146+Input!$G$112)*$G$7)-SUM($G521:AV521),((Input!$G$146+Input!$G$112)*$G$7)/A4taxstdlife))</f>
        <v>0</v>
      </c>
      <c r="AX521" s="161">
        <f>IF(A4taxstdlife="n/a","n/a",IF(AX$3&gt;(A4taxstdlife+$E521),((Input!$G$146+Input!$G$112)*$G$7)-SUM($G521:AW521),((Input!$G$146+Input!$G$112)*$G$7)/A4taxstdlife))</f>
        <v>0</v>
      </c>
      <c r="AY521" s="161">
        <f>IF(A4taxstdlife="n/a","n/a",IF(AY$3&gt;(A4taxstdlife+$E521),((Input!$G$146+Input!$G$112)*$G$7)-SUM($G521:AX521),((Input!$G$146+Input!$G$112)*$G$7)/A4taxstdlife))</f>
        <v>0</v>
      </c>
      <c r="AZ521" s="161">
        <f>IF(A4taxstdlife="n/a","n/a",IF(AZ$3&gt;(A4taxstdlife+$E521),((Input!$G$146+Input!$G$112)*$G$7)-SUM($G521:AY521),((Input!$G$146+Input!$G$112)*$G$7)/A4taxstdlife))</f>
        <v>0</v>
      </c>
      <c r="BA521" s="161">
        <f>IF(A4taxstdlife="n/a","n/a",IF(BA$3&gt;(A4taxstdlife+$E521),((Input!$G$146+Input!$G$112)*$G$7)-SUM($G521:AZ521),((Input!$G$146+Input!$G$112)*$G$7)/A4taxstdlife))</f>
        <v>0</v>
      </c>
      <c r="BB521" s="161">
        <f>IF(A4taxstdlife="n/a","n/a",IF(BB$3&gt;(A4taxstdlife+$E521),((Input!$G$146+Input!$G$112)*$G$7)-SUM($G521:BA521),((Input!$G$146+Input!$G$112)*$G$7)/A4taxstdlife))</f>
        <v>0</v>
      </c>
      <c r="BC521" s="161">
        <f>IF(A4taxstdlife="n/a","n/a",IF(BC$3&gt;(A4taxstdlife+$E521),((Input!$G$146+Input!$G$112)*$G$7)-SUM($G521:BB521),((Input!$G$146+Input!$G$112)*$G$7)/A4taxstdlife))</f>
        <v>0</v>
      </c>
      <c r="BD521" s="161">
        <f>IF(A4taxstdlife="n/a","n/a",IF(BD$3&gt;(A4taxstdlife+$E521),((Input!$G$146+Input!$G$112)*$G$7)-SUM($G521:BC521),((Input!$G$146+Input!$G$112)*$G$7)/A4taxstdlife))</f>
        <v>0</v>
      </c>
      <c r="BE521" s="161">
        <f>IF(A4taxstdlife="n/a","n/a",IF(BE$3&gt;(A4taxstdlife+$E521),((Input!$G$146+Input!$G$112)*$G$7)-SUM($G521:BD521),((Input!$G$146+Input!$G$112)*$G$7)/A4taxstdlife))</f>
        <v>0</v>
      </c>
      <c r="BF521" s="161">
        <f>IF(A4taxstdlife="n/a","n/a",IF(BF$3&gt;(A4taxstdlife+$E521),((Input!$G$146+Input!$G$112)*$G$7)-SUM($G521:BE521),((Input!$G$146+Input!$G$112)*$G$7)/A4taxstdlife))</f>
        <v>0</v>
      </c>
      <c r="BG521" s="161">
        <f>IF(A4taxstdlife="n/a","n/a",IF(BG$3&gt;(A4taxstdlife+$E521),((Input!$G$146+Input!$G$112)*$G$7)-SUM($G521:BF521),((Input!$G$146+Input!$G$112)*$G$7)/A4taxstdlife))</f>
        <v>0</v>
      </c>
      <c r="BH521" s="161">
        <f>IF(A4taxstdlife="n/a","n/a",IF(BH$3&gt;(A4taxstdlife+$E521),((Input!$G$146+Input!$G$112)*$G$7)-SUM($G521:BG521),((Input!$G$146+Input!$G$112)*$G$7)/A4taxstdlife))</f>
        <v>0</v>
      </c>
      <c r="BI521" s="161">
        <f>IF(A4taxstdlife="n/a","n/a",IF(BI$3&gt;(A4taxstdlife+$E521),((Input!$G$146+Input!$G$112)*$G$7)-SUM($G521:BH521),((Input!$G$146+Input!$G$112)*$G$7)/A4taxstdlife))</f>
        <v>0</v>
      </c>
      <c r="BJ521" s="19"/>
      <c r="BK521" s="19"/>
    </row>
    <row r="522" spans="1:63" s="6" customFormat="1" hidden="1" outlineLevel="2" x14ac:dyDescent="0.2">
      <c r="A522" s="19"/>
      <c r="B522" s="19"/>
      <c r="C522" s="35"/>
      <c r="D522" s="469"/>
      <c r="E522" s="281">
        <v>2</v>
      </c>
      <c r="F522" s="37"/>
      <c r="G522" s="305"/>
      <c r="H522" s="306"/>
      <c r="I522" s="161">
        <f>IF(A4taxstdlife="n/a","n/a",IF(I$3&gt;(A4taxstdlife+$E522),((Input!$H$146+Input!$H$112)*$H$7)-SUM($H522:H522),((Input!$H$146+Input!$H$112)*$H$7)/A4taxstdlife))</f>
        <v>0</v>
      </c>
      <c r="J522" s="161">
        <f>IF(A4taxstdlife="n/a","n/a",IF(J$3&gt;(A4taxstdlife+$E522),((Input!$H$146+Input!$H$112)*$H$7)-SUM($H522:I522),((Input!$H$146+Input!$H$112)*$H$7)/A4taxstdlife))</f>
        <v>0</v>
      </c>
      <c r="K522" s="161">
        <f>IF(A4taxstdlife="n/a","n/a",IF(K$3&gt;(A4taxstdlife+$E522),((Input!$H$146+Input!$H$112)*$H$7)-SUM($H522:J522),((Input!$H$146+Input!$H$112)*$H$7)/A4taxstdlife))</f>
        <v>0</v>
      </c>
      <c r="L522" s="161">
        <f>IF(A4taxstdlife="n/a","n/a",IF(L$3&gt;(A4taxstdlife+$E522),((Input!$H$146+Input!$H$112)*$H$7)-SUM($H522:K522),((Input!$H$146+Input!$H$112)*$H$7)/A4taxstdlife))</f>
        <v>0</v>
      </c>
      <c r="M522" s="161">
        <f>IF(A4taxstdlife="n/a","n/a",IF(M$3&gt;(A4taxstdlife+$E522),((Input!$H$146+Input!$H$112)*$H$7)-SUM($H522:L522),((Input!$H$146+Input!$H$112)*$H$7)/A4taxstdlife))</f>
        <v>0</v>
      </c>
      <c r="N522" s="161">
        <f>IF(A4taxstdlife="n/a","n/a",IF(N$3&gt;(A4taxstdlife+$E522),((Input!$H$146+Input!$H$112)*$H$7)-SUM($H522:M522),((Input!$H$146+Input!$H$112)*$H$7)/A4taxstdlife))</f>
        <v>0</v>
      </c>
      <c r="O522" s="161">
        <f>IF(A4taxstdlife="n/a","n/a",IF(O$3&gt;(A4taxstdlife+$E522),((Input!$H$146+Input!$H$112)*$H$7)-SUM($H522:N522),((Input!$H$146+Input!$H$112)*$H$7)/A4taxstdlife))</f>
        <v>0</v>
      </c>
      <c r="P522" s="161">
        <f>IF(A4taxstdlife="n/a","n/a",IF(P$3&gt;(A4taxstdlife+$E522),((Input!$H$146+Input!$H$112)*$H$7)-SUM($H522:O522),((Input!$H$146+Input!$H$112)*$H$7)/A4taxstdlife))</f>
        <v>0</v>
      </c>
      <c r="Q522" s="161">
        <f>IF(A4taxstdlife="n/a","n/a",IF(Q$3&gt;(A4taxstdlife+$E522),((Input!$H$146+Input!$H$112)*$H$7)-SUM($H522:P522),((Input!$H$146+Input!$H$112)*$H$7)/A4taxstdlife))</f>
        <v>0</v>
      </c>
      <c r="R522" s="161">
        <f>IF(A4taxstdlife="n/a","n/a",IF(R$3&gt;(A4taxstdlife+$E522),((Input!$H$146+Input!$H$112)*$H$7)-SUM($H522:Q522),((Input!$H$146+Input!$H$112)*$H$7)/A4taxstdlife))</f>
        <v>0</v>
      </c>
      <c r="S522" s="161">
        <f>IF(A4taxstdlife="n/a","n/a",IF(S$3&gt;(A4taxstdlife+$E522),((Input!$H$146+Input!$H$112)*$H$7)-SUM($H522:R522),((Input!$H$146+Input!$H$112)*$H$7)/A4taxstdlife))</f>
        <v>0</v>
      </c>
      <c r="T522" s="161">
        <f>IF(A4taxstdlife="n/a","n/a",IF(T$3&gt;(A4taxstdlife+$E522),((Input!$H$146+Input!$H$112)*$H$7)-SUM($H522:S522),((Input!$H$146+Input!$H$112)*$H$7)/A4taxstdlife))</f>
        <v>0</v>
      </c>
      <c r="U522" s="161">
        <f>IF(A4taxstdlife="n/a","n/a",IF(U$3&gt;(A4taxstdlife+$E522),((Input!$H$146+Input!$H$112)*$H$7)-SUM($H522:T522),((Input!$H$146+Input!$H$112)*$H$7)/A4taxstdlife))</f>
        <v>0</v>
      </c>
      <c r="V522" s="161">
        <f>IF(A4taxstdlife="n/a","n/a",IF(V$3&gt;(A4taxstdlife+$E522),((Input!$H$146+Input!$H$112)*$H$7)-SUM($H522:U522),((Input!$H$146+Input!$H$112)*$H$7)/A4taxstdlife))</f>
        <v>0</v>
      </c>
      <c r="W522" s="161">
        <f>IF(A4taxstdlife="n/a","n/a",IF(W$3&gt;(A4taxstdlife+$E522),((Input!$H$146+Input!$H$112)*$H$7)-SUM($H522:V522),((Input!$H$146+Input!$H$112)*$H$7)/A4taxstdlife))</f>
        <v>0</v>
      </c>
      <c r="X522" s="161">
        <f>IF(A4taxstdlife="n/a","n/a",IF(X$3&gt;(A4taxstdlife+$E522),((Input!$H$146+Input!$H$112)*$H$7)-SUM($H522:W522),((Input!$H$146+Input!$H$112)*$H$7)/A4taxstdlife))</f>
        <v>0</v>
      </c>
      <c r="Y522" s="161">
        <f>IF(A4taxstdlife="n/a","n/a",IF(Y$3&gt;(A4taxstdlife+$E522),((Input!$H$146+Input!$H$112)*$H$7)-SUM($H522:X522),((Input!$H$146+Input!$H$112)*$H$7)/A4taxstdlife))</f>
        <v>0</v>
      </c>
      <c r="Z522" s="161">
        <f>IF(A4taxstdlife="n/a","n/a",IF(Z$3&gt;(A4taxstdlife+$E522),((Input!$H$146+Input!$H$112)*$H$7)-SUM($H522:Y522),((Input!$H$146+Input!$H$112)*$H$7)/A4taxstdlife))</f>
        <v>0</v>
      </c>
      <c r="AA522" s="161">
        <f>IF(A4taxstdlife="n/a","n/a",IF(AA$3&gt;(A4taxstdlife+$E522),((Input!$H$146+Input!$H$112)*$H$7)-SUM($H522:Z522),((Input!$H$146+Input!$H$112)*$H$7)/A4taxstdlife))</f>
        <v>0</v>
      </c>
      <c r="AB522" s="161">
        <f>IF(A4taxstdlife="n/a","n/a",IF(AB$3&gt;(A4taxstdlife+$E522),((Input!$H$146+Input!$H$112)*$H$7)-SUM($H522:AA522),((Input!$H$146+Input!$H$112)*$H$7)/A4taxstdlife))</f>
        <v>0</v>
      </c>
      <c r="AC522" s="161">
        <f>IF(A4taxstdlife="n/a","n/a",IF(AC$3&gt;(A4taxstdlife+$E522),((Input!$H$146+Input!$H$112)*$H$7)-SUM($H522:AB522),((Input!$H$146+Input!$H$112)*$H$7)/A4taxstdlife))</f>
        <v>0</v>
      </c>
      <c r="AD522" s="161">
        <f>IF(A4taxstdlife="n/a","n/a",IF(AD$3&gt;(A4taxstdlife+$E522),((Input!$H$146+Input!$H$112)*$H$7)-SUM($H522:AC522),((Input!$H$146+Input!$H$112)*$H$7)/A4taxstdlife))</f>
        <v>0</v>
      </c>
      <c r="AE522" s="161">
        <f>IF(A4taxstdlife="n/a","n/a",IF(AE$3&gt;(A4taxstdlife+$E522),((Input!$H$146+Input!$H$112)*$H$7)-SUM($H522:AD522),((Input!$H$146+Input!$H$112)*$H$7)/A4taxstdlife))</f>
        <v>0</v>
      </c>
      <c r="AF522" s="161">
        <f>IF(A4taxstdlife="n/a","n/a",IF(AF$3&gt;(A4taxstdlife+$E522),((Input!$H$146+Input!$H$112)*$H$7)-SUM($H522:AE522),((Input!$H$146+Input!$H$112)*$H$7)/A4taxstdlife))</f>
        <v>0</v>
      </c>
      <c r="AG522" s="161">
        <f>IF(A4taxstdlife="n/a","n/a",IF(AG$3&gt;(A4taxstdlife+$E522),((Input!$H$146+Input!$H$112)*$H$7)-SUM($H522:AF522),((Input!$H$146+Input!$H$112)*$H$7)/A4taxstdlife))</f>
        <v>0</v>
      </c>
      <c r="AH522" s="161">
        <f>IF(A4taxstdlife="n/a","n/a",IF(AH$3&gt;(A4taxstdlife+$E522),((Input!$H$146+Input!$H$112)*$H$7)-SUM($H522:AG522),((Input!$H$146+Input!$H$112)*$H$7)/A4taxstdlife))</f>
        <v>0</v>
      </c>
      <c r="AI522" s="161">
        <f>IF(A4taxstdlife="n/a","n/a",IF(AI$3&gt;(A4taxstdlife+$E522),((Input!$H$146+Input!$H$112)*$H$7)-SUM($H522:AH522),((Input!$H$146+Input!$H$112)*$H$7)/A4taxstdlife))</f>
        <v>0</v>
      </c>
      <c r="AJ522" s="161">
        <f>IF(A4taxstdlife="n/a","n/a",IF(AJ$3&gt;(A4taxstdlife+$E522),((Input!$H$146+Input!$H$112)*$H$7)-SUM($H522:AI522),((Input!$H$146+Input!$H$112)*$H$7)/A4taxstdlife))</f>
        <v>0</v>
      </c>
      <c r="AK522" s="161">
        <f>IF(A4taxstdlife="n/a","n/a",IF(AK$3&gt;(A4taxstdlife+$E522),((Input!$H$146+Input!$H$112)*$H$7)-SUM($H522:AJ522),((Input!$H$146+Input!$H$112)*$H$7)/A4taxstdlife))</f>
        <v>0</v>
      </c>
      <c r="AL522" s="161">
        <f>IF(A4taxstdlife="n/a","n/a",IF(AL$3&gt;(A4taxstdlife+$E522),((Input!$H$146+Input!$H$112)*$H$7)-SUM($H522:AK522),((Input!$H$146+Input!$H$112)*$H$7)/A4taxstdlife))</f>
        <v>0</v>
      </c>
      <c r="AM522" s="161">
        <f>IF(A4taxstdlife="n/a","n/a",IF(AM$3&gt;(A4taxstdlife+$E522),((Input!$H$146+Input!$H$112)*$H$7)-SUM($H522:AL522),((Input!$H$146+Input!$H$112)*$H$7)/A4taxstdlife))</f>
        <v>0</v>
      </c>
      <c r="AN522" s="161">
        <f>IF(A4taxstdlife="n/a","n/a",IF(AN$3&gt;(A4taxstdlife+$E522),((Input!$H$146+Input!$H$112)*$H$7)-SUM($H522:AM522),((Input!$H$146+Input!$H$112)*$H$7)/A4taxstdlife))</f>
        <v>0</v>
      </c>
      <c r="AO522" s="161">
        <f>IF(A4taxstdlife="n/a","n/a",IF(AO$3&gt;(A4taxstdlife+$E522),((Input!$H$146+Input!$H$112)*$H$7)-SUM($H522:AN522),((Input!$H$146+Input!$H$112)*$H$7)/A4taxstdlife))</f>
        <v>0</v>
      </c>
      <c r="AP522" s="161">
        <f>IF(A4taxstdlife="n/a","n/a",IF(AP$3&gt;(A4taxstdlife+$E522),((Input!$H$146+Input!$H$112)*$H$7)-SUM($H522:AO522),((Input!$H$146+Input!$H$112)*$H$7)/A4taxstdlife))</f>
        <v>0</v>
      </c>
      <c r="AQ522" s="161">
        <f>IF(A4taxstdlife="n/a","n/a",IF(AQ$3&gt;(A4taxstdlife+$E522),((Input!$H$146+Input!$H$112)*$H$7)-SUM($H522:AP522),((Input!$H$146+Input!$H$112)*$H$7)/A4taxstdlife))</f>
        <v>0</v>
      </c>
      <c r="AR522" s="161">
        <f>IF(A4taxstdlife="n/a","n/a",IF(AR$3&gt;(A4taxstdlife+$E522),((Input!$H$146+Input!$H$112)*$H$7)-SUM($H522:AQ522),((Input!$H$146+Input!$H$112)*$H$7)/A4taxstdlife))</f>
        <v>0</v>
      </c>
      <c r="AS522" s="161">
        <f>IF(A4taxstdlife="n/a","n/a",IF(AS$3&gt;(A4taxstdlife+$E522),((Input!$H$146+Input!$H$112)*$H$7)-SUM($H522:AR522),((Input!$H$146+Input!$H$112)*$H$7)/A4taxstdlife))</f>
        <v>0</v>
      </c>
      <c r="AT522" s="161">
        <f>IF(A4taxstdlife="n/a","n/a",IF(AT$3&gt;(A4taxstdlife+$E522),((Input!$H$146+Input!$H$112)*$H$7)-SUM($H522:AS522),((Input!$H$146+Input!$H$112)*$H$7)/A4taxstdlife))</f>
        <v>0</v>
      </c>
      <c r="AU522" s="161">
        <f>IF(A4taxstdlife="n/a","n/a",IF(AU$3&gt;(A4taxstdlife+$E522),((Input!$H$146+Input!$H$112)*$H$7)-SUM($H522:AT522),((Input!$H$146+Input!$H$112)*$H$7)/A4taxstdlife))</f>
        <v>0</v>
      </c>
      <c r="AV522" s="161">
        <f>IF(A4taxstdlife="n/a","n/a",IF(AV$3&gt;(A4taxstdlife+$E522),((Input!$H$146+Input!$H$112)*$H$7)-SUM($H522:AU522),((Input!$H$146+Input!$H$112)*$H$7)/A4taxstdlife))</f>
        <v>0</v>
      </c>
      <c r="AW522" s="161">
        <f>IF(A4taxstdlife="n/a","n/a",IF(AW$3&gt;(A4taxstdlife+$E522),((Input!$H$146+Input!$H$112)*$H$7)-SUM($H522:AV522),((Input!$H$146+Input!$H$112)*$H$7)/A4taxstdlife))</f>
        <v>0</v>
      </c>
      <c r="AX522" s="161">
        <f>IF(A4taxstdlife="n/a","n/a",IF(AX$3&gt;(A4taxstdlife+$E522),((Input!$H$146+Input!$H$112)*$H$7)-SUM($H522:AW522),((Input!$H$146+Input!$H$112)*$H$7)/A4taxstdlife))</f>
        <v>0</v>
      </c>
      <c r="AY522" s="161">
        <f>IF(A4taxstdlife="n/a","n/a",IF(AY$3&gt;(A4taxstdlife+$E522),((Input!$H$146+Input!$H$112)*$H$7)-SUM($H522:AX522),((Input!$H$146+Input!$H$112)*$H$7)/A4taxstdlife))</f>
        <v>0</v>
      </c>
      <c r="AZ522" s="161">
        <f>IF(A4taxstdlife="n/a","n/a",IF(AZ$3&gt;(A4taxstdlife+$E522),((Input!$H$146+Input!$H$112)*$H$7)-SUM($H522:AY522),((Input!$H$146+Input!$H$112)*$H$7)/A4taxstdlife))</f>
        <v>0</v>
      </c>
      <c r="BA522" s="161">
        <f>IF(A4taxstdlife="n/a","n/a",IF(BA$3&gt;(A4taxstdlife+$E522),((Input!$H$146+Input!$H$112)*$H$7)-SUM($H522:AZ522),((Input!$H$146+Input!$H$112)*$H$7)/A4taxstdlife))</f>
        <v>0</v>
      </c>
      <c r="BB522" s="161">
        <f>IF(A4taxstdlife="n/a","n/a",IF(BB$3&gt;(A4taxstdlife+$E522),((Input!$H$146+Input!$H$112)*$H$7)-SUM($H522:BA522),((Input!$H$146+Input!$H$112)*$H$7)/A4taxstdlife))</f>
        <v>0</v>
      </c>
      <c r="BC522" s="161">
        <f>IF(A4taxstdlife="n/a","n/a",IF(BC$3&gt;(A4taxstdlife+$E522),((Input!$H$146+Input!$H$112)*$H$7)-SUM($H522:BB522),((Input!$H$146+Input!$H$112)*$H$7)/A4taxstdlife))</f>
        <v>0</v>
      </c>
      <c r="BD522" s="161">
        <f>IF(A4taxstdlife="n/a","n/a",IF(BD$3&gt;(A4taxstdlife+$E522),((Input!$H$146+Input!$H$112)*$H$7)-SUM($H522:BC522),((Input!$H$146+Input!$H$112)*$H$7)/A4taxstdlife))</f>
        <v>0</v>
      </c>
      <c r="BE522" s="161">
        <f>IF(A4taxstdlife="n/a","n/a",IF(BE$3&gt;(A4taxstdlife+$E522),((Input!$H$146+Input!$H$112)*$H$7)-SUM($H522:BD522),((Input!$H$146+Input!$H$112)*$H$7)/A4taxstdlife))</f>
        <v>0</v>
      </c>
      <c r="BF522" s="161">
        <f>IF(A4taxstdlife="n/a","n/a",IF(BF$3&gt;(A4taxstdlife+$E522),((Input!$H$146+Input!$H$112)*$H$7)-SUM($H522:BE522),((Input!$H$146+Input!$H$112)*$H$7)/A4taxstdlife))</f>
        <v>0</v>
      </c>
      <c r="BG522" s="161">
        <f>IF(A4taxstdlife="n/a","n/a",IF(BG$3&gt;(A4taxstdlife+$E522),((Input!$H$146+Input!$H$112)*$H$7)-SUM($H522:BF522),((Input!$H$146+Input!$H$112)*$H$7)/A4taxstdlife))</f>
        <v>0</v>
      </c>
      <c r="BH522" s="161">
        <f>IF(A4taxstdlife="n/a","n/a",IF(BH$3&gt;(A4taxstdlife+$E522),((Input!$H$146+Input!$H$112)*$H$7)-SUM($H522:BG522),((Input!$H$146+Input!$H$112)*$H$7)/A4taxstdlife))</f>
        <v>0</v>
      </c>
      <c r="BI522" s="161">
        <f>IF(A4taxstdlife="n/a","n/a",IF(BI$3&gt;(A4taxstdlife+$E522),((Input!$H$146+Input!$H$112)*$H$7)-SUM($H522:BH522),((Input!$H$146+Input!$H$112)*$H$7)/A4taxstdlife))</f>
        <v>0</v>
      </c>
      <c r="BJ522" s="19"/>
      <c r="BK522" s="19"/>
    </row>
    <row r="523" spans="1:63" s="6" customFormat="1" hidden="1" outlineLevel="2" x14ac:dyDescent="0.2">
      <c r="A523" s="19"/>
      <c r="B523" s="19"/>
      <c r="C523" s="35"/>
      <c r="D523" s="469"/>
      <c r="E523" s="281">
        <v>3</v>
      </c>
      <c r="F523" s="37"/>
      <c r="G523" s="305"/>
      <c r="H523" s="307"/>
      <c r="I523" s="306"/>
      <c r="J523" s="161">
        <f>IF(A4taxstdlife="n/a","n/a",IF(J$3&gt;(A4taxstdlife+$E523),((Input!$I$146+Input!$I$112)*$I$7)-SUM($I523:I523),((Input!$I$146+Input!$I$112)*$I$7)/A4taxstdlife))</f>
        <v>0</v>
      </c>
      <c r="K523" s="161">
        <f>IF(A4taxstdlife="n/a","n/a",IF(K$3&gt;(A4taxstdlife+$E523),((Input!$I$146+Input!$I$112)*$I$7)-SUM($I523:J523),((Input!$I$146+Input!$I$112)*$I$7)/A4taxstdlife))</f>
        <v>0</v>
      </c>
      <c r="L523" s="161">
        <f>IF(A4taxstdlife="n/a","n/a",IF(L$3&gt;(A4taxstdlife+$E523),((Input!$I$146+Input!$I$112)*$I$7)-SUM($I523:K523),((Input!$I$146+Input!$I$112)*$I$7)/A4taxstdlife))</f>
        <v>0</v>
      </c>
      <c r="M523" s="161">
        <f>IF(A4taxstdlife="n/a","n/a",IF(M$3&gt;(A4taxstdlife+$E523),((Input!$I$146+Input!$I$112)*$I$7)-SUM($I523:L523),((Input!$I$146+Input!$I$112)*$I$7)/A4taxstdlife))</f>
        <v>0</v>
      </c>
      <c r="N523" s="161">
        <f>IF(A4taxstdlife="n/a","n/a",IF(N$3&gt;(A4taxstdlife+$E523),((Input!$I$146+Input!$I$112)*$I$7)-SUM($I523:M523),((Input!$I$146+Input!$I$112)*$I$7)/A4taxstdlife))</f>
        <v>0</v>
      </c>
      <c r="O523" s="161">
        <f>IF(A4taxstdlife="n/a","n/a",IF(O$3&gt;(A4taxstdlife+$E523),((Input!$I$146+Input!$I$112)*$I$7)-SUM($I523:N523),((Input!$I$146+Input!$I$112)*$I$7)/A4taxstdlife))</f>
        <v>0</v>
      </c>
      <c r="P523" s="161">
        <f>IF(A4taxstdlife="n/a","n/a",IF(P$3&gt;(A4taxstdlife+$E523),((Input!$I$146+Input!$I$112)*$I$7)-SUM($I523:O523),((Input!$I$146+Input!$I$112)*$I$7)/A4taxstdlife))</f>
        <v>0</v>
      </c>
      <c r="Q523" s="161">
        <f>IF(A4taxstdlife="n/a","n/a",IF(Q$3&gt;(A4taxstdlife+$E523),((Input!$I$146+Input!$I$112)*$I$7)-SUM($I523:P523),((Input!$I$146+Input!$I$112)*$I$7)/A4taxstdlife))</f>
        <v>0</v>
      </c>
      <c r="R523" s="161">
        <f>IF(A4taxstdlife="n/a","n/a",IF(R$3&gt;(A4taxstdlife+$E523),((Input!$I$146+Input!$I$112)*$I$7)-SUM($I523:Q523),((Input!$I$146+Input!$I$112)*$I$7)/A4taxstdlife))</f>
        <v>0</v>
      </c>
      <c r="S523" s="161">
        <f>IF(A4taxstdlife="n/a","n/a",IF(S$3&gt;(A4taxstdlife+$E523),((Input!$I$146+Input!$I$112)*$I$7)-SUM($I523:R523),((Input!$I$146+Input!$I$112)*$I$7)/A4taxstdlife))</f>
        <v>0</v>
      </c>
      <c r="T523" s="161">
        <f>IF(A4taxstdlife="n/a","n/a",IF(T$3&gt;(A4taxstdlife+$E523),((Input!$I$146+Input!$I$112)*$I$7)-SUM($I523:S523),((Input!$I$146+Input!$I$112)*$I$7)/A4taxstdlife))</f>
        <v>0</v>
      </c>
      <c r="U523" s="161">
        <f>IF(A4taxstdlife="n/a","n/a",IF(U$3&gt;(A4taxstdlife+$E523),((Input!$I$146+Input!$I$112)*$I$7)-SUM($I523:T523),((Input!$I$146+Input!$I$112)*$I$7)/A4taxstdlife))</f>
        <v>0</v>
      </c>
      <c r="V523" s="161">
        <f>IF(A4taxstdlife="n/a","n/a",IF(V$3&gt;(A4taxstdlife+$E523),((Input!$I$146+Input!$I$112)*$I$7)-SUM($I523:U523),((Input!$I$146+Input!$I$112)*$I$7)/A4taxstdlife))</f>
        <v>0</v>
      </c>
      <c r="W523" s="161">
        <f>IF(A4taxstdlife="n/a","n/a",IF(W$3&gt;(A4taxstdlife+$E523),((Input!$I$146+Input!$I$112)*$I$7)-SUM($I523:V523),((Input!$I$146+Input!$I$112)*$I$7)/A4taxstdlife))</f>
        <v>0</v>
      </c>
      <c r="X523" s="161">
        <f>IF(A4taxstdlife="n/a","n/a",IF(X$3&gt;(A4taxstdlife+$E523),((Input!$I$146+Input!$I$112)*$I$7)-SUM($I523:W523),((Input!$I$146+Input!$I$112)*$I$7)/A4taxstdlife))</f>
        <v>0</v>
      </c>
      <c r="Y523" s="161">
        <f>IF(A4taxstdlife="n/a","n/a",IF(Y$3&gt;(A4taxstdlife+$E523),((Input!$I$146+Input!$I$112)*$I$7)-SUM($I523:X523),((Input!$I$146+Input!$I$112)*$I$7)/A4taxstdlife))</f>
        <v>0</v>
      </c>
      <c r="Z523" s="161">
        <f>IF(A4taxstdlife="n/a","n/a",IF(Z$3&gt;(A4taxstdlife+$E523),((Input!$I$146+Input!$I$112)*$I$7)-SUM($I523:Y523),((Input!$I$146+Input!$I$112)*$I$7)/A4taxstdlife))</f>
        <v>0</v>
      </c>
      <c r="AA523" s="161">
        <f>IF(A4taxstdlife="n/a","n/a",IF(AA$3&gt;(A4taxstdlife+$E523),((Input!$I$146+Input!$I$112)*$I$7)-SUM($I523:Z523),((Input!$I$146+Input!$I$112)*$I$7)/A4taxstdlife))</f>
        <v>0</v>
      </c>
      <c r="AB523" s="161">
        <f>IF(A4taxstdlife="n/a","n/a",IF(AB$3&gt;(A4taxstdlife+$E523),((Input!$I$146+Input!$I$112)*$I$7)-SUM($I523:AA523),((Input!$I$146+Input!$I$112)*$I$7)/A4taxstdlife))</f>
        <v>0</v>
      </c>
      <c r="AC523" s="161">
        <f>IF(A4taxstdlife="n/a","n/a",IF(AC$3&gt;(A4taxstdlife+$E523),((Input!$I$146+Input!$I$112)*$I$7)-SUM($I523:AB523),((Input!$I$146+Input!$I$112)*$I$7)/A4taxstdlife))</f>
        <v>0</v>
      </c>
      <c r="AD523" s="161">
        <f>IF(A4taxstdlife="n/a","n/a",IF(AD$3&gt;(A4taxstdlife+$E523),((Input!$I$146+Input!$I$112)*$I$7)-SUM($I523:AC523),((Input!$I$146+Input!$I$112)*$I$7)/A4taxstdlife))</f>
        <v>0</v>
      </c>
      <c r="AE523" s="161">
        <f>IF(A4taxstdlife="n/a","n/a",IF(AE$3&gt;(A4taxstdlife+$E523),((Input!$I$146+Input!$I$112)*$I$7)-SUM($I523:AD523),((Input!$I$146+Input!$I$112)*$I$7)/A4taxstdlife))</f>
        <v>0</v>
      </c>
      <c r="AF523" s="161">
        <f>IF(A4taxstdlife="n/a","n/a",IF(AF$3&gt;(A4taxstdlife+$E523),((Input!$I$146+Input!$I$112)*$I$7)-SUM($I523:AE523),((Input!$I$146+Input!$I$112)*$I$7)/A4taxstdlife))</f>
        <v>0</v>
      </c>
      <c r="AG523" s="161">
        <f>IF(A4taxstdlife="n/a","n/a",IF(AG$3&gt;(A4taxstdlife+$E523),((Input!$I$146+Input!$I$112)*$I$7)-SUM($I523:AF523),((Input!$I$146+Input!$I$112)*$I$7)/A4taxstdlife))</f>
        <v>0</v>
      </c>
      <c r="AH523" s="161">
        <f>IF(A4taxstdlife="n/a","n/a",IF(AH$3&gt;(A4taxstdlife+$E523),((Input!$I$146+Input!$I$112)*$I$7)-SUM($I523:AG523),((Input!$I$146+Input!$I$112)*$I$7)/A4taxstdlife))</f>
        <v>0</v>
      </c>
      <c r="AI523" s="161">
        <f>IF(A4taxstdlife="n/a","n/a",IF(AI$3&gt;(A4taxstdlife+$E523),((Input!$I$146+Input!$I$112)*$I$7)-SUM($I523:AH523),((Input!$I$146+Input!$I$112)*$I$7)/A4taxstdlife))</f>
        <v>0</v>
      </c>
      <c r="AJ523" s="161">
        <f>IF(A4taxstdlife="n/a","n/a",IF(AJ$3&gt;(A4taxstdlife+$E523),((Input!$I$146+Input!$I$112)*$I$7)-SUM($I523:AI523),((Input!$I$146+Input!$I$112)*$I$7)/A4taxstdlife))</f>
        <v>0</v>
      </c>
      <c r="AK523" s="161">
        <f>IF(A4taxstdlife="n/a","n/a",IF(AK$3&gt;(A4taxstdlife+$E523),((Input!$I$146+Input!$I$112)*$I$7)-SUM($I523:AJ523),((Input!$I$146+Input!$I$112)*$I$7)/A4taxstdlife))</f>
        <v>0</v>
      </c>
      <c r="AL523" s="161">
        <f>IF(A4taxstdlife="n/a","n/a",IF(AL$3&gt;(A4taxstdlife+$E523),((Input!$I$146+Input!$I$112)*$I$7)-SUM($I523:AK523),((Input!$I$146+Input!$I$112)*$I$7)/A4taxstdlife))</f>
        <v>0</v>
      </c>
      <c r="AM523" s="161">
        <f>IF(A4taxstdlife="n/a","n/a",IF(AM$3&gt;(A4taxstdlife+$E523),((Input!$I$146+Input!$I$112)*$I$7)-SUM($I523:AL523),((Input!$I$146+Input!$I$112)*$I$7)/A4taxstdlife))</f>
        <v>0</v>
      </c>
      <c r="AN523" s="161">
        <f>IF(A4taxstdlife="n/a","n/a",IF(AN$3&gt;(A4taxstdlife+$E523),((Input!$I$146+Input!$I$112)*$I$7)-SUM($I523:AM523),((Input!$I$146+Input!$I$112)*$I$7)/A4taxstdlife))</f>
        <v>0</v>
      </c>
      <c r="AO523" s="161">
        <f>IF(A4taxstdlife="n/a","n/a",IF(AO$3&gt;(A4taxstdlife+$E523),((Input!$I$146+Input!$I$112)*$I$7)-SUM($I523:AN523),((Input!$I$146+Input!$I$112)*$I$7)/A4taxstdlife))</f>
        <v>0</v>
      </c>
      <c r="AP523" s="161">
        <f>IF(A4taxstdlife="n/a","n/a",IF(AP$3&gt;(A4taxstdlife+$E523),((Input!$I$146+Input!$I$112)*$I$7)-SUM($I523:AO523),((Input!$I$146+Input!$I$112)*$I$7)/A4taxstdlife))</f>
        <v>0</v>
      </c>
      <c r="AQ523" s="161">
        <f>IF(A4taxstdlife="n/a","n/a",IF(AQ$3&gt;(A4taxstdlife+$E523),((Input!$I$146+Input!$I$112)*$I$7)-SUM($I523:AP523),((Input!$I$146+Input!$I$112)*$I$7)/A4taxstdlife))</f>
        <v>0</v>
      </c>
      <c r="AR523" s="161">
        <f>IF(A4taxstdlife="n/a","n/a",IF(AR$3&gt;(A4taxstdlife+$E523),((Input!$I$146+Input!$I$112)*$I$7)-SUM($I523:AQ523),((Input!$I$146+Input!$I$112)*$I$7)/A4taxstdlife))</f>
        <v>0</v>
      </c>
      <c r="AS523" s="161">
        <f>IF(A4taxstdlife="n/a","n/a",IF(AS$3&gt;(A4taxstdlife+$E523),((Input!$I$146+Input!$I$112)*$I$7)-SUM($I523:AR523),((Input!$I$146+Input!$I$112)*$I$7)/A4taxstdlife))</f>
        <v>0</v>
      </c>
      <c r="AT523" s="161">
        <f>IF(A4taxstdlife="n/a","n/a",IF(AT$3&gt;(A4taxstdlife+$E523),((Input!$I$146+Input!$I$112)*$I$7)-SUM($I523:AS523),((Input!$I$146+Input!$I$112)*$I$7)/A4taxstdlife))</f>
        <v>0</v>
      </c>
      <c r="AU523" s="161">
        <f>IF(A4taxstdlife="n/a","n/a",IF(AU$3&gt;(A4taxstdlife+$E523),((Input!$I$146+Input!$I$112)*$I$7)-SUM($I523:AT523),((Input!$I$146+Input!$I$112)*$I$7)/A4taxstdlife))</f>
        <v>0</v>
      </c>
      <c r="AV523" s="161">
        <f>IF(A4taxstdlife="n/a","n/a",IF(AV$3&gt;(A4taxstdlife+$E523),((Input!$I$146+Input!$I$112)*$I$7)-SUM($I523:AU523),((Input!$I$146+Input!$I$112)*$I$7)/A4taxstdlife))</f>
        <v>0</v>
      </c>
      <c r="AW523" s="161">
        <f>IF(A4taxstdlife="n/a","n/a",IF(AW$3&gt;(A4taxstdlife+$E523),((Input!$I$146+Input!$I$112)*$I$7)-SUM($I523:AV523),((Input!$I$146+Input!$I$112)*$I$7)/A4taxstdlife))</f>
        <v>0</v>
      </c>
      <c r="AX523" s="161">
        <f>IF(A4taxstdlife="n/a","n/a",IF(AX$3&gt;(A4taxstdlife+$E523),((Input!$I$146+Input!$I$112)*$I$7)-SUM($I523:AW523),((Input!$I$146+Input!$I$112)*$I$7)/A4taxstdlife))</f>
        <v>0</v>
      </c>
      <c r="AY523" s="161">
        <f>IF(A4taxstdlife="n/a","n/a",IF(AY$3&gt;(A4taxstdlife+$E523),((Input!$I$146+Input!$I$112)*$I$7)-SUM($I523:AX523),((Input!$I$146+Input!$I$112)*$I$7)/A4taxstdlife))</f>
        <v>0</v>
      </c>
      <c r="AZ523" s="161">
        <f>IF(A4taxstdlife="n/a","n/a",IF(AZ$3&gt;(A4taxstdlife+$E523),((Input!$I$146+Input!$I$112)*$I$7)-SUM($I523:AY523),((Input!$I$146+Input!$I$112)*$I$7)/A4taxstdlife))</f>
        <v>0</v>
      </c>
      <c r="BA523" s="161">
        <f>IF(A4taxstdlife="n/a","n/a",IF(BA$3&gt;(A4taxstdlife+$E523),((Input!$I$146+Input!$I$112)*$I$7)-SUM($I523:AZ523),((Input!$I$146+Input!$I$112)*$I$7)/A4taxstdlife))</f>
        <v>0</v>
      </c>
      <c r="BB523" s="161">
        <f>IF(A4taxstdlife="n/a","n/a",IF(BB$3&gt;(A4taxstdlife+$E523),((Input!$I$146+Input!$I$112)*$I$7)-SUM($I523:BA523),((Input!$I$146+Input!$I$112)*$I$7)/A4taxstdlife))</f>
        <v>0</v>
      </c>
      <c r="BC523" s="161">
        <f>IF(A4taxstdlife="n/a","n/a",IF(BC$3&gt;(A4taxstdlife+$E523),((Input!$I$146+Input!$I$112)*$I$7)-SUM($I523:BB523),((Input!$I$146+Input!$I$112)*$I$7)/A4taxstdlife))</f>
        <v>0</v>
      </c>
      <c r="BD523" s="161">
        <f>IF(A4taxstdlife="n/a","n/a",IF(BD$3&gt;(A4taxstdlife+$E523),((Input!$I$146+Input!$I$112)*$I$7)-SUM($I523:BC523),((Input!$I$146+Input!$I$112)*$I$7)/A4taxstdlife))</f>
        <v>0</v>
      </c>
      <c r="BE523" s="161">
        <f>IF(A4taxstdlife="n/a","n/a",IF(BE$3&gt;(A4taxstdlife+$E523),((Input!$I$146+Input!$I$112)*$I$7)-SUM($I523:BD523),((Input!$I$146+Input!$I$112)*$I$7)/A4taxstdlife))</f>
        <v>0</v>
      </c>
      <c r="BF523" s="161">
        <f>IF(A4taxstdlife="n/a","n/a",IF(BF$3&gt;(A4taxstdlife+$E523),((Input!$I$146+Input!$I$112)*$I$7)-SUM($I523:BE523),((Input!$I$146+Input!$I$112)*$I$7)/A4taxstdlife))</f>
        <v>0</v>
      </c>
      <c r="BG523" s="161">
        <f>IF(A4taxstdlife="n/a","n/a",IF(BG$3&gt;(A4taxstdlife+$E523),((Input!$I$146+Input!$I$112)*$I$7)-SUM($I523:BF523),((Input!$I$146+Input!$I$112)*$I$7)/A4taxstdlife))</f>
        <v>0</v>
      </c>
      <c r="BH523" s="161">
        <f>IF(A4taxstdlife="n/a","n/a",IF(BH$3&gt;(A4taxstdlife+$E523),((Input!$I$146+Input!$I$112)*$I$7)-SUM($I523:BG523),((Input!$I$146+Input!$I$112)*$I$7)/A4taxstdlife))</f>
        <v>0</v>
      </c>
      <c r="BI523" s="161">
        <f>IF(A4taxstdlife="n/a","n/a",IF(BI$3&gt;(A4taxstdlife+$E523),((Input!$I$146+Input!$I$112)*$I$7)-SUM($I523:BH523),((Input!$I$146+Input!$I$112)*$I$7)/A4taxstdlife))</f>
        <v>0</v>
      </c>
      <c r="BJ523" s="19"/>
      <c r="BK523" s="19"/>
    </row>
    <row r="524" spans="1:63" s="6" customFormat="1" hidden="1" outlineLevel="2" x14ac:dyDescent="0.2">
      <c r="A524" s="19"/>
      <c r="B524" s="19"/>
      <c r="C524" s="35"/>
      <c r="D524" s="469"/>
      <c r="E524" s="281">
        <v>4</v>
      </c>
      <c r="F524" s="37"/>
      <c r="G524" s="305"/>
      <c r="H524" s="307"/>
      <c r="I524" s="307"/>
      <c r="J524" s="306"/>
      <c r="K524" s="161">
        <f>IF(A4taxstdlife="n/a","n/a",IF(K$3&gt;(A4taxstdlife+$E524),((Input!$J$146+Input!$J$112)*$J$7)-SUM($J524:J524),((Input!$J$146+Input!$J$112)*$J$7)/A4taxstdlife))</f>
        <v>0</v>
      </c>
      <c r="L524" s="161">
        <f>IF(A4taxstdlife="n/a","n/a",IF(L$3&gt;(A4taxstdlife+$E524),((Input!$J$146+Input!$J$112)*$J$7)-SUM($J524:K524),((Input!$J$146+Input!$J$112)*$J$7)/A4taxstdlife))</f>
        <v>0</v>
      </c>
      <c r="M524" s="161">
        <f>IF(A4taxstdlife="n/a","n/a",IF(M$3&gt;(A4taxstdlife+$E524),((Input!$J$146+Input!$J$112)*$J$7)-SUM($J524:L524),((Input!$J$146+Input!$J$112)*$J$7)/A4taxstdlife))</f>
        <v>0</v>
      </c>
      <c r="N524" s="161">
        <f>IF(A4taxstdlife="n/a","n/a",IF(N$3&gt;(A4taxstdlife+$E524),((Input!$J$146+Input!$J$112)*$J$7)-SUM($J524:M524),((Input!$J$146+Input!$J$112)*$J$7)/A4taxstdlife))</f>
        <v>0</v>
      </c>
      <c r="O524" s="161">
        <f>IF(A4taxstdlife="n/a","n/a",IF(O$3&gt;(A4taxstdlife+$E524),((Input!$J$146+Input!$J$112)*$J$7)-SUM($J524:N524),((Input!$J$146+Input!$J$112)*$J$7)/A4taxstdlife))</f>
        <v>0</v>
      </c>
      <c r="P524" s="161">
        <f>IF(A4taxstdlife="n/a","n/a",IF(P$3&gt;(A4taxstdlife+$E524),((Input!$J$146+Input!$J$112)*$J$7)-SUM($J524:O524),((Input!$J$146+Input!$J$112)*$J$7)/A4taxstdlife))</f>
        <v>0</v>
      </c>
      <c r="Q524" s="161">
        <f>IF(A4taxstdlife="n/a","n/a",IF(Q$3&gt;(A4taxstdlife+$E524),((Input!$J$146+Input!$J$112)*$J$7)-SUM($J524:P524),((Input!$J$146+Input!$J$112)*$J$7)/A4taxstdlife))</f>
        <v>0</v>
      </c>
      <c r="R524" s="161">
        <f>IF(A4taxstdlife="n/a","n/a",IF(R$3&gt;(A4taxstdlife+$E524),((Input!$J$146+Input!$J$112)*$J$7)-SUM($J524:Q524),((Input!$J$146+Input!$J$112)*$J$7)/A4taxstdlife))</f>
        <v>0</v>
      </c>
      <c r="S524" s="161">
        <f>IF(A4taxstdlife="n/a","n/a",IF(S$3&gt;(A4taxstdlife+$E524),((Input!$J$146+Input!$J$112)*$J$7)-SUM($J524:R524),((Input!$J$146+Input!$J$112)*$J$7)/A4taxstdlife))</f>
        <v>0</v>
      </c>
      <c r="T524" s="161">
        <f>IF(A4taxstdlife="n/a","n/a",IF(T$3&gt;(A4taxstdlife+$E524),((Input!$J$146+Input!$J$112)*$J$7)-SUM($J524:S524),((Input!$J$146+Input!$J$112)*$J$7)/A4taxstdlife))</f>
        <v>0</v>
      </c>
      <c r="U524" s="161">
        <f>IF(A4taxstdlife="n/a","n/a",IF(U$3&gt;(A4taxstdlife+$E524),((Input!$J$146+Input!$J$112)*$J$7)-SUM($J524:T524),((Input!$J$146+Input!$J$112)*$J$7)/A4taxstdlife))</f>
        <v>0</v>
      </c>
      <c r="V524" s="161">
        <f>IF(A4taxstdlife="n/a","n/a",IF(V$3&gt;(A4taxstdlife+$E524),((Input!$J$146+Input!$J$112)*$J$7)-SUM($J524:U524),((Input!$J$146+Input!$J$112)*$J$7)/A4taxstdlife))</f>
        <v>0</v>
      </c>
      <c r="W524" s="161">
        <f>IF(A4taxstdlife="n/a","n/a",IF(W$3&gt;(A4taxstdlife+$E524),((Input!$J$146+Input!$J$112)*$J$7)-SUM($J524:V524),((Input!$J$146+Input!$J$112)*$J$7)/A4taxstdlife))</f>
        <v>0</v>
      </c>
      <c r="X524" s="161">
        <f>IF(A4taxstdlife="n/a","n/a",IF(X$3&gt;(A4taxstdlife+$E524),((Input!$J$146+Input!$J$112)*$J$7)-SUM($J524:W524),((Input!$J$146+Input!$J$112)*$J$7)/A4taxstdlife))</f>
        <v>0</v>
      </c>
      <c r="Y524" s="161">
        <f>IF(A4taxstdlife="n/a","n/a",IF(Y$3&gt;(A4taxstdlife+$E524),((Input!$J$146+Input!$J$112)*$J$7)-SUM($J524:X524),((Input!$J$146+Input!$J$112)*$J$7)/A4taxstdlife))</f>
        <v>0</v>
      </c>
      <c r="Z524" s="161">
        <f>IF(A4taxstdlife="n/a","n/a",IF(Z$3&gt;(A4taxstdlife+$E524),((Input!$J$146+Input!$J$112)*$J$7)-SUM($J524:Y524),((Input!$J$146+Input!$J$112)*$J$7)/A4taxstdlife))</f>
        <v>0</v>
      </c>
      <c r="AA524" s="161">
        <f>IF(A4taxstdlife="n/a","n/a",IF(AA$3&gt;(A4taxstdlife+$E524),((Input!$J$146+Input!$J$112)*$J$7)-SUM($J524:Z524),((Input!$J$146+Input!$J$112)*$J$7)/A4taxstdlife))</f>
        <v>0</v>
      </c>
      <c r="AB524" s="161">
        <f>IF(A4taxstdlife="n/a","n/a",IF(AB$3&gt;(A4taxstdlife+$E524),((Input!$J$146+Input!$J$112)*$J$7)-SUM($J524:AA524),((Input!$J$146+Input!$J$112)*$J$7)/A4taxstdlife))</f>
        <v>0</v>
      </c>
      <c r="AC524" s="161">
        <f>IF(A4taxstdlife="n/a","n/a",IF(AC$3&gt;(A4taxstdlife+$E524),((Input!$J$146+Input!$J$112)*$J$7)-SUM($J524:AB524),((Input!$J$146+Input!$J$112)*$J$7)/A4taxstdlife))</f>
        <v>0</v>
      </c>
      <c r="AD524" s="161">
        <f>IF(A4taxstdlife="n/a","n/a",IF(AD$3&gt;(A4taxstdlife+$E524),((Input!$J$146+Input!$J$112)*$J$7)-SUM($J524:AC524),((Input!$J$146+Input!$J$112)*$J$7)/A4taxstdlife))</f>
        <v>0</v>
      </c>
      <c r="AE524" s="161">
        <f>IF(A4taxstdlife="n/a","n/a",IF(AE$3&gt;(A4taxstdlife+$E524),((Input!$J$146+Input!$J$112)*$J$7)-SUM($J524:AD524),((Input!$J$146+Input!$J$112)*$J$7)/A4taxstdlife))</f>
        <v>0</v>
      </c>
      <c r="AF524" s="161">
        <f>IF(A4taxstdlife="n/a","n/a",IF(AF$3&gt;(A4taxstdlife+$E524),((Input!$J$146+Input!$J$112)*$J$7)-SUM($J524:AE524),((Input!$J$146+Input!$J$112)*$J$7)/A4taxstdlife))</f>
        <v>0</v>
      </c>
      <c r="AG524" s="161">
        <f>IF(A4taxstdlife="n/a","n/a",IF(AG$3&gt;(A4taxstdlife+$E524),((Input!$J$146+Input!$J$112)*$J$7)-SUM($J524:AF524),((Input!$J$146+Input!$J$112)*$J$7)/A4taxstdlife))</f>
        <v>0</v>
      </c>
      <c r="AH524" s="161">
        <f>IF(A4taxstdlife="n/a","n/a",IF(AH$3&gt;(A4taxstdlife+$E524),((Input!$J$146+Input!$J$112)*$J$7)-SUM($J524:AG524),((Input!$J$146+Input!$J$112)*$J$7)/A4taxstdlife))</f>
        <v>0</v>
      </c>
      <c r="AI524" s="161">
        <f>IF(A4taxstdlife="n/a","n/a",IF(AI$3&gt;(A4taxstdlife+$E524),((Input!$J$146+Input!$J$112)*$J$7)-SUM($J524:AH524),((Input!$J$146+Input!$J$112)*$J$7)/A4taxstdlife))</f>
        <v>0</v>
      </c>
      <c r="AJ524" s="161">
        <f>IF(A4taxstdlife="n/a","n/a",IF(AJ$3&gt;(A4taxstdlife+$E524),((Input!$J$146+Input!$J$112)*$J$7)-SUM($J524:AI524),((Input!$J$146+Input!$J$112)*$J$7)/A4taxstdlife))</f>
        <v>0</v>
      </c>
      <c r="AK524" s="161">
        <f>IF(A4taxstdlife="n/a","n/a",IF(AK$3&gt;(A4taxstdlife+$E524),((Input!$J$146+Input!$J$112)*$J$7)-SUM($J524:AJ524),((Input!$J$146+Input!$J$112)*$J$7)/A4taxstdlife))</f>
        <v>0</v>
      </c>
      <c r="AL524" s="161">
        <f>IF(A4taxstdlife="n/a","n/a",IF(AL$3&gt;(A4taxstdlife+$E524),((Input!$J$146+Input!$J$112)*$J$7)-SUM($J524:AK524),((Input!$J$146+Input!$J$112)*$J$7)/A4taxstdlife))</f>
        <v>0</v>
      </c>
      <c r="AM524" s="161">
        <f>IF(A4taxstdlife="n/a","n/a",IF(AM$3&gt;(A4taxstdlife+$E524),((Input!$J$146+Input!$J$112)*$J$7)-SUM($J524:AL524),((Input!$J$146+Input!$J$112)*$J$7)/A4taxstdlife))</f>
        <v>0</v>
      </c>
      <c r="AN524" s="161">
        <f>IF(A4taxstdlife="n/a","n/a",IF(AN$3&gt;(A4taxstdlife+$E524),((Input!$J$146+Input!$J$112)*$J$7)-SUM($J524:AM524),((Input!$J$146+Input!$J$112)*$J$7)/A4taxstdlife))</f>
        <v>0</v>
      </c>
      <c r="AO524" s="161">
        <f>IF(A4taxstdlife="n/a","n/a",IF(AO$3&gt;(A4taxstdlife+$E524),((Input!$J$146+Input!$J$112)*$J$7)-SUM($J524:AN524),((Input!$J$146+Input!$J$112)*$J$7)/A4taxstdlife))</f>
        <v>0</v>
      </c>
      <c r="AP524" s="161">
        <f>IF(A4taxstdlife="n/a","n/a",IF(AP$3&gt;(A4taxstdlife+$E524),((Input!$J$146+Input!$J$112)*$J$7)-SUM($J524:AO524),((Input!$J$146+Input!$J$112)*$J$7)/A4taxstdlife))</f>
        <v>0</v>
      </c>
      <c r="AQ524" s="161">
        <f>IF(A4taxstdlife="n/a","n/a",IF(AQ$3&gt;(A4taxstdlife+$E524),((Input!$J$146+Input!$J$112)*$J$7)-SUM($J524:AP524),((Input!$J$146+Input!$J$112)*$J$7)/A4taxstdlife))</f>
        <v>0</v>
      </c>
      <c r="AR524" s="161">
        <f>IF(A4taxstdlife="n/a","n/a",IF(AR$3&gt;(A4taxstdlife+$E524),((Input!$J$146+Input!$J$112)*$J$7)-SUM($J524:AQ524),((Input!$J$146+Input!$J$112)*$J$7)/A4taxstdlife))</f>
        <v>0</v>
      </c>
      <c r="AS524" s="161">
        <f>IF(A4taxstdlife="n/a","n/a",IF(AS$3&gt;(A4taxstdlife+$E524),((Input!$J$146+Input!$J$112)*$J$7)-SUM($J524:AR524),((Input!$J$146+Input!$J$112)*$J$7)/A4taxstdlife))</f>
        <v>0</v>
      </c>
      <c r="AT524" s="161">
        <f>IF(A4taxstdlife="n/a","n/a",IF(AT$3&gt;(A4taxstdlife+$E524),((Input!$J$146+Input!$J$112)*$J$7)-SUM($J524:AS524),((Input!$J$146+Input!$J$112)*$J$7)/A4taxstdlife))</f>
        <v>0</v>
      </c>
      <c r="AU524" s="161">
        <f>IF(A4taxstdlife="n/a","n/a",IF(AU$3&gt;(A4taxstdlife+$E524),((Input!$J$146+Input!$J$112)*$J$7)-SUM($J524:AT524),((Input!$J$146+Input!$J$112)*$J$7)/A4taxstdlife))</f>
        <v>0</v>
      </c>
      <c r="AV524" s="161">
        <f>IF(A4taxstdlife="n/a","n/a",IF(AV$3&gt;(A4taxstdlife+$E524),((Input!$J$146+Input!$J$112)*$J$7)-SUM($J524:AU524),((Input!$J$146+Input!$J$112)*$J$7)/A4taxstdlife))</f>
        <v>0</v>
      </c>
      <c r="AW524" s="161">
        <f>IF(A4taxstdlife="n/a","n/a",IF(AW$3&gt;(A4taxstdlife+$E524),((Input!$J$146+Input!$J$112)*$J$7)-SUM($J524:AV524),((Input!$J$146+Input!$J$112)*$J$7)/A4taxstdlife))</f>
        <v>0</v>
      </c>
      <c r="AX524" s="161">
        <f>IF(A4taxstdlife="n/a","n/a",IF(AX$3&gt;(A4taxstdlife+$E524),((Input!$J$146+Input!$J$112)*$J$7)-SUM($J524:AW524),((Input!$J$146+Input!$J$112)*$J$7)/A4taxstdlife))</f>
        <v>0</v>
      </c>
      <c r="AY524" s="161">
        <f>IF(A4taxstdlife="n/a","n/a",IF(AY$3&gt;(A4taxstdlife+$E524),((Input!$J$146+Input!$J$112)*$J$7)-SUM($J524:AX524),((Input!$J$146+Input!$J$112)*$J$7)/A4taxstdlife))</f>
        <v>0</v>
      </c>
      <c r="AZ524" s="161">
        <f>IF(A4taxstdlife="n/a","n/a",IF(AZ$3&gt;(A4taxstdlife+$E524),((Input!$J$146+Input!$J$112)*$J$7)-SUM($J524:AY524),((Input!$J$146+Input!$J$112)*$J$7)/A4taxstdlife))</f>
        <v>0</v>
      </c>
      <c r="BA524" s="161">
        <f>IF(A4taxstdlife="n/a","n/a",IF(BA$3&gt;(A4taxstdlife+$E524),((Input!$J$146+Input!$J$112)*$J$7)-SUM($J524:AZ524),((Input!$J$146+Input!$J$112)*$J$7)/A4taxstdlife))</f>
        <v>0</v>
      </c>
      <c r="BB524" s="161">
        <f>IF(A4taxstdlife="n/a","n/a",IF(BB$3&gt;(A4taxstdlife+$E524),((Input!$J$146+Input!$J$112)*$J$7)-SUM($J524:BA524),((Input!$J$146+Input!$J$112)*$J$7)/A4taxstdlife))</f>
        <v>0</v>
      </c>
      <c r="BC524" s="161">
        <f>IF(A4taxstdlife="n/a","n/a",IF(BC$3&gt;(A4taxstdlife+$E524),((Input!$J$146+Input!$J$112)*$J$7)-SUM($J524:BB524),((Input!$J$146+Input!$J$112)*$J$7)/A4taxstdlife))</f>
        <v>0</v>
      </c>
      <c r="BD524" s="161">
        <f>IF(A4taxstdlife="n/a","n/a",IF(BD$3&gt;(A4taxstdlife+$E524),((Input!$J$146+Input!$J$112)*$J$7)-SUM($J524:BC524),((Input!$J$146+Input!$J$112)*$J$7)/A4taxstdlife))</f>
        <v>0</v>
      </c>
      <c r="BE524" s="161">
        <f>IF(A4taxstdlife="n/a","n/a",IF(BE$3&gt;(A4taxstdlife+$E524),((Input!$J$146+Input!$J$112)*$J$7)-SUM($J524:BD524),((Input!$J$146+Input!$J$112)*$J$7)/A4taxstdlife))</f>
        <v>0</v>
      </c>
      <c r="BF524" s="161">
        <f>IF(A4taxstdlife="n/a","n/a",IF(BF$3&gt;(A4taxstdlife+$E524),((Input!$J$146+Input!$J$112)*$J$7)-SUM($J524:BE524),((Input!$J$146+Input!$J$112)*$J$7)/A4taxstdlife))</f>
        <v>0</v>
      </c>
      <c r="BG524" s="161">
        <f>IF(A4taxstdlife="n/a","n/a",IF(BG$3&gt;(A4taxstdlife+$E524),((Input!$J$146+Input!$J$112)*$J$7)-SUM($J524:BF524),((Input!$J$146+Input!$J$112)*$J$7)/A4taxstdlife))</f>
        <v>0</v>
      </c>
      <c r="BH524" s="161">
        <f>IF(A4taxstdlife="n/a","n/a",IF(BH$3&gt;(A4taxstdlife+$E524),((Input!$J$146+Input!$J$112)*$J$7)-SUM($J524:BG524),((Input!$J$146+Input!$J$112)*$J$7)/A4taxstdlife))</f>
        <v>0</v>
      </c>
      <c r="BI524" s="161">
        <f>IF(A4taxstdlife="n/a","n/a",IF(BI$3&gt;(A4taxstdlife+$E524),((Input!$J$146+Input!$J$112)*$J$7)-SUM($J524:BH524),((Input!$J$146+Input!$J$112)*$J$7)/A4taxstdlife))</f>
        <v>0</v>
      </c>
      <c r="BJ524" s="19"/>
      <c r="BK524" s="19"/>
    </row>
    <row r="525" spans="1:63" s="6" customFormat="1" hidden="1" outlineLevel="2" x14ac:dyDescent="0.2">
      <c r="A525" s="19"/>
      <c r="B525" s="19"/>
      <c r="C525" s="35"/>
      <c r="D525" s="469"/>
      <c r="E525" s="281">
        <v>5</v>
      </c>
      <c r="F525" s="37"/>
      <c r="G525" s="305"/>
      <c r="H525" s="307"/>
      <c r="I525" s="307"/>
      <c r="J525" s="307"/>
      <c r="K525" s="306"/>
      <c r="L525" s="161">
        <f>IF(A4taxstdlife="n/a","n/a",IF(L$3&gt;(A4taxstdlife+$E525),((Input!$K$146+Input!$K$112)*$K$7)-SUM($K525:K525),((Input!$K$146+Input!$K$112)*$K$7)/A4taxstdlife))</f>
        <v>0</v>
      </c>
      <c r="M525" s="161">
        <f>IF(A4taxstdlife="n/a","n/a",IF(M$3&gt;(A4taxstdlife+$E525),((Input!$K$146+Input!$K$112)*$K$7)-SUM($K525:L525),((Input!$K$146+Input!$K$112)*$K$7)/A4taxstdlife))</f>
        <v>0</v>
      </c>
      <c r="N525" s="161">
        <f>IF(A4taxstdlife="n/a","n/a",IF(N$3&gt;(A4taxstdlife+$E525),((Input!$K$146+Input!$K$112)*$K$7)-SUM($K525:M525),((Input!$K$146+Input!$K$112)*$K$7)/A4taxstdlife))</f>
        <v>0</v>
      </c>
      <c r="O525" s="161">
        <f>IF(A4taxstdlife="n/a","n/a",IF(O$3&gt;(A4taxstdlife+$E525),((Input!$K$146+Input!$K$112)*$K$7)-SUM($K525:N525),((Input!$K$146+Input!$K$112)*$K$7)/A4taxstdlife))</f>
        <v>0</v>
      </c>
      <c r="P525" s="161">
        <f>IF(A4taxstdlife="n/a","n/a",IF(P$3&gt;(A4taxstdlife+$E525),((Input!$K$146+Input!$K$112)*$K$7)-SUM($K525:O525),((Input!$K$146+Input!$K$112)*$K$7)/A4taxstdlife))</f>
        <v>0</v>
      </c>
      <c r="Q525" s="161">
        <f>IF(A4taxstdlife="n/a","n/a",IF(Q$3&gt;(A4taxstdlife+$E525),((Input!$K$146+Input!$K$112)*$K$7)-SUM($K525:P525),((Input!$K$146+Input!$K$112)*$K$7)/A4taxstdlife))</f>
        <v>0</v>
      </c>
      <c r="R525" s="161">
        <f>IF(A4taxstdlife="n/a","n/a",IF(R$3&gt;(A4taxstdlife+$E525),((Input!$K$146+Input!$K$112)*$K$7)-SUM($K525:Q525),((Input!$K$146+Input!$K$112)*$K$7)/A4taxstdlife))</f>
        <v>0</v>
      </c>
      <c r="S525" s="161">
        <f>IF(A4taxstdlife="n/a","n/a",IF(S$3&gt;(A4taxstdlife+$E525),((Input!$K$146+Input!$K$112)*$K$7)-SUM($K525:R525),((Input!$K$146+Input!$K$112)*$K$7)/A4taxstdlife))</f>
        <v>0</v>
      </c>
      <c r="T525" s="161">
        <f>IF(A4taxstdlife="n/a","n/a",IF(T$3&gt;(A4taxstdlife+$E525),((Input!$K$146+Input!$K$112)*$K$7)-SUM($K525:S525),((Input!$K$146+Input!$K$112)*$K$7)/A4taxstdlife))</f>
        <v>0</v>
      </c>
      <c r="U525" s="161">
        <f>IF(A4taxstdlife="n/a","n/a",IF(U$3&gt;(A4taxstdlife+$E525),((Input!$K$146+Input!$K$112)*$K$7)-SUM($K525:T525),((Input!$K$146+Input!$K$112)*$K$7)/A4taxstdlife))</f>
        <v>0</v>
      </c>
      <c r="V525" s="161">
        <f>IF(A4taxstdlife="n/a","n/a",IF(V$3&gt;(A4taxstdlife+$E525),((Input!$K$146+Input!$K$112)*$K$7)-SUM($K525:U525),((Input!$K$146+Input!$K$112)*$K$7)/A4taxstdlife))</f>
        <v>0</v>
      </c>
      <c r="W525" s="161">
        <f>IF(A4taxstdlife="n/a","n/a",IF(W$3&gt;(A4taxstdlife+$E525),((Input!$K$146+Input!$K$112)*$K$7)-SUM($K525:V525),((Input!$K$146+Input!$K$112)*$K$7)/A4taxstdlife))</f>
        <v>0</v>
      </c>
      <c r="X525" s="161">
        <f>IF(A4taxstdlife="n/a","n/a",IF(X$3&gt;(A4taxstdlife+$E525),((Input!$K$146+Input!$K$112)*$K$7)-SUM($K525:W525),((Input!$K$146+Input!$K$112)*$K$7)/A4taxstdlife))</f>
        <v>0</v>
      </c>
      <c r="Y525" s="161">
        <f>IF(A4taxstdlife="n/a","n/a",IF(Y$3&gt;(A4taxstdlife+$E525),((Input!$K$146+Input!$K$112)*$K$7)-SUM($K525:X525),((Input!$K$146+Input!$K$112)*$K$7)/A4taxstdlife))</f>
        <v>0</v>
      </c>
      <c r="Z525" s="161">
        <f>IF(A4taxstdlife="n/a","n/a",IF(Z$3&gt;(A4taxstdlife+$E525),((Input!$K$146+Input!$K$112)*$K$7)-SUM($K525:Y525),((Input!$K$146+Input!$K$112)*$K$7)/A4taxstdlife))</f>
        <v>0</v>
      </c>
      <c r="AA525" s="161">
        <f>IF(A4taxstdlife="n/a","n/a",IF(AA$3&gt;(A4taxstdlife+$E525),((Input!$K$146+Input!$K$112)*$K$7)-SUM($K525:Z525),((Input!$K$146+Input!$K$112)*$K$7)/A4taxstdlife))</f>
        <v>0</v>
      </c>
      <c r="AB525" s="161">
        <f>IF(A4taxstdlife="n/a","n/a",IF(AB$3&gt;(A4taxstdlife+$E525),((Input!$K$146+Input!$K$112)*$K$7)-SUM($K525:AA525),((Input!$K$146+Input!$K$112)*$K$7)/A4taxstdlife))</f>
        <v>0</v>
      </c>
      <c r="AC525" s="161">
        <f>IF(A4taxstdlife="n/a","n/a",IF(AC$3&gt;(A4taxstdlife+$E525),((Input!$K$146+Input!$K$112)*$K$7)-SUM($K525:AB525),((Input!$K$146+Input!$K$112)*$K$7)/A4taxstdlife))</f>
        <v>0</v>
      </c>
      <c r="AD525" s="161">
        <f>IF(A4taxstdlife="n/a","n/a",IF(AD$3&gt;(A4taxstdlife+$E525),((Input!$K$146+Input!$K$112)*$K$7)-SUM($K525:AC525),((Input!$K$146+Input!$K$112)*$K$7)/A4taxstdlife))</f>
        <v>0</v>
      </c>
      <c r="AE525" s="161">
        <f>IF(A4taxstdlife="n/a","n/a",IF(AE$3&gt;(A4taxstdlife+$E525),((Input!$K$146+Input!$K$112)*$K$7)-SUM($K525:AD525),((Input!$K$146+Input!$K$112)*$K$7)/A4taxstdlife))</f>
        <v>0</v>
      </c>
      <c r="AF525" s="161">
        <f>IF(A4taxstdlife="n/a","n/a",IF(AF$3&gt;(A4taxstdlife+$E525),((Input!$K$146+Input!$K$112)*$K$7)-SUM($K525:AE525),((Input!$K$146+Input!$K$112)*$K$7)/A4taxstdlife))</f>
        <v>0</v>
      </c>
      <c r="AG525" s="161">
        <f>IF(A4taxstdlife="n/a","n/a",IF(AG$3&gt;(A4taxstdlife+$E525),((Input!$K$146+Input!$K$112)*$K$7)-SUM($K525:AF525),((Input!$K$146+Input!$K$112)*$K$7)/A4taxstdlife))</f>
        <v>0</v>
      </c>
      <c r="AH525" s="161">
        <f>IF(A4taxstdlife="n/a","n/a",IF(AH$3&gt;(A4taxstdlife+$E525),((Input!$K$146+Input!$K$112)*$K$7)-SUM($K525:AG525),((Input!$K$146+Input!$K$112)*$K$7)/A4taxstdlife))</f>
        <v>0</v>
      </c>
      <c r="AI525" s="161">
        <f>IF(A4taxstdlife="n/a","n/a",IF(AI$3&gt;(A4taxstdlife+$E525),((Input!$K$146+Input!$K$112)*$K$7)-SUM($K525:AH525),((Input!$K$146+Input!$K$112)*$K$7)/A4taxstdlife))</f>
        <v>0</v>
      </c>
      <c r="AJ525" s="161">
        <f>IF(A4taxstdlife="n/a","n/a",IF(AJ$3&gt;(A4taxstdlife+$E525),((Input!$K$146+Input!$K$112)*$K$7)-SUM($K525:AI525),((Input!$K$146+Input!$K$112)*$K$7)/A4taxstdlife))</f>
        <v>0</v>
      </c>
      <c r="AK525" s="161">
        <f>IF(A4taxstdlife="n/a","n/a",IF(AK$3&gt;(A4taxstdlife+$E525),((Input!$K$146+Input!$K$112)*$K$7)-SUM($K525:AJ525),((Input!$K$146+Input!$K$112)*$K$7)/A4taxstdlife))</f>
        <v>0</v>
      </c>
      <c r="AL525" s="161">
        <f>IF(A4taxstdlife="n/a","n/a",IF(AL$3&gt;(A4taxstdlife+$E525),((Input!$K$146+Input!$K$112)*$K$7)-SUM($K525:AK525),((Input!$K$146+Input!$K$112)*$K$7)/A4taxstdlife))</f>
        <v>0</v>
      </c>
      <c r="AM525" s="161">
        <f>IF(A4taxstdlife="n/a","n/a",IF(AM$3&gt;(A4taxstdlife+$E525),((Input!$K$146+Input!$K$112)*$K$7)-SUM($K525:AL525),((Input!$K$146+Input!$K$112)*$K$7)/A4taxstdlife))</f>
        <v>0</v>
      </c>
      <c r="AN525" s="161">
        <f>IF(A4taxstdlife="n/a","n/a",IF(AN$3&gt;(A4taxstdlife+$E525),((Input!$K$146+Input!$K$112)*$K$7)-SUM($K525:AM525),((Input!$K$146+Input!$K$112)*$K$7)/A4taxstdlife))</f>
        <v>0</v>
      </c>
      <c r="AO525" s="161">
        <f>IF(A4taxstdlife="n/a","n/a",IF(AO$3&gt;(A4taxstdlife+$E525),((Input!$K$146+Input!$K$112)*$K$7)-SUM($K525:AN525),((Input!$K$146+Input!$K$112)*$K$7)/A4taxstdlife))</f>
        <v>0</v>
      </c>
      <c r="AP525" s="161">
        <f>IF(A4taxstdlife="n/a","n/a",IF(AP$3&gt;(A4taxstdlife+$E525),((Input!$K$146+Input!$K$112)*$K$7)-SUM($K525:AO525),((Input!$K$146+Input!$K$112)*$K$7)/A4taxstdlife))</f>
        <v>0</v>
      </c>
      <c r="AQ525" s="161">
        <f>IF(A4taxstdlife="n/a","n/a",IF(AQ$3&gt;(A4taxstdlife+$E525),((Input!$K$146+Input!$K$112)*$K$7)-SUM($K525:AP525),((Input!$K$146+Input!$K$112)*$K$7)/A4taxstdlife))</f>
        <v>0</v>
      </c>
      <c r="AR525" s="161">
        <f>IF(A4taxstdlife="n/a","n/a",IF(AR$3&gt;(A4taxstdlife+$E525),((Input!$K$146+Input!$K$112)*$K$7)-SUM($K525:AQ525),((Input!$K$146+Input!$K$112)*$K$7)/A4taxstdlife))</f>
        <v>0</v>
      </c>
      <c r="AS525" s="161">
        <f>IF(A4taxstdlife="n/a","n/a",IF(AS$3&gt;(A4taxstdlife+$E525),((Input!$K$146+Input!$K$112)*$K$7)-SUM($K525:AR525),((Input!$K$146+Input!$K$112)*$K$7)/A4taxstdlife))</f>
        <v>0</v>
      </c>
      <c r="AT525" s="161">
        <f>IF(A4taxstdlife="n/a","n/a",IF(AT$3&gt;(A4taxstdlife+$E525),((Input!$K$146+Input!$K$112)*$K$7)-SUM($K525:AS525),((Input!$K$146+Input!$K$112)*$K$7)/A4taxstdlife))</f>
        <v>0</v>
      </c>
      <c r="AU525" s="161">
        <f>IF(A4taxstdlife="n/a","n/a",IF(AU$3&gt;(A4taxstdlife+$E525),((Input!$K$146+Input!$K$112)*$K$7)-SUM($K525:AT525),((Input!$K$146+Input!$K$112)*$K$7)/A4taxstdlife))</f>
        <v>0</v>
      </c>
      <c r="AV525" s="161">
        <f>IF(A4taxstdlife="n/a","n/a",IF(AV$3&gt;(A4taxstdlife+$E525),((Input!$K$146+Input!$K$112)*$K$7)-SUM($K525:AU525),((Input!$K$146+Input!$K$112)*$K$7)/A4taxstdlife))</f>
        <v>0</v>
      </c>
      <c r="AW525" s="161">
        <f>IF(A4taxstdlife="n/a","n/a",IF(AW$3&gt;(A4taxstdlife+$E525),((Input!$K$146+Input!$K$112)*$K$7)-SUM($K525:AV525),((Input!$K$146+Input!$K$112)*$K$7)/A4taxstdlife))</f>
        <v>0</v>
      </c>
      <c r="AX525" s="161">
        <f>IF(A4taxstdlife="n/a","n/a",IF(AX$3&gt;(A4taxstdlife+$E525),((Input!$K$146+Input!$K$112)*$K$7)-SUM($K525:AW525),((Input!$K$146+Input!$K$112)*$K$7)/A4taxstdlife))</f>
        <v>0</v>
      </c>
      <c r="AY525" s="161">
        <f>IF(A4taxstdlife="n/a","n/a",IF(AY$3&gt;(A4taxstdlife+$E525),((Input!$K$146+Input!$K$112)*$K$7)-SUM($K525:AX525),((Input!$K$146+Input!$K$112)*$K$7)/A4taxstdlife))</f>
        <v>0</v>
      </c>
      <c r="AZ525" s="161">
        <f>IF(A4taxstdlife="n/a","n/a",IF(AZ$3&gt;(A4taxstdlife+$E525),((Input!$K$146+Input!$K$112)*$K$7)-SUM($K525:AY525),((Input!$K$146+Input!$K$112)*$K$7)/A4taxstdlife))</f>
        <v>0</v>
      </c>
      <c r="BA525" s="161">
        <f>IF(A4taxstdlife="n/a","n/a",IF(BA$3&gt;(A4taxstdlife+$E525),((Input!$K$146+Input!$K$112)*$K$7)-SUM($K525:AZ525),((Input!$K$146+Input!$K$112)*$K$7)/A4taxstdlife))</f>
        <v>0</v>
      </c>
      <c r="BB525" s="161">
        <f>IF(A4taxstdlife="n/a","n/a",IF(BB$3&gt;(A4taxstdlife+$E525),((Input!$K$146+Input!$K$112)*$K$7)-SUM($K525:BA525),((Input!$K$146+Input!$K$112)*$K$7)/A4taxstdlife))</f>
        <v>0</v>
      </c>
      <c r="BC525" s="161">
        <f>IF(A4taxstdlife="n/a","n/a",IF(BC$3&gt;(A4taxstdlife+$E525),((Input!$K$146+Input!$K$112)*$K$7)-SUM($K525:BB525),((Input!$K$146+Input!$K$112)*$K$7)/A4taxstdlife))</f>
        <v>0</v>
      </c>
      <c r="BD525" s="161">
        <f>IF(A4taxstdlife="n/a","n/a",IF(BD$3&gt;(A4taxstdlife+$E525),((Input!$K$146+Input!$K$112)*$K$7)-SUM($K525:BC525),((Input!$K$146+Input!$K$112)*$K$7)/A4taxstdlife))</f>
        <v>0</v>
      </c>
      <c r="BE525" s="161">
        <f>IF(A4taxstdlife="n/a","n/a",IF(BE$3&gt;(A4taxstdlife+$E525),((Input!$K$146+Input!$K$112)*$K$7)-SUM($K525:BD525),((Input!$K$146+Input!$K$112)*$K$7)/A4taxstdlife))</f>
        <v>0</v>
      </c>
      <c r="BF525" s="161">
        <f>IF(A4taxstdlife="n/a","n/a",IF(BF$3&gt;(A4taxstdlife+$E525),((Input!$K$146+Input!$K$112)*$K$7)-SUM($K525:BE525),((Input!$K$146+Input!$K$112)*$K$7)/A4taxstdlife))</f>
        <v>0</v>
      </c>
      <c r="BG525" s="161">
        <f>IF(A4taxstdlife="n/a","n/a",IF(BG$3&gt;(A4taxstdlife+$E525),((Input!$K$146+Input!$K$112)*$K$7)-SUM($K525:BF525),((Input!$K$146+Input!$K$112)*$K$7)/A4taxstdlife))</f>
        <v>0</v>
      </c>
      <c r="BH525" s="161">
        <f>IF(A4taxstdlife="n/a","n/a",IF(BH$3&gt;(A4taxstdlife+$E525),((Input!$K$146+Input!$K$112)*$K$7)-SUM($K525:BG525),((Input!$K$146+Input!$K$112)*$K$7)/A4taxstdlife))</f>
        <v>0</v>
      </c>
      <c r="BI525" s="161">
        <f>IF(A4taxstdlife="n/a","n/a",IF(BI$3&gt;(A4taxstdlife+$E525),((Input!$K$146+Input!$K$112)*$K$7)-SUM($K525:BH525),((Input!$K$146+Input!$K$112)*$K$7)/A4taxstdlife))</f>
        <v>0</v>
      </c>
      <c r="BJ525" s="19"/>
      <c r="BK525" s="19"/>
    </row>
    <row r="526" spans="1:63" s="6" customFormat="1" hidden="1" outlineLevel="2" x14ac:dyDescent="0.2">
      <c r="A526" s="19"/>
      <c r="B526" s="19"/>
      <c r="C526" s="35"/>
      <c r="D526" s="469"/>
      <c r="E526" s="281">
        <v>6</v>
      </c>
      <c r="F526" s="37"/>
      <c r="G526" s="305"/>
      <c r="H526" s="307"/>
      <c r="I526" s="307"/>
      <c r="J526" s="307"/>
      <c r="K526" s="307"/>
      <c r="L526" s="306"/>
      <c r="M526" s="161">
        <f>IF(A4taxstdlife="n/a","n/a",IF(M$3&gt;(A4taxstdlife+$E526),((Input!$L$146+Input!$L$112)*$L$7)-SUM($L526:L526),((Input!$L$146+Input!$L$112)*$L$7)/A4taxstdlife))</f>
        <v>0</v>
      </c>
      <c r="N526" s="161">
        <f>IF(A4taxstdlife="n/a","n/a",IF(N$3&gt;(A4taxstdlife+$E526),((Input!$L$146+Input!$L$112)*$L$7)-SUM($L526:M526),((Input!$L$146+Input!$L$112)*$L$7)/A4taxstdlife))</f>
        <v>0</v>
      </c>
      <c r="O526" s="161">
        <f>IF(A4taxstdlife="n/a","n/a",IF(O$3&gt;(A4taxstdlife+$E526),((Input!$L$146+Input!$L$112)*$L$7)-SUM($L526:N526),((Input!$L$146+Input!$L$112)*$L$7)/A4taxstdlife))</f>
        <v>0</v>
      </c>
      <c r="P526" s="161">
        <f>IF(A4taxstdlife="n/a","n/a",IF(P$3&gt;(A4taxstdlife+$E526),((Input!$L$146+Input!$L$112)*$L$7)-SUM($L526:O526),((Input!$L$146+Input!$L$112)*$L$7)/A4taxstdlife))</f>
        <v>0</v>
      </c>
      <c r="Q526" s="161">
        <f>IF(A4taxstdlife="n/a","n/a",IF(Q$3&gt;(A4taxstdlife+$E526),((Input!$L$146+Input!$L$112)*$L$7)-SUM($L526:P526),((Input!$L$146+Input!$L$112)*$L$7)/A4taxstdlife))</f>
        <v>0</v>
      </c>
      <c r="R526" s="161">
        <f>IF(A4taxstdlife="n/a","n/a",IF(R$3&gt;(A4taxstdlife+$E526),((Input!$L$146+Input!$L$112)*$L$7)-SUM($L526:Q526),((Input!$L$146+Input!$L$112)*$L$7)/A4taxstdlife))</f>
        <v>0</v>
      </c>
      <c r="S526" s="161">
        <f>IF(A4taxstdlife="n/a","n/a",IF(S$3&gt;(A4taxstdlife+$E526),((Input!$L$146+Input!$L$112)*$L$7)-SUM($L526:R526),((Input!$L$146+Input!$L$112)*$L$7)/A4taxstdlife))</f>
        <v>0</v>
      </c>
      <c r="T526" s="161">
        <f>IF(A4taxstdlife="n/a","n/a",IF(T$3&gt;(A4taxstdlife+$E526),((Input!$L$146+Input!$L$112)*$L$7)-SUM($L526:S526),((Input!$L$146+Input!$L$112)*$L$7)/A4taxstdlife))</f>
        <v>0</v>
      </c>
      <c r="U526" s="161">
        <f>IF(A4taxstdlife="n/a","n/a",IF(U$3&gt;(A4taxstdlife+$E526),((Input!$L$146+Input!$L$112)*$L$7)-SUM($L526:T526),((Input!$L$146+Input!$L$112)*$L$7)/A4taxstdlife))</f>
        <v>0</v>
      </c>
      <c r="V526" s="161">
        <f>IF(A4taxstdlife="n/a","n/a",IF(V$3&gt;(A4taxstdlife+$E526),((Input!$L$146+Input!$L$112)*$L$7)-SUM($L526:U526),((Input!$L$146+Input!$L$112)*$L$7)/A4taxstdlife))</f>
        <v>0</v>
      </c>
      <c r="W526" s="161">
        <f>IF(A4taxstdlife="n/a","n/a",IF(W$3&gt;(A4taxstdlife+$E526),((Input!$L$146+Input!$L$112)*$L$7)-SUM($L526:V526),((Input!$L$146+Input!$L$112)*$L$7)/A4taxstdlife))</f>
        <v>0</v>
      </c>
      <c r="X526" s="161">
        <f>IF(A4taxstdlife="n/a","n/a",IF(X$3&gt;(A4taxstdlife+$E526),((Input!$L$146+Input!$L$112)*$L$7)-SUM($L526:W526),((Input!$L$146+Input!$L$112)*$L$7)/A4taxstdlife))</f>
        <v>0</v>
      </c>
      <c r="Y526" s="161">
        <f>IF(A4taxstdlife="n/a","n/a",IF(Y$3&gt;(A4taxstdlife+$E526),((Input!$L$146+Input!$L$112)*$L$7)-SUM($L526:X526),((Input!$L$146+Input!$L$112)*$L$7)/A4taxstdlife))</f>
        <v>0</v>
      </c>
      <c r="Z526" s="161">
        <f>IF(A4taxstdlife="n/a","n/a",IF(Z$3&gt;(A4taxstdlife+$E526),((Input!$L$146+Input!$L$112)*$L$7)-SUM($L526:Y526),((Input!$L$146+Input!$L$112)*$L$7)/A4taxstdlife))</f>
        <v>0</v>
      </c>
      <c r="AA526" s="161">
        <f>IF(A4taxstdlife="n/a","n/a",IF(AA$3&gt;(A4taxstdlife+$E526),((Input!$L$146+Input!$L$112)*$L$7)-SUM($L526:Z526),((Input!$L$146+Input!$L$112)*$L$7)/A4taxstdlife))</f>
        <v>0</v>
      </c>
      <c r="AB526" s="161">
        <f>IF(A4taxstdlife="n/a","n/a",IF(AB$3&gt;(A4taxstdlife+$E526),((Input!$L$146+Input!$L$112)*$L$7)-SUM($L526:AA526),((Input!$L$146+Input!$L$112)*$L$7)/A4taxstdlife))</f>
        <v>0</v>
      </c>
      <c r="AC526" s="161">
        <f>IF(A4taxstdlife="n/a","n/a",IF(AC$3&gt;(A4taxstdlife+$E526),((Input!$L$146+Input!$L$112)*$L$7)-SUM($L526:AB526),((Input!$L$146+Input!$L$112)*$L$7)/A4taxstdlife))</f>
        <v>0</v>
      </c>
      <c r="AD526" s="161">
        <f>IF(A4taxstdlife="n/a","n/a",IF(AD$3&gt;(A4taxstdlife+$E526),((Input!$L$146+Input!$L$112)*$L$7)-SUM($L526:AC526),((Input!$L$146+Input!$L$112)*$L$7)/A4taxstdlife))</f>
        <v>0</v>
      </c>
      <c r="AE526" s="161">
        <f>IF(A4taxstdlife="n/a","n/a",IF(AE$3&gt;(A4taxstdlife+$E526),((Input!$L$146+Input!$L$112)*$L$7)-SUM($L526:AD526),((Input!$L$146+Input!$L$112)*$L$7)/A4taxstdlife))</f>
        <v>0</v>
      </c>
      <c r="AF526" s="161">
        <f>IF(A4taxstdlife="n/a","n/a",IF(AF$3&gt;(A4taxstdlife+$E526),((Input!$L$146+Input!$L$112)*$L$7)-SUM($L526:AE526),((Input!$L$146+Input!$L$112)*$L$7)/A4taxstdlife))</f>
        <v>0</v>
      </c>
      <c r="AG526" s="161">
        <f>IF(A4taxstdlife="n/a","n/a",IF(AG$3&gt;(A4taxstdlife+$E526),((Input!$L$146+Input!$L$112)*$L$7)-SUM($L526:AF526),((Input!$L$146+Input!$L$112)*$L$7)/A4taxstdlife))</f>
        <v>0</v>
      </c>
      <c r="AH526" s="161">
        <f>IF(A4taxstdlife="n/a","n/a",IF(AH$3&gt;(A4taxstdlife+$E526),((Input!$L$146+Input!$L$112)*$L$7)-SUM($L526:AG526),((Input!$L$146+Input!$L$112)*$L$7)/A4taxstdlife))</f>
        <v>0</v>
      </c>
      <c r="AI526" s="161">
        <f>IF(A4taxstdlife="n/a","n/a",IF(AI$3&gt;(A4taxstdlife+$E526),((Input!$L$146+Input!$L$112)*$L$7)-SUM($L526:AH526),((Input!$L$146+Input!$L$112)*$L$7)/A4taxstdlife))</f>
        <v>0</v>
      </c>
      <c r="AJ526" s="161">
        <f>IF(A4taxstdlife="n/a","n/a",IF(AJ$3&gt;(A4taxstdlife+$E526),((Input!$L$146+Input!$L$112)*$L$7)-SUM($L526:AI526),((Input!$L$146+Input!$L$112)*$L$7)/A4taxstdlife))</f>
        <v>0</v>
      </c>
      <c r="AK526" s="161">
        <f>IF(A4taxstdlife="n/a","n/a",IF(AK$3&gt;(A4taxstdlife+$E526),((Input!$L$146+Input!$L$112)*$L$7)-SUM($L526:AJ526),((Input!$L$146+Input!$L$112)*$L$7)/A4taxstdlife))</f>
        <v>0</v>
      </c>
      <c r="AL526" s="161">
        <f>IF(A4taxstdlife="n/a","n/a",IF(AL$3&gt;(A4taxstdlife+$E526),((Input!$L$146+Input!$L$112)*$L$7)-SUM($L526:AK526),((Input!$L$146+Input!$L$112)*$L$7)/A4taxstdlife))</f>
        <v>0</v>
      </c>
      <c r="AM526" s="161">
        <f>IF(A4taxstdlife="n/a","n/a",IF(AM$3&gt;(A4taxstdlife+$E526),((Input!$L$146+Input!$L$112)*$L$7)-SUM($L526:AL526),((Input!$L$146+Input!$L$112)*$L$7)/A4taxstdlife))</f>
        <v>0</v>
      </c>
      <c r="AN526" s="161">
        <f>IF(A4taxstdlife="n/a","n/a",IF(AN$3&gt;(A4taxstdlife+$E526),((Input!$L$146+Input!$L$112)*$L$7)-SUM($L526:AM526),((Input!$L$146+Input!$L$112)*$L$7)/A4taxstdlife))</f>
        <v>0</v>
      </c>
      <c r="AO526" s="161">
        <f>IF(A4taxstdlife="n/a","n/a",IF(AO$3&gt;(A4taxstdlife+$E526),((Input!$L$146+Input!$L$112)*$L$7)-SUM($L526:AN526),((Input!$L$146+Input!$L$112)*$L$7)/A4taxstdlife))</f>
        <v>0</v>
      </c>
      <c r="AP526" s="161">
        <f>IF(A4taxstdlife="n/a","n/a",IF(AP$3&gt;(A4taxstdlife+$E526),((Input!$L$146+Input!$L$112)*$L$7)-SUM($L526:AO526),((Input!$L$146+Input!$L$112)*$L$7)/A4taxstdlife))</f>
        <v>0</v>
      </c>
      <c r="AQ526" s="161">
        <f>IF(A4taxstdlife="n/a","n/a",IF(AQ$3&gt;(A4taxstdlife+$E526),((Input!$L$146+Input!$L$112)*$L$7)-SUM($L526:AP526),((Input!$L$146+Input!$L$112)*$L$7)/A4taxstdlife))</f>
        <v>0</v>
      </c>
      <c r="AR526" s="161">
        <f>IF(A4taxstdlife="n/a","n/a",IF(AR$3&gt;(A4taxstdlife+$E526),((Input!$L$146+Input!$L$112)*$L$7)-SUM($L526:AQ526),((Input!$L$146+Input!$L$112)*$L$7)/A4taxstdlife))</f>
        <v>0</v>
      </c>
      <c r="AS526" s="161">
        <f>IF(A4taxstdlife="n/a","n/a",IF(AS$3&gt;(A4taxstdlife+$E526),((Input!$L$146+Input!$L$112)*$L$7)-SUM($L526:AR526),((Input!$L$146+Input!$L$112)*$L$7)/A4taxstdlife))</f>
        <v>0</v>
      </c>
      <c r="AT526" s="161">
        <f>IF(A4taxstdlife="n/a","n/a",IF(AT$3&gt;(A4taxstdlife+$E526),((Input!$L$146+Input!$L$112)*$L$7)-SUM($L526:AS526),((Input!$L$146+Input!$L$112)*$L$7)/A4taxstdlife))</f>
        <v>0</v>
      </c>
      <c r="AU526" s="161">
        <f>IF(A4taxstdlife="n/a","n/a",IF(AU$3&gt;(A4taxstdlife+$E526),((Input!$L$146+Input!$L$112)*$L$7)-SUM($L526:AT526),((Input!$L$146+Input!$L$112)*$L$7)/A4taxstdlife))</f>
        <v>0</v>
      </c>
      <c r="AV526" s="161">
        <f>IF(A4taxstdlife="n/a","n/a",IF(AV$3&gt;(A4taxstdlife+$E526),((Input!$L$146+Input!$L$112)*$L$7)-SUM($L526:AU526),((Input!$L$146+Input!$L$112)*$L$7)/A4taxstdlife))</f>
        <v>0</v>
      </c>
      <c r="AW526" s="161">
        <f>IF(A4taxstdlife="n/a","n/a",IF(AW$3&gt;(A4taxstdlife+$E526),((Input!$L$146+Input!$L$112)*$L$7)-SUM($L526:AV526),((Input!$L$146+Input!$L$112)*$L$7)/A4taxstdlife))</f>
        <v>0</v>
      </c>
      <c r="AX526" s="161">
        <f>IF(A4taxstdlife="n/a","n/a",IF(AX$3&gt;(A4taxstdlife+$E526),((Input!$L$146+Input!$L$112)*$L$7)-SUM($L526:AW526),((Input!$L$146+Input!$L$112)*$L$7)/A4taxstdlife))</f>
        <v>0</v>
      </c>
      <c r="AY526" s="161">
        <f>IF(A4taxstdlife="n/a","n/a",IF(AY$3&gt;(A4taxstdlife+$E526),((Input!$L$146+Input!$L$112)*$L$7)-SUM($L526:AX526),((Input!$L$146+Input!$L$112)*$L$7)/A4taxstdlife))</f>
        <v>0</v>
      </c>
      <c r="AZ526" s="161">
        <f>IF(A4taxstdlife="n/a","n/a",IF(AZ$3&gt;(A4taxstdlife+$E526),((Input!$L$146+Input!$L$112)*$L$7)-SUM($L526:AY526),((Input!$L$146+Input!$L$112)*$L$7)/A4taxstdlife))</f>
        <v>0</v>
      </c>
      <c r="BA526" s="161">
        <f>IF(A4taxstdlife="n/a","n/a",IF(BA$3&gt;(A4taxstdlife+$E526),((Input!$L$146+Input!$L$112)*$L$7)-SUM($L526:AZ526),((Input!$L$146+Input!$L$112)*$L$7)/A4taxstdlife))</f>
        <v>0</v>
      </c>
      <c r="BB526" s="161">
        <f>IF(A4taxstdlife="n/a","n/a",IF(BB$3&gt;(A4taxstdlife+$E526),((Input!$L$146+Input!$L$112)*$L$7)-SUM($L526:BA526),((Input!$L$146+Input!$L$112)*$L$7)/A4taxstdlife))</f>
        <v>0</v>
      </c>
      <c r="BC526" s="161">
        <f>IF(A4taxstdlife="n/a","n/a",IF(BC$3&gt;(A4taxstdlife+$E526),((Input!$L$146+Input!$L$112)*$L$7)-SUM($L526:BB526),((Input!$L$146+Input!$L$112)*$L$7)/A4taxstdlife))</f>
        <v>0</v>
      </c>
      <c r="BD526" s="161">
        <f>IF(A4taxstdlife="n/a","n/a",IF(BD$3&gt;(A4taxstdlife+$E526),((Input!$L$146+Input!$L$112)*$L$7)-SUM($L526:BC526),((Input!$L$146+Input!$L$112)*$L$7)/A4taxstdlife))</f>
        <v>0</v>
      </c>
      <c r="BE526" s="161">
        <f>IF(A4taxstdlife="n/a","n/a",IF(BE$3&gt;(A4taxstdlife+$E526),((Input!$L$146+Input!$L$112)*$L$7)-SUM($L526:BD526),((Input!$L$146+Input!$L$112)*$L$7)/A4taxstdlife))</f>
        <v>0</v>
      </c>
      <c r="BF526" s="161">
        <f>IF(A4taxstdlife="n/a","n/a",IF(BF$3&gt;(A4taxstdlife+$E526),((Input!$L$146+Input!$L$112)*$L$7)-SUM($L526:BE526),((Input!$L$146+Input!$L$112)*$L$7)/A4taxstdlife))</f>
        <v>0</v>
      </c>
      <c r="BG526" s="161">
        <f>IF(A4taxstdlife="n/a","n/a",IF(BG$3&gt;(A4taxstdlife+$E526),((Input!$L$146+Input!$L$112)*$L$7)-SUM($L526:BF526),((Input!$L$146+Input!$L$112)*$L$7)/A4taxstdlife))</f>
        <v>0</v>
      </c>
      <c r="BH526" s="161">
        <f>IF(A4taxstdlife="n/a","n/a",IF(BH$3&gt;(A4taxstdlife+$E526),((Input!$L$146+Input!$L$112)*$L$7)-SUM($L526:BG526),((Input!$L$146+Input!$L$112)*$L$7)/A4taxstdlife))</f>
        <v>0</v>
      </c>
      <c r="BI526" s="161">
        <f>IF(A4taxstdlife="n/a","n/a",IF(BI$3&gt;(A4taxstdlife+$E526),((Input!$L$146+Input!$L$112)*$L$7)-SUM($L526:BH526),((Input!$L$146+Input!$L$112)*$L$7)/A4taxstdlife))</f>
        <v>0</v>
      </c>
      <c r="BJ526" s="19"/>
      <c r="BK526" s="19"/>
    </row>
    <row r="527" spans="1:63" s="6" customFormat="1" hidden="1" outlineLevel="2" x14ac:dyDescent="0.2">
      <c r="A527" s="19"/>
      <c r="B527" s="19"/>
      <c r="C527" s="35"/>
      <c r="D527" s="469"/>
      <c r="E527" s="281">
        <v>7</v>
      </c>
      <c r="F527" s="37"/>
      <c r="G527" s="305"/>
      <c r="H527" s="307"/>
      <c r="I527" s="307"/>
      <c r="J527" s="307"/>
      <c r="K527" s="307"/>
      <c r="L527" s="307"/>
      <c r="M527" s="306"/>
      <c r="N527" s="161">
        <f>IF(A4taxstdlife="n/a","n/a",IF(N$3&gt;(A4taxstdlife+$E527),((Input!$M$146+Input!$M$112)*$M$7)-SUM($M527:M527),((Input!$M$146+Input!$M$112)*$M$7)/A4taxstdlife))</f>
        <v>0</v>
      </c>
      <c r="O527" s="161">
        <f>IF(A4taxstdlife="n/a","n/a",IF(O$3&gt;(A4taxstdlife+$E527),((Input!$M$146+Input!$M$112)*$M$7)-SUM($M527:N527),((Input!$M$146+Input!$M$112)*$M$7)/A4taxstdlife))</f>
        <v>0</v>
      </c>
      <c r="P527" s="161">
        <f>IF(A4taxstdlife="n/a","n/a",IF(P$3&gt;(A4taxstdlife+$E527),((Input!$M$146+Input!$M$112)*$M$7)-SUM($M527:O527),((Input!$M$146+Input!$M$112)*$M$7)/A4taxstdlife))</f>
        <v>0</v>
      </c>
      <c r="Q527" s="161">
        <f>IF(A4taxstdlife="n/a","n/a",IF(Q$3&gt;(A4taxstdlife+$E527),((Input!$M$146+Input!$M$112)*$M$7)-SUM($M527:P527),((Input!$M$146+Input!$M$112)*$M$7)/A4taxstdlife))</f>
        <v>0</v>
      </c>
      <c r="R527" s="161">
        <f>IF(A4taxstdlife="n/a","n/a",IF(R$3&gt;(A4taxstdlife+$E527),((Input!$M$146+Input!$M$112)*$M$7)-SUM($M527:Q527),((Input!$M$146+Input!$M$112)*$M$7)/A4taxstdlife))</f>
        <v>0</v>
      </c>
      <c r="S527" s="161">
        <f>IF(A4taxstdlife="n/a","n/a",IF(S$3&gt;(A4taxstdlife+$E527),((Input!$M$146+Input!$M$112)*$M$7)-SUM($M527:R527),((Input!$M$146+Input!$M$112)*$M$7)/A4taxstdlife))</f>
        <v>0</v>
      </c>
      <c r="T527" s="161">
        <f>IF(A4taxstdlife="n/a","n/a",IF(T$3&gt;(A4taxstdlife+$E527),((Input!$M$146+Input!$M$112)*$M$7)-SUM($M527:S527),((Input!$M$146+Input!$M$112)*$M$7)/A4taxstdlife))</f>
        <v>0</v>
      </c>
      <c r="U527" s="161">
        <f>IF(A4taxstdlife="n/a","n/a",IF(U$3&gt;(A4taxstdlife+$E527),((Input!$M$146+Input!$M$112)*$M$7)-SUM($M527:T527),((Input!$M$146+Input!$M$112)*$M$7)/A4taxstdlife))</f>
        <v>0</v>
      </c>
      <c r="V527" s="161">
        <f>IF(A4taxstdlife="n/a","n/a",IF(V$3&gt;(A4taxstdlife+$E527),((Input!$M$146+Input!$M$112)*$M$7)-SUM($M527:U527),((Input!$M$146+Input!$M$112)*$M$7)/A4taxstdlife))</f>
        <v>0</v>
      </c>
      <c r="W527" s="161">
        <f>IF(A4taxstdlife="n/a","n/a",IF(W$3&gt;(A4taxstdlife+$E527),((Input!$M$146+Input!$M$112)*$M$7)-SUM($M527:V527),((Input!$M$146+Input!$M$112)*$M$7)/A4taxstdlife))</f>
        <v>0</v>
      </c>
      <c r="X527" s="161">
        <f>IF(A4taxstdlife="n/a","n/a",IF(X$3&gt;(A4taxstdlife+$E527),((Input!$M$146+Input!$M$112)*$M$7)-SUM($M527:W527),((Input!$M$146+Input!$M$112)*$M$7)/A4taxstdlife))</f>
        <v>0</v>
      </c>
      <c r="Y527" s="161">
        <f>IF(A4taxstdlife="n/a","n/a",IF(Y$3&gt;(A4taxstdlife+$E527),((Input!$M$146+Input!$M$112)*$M$7)-SUM($M527:X527),((Input!$M$146+Input!$M$112)*$M$7)/A4taxstdlife))</f>
        <v>0</v>
      </c>
      <c r="Z527" s="161">
        <f>IF(A4taxstdlife="n/a","n/a",IF(Z$3&gt;(A4taxstdlife+$E527),((Input!$M$146+Input!$M$112)*$M$7)-SUM($M527:Y527),((Input!$M$146+Input!$M$112)*$M$7)/A4taxstdlife))</f>
        <v>0</v>
      </c>
      <c r="AA527" s="161">
        <f>IF(A4taxstdlife="n/a","n/a",IF(AA$3&gt;(A4taxstdlife+$E527),((Input!$M$146+Input!$M$112)*$M$7)-SUM($M527:Z527),((Input!$M$146+Input!$M$112)*$M$7)/A4taxstdlife))</f>
        <v>0</v>
      </c>
      <c r="AB527" s="161">
        <f>IF(A4taxstdlife="n/a","n/a",IF(AB$3&gt;(A4taxstdlife+$E527),((Input!$M$146+Input!$M$112)*$M$7)-SUM($M527:AA527),((Input!$M$146+Input!$M$112)*$M$7)/A4taxstdlife))</f>
        <v>0</v>
      </c>
      <c r="AC527" s="161">
        <f>IF(A4taxstdlife="n/a","n/a",IF(AC$3&gt;(A4taxstdlife+$E527),((Input!$M$146+Input!$M$112)*$M$7)-SUM($M527:AB527),((Input!$M$146+Input!$M$112)*$M$7)/A4taxstdlife))</f>
        <v>0</v>
      </c>
      <c r="AD527" s="161">
        <f>IF(A4taxstdlife="n/a","n/a",IF(AD$3&gt;(A4taxstdlife+$E527),((Input!$M$146+Input!$M$112)*$M$7)-SUM($M527:AC527),((Input!$M$146+Input!$M$112)*$M$7)/A4taxstdlife))</f>
        <v>0</v>
      </c>
      <c r="AE527" s="161">
        <f>IF(A4taxstdlife="n/a","n/a",IF(AE$3&gt;(A4taxstdlife+$E527),((Input!$M$146+Input!$M$112)*$M$7)-SUM($M527:AD527),((Input!$M$146+Input!$M$112)*$M$7)/A4taxstdlife))</f>
        <v>0</v>
      </c>
      <c r="AF527" s="161">
        <f>IF(A4taxstdlife="n/a","n/a",IF(AF$3&gt;(A4taxstdlife+$E527),((Input!$M$146+Input!$M$112)*$M$7)-SUM($M527:AE527),((Input!$M$146+Input!$M$112)*$M$7)/A4taxstdlife))</f>
        <v>0</v>
      </c>
      <c r="AG527" s="161">
        <f>IF(A4taxstdlife="n/a","n/a",IF(AG$3&gt;(A4taxstdlife+$E527),((Input!$M$146+Input!$M$112)*$M$7)-SUM($M527:AF527),((Input!$M$146+Input!$M$112)*$M$7)/A4taxstdlife))</f>
        <v>0</v>
      </c>
      <c r="AH527" s="161">
        <f>IF(A4taxstdlife="n/a","n/a",IF(AH$3&gt;(A4taxstdlife+$E527),((Input!$M$146+Input!$M$112)*$M$7)-SUM($M527:AG527),((Input!$M$146+Input!$M$112)*$M$7)/A4taxstdlife))</f>
        <v>0</v>
      </c>
      <c r="AI527" s="161">
        <f>IF(A4taxstdlife="n/a","n/a",IF(AI$3&gt;(A4taxstdlife+$E527),((Input!$M$146+Input!$M$112)*$M$7)-SUM($M527:AH527),((Input!$M$146+Input!$M$112)*$M$7)/A4taxstdlife))</f>
        <v>0</v>
      </c>
      <c r="AJ527" s="161">
        <f>IF(A4taxstdlife="n/a","n/a",IF(AJ$3&gt;(A4taxstdlife+$E527),((Input!$M$146+Input!$M$112)*$M$7)-SUM($M527:AI527),((Input!$M$146+Input!$M$112)*$M$7)/A4taxstdlife))</f>
        <v>0</v>
      </c>
      <c r="AK527" s="161">
        <f>IF(A4taxstdlife="n/a","n/a",IF(AK$3&gt;(A4taxstdlife+$E527),((Input!$M$146+Input!$M$112)*$M$7)-SUM($M527:AJ527),((Input!$M$146+Input!$M$112)*$M$7)/A4taxstdlife))</f>
        <v>0</v>
      </c>
      <c r="AL527" s="161">
        <f>IF(A4taxstdlife="n/a","n/a",IF(AL$3&gt;(A4taxstdlife+$E527),((Input!$M$146+Input!$M$112)*$M$7)-SUM($M527:AK527),((Input!$M$146+Input!$M$112)*$M$7)/A4taxstdlife))</f>
        <v>0</v>
      </c>
      <c r="AM527" s="161">
        <f>IF(A4taxstdlife="n/a","n/a",IF(AM$3&gt;(A4taxstdlife+$E527),((Input!$M$146+Input!$M$112)*$M$7)-SUM($M527:AL527),((Input!$M$146+Input!$M$112)*$M$7)/A4taxstdlife))</f>
        <v>0</v>
      </c>
      <c r="AN527" s="161">
        <f>IF(A4taxstdlife="n/a","n/a",IF(AN$3&gt;(A4taxstdlife+$E527),((Input!$M$146+Input!$M$112)*$M$7)-SUM($M527:AM527),((Input!$M$146+Input!$M$112)*$M$7)/A4taxstdlife))</f>
        <v>0</v>
      </c>
      <c r="AO527" s="161">
        <f>IF(A4taxstdlife="n/a","n/a",IF(AO$3&gt;(A4taxstdlife+$E527),((Input!$M$146+Input!$M$112)*$M$7)-SUM($M527:AN527),((Input!$M$146+Input!$M$112)*$M$7)/A4taxstdlife))</f>
        <v>0</v>
      </c>
      <c r="AP527" s="161">
        <f>IF(A4taxstdlife="n/a","n/a",IF(AP$3&gt;(A4taxstdlife+$E527),((Input!$M$146+Input!$M$112)*$M$7)-SUM($M527:AO527),((Input!$M$146+Input!$M$112)*$M$7)/A4taxstdlife))</f>
        <v>0</v>
      </c>
      <c r="AQ527" s="161">
        <f>IF(A4taxstdlife="n/a","n/a",IF(AQ$3&gt;(A4taxstdlife+$E527),((Input!$M$146+Input!$M$112)*$M$7)-SUM($M527:AP527),((Input!$M$146+Input!$M$112)*$M$7)/A4taxstdlife))</f>
        <v>0</v>
      </c>
      <c r="AR527" s="161">
        <f>IF(A4taxstdlife="n/a","n/a",IF(AR$3&gt;(A4taxstdlife+$E527),((Input!$M$146+Input!$M$112)*$M$7)-SUM($M527:AQ527),((Input!$M$146+Input!$M$112)*$M$7)/A4taxstdlife))</f>
        <v>0</v>
      </c>
      <c r="AS527" s="161">
        <f>IF(A4taxstdlife="n/a","n/a",IF(AS$3&gt;(A4taxstdlife+$E527),((Input!$M$146+Input!$M$112)*$M$7)-SUM($M527:AR527),((Input!$M$146+Input!$M$112)*$M$7)/A4taxstdlife))</f>
        <v>0</v>
      </c>
      <c r="AT527" s="161">
        <f>IF(A4taxstdlife="n/a","n/a",IF(AT$3&gt;(A4taxstdlife+$E527),((Input!$M$146+Input!$M$112)*$M$7)-SUM($M527:AS527),((Input!$M$146+Input!$M$112)*$M$7)/A4taxstdlife))</f>
        <v>0</v>
      </c>
      <c r="AU527" s="161">
        <f>IF(A4taxstdlife="n/a","n/a",IF(AU$3&gt;(A4taxstdlife+$E527),((Input!$M$146+Input!$M$112)*$M$7)-SUM($M527:AT527),((Input!$M$146+Input!$M$112)*$M$7)/A4taxstdlife))</f>
        <v>0</v>
      </c>
      <c r="AV527" s="161">
        <f>IF(A4taxstdlife="n/a","n/a",IF(AV$3&gt;(A4taxstdlife+$E527),((Input!$M$146+Input!$M$112)*$M$7)-SUM($M527:AU527),((Input!$M$146+Input!$M$112)*$M$7)/A4taxstdlife))</f>
        <v>0</v>
      </c>
      <c r="AW527" s="161">
        <f>IF(A4taxstdlife="n/a","n/a",IF(AW$3&gt;(A4taxstdlife+$E527),((Input!$M$146+Input!$M$112)*$M$7)-SUM($M527:AV527),((Input!$M$146+Input!$M$112)*$M$7)/A4taxstdlife))</f>
        <v>0</v>
      </c>
      <c r="AX527" s="161">
        <f>IF(A4taxstdlife="n/a","n/a",IF(AX$3&gt;(A4taxstdlife+$E527),((Input!$M$146+Input!$M$112)*$M$7)-SUM($M527:AW527),((Input!$M$146+Input!$M$112)*$M$7)/A4taxstdlife))</f>
        <v>0</v>
      </c>
      <c r="AY527" s="161">
        <f>IF(A4taxstdlife="n/a","n/a",IF(AY$3&gt;(A4taxstdlife+$E527),((Input!$M$146+Input!$M$112)*$M$7)-SUM($M527:AX527),((Input!$M$146+Input!$M$112)*$M$7)/A4taxstdlife))</f>
        <v>0</v>
      </c>
      <c r="AZ527" s="161">
        <f>IF(A4taxstdlife="n/a","n/a",IF(AZ$3&gt;(A4taxstdlife+$E527),((Input!$M$146+Input!$M$112)*$M$7)-SUM($M527:AY527),((Input!$M$146+Input!$M$112)*$M$7)/A4taxstdlife))</f>
        <v>0</v>
      </c>
      <c r="BA527" s="161">
        <f>IF(A4taxstdlife="n/a","n/a",IF(BA$3&gt;(A4taxstdlife+$E527),((Input!$M$146+Input!$M$112)*$M$7)-SUM($M527:AZ527),((Input!$M$146+Input!$M$112)*$M$7)/A4taxstdlife))</f>
        <v>0</v>
      </c>
      <c r="BB527" s="161">
        <f>IF(A4taxstdlife="n/a","n/a",IF(BB$3&gt;(A4taxstdlife+$E527),((Input!$M$146+Input!$M$112)*$M$7)-SUM($M527:BA527),((Input!$M$146+Input!$M$112)*$M$7)/A4taxstdlife))</f>
        <v>0</v>
      </c>
      <c r="BC527" s="161">
        <f>IF(A4taxstdlife="n/a","n/a",IF(BC$3&gt;(A4taxstdlife+$E527),((Input!$M$146+Input!$M$112)*$M$7)-SUM($M527:BB527),((Input!$M$146+Input!$M$112)*$M$7)/A4taxstdlife))</f>
        <v>0</v>
      </c>
      <c r="BD527" s="161">
        <f>IF(A4taxstdlife="n/a","n/a",IF(BD$3&gt;(A4taxstdlife+$E527),((Input!$M$146+Input!$M$112)*$M$7)-SUM($M527:BC527),((Input!$M$146+Input!$M$112)*$M$7)/A4taxstdlife))</f>
        <v>0</v>
      </c>
      <c r="BE527" s="161">
        <f>IF(A4taxstdlife="n/a","n/a",IF(BE$3&gt;(A4taxstdlife+$E527),((Input!$M$146+Input!$M$112)*$M$7)-SUM($M527:BD527),((Input!$M$146+Input!$M$112)*$M$7)/A4taxstdlife))</f>
        <v>0</v>
      </c>
      <c r="BF527" s="161">
        <f>IF(A4taxstdlife="n/a","n/a",IF(BF$3&gt;(A4taxstdlife+$E527),((Input!$M$146+Input!$M$112)*$M$7)-SUM($M527:BE527),((Input!$M$146+Input!$M$112)*$M$7)/A4taxstdlife))</f>
        <v>0</v>
      </c>
      <c r="BG527" s="161">
        <f>IF(A4taxstdlife="n/a","n/a",IF(BG$3&gt;(A4taxstdlife+$E527),((Input!$M$146+Input!$M$112)*$M$7)-SUM($M527:BF527),((Input!$M$146+Input!$M$112)*$M$7)/A4taxstdlife))</f>
        <v>0</v>
      </c>
      <c r="BH527" s="161">
        <f>IF(A4taxstdlife="n/a","n/a",IF(BH$3&gt;(A4taxstdlife+$E527),((Input!$M$146+Input!$M$112)*$M$7)-SUM($M527:BG527),((Input!$M$146+Input!$M$112)*$M$7)/A4taxstdlife))</f>
        <v>0</v>
      </c>
      <c r="BI527" s="161">
        <f>IF(A4taxstdlife="n/a","n/a",IF(BI$3&gt;(A4taxstdlife+$E527),((Input!$M$146+Input!$M$112)*$M$7)-SUM($M527:BH527),((Input!$M$146+Input!$M$112)*$M$7)/A4taxstdlife))</f>
        <v>0</v>
      </c>
      <c r="BJ527" s="19"/>
      <c r="BK527" s="19"/>
    </row>
    <row r="528" spans="1:63" s="6" customFormat="1" hidden="1" outlineLevel="2" x14ac:dyDescent="0.2">
      <c r="A528" s="19"/>
      <c r="B528" s="19"/>
      <c r="C528" s="35"/>
      <c r="D528" s="469"/>
      <c r="E528" s="281">
        <v>8</v>
      </c>
      <c r="F528" s="37"/>
      <c r="G528" s="305"/>
      <c r="H528" s="307"/>
      <c r="I528" s="307"/>
      <c r="J528" s="307"/>
      <c r="K528" s="307"/>
      <c r="L528" s="307"/>
      <c r="M528" s="307"/>
      <c r="N528" s="306"/>
      <c r="O528" s="161">
        <f>IF(A4taxstdlife="n/a","n/a",IF(O$3&gt;(A4taxstdlife+$E528),((Input!$N$146+Input!$N$112)*$N$7)-SUM($N528:N528),((Input!$N$146+Input!$N$112)*$N$7)/A4taxstdlife))</f>
        <v>0</v>
      </c>
      <c r="P528" s="161">
        <f>IF(A4taxstdlife="n/a","n/a",IF(P$3&gt;(A4taxstdlife+$E528),((Input!$N$146+Input!$N$112)*$N$7)-SUM($N528:O528),((Input!$N$146+Input!$N$112)*$N$7)/A4taxstdlife))</f>
        <v>0</v>
      </c>
      <c r="Q528" s="161">
        <f>IF(A4taxstdlife="n/a","n/a",IF(Q$3&gt;(A4taxstdlife+$E528),((Input!$N$146+Input!$N$112)*$N$7)-SUM($N528:P528),((Input!$N$146+Input!$N$112)*$N$7)/A4taxstdlife))</f>
        <v>0</v>
      </c>
      <c r="R528" s="161">
        <f>IF(A4taxstdlife="n/a","n/a",IF(R$3&gt;(A4taxstdlife+$E528),((Input!$N$146+Input!$N$112)*$N$7)-SUM($N528:Q528),((Input!$N$146+Input!$N$112)*$N$7)/A4taxstdlife))</f>
        <v>0</v>
      </c>
      <c r="S528" s="161">
        <f>IF(A4taxstdlife="n/a","n/a",IF(S$3&gt;(A4taxstdlife+$E528),((Input!$N$146+Input!$N$112)*$N$7)-SUM($N528:R528),((Input!$N$146+Input!$N$112)*$N$7)/A4taxstdlife))</f>
        <v>0</v>
      </c>
      <c r="T528" s="161">
        <f>IF(A4taxstdlife="n/a","n/a",IF(T$3&gt;(A4taxstdlife+$E528),((Input!$N$146+Input!$N$112)*$N$7)-SUM($N528:S528),((Input!$N$146+Input!$N$112)*$N$7)/A4taxstdlife))</f>
        <v>0</v>
      </c>
      <c r="U528" s="161">
        <f>IF(A4taxstdlife="n/a","n/a",IF(U$3&gt;(A4taxstdlife+$E528),((Input!$N$146+Input!$N$112)*$N$7)-SUM($N528:T528),((Input!$N$146+Input!$N$112)*$N$7)/A4taxstdlife))</f>
        <v>0</v>
      </c>
      <c r="V528" s="161">
        <f>IF(A4taxstdlife="n/a","n/a",IF(V$3&gt;(A4taxstdlife+$E528),((Input!$N$146+Input!$N$112)*$N$7)-SUM($N528:U528),((Input!$N$146+Input!$N$112)*$N$7)/A4taxstdlife))</f>
        <v>0</v>
      </c>
      <c r="W528" s="161">
        <f>IF(A4taxstdlife="n/a","n/a",IF(W$3&gt;(A4taxstdlife+$E528),((Input!$N$146+Input!$N$112)*$N$7)-SUM($N528:V528),((Input!$N$146+Input!$N$112)*$N$7)/A4taxstdlife))</f>
        <v>0</v>
      </c>
      <c r="X528" s="161">
        <f>IF(A4taxstdlife="n/a","n/a",IF(X$3&gt;(A4taxstdlife+$E528),((Input!$N$146+Input!$N$112)*$N$7)-SUM($N528:W528),((Input!$N$146+Input!$N$112)*$N$7)/A4taxstdlife))</f>
        <v>0</v>
      </c>
      <c r="Y528" s="161">
        <f>IF(A4taxstdlife="n/a","n/a",IF(Y$3&gt;(A4taxstdlife+$E528),((Input!$N$146+Input!$N$112)*$N$7)-SUM($N528:X528),((Input!$N$146+Input!$N$112)*$N$7)/A4taxstdlife))</f>
        <v>0</v>
      </c>
      <c r="Z528" s="161">
        <f>IF(A4taxstdlife="n/a","n/a",IF(Z$3&gt;(A4taxstdlife+$E528),((Input!$N$146+Input!$N$112)*$N$7)-SUM($N528:Y528),((Input!$N$146+Input!$N$112)*$N$7)/A4taxstdlife))</f>
        <v>0</v>
      </c>
      <c r="AA528" s="161">
        <f>IF(A4taxstdlife="n/a","n/a",IF(AA$3&gt;(A4taxstdlife+$E528),((Input!$N$146+Input!$N$112)*$N$7)-SUM($N528:Z528),((Input!$N$146+Input!$N$112)*$N$7)/A4taxstdlife))</f>
        <v>0</v>
      </c>
      <c r="AB528" s="161">
        <f>IF(A4taxstdlife="n/a","n/a",IF(AB$3&gt;(A4taxstdlife+$E528),((Input!$N$146+Input!$N$112)*$N$7)-SUM($N528:AA528),((Input!$N$146+Input!$N$112)*$N$7)/A4taxstdlife))</f>
        <v>0</v>
      </c>
      <c r="AC528" s="161">
        <f>IF(A4taxstdlife="n/a","n/a",IF(AC$3&gt;(A4taxstdlife+$E528),((Input!$N$146+Input!$N$112)*$N$7)-SUM($N528:AB528),((Input!$N$146+Input!$N$112)*$N$7)/A4taxstdlife))</f>
        <v>0</v>
      </c>
      <c r="AD528" s="161">
        <f>IF(A4taxstdlife="n/a","n/a",IF(AD$3&gt;(A4taxstdlife+$E528),((Input!$N$146+Input!$N$112)*$N$7)-SUM($N528:AC528),((Input!$N$146+Input!$N$112)*$N$7)/A4taxstdlife))</f>
        <v>0</v>
      </c>
      <c r="AE528" s="161">
        <f>IF(A4taxstdlife="n/a","n/a",IF(AE$3&gt;(A4taxstdlife+$E528),((Input!$N$146+Input!$N$112)*$N$7)-SUM($N528:AD528),((Input!$N$146+Input!$N$112)*$N$7)/A4taxstdlife))</f>
        <v>0</v>
      </c>
      <c r="AF528" s="161">
        <f>IF(A4taxstdlife="n/a","n/a",IF(AF$3&gt;(A4taxstdlife+$E528),((Input!$N$146+Input!$N$112)*$N$7)-SUM($N528:AE528),((Input!$N$146+Input!$N$112)*$N$7)/A4taxstdlife))</f>
        <v>0</v>
      </c>
      <c r="AG528" s="161">
        <f>IF(A4taxstdlife="n/a","n/a",IF(AG$3&gt;(A4taxstdlife+$E528),((Input!$N$146+Input!$N$112)*$N$7)-SUM($N528:AF528),((Input!$N$146+Input!$N$112)*$N$7)/A4taxstdlife))</f>
        <v>0</v>
      </c>
      <c r="AH528" s="161">
        <f>IF(A4taxstdlife="n/a","n/a",IF(AH$3&gt;(A4taxstdlife+$E528),((Input!$N$146+Input!$N$112)*$N$7)-SUM($N528:AG528),((Input!$N$146+Input!$N$112)*$N$7)/A4taxstdlife))</f>
        <v>0</v>
      </c>
      <c r="AI528" s="161">
        <f>IF(A4taxstdlife="n/a","n/a",IF(AI$3&gt;(A4taxstdlife+$E528),((Input!$N$146+Input!$N$112)*$N$7)-SUM($N528:AH528),((Input!$N$146+Input!$N$112)*$N$7)/A4taxstdlife))</f>
        <v>0</v>
      </c>
      <c r="AJ528" s="161">
        <f>IF(A4taxstdlife="n/a","n/a",IF(AJ$3&gt;(A4taxstdlife+$E528),((Input!$N$146+Input!$N$112)*$N$7)-SUM($N528:AI528),((Input!$N$146+Input!$N$112)*$N$7)/A4taxstdlife))</f>
        <v>0</v>
      </c>
      <c r="AK528" s="161">
        <f>IF(A4taxstdlife="n/a","n/a",IF(AK$3&gt;(A4taxstdlife+$E528),((Input!$N$146+Input!$N$112)*$N$7)-SUM($N528:AJ528),((Input!$N$146+Input!$N$112)*$N$7)/A4taxstdlife))</f>
        <v>0</v>
      </c>
      <c r="AL528" s="161">
        <f>IF(A4taxstdlife="n/a","n/a",IF(AL$3&gt;(A4taxstdlife+$E528),((Input!$N$146+Input!$N$112)*$N$7)-SUM($N528:AK528),((Input!$N$146+Input!$N$112)*$N$7)/A4taxstdlife))</f>
        <v>0</v>
      </c>
      <c r="AM528" s="161">
        <f>IF(A4taxstdlife="n/a","n/a",IF(AM$3&gt;(A4taxstdlife+$E528),((Input!$N$146+Input!$N$112)*$N$7)-SUM($N528:AL528),((Input!$N$146+Input!$N$112)*$N$7)/A4taxstdlife))</f>
        <v>0</v>
      </c>
      <c r="AN528" s="161">
        <f>IF(A4taxstdlife="n/a","n/a",IF(AN$3&gt;(A4taxstdlife+$E528),((Input!$N$146+Input!$N$112)*$N$7)-SUM($N528:AM528),((Input!$N$146+Input!$N$112)*$N$7)/A4taxstdlife))</f>
        <v>0</v>
      </c>
      <c r="AO528" s="161">
        <f>IF(A4taxstdlife="n/a","n/a",IF(AO$3&gt;(A4taxstdlife+$E528),((Input!$N$146+Input!$N$112)*$N$7)-SUM($N528:AN528),((Input!$N$146+Input!$N$112)*$N$7)/A4taxstdlife))</f>
        <v>0</v>
      </c>
      <c r="AP528" s="161">
        <f>IF(A4taxstdlife="n/a","n/a",IF(AP$3&gt;(A4taxstdlife+$E528),((Input!$N$146+Input!$N$112)*$N$7)-SUM($N528:AO528),((Input!$N$146+Input!$N$112)*$N$7)/A4taxstdlife))</f>
        <v>0</v>
      </c>
      <c r="AQ528" s="161">
        <f>IF(A4taxstdlife="n/a","n/a",IF(AQ$3&gt;(A4taxstdlife+$E528),((Input!$N$146+Input!$N$112)*$N$7)-SUM($N528:AP528),((Input!$N$146+Input!$N$112)*$N$7)/A4taxstdlife))</f>
        <v>0</v>
      </c>
      <c r="AR528" s="161">
        <f>IF(A4taxstdlife="n/a","n/a",IF(AR$3&gt;(A4taxstdlife+$E528),((Input!$N$146+Input!$N$112)*$N$7)-SUM($N528:AQ528),((Input!$N$146+Input!$N$112)*$N$7)/A4taxstdlife))</f>
        <v>0</v>
      </c>
      <c r="AS528" s="161">
        <f>IF(A4taxstdlife="n/a","n/a",IF(AS$3&gt;(A4taxstdlife+$E528),((Input!$N$146+Input!$N$112)*$N$7)-SUM($N528:AR528),((Input!$N$146+Input!$N$112)*$N$7)/A4taxstdlife))</f>
        <v>0</v>
      </c>
      <c r="AT528" s="161">
        <f>IF(A4taxstdlife="n/a","n/a",IF(AT$3&gt;(A4taxstdlife+$E528),((Input!$N$146+Input!$N$112)*$N$7)-SUM($N528:AS528),((Input!$N$146+Input!$N$112)*$N$7)/A4taxstdlife))</f>
        <v>0</v>
      </c>
      <c r="AU528" s="161">
        <f>IF(A4taxstdlife="n/a","n/a",IF(AU$3&gt;(A4taxstdlife+$E528),((Input!$N$146+Input!$N$112)*$N$7)-SUM($N528:AT528),((Input!$N$146+Input!$N$112)*$N$7)/A4taxstdlife))</f>
        <v>0</v>
      </c>
      <c r="AV528" s="161">
        <f>IF(A4taxstdlife="n/a","n/a",IF(AV$3&gt;(A4taxstdlife+$E528),((Input!$N$146+Input!$N$112)*$N$7)-SUM($N528:AU528),((Input!$N$146+Input!$N$112)*$N$7)/A4taxstdlife))</f>
        <v>0</v>
      </c>
      <c r="AW528" s="161">
        <f>IF(A4taxstdlife="n/a","n/a",IF(AW$3&gt;(A4taxstdlife+$E528),((Input!$N$146+Input!$N$112)*$N$7)-SUM($N528:AV528),((Input!$N$146+Input!$N$112)*$N$7)/A4taxstdlife))</f>
        <v>0</v>
      </c>
      <c r="AX528" s="161">
        <f>IF(A4taxstdlife="n/a","n/a",IF(AX$3&gt;(A4taxstdlife+$E528),((Input!$N$146+Input!$N$112)*$N$7)-SUM($N528:AW528),((Input!$N$146+Input!$N$112)*$N$7)/A4taxstdlife))</f>
        <v>0</v>
      </c>
      <c r="AY528" s="161">
        <f>IF(A4taxstdlife="n/a","n/a",IF(AY$3&gt;(A4taxstdlife+$E528),((Input!$N$146+Input!$N$112)*$N$7)-SUM($N528:AX528),((Input!$N$146+Input!$N$112)*$N$7)/A4taxstdlife))</f>
        <v>0</v>
      </c>
      <c r="AZ528" s="161">
        <f>IF(A4taxstdlife="n/a","n/a",IF(AZ$3&gt;(A4taxstdlife+$E528),((Input!$N$146+Input!$N$112)*$N$7)-SUM($N528:AY528),((Input!$N$146+Input!$N$112)*$N$7)/A4taxstdlife))</f>
        <v>0</v>
      </c>
      <c r="BA528" s="161">
        <f>IF(A4taxstdlife="n/a","n/a",IF(BA$3&gt;(A4taxstdlife+$E528),((Input!$N$146+Input!$N$112)*$N$7)-SUM($N528:AZ528),((Input!$N$146+Input!$N$112)*$N$7)/A4taxstdlife))</f>
        <v>0</v>
      </c>
      <c r="BB528" s="161">
        <f>IF(A4taxstdlife="n/a","n/a",IF(BB$3&gt;(A4taxstdlife+$E528),((Input!$N$146+Input!$N$112)*$N$7)-SUM($N528:BA528),((Input!$N$146+Input!$N$112)*$N$7)/A4taxstdlife))</f>
        <v>0</v>
      </c>
      <c r="BC528" s="161">
        <f>IF(A4taxstdlife="n/a","n/a",IF(BC$3&gt;(A4taxstdlife+$E528),((Input!$N$146+Input!$N$112)*$N$7)-SUM($N528:BB528),((Input!$N$146+Input!$N$112)*$N$7)/A4taxstdlife))</f>
        <v>0</v>
      </c>
      <c r="BD528" s="161">
        <f>IF(A4taxstdlife="n/a","n/a",IF(BD$3&gt;(A4taxstdlife+$E528),((Input!$N$146+Input!$N$112)*$N$7)-SUM($N528:BC528),((Input!$N$146+Input!$N$112)*$N$7)/A4taxstdlife))</f>
        <v>0</v>
      </c>
      <c r="BE528" s="161">
        <f>IF(A4taxstdlife="n/a","n/a",IF(BE$3&gt;(A4taxstdlife+$E528),((Input!$N$146+Input!$N$112)*$N$7)-SUM($N528:BD528),((Input!$N$146+Input!$N$112)*$N$7)/A4taxstdlife))</f>
        <v>0</v>
      </c>
      <c r="BF528" s="161">
        <f>IF(A4taxstdlife="n/a","n/a",IF(BF$3&gt;(A4taxstdlife+$E528),((Input!$N$146+Input!$N$112)*$N$7)-SUM($N528:BE528),((Input!$N$146+Input!$N$112)*$N$7)/A4taxstdlife))</f>
        <v>0</v>
      </c>
      <c r="BG528" s="161">
        <f>IF(A4taxstdlife="n/a","n/a",IF(BG$3&gt;(A4taxstdlife+$E528),((Input!$N$146+Input!$N$112)*$N$7)-SUM($N528:BF528),((Input!$N$146+Input!$N$112)*$N$7)/A4taxstdlife))</f>
        <v>0</v>
      </c>
      <c r="BH528" s="161">
        <f>IF(A4taxstdlife="n/a","n/a",IF(BH$3&gt;(A4taxstdlife+$E528),((Input!$N$146+Input!$N$112)*$N$7)-SUM($N528:BG528),((Input!$N$146+Input!$N$112)*$N$7)/A4taxstdlife))</f>
        <v>0</v>
      </c>
      <c r="BI528" s="161">
        <f>IF(A4taxstdlife="n/a","n/a",IF(BI$3&gt;(A4taxstdlife+$E528),((Input!$N$146+Input!$N$112)*$N$7)-SUM($N528:BH528),((Input!$N$146+Input!$N$112)*$N$7)/A4taxstdlife))</f>
        <v>0</v>
      </c>
      <c r="BJ528" s="19"/>
      <c r="BK528" s="19"/>
    </row>
    <row r="529" spans="1:63" s="6" customFormat="1" hidden="1" outlineLevel="2" x14ac:dyDescent="0.2">
      <c r="A529" s="19"/>
      <c r="B529" s="19"/>
      <c r="C529" s="35"/>
      <c r="D529" s="469"/>
      <c r="E529" s="281">
        <v>9</v>
      </c>
      <c r="F529" s="37"/>
      <c r="G529" s="305"/>
      <c r="H529" s="307"/>
      <c r="I529" s="307"/>
      <c r="J529" s="307"/>
      <c r="K529" s="307"/>
      <c r="L529" s="307"/>
      <c r="M529" s="307"/>
      <c r="N529" s="307"/>
      <c r="O529" s="306"/>
      <c r="P529" s="161">
        <f>IF(A4taxstdlife="n/a","n/a",IF(P$3&gt;(A4taxstdlife+$E529),((Input!$O$146+Input!$O$112)*$O$7)-SUM($O529:O529),((Input!$O$146+Input!$O$112)*$O$7)/A4taxstdlife))</f>
        <v>0</v>
      </c>
      <c r="Q529" s="161">
        <f>IF(A4taxstdlife="n/a","n/a",IF(Q$3&gt;(A4taxstdlife+$E529),((Input!$O$146+Input!$O$112)*$O$7)-SUM($O529:P529),((Input!$O$146+Input!$O$112)*$O$7)/A4taxstdlife))</f>
        <v>0</v>
      </c>
      <c r="R529" s="161">
        <f>IF(A4taxstdlife="n/a","n/a",IF(R$3&gt;(A4taxstdlife+$E529),((Input!$O$146+Input!$O$112)*$O$7)-SUM($O529:Q529),((Input!$O$146+Input!$O$112)*$O$7)/A4taxstdlife))</f>
        <v>0</v>
      </c>
      <c r="S529" s="161">
        <f>IF(A4taxstdlife="n/a","n/a",IF(S$3&gt;(A4taxstdlife+$E529),((Input!$O$146+Input!$O$112)*$O$7)-SUM($O529:R529),((Input!$O$146+Input!$O$112)*$O$7)/A4taxstdlife))</f>
        <v>0</v>
      </c>
      <c r="T529" s="161">
        <f>IF(A4taxstdlife="n/a","n/a",IF(T$3&gt;(A4taxstdlife+$E529),((Input!$O$146+Input!$O$112)*$O$7)-SUM($O529:S529),((Input!$O$146+Input!$O$112)*$O$7)/A4taxstdlife))</f>
        <v>0</v>
      </c>
      <c r="U529" s="161">
        <f>IF(A4taxstdlife="n/a","n/a",IF(U$3&gt;(A4taxstdlife+$E529),((Input!$O$146+Input!$O$112)*$O$7)-SUM($O529:T529),((Input!$O$146+Input!$O$112)*$O$7)/A4taxstdlife))</f>
        <v>0</v>
      </c>
      <c r="V529" s="161">
        <f>IF(A4taxstdlife="n/a","n/a",IF(V$3&gt;(A4taxstdlife+$E529),((Input!$O$146+Input!$O$112)*$O$7)-SUM($O529:U529),((Input!$O$146+Input!$O$112)*$O$7)/A4taxstdlife))</f>
        <v>0</v>
      </c>
      <c r="W529" s="161">
        <f>IF(A4taxstdlife="n/a","n/a",IF(W$3&gt;(A4taxstdlife+$E529),((Input!$O$146+Input!$O$112)*$O$7)-SUM($O529:V529),((Input!$O$146+Input!$O$112)*$O$7)/A4taxstdlife))</f>
        <v>0</v>
      </c>
      <c r="X529" s="161">
        <f>IF(A4taxstdlife="n/a","n/a",IF(X$3&gt;(A4taxstdlife+$E529),((Input!$O$146+Input!$O$112)*$O$7)-SUM($O529:W529),((Input!$O$146+Input!$O$112)*$O$7)/A4taxstdlife))</f>
        <v>0</v>
      </c>
      <c r="Y529" s="161">
        <f>IF(A4taxstdlife="n/a","n/a",IF(Y$3&gt;(A4taxstdlife+$E529),((Input!$O$146+Input!$O$112)*$O$7)-SUM($O529:X529),((Input!$O$146+Input!$O$112)*$O$7)/A4taxstdlife))</f>
        <v>0</v>
      </c>
      <c r="Z529" s="161">
        <f>IF(A4taxstdlife="n/a","n/a",IF(Z$3&gt;(A4taxstdlife+$E529),((Input!$O$146+Input!$O$112)*$O$7)-SUM($O529:Y529),((Input!$O$146+Input!$O$112)*$O$7)/A4taxstdlife))</f>
        <v>0</v>
      </c>
      <c r="AA529" s="161">
        <f>IF(A4taxstdlife="n/a","n/a",IF(AA$3&gt;(A4taxstdlife+$E529),((Input!$O$146+Input!$O$112)*$O$7)-SUM($O529:Z529),((Input!$O$146+Input!$O$112)*$O$7)/A4taxstdlife))</f>
        <v>0</v>
      </c>
      <c r="AB529" s="161">
        <f>IF(A4taxstdlife="n/a","n/a",IF(AB$3&gt;(A4taxstdlife+$E529),((Input!$O$146+Input!$O$112)*$O$7)-SUM($O529:AA529),((Input!$O$146+Input!$O$112)*$O$7)/A4taxstdlife))</f>
        <v>0</v>
      </c>
      <c r="AC529" s="161">
        <f>IF(A4taxstdlife="n/a","n/a",IF(AC$3&gt;(A4taxstdlife+$E529),((Input!$O$146+Input!$O$112)*$O$7)-SUM($O529:AB529),((Input!$O$146+Input!$O$112)*$O$7)/A4taxstdlife))</f>
        <v>0</v>
      </c>
      <c r="AD529" s="161">
        <f>IF(A4taxstdlife="n/a","n/a",IF(AD$3&gt;(A4taxstdlife+$E529),((Input!$O$146+Input!$O$112)*$O$7)-SUM($O529:AC529),((Input!$O$146+Input!$O$112)*$O$7)/A4taxstdlife))</f>
        <v>0</v>
      </c>
      <c r="AE529" s="161">
        <f>IF(A4taxstdlife="n/a","n/a",IF(AE$3&gt;(A4taxstdlife+$E529),((Input!$O$146+Input!$O$112)*$O$7)-SUM($O529:AD529),((Input!$O$146+Input!$O$112)*$O$7)/A4taxstdlife))</f>
        <v>0</v>
      </c>
      <c r="AF529" s="161">
        <f>IF(A4taxstdlife="n/a","n/a",IF(AF$3&gt;(A4taxstdlife+$E529),((Input!$O$146+Input!$O$112)*$O$7)-SUM($O529:AE529),((Input!$O$146+Input!$O$112)*$O$7)/A4taxstdlife))</f>
        <v>0</v>
      </c>
      <c r="AG529" s="161">
        <f>IF(A4taxstdlife="n/a","n/a",IF(AG$3&gt;(A4taxstdlife+$E529),((Input!$O$146+Input!$O$112)*$O$7)-SUM($O529:AF529),((Input!$O$146+Input!$O$112)*$O$7)/A4taxstdlife))</f>
        <v>0</v>
      </c>
      <c r="AH529" s="161">
        <f>IF(A4taxstdlife="n/a","n/a",IF(AH$3&gt;(A4taxstdlife+$E529),((Input!$O$146+Input!$O$112)*$O$7)-SUM($O529:AG529),((Input!$O$146+Input!$O$112)*$O$7)/A4taxstdlife))</f>
        <v>0</v>
      </c>
      <c r="AI529" s="161">
        <f>IF(A4taxstdlife="n/a","n/a",IF(AI$3&gt;(A4taxstdlife+$E529),((Input!$O$146+Input!$O$112)*$O$7)-SUM($O529:AH529),((Input!$O$146+Input!$O$112)*$O$7)/A4taxstdlife))</f>
        <v>0</v>
      </c>
      <c r="AJ529" s="161">
        <f>IF(A4taxstdlife="n/a","n/a",IF(AJ$3&gt;(A4taxstdlife+$E529),((Input!$O$146+Input!$O$112)*$O$7)-SUM($O529:AI529),((Input!$O$146+Input!$O$112)*$O$7)/A4taxstdlife))</f>
        <v>0</v>
      </c>
      <c r="AK529" s="161">
        <f>IF(A4taxstdlife="n/a","n/a",IF(AK$3&gt;(A4taxstdlife+$E529),((Input!$O$146+Input!$O$112)*$O$7)-SUM($O529:AJ529),((Input!$O$146+Input!$O$112)*$O$7)/A4taxstdlife))</f>
        <v>0</v>
      </c>
      <c r="AL529" s="161">
        <f>IF(A4taxstdlife="n/a","n/a",IF(AL$3&gt;(A4taxstdlife+$E529),((Input!$O$146+Input!$O$112)*$O$7)-SUM($O529:AK529),((Input!$O$146+Input!$O$112)*$O$7)/A4taxstdlife))</f>
        <v>0</v>
      </c>
      <c r="AM529" s="161">
        <f>IF(A4taxstdlife="n/a","n/a",IF(AM$3&gt;(A4taxstdlife+$E529),((Input!$O$146+Input!$O$112)*$O$7)-SUM($O529:AL529),((Input!$O$146+Input!$O$112)*$O$7)/A4taxstdlife))</f>
        <v>0</v>
      </c>
      <c r="AN529" s="161">
        <f>IF(A4taxstdlife="n/a","n/a",IF(AN$3&gt;(A4taxstdlife+$E529),((Input!$O$146+Input!$O$112)*$O$7)-SUM($O529:AM529),((Input!$O$146+Input!$O$112)*$O$7)/A4taxstdlife))</f>
        <v>0</v>
      </c>
      <c r="AO529" s="161">
        <f>IF(A4taxstdlife="n/a","n/a",IF(AO$3&gt;(A4taxstdlife+$E529),((Input!$O$146+Input!$O$112)*$O$7)-SUM($O529:AN529),((Input!$O$146+Input!$O$112)*$O$7)/A4taxstdlife))</f>
        <v>0</v>
      </c>
      <c r="AP529" s="161">
        <f>IF(A4taxstdlife="n/a","n/a",IF(AP$3&gt;(A4taxstdlife+$E529),((Input!$O$146+Input!$O$112)*$O$7)-SUM($O529:AO529),((Input!$O$146+Input!$O$112)*$O$7)/A4taxstdlife))</f>
        <v>0</v>
      </c>
      <c r="AQ529" s="161">
        <f>IF(A4taxstdlife="n/a","n/a",IF(AQ$3&gt;(A4taxstdlife+$E529),((Input!$O$146+Input!$O$112)*$O$7)-SUM($O529:AP529),((Input!$O$146+Input!$O$112)*$O$7)/A4taxstdlife))</f>
        <v>0</v>
      </c>
      <c r="AR529" s="161">
        <f>IF(A4taxstdlife="n/a","n/a",IF(AR$3&gt;(A4taxstdlife+$E529),((Input!$O$146+Input!$O$112)*$O$7)-SUM($O529:AQ529),((Input!$O$146+Input!$O$112)*$O$7)/A4taxstdlife))</f>
        <v>0</v>
      </c>
      <c r="AS529" s="161">
        <f>IF(A4taxstdlife="n/a","n/a",IF(AS$3&gt;(A4taxstdlife+$E529),((Input!$O$146+Input!$O$112)*$O$7)-SUM($O529:AR529),((Input!$O$146+Input!$O$112)*$O$7)/A4taxstdlife))</f>
        <v>0</v>
      </c>
      <c r="AT529" s="161">
        <f>IF(A4taxstdlife="n/a","n/a",IF(AT$3&gt;(A4taxstdlife+$E529),((Input!$O$146+Input!$O$112)*$O$7)-SUM($O529:AS529),((Input!$O$146+Input!$O$112)*$O$7)/A4taxstdlife))</f>
        <v>0</v>
      </c>
      <c r="AU529" s="161">
        <f>IF(A4taxstdlife="n/a","n/a",IF(AU$3&gt;(A4taxstdlife+$E529),((Input!$O$146+Input!$O$112)*$O$7)-SUM($O529:AT529),((Input!$O$146+Input!$O$112)*$O$7)/A4taxstdlife))</f>
        <v>0</v>
      </c>
      <c r="AV529" s="161">
        <f>IF(A4taxstdlife="n/a","n/a",IF(AV$3&gt;(A4taxstdlife+$E529),((Input!$O$146+Input!$O$112)*$O$7)-SUM($O529:AU529),((Input!$O$146+Input!$O$112)*$O$7)/A4taxstdlife))</f>
        <v>0</v>
      </c>
      <c r="AW529" s="161">
        <f>IF(A4taxstdlife="n/a","n/a",IF(AW$3&gt;(A4taxstdlife+$E529),((Input!$O$146+Input!$O$112)*$O$7)-SUM($O529:AV529),((Input!$O$146+Input!$O$112)*$O$7)/A4taxstdlife))</f>
        <v>0</v>
      </c>
      <c r="AX529" s="161">
        <f>IF(A4taxstdlife="n/a","n/a",IF(AX$3&gt;(A4taxstdlife+$E529),((Input!$O$146+Input!$O$112)*$O$7)-SUM($O529:AW529),((Input!$O$146+Input!$O$112)*$O$7)/A4taxstdlife))</f>
        <v>0</v>
      </c>
      <c r="AY529" s="161">
        <f>IF(A4taxstdlife="n/a","n/a",IF(AY$3&gt;(A4taxstdlife+$E529),((Input!$O$146+Input!$O$112)*$O$7)-SUM($O529:AX529),((Input!$O$146+Input!$O$112)*$O$7)/A4taxstdlife))</f>
        <v>0</v>
      </c>
      <c r="AZ529" s="161">
        <f>IF(A4taxstdlife="n/a","n/a",IF(AZ$3&gt;(A4taxstdlife+$E529),((Input!$O$146+Input!$O$112)*$O$7)-SUM($O529:AY529),((Input!$O$146+Input!$O$112)*$O$7)/A4taxstdlife))</f>
        <v>0</v>
      </c>
      <c r="BA529" s="161">
        <f>IF(A4taxstdlife="n/a","n/a",IF(BA$3&gt;(A4taxstdlife+$E529),((Input!$O$146+Input!$O$112)*$O$7)-SUM($O529:AZ529),((Input!$O$146+Input!$O$112)*$O$7)/A4taxstdlife))</f>
        <v>0</v>
      </c>
      <c r="BB529" s="161">
        <f>IF(A4taxstdlife="n/a","n/a",IF(BB$3&gt;(A4taxstdlife+$E529),((Input!$O$146+Input!$O$112)*$O$7)-SUM($O529:BA529),((Input!$O$146+Input!$O$112)*$O$7)/A4taxstdlife))</f>
        <v>0</v>
      </c>
      <c r="BC529" s="161">
        <f>IF(A4taxstdlife="n/a","n/a",IF(BC$3&gt;(A4taxstdlife+$E529),((Input!$O$146+Input!$O$112)*$O$7)-SUM($O529:BB529),((Input!$O$146+Input!$O$112)*$O$7)/A4taxstdlife))</f>
        <v>0</v>
      </c>
      <c r="BD529" s="161">
        <f>IF(A4taxstdlife="n/a","n/a",IF(BD$3&gt;(A4taxstdlife+$E529),((Input!$O$146+Input!$O$112)*$O$7)-SUM($O529:BC529),((Input!$O$146+Input!$O$112)*$O$7)/A4taxstdlife))</f>
        <v>0</v>
      </c>
      <c r="BE529" s="161">
        <f>IF(A4taxstdlife="n/a","n/a",IF(BE$3&gt;(A4taxstdlife+$E529),((Input!$O$146+Input!$O$112)*$O$7)-SUM($O529:BD529),((Input!$O$146+Input!$O$112)*$O$7)/A4taxstdlife))</f>
        <v>0</v>
      </c>
      <c r="BF529" s="161">
        <f>IF(A4taxstdlife="n/a","n/a",IF(BF$3&gt;(A4taxstdlife+$E529),((Input!$O$146+Input!$O$112)*$O$7)-SUM($O529:BE529),((Input!$O$146+Input!$O$112)*$O$7)/A4taxstdlife))</f>
        <v>0</v>
      </c>
      <c r="BG529" s="161">
        <f>IF(A4taxstdlife="n/a","n/a",IF(BG$3&gt;(A4taxstdlife+$E529),((Input!$O$146+Input!$O$112)*$O$7)-SUM($O529:BF529),((Input!$O$146+Input!$O$112)*$O$7)/A4taxstdlife))</f>
        <v>0</v>
      </c>
      <c r="BH529" s="161">
        <f>IF(A4taxstdlife="n/a","n/a",IF(BH$3&gt;(A4taxstdlife+$E529),((Input!$O$146+Input!$O$112)*$O$7)-SUM($O529:BG529),((Input!$O$146+Input!$O$112)*$O$7)/A4taxstdlife))</f>
        <v>0</v>
      </c>
      <c r="BI529" s="161">
        <f>IF(A4taxstdlife="n/a","n/a",IF(BI$3&gt;(A4taxstdlife+$E529),((Input!$O$146+Input!$O$112)*$O$7)-SUM($O529:BH529),((Input!$O$146+Input!$O$112)*$O$7)/A4taxstdlife))</f>
        <v>0</v>
      </c>
      <c r="BJ529" s="19"/>
      <c r="BK529" s="19"/>
    </row>
    <row r="530" spans="1:63" s="6" customFormat="1" hidden="1" outlineLevel="2" x14ac:dyDescent="0.2">
      <c r="A530" s="19"/>
      <c r="B530" s="19"/>
      <c r="C530" s="35"/>
      <c r="D530" s="469"/>
      <c r="E530" s="282">
        <v>10</v>
      </c>
      <c r="F530" s="37"/>
      <c r="G530" s="305"/>
      <c r="H530" s="307"/>
      <c r="I530" s="307"/>
      <c r="J530" s="307"/>
      <c r="K530" s="307"/>
      <c r="L530" s="307"/>
      <c r="M530" s="307"/>
      <c r="N530" s="307"/>
      <c r="O530" s="307"/>
      <c r="P530" s="306"/>
      <c r="Q530" s="161">
        <f>IF(A4taxstdlife="n/a","n/a",IF(Q$3&gt;(A4taxstdlife+$E530),((Input!$P$146+Input!$P$112)*$P$7)-SUM($P530:P530),((Input!$P$146+Input!$P$112)*$P$7)/A4taxstdlife))</f>
        <v>0</v>
      </c>
      <c r="R530" s="161">
        <f>IF(A4taxstdlife="n/a","n/a",IF(R$3&gt;(A4taxstdlife+$E530),((Input!$P$146+Input!$P$112)*$P$7)-SUM($P530:Q530),((Input!$P$146+Input!$P$112)*$P$7)/A4taxstdlife))</f>
        <v>0</v>
      </c>
      <c r="S530" s="161">
        <f>IF(A4taxstdlife="n/a","n/a",IF(S$3&gt;(A4taxstdlife+$E530),((Input!$P$146+Input!$P$112)*$P$7)-SUM($P530:R530),((Input!$P$146+Input!$P$112)*$P$7)/A4taxstdlife))</f>
        <v>0</v>
      </c>
      <c r="T530" s="161">
        <f>IF(A4taxstdlife="n/a","n/a",IF(T$3&gt;(A4taxstdlife+$E530),((Input!$P$146+Input!$P$112)*$P$7)-SUM($P530:S530),((Input!$P$146+Input!$P$112)*$P$7)/A4taxstdlife))</f>
        <v>0</v>
      </c>
      <c r="U530" s="161">
        <f>IF(A4taxstdlife="n/a","n/a",IF(U$3&gt;(A4taxstdlife+$E530),((Input!$P$146+Input!$P$112)*$P$7)-SUM($P530:T530),((Input!$P$146+Input!$P$112)*$P$7)/A4taxstdlife))</f>
        <v>0</v>
      </c>
      <c r="V530" s="161">
        <f>IF(A4taxstdlife="n/a","n/a",IF(V$3&gt;(A4taxstdlife+$E530),((Input!$P$146+Input!$P$112)*$P$7)-SUM($P530:U530),((Input!$P$146+Input!$P$112)*$P$7)/A4taxstdlife))</f>
        <v>0</v>
      </c>
      <c r="W530" s="161">
        <f>IF(A4taxstdlife="n/a","n/a",IF(W$3&gt;(A4taxstdlife+$E530),((Input!$P$146+Input!$P$112)*$P$7)-SUM($P530:V530),((Input!$P$146+Input!$P$112)*$P$7)/A4taxstdlife))</f>
        <v>0</v>
      </c>
      <c r="X530" s="161">
        <f>IF(A4taxstdlife="n/a","n/a",IF(X$3&gt;(A4taxstdlife+$E530),((Input!$P$146+Input!$P$112)*$P$7)-SUM($P530:W530),((Input!$P$146+Input!$P$112)*$P$7)/A4taxstdlife))</f>
        <v>0</v>
      </c>
      <c r="Y530" s="161">
        <f>IF(A4taxstdlife="n/a","n/a",IF(Y$3&gt;(A4taxstdlife+$E530),((Input!$P$146+Input!$P$112)*$P$7)-SUM($P530:X530),((Input!$P$146+Input!$P$112)*$P$7)/A4taxstdlife))</f>
        <v>0</v>
      </c>
      <c r="Z530" s="161">
        <f>IF(A4taxstdlife="n/a","n/a",IF(Z$3&gt;(A4taxstdlife+$E530),((Input!$P$146+Input!$P$112)*$P$7)-SUM($P530:Y530),((Input!$P$146+Input!$P$112)*$P$7)/A4taxstdlife))</f>
        <v>0</v>
      </c>
      <c r="AA530" s="161">
        <f>IF(A4taxstdlife="n/a","n/a",IF(AA$3&gt;(A4taxstdlife+$E530),((Input!$P$146+Input!$P$112)*$P$7)-SUM($P530:Z530),((Input!$P$146+Input!$P$112)*$P$7)/A4taxstdlife))</f>
        <v>0</v>
      </c>
      <c r="AB530" s="161">
        <f>IF(A4taxstdlife="n/a","n/a",IF(AB$3&gt;(A4taxstdlife+$E530),((Input!$P$146+Input!$P$112)*$P$7)-SUM($P530:AA530),((Input!$P$146+Input!$P$112)*$P$7)/A4taxstdlife))</f>
        <v>0</v>
      </c>
      <c r="AC530" s="161">
        <f>IF(A4taxstdlife="n/a","n/a",IF(AC$3&gt;(A4taxstdlife+$E530),((Input!$P$146+Input!$P$112)*$P$7)-SUM($P530:AB530),((Input!$P$146+Input!$P$112)*$P$7)/A4taxstdlife))</f>
        <v>0</v>
      </c>
      <c r="AD530" s="161">
        <f>IF(A4taxstdlife="n/a","n/a",IF(AD$3&gt;(A4taxstdlife+$E530),((Input!$P$146+Input!$P$112)*$P$7)-SUM($P530:AC530),((Input!$P$146+Input!$P$112)*$P$7)/A4taxstdlife))</f>
        <v>0</v>
      </c>
      <c r="AE530" s="161">
        <f>IF(A4taxstdlife="n/a","n/a",IF(AE$3&gt;(A4taxstdlife+$E530),((Input!$P$146+Input!$P$112)*$P$7)-SUM($P530:AD530),((Input!$P$146+Input!$P$112)*$P$7)/A4taxstdlife))</f>
        <v>0</v>
      </c>
      <c r="AF530" s="161">
        <f>IF(A4taxstdlife="n/a","n/a",IF(AF$3&gt;(A4taxstdlife+$E530),((Input!$P$146+Input!$P$112)*$P$7)-SUM($P530:AE530),((Input!$P$146+Input!$P$112)*$P$7)/A4taxstdlife))</f>
        <v>0</v>
      </c>
      <c r="AG530" s="161">
        <f>IF(A4taxstdlife="n/a","n/a",IF(AG$3&gt;(A4taxstdlife+$E530),((Input!$P$146+Input!$P$112)*$P$7)-SUM($P530:AF530),((Input!$P$146+Input!$P$112)*$P$7)/A4taxstdlife))</f>
        <v>0</v>
      </c>
      <c r="AH530" s="161">
        <f>IF(A4taxstdlife="n/a","n/a",IF(AH$3&gt;(A4taxstdlife+$E530),((Input!$P$146+Input!$P$112)*$P$7)-SUM($P530:AG530),((Input!$P$146+Input!$P$112)*$P$7)/A4taxstdlife))</f>
        <v>0</v>
      </c>
      <c r="AI530" s="161">
        <f>IF(A4taxstdlife="n/a","n/a",IF(AI$3&gt;(A4taxstdlife+$E530),((Input!$P$146+Input!$P$112)*$P$7)-SUM($P530:AH530),((Input!$P$146+Input!$P$112)*$P$7)/A4taxstdlife))</f>
        <v>0</v>
      </c>
      <c r="AJ530" s="161">
        <f>IF(A4taxstdlife="n/a","n/a",IF(AJ$3&gt;(A4taxstdlife+$E530),((Input!$P$146+Input!$P$112)*$P$7)-SUM($P530:AI530),((Input!$P$146+Input!$P$112)*$P$7)/A4taxstdlife))</f>
        <v>0</v>
      </c>
      <c r="AK530" s="161">
        <f>IF(A4taxstdlife="n/a","n/a",IF(AK$3&gt;(A4taxstdlife+$E530),((Input!$P$146+Input!$P$112)*$P$7)-SUM($P530:AJ530),((Input!$P$146+Input!$P$112)*$P$7)/A4taxstdlife))</f>
        <v>0</v>
      </c>
      <c r="AL530" s="161">
        <f>IF(A4taxstdlife="n/a","n/a",IF(AL$3&gt;(A4taxstdlife+$E530),((Input!$P$146+Input!$P$112)*$P$7)-SUM($P530:AK530),((Input!$P$146+Input!$P$112)*$P$7)/A4taxstdlife))</f>
        <v>0</v>
      </c>
      <c r="AM530" s="161">
        <f>IF(A4taxstdlife="n/a","n/a",IF(AM$3&gt;(A4taxstdlife+$E530),((Input!$P$146+Input!$P$112)*$P$7)-SUM($P530:AL530),((Input!$P$146+Input!$P$112)*$P$7)/A4taxstdlife))</f>
        <v>0</v>
      </c>
      <c r="AN530" s="161">
        <f>IF(A4taxstdlife="n/a","n/a",IF(AN$3&gt;(A4taxstdlife+$E530),((Input!$P$146+Input!$P$112)*$P$7)-SUM($P530:AM530),((Input!$P$146+Input!$P$112)*$P$7)/A4taxstdlife))</f>
        <v>0</v>
      </c>
      <c r="AO530" s="161">
        <f>IF(A4taxstdlife="n/a","n/a",IF(AO$3&gt;(A4taxstdlife+$E530),((Input!$P$146+Input!$P$112)*$P$7)-SUM($P530:AN530),((Input!$P$146+Input!$P$112)*$P$7)/A4taxstdlife))</f>
        <v>0</v>
      </c>
      <c r="AP530" s="161">
        <f>IF(A4taxstdlife="n/a","n/a",IF(AP$3&gt;(A4taxstdlife+$E530),((Input!$P$146+Input!$P$112)*$P$7)-SUM($P530:AO530),((Input!$P$146+Input!$P$112)*$P$7)/A4taxstdlife))</f>
        <v>0</v>
      </c>
      <c r="AQ530" s="161">
        <f>IF(A4taxstdlife="n/a","n/a",IF(AQ$3&gt;(A4taxstdlife+$E530),((Input!$P$146+Input!$P$112)*$P$7)-SUM($P530:AP530),((Input!$P$146+Input!$P$112)*$P$7)/A4taxstdlife))</f>
        <v>0</v>
      </c>
      <c r="AR530" s="161">
        <f>IF(A4taxstdlife="n/a","n/a",IF(AR$3&gt;(A4taxstdlife+$E530),((Input!$P$146+Input!$P$112)*$P$7)-SUM($P530:AQ530),((Input!$P$146+Input!$P$112)*$P$7)/A4taxstdlife))</f>
        <v>0</v>
      </c>
      <c r="AS530" s="161">
        <f>IF(A4taxstdlife="n/a","n/a",IF(AS$3&gt;(A4taxstdlife+$E530),((Input!$P$146+Input!$P$112)*$P$7)-SUM($P530:AR530),((Input!$P$146+Input!$P$112)*$P$7)/A4taxstdlife))</f>
        <v>0</v>
      </c>
      <c r="AT530" s="161">
        <f>IF(A4taxstdlife="n/a","n/a",IF(AT$3&gt;(A4taxstdlife+$E530),((Input!$P$146+Input!$P$112)*$P$7)-SUM($P530:AS530),((Input!$P$146+Input!$P$112)*$P$7)/A4taxstdlife))</f>
        <v>0</v>
      </c>
      <c r="AU530" s="161">
        <f>IF(A4taxstdlife="n/a","n/a",IF(AU$3&gt;(A4taxstdlife+$E530),((Input!$P$146+Input!$P$112)*$P$7)-SUM($P530:AT530),((Input!$P$146+Input!$P$112)*$P$7)/A4taxstdlife))</f>
        <v>0</v>
      </c>
      <c r="AV530" s="161">
        <f>IF(A4taxstdlife="n/a","n/a",IF(AV$3&gt;(A4taxstdlife+$E530),((Input!$P$146+Input!$P$112)*$P$7)-SUM($P530:AU530),((Input!$P$146+Input!$P$112)*$P$7)/A4taxstdlife))</f>
        <v>0</v>
      </c>
      <c r="AW530" s="161">
        <f>IF(A4taxstdlife="n/a","n/a",IF(AW$3&gt;(A4taxstdlife+$E530),((Input!$P$146+Input!$P$112)*$P$7)-SUM($P530:AV530),((Input!$P$146+Input!$P$112)*$P$7)/A4taxstdlife))</f>
        <v>0</v>
      </c>
      <c r="AX530" s="161">
        <f>IF(A4taxstdlife="n/a","n/a",IF(AX$3&gt;(A4taxstdlife+$E530),((Input!$P$146+Input!$P$112)*$P$7)-SUM($P530:AW530),((Input!$P$146+Input!$P$112)*$P$7)/A4taxstdlife))</f>
        <v>0</v>
      </c>
      <c r="AY530" s="161">
        <f>IF(A4taxstdlife="n/a","n/a",IF(AY$3&gt;(A4taxstdlife+$E530),((Input!$P$146+Input!$P$112)*$P$7)-SUM($P530:AX530),((Input!$P$146+Input!$P$112)*$P$7)/A4taxstdlife))</f>
        <v>0</v>
      </c>
      <c r="AZ530" s="161">
        <f>IF(A4taxstdlife="n/a","n/a",IF(AZ$3&gt;(A4taxstdlife+$E530),((Input!$P$146+Input!$P$112)*$P$7)-SUM($P530:AY530),((Input!$P$146+Input!$P$112)*$P$7)/A4taxstdlife))</f>
        <v>0</v>
      </c>
      <c r="BA530" s="161">
        <f>IF(A4taxstdlife="n/a","n/a",IF(BA$3&gt;(A4taxstdlife+$E530),((Input!$P$146+Input!$P$112)*$P$7)-SUM($P530:AZ530),((Input!$P$146+Input!$P$112)*$P$7)/A4taxstdlife))</f>
        <v>0</v>
      </c>
      <c r="BB530" s="161">
        <f>IF(A4taxstdlife="n/a","n/a",IF(BB$3&gt;(A4taxstdlife+$E530),((Input!$P$146+Input!$P$112)*$P$7)-SUM($P530:BA530),((Input!$P$146+Input!$P$112)*$P$7)/A4taxstdlife))</f>
        <v>0</v>
      </c>
      <c r="BC530" s="161">
        <f>IF(A4taxstdlife="n/a","n/a",IF(BC$3&gt;(A4taxstdlife+$E530),((Input!$P$146+Input!$P$112)*$P$7)-SUM($P530:BB530),((Input!$P$146+Input!$P$112)*$P$7)/A4taxstdlife))</f>
        <v>0</v>
      </c>
      <c r="BD530" s="161">
        <f>IF(A4taxstdlife="n/a","n/a",IF(BD$3&gt;(A4taxstdlife+$E530),((Input!$P$146+Input!$P$112)*$P$7)-SUM($P530:BC530),((Input!$P$146+Input!$P$112)*$P$7)/A4taxstdlife))</f>
        <v>0</v>
      </c>
      <c r="BE530" s="161">
        <f>IF(A4taxstdlife="n/a","n/a",IF(BE$3&gt;(A4taxstdlife+$E530),((Input!$P$146+Input!$P$112)*$P$7)-SUM($P530:BD530),((Input!$P$146+Input!$P$112)*$P$7)/A4taxstdlife))</f>
        <v>0</v>
      </c>
      <c r="BF530" s="161">
        <f>IF(A4taxstdlife="n/a","n/a",IF(BF$3&gt;(A4taxstdlife+$E530),((Input!$P$146+Input!$P$112)*$P$7)-SUM($P530:BE530),((Input!$P$146+Input!$P$112)*$P$7)/A4taxstdlife))</f>
        <v>0</v>
      </c>
      <c r="BG530" s="161">
        <f>IF(A4taxstdlife="n/a","n/a",IF(BG$3&gt;(A4taxstdlife+$E530),((Input!$P$146+Input!$P$112)*$P$7)-SUM($P530:BF530),((Input!$P$146+Input!$P$112)*$P$7)/A4taxstdlife))</f>
        <v>0</v>
      </c>
      <c r="BH530" s="161">
        <f>IF(A4taxstdlife="n/a","n/a",IF(BH$3&gt;(A4taxstdlife+$E530),((Input!$P$146+Input!$P$112)*$P$7)-SUM($P530:BG530),((Input!$P$146+Input!$P$112)*$P$7)/A4taxstdlife))</f>
        <v>0</v>
      </c>
      <c r="BI530" s="161">
        <f>IF(A4taxstdlife="n/a","n/a",IF(BI$3&gt;(A4taxstdlife+$E530),((Input!$P$146+Input!$P$112)*$P$7)-SUM($P530:BH530),((Input!$P$146+Input!$P$112)*$P$7)/A4taxstdlife))</f>
        <v>0</v>
      </c>
      <c r="BJ530" s="19"/>
      <c r="BK530" s="19"/>
    </row>
    <row r="531" spans="1:63" s="6" customFormat="1" hidden="1" outlineLevel="1" x14ac:dyDescent="0.2">
      <c r="A531" s="19"/>
      <c r="B531" s="19"/>
      <c r="C531" s="35">
        <f>Asset4</f>
        <v>0</v>
      </c>
      <c r="D531" s="19"/>
      <c r="E531" s="19"/>
      <c r="F531" s="32"/>
      <c r="G531" s="156">
        <f t="shared" ref="G531:AL531" si="112">SUM(G519:G530)</f>
        <v>0</v>
      </c>
      <c r="H531" s="156">
        <f t="shared" si="112"/>
        <v>0</v>
      </c>
      <c r="I531" s="156">
        <f t="shared" si="112"/>
        <v>0</v>
      </c>
      <c r="J531" s="156">
        <f t="shared" si="112"/>
        <v>0</v>
      </c>
      <c r="K531" s="156">
        <f t="shared" si="112"/>
        <v>0</v>
      </c>
      <c r="L531" s="156">
        <f t="shared" si="112"/>
        <v>0</v>
      </c>
      <c r="M531" s="156">
        <f t="shared" si="112"/>
        <v>0</v>
      </c>
      <c r="N531" s="156">
        <f t="shared" si="112"/>
        <v>0</v>
      </c>
      <c r="O531" s="156">
        <f t="shared" si="112"/>
        <v>0</v>
      </c>
      <c r="P531" s="156">
        <f t="shared" si="112"/>
        <v>0</v>
      </c>
      <c r="Q531" s="156">
        <f t="shared" si="112"/>
        <v>0</v>
      </c>
      <c r="R531" s="156">
        <f t="shared" si="112"/>
        <v>0</v>
      </c>
      <c r="S531" s="156">
        <f t="shared" si="112"/>
        <v>0</v>
      </c>
      <c r="T531" s="156">
        <f t="shared" si="112"/>
        <v>0</v>
      </c>
      <c r="U531" s="156">
        <f t="shared" si="112"/>
        <v>0</v>
      </c>
      <c r="V531" s="156">
        <f t="shared" si="112"/>
        <v>0</v>
      </c>
      <c r="W531" s="156">
        <f t="shared" si="112"/>
        <v>0</v>
      </c>
      <c r="X531" s="156">
        <f t="shared" si="112"/>
        <v>0</v>
      </c>
      <c r="Y531" s="156">
        <f t="shared" si="112"/>
        <v>0</v>
      </c>
      <c r="Z531" s="156">
        <f t="shared" si="112"/>
        <v>0</v>
      </c>
      <c r="AA531" s="156">
        <f t="shared" si="112"/>
        <v>0</v>
      </c>
      <c r="AB531" s="156">
        <f t="shared" si="112"/>
        <v>0</v>
      </c>
      <c r="AC531" s="156">
        <f t="shared" si="112"/>
        <v>0</v>
      </c>
      <c r="AD531" s="156">
        <f t="shared" si="112"/>
        <v>0</v>
      </c>
      <c r="AE531" s="156">
        <f t="shared" si="112"/>
        <v>0</v>
      </c>
      <c r="AF531" s="156">
        <f t="shared" si="112"/>
        <v>0</v>
      </c>
      <c r="AG531" s="156">
        <f t="shared" si="112"/>
        <v>0</v>
      </c>
      <c r="AH531" s="156">
        <f t="shared" si="112"/>
        <v>0</v>
      </c>
      <c r="AI531" s="156">
        <f t="shared" si="112"/>
        <v>0</v>
      </c>
      <c r="AJ531" s="156">
        <f t="shared" si="112"/>
        <v>0</v>
      </c>
      <c r="AK531" s="156">
        <f t="shared" si="112"/>
        <v>0</v>
      </c>
      <c r="AL531" s="156">
        <f t="shared" si="112"/>
        <v>0</v>
      </c>
      <c r="AM531" s="156">
        <f t="shared" ref="AM531:BI531" si="113">SUM(AM519:AM530)</f>
        <v>0</v>
      </c>
      <c r="AN531" s="156">
        <f t="shared" si="113"/>
        <v>0</v>
      </c>
      <c r="AO531" s="156">
        <f t="shared" si="113"/>
        <v>0</v>
      </c>
      <c r="AP531" s="156">
        <f t="shared" si="113"/>
        <v>0</v>
      </c>
      <c r="AQ531" s="156">
        <f t="shared" si="113"/>
        <v>0</v>
      </c>
      <c r="AR531" s="156">
        <f t="shared" si="113"/>
        <v>0</v>
      </c>
      <c r="AS531" s="156">
        <f t="shared" si="113"/>
        <v>0</v>
      </c>
      <c r="AT531" s="156">
        <f t="shared" si="113"/>
        <v>0</v>
      </c>
      <c r="AU531" s="156">
        <f t="shared" si="113"/>
        <v>0</v>
      </c>
      <c r="AV531" s="156">
        <f t="shared" si="113"/>
        <v>0</v>
      </c>
      <c r="AW531" s="156">
        <f t="shared" si="113"/>
        <v>0</v>
      </c>
      <c r="AX531" s="156">
        <f t="shared" si="113"/>
        <v>0</v>
      </c>
      <c r="AY531" s="156">
        <f t="shared" si="113"/>
        <v>0</v>
      </c>
      <c r="AZ531" s="156">
        <f t="shared" si="113"/>
        <v>0</v>
      </c>
      <c r="BA531" s="156">
        <f t="shared" si="113"/>
        <v>0</v>
      </c>
      <c r="BB531" s="156">
        <f t="shared" si="113"/>
        <v>0</v>
      </c>
      <c r="BC531" s="156">
        <f t="shared" si="113"/>
        <v>0</v>
      </c>
      <c r="BD531" s="156">
        <f t="shared" si="113"/>
        <v>0</v>
      </c>
      <c r="BE531" s="156">
        <f t="shared" si="113"/>
        <v>0</v>
      </c>
      <c r="BF531" s="156">
        <f t="shared" si="113"/>
        <v>0</v>
      </c>
      <c r="BG531" s="156">
        <f t="shared" si="113"/>
        <v>0</v>
      </c>
      <c r="BH531" s="156">
        <f t="shared" si="113"/>
        <v>0</v>
      </c>
      <c r="BI531" s="156">
        <f t="shared" si="113"/>
        <v>0</v>
      </c>
      <c r="BJ531" s="19"/>
      <c r="BK531" s="19"/>
    </row>
    <row r="532" spans="1:63" s="6" customFormat="1" hidden="1" outlineLevel="2" x14ac:dyDescent="0.2">
      <c r="A532" s="19"/>
      <c r="B532" s="126">
        <f>C544</f>
        <v>0</v>
      </c>
      <c r="C532" s="43"/>
      <c r="D532" s="44" t="s">
        <v>72</v>
      </c>
      <c r="E532" s="43"/>
      <c r="F532" s="45"/>
      <c r="G532" s="160">
        <f>IF(G$3&gt;A5taxremlife,A5taxvalue-SUM($F532:F532),IF(A5taxremlife="N/A","n/a",A5taxvalue/A5taxremlife))</f>
        <v>0</v>
      </c>
      <c r="H532" s="160">
        <f>IF(H$3&gt;A5taxremlife,A5taxvalue-SUM($F532:G532),IF(A5taxremlife="N/A","n/a",A5taxvalue/A5taxremlife))</f>
        <v>0</v>
      </c>
      <c r="I532" s="160">
        <f>IF(I$3&gt;A5taxremlife,A5taxvalue-SUM($F532:H532),IF(A5taxremlife="N/A","n/a",A5taxvalue/A5taxremlife))</f>
        <v>0</v>
      </c>
      <c r="J532" s="160">
        <f>IF(J$3&gt;A5taxremlife,A5taxvalue-SUM($F532:I532),IF(A5taxremlife="N/A","n/a",A5taxvalue/A5taxremlife))</f>
        <v>0</v>
      </c>
      <c r="K532" s="160">
        <f>IF(K$3&gt;A5taxremlife,A5taxvalue-SUM($F532:J532),IF(A5taxremlife="N/A","n/a",A5taxvalue/A5taxremlife))</f>
        <v>0</v>
      </c>
      <c r="L532" s="160">
        <f>IF(L$3&gt;A5taxremlife,A5taxvalue-SUM($F532:K532),IF(A5taxremlife="N/A","n/a",A5taxvalue/A5taxremlife))</f>
        <v>0</v>
      </c>
      <c r="M532" s="160">
        <f>IF(M$3&gt;A5taxremlife,A5taxvalue-SUM($F532:L532),IF(A5taxremlife="N/A","n/a",A5taxvalue/A5taxremlife))</f>
        <v>0</v>
      </c>
      <c r="N532" s="160">
        <f>IF(N$3&gt;A5taxremlife,A5taxvalue-SUM($F532:M532),IF(A5taxremlife="N/A","n/a",A5taxvalue/A5taxremlife))</f>
        <v>0</v>
      </c>
      <c r="O532" s="160">
        <f>IF(O$3&gt;A5taxremlife,A5taxvalue-SUM($F532:N532),IF(A5taxremlife="N/A","n/a",A5taxvalue/A5taxremlife))</f>
        <v>0</v>
      </c>
      <c r="P532" s="160">
        <f>IF(P$3&gt;A5taxremlife,A5taxvalue-SUM($F532:O532),IF(A5taxremlife="N/A","n/a",A5taxvalue/A5taxremlife))</f>
        <v>0</v>
      </c>
      <c r="Q532" s="160">
        <f>IF(Q$3&gt;A5taxremlife,A5taxvalue-SUM($F532:P532),IF(A5taxremlife="N/A","n/a",A5taxvalue/A5taxremlife))</f>
        <v>0</v>
      </c>
      <c r="R532" s="160">
        <f>IF(R$3&gt;A5taxremlife,A5taxvalue-SUM($F532:Q532),IF(A5taxremlife="N/A","n/a",A5taxvalue/A5taxremlife))</f>
        <v>0</v>
      </c>
      <c r="S532" s="160">
        <f>IF(S$3&gt;A5taxremlife,A5taxvalue-SUM($F532:R532),IF(A5taxremlife="N/A","n/a",A5taxvalue/A5taxremlife))</f>
        <v>0</v>
      </c>
      <c r="T532" s="160">
        <f>IF(T$3&gt;A5taxremlife,A5taxvalue-SUM($F532:S532),IF(A5taxremlife="N/A","n/a",A5taxvalue/A5taxremlife))</f>
        <v>0</v>
      </c>
      <c r="U532" s="160">
        <f>IF(U$3&gt;A5taxremlife,A5taxvalue-SUM($F532:T532),IF(A5taxremlife="N/A","n/a",A5taxvalue/A5taxremlife))</f>
        <v>0</v>
      </c>
      <c r="V532" s="160">
        <f>IF(V$3&gt;A5taxremlife,A5taxvalue-SUM($F532:U532),IF(A5taxremlife="N/A","n/a",A5taxvalue/A5taxremlife))</f>
        <v>0</v>
      </c>
      <c r="W532" s="160">
        <f>IF(W$3&gt;A5taxremlife,A5taxvalue-SUM($F532:V532),IF(A5taxremlife="N/A","n/a",A5taxvalue/A5taxremlife))</f>
        <v>0</v>
      </c>
      <c r="X532" s="160">
        <f>IF(X$3&gt;A5taxremlife,A5taxvalue-SUM($F532:W532),IF(A5taxremlife="N/A","n/a",A5taxvalue/A5taxremlife))</f>
        <v>0</v>
      </c>
      <c r="Y532" s="160">
        <f>IF(Y$3&gt;A5taxremlife,A5taxvalue-SUM($F532:X532),IF(A5taxremlife="N/A","n/a",A5taxvalue/A5taxremlife))</f>
        <v>0</v>
      </c>
      <c r="Z532" s="160">
        <f>IF(Z$3&gt;A5taxremlife,A5taxvalue-SUM($F532:Y532),IF(A5taxremlife="N/A","n/a",A5taxvalue/A5taxremlife))</f>
        <v>0</v>
      </c>
      <c r="AA532" s="160">
        <f>IF(AA$3&gt;A5taxremlife,A5taxvalue-SUM($F532:Z532),IF(A5taxremlife="N/A","n/a",A5taxvalue/A5taxremlife))</f>
        <v>0</v>
      </c>
      <c r="AB532" s="160">
        <f>IF(AB$3&gt;A5taxremlife,A5taxvalue-SUM($F532:AA532),IF(A5taxremlife="N/A","n/a",A5taxvalue/A5taxremlife))</f>
        <v>0</v>
      </c>
      <c r="AC532" s="160">
        <f>IF(AC$3&gt;A5taxremlife,A5taxvalue-SUM($F532:AB532),IF(A5taxremlife="N/A","n/a",A5taxvalue/A5taxremlife))</f>
        <v>0</v>
      </c>
      <c r="AD532" s="160">
        <f>IF(AD$3&gt;A5taxremlife,A5taxvalue-SUM($F532:AC532),IF(A5taxremlife="N/A","n/a",A5taxvalue/A5taxremlife))</f>
        <v>0</v>
      </c>
      <c r="AE532" s="160">
        <f>IF(AE$3&gt;A5taxremlife,A5taxvalue-SUM($F532:AD532),IF(A5taxremlife="N/A","n/a",A5taxvalue/A5taxremlife))</f>
        <v>0</v>
      </c>
      <c r="AF532" s="160">
        <f>IF(AF$3&gt;A5taxremlife,A5taxvalue-SUM($F532:AE532),IF(A5taxremlife="N/A","n/a",A5taxvalue/A5taxremlife))</f>
        <v>0</v>
      </c>
      <c r="AG532" s="160">
        <f>IF(AG$3&gt;A5taxremlife,A5taxvalue-SUM($F532:AF532),IF(A5taxremlife="N/A","n/a",A5taxvalue/A5taxremlife))</f>
        <v>0</v>
      </c>
      <c r="AH532" s="160">
        <f>IF(AH$3&gt;A5taxremlife,A5taxvalue-SUM($F532:AG532),IF(A5taxremlife="N/A","n/a",A5taxvalue/A5taxremlife))</f>
        <v>0</v>
      </c>
      <c r="AI532" s="160">
        <f>IF(AI$3&gt;A5taxremlife,A5taxvalue-SUM($F532:AH532),IF(A5taxremlife="N/A","n/a",A5taxvalue/A5taxremlife))</f>
        <v>0</v>
      </c>
      <c r="AJ532" s="160">
        <f>IF(AJ$3&gt;A5taxremlife,A5taxvalue-SUM($F532:AI532),IF(A5taxremlife="N/A","n/a",A5taxvalue/A5taxremlife))</f>
        <v>0</v>
      </c>
      <c r="AK532" s="160">
        <f>IF(AK$3&gt;A5taxremlife,A5taxvalue-SUM($F532:AJ532),IF(A5taxremlife="N/A","n/a",A5taxvalue/A5taxremlife))</f>
        <v>0</v>
      </c>
      <c r="AL532" s="160">
        <f>IF(AL$3&gt;A5taxremlife,A5taxvalue-SUM($F532:AK532),IF(A5taxremlife="N/A","n/a",A5taxvalue/A5taxremlife))</f>
        <v>0</v>
      </c>
      <c r="AM532" s="160">
        <f>IF(AM$3&gt;A5taxremlife,A5taxvalue-SUM($F532:AL532),IF(A5taxremlife="N/A","n/a",A5taxvalue/A5taxremlife))</f>
        <v>0</v>
      </c>
      <c r="AN532" s="160">
        <f>IF(AN$3&gt;A5taxremlife,A5taxvalue-SUM($F532:AM532),IF(A5taxremlife="N/A","n/a",A5taxvalue/A5taxremlife))</f>
        <v>0</v>
      </c>
      <c r="AO532" s="160">
        <f>IF(AO$3&gt;A5taxremlife,A5taxvalue-SUM($F532:AN532),IF(A5taxremlife="N/A","n/a",A5taxvalue/A5taxremlife))</f>
        <v>0</v>
      </c>
      <c r="AP532" s="160">
        <f>IF(AP$3&gt;A5taxremlife,A5taxvalue-SUM($F532:AO532),IF(A5taxremlife="N/A","n/a",A5taxvalue/A5taxremlife))</f>
        <v>0</v>
      </c>
      <c r="AQ532" s="160">
        <f>IF(AQ$3&gt;A5taxremlife,A5taxvalue-SUM($F532:AP532),IF(A5taxremlife="N/A","n/a",A5taxvalue/A5taxremlife))</f>
        <v>0</v>
      </c>
      <c r="AR532" s="160">
        <f>IF(AR$3&gt;A5taxremlife,A5taxvalue-SUM($F532:AQ532),IF(A5taxremlife="N/A","n/a",A5taxvalue/A5taxremlife))</f>
        <v>0</v>
      </c>
      <c r="AS532" s="160">
        <f>IF(AS$3&gt;A5taxremlife,A5taxvalue-SUM($F532:AR532),IF(A5taxremlife="N/A","n/a",A5taxvalue/A5taxremlife))</f>
        <v>0</v>
      </c>
      <c r="AT532" s="160">
        <f>IF(AT$3&gt;A5taxremlife,A5taxvalue-SUM($F532:AS532),IF(A5taxremlife="N/A","n/a",A5taxvalue/A5taxremlife))</f>
        <v>0</v>
      </c>
      <c r="AU532" s="160">
        <f>IF(AU$3&gt;A5taxremlife,A5taxvalue-SUM($F532:AT532),IF(A5taxremlife="N/A","n/a",A5taxvalue/A5taxremlife))</f>
        <v>0</v>
      </c>
      <c r="AV532" s="160">
        <f>IF(AV$3&gt;A5taxremlife,A5taxvalue-SUM($F532:AU532),IF(A5taxremlife="N/A","n/a",A5taxvalue/A5taxremlife))</f>
        <v>0</v>
      </c>
      <c r="AW532" s="160">
        <f>IF(AW$3&gt;A5taxremlife,A5taxvalue-SUM($F532:AV532),IF(A5taxremlife="N/A","n/a",A5taxvalue/A5taxremlife))</f>
        <v>0</v>
      </c>
      <c r="AX532" s="160">
        <f>IF(AX$3&gt;A5taxremlife,A5taxvalue-SUM($F532:AW532),IF(A5taxremlife="N/A","n/a",A5taxvalue/A5taxremlife))</f>
        <v>0</v>
      </c>
      <c r="AY532" s="160">
        <f>IF(AY$3&gt;A5taxremlife,A5taxvalue-SUM($F532:AX532),IF(A5taxremlife="N/A","n/a",A5taxvalue/A5taxremlife))</f>
        <v>0</v>
      </c>
      <c r="AZ532" s="160">
        <f>IF(AZ$3&gt;A5taxremlife,A5taxvalue-SUM($F532:AY532),IF(A5taxremlife="N/A","n/a",A5taxvalue/A5taxremlife))</f>
        <v>0</v>
      </c>
      <c r="BA532" s="160">
        <f>IF(BA$3&gt;A5taxremlife,A5taxvalue-SUM($F532:AZ532),IF(A5taxremlife="N/A","n/a",A5taxvalue/A5taxremlife))</f>
        <v>0</v>
      </c>
      <c r="BB532" s="160">
        <f>IF(BB$3&gt;A5taxremlife,A5taxvalue-SUM($F532:BA532),IF(A5taxremlife="N/A","n/a",A5taxvalue/A5taxremlife))</f>
        <v>0</v>
      </c>
      <c r="BC532" s="160">
        <f>IF(BC$3&gt;A5taxremlife,A5taxvalue-SUM($F532:BB532),IF(A5taxremlife="N/A","n/a",A5taxvalue/A5taxremlife))</f>
        <v>0</v>
      </c>
      <c r="BD532" s="160">
        <f>IF(BD$3&gt;A5taxremlife,A5taxvalue-SUM($F532:BC532),IF(A5taxremlife="N/A","n/a",A5taxvalue/A5taxremlife))</f>
        <v>0</v>
      </c>
      <c r="BE532" s="160">
        <f>IF(BE$3&gt;A5taxremlife,A5taxvalue-SUM($F532:BD532),IF(A5taxremlife="N/A","n/a",A5taxvalue/A5taxremlife))</f>
        <v>0</v>
      </c>
      <c r="BF532" s="160">
        <f>IF(BF$3&gt;A5taxremlife,A5taxvalue-SUM($F532:BE532),IF(A5taxremlife="N/A","n/a",A5taxvalue/A5taxremlife))</f>
        <v>0</v>
      </c>
      <c r="BG532" s="160">
        <f>IF(BG$3&gt;A5taxremlife,A5taxvalue-SUM($F532:BF532),IF(A5taxremlife="N/A","n/a",A5taxvalue/A5taxremlife))</f>
        <v>0</v>
      </c>
      <c r="BH532" s="160">
        <f>IF(BH$3&gt;A5taxremlife,A5taxvalue-SUM($F532:BG532),IF(A5taxremlife="N/A","n/a",A5taxvalue/A5taxremlife))</f>
        <v>0</v>
      </c>
      <c r="BI532" s="160">
        <f>IF(BI$3&gt;A5taxremlife,A5taxvalue-SUM($F532:BH532),IF(A5taxremlife="N/A","n/a",A5taxvalue/A5taxremlife))</f>
        <v>0</v>
      </c>
      <c r="BJ532" s="19"/>
      <c r="BK532" s="19"/>
    </row>
    <row r="533" spans="1:63" s="6" customFormat="1" hidden="1" outlineLevel="2" x14ac:dyDescent="0.2">
      <c r="A533" s="19"/>
      <c r="B533" s="19"/>
      <c r="C533" s="35"/>
      <c r="D533" s="469" t="s">
        <v>71</v>
      </c>
      <c r="E533" s="281">
        <v>0</v>
      </c>
      <c r="F533" s="37"/>
      <c r="G533" s="161"/>
      <c r="H533" s="161"/>
      <c r="I533" s="161"/>
      <c r="J533" s="161"/>
      <c r="K533" s="161"/>
      <c r="L533" s="161"/>
      <c r="M533" s="161"/>
      <c r="N533" s="161"/>
      <c r="O533" s="161"/>
      <c r="P533" s="161"/>
      <c r="Q533" s="161"/>
      <c r="R533" s="161"/>
      <c r="S533" s="161"/>
      <c r="T533" s="161"/>
      <c r="U533" s="161"/>
      <c r="V533" s="161"/>
      <c r="W533" s="161"/>
      <c r="X533" s="161"/>
      <c r="Y533" s="161"/>
      <c r="Z533" s="161"/>
      <c r="AA533" s="161"/>
      <c r="AB533" s="161"/>
      <c r="AC533" s="161"/>
      <c r="AD533" s="161"/>
      <c r="AE533" s="161"/>
      <c r="AF533" s="161"/>
      <c r="AG533" s="161"/>
      <c r="AH533" s="161"/>
      <c r="AI533" s="161"/>
      <c r="AJ533" s="161"/>
      <c r="AK533" s="161"/>
      <c r="AL533" s="161"/>
      <c r="AM533" s="161"/>
      <c r="AN533" s="161"/>
      <c r="AO533" s="161"/>
      <c r="AP533" s="161"/>
      <c r="AQ533" s="161"/>
      <c r="AR533" s="161"/>
      <c r="AS533" s="161"/>
      <c r="AT533" s="161"/>
      <c r="AU533" s="161"/>
      <c r="AV533" s="161"/>
      <c r="AW533" s="161"/>
      <c r="AX533" s="161"/>
      <c r="AY533" s="161"/>
      <c r="AZ533" s="161"/>
      <c r="BA533" s="161"/>
      <c r="BB533" s="161"/>
      <c r="BC533" s="161"/>
      <c r="BD533" s="161"/>
      <c r="BE533" s="161"/>
      <c r="BF533" s="161"/>
      <c r="BG533" s="161"/>
      <c r="BH533" s="161"/>
      <c r="BI533" s="161"/>
      <c r="BJ533" s="19"/>
      <c r="BK533" s="19"/>
    </row>
    <row r="534" spans="1:63" s="6" customFormat="1" hidden="1" outlineLevel="2" x14ac:dyDescent="0.2">
      <c r="A534" s="19"/>
      <c r="B534" s="19"/>
      <c r="C534" s="35"/>
      <c r="D534" s="469"/>
      <c r="E534" s="281">
        <v>1</v>
      </c>
      <c r="F534" s="37"/>
      <c r="G534" s="304"/>
      <c r="H534" s="161">
        <f>IF(A5taxstdlife="n/a","n/a",IF(H$3&gt;(A5taxstdlife+$E534),((Input!$G$147+Input!$G$113)*$G$7)-SUM($G534:G534),((Input!$G$147+Input!$G$113)*$G$7)/A5taxstdlife))</f>
        <v>0</v>
      </c>
      <c r="I534" s="161">
        <f>IF(A5taxstdlife="n/a","n/a",IF(I$3&gt;(A5taxstdlife+$E534),((Input!$G$147+Input!$G$113)*$G$7)-SUM($G534:H534),((Input!$G$147+Input!$G$113)*$G$7)/A5taxstdlife))</f>
        <v>0</v>
      </c>
      <c r="J534" s="161">
        <f>IF(A5taxstdlife="n/a","n/a",IF(J$3&gt;(A5taxstdlife+$E534),((Input!$G$147+Input!$G$113)*$G$7)-SUM($G534:I534),((Input!$G$147+Input!$G$113)*$G$7)/A5taxstdlife))</f>
        <v>0</v>
      </c>
      <c r="K534" s="161">
        <f>IF(A5taxstdlife="n/a","n/a",IF(K$3&gt;(A5taxstdlife+$E534),((Input!$G$147+Input!$G$113)*$G$7)-SUM($G534:J534),((Input!$G$147+Input!$G$113)*$G$7)/A5taxstdlife))</f>
        <v>0</v>
      </c>
      <c r="L534" s="161">
        <f>IF(A5taxstdlife="n/a","n/a",IF(L$3&gt;(A5taxstdlife+$E534),((Input!$G$147+Input!$G$113)*$G$7)-SUM($G534:K534),((Input!$G$147+Input!$G$113)*$G$7)/A5taxstdlife))</f>
        <v>0</v>
      </c>
      <c r="M534" s="161">
        <f>IF(A5taxstdlife="n/a","n/a",IF(M$3&gt;(A5taxstdlife+$E534),((Input!$G$147+Input!$G$113)*$G$7)-SUM($G534:L534),((Input!$G$147+Input!$G$113)*$G$7)/A5taxstdlife))</f>
        <v>0</v>
      </c>
      <c r="N534" s="161">
        <f>IF(A5taxstdlife="n/a","n/a",IF(N$3&gt;(A5taxstdlife+$E534),((Input!$G$147+Input!$G$113)*$G$7)-SUM($G534:M534),((Input!$G$147+Input!$G$113)*$G$7)/A5taxstdlife))</f>
        <v>0</v>
      </c>
      <c r="O534" s="161">
        <f>IF(A5taxstdlife="n/a","n/a",IF(O$3&gt;(A5taxstdlife+$E534),((Input!$G$147+Input!$G$113)*$G$7)-SUM($G534:N534),((Input!$G$147+Input!$G$113)*$G$7)/A5taxstdlife))</f>
        <v>0</v>
      </c>
      <c r="P534" s="161">
        <f>IF(A5taxstdlife="n/a","n/a",IF(P$3&gt;(A5taxstdlife+$E534),((Input!$G$147+Input!$G$113)*$G$7)-SUM($G534:O534),((Input!$G$147+Input!$G$113)*$G$7)/A5taxstdlife))</f>
        <v>0</v>
      </c>
      <c r="Q534" s="161">
        <f>IF(A5taxstdlife="n/a","n/a",IF(Q$3&gt;(A5taxstdlife+$E534),((Input!$G$147+Input!$G$113)*$G$7)-SUM($G534:P534),((Input!$G$147+Input!$G$113)*$G$7)/A5taxstdlife))</f>
        <v>0</v>
      </c>
      <c r="R534" s="161">
        <f>IF(A5taxstdlife="n/a","n/a",IF(R$3&gt;(A5taxstdlife+$E534),((Input!$G$147+Input!$G$113)*$G$7)-SUM($G534:Q534),((Input!$G$147+Input!$G$113)*$G$7)/A5taxstdlife))</f>
        <v>0</v>
      </c>
      <c r="S534" s="161">
        <f>IF(A5taxstdlife="n/a","n/a",IF(S$3&gt;(A5taxstdlife+$E534),((Input!$G$147+Input!$G$113)*$G$7)-SUM($G534:R534),((Input!$G$147+Input!$G$113)*$G$7)/A5taxstdlife))</f>
        <v>0</v>
      </c>
      <c r="T534" s="161">
        <f>IF(A5taxstdlife="n/a","n/a",IF(T$3&gt;(A5taxstdlife+$E534),((Input!$G$147+Input!$G$113)*$G$7)-SUM($G534:S534),((Input!$G$147+Input!$G$113)*$G$7)/A5taxstdlife))</f>
        <v>0</v>
      </c>
      <c r="U534" s="161">
        <f>IF(A5taxstdlife="n/a","n/a",IF(U$3&gt;(A5taxstdlife+$E534),((Input!$G$147+Input!$G$113)*$G$7)-SUM($G534:T534),((Input!$G$147+Input!$G$113)*$G$7)/A5taxstdlife))</f>
        <v>0</v>
      </c>
      <c r="V534" s="161">
        <f>IF(A5taxstdlife="n/a","n/a",IF(V$3&gt;(A5taxstdlife+$E534),((Input!$G$147+Input!$G$113)*$G$7)-SUM($G534:U534),((Input!$G$147+Input!$G$113)*$G$7)/A5taxstdlife))</f>
        <v>0</v>
      </c>
      <c r="W534" s="161">
        <f>IF(A5taxstdlife="n/a","n/a",IF(W$3&gt;(A5taxstdlife+$E534),((Input!$G$147+Input!$G$113)*$G$7)-SUM($G534:V534),((Input!$G$147+Input!$G$113)*$G$7)/A5taxstdlife))</f>
        <v>0</v>
      </c>
      <c r="X534" s="161">
        <f>IF(A5taxstdlife="n/a","n/a",IF(X$3&gt;(A5taxstdlife+$E534),((Input!$G$147+Input!$G$113)*$G$7)-SUM($G534:W534),((Input!$G$147+Input!$G$113)*$G$7)/A5taxstdlife))</f>
        <v>0</v>
      </c>
      <c r="Y534" s="161">
        <f>IF(A5taxstdlife="n/a","n/a",IF(Y$3&gt;(A5taxstdlife+$E534),((Input!$G$147+Input!$G$113)*$G$7)-SUM($G534:X534),((Input!$G$147+Input!$G$113)*$G$7)/A5taxstdlife))</f>
        <v>0</v>
      </c>
      <c r="Z534" s="161">
        <f>IF(A5taxstdlife="n/a","n/a",IF(Z$3&gt;(A5taxstdlife+$E534),((Input!$G$147+Input!$G$113)*$G$7)-SUM($G534:Y534),((Input!$G$147+Input!$G$113)*$G$7)/A5taxstdlife))</f>
        <v>0</v>
      </c>
      <c r="AA534" s="161">
        <f>IF(A5taxstdlife="n/a","n/a",IF(AA$3&gt;(A5taxstdlife+$E534),((Input!$G$147+Input!$G$113)*$G$7)-SUM($G534:Z534),((Input!$G$147+Input!$G$113)*$G$7)/A5taxstdlife))</f>
        <v>0</v>
      </c>
      <c r="AB534" s="161">
        <f>IF(A5taxstdlife="n/a","n/a",IF(AB$3&gt;(A5taxstdlife+$E534),((Input!$G$147+Input!$G$113)*$G$7)-SUM($G534:AA534),((Input!$G$147+Input!$G$113)*$G$7)/A5taxstdlife))</f>
        <v>0</v>
      </c>
      <c r="AC534" s="161">
        <f>IF(A5taxstdlife="n/a","n/a",IF(AC$3&gt;(A5taxstdlife+$E534),((Input!$G$147+Input!$G$113)*$G$7)-SUM($G534:AB534),((Input!$G$147+Input!$G$113)*$G$7)/A5taxstdlife))</f>
        <v>0</v>
      </c>
      <c r="AD534" s="161">
        <f>IF(A5taxstdlife="n/a","n/a",IF(AD$3&gt;(A5taxstdlife+$E534),((Input!$G$147+Input!$G$113)*$G$7)-SUM($G534:AC534),((Input!$G$147+Input!$G$113)*$G$7)/A5taxstdlife))</f>
        <v>0</v>
      </c>
      <c r="AE534" s="161">
        <f>IF(A5taxstdlife="n/a","n/a",IF(AE$3&gt;(A5taxstdlife+$E534),((Input!$G$147+Input!$G$113)*$G$7)-SUM($G534:AD534),((Input!$G$147+Input!$G$113)*$G$7)/A5taxstdlife))</f>
        <v>0</v>
      </c>
      <c r="AF534" s="161">
        <f>IF(A5taxstdlife="n/a","n/a",IF(AF$3&gt;(A5taxstdlife+$E534),((Input!$G$147+Input!$G$113)*$G$7)-SUM($G534:AE534),((Input!$G$147+Input!$G$113)*$G$7)/A5taxstdlife))</f>
        <v>0</v>
      </c>
      <c r="AG534" s="161">
        <f>IF(A5taxstdlife="n/a","n/a",IF(AG$3&gt;(A5taxstdlife+$E534),((Input!$G$147+Input!$G$113)*$G$7)-SUM($G534:AF534),((Input!$G$147+Input!$G$113)*$G$7)/A5taxstdlife))</f>
        <v>0</v>
      </c>
      <c r="AH534" s="161">
        <f>IF(A5taxstdlife="n/a","n/a",IF(AH$3&gt;(A5taxstdlife+$E534),((Input!$G$147+Input!$G$113)*$G$7)-SUM($G534:AG534),((Input!$G$147+Input!$G$113)*$G$7)/A5taxstdlife))</f>
        <v>0</v>
      </c>
      <c r="AI534" s="161">
        <f>IF(A5taxstdlife="n/a","n/a",IF(AI$3&gt;(A5taxstdlife+$E534),((Input!$G$147+Input!$G$113)*$G$7)-SUM($G534:AH534),((Input!$G$147+Input!$G$113)*$G$7)/A5taxstdlife))</f>
        <v>0</v>
      </c>
      <c r="AJ534" s="161">
        <f>IF(A5taxstdlife="n/a","n/a",IF(AJ$3&gt;(A5taxstdlife+$E534),((Input!$G$147+Input!$G$113)*$G$7)-SUM($G534:AI534),((Input!$G$147+Input!$G$113)*$G$7)/A5taxstdlife))</f>
        <v>0</v>
      </c>
      <c r="AK534" s="161">
        <f>IF(A5taxstdlife="n/a","n/a",IF(AK$3&gt;(A5taxstdlife+$E534),((Input!$G$147+Input!$G$113)*$G$7)-SUM($G534:AJ534),((Input!$G$147+Input!$G$113)*$G$7)/A5taxstdlife))</f>
        <v>0</v>
      </c>
      <c r="AL534" s="161">
        <f>IF(A5taxstdlife="n/a","n/a",IF(AL$3&gt;(A5taxstdlife+$E534),((Input!$G$147+Input!$G$113)*$G$7)-SUM($G534:AK534),((Input!$G$147+Input!$G$113)*$G$7)/A5taxstdlife))</f>
        <v>0</v>
      </c>
      <c r="AM534" s="161">
        <f>IF(A5taxstdlife="n/a","n/a",IF(AM$3&gt;(A5taxstdlife+$E534),((Input!$G$147+Input!$G$113)*$G$7)-SUM($G534:AL534),((Input!$G$147+Input!$G$113)*$G$7)/A5taxstdlife))</f>
        <v>0</v>
      </c>
      <c r="AN534" s="161">
        <f>IF(A5taxstdlife="n/a","n/a",IF(AN$3&gt;(A5taxstdlife+$E534),((Input!$G$147+Input!$G$113)*$G$7)-SUM($G534:AM534),((Input!$G$147+Input!$G$113)*$G$7)/A5taxstdlife))</f>
        <v>0</v>
      </c>
      <c r="AO534" s="161">
        <f>IF(A5taxstdlife="n/a","n/a",IF(AO$3&gt;(A5taxstdlife+$E534),((Input!$G$147+Input!$G$113)*$G$7)-SUM($G534:AN534),((Input!$G$147+Input!$G$113)*$G$7)/A5taxstdlife))</f>
        <v>0</v>
      </c>
      <c r="AP534" s="161">
        <f>IF(A5taxstdlife="n/a","n/a",IF(AP$3&gt;(A5taxstdlife+$E534),((Input!$G$147+Input!$G$113)*$G$7)-SUM($G534:AO534),((Input!$G$147+Input!$G$113)*$G$7)/A5taxstdlife))</f>
        <v>0</v>
      </c>
      <c r="AQ534" s="161">
        <f>IF(A5taxstdlife="n/a","n/a",IF(AQ$3&gt;(A5taxstdlife+$E534),((Input!$G$147+Input!$G$113)*$G$7)-SUM($G534:AP534),((Input!$G$147+Input!$G$113)*$G$7)/A5taxstdlife))</f>
        <v>0</v>
      </c>
      <c r="AR534" s="161">
        <f>IF(A5taxstdlife="n/a","n/a",IF(AR$3&gt;(A5taxstdlife+$E534),((Input!$G$147+Input!$G$113)*$G$7)-SUM($G534:AQ534),((Input!$G$147+Input!$G$113)*$G$7)/A5taxstdlife))</f>
        <v>0</v>
      </c>
      <c r="AS534" s="161">
        <f>IF(A5taxstdlife="n/a","n/a",IF(AS$3&gt;(A5taxstdlife+$E534),((Input!$G$147+Input!$G$113)*$G$7)-SUM($G534:AR534),((Input!$G$147+Input!$G$113)*$G$7)/A5taxstdlife))</f>
        <v>0</v>
      </c>
      <c r="AT534" s="161">
        <f>IF(A5taxstdlife="n/a","n/a",IF(AT$3&gt;(A5taxstdlife+$E534),((Input!$G$147+Input!$G$113)*$G$7)-SUM($G534:AS534),((Input!$G$147+Input!$G$113)*$G$7)/A5taxstdlife))</f>
        <v>0</v>
      </c>
      <c r="AU534" s="161">
        <f>IF(A5taxstdlife="n/a","n/a",IF(AU$3&gt;(A5taxstdlife+$E534),((Input!$G$147+Input!$G$113)*$G$7)-SUM($G534:AT534),((Input!$G$147+Input!$G$113)*$G$7)/A5taxstdlife))</f>
        <v>0</v>
      </c>
      <c r="AV534" s="161">
        <f>IF(A5taxstdlife="n/a","n/a",IF(AV$3&gt;(A5taxstdlife+$E534),((Input!$G$147+Input!$G$113)*$G$7)-SUM($G534:AU534),((Input!$G$147+Input!$G$113)*$G$7)/A5taxstdlife))</f>
        <v>0</v>
      </c>
      <c r="AW534" s="161">
        <f>IF(A5taxstdlife="n/a","n/a",IF(AW$3&gt;(A5taxstdlife+$E534),((Input!$G$147+Input!$G$113)*$G$7)-SUM($G534:AV534),((Input!$G$147+Input!$G$113)*$G$7)/A5taxstdlife))</f>
        <v>0</v>
      </c>
      <c r="AX534" s="161">
        <f>IF(A5taxstdlife="n/a","n/a",IF(AX$3&gt;(A5taxstdlife+$E534),((Input!$G$147+Input!$G$113)*$G$7)-SUM($G534:AW534),((Input!$G$147+Input!$G$113)*$G$7)/A5taxstdlife))</f>
        <v>0</v>
      </c>
      <c r="AY534" s="161">
        <f>IF(A5taxstdlife="n/a","n/a",IF(AY$3&gt;(A5taxstdlife+$E534),((Input!$G$147+Input!$G$113)*$G$7)-SUM($G534:AX534),((Input!$G$147+Input!$G$113)*$G$7)/A5taxstdlife))</f>
        <v>0</v>
      </c>
      <c r="AZ534" s="161">
        <f>IF(A5taxstdlife="n/a","n/a",IF(AZ$3&gt;(A5taxstdlife+$E534),((Input!$G$147+Input!$G$113)*$G$7)-SUM($G534:AY534),((Input!$G$147+Input!$G$113)*$G$7)/A5taxstdlife))</f>
        <v>0</v>
      </c>
      <c r="BA534" s="161">
        <f>IF(A5taxstdlife="n/a","n/a",IF(BA$3&gt;(A5taxstdlife+$E534),((Input!$G$147+Input!$G$113)*$G$7)-SUM($G534:AZ534),((Input!$G$147+Input!$G$113)*$G$7)/A5taxstdlife))</f>
        <v>0</v>
      </c>
      <c r="BB534" s="161">
        <f>IF(A5taxstdlife="n/a","n/a",IF(BB$3&gt;(A5taxstdlife+$E534),((Input!$G$147+Input!$G$113)*$G$7)-SUM($G534:BA534),((Input!$G$147+Input!$G$113)*$G$7)/A5taxstdlife))</f>
        <v>0</v>
      </c>
      <c r="BC534" s="161">
        <f>IF(A5taxstdlife="n/a","n/a",IF(BC$3&gt;(A5taxstdlife+$E534),((Input!$G$147+Input!$G$113)*$G$7)-SUM($G534:BB534),((Input!$G$147+Input!$G$113)*$G$7)/A5taxstdlife))</f>
        <v>0</v>
      </c>
      <c r="BD534" s="161">
        <f>IF(A5taxstdlife="n/a","n/a",IF(BD$3&gt;(A5taxstdlife+$E534),((Input!$G$147+Input!$G$113)*$G$7)-SUM($G534:BC534),((Input!$G$147+Input!$G$113)*$G$7)/A5taxstdlife))</f>
        <v>0</v>
      </c>
      <c r="BE534" s="161">
        <f>IF(A5taxstdlife="n/a","n/a",IF(BE$3&gt;(A5taxstdlife+$E534),((Input!$G$147+Input!$G$113)*$G$7)-SUM($G534:BD534),((Input!$G$147+Input!$G$113)*$G$7)/A5taxstdlife))</f>
        <v>0</v>
      </c>
      <c r="BF534" s="161">
        <f>IF(A5taxstdlife="n/a","n/a",IF(BF$3&gt;(A5taxstdlife+$E534),((Input!$G$147+Input!$G$113)*$G$7)-SUM($G534:BE534),((Input!$G$147+Input!$G$113)*$G$7)/A5taxstdlife))</f>
        <v>0</v>
      </c>
      <c r="BG534" s="161">
        <f>IF(A5taxstdlife="n/a","n/a",IF(BG$3&gt;(A5taxstdlife+$E534),((Input!$G$147+Input!$G$113)*$G$7)-SUM($G534:BF534),((Input!$G$147+Input!$G$113)*$G$7)/A5taxstdlife))</f>
        <v>0</v>
      </c>
      <c r="BH534" s="161">
        <f>IF(A5taxstdlife="n/a","n/a",IF(BH$3&gt;(A5taxstdlife+$E534),((Input!$G$147+Input!$G$113)*$G$7)-SUM($G534:BG534),((Input!$G$147+Input!$G$113)*$G$7)/A5taxstdlife))</f>
        <v>0</v>
      </c>
      <c r="BI534" s="161">
        <f>IF(A5taxstdlife="n/a","n/a",IF(BI$3&gt;(A5taxstdlife+$E534),((Input!$G$147+Input!$G$113)*$G$7)-SUM($G534:BH534),((Input!$G$147+Input!$G$113)*$G$7)/A5taxstdlife))</f>
        <v>0</v>
      </c>
      <c r="BJ534" s="19"/>
      <c r="BK534" s="19"/>
    </row>
    <row r="535" spans="1:63" s="6" customFormat="1" hidden="1" outlineLevel="2" x14ac:dyDescent="0.2">
      <c r="A535" s="19"/>
      <c r="B535" s="19"/>
      <c r="C535" s="35"/>
      <c r="D535" s="469"/>
      <c r="E535" s="281">
        <v>2</v>
      </c>
      <c r="F535" s="37"/>
      <c r="G535" s="305"/>
      <c r="H535" s="306"/>
      <c r="I535" s="161">
        <f>IF(A5taxstdlife="n/a","n/a",IF(I$3&gt;(A5taxstdlife+$E535),((Input!$H$147+Input!$H$113)*$H$7)-SUM($H535:H535),((Input!$H$147+Input!$H$113)*$H$7)/A5taxstdlife))</f>
        <v>0</v>
      </c>
      <c r="J535" s="161">
        <f>IF(A5taxstdlife="n/a","n/a",IF(J$3&gt;(A5taxstdlife+$E535),((Input!$H$147+Input!$H$113)*$H$7)-SUM($H535:I535),((Input!$H$147+Input!$H$113)*$H$7)/A5taxstdlife))</f>
        <v>0</v>
      </c>
      <c r="K535" s="161">
        <f>IF(A5taxstdlife="n/a","n/a",IF(K$3&gt;(A5taxstdlife+$E535),((Input!$H$147+Input!$H$113)*$H$7)-SUM($H535:J535),((Input!$H$147+Input!$H$113)*$H$7)/A5taxstdlife))</f>
        <v>0</v>
      </c>
      <c r="L535" s="161">
        <f>IF(A5taxstdlife="n/a","n/a",IF(L$3&gt;(A5taxstdlife+$E535),((Input!$H$147+Input!$H$113)*$H$7)-SUM($H535:K535),((Input!$H$147+Input!$H$113)*$H$7)/A5taxstdlife))</f>
        <v>0</v>
      </c>
      <c r="M535" s="161">
        <f>IF(A5taxstdlife="n/a","n/a",IF(M$3&gt;(A5taxstdlife+$E535),((Input!$H$147+Input!$H$113)*$H$7)-SUM($H535:L535),((Input!$H$147+Input!$H$113)*$H$7)/A5taxstdlife))</f>
        <v>0</v>
      </c>
      <c r="N535" s="161">
        <f>IF(A5taxstdlife="n/a","n/a",IF(N$3&gt;(A5taxstdlife+$E535),((Input!$H$147+Input!$H$113)*$H$7)-SUM($H535:M535),((Input!$H$147+Input!$H$113)*$H$7)/A5taxstdlife))</f>
        <v>0</v>
      </c>
      <c r="O535" s="161">
        <f>IF(A5taxstdlife="n/a","n/a",IF(O$3&gt;(A5taxstdlife+$E535),((Input!$H$147+Input!$H$113)*$H$7)-SUM($H535:N535),((Input!$H$147+Input!$H$113)*$H$7)/A5taxstdlife))</f>
        <v>0</v>
      </c>
      <c r="P535" s="161">
        <f>IF(A5taxstdlife="n/a","n/a",IF(P$3&gt;(A5taxstdlife+$E535),((Input!$H$147+Input!$H$113)*$H$7)-SUM($H535:O535),((Input!$H$147+Input!$H$113)*$H$7)/A5taxstdlife))</f>
        <v>0</v>
      </c>
      <c r="Q535" s="161">
        <f>IF(A5taxstdlife="n/a","n/a",IF(Q$3&gt;(A5taxstdlife+$E535),((Input!$H$147+Input!$H$113)*$H$7)-SUM($H535:P535),((Input!$H$147+Input!$H$113)*$H$7)/A5taxstdlife))</f>
        <v>0</v>
      </c>
      <c r="R535" s="161">
        <f>IF(A5taxstdlife="n/a","n/a",IF(R$3&gt;(A5taxstdlife+$E535),((Input!$H$147+Input!$H$113)*$H$7)-SUM($H535:Q535),((Input!$H$147+Input!$H$113)*$H$7)/A5taxstdlife))</f>
        <v>0</v>
      </c>
      <c r="S535" s="161">
        <f>IF(A5taxstdlife="n/a","n/a",IF(S$3&gt;(A5taxstdlife+$E535),((Input!$H$147+Input!$H$113)*$H$7)-SUM($H535:R535),((Input!$H$147+Input!$H$113)*$H$7)/A5taxstdlife))</f>
        <v>0</v>
      </c>
      <c r="T535" s="161">
        <f>IF(A5taxstdlife="n/a","n/a",IF(T$3&gt;(A5taxstdlife+$E535),((Input!$H$147+Input!$H$113)*$H$7)-SUM($H535:S535),((Input!$H$147+Input!$H$113)*$H$7)/A5taxstdlife))</f>
        <v>0</v>
      </c>
      <c r="U535" s="161">
        <f>IF(A5taxstdlife="n/a","n/a",IF(U$3&gt;(A5taxstdlife+$E535),((Input!$H$147+Input!$H$113)*$H$7)-SUM($H535:T535),((Input!$H$147+Input!$H$113)*$H$7)/A5taxstdlife))</f>
        <v>0</v>
      </c>
      <c r="V535" s="161">
        <f>IF(A5taxstdlife="n/a","n/a",IF(V$3&gt;(A5taxstdlife+$E535),((Input!$H$147+Input!$H$113)*$H$7)-SUM($H535:U535),((Input!$H$147+Input!$H$113)*$H$7)/A5taxstdlife))</f>
        <v>0</v>
      </c>
      <c r="W535" s="161">
        <f>IF(A5taxstdlife="n/a","n/a",IF(W$3&gt;(A5taxstdlife+$E535),((Input!$H$147+Input!$H$113)*$H$7)-SUM($H535:V535),((Input!$H$147+Input!$H$113)*$H$7)/A5taxstdlife))</f>
        <v>0</v>
      </c>
      <c r="X535" s="161">
        <f>IF(A5taxstdlife="n/a","n/a",IF(X$3&gt;(A5taxstdlife+$E535),((Input!$H$147+Input!$H$113)*$H$7)-SUM($H535:W535),((Input!$H$147+Input!$H$113)*$H$7)/A5taxstdlife))</f>
        <v>0</v>
      </c>
      <c r="Y535" s="161">
        <f>IF(A5taxstdlife="n/a","n/a",IF(Y$3&gt;(A5taxstdlife+$E535),((Input!$H$147+Input!$H$113)*$H$7)-SUM($H535:X535),((Input!$H$147+Input!$H$113)*$H$7)/A5taxstdlife))</f>
        <v>0</v>
      </c>
      <c r="Z535" s="161">
        <f>IF(A5taxstdlife="n/a","n/a",IF(Z$3&gt;(A5taxstdlife+$E535),((Input!$H$147+Input!$H$113)*$H$7)-SUM($H535:Y535),((Input!$H$147+Input!$H$113)*$H$7)/A5taxstdlife))</f>
        <v>0</v>
      </c>
      <c r="AA535" s="161">
        <f>IF(A5taxstdlife="n/a","n/a",IF(AA$3&gt;(A5taxstdlife+$E535),((Input!$H$147+Input!$H$113)*$H$7)-SUM($H535:Z535),((Input!$H$147+Input!$H$113)*$H$7)/A5taxstdlife))</f>
        <v>0</v>
      </c>
      <c r="AB535" s="161">
        <f>IF(A5taxstdlife="n/a","n/a",IF(AB$3&gt;(A5taxstdlife+$E535),((Input!$H$147+Input!$H$113)*$H$7)-SUM($H535:AA535),((Input!$H$147+Input!$H$113)*$H$7)/A5taxstdlife))</f>
        <v>0</v>
      </c>
      <c r="AC535" s="161">
        <f>IF(A5taxstdlife="n/a","n/a",IF(AC$3&gt;(A5taxstdlife+$E535),((Input!$H$147+Input!$H$113)*$H$7)-SUM($H535:AB535),((Input!$H$147+Input!$H$113)*$H$7)/A5taxstdlife))</f>
        <v>0</v>
      </c>
      <c r="AD535" s="161">
        <f>IF(A5taxstdlife="n/a","n/a",IF(AD$3&gt;(A5taxstdlife+$E535),((Input!$H$147+Input!$H$113)*$H$7)-SUM($H535:AC535),((Input!$H$147+Input!$H$113)*$H$7)/A5taxstdlife))</f>
        <v>0</v>
      </c>
      <c r="AE535" s="161">
        <f>IF(A5taxstdlife="n/a","n/a",IF(AE$3&gt;(A5taxstdlife+$E535),((Input!$H$147+Input!$H$113)*$H$7)-SUM($H535:AD535),((Input!$H$147+Input!$H$113)*$H$7)/A5taxstdlife))</f>
        <v>0</v>
      </c>
      <c r="AF535" s="161">
        <f>IF(A5taxstdlife="n/a","n/a",IF(AF$3&gt;(A5taxstdlife+$E535),((Input!$H$147+Input!$H$113)*$H$7)-SUM($H535:AE535),((Input!$H$147+Input!$H$113)*$H$7)/A5taxstdlife))</f>
        <v>0</v>
      </c>
      <c r="AG535" s="161">
        <f>IF(A5taxstdlife="n/a","n/a",IF(AG$3&gt;(A5taxstdlife+$E535),((Input!$H$147+Input!$H$113)*$H$7)-SUM($H535:AF535),((Input!$H$147+Input!$H$113)*$H$7)/A5taxstdlife))</f>
        <v>0</v>
      </c>
      <c r="AH535" s="161">
        <f>IF(A5taxstdlife="n/a","n/a",IF(AH$3&gt;(A5taxstdlife+$E535),((Input!$H$147+Input!$H$113)*$H$7)-SUM($H535:AG535),((Input!$H$147+Input!$H$113)*$H$7)/A5taxstdlife))</f>
        <v>0</v>
      </c>
      <c r="AI535" s="161">
        <f>IF(A5taxstdlife="n/a","n/a",IF(AI$3&gt;(A5taxstdlife+$E535),((Input!$H$147+Input!$H$113)*$H$7)-SUM($H535:AH535),((Input!$H$147+Input!$H$113)*$H$7)/A5taxstdlife))</f>
        <v>0</v>
      </c>
      <c r="AJ535" s="161">
        <f>IF(A5taxstdlife="n/a","n/a",IF(AJ$3&gt;(A5taxstdlife+$E535),((Input!$H$147+Input!$H$113)*$H$7)-SUM($H535:AI535),((Input!$H$147+Input!$H$113)*$H$7)/A5taxstdlife))</f>
        <v>0</v>
      </c>
      <c r="AK535" s="161">
        <f>IF(A5taxstdlife="n/a","n/a",IF(AK$3&gt;(A5taxstdlife+$E535),((Input!$H$147+Input!$H$113)*$H$7)-SUM($H535:AJ535),((Input!$H$147+Input!$H$113)*$H$7)/A5taxstdlife))</f>
        <v>0</v>
      </c>
      <c r="AL535" s="161">
        <f>IF(A5taxstdlife="n/a","n/a",IF(AL$3&gt;(A5taxstdlife+$E535),((Input!$H$147+Input!$H$113)*$H$7)-SUM($H535:AK535),((Input!$H$147+Input!$H$113)*$H$7)/A5taxstdlife))</f>
        <v>0</v>
      </c>
      <c r="AM535" s="161">
        <f>IF(A5taxstdlife="n/a","n/a",IF(AM$3&gt;(A5taxstdlife+$E535),((Input!$H$147+Input!$H$113)*$H$7)-SUM($H535:AL535),((Input!$H$147+Input!$H$113)*$H$7)/A5taxstdlife))</f>
        <v>0</v>
      </c>
      <c r="AN535" s="161">
        <f>IF(A5taxstdlife="n/a","n/a",IF(AN$3&gt;(A5taxstdlife+$E535),((Input!$H$147+Input!$H$113)*$H$7)-SUM($H535:AM535),((Input!$H$147+Input!$H$113)*$H$7)/A5taxstdlife))</f>
        <v>0</v>
      </c>
      <c r="AO535" s="161">
        <f>IF(A5taxstdlife="n/a","n/a",IF(AO$3&gt;(A5taxstdlife+$E535),((Input!$H$147+Input!$H$113)*$H$7)-SUM($H535:AN535),((Input!$H$147+Input!$H$113)*$H$7)/A5taxstdlife))</f>
        <v>0</v>
      </c>
      <c r="AP535" s="161">
        <f>IF(A5taxstdlife="n/a","n/a",IF(AP$3&gt;(A5taxstdlife+$E535),((Input!$H$147+Input!$H$113)*$H$7)-SUM($H535:AO535),((Input!$H$147+Input!$H$113)*$H$7)/A5taxstdlife))</f>
        <v>0</v>
      </c>
      <c r="AQ535" s="161">
        <f>IF(A5taxstdlife="n/a","n/a",IF(AQ$3&gt;(A5taxstdlife+$E535),((Input!$H$147+Input!$H$113)*$H$7)-SUM($H535:AP535),((Input!$H$147+Input!$H$113)*$H$7)/A5taxstdlife))</f>
        <v>0</v>
      </c>
      <c r="AR535" s="161">
        <f>IF(A5taxstdlife="n/a","n/a",IF(AR$3&gt;(A5taxstdlife+$E535),((Input!$H$147+Input!$H$113)*$H$7)-SUM($H535:AQ535),((Input!$H$147+Input!$H$113)*$H$7)/A5taxstdlife))</f>
        <v>0</v>
      </c>
      <c r="AS535" s="161">
        <f>IF(A5taxstdlife="n/a","n/a",IF(AS$3&gt;(A5taxstdlife+$E535),((Input!$H$147+Input!$H$113)*$H$7)-SUM($H535:AR535),((Input!$H$147+Input!$H$113)*$H$7)/A5taxstdlife))</f>
        <v>0</v>
      </c>
      <c r="AT535" s="161">
        <f>IF(A5taxstdlife="n/a","n/a",IF(AT$3&gt;(A5taxstdlife+$E535),((Input!$H$147+Input!$H$113)*$H$7)-SUM($H535:AS535),((Input!$H$147+Input!$H$113)*$H$7)/A5taxstdlife))</f>
        <v>0</v>
      </c>
      <c r="AU535" s="161">
        <f>IF(A5taxstdlife="n/a","n/a",IF(AU$3&gt;(A5taxstdlife+$E535),((Input!$H$147+Input!$H$113)*$H$7)-SUM($H535:AT535),((Input!$H$147+Input!$H$113)*$H$7)/A5taxstdlife))</f>
        <v>0</v>
      </c>
      <c r="AV535" s="161">
        <f>IF(A5taxstdlife="n/a","n/a",IF(AV$3&gt;(A5taxstdlife+$E535),((Input!$H$147+Input!$H$113)*$H$7)-SUM($H535:AU535),((Input!$H$147+Input!$H$113)*$H$7)/A5taxstdlife))</f>
        <v>0</v>
      </c>
      <c r="AW535" s="161">
        <f>IF(A5taxstdlife="n/a","n/a",IF(AW$3&gt;(A5taxstdlife+$E535),((Input!$H$147+Input!$H$113)*$H$7)-SUM($H535:AV535),((Input!$H$147+Input!$H$113)*$H$7)/A5taxstdlife))</f>
        <v>0</v>
      </c>
      <c r="AX535" s="161">
        <f>IF(A5taxstdlife="n/a","n/a",IF(AX$3&gt;(A5taxstdlife+$E535),((Input!$H$147+Input!$H$113)*$H$7)-SUM($H535:AW535),((Input!$H$147+Input!$H$113)*$H$7)/A5taxstdlife))</f>
        <v>0</v>
      </c>
      <c r="AY535" s="161">
        <f>IF(A5taxstdlife="n/a","n/a",IF(AY$3&gt;(A5taxstdlife+$E535),((Input!$H$147+Input!$H$113)*$H$7)-SUM($H535:AX535),((Input!$H$147+Input!$H$113)*$H$7)/A5taxstdlife))</f>
        <v>0</v>
      </c>
      <c r="AZ535" s="161">
        <f>IF(A5taxstdlife="n/a","n/a",IF(AZ$3&gt;(A5taxstdlife+$E535),((Input!$H$147+Input!$H$113)*$H$7)-SUM($H535:AY535),((Input!$H$147+Input!$H$113)*$H$7)/A5taxstdlife))</f>
        <v>0</v>
      </c>
      <c r="BA535" s="161">
        <f>IF(A5taxstdlife="n/a","n/a",IF(BA$3&gt;(A5taxstdlife+$E535),((Input!$H$147+Input!$H$113)*$H$7)-SUM($H535:AZ535),((Input!$H$147+Input!$H$113)*$H$7)/A5taxstdlife))</f>
        <v>0</v>
      </c>
      <c r="BB535" s="161">
        <f>IF(A5taxstdlife="n/a","n/a",IF(BB$3&gt;(A5taxstdlife+$E535),((Input!$H$147+Input!$H$113)*$H$7)-SUM($H535:BA535),((Input!$H$147+Input!$H$113)*$H$7)/A5taxstdlife))</f>
        <v>0</v>
      </c>
      <c r="BC535" s="161">
        <f>IF(A5taxstdlife="n/a","n/a",IF(BC$3&gt;(A5taxstdlife+$E535),((Input!$H$147+Input!$H$113)*$H$7)-SUM($H535:BB535),((Input!$H$147+Input!$H$113)*$H$7)/A5taxstdlife))</f>
        <v>0</v>
      </c>
      <c r="BD535" s="161">
        <f>IF(A5taxstdlife="n/a","n/a",IF(BD$3&gt;(A5taxstdlife+$E535),((Input!$H$147+Input!$H$113)*$H$7)-SUM($H535:BC535),((Input!$H$147+Input!$H$113)*$H$7)/A5taxstdlife))</f>
        <v>0</v>
      </c>
      <c r="BE535" s="161">
        <f>IF(A5taxstdlife="n/a","n/a",IF(BE$3&gt;(A5taxstdlife+$E535),((Input!$H$147+Input!$H$113)*$H$7)-SUM($H535:BD535),((Input!$H$147+Input!$H$113)*$H$7)/A5taxstdlife))</f>
        <v>0</v>
      </c>
      <c r="BF535" s="161">
        <f>IF(A5taxstdlife="n/a","n/a",IF(BF$3&gt;(A5taxstdlife+$E535),((Input!$H$147+Input!$H$113)*$H$7)-SUM($H535:BE535),((Input!$H$147+Input!$H$113)*$H$7)/A5taxstdlife))</f>
        <v>0</v>
      </c>
      <c r="BG535" s="161">
        <f>IF(A5taxstdlife="n/a","n/a",IF(BG$3&gt;(A5taxstdlife+$E535),((Input!$H$147+Input!$H$113)*$H$7)-SUM($H535:BF535),((Input!$H$147+Input!$H$113)*$H$7)/A5taxstdlife))</f>
        <v>0</v>
      </c>
      <c r="BH535" s="161">
        <f>IF(A5taxstdlife="n/a","n/a",IF(BH$3&gt;(A5taxstdlife+$E535),((Input!$H$147+Input!$H$113)*$H$7)-SUM($H535:BG535),((Input!$H$147+Input!$H$113)*$H$7)/A5taxstdlife))</f>
        <v>0</v>
      </c>
      <c r="BI535" s="161">
        <f>IF(A5taxstdlife="n/a","n/a",IF(BI$3&gt;(A5taxstdlife+$E535),((Input!$H$147+Input!$H$113)*$H$7)-SUM($H535:BH535),((Input!$H$147+Input!$H$113)*$H$7)/A5taxstdlife))</f>
        <v>0</v>
      </c>
      <c r="BJ535" s="19"/>
      <c r="BK535" s="19"/>
    </row>
    <row r="536" spans="1:63" s="6" customFormat="1" hidden="1" outlineLevel="2" x14ac:dyDescent="0.2">
      <c r="A536" s="19"/>
      <c r="B536" s="19"/>
      <c r="C536" s="35"/>
      <c r="D536" s="469"/>
      <c r="E536" s="281">
        <v>3</v>
      </c>
      <c r="F536" s="37"/>
      <c r="G536" s="305"/>
      <c r="H536" s="307"/>
      <c r="I536" s="306"/>
      <c r="J536" s="161">
        <f>IF(A5taxstdlife="n/a","n/a",IF(J$3&gt;(A5taxstdlife+$E536),((Input!$I$147+Input!$I$113)*$I$7)-SUM($I536:I536),((Input!$I$147+Input!$I$113)*$I$7)/A5taxstdlife))</f>
        <v>0</v>
      </c>
      <c r="K536" s="161">
        <f>IF(A5taxstdlife="n/a","n/a",IF(K$3&gt;(A5taxstdlife+$E536),((Input!$I$147+Input!$I$113)*$I$7)-SUM($I536:J536),((Input!$I$147+Input!$I$113)*$I$7)/A5taxstdlife))</f>
        <v>0</v>
      </c>
      <c r="L536" s="161">
        <f>IF(A5taxstdlife="n/a","n/a",IF(L$3&gt;(A5taxstdlife+$E536),((Input!$I$147+Input!$I$113)*$I$7)-SUM($I536:K536),((Input!$I$147+Input!$I$113)*$I$7)/A5taxstdlife))</f>
        <v>0</v>
      </c>
      <c r="M536" s="161">
        <f>IF(A5taxstdlife="n/a","n/a",IF(M$3&gt;(A5taxstdlife+$E536),((Input!$I$147+Input!$I$113)*$I$7)-SUM($I536:L536),((Input!$I$147+Input!$I$113)*$I$7)/A5taxstdlife))</f>
        <v>0</v>
      </c>
      <c r="N536" s="161">
        <f>IF(A5taxstdlife="n/a","n/a",IF(N$3&gt;(A5taxstdlife+$E536),((Input!$I$147+Input!$I$113)*$I$7)-SUM($I536:M536),((Input!$I$147+Input!$I$113)*$I$7)/A5taxstdlife))</f>
        <v>0</v>
      </c>
      <c r="O536" s="161">
        <f>IF(A5taxstdlife="n/a","n/a",IF(O$3&gt;(A5taxstdlife+$E536),((Input!$I$147+Input!$I$113)*$I$7)-SUM($I536:N536),((Input!$I$147+Input!$I$113)*$I$7)/A5taxstdlife))</f>
        <v>0</v>
      </c>
      <c r="P536" s="161">
        <f>IF(A5taxstdlife="n/a","n/a",IF(P$3&gt;(A5taxstdlife+$E536),((Input!$I$147+Input!$I$113)*$I$7)-SUM($I536:O536),((Input!$I$147+Input!$I$113)*$I$7)/A5taxstdlife))</f>
        <v>0</v>
      </c>
      <c r="Q536" s="161">
        <f>IF(A5taxstdlife="n/a","n/a",IF(Q$3&gt;(A5taxstdlife+$E536),((Input!$I$147+Input!$I$113)*$I$7)-SUM($I536:P536),((Input!$I$147+Input!$I$113)*$I$7)/A5taxstdlife))</f>
        <v>0</v>
      </c>
      <c r="R536" s="161">
        <f>IF(A5taxstdlife="n/a","n/a",IF(R$3&gt;(A5taxstdlife+$E536),((Input!$I$147+Input!$I$113)*$I$7)-SUM($I536:Q536),((Input!$I$147+Input!$I$113)*$I$7)/A5taxstdlife))</f>
        <v>0</v>
      </c>
      <c r="S536" s="161">
        <f>IF(A5taxstdlife="n/a","n/a",IF(S$3&gt;(A5taxstdlife+$E536),((Input!$I$147+Input!$I$113)*$I$7)-SUM($I536:R536),((Input!$I$147+Input!$I$113)*$I$7)/A5taxstdlife))</f>
        <v>0</v>
      </c>
      <c r="T536" s="161">
        <f>IF(A5taxstdlife="n/a","n/a",IF(T$3&gt;(A5taxstdlife+$E536),((Input!$I$147+Input!$I$113)*$I$7)-SUM($I536:S536),((Input!$I$147+Input!$I$113)*$I$7)/A5taxstdlife))</f>
        <v>0</v>
      </c>
      <c r="U536" s="161">
        <f>IF(A5taxstdlife="n/a","n/a",IF(U$3&gt;(A5taxstdlife+$E536),((Input!$I$147+Input!$I$113)*$I$7)-SUM($I536:T536),((Input!$I$147+Input!$I$113)*$I$7)/A5taxstdlife))</f>
        <v>0</v>
      </c>
      <c r="V536" s="161">
        <f>IF(A5taxstdlife="n/a","n/a",IF(V$3&gt;(A5taxstdlife+$E536),((Input!$I$147+Input!$I$113)*$I$7)-SUM($I536:U536),((Input!$I$147+Input!$I$113)*$I$7)/A5taxstdlife))</f>
        <v>0</v>
      </c>
      <c r="W536" s="161">
        <f>IF(A5taxstdlife="n/a","n/a",IF(W$3&gt;(A5taxstdlife+$E536),((Input!$I$147+Input!$I$113)*$I$7)-SUM($I536:V536),((Input!$I$147+Input!$I$113)*$I$7)/A5taxstdlife))</f>
        <v>0</v>
      </c>
      <c r="X536" s="161">
        <f>IF(A5taxstdlife="n/a","n/a",IF(X$3&gt;(A5taxstdlife+$E536),((Input!$I$147+Input!$I$113)*$I$7)-SUM($I536:W536),((Input!$I$147+Input!$I$113)*$I$7)/A5taxstdlife))</f>
        <v>0</v>
      </c>
      <c r="Y536" s="161">
        <f>IF(A5taxstdlife="n/a","n/a",IF(Y$3&gt;(A5taxstdlife+$E536),((Input!$I$147+Input!$I$113)*$I$7)-SUM($I536:X536),((Input!$I$147+Input!$I$113)*$I$7)/A5taxstdlife))</f>
        <v>0</v>
      </c>
      <c r="Z536" s="161">
        <f>IF(A5taxstdlife="n/a","n/a",IF(Z$3&gt;(A5taxstdlife+$E536),((Input!$I$147+Input!$I$113)*$I$7)-SUM($I536:Y536),((Input!$I$147+Input!$I$113)*$I$7)/A5taxstdlife))</f>
        <v>0</v>
      </c>
      <c r="AA536" s="161">
        <f>IF(A5taxstdlife="n/a","n/a",IF(AA$3&gt;(A5taxstdlife+$E536),((Input!$I$147+Input!$I$113)*$I$7)-SUM($I536:Z536),((Input!$I$147+Input!$I$113)*$I$7)/A5taxstdlife))</f>
        <v>0</v>
      </c>
      <c r="AB536" s="161">
        <f>IF(A5taxstdlife="n/a","n/a",IF(AB$3&gt;(A5taxstdlife+$E536),((Input!$I$147+Input!$I$113)*$I$7)-SUM($I536:AA536),((Input!$I$147+Input!$I$113)*$I$7)/A5taxstdlife))</f>
        <v>0</v>
      </c>
      <c r="AC536" s="161">
        <f>IF(A5taxstdlife="n/a","n/a",IF(AC$3&gt;(A5taxstdlife+$E536),((Input!$I$147+Input!$I$113)*$I$7)-SUM($I536:AB536),((Input!$I$147+Input!$I$113)*$I$7)/A5taxstdlife))</f>
        <v>0</v>
      </c>
      <c r="AD536" s="161">
        <f>IF(A5taxstdlife="n/a","n/a",IF(AD$3&gt;(A5taxstdlife+$E536),((Input!$I$147+Input!$I$113)*$I$7)-SUM($I536:AC536),((Input!$I$147+Input!$I$113)*$I$7)/A5taxstdlife))</f>
        <v>0</v>
      </c>
      <c r="AE536" s="161">
        <f>IF(A5taxstdlife="n/a","n/a",IF(AE$3&gt;(A5taxstdlife+$E536),((Input!$I$147+Input!$I$113)*$I$7)-SUM($I536:AD536),((Input!$I$147+Input!$I$113)*$I$7)/A5taxstdlife))</f>
        <v>0</v>
      </c>
      <c r="AF536" s="161">
        <f>IF(A5taxstdlife="n/a","n/a",IF(AF$3&gt;(A5taxstdlife+$E536),((Input!$I$147+Input!$I$113)*$I$7)-SUM($I536:AE536),((Input!$I$147+Input!$I$113)*$I$7)/A5taxstdlife))</f>
        <v>0</v>
      </c>
      <c r="AG536" s="161">
        <f>IF(A5taxstdlife="n/a","n/a",IF(AG$3&gt;(A5taxstdlife+$E536),((Input!$I$147+Input!$I$113)*$I$7)-SUM($I536:AF536),((Input!$I$147+Input!$I$113)*$I$7)/A5taxstdlife))</f>
        <v>0</v>
      </c>
      <c r="AH536" s="161">
        <f>IF(A5taxstdlife="n/a","n/a",IF(AH$3&gt;(A5taxstdlife+$E536),((Input!$I$147+Input!$I$113)*$I$7)-SUM($I536:AG536),((Input!$I$147+Input!$I$113)*$I$7)/A5taxstdlife))</f>
        <v>0</v>
      </c>
      <c r="AI536" s="161">
        <f>IF(A5taxstdlife="n/a","n/a",IF(AI$3&gt;(A5taxstdlife+$E536),((Input!$I$147+Input!$I$113)*$I$7)-SUM($I536:AH536),((Input!$I$147+Input!$I$113)*$I$7)/A5taxstdlife))</f>
        <v>0</v>
      </c>
      <c r="AJ536" s="161">
        <f>IF(A5taxstdlife="n/a","n/a",IF(AJ$3&gt;(A5taxstdlife+$E536),((Input!$I$147+Input!$I$113)*$I$7)-SUM($I536:AI536),((Input!$I$147+Input!$I$113)*$I$7)/A5taxstdlife))</f>
        <v>0</v>
      </c>
      <c r="AK536" s="161">
        <f>IF(A5taxstdlife="n/a","n/a",IF(AK$3&gt;(A5taxstdlife+$E536),((Input!$I$147+Input!$I$113)*$I$7)-SUM($I536:AJ536),((Input!$I$147+Input!$I$113)*$I$7)/A5taxstdlife))</f>
        <v>0</v>
      </c>
      <c r="AL536" s="161">
        <f>IF(A5taxstdlife="n/a","n/a",IF(AL$3&gt;(A5taxstdlife+$E536),((Input!$I$147+Input!$I$113)*$I$7)-SUM($I536:AK536),((Input!$I$147+Input!$I$113)*$I$7)/A5taxstdlife))</f>
        <v>0</v>
      </c>
      <c r="AM536" s="161">
        <f>IF(A5taxstdlife="n/a","n/a",IF(AM$3&gt;(A5taxstdlife+$E536),((Input!$I$147+Input!$I$113)*$I$7)-SUM($I536:AL536),((Input!$I$147+Input!$I$113)*$I$7)/A5taxstdlife))</f>
        <v>0</v>
      </c>
      <c r="AN536" s="161">
        <f>IF(A5taxstdlife="n/a","n/a",IF(AN$3&gt;(A5taxstdlife+$E536),((Input!$I$147+Input!$I$113)*$I$7)-SUM($I536:AM536),((Input!$I$147+Input!$I$113)*$I$7)/A5taxstdlife))</f>
        <v>0</v>
      </c>
      <c r="AO536" s="161">
        <f>IF(A5taxstdlife="n/a","n/a",IF(AO$3&gt;(A5taxstdlife+$E536),((Input!$I$147+Input!$I$113)*$I$7)-SUM($I536:AN536),((Input!$I$147+Input!$I$113)*$I$7)/A5taxstdlife))</f>
        <v>0</v>
      </c>
      <c r="AP536" s="161">
        <f>IF(A5taxstdlife="n/a","n/a",IF(AP$3&gt;(A5taxstdlife+$E536),((Input!$I$147+Input!$I$113)*$I$7)-SUM($I536:AO536),((Input!$I$147+Input!$I$113)*$I$7)/A5taxstdlife))</f>
        <v>0</v>
      </c>
      <c r="AQ536" s="161">
        <f>IF(A5taxstdlife="n/a","n/a",IF(AQ$3&gt;(A5taxstdlife+$E536),((Input!$I$147+Input!$I$113)*$I$7)-SUM($I536:AP536),((Input!$I$147+Input!$I$113)*$I$7)/A5taxstdlife))</f>
        <v>0</v>
      </c>
      <c r="AR536" s="161">
        <f>IF(A5taxstdlife="n/a","n/a",IF(AR$3&gt;(A5taxstdlife+$E536),((Input!$I$147+Input!$I$113)*$I$7)-SUM($I536:AQ536),((Input!$I$147+Input!$I$113)*$I$7)/A5taxstdlife))</f>
        <v>0</v>
      </c>
      <c r="AS536" s="161">
        <f>IF(A5taxstdlife="n/a","n/a",IF(AS$3&gt;(A5taxstdlife+$E536),((Input!$I$147+Input!$I$113)*$I$7)-SUM($I536:AR536),((Input!$I$147+Input!$I$113)*$I$7)/A5taxstdlife))</f>
        <v>0</v>
      </c>
      <c r="AT536" s="161">
        <f>IF(A5taxstdlife="n/a","n/a",IF(AT$3&gt;(A5taxstdlife+$E536),((Input!$I$147+Input!$I$113)*$I$7)-SUM($I536:AS536),((Input!$I$147+Input!$I$113)*$I$7)/A5taxstdlife))</f>
        <v>0</v>
      </c>
      <c r="AU536" s="161">
        <f>IF(A5taxstdlife="n/a","n/a",IF(AU$3&gt;(A5taxstdlife+$E536),((Input!$I$147+Input!$I$113)*$I$7)-SUM($I536:AT536),((Input!$I$147+Input!$I$113)*$I$7)/A5taxstdlife))</f>
        <v>0</v>
      </c>
      <c r="AV536" s="161">
        <f>IF(A5taxstdlife="n/a","n/a",IF(AV$3&gt;(A5taxstdlife+$E536),((Input!$I$147+Input!$I$113)*$I$7)-SUM($I536:AU536),((Input!$I$147+Input!$I$113)*$I$7)/A5taxstdlife))</f>
        <v>0</v>
      </c>
      <c r="AW536" s="161">
        <f>IF(A5taxstdlife="n/a","n/a",IF(AW$3&gt;(A5taxstdlife+$E536),((Input!$I$147+Input!$I$113)*$I$7)-SUM($I536:AV536),((Input!$I$147+Input!$I$113)*$I$7)/A5taxstdlife))</f>
        <v>0</v>
      </c>
      <c r="AX536" s="161">
        <f>IF(A5taxstdlife="n/a","n/a",IF(AX$3&gt;(A5taxstdlife+$E536),((Input!$I$147+Input!$I$113)*$I$7)-SUM($I536:AW536),((Input!$I$147+Input!$I$113)*$I$7)/A5taxstdlife))</f>
        <v>0</v>
      </c>
      <c r="AY536" s="161">
        <f>IF(A5taxstdlife="n/a","n/a",IF(AY$3&gt;(A5taxstdlife+$E536),((Input!$I$147+Input!$I$113)*$I$7)-SUM($I536:AX536),((Input!$I$147+Input!$I$113)*$I$7)/A5taxstdlife))</f>
        <v>0</v>
      </c>
      <c r="AZ536" s="161">
        <f>IF(A5taxstdlife="n/a","n/a",IF(AZ$3&gt;(A5taxstdlife+$E536),((Input!$I$147+Input!$I$113)*$I$7)-SUM($I536:AY536),((Input!$I$147+Input!$I$113)*$I$7)/A5taxstdlife))</f>
        <v>0</v>
      </c>
      <c r="BA536" s="161">
        <f>IF(A5taxstdlife="n/a","n/a",IF(BA$3&gt;(A5taxstdlife+$E536),((Input!$I$147+Input!$I$113)*$I$7)-SUM($I536:AZ536),((Input!$I$147+Input!$I$113)*$I$7)/A5taxstdlife))</f>
        <v>0</v>
      </c>
      <c r="BB536" s="161">
        <f>IF(A5taxstdlife="n/a","n/a",IF(BB$3&gt;(A5taxstdlife+$E536),((Input!$I$147+Input!$I$113)*$I$7)-SUM($I536:BA536),((Input!$I$147+Input!$I$113)*$I$7)/A5taxstdlife))</f>
        <v>0</v>
      </c>
      <c r="BC536" s="161">
        <f>IF(A5taxstdlife="n/a","n/a",IF(BC$3&gt;(A5taxstdlife+$E536),((Input!$I$147+Input!$I$113)*$I$7)-SUM($I536:BB536),((Input!$I$147+Input!$I$113)*$I$7)/A5taxstdlife))</f>
        <v>0</v>
      </c>
      <c r="BD536" s="161">
        <f>IF(A5taxstdlife="n/a","n/a",IF(BD$3&gt;(A5taxstdlife+$E536),((Input!$I$147+Input!$I$113)*$I$7)-SUM($I536:BC536),((Input!$I$147+Input!$I$113)*$I$7)/A5taxstdlife))</f>
        <v>0</v>
      </c>
      <c r="BE536" s="161">
        <f>IF(A5taxstdlife="n/a","n/a",IF(BE$3&gt;(A5taxstdlife+$E536),((Input!$I$147+Input!$I$113)*$I$7)-SUM($I536:BD536),((Input!$I$147+Input!$I$113)*$I$7)/A5taxstdlife))</f>
        <v>0</v>
      </c>
      <c r="BF536" s="161">
        <f>IF(A5taxstdlife="n/a","n/a",IF(BF$3&gt;(A5taxstdlife+$E536),((Input!$I$147+Input!$I$113)*$I$7)-SUM($I536:BE536),((Input!$I$147+Input!$I$113)*$I$7)/A5taxstdlife))</f>
        <v>0</v>
      </c>
      <c r="BG536" s="161">
        <f>IF(A5taxstdlife="n/a","n/a",IF(BG$3&gt;(A5taxstdlife+$E536),((Input!$I$147+Input!$I$113)*$I$7)-SUM($I536:BF536),((Input!$I$147+Input!$I$113)*$I$7)/A5taxstdlife))</f>
        <v>0</v>
      </c>
      <c r="BH536" s="161">
        <f>IF(A5taxstdlife="n/a","n/a",IF(BH$3&gt;(A5taxstdlife+$E536),((Input!$I$147+Input!$I$113)*$I$7)-SUM($I536:BG536),((Input!$I$147+Input!$I$113)*$I$7)/A5taxstdlife))</f>
        <v>0</v>
      </c>
      <c r="BI536" s="161">
        <f>IF(A5taxstdlife="n/a","n/a",IF(BI$3&gt;(A5taxstdlife+$E536),((Input!$I$147+Input!$I$113)*$I$7)-SUM($I536:BH536),((Input!$I$147+Input!$I$113)*$I$7)/A5taxstdlife))</f>
        <v>0</v>
      </c>
      <c r="BJ536" s="19"/>
      <c r="BK536" s="19"/>
    </row>
    <row r="537" spans="1:63" s="6" customFormat="1" hidden="1" outlineLevel="2" x14ac:dyDescent="0.2">
      <c r="A537" s="19"/>
      <c r="B537" s="19"/>
      <c r="C537" s="35"/>
      <c r="D537" s="469"/>
      <c r="E537" s="281">
        <v>4</v>
      </c>
      <c r="F537" s="37"/>
      <c r="G537" s="305"/>
      <c r="H537" s="307"/>
      <c r="I537" s="307"/>
      <c r="J537" s="306"/>
      <c r="K537" s="161">
        <f>IF(A5taxstdlife="n/a","n/a",IF(K$3&gt;(A5taxstdlife+$E537),((Input!$J$147+Input!$J$113)*$J$7)-SUM($J537:J537),((Input!$J$147+Input!$J$113)*$J$7)/A5taxstdlife))</f>
        <v>0</v>
      </c>
      <c r="L537" s="161">
        <f>IF(A5taxstdlife="n/a","n/a",IF(L$3&gt;(A5taxstdlife+$E537),((Input!$J$147+Input!$J$113)*$J$7)-SUM($J537:K537),((Input!$J$147+Input!$J$113)*$J$7)/A5taxstdlife))</f>
        <v>0</v>
      </c>
      <c r="M537" s="161">
        <f>IF(A5taxstdlife="n/a","n/a",IF(M$3&gt;(A5taxstdlife+$E537),((Input!$J$147+Input!$J$113)*$J$7)-SUM($J537:L537),((Input!$J$147+Input!$J$113)*$J$7)/A5taxstdlife))</f>
        <v>0</v>
      </c>
      <c r="N537" s="161">
        <f>IF(A5taxstdlife="n/a","n/a",IF(N$3&gt;(A5taxstdlife+$E537),((Input!$J$147+Input!$J$113)*$J$7)-SUM($J537:M537),((Input!$J$147+Input!$J$113)*$J$7)/A5taxstdlife))</f>
        <v>0</v>
      </c>
      <c r="O537" s="161">
        <f>IF(A5taxstdlife="n/a","n/a",IF(O$3&gt;(A5taxstdlife+$E537),((Input!$J$147+Input!$J$113)*$J$7)-SUM($J537:N537),((Input!$J$147+Input!$J$113)*$J$7)/A5taxstdlife))</f>
        <v>0</v>
      </c>
      <c r="P537" s="161">
        <f>IF(A5taxstdlife="n/a","n/a",IF(P$3&gt;(A5taxstdlife+$E537),((Input!$J$147+Input!$J$113)*$J$7)-SUM($J537:O537),((Input!$J$147+Input!$J$113)*$J$7)/A5taxstdlife))</f>
        <v>0</v>
      </c>
      <c r="Q537" s="161">
        <f>IF(A5taxstdlife="n/a","n/a",IF(Q$3&gt;(A5taxstdlife+$E537),((Input!$J$147+Input!$J$113)*$J$7)-SUM($J537:P537),((Input!$J$147+Input!$J$113)*$J$7)/A5taxstdlife))</f>
        <v>0</v>
      </c>
      <c r="R537" s="161">
        <f>IF(A5taxstdlife="n/a","n/a",IF(R$3&gt;(A5taxstdlife+$E537),((Input!$J$147+Input!$J$113)*$J$7)-SUM($J537:Q537),((Input!$J$147+Input!$J$113)*$J$7)/A5taxstdlife))</f>
        <v>0</v>
      </c>
      <c r="S537" s="161">
        <f>IF(A5taxstdlife="n/a","n/a",IF(S$3&gt;(A5taxstdlife+$E537),((Input!$J$147+Input!$J$113)*$J$7)-SUM($J537:R537),((Input!$J$147+Input!$J$113)*$J$7)/A5taxstdlife))</f>
        <v>0</v>
      </c>
      <c r="T537" s="161">
        <f>IF(A5taxstdlife="n/a","n/a",IF(T$3&gt;(A5taxstdlife+$E537),((Input!$J$147+Input!$J$113)*$J$7)-SUM($J537:S537),((Input!$J$147+Input!$J$113)*$J$7)/A5taxstdlife))</f>
        <v>0</v>
      </c>
      <c r="U537" s="161">
        <f>IF(A5taxstdlife="n/a","n/a",IF(U$3&gt;(A5taxstdlife+$E537),((Input!$J$147+Input!$J$113)*$J$7)-SUM($J537:T537),((Input!$J$147+Input!$J$113)*$J$7)/A5taxstdlife))</f>
        <v>0</v>
      </c>
      <c r="V537" s="161">
        <f>IF(A5taxstdlife="n/a","n/a",IF(V$3&gt;(A5taxstdlife+$E537),((Input!$J$147+Input!$J$113)*$J$7)-SUM($J537:U537),((Input!$J$147+Input!$J$113)*$J$7)/A5taxstdlife))</f>
        <v>0</v>
      </c>
      <c r="W537" s="161">
        <f>IF(A5taxstdlife="n/a","n/a",IF(W$3&gt;(A5taxstdlife+$E537),((Input!$J$147+Input!$J$113)*$J$7)-SUM($J537:V537),((Input!$J$147+Input!$J$113)*$J$7)/A5taxstdlife))</f>
        <v>0</v>
      </c>
      <c r="X537" s="161">
        <f>IF(A5taxstdlife="n/a","n/a",IF(X$3&gt;(A5taxstdlife+$E537),((Input!$J$147+Input!$J$113)*$J$7)-SUM($J537:W537),((Input!$J$147+Input!$J$113)*$J$7)/A5taxstdlife))</f>
        <v>0</v>
      </c>
      <c r="Y537" s="161">
        <f>IF(A5taxstdlife="n/a","n/a",IF(Y$3&gt;(A5taxstdlife+$E537),((Input!$J$147+Input!$J$113)*$J$7)-SUM($J537:X537),((Input!$J$147+Input!$J$113)*$J$7)/A5taxstdlife))</f>
        <v>0</v>
      </c>
      <c r="Z537" s="161">
        <f>IF(A5taxstdlife="n/a","n/a",IF(Z$3&gt;(A5taxstdlife+$E537),((Input!$J$147+Input!$J$113)*$J$7)-SUM($J537:Y537),((Input!$J$147+Input!$J$113)*$J$7)/A5taxstdlife))</f>
        <v>0</v>
      </c>
      <c r="AA537" s="161">
        <f>IF(A5taxstdlife="n/a","n/a",IF(AA$3&gt;(A5taxstdlife+$E537),((Input!$J$147+Input!$J$113)*$J$7)-SUM($J537:Z537),((Input!$J$147+Input!$J$113)*$J$7)/A5taxstdlife))</f>
        <v>0</v>
      </c>
      <c r="AB537" s="161">
        <f>IF(A5taxstdlife="n/a","n/a",IF(AB$3&gt;(A5taxstdlife+$E537),((Input!$J$147+Input!$J$113)*$J$7)-SUM($J537:AA537),((Input!$J$147+Input!$J$113)*$J$7)/A5taxstdlife))</f>
        <v>0</v>
      </c>
      <c r="AC537" s="161">
        <f>IF(A5taxstdlife="n/a","n/a",IF(AC$3&gt;(A5taxstdlife+$E537),((Input!$J$147+Input!$J$113)*$J$7)-SUM($J537:AB537),((Input!$J$147+Input!$J$113)*$J$7)/A5taxstdlife))</f>
        <v>0</v>
      </c>
      <c r="AD537" s="161">
        <f>IF(A5taxstdlife="n/a","n/a",IF(AD$3&gt;(A5taxstdlife+$E537),((Input!$J$147+Input!$J$113)*$J$7)-SUM($J537:AC537),((Input!$J$147+Input!$J$113)*$J$7)/A5taxstdlife))</f>
        <v>0</v>
      </c>
      <c r="AE537" s="161">
        <f>IF(A5taxstdlife="n/a","n/a",IF(AE$3&gt;(A5taxstdlife+$E537),((Input!$J$147+Input!$J$113)*$J$7)-SUM($J537:AD537),((Input!$J$147+Input!$J$113)*$J$7)/A5taxstdlife))</f>
        <v>0</v>
      </c>
      <c r="AF537" s="161">
        <f>IF(A5taxstdlife="n/a","n/a",IF(AF$3&gt;(A5taxstdlife+$E537),((Input!$J$147+Input!$J$113)*$J$7)-SUM($J537:AE537),((Input!$J$147+Input!$J$113)*$J$7)/A5taxstdlife))</f>
        <v>0</v>
      </c>
      <c r="AG537" s="161">
        <f>IF(A5taxstdlife="n/a","n/a",IF(AG$3&gt;(A5taxstdlife+$E537),((Input!$J$147+Input!$J$113)*$J$7)-SUM($J537:AF537),((Input!$J$147+Input!$J$113)*$J$7)/A5taxstdlife))</f>
        <v>0</v>
      </c>
      <c r="AH537" s="161">
        <f>IF(A5taxstdlife="n/a","n/a",IF(AH$3&gt;(A5taxstdlife+$E537),((Input!$J$147+Input!$J$113)*$J$7)-SUM($J537:AG537),((Input!$J$147+Input!$J$113)*$J$7)/A5taxstdlife))</f>
        <v>0</v>
      </c>
      <c r="AI537" s="161">
        <f>IF(A5taxstdlife="n/a","n/a",IF(AI$3&gt;(A5taxstdlife+$E537),((Input!$J$147+Input!$J$113)*$J$7)-SUM($J537:AH537),((Input!$J$147+Input!$J$113)*$J$7)/A5taxstdlife))</f>
        <v>0</v>
      </c>
      <c r="AJ537" s="161">
        <f>IF(A5taxstdlife="n/a","n/a",IF(AJ$3&gt;(A5taxstdlife+$E537),((Input!$J$147+Input!$J$113)*$J$7)-SUM($J537:AI537),((Input!$J$147+Input!$J$113)*$J$7)/A5taxstdlife))</f>
        <v>0</v>
      </c>
      <c r="AK537" s="161">
        <f>IF(A5taxstdlife="n/a","n/a",IF(AK$3&gt;(A5taxstdlife+$E537),((Input!$J$147+Input!$J$113)*$J$7)-SUM($J537:AJ537),((Input!$J$147+Input!$J$113)*$J$7)/A5taxstdlife))</f>
        <v>0</v>
      </c>
      <c r="AL537" s="161">
        <f>IF(A5taxstdlife="n/a","n/a",IF(AL$3&gt;(A5taxstdlife+$E537),((Input!$J$147+Input!$J$113)*$J$7)-SUM($J537:AK537),((Input!$J$147+Input!$J$113)*$J$7)/A5taxstdlife))</f>
        <v>0</v>
      </c>
      <c r="AM537" s="161">
        <f>IF(A5taxstdlife="n/a","n/a",IF(AM$3&gt;(A5taxstdlife+$E537),((Input!$J$147+Input!$J$113)*$J$7)-SUM($J537:AL537),((Input!$J$147+Input!$J$113)*$J$7)/A5taxstdlife))</f>
        <v>0</v>
      </c>
      <c r="AN537" s="161">
        <f>IF(A5taxstdlife="n/a","n/a",IF(AN$3&gt;(A5taxstdlife+$E537),((Input!$J$147+Input!$J$113)*$J$7)-SUM($J537:AM537),((Input!$J$147+Input!$J$113)*$J$7)/A5taxstdlife))</f>
        <v>0</v>
      </c>
      <c r="AO537" s="161">
        <f>IF(A5taxstdlife="n/a","n/a",IF(AO$3&gt;(A5taxstdlife+$E537),((Input!$J$147+Input!$J$113)*$J$7)-SUM($J537:AN537),((Input!$J$147+Input!$J$113)*$J$7)/A5taxstdlife))</f>
        <v>0</v>
      </c>
      <c r="AP537" s="161">
        <f>IF(A5taxstdlife="n/a","n/a",IF(AP$3&gt;(A5taxstdlife+$E537),((Input!$J$147+Input!$J$113)*$J$7)-SUM($J537:AO537),((Input!$J$147+Input!$J$113)*$J$7)/A5taxstdlife))</f>
        <v>0</v>
      </c>
      <c r="AQ537" s="161">
        <f>IF(A5taxstdlife="n/a","n/a",IF(AQ$3&gt;(A5taxstdlife+$E537),((Input!$J$147+Input!$J$113)*$J$7)-SUM($J537:AP537),((Input!$J$147+Input!$J$113)*$J$7)/A5taxstdlife))</f>
        <v>0</v>
      </c>
      <c r="AR537" s="161">
        <f>IF(A5taxstdlife="n/a","n/a",IF(AR$3&gt;(A5taxstdlife+$E537),((Input!$J$147+Input!$J$113)*$J$7)-SUM($J537:AQ537),((Input!$J$147+Input!$J$113)*$J$7)/A5taxstdlife))</f>
        <v>0</v>
      </c>
      <c r="AS537" s="161">
        <f>IF(A5taxstdlife="n/a","n/a",IF(AS$3&gt;(A5taxstdlife+$E537),((Input!$J$147+Input!$J$113)*$J$7)-SUM($J537:AR537),((Input!$J$147+Input!$J$113)*$J$7)/A5taxstdlife))</f>
        <v>0</v>
      </c>
      <c r="AT537" s="161">
        <f>IF(A5taxstdlife="n/a","n/a",IF(AT$3&gt;(A5taxstdlife+$E537),((Input!$J$147+Input!$J$113)*$J$7)-SUM($J537:AS537),((Input!$J$147+Input!$J$113)*$J$7)/A5taxstdlife))</f>
        <v>0</v>
      </c>
      <c r="AU537" s="161">
        <f>IF(A5taxstdlife="n/a","n/a",IF(AU$3&gt;(A5taxstdlife+$E537),((Input!$J$147+Input!$J$113)*$J$7)-SUM($J537:AT537),((Input!$J$147+Input!$J$113)*$J$7)/A5taxstdlife))</f>
        <v>0</v>
      </c>
      <c r="AV537" s="161">
        <f>IF(A5taxstdlife="n/a","n/a",IF(AV$3&gt;(A5taxstdlife+$E537),((Input!$J$147+Input!$J$113)*$J$7)-SUM($J537:AU537),((Input!$J$147+Input!$J$113)*$J$7)/A5taxstdlife))</f>
        <v>0</v>
      </c>
      <c r="AW537" s="161">
        <f>IF(A5taxstdlife="n/a","n/a",IF(AW$3&gt;(A5taxstdlife+$E537),((Input!$J$147+Input!$J$113)*$J$7)-SUM($J537:AV537),((Input!$J$147+Input!$J$113)*$J$7)/A5taxstdlife))</f>
        <v>0</v>
      </c>
      <c r="AX537" s="161">
        <f>IF(A5taxstdlife="n/a","n/a",IF(AX$3&gt;(A5taxstdlife+$E537),((Input!$J$147+Input!$J$113)*$J$7)-SUM($J537:AW537),((Input!$J$147+Input!$J$113)*$J$7)/A5taxstdlife))</f>
        <v>0</v>
      </c>
      <c r="AY537" s="161">
        <f>IF(A5taxstdlife="n/a","n/a",IF(AY$3&gt;(A5taxstdlife+$E537),((Input!$J$147+Input!$J$113)*$J$7)-SUM($J537:AX537),((Input!$J$147+Input!$J$113)*$J$7)/A5taxstdlife))</f>
        <v>0</v>
      </c>
      <c r="AZ537" s="161">
        <f>IF(A5taxstdlife="n/a","n/a",IF(AZ$3&gt;(A5taxstdlife+$E537),((Input!$J$147+Input!$J$113)*$J$7)-SUM($J537:AY537),((Input!$J$147+Input!$J$113)*$J$7)/A5taxstdlife))</f>
        <v>0</v>
      </c>
      <c r="BA537" s="161">
        <f>IF(A5taxstdlife="n/a","n/a",IF(BA$3&gt;(A5taxstdlife+$E537),((Input!$J$147+Input!$J$113)*$J$7)-SUM($J537:AZ537),((Input!$J$147+Input!$J$113)*$J$7)/A5taxstdlife))</f>
        <v>0</v>
      </c>
      <c r="BB537" s="161">
        <f>IF(A5taxstdlife="n/a","n/a",IF(BB$3&gt;(A5taxstdlife+$E537),((Input!$J$147+Input!$J$113)*$J$7)-SUM($J537:BA537),((Input!$J$147+Input!$J$113)*$J$7)/A5taxstdlife))</f>
        <v>0</v>
      </c>
      <c r="BC537" s="161">
        <f>IF(A5taxstdlife="n/a","n/a",IF(BC$3&gt;(A5taxstdlife+$E537),((Input!$J$147+Input!$J$113)*$J$7)-SUM($J537:BB537),((Input!$J$147+Input!$J$113)*$J$7)/A5taxstdlife))</f>
        <v>0</v>
      </c>
      <c r="BD537" s="161">
        <f>IF(A5taxstdlife="n/a","n/a",IF(BD$3&gt;(A5taxstdlife+$E537),((Input!$J$147+Input!$J$113)*$J$7)-SUM($J537:BC537),((Input!$J$147+Input!$J$113)*$J$7)/A5taxstdlife))</f>
        <v>0</v>
      </c>
      <c r="BE537" s="161">
        <f>IF(A5taxstdlife="n/a","n/a",IF(BE$3&gt;(A5taxstdlife+$E537),((Input!$J$147+Input!$J$113)*$J$7)-SUM($J537:BD537),((Input!$J$147+Input!$J$113)*$J$7)/A5taxstdlife))</f>
        <v>0</v>
      </c>
      <c r="BF537" s="161">
        <f>IF(A5taxstdlife="n/a","n/a",IF(BF$3&gt;(A5taxstdlife+$E537),((Input!$J$147+Input!$J$113)*$J$7)-SUM($J537:BE537),((Input!$J$147+Input!$J$113)*$J$7)/A5taxstdlife))</f>
        <v>0</v>
      </c>
      <c r="BG537" s="161">
        <f>IF(A5taxstdlife="n/a","n/a",IF(BG$3&gt;(A5taxstdlife+$E537),((Input!$J$147+Input!$J$113)*$J$7)-SUM($J537:BF537),((Input!$J$147+Input!$J$113)*$J$7)/A5taxstdlife))</f>
        <v>0</v>
      </c>
      <c r="BH537" s="161">
        <f>IF(A5taxstdlife="n/a","n/a",IF(BH$3&gt;(A5taxstdlife+$E537),((Input!$J$147+Input!$J$113)*$J$7)-SUM($J537:BG537),((Input!$J$147+Input!$J$113)*$J$7)/A5taxstdlife))</f>
        <v>0</v>
      </c>
      <c r="BI537" s="161">
        <f>IF(A5taxstdlife="n/a","n/a",IF(BI$3&gt;(A5taxstdlife+$E537),((Input!$J$147+Input!$J$113)*$J$7)-SUM($J537:BH537),((Input!$J$147+Input!$J$113)*$J$7)/A5taxstdlife))</f>
        <v>0</v>
      </c>
      <c r="BJ537" s="19"/>
      <c r="BK537" s="19"/>
    </row>
    <row r="538" spans="1:63" s="6" customFormat="1" hidden="1" outlineLevel="2" x14ac:dyDescent="0.2">
      <c r="A538" s="19"/>
      <c r="B538" s="19"/>
      <c r="C538" s="35"/>
      <c r="D538" s="469"/>
      <c r="E538" s="281">
        <v>5</v>
      </c>
      <c r="F538" s="37"/>
      <c r="G538" s="305"/>
      <c r="H538" s="307"/>
      <c r="I538" s="307"/>
      <c r="J538" s="307"/>
      <c r="K538" s="306"/>
      <c r="L538" s="161">
        <f>IF(A5taxstdlife="n/a","n/a",IF(L$3&gt;(A5taxstdlife+$E538),((Input!$K$147+Input!$K$113)*$K$7)-SUM($K538:K538),((Input!$K$147+Input!$K$113)*$K$7)/A5taxstdlife))</f>
        <v>0</v>
      </c>
      <c r="M538" s="161">
        <f>IF(A5taxstdlife="n/a","n/a",IF(M$3&gt;(A5taxstdlife+$E538),((Input!$K$147+Input!$K$113)*$K$7)-SUM($K538:L538),((Input!$K$147+Input!$K$113)*$K$7)/A5taxstdlife))</f>
        <v>0</v>
      </c>
      <c r="N538" s="161">
        <f>IF(A5taxstdlife="n/a","n/a",IF(N$3&gt;(A5taxstdlife+$E538),((Input!$K$147+Input!$K$113)*$K$7)-SUM($K538:M538),((Input!$K$147+Input!$K$113)*$K$7)/A5taxstdlife))</f>
        <v>0</v>
      </c>
      <c r="O538" s="161">
        <f>IF(A5taxstdlife="n/a","n/a",IF(O$3&gt;(A5taxstdlife+$E538),((Input!$K$147+Input!$K$113)*$K$7)-SUM($K538:N538),((Input!$K$147+Input!$K$113)*$K$7)/A5taxstdlife))</f>
        <v>0</v>
      </c>
      <c r="P538" s="161">
        <f>IF(A5taxstdlife="n/a","n/a",IF(P$3&gt;(A5taxstdlife+$E538),((Input!$K$147+Input!$K$113)*$K$7)-SUM($K538:O538),((Input!$K$147+Input!$K$113)*$K$7)/A5taxstdlife))</f>
        <v>0</v>
      </c>
      <c r="Q538" s="161">
        <f>IF(A5taxstdlife="n/a","n/a",IF(Q$3&gt;(A5taxstdlife+$E538),((Input!$K$147+Input!$K$113)*$K$7)-SUM($K538:P538),((Input!$K$147+Input!$K$113)*$K$7)/A5taxstdlife))</f>
        <v>0</v>
      </c>
      <c r="R538" s="161">
        <f>IF(A5taxstdlife="n/a","n/a",IF(R$3&gt;(A5taxstdlife+$E538),((Input!$K$147+Input!$K$113)*$K$7)-SUM($K538:Q538),((Input!$K$147+Input!$K$113)*$K$7)/A5taxstdlife))</f>
        <v>0</v>
      </c>
      <c r="S538" s="161">
        <f>IF(A5taxstdlife="n/a","n/a",IF(S$3&gt;(A5taxstdlife+$E538),((Input!$K$147+Input!$K$113)*$K$7)-SUM($K538:R538),((Input!$K$147+Input!$K$113)*$K$7)/A5taxstdlife))</f>
        <v>0</v>
      </c>
      <c r="T538" s="161">
        <f>IF(A5taxstdlife="n/a","n/a",IF(T$3&gt;(A5taxstdlife+$E538),((Input!$K$147+Input!$K$113)*$K$7)-SUM($K538:S538),((Input!$K$147+Input!$K$113)*$K$7)/A5taxstdlife))</f>
        <v>0</v>
      </c>
      <c r="U538" s="161">
        <f>IF(A5taxstdlife="n/a","n/a",IF(U$3&gt;(A5taxstdlife+$E538),((Input!$K$147+Input!$K$113)*$K$7)-SUM($K538:T538),((Input!$K$147+Input!$K$113)*$K$7)/A5taxstdlife))</f>
        <v>0</v>
      </c>
      <c r="V538" s="161">
        <f>IF(A5taxstdlife="n/a","n/a",IF(V$3&gt;(A5taxstdlife+$E538),((Input!$K$147+Input!$K$113)*$K$7)-SUM($K538:U538),((Input!$K$147+Input!$K$113)*$K$7)/A5taxstdlife))</f>
        <v>0</v>
      </c>
      <c r="W538" s="161">
        <f>IF(A5taxstdlife="n/a","n/a",IF(W$3&gt;(A5taxstdlife+$E538),((Input!$K$147+Input!$K$113)*$K$7)-SUM($K538:V538),((Input!$K$147+Input!$K$113)*$K$7)/A5taxstdlife))</f>
        <v>0</v>
      </c>
      <c r="X538" s="161">
        <f>IF(A5taxstdlife="n/a","n/a",IF(X$3&gt;(A5taxstdlife+$E538),((Input!$K$147+Input!$K$113)*$K$7)-SUM($K538:W538),((Input!$K$147+Input!$K$113)*$K$7)/A5taxstdlife))</f>
        <v>0</v>
      </c>
      <c r="Y538" s="161">
        <f>IF(A5taxstdlife="n/a","n/a",IF(Y$3&gt;(A5taxstdlife+$E538),((Input!$K$147+Input!$K$113)*$K$7)-SUM($K538:X538),((Input!$K$147+Input!$K$113)*$K$7)/A5taxstdlife))</f>
        <v>0</v>
      </c>
      <c r="Z538" s="161">
        <f>IF(A5taxstdlife="n/a","n/a",IF(Z$3&gt;(A5taxstdlife+$E538),((Input!$K$147+Input!$K$113)*$K$7)-SUM($K538:Y538),((Input!$K$147+Input!$K$113)*$K$7)/A5taxstdlife))</f>
        <v>0</v>
      </c>
      <c r="AA538" s="161">
        <f>IF(A5taxstdlife="n/a","n/a",IF(AA$3&gt;(A5taxstdlife+$E538),((Input!$K$147+Input!$K$113)*$K$7)-SUM($K538:Z538),((Input!$K$147+Input!$K$113)*$K$7)/A5taxstdlife))</f>
        <v>0</v>
      </c>
      <c r="AB538" s="161">
        <f>IF(A5taxstdlife="n/a","n/a",IF(AB$3&gt;(A5taxstdlife+$E538),((Input!$K$147+Input!$K$113)*$K$7)-SUM($K538:AA538),((Input!$K$147+Input!$K$113)*$K$7)/A5taxstdlife))</f>
        <v>0</v>
      </c>
      <c r="AC538" s="161">
        <f>IF(A5taxstdlife="n/a","n/a",IF(AC$3&gt;(A5taxstdlife+$E538),((Input!$K$147+Input!$K$113)*$K$7)-SUM($K538:AB538),((Input!$K$147+Input!$K$113)*$K$7)/A5taxstdlife))</f>
        <v>0</v>
      </c>
      <c r="AD538" s="161">
        <f>IF(A5taxstdlife="n/a","n/a",IF(AD$3&gt;(A5taxstdlife+$E538),((Input!$K$147+Input!$K$113)*$K$7)-SUM($K538:AC538),((Input!$K$147+Input!$K$113)*$K$7)/A5taxstdlife))</f>
        <v>0</v>
      </c>
      <c r="AE538" s="161">
        <f>IF(A5taxstdlife="n/a","n/a",IF(AE$3&gt;(A5taxstdlife+$E538),((Input!$K$147+Input!$K$113)*$K$7)-SUM($K538:AD538),((Input!$K$147+Input!$K$113)*$K$7)/A5taxstdlife))</f>
        <v>0</v>
      </c>
      <c r="AF538" s="161">
        <f>IF(A5taxstdlife="n/a","n/a",IF(AF$3&gt;(A5taxstdlife+$E538),((Input!$K$147+Input!$K$113)*$K$7)-SUM($K538:AE538),((Input!$K$147+Input!$K$113)*$K$7)/A5taxstdlife))</f>
        <v>0</v>
      </c>
      <c r="AG538" s="161">
        <f>IF(A5taxstdlife="n/a","n/a",IF(AG$3&gt;(A5taxstdlife+$E538),((Input!$K$147+Input!$K$113)*$K$7)-SUM($K538:AF538),((Input!$K$147+Input!$K$113)*$K$7)/A5taxstdlife))</f>
        <v>0</v>
      </c>
      <c r="AH538" s="161">
        <f>IF(A5taxstdlife="n/a","n/a",IF(AH$3&gt;(A5taxstdlife+$E538),((Input!$K$147+Input!$K$113)*$K$7)-SUM($K538:AG538),((Input!$K$147+Input!$K$113)*$K$7)/A5taxstdlife))</f>
        <v>0</v>
      </c>
      <c r="AI538" s="161">
        <f>IF(A5taxstdlife="n/a","n/a",IF(AI$3&gt;(A5taxstdlife+$E538),((Input!$K$147+Input!$K$113)*$K$7)-SUM($K538:AH538),((Input!$K$147+Input!$K$113)*$K$7)/A5taxstdlife))</f>
        <v>0</v>
      </c>
      <c r="AJ538" s="161">
        <f>IF(A5taxstdlife="n/a","n/a",IF(AJ$3&gt;(A5taxstdlife+$E538),((Input!$K$147+Input!$K$113)*$K$7)-SUM($K538:AI538),((Input!$K$147+Input!$K$113)*$K$7)/A5taxstdlife))</f>
        <v>0</v>
      </c>
      <c r="AK538" s="161">
        <f>IF(A5taxstdlife="n/a","n/a",IF(AK$3&gt;(A5taxstdlife+$E538),((Input!$K$147+Input!$K$113)*$K$7)-SUM($K538:AJ538),((Input!$K$147+Input!$K$113)*$K$7)/A5taxstdlife))</f>
        <v>0</v>
      </c>
      <c r="AL538" s="161">
        <f>IF(A5taxstdlife="n/a","n/a",IF(AL$3&gt;(A5taxstdlife+$E538),((Input!$K$147+Input!$K$113)*$K$7)-SUM($K538:AK538),((Input!$K$147+Input!$K$113)*$K$7)/A5taxstdlife))</f>
        <v>0</v>
      </c>
      <c r="AM538" s="161">
        <f>IF(A5taxstdlife="n/a","n/a",IF(AM$3&gt;(A5taxstdlife+$E538),((Input!$K$147+Input!$K$113)*$K$7)-SUM($K538:AL538),((Input!$K$147+Input!$K$113)*$K$7)/A5taxstdlife))</f>
        <v>0</v>
      </c>
      <c r="AN538" s="161">
        <f>IF(A5taxstdlife="n/a","n/a",IF(AN$3&gt;(A5taxstdlife+$E538),((Input!$K$147+Input!$K$113)*$K$7)-SUM($K538:AM538),((Input!$K$147+Input!$K$113)*$K$7)/A5taxstdlife))</f>
        <v>0</v>
      </c>
      <c r="AO538" s="161">
        <f>IF(A5taxstdlife="n/a","n/a",IF(AO$3&gt;(A5taxstdlife+$E538),((Input!$K$147+Input!$K$113)*$K$7)-SUM($K538:AN538),((Input!$K$147+Input!$K$113)*$K$7)/A5taxstdlife))</f>
        <v>0</v>
      </c>
      <c r="AP538" s="161">
        <f>IF(A5taxstdlife="n/a","n/a",IF(AP$3&gt;(A5taxstdlife+$E538),((Input!$K$147+Input!$K$113)*$K$7)-SUM($K538:AO538),((Input!$K$147+Input!$K$113)*$K$7)/A5taxstdlife))</f>
        <v>0</v>
      </c>
      <c r="AQ538" s="161">
        <f>IF(A5taxstdlife="n/a","n/a",IF(AQ$3&gt;(A5taxstdlife+$E538),((Input!$K$147+Input!$K$113)*$K$7)-SUM($K538:AP538),((Input!$K$147+Input!$K$113)*$K$7)/A5taxstdlife))</f>
        <v>0</v>
      </c>
      <c r="AR538" s="161">
        <f>IF(A5taxstdlife="n/a","n/a",IF(AR$3&gt;(A5taxstdlife+$E538),((Input!$K$147+Input!$K$113)*$K$7)-SUM($K538:AQ538),((Input!$K$147+Input!$K$113)*$K$7)/A5taxstdlife))</f>
        <v>0</v>
      </c>
      <c r="AS538" s="161">
        <f>IF(A5taxstdlife="n/a","n/a",IF(AS$3&gt;(A5taxstdlife+$E538),((Input!$K$147+Input!$K$113)*$K$7)-SUM($K538:AR538),((Input!$K$147+Input!$K$113)*$K$7)/A5taxstdlife))</f>
        <v>0</v>
      </c>
      <c r="AT538" s="161">
        <f>IF(A5taxstdlife="n/a","n/a",IF(AT$3&gt;(A5taxstdlife+$E538),((Input!$K$147+Input!$K$113)*$K$7)-SUM($K538:AS538),((Input!$K$147+Input!$K$113)*$K$7)/A5taxstdlife))</f>
        <v>0</v>
      </c>
      <c r="AU538" s="161">
        <f>IF(A5taxstdlife="n/a","n/a",IF(AU$3&gt;(A5taxstdlife+$E538),((Input!$K$147+Input!$K$113)*$K$7)-SUM($K538:AT538),((Input!$K$147+Input!$K$113)*$K$7)/A5taxstdlife))</f>
        <v>0</v>
      </c>
      <c r="AV538" s="161">
        <f>IF(A5taxstdlife="n/a","n/a",IF(AV$3&gt;(A5taxstdlife+$E538),((Input!$K$147+Input!$K$113)*$K$7)-SUM($K538:AU538),((Input!$K$147+Input!$K$113)*$K$7)/A5taxstdlife))</f>
        <v>0</v>
      </c>
      <c r="AW538" s="161">
        <f>IF(A5taxstdlife="n/a","n/a",IF(AW$3&gt;(A5taxstdlife+$E538),((Input!$K$147+Input!$K$113)*$K$7)-SUM($K538:AV538),((Input!$K$147+Input!$K$113)*$K$7)/A5taxstdlife))</f>
        <v>0</v>
      </c>
      <c r="AX538" s="161">
        <f>IF(A5taxstdlife="n/a","n/a",IF(AX$3&gt;(A5taxstdlife+$E538),((Input!$K$147+Input!$K$113)*$K$7)-SUM($K538:AW538),((Input!$K$147+Input!$K$113)*$K$7)/A5taxstdlife))</f>
        <v>0</v>
      </c>
      <c r="AY538" s="161">
        <f>IF(A5taxstdlife="n/a","n/a",IF(AY$3&gt;(A5taxstdlife+$E538),((Input!$K$147+Input!$K$113)*$K$7)-SUM($K538:AX538),((Input!$K$147+Input!$K$113)*$K$7)/A5taxstdlife))</f>
        <v>0</v>
      </c>
      <c r="AZ538" s="161">
        <f>IF(A5taxstdlife="n/a","n/a",IF(AZ$3&gt;(A5taxstdlife+$E538),((Input!$K$147+Input!$K$113)*$K$7)-SUM($K538:AY538),((Input!$K$147+Input!$K$113)*$K$7)/A5taxstdlife))</f>
        <v>0</v>
      </c>
      <c r="BA538" s="161">
        <f>IF(A5taxstdlife="n/a","n/a",IF(BA$3&gt;(A5taxstdlife+$E538),((Input!$K$147+Input!$K$113)*$K$7)-SUM($K538:AZ538),((Input!$K$147+Input!$K$113)*$K$7)/A5taxstdlife))</f>
        <v>0</v>
      </c>
      <c r="BB538" s="161">
        <f>IF(A5taxstdlife="n/a","n/a",IF(BB$3&gt;(A5taxstdlife+$E538),((Input!$K$147+Input!$K$113)*$K$7)-SUM($K538:BA538),((Input!$K$147+Input!$K$113)*$K$7)/A5taxstdlife))</f>
        <v>0</v>
      </c>
      <c r="BC538" s="161">
        <f>IF(A5taxstdlife="n/a","n/a",IF(BC$3&gt;(A5taxstdlife+$E538),((Input!$K$147+Input!$K$113)*$K$7)-SUM($K538:BB538),((Input!$K$147+Input!$K$113)*$K$7)/A5taxstdlife))</f>
        <v>0</v>
      </c>
      <c r="BD538" s="161">
        <f>IF(A5taxstdlife="n/a","n/a",IF(BD$3&gt;(A5taxstdlife+$E538),((Input!$K$147+Input!$K$113)*$K$7)-SUM($K538:BC538),((Input!$K$147+Input!$K$113)*$K$7)/A5taxstdlife))</f>
        <v>0</v>
      </c>
      <c r="BE538" s="161">
        <f>IF(A5taxstdlife="n/a","n/a",IF(BE$3&gt;(A5taxstdlife+$E538),((Input!$K$147+Input!$K$113)*$K$7)-SUM($K538:BD538),((Input!$K$147+Input!$K$113)*$K$7)/A5taxstdlife))</f>
        <v>0</v>
      </c>
      <c r="BF538" s="161">
        <f>IF(A5taxstdlife="n/a","n/a",IF(BF$3&gt;(A5taxstdlife+$E538),((Input!$K$147+Input!$K$113)*$K$7)-SUM($K538:BE538),((Input!$K$147+Input!$K$113)*$K$7)/A5taxstdlife))</f>
        <v>0</v>
      </c>
      <c r="BG538" s="161">
        <f>IF(A5taxstdlife="n/a","n/a",IF(BG$3&gt;(A5taxstdlife+$E538),((Input!$K$147+Input!$K$113)*$K$7)-SUM($K538:BF538),((Input!$K$147+Input!$K$113)*$K$7)/A5taxstdlife))</f>
        <v>0</v>
      </c>
      <c r="BH538" s="161">
        <f>IF(A5taxstdlife="n/a","n/a",IF(BH$3&gt;(A5taxstdlife+$E538),((Input!$K$147+Input!$K$113)*$K$7)-SUM($K538:BG538),((Input!$K$147+Input!$K$113)*$K$7)/A5taxstdlife))</f>
        <v>0</v>
      </c>
      <c r="BI538" s="161">
        <f>IF(A5taxstdlife="n/a","n/a",IF(BI$3&gt;(A5taxstdlife+$E538),((Input!$K$147+Input!$K$113)*$K$7)-SUM($K538:BH538),((Input!$K$147+Input!$K$113)*$K$7)/A5taxstdlife))</f>
        <v>0</v>
      </c>
      <c r="BJ538" s="19"/>
      <c r="BK538" s="19"/>
    </row>
    <row r="539" spans="1:63" s="6" customFormat="1" hidden="1" outlineLevel="2" x14ac:dyDescent="0.2">
      <c r="A539" s="19"/>
      <c r="B539" s="19"/>
      <c r="C539" s="35"/>
      <c r="D539" s="469"/>
      <c r="E539" s="281">
        <v>6</v>
      </c>
      <c r="F539" s="37"/>
      <c r="G539" s="305"/>
      <c r="H539" s="307"/>
      <c r="I539" s="307"/>
      <c r="J539" s="307"/>
      <c r="K539" s="307"/>
      <c r="L539" s="306"/>
      <c r="M539" s="161">
        <f>IF(A5taxstdlife="n/a","n/a",IF(M$3&gt;(A5taxstdlife+$E539),((Input!$L$147+Input!$L$113)*$L$7)-SUM($L539:L539),((Input!$L$147+Input!$L$113)*$L$7)/A5taxstdlife))</f>
        <v>0</v>
      </c>
      <c r="N539" s="161">
        <f>IF(A5taxstdlife="n/a","n/a",IF(N$3&gt;(A5taxstdlife+$E539),((Input!$L$147+Input!$L$113)*$L$7)-SUM($L539:M539),((Input!$L$147+Input!$L$113)*$L$7)/A5taxstdlife))</f>
        <v>0</v>
      </c>
      <c r="O539" s="161">
        <f>IF(A5taxstdlife="n/a","n/a",IF(O$3&gt;(A5taxstdlife+$E539),((Input!$L$147+Input!$L$113)*$L$7)-SUM($L539:N539),((Input!$L$147+Input!$L$113)*$L$7)/A5taxstdlife))</f>
        <v>0</v>
      </c>
      <c r="P539" s="161">
        <f>IF(A5taxstdlife="n/a","n/a",IF(P$3&gt;(A5taxstdlife+$E539),((Input!$L$147+Input!$L$113)*$L$7)-SUM($L539:O539),((Input!$L$147+Input!$L$113)*$L$7)/A5taxstdlife))</f>
        <v>0</v>
      </c>
      <c r="Q539" s="161">
        <f>IF(A5taxstdlife="n/a","n/a",IF(Q$3&gt;(A5taxstdlife+$E539),((Input!$L$147+Input!$L$113)*$L$7)-SUM($L539:P539),((Input!$L$147+Input!$L$113)*$L$7)/A5taxstdlife))</f>
        <v>0</v>
      </c>
      <c r="R539" s="161">
        <f>IF(A5taxstdlife="n/a","n/a",IF(R$3&gt;(A5taxstdlife+$E539),((Input!$L$147+Input!$L$113)*$L$7)-SUM($L539:Q539),((Input!$L$147+Input!$L$113)*$L$7)/A5taxstdlife))</f>
        <v>0</v>
      </c>
      <c r="S539" s="161">
        <f>IF(A5taxstdlife="n/a","n/a",IF(S$3&gt;(A5taxstdlife+$E539),((Input!$L$147+Input!$L$113)*$L$7)-SUM($L539:R539),((Input!$L$147+Input!$L$113)*$L$7)/A5taxstdlife))</f>
        <v>0</v>
      </c>
      <c r="T539" s="161">
        <f>IF(A5taxstdlife="n/a","n/a",IF(T$3&gt;(A5taxstdlife+$E539),((Input!$L$147+Input!$L$113)*$L$7)-SUM($L539:S539),((Input!$L$147+Input!$L$113)*$L$7)/A5taxstdlife))</f>
        <v>0</v>
      </c>
      <c r="U539" s="161">
        <f>IF(A5taxstdlife="n/a","n/a",IF(U$3&gt;(A5taxstdlife+$E539),((Input!$L$147+Input!$L$113)*$L$7)-SUM($L539:T539),((Input!$L$147+Input!$L$113)*$L$7)/A5taxstdlife))</f>
        <v>0</v>
      </c>
      <c r="V539" s="161">
        <f>IF(A5taxstdlife="n/a","n/a",IF(V$3&gt;(A5taxstdlife+$E539),((Input!$L$147+Input!$L$113)*$L$7)-SUM($L539:U539),((Input!$L$147+Input!$L$113)*$L$7)/A5taxstdlife))</f>
        <v>0</v>
      </c>
      <c r="W539" s="161">
        <f>IF(A5taxstdlife="n/a","n/a",IF(W$3&gt;(A5taxstdlife+$E539),((Input!$L$147+Input!$L$113)*$L$7)-SUM($L539:V539),((Input!$L$147+Input!$L$113)*$L$7)/A5taxstdlife))</f>
        <v>0</v>
      </c>
      <c r="X539" s="161">
        <f>IF(A5taxstdlife="n/a","n/a",IF(X$3&gt;(A5taxstdlife+$E539),((Input!$L$147+Input!$L$113)*$L$7)-SUM($L539:W539),((Input!$L$147+Input!$L$113)*$L$7)/A5taxstdlife))</f>
        <v>0</v>
      </c>
      <c r="Y539" s="161">
        <f>IF(A5taxstdlife="n/a","n/a",IF(Y$3&gt;(A5taxstdlife+$E539),((Input!$L$147+Input!$L$113)*$L$7)-SUM($L539:X539),((Input!$L$147+Input!$L$113)*$L$7)/A5taxstdlife))</f>
        <v>0</v>
      </c>
      <c r="Z539" s="161">
        <f>IF(A5taxstdlife="n/a","n/a",IF(Z$3&gt;(A5taxstdlife+$E539),((Input!$L$147+Input!$L$113)*$L$7)-SUM($L539:Y539),((Input!$L$147+Input!$L$113)*$L$7)/A5taxstdlife))</f>
        <v>0</v>
      </c>
      <c r="AA539" s="161">
        <f>IF(A5taxstdlife="n/a","n/a",IF(AA$3&gt;(A5taxstdlife+$E539),((Input!$L$147+Input!$L$113)*$L$7)-SUM($L539:Z539),((Input!$L$147+Input!$L$113)*$L$7)/A5taxstdlife))</f>
        <v>0</v>
      </c>
      <c r="AB539" s="161">
        <f>IF(A5taxstdlife="n/a","n/a",IF(AB$3&gt;(A5taxstdlife+$E539),((Input!$L$147+Input!$L$113)*$L$7)-SUM($L539:AA539),((Input!$L$147+Input!$L$113)*$L$7)/A5taxstdlife))</f>
        <v>0</v>
      </c>
      <c r="AC539" s="161">
        <f>IF(A5taxstdlife="n/a","n/a",IF(AC$3&gt;(A5taxstdlife+$E539),((Input!$L$147+Input!$L$113)*$L$7)-SUM($L539:AB539),((Input!$L$147+Input!$L$113)*$L$7)/A5taxstdlife))</f>
        <v>0</v>
      </c>
      <c r="AD539" s="161">
        <f>IF(A5taxstdlife="n/a","n/a",IF(AD$3&gt;(A5taxstdlife+$E539),((Input!$L$147+Input!$L$113)*$L$7)-SUM($L539:AC539),((Input!$L$147+Input!$L$113)*$L$7)/A5taxstdlife))</f>
        <v>0</v>
      </c>
      <c r="AE539" s="161">
        <f>IF(A5taxstdlife="n/a","n/a",IF(AE$3&gt;(A5taxstdlife+$E539),((Input!$L$147+Input!$L$113)*$L$7)-SUM($L539:AD539),((Input!$L$147+Input!$L$113)*$L$7)/A5taxstdlife))</f>
        <v>0</v>
      </c>
      <c r="AF539" s="161">
        <f>IF(A5taxstdlife="n/a","n/a",IF(AF$3&gt;(A5taxstdlife+$E539),((Input!$L$147+Input!$L$113)*$L$7)-SUM($L539:AE539),((Input!$L$147+Input!$L$113)*$L$7)/A5taxstdlife))</f>
        <v>0</v>
      </c>
      <c r="AG539" s="161">
        <f>IF(A5taxstdlife="n/a","n/a",IF(AG$3&gt;(A5taxstdlife+$E539),((Input!$L$147+Input!$L$113)*$L$7)-SUM($L539:AF539),((Input!$L$147+Input!$L$113)*$L$7)/A5taxstdlife))</f>
        <v>0</v>
      </c>
      <c r="AH539" s="161">
        <f>IF(A5taxstdlife="n/a","n/a",IF(AH$3&gt;(A5taxstdlife+$E539),((Input!$L$147+Input!$L$113)*$L$7)-SUM($L539:AG539),((Input!$L$147+Input!$L$113)*$L$7)/A5taxstdlife))</f>
        <v>0</v>
      </c>
      <c r="AI539" s="161">
        <f>IF(A5taxstdlife="n/a","n/a",IF(AI$3&gt;(A5taxstdlife+$E539),((Input!$L$147+Input!$L$113)*$L$7)-SUM($L539:AH539),((Input!$L$147+Input!$L$113)*$L$7)/A5taxstdlife))</f>
        <v>0</v>
      </c>
      <c r="AJ539" s="161">
        <f>IF(A5taxstdlife="n/a","n/a",IF(AJ$3&gt;(A5taxstdlife+$E539),((Input!$L$147+Input!$L$113)*$L$7)-SUM($L539:AI539),((Input!$L$147+Input!$L$113)*$L$7)/A5taxstdlife))</f>
        <v>0</v>
      </c>
      <c r="AK539" s="161">
        <f>IF(A5taxstdlife="n/a","n/a",IF(AK$3&gt;(A5taxstdlife+$E539),((Input!$L$147+Input!$L$113)*$L$7)-SUM($L539:AJ539),((Input!$L$147+Input!$L$113)*$L$7)/A5taxstdlife))</f>
        <v>0</v>
      </c>
      <c r="AL539" s="161">
        <f>IF(A5taxstdlife="n/a","n/a",IF(AL$3&gt;(A5taxstdlife+$E539),((Input!$L$147+Input!$L$113)*$L$7)-SUM($L539:AK539),((Input!$L$147+Input!$L$113)*$L$7)/A5taxstdlife))</f>
        <v>0</v>
      </c>
      <c r="AM539" s="161">
        <f>IF(A5taxstdlife="n/a","n/a",IF(AM$3&gt;(A5taxstdlife+$E539),((Input!$L$147+Input!$L$113)*$L$7)-SUM($L539:AL539),((Input!$L$147+Input!$L$113)*$L$7)/A5taxstdlife))</f>
        <v>0</v>
      </c>
      <c r="AN539" s="161">
        <f>IF(A5taxstdlife="n/a","n/a",IF(AN$3&gt;(A5taxstdlife+$E539),((Input!$L$147+Input!$L$113)*$L$7)-SUM($L539:AM539),((Input!$L$147+Input!$L$113)*$L$7)/A5taxstdlife))</f>
        <v>0</v>
      </c>
      <c r="AO539" s="161">
        <f>IF(A5taxstdlife="n/a","n/a",IF(AO$3&gt;(A5taxstdlife+$E539),((Input!$L$147+Input!$L$113)*$L$7)-SUM($L539:AN539),((Input!$L$147+Input!$L$113)*$L$7)/A5taxstdlife))</f>
        <v>0</v>
      </c>
      <c r="AP539" s="161">
        <f>IF(A5taxstdlife="n/a","n/a",IF(AP$3&gt;(A5taxstdlife+$E539),((Input!$L$147+Input!$L$113)*$L$7)-SUM($L539:AO539),((Input!$L$147+Input!$L$113)*$L$7)/A5taxstdlife))</f>
        <v>0</v>
      </c>
      <c r="AQ539" s="161">
        <f>IF(A5taxstdlife="n/a","n/a",IF(AQ$3&gt;(A5taxstdlife+$E539),((Input!$L$147+Input!$L$113)*$L$7)-SUM($L539:AP539),((Input!$L$147+Input!$L$113)*$L$7)/A5taxstdlife))</f>
        <v>0</v>
      </c>
      <c r="AR539" s="161">
        <f>IF(A5taxstdlife="n/a","n/a",IF(AR$3&gt;(A5taxstdlife+$E539),((Input!$L$147+Input!$L$113)*$L$7)-SUM($L539:AQ539),((Input!$L$147+Input!$L$113)*$L$7)/A5taxstdlife))</f>
        <v>0</v>
      </c>
      <c r="AS539" s="161">
        <f>IF(A5taxstdlife="n/a","n/a",IF(AS$3&gt;(A5taxstdlife+$E539),((Input!$L$147+Input!$L$113)*$L$7)-SUM($L539:AR539),((Input!$L$147+Input!$L$113)*$L$7)/A5taxstdlife))</f>
        <v>0</v>
      </c>
      <c r="AT539" s="161">
        <f>IF(A5taxstdlife="n/a","n/a",IF(AT$3&gt;(A5taxstdlife+$E539),((Input!$L$147+Input!$L$113)*$L$7)-SUM($L539:AS539),((Input!$L$147+Input!$L$113)*$L$7)/A5taxstdlife))</f>
        <v>0</v>
      </c>
      <c r="AU539" s="161">
        <f>IF(A5taxstdlife="n/a","n/a",IF(AU$3&gt;(A5taxstdlife+$E539),((Input!$L$147+Input!$L$113)*$L$7)-SUM($L539:AT539),((Input!$L$147+Input!$L$113)*$L$7)/A5taxstdlife))</f>
        <v>0</v>
      </c>
      <c r="AV539" s="161">
        <f>IF(A5taxstdlife="n/a","n/a",IF(AV$3&gt;(A5taxstdlife+$E539),((Input!$L$147+Input!$L$113)*$L$7)-SUM($L539:AU539),((Input!$L$147+Input!$L$113)*$L$7)/A5taxstdlife))</f>
        <v>0</v>
      </c>
      <c r="AW539" s="161">
        <f>IF(A5taxstdlife="n/a","n/a",IF(AW$3&gt;(A5taxstdlife+$E539),((Input!$L$147+Input!$L$113)*$L$7)-SUM($L539:AV539),((Input!$L$147+Input!$L$113)*$L$7)/A5taxstdlife))</f>
        <v>0</v>
      </c>
      <c r="AX539" s="161">
        <f>IF(A5taxstdlife="n/a","n/a",IF(AX$3&gt;(A5taxstdlife+$E539),((Input!$L$147+Input!$L$113)*$L$7)-SUM($L539:AW539),((Input!$L$147+Input!$L$113)*$L$7)/A5taxstdlife))</f>
        <v>0</v>
      </c>
      <c r="AY539" s="161">
        <f>IF(A5taxstdlife="n/a","n/a",IF(AY$3&gt;(A5taxstdlife+$E539),((Input!$L$147+Input!$L$113)*$L$7)-SUM($L539:AX539),((Input!$L$147+Input!$L$113)*$L$7)/A5taxstdlife))</f>
        <v>0</v>
      </c>
      <c r="AZ539" s="161">
        <f>IF(A5taxstdlife="n/a","n/a",IF(AZ$3&gt;(A5taxstdlife+$E539),((Input!$L$147+Input!$L$113)*$L$7)-SUM($L539:AY539),((Input!$L$147+Input!$L$113)*$L$7)/A5taxstdlife))</f>
        <v>0</v>
      </c>
      <c r="BA539" s="161">
        <f>IF(A5taxstdlife="n/a","n/a",IF(BA$3&gt;(A5taxstdlife+$E539),((Input!$L$147+Input!$L$113)*$L$7)-SUM($L539:AZ539),((Input!$L$147+Input!$L$113)*$L$7)/A5taxstdlife))</f>
        <v>0</v>
      </c>
      <c r="BB539" s="161">
        <f>IF(A5taxstdlife="n/a","n/a",IF(BB$3&gt;(A5taxstdlife+$E539),((Input!$L$147+Input!$L$113)*$L$7)-SUM($L539:BA539),((Input!$L$147+Input!$L$113)*$L$7)/A5taxstdlife))</f>
        <v>0</v>
      </c>
      <c r="BC539" s="161">
        <f>IF(A5taxstdlife="n/a","n/a",IF(BC$3&gt;(A5taxstdlife+$E539),((Input!$L$147+Input!$L$113)*$L$7)-SUM($L539:BB539),((Input!$L$147+Input!$L$113)*$L$7)/A5taxstdlife))</f>
        <v>0</v>
      </c>
      <c r="BD539" s="161">
        <f>IF(A5taxstdlife="n/a","n/a",IF(BD$3&gt;(A5taxstdlife+$E539),((Input!$L$147+Input!$L$113)*$L$7)-SUM($L539:BC539),((Input!$L$147+Input!$L$113)*$L$7)/A5taxstdlife))</f>
        <v>0</v>
      </c>
      <c r="BE539" s="161">
        <f>IF(A5taxstdlife="n/a","n/a",IF(BE$3&gt;(A5taxstdlife+$E539),((Input!$L$147+Input!$L$113)*$L$7)-SUM($L539:BD539),((Input!$L$147+Input!$L$113)*$L$7)/A5taxstdlife))</f>
        <v>0</v>
      </c>
      <c r="BF539" s="161">
        <f>IF(A5taxstdlife="n/a","n/a",IF(BF$3&gt;(A5taxstdlife+$E539),((Input!$L$147+Input!$L$113)*$L$7)-SUM($L539:BE539),((Input!$L$147+Input!$L$113)*$L$7)/A5taxstdlife))</f>
        <v>0</v>
      </c>
      <c r="BG539" s="161">
        <f>IF(A5taxstdlife="n/a","n/a",IF(BG$3&gt;(A5taxstdlife+$E539),((Input!$L$147+Input!$L$113)*$L$7)-SUM($L539:BF539),((Input!$L$147+Input!$L$113)*$L$7)/A5taxstdlife))</f>
        <v>0</v>
      </c>
      <c r="BH539" s="161">
        <f>IF(A5taxstdlife="n/a","n/a",IF(BH$3&gt;(A5taxstdlife+$E539),((Input!$L$147+Input!$L$113)*$L$7)-SUM($L539:BG539),((Input!$L$147+Input!$L$113)*$L$7)/A5taxstdlife))</f>
        <v>0</v>
      </c>
      <c r="BI539" s="161">
        <f>IF(A5taxstdlife="n/a","n/a",IF(BI$3&gt;(A5taxstdlife+$E539),((Input!$L$147+Input!$L$113)*$L$7)-SUM($L539:BH539),((Input!$L$147+Input!$L$113)*$L$7)/A5taxstdlife))</f>
        <v>0</v>
      </c>
      <c r="BJ539" s="19"/>
      <c r="BK539" s="19"/>
    </row>
    <row r="540" spans="1:63" s="6" customFormat="1" hidden="1" outlineLevel="2" x14ac:dyDescent="0.2">
      <c r="A540" s="19"/>
      <c r="B540" s="19"/>
      <c r="C540" s="35"/>
      <c r="D540" s="469"/>
      <c r="E540" s="281">
        <v>7</v>
      </c>
      <c r="F540" s="37"/>
      <c r="G540" s="305"/>
      <c r="H540" s="307"/>
      <c r="I540" s="307"/>
      <c r="J540" s="307"/>
      <c r="K540" s="307"/>
      <c r="L540" s="307"/>
      <c r="M540" s="306"/>
      <c r="N540" s="161">
        <f>IF(A5taxstdlife="n/a","n/a",IF(N$3&gt;(A5taxstdlife+$E540),((Input!$M$147+Input!$M$113)*$M$7)-SUM($M540:M540),((Input!$M$147+Input!$M$113)*$M$7)/A5taxstdlife))</f>
        <v>0</v>
      </c>
      <c r="O540" s="161">
        <f>IF(A5taxstdlife="n/a","n/a",IF(O$3&gt;(A5taxstdlife+$E540),((Input!$M$147+Input!$M$113)*$M$7)-SUM($M540:N540),((Input!$M$147+Input!$M$113)*$M$7)/A5taxstdlife))</f>
        <v>0</v>
      </c>
      <c r="P540" s="161">
        <f>IF(A5taxstdlife="n/a","n/a",IF(P$3&gt;(A5taxstdlife+$E540),((Input!$M$147+Input!$M$113)*$M$7)-SUM($M540:O540),((Input!$M$147+Input!$M$113)*$M$7)/A5taxstdlife))</f>
        <v>0</v>
      </c>
      <c r="Q540" s="161">
        <f>IF(A5taxstdlife="n/a","n/a",IF(Q$3&gt;(A5taxstdlife+$E540),((Input!$M$147+Input!$M$113)*$M$7)-SUM($M540:P540),((Input!$M$147+Input!$M$113)*$M$7)/A5taxstdlife))</f>
        <v>0</v>
      </c>
      <c r="R540" s="161">
        <f>IF(A5taxstdlife="n/a","n/a",IF(R$3&gt;(A5taxstdlife+$E540),((Input!$M$147+Input!$M$113)*$M$7)-SUM($M540:Q540),((Input!$M$147+Input!$M$113)*$M$7)/A5taxstdlife))</f>
        <v>0</v>
      </c>
      <c r="S540" s="161">
        <f>IF(A5taxstdlife="n/a","n/a",IF(S$3&gt;(A5taxstdlife+$E540),((Input!$M$147+Input!$M$113)*$M$7)-SUM($M540:R540),((Input!$M$147+Input!$M$113)*$M$7)/A5taxstdlife))</f>
        <v>0</v>
      </c>
      <c r="T540" s="161">
        <f>IF(A5taxstdlife="n/a","n/a",IF(T$3&gt;(A5taxstdlife+$E540),((Input!$M$147+Input!$M$113)*$M$7)-SUM($M540:S540),((Input!$M$147+Input!$M$113)*$M$7)/A5taxstdlife))</f>
        <v>0</v>
      </c>
      <c r="U540" s="161">
        <f>IF(A5taxstdlife="n/a","n/a",IF(U$3&gt;(A5taxstdlife+$E540),((Input!$M$147+Input!$M$113)*$M$7)-SUM($M540:T540),((Input!$M$147+Input!$M$113)*$M$7)/A5taxstdlife))</f>
        <v>0</v>
      </c>
      <c r="V540" s="161">
        <f>IF(A5taxstdlife="n/a","n/a",IF(V$3&gt;(A5taxstdlife+$E540),((Input!$M$147+Input!$M$113)*$M$7)-SUM($M540:U540),((Input!$M$147+Input!$M$113)*$M$7)/A5taxstdlife))</f>
        <v>0</v>
      </c>
      <c r="W540" s="161">
        <f>IF(A5taxstdlife="n/a","n/a",IF(W$3&gt;(A5taxstdlife+$E540),((Input!$M$147+Input!$M$113)*$M$7)-SUM($M540:V540),((Input!$M$147+Input!$M$113)*$M$7)/A5taxstdlife))</f>
        <v>0</v>
      </c>
      <c r="X540" s="161">
        <f>IF(A5taxstdlife="n/a","n/a",IF(X$3&gt;(A5taxstdlife+$E540),((Input!$M$147+Input!$M$113)*$M$7)-SUM($M540:W540),((Input!$M$147+Input!$M$113)*$M$7)/A5taxstdlife))</f>
        <v>0</v>
      </c>
      <c r="Y540" s="161">
        <f>IF(A5taxstdlife="n/a","n/a",IF(Y$3&gt;(A5taxstdlife+$E540),((Input!$M$147+Input!$M$113)*$M$7)-SUM($M540:X540),((Input!$M$147+Input!$M$113)*$M$7)/A5taxstdlife))</f>
        <v>0</v>
      </c>
      <c r="Z540" s="161">
        <f>IF(A5taxstdlife="n/a","n/a",IF(Z$3&gt;(A5taxstdlife+$E540),((Input!$M$147+Input!$M$113)*$M$7)-SUM($M540:Y540),((Input!$M$147+Input!$M$113)*$M$7)/A5taxstdlife))</f>
        <v>0</v>
      </c>
      <c r="AA540" s="161">
        <f>IF(A5taxstdlife="n/a","n/a",IF(AA$3&gt;(A5taxstdlife+$E540),((Input!$M$147+Input!$M$113)*$M$7)-SUM($M540:Z540),((Input!$M$147+Input!$M$113)*$M$7)/A5taxstdlife))</f>
        <v>0</v>
      </c>
      <c r="AB540" s="161">
        <f>IF(A5taxstdlife="n/a","n/a",IF(AB$3&gt;(A5taxstdlife+$E540),((Input!$M$147+Input!$M$113)*$M$7)-SUM($M540:AA540),((Input!$M$147+Input!$M$113)*$M$7)/A5taxstdlife))</f>
        <v>0</v>
      </c>
      <c r="AC540" s="161">
        <f>IF(A5taxstdlife="n/a","n/a",IF(AC$3&gt;(A5taxstdlife+$E540),((Input!$M$147+Input!$M$113)*$M$7)-SUM($M540:AB540),((Input!$M$147+Input!$M$113)*$M$7)/A5taxstdlife))</f>
        <v>0</v>
      </c>
      <c r="AD540" s="161">
        <f>IF(A5taxstdlife="n/a","n/a",IF(AD$3&gt;(A5taxstdlife+$E540),((Input!$M$147+Input!$M$113)*$M$7)-SUM($M540:AC540),((Input!$M$147+Input!$M$113)*$M$7)/A5taxstdlife))</f>
        <v>0</v>
      </c>
      <c r="AE540" s="161">
        <f>IF(A5taxstdlife="n/a","n/a",IF(AE$3&gt;(A5taxstdlife+$E540),((Input!$M$147+Input!$M$113)*$M$7)-SUM($M540:AD540),((Input!$M$147+Input!$M$113)*$M$7)/A5taxstdlife))</f>
        <v>0</v>
      </c>
      <c r="AF540" s="161">
        <f>IF(A5taxstdlife="n/a","n/a",IF(AF$3&gt;(A5taxstdlife+$E540),((Input!$M$147+Input!$M$113)*$M$7)-SUM($M540:AE540),((Input!$M$147+Input!$M$113)*$M$7)/A5taxstdlife))</f>
        <v>0</v>
      </c>
      <c r="AG540" s="161">
        <f>IF(A5taxstdlife="n/a","n/a",IF(AG$3&gt;(A5taxstdlife+$E540),((Input!$M$147+Input!$M$113)*$M$7)-SUM($M540:AF540),((Input!$M$147+Input!$M$113)*$M$7)/A5taxstdlife))</f>
        <v>0</v>
      </c>
      <c r="AH540" s="161">
        <f>IF(A5taxstdlife="n/a","n/a",IF(AH$3&gt;(A5taxstdlife+$E540),((Input!$M$147+Input!$M$113)*$M$7)-SUM($M540:AG540),((Input!$M$147+Input!$M$113)*$M$7)/A5taxstdlife))</f>
        <v>0</v>
      </c>
      <c r="AI540" s="161">
        <f>IF(A5taxstdlife="n/a","n/a",IF(AI$3&gt;(A5taxstdlife+$E540),((Input!$M$147+Input!$M$113)*$M$7)-SUM($M540:AH540),((Input!$M$147+Input!$M$113)*$M$7)/A5taxstdlife))</f>
        <v>0</v>
      </c>
      <c r="AJ540" s="161">
        <f>IF(A5taxstdlife="n/a","n/a",IF(AJ$3&gt;(A5taxstdlife+$E540),((Input!$M$147+Input!$M$113)*$M$7)-SUM($M540:AI540),((Input!$M$147+Input!$M$113)*$M$7)/A5taxstdlife))</f>
        <v>0</v>
      </c>
      <c r="AK540" s="161">
        <f>IF(A5taxstdlife="n/a","n/a",IF(AK$3&gt;(A5taxstdlife+$E540),((Input!$M$147+Input!$M$113)*$M$7)-SUM($M540:AJ540),((Input!$M$147+Input!$M$113)*$M$7)/A5taxstdlife))</f>
        <v>0</v>
      </c>
      <c r="AL540" s="161">
        <f>IF(A5taxstdlife="n/a","n/a",IF(AL$3&gt;(A5taxstdlife+$E540),((Input!$M$147+Input!$M$113)*$M$7)-SUM($M540:AK540),((Input!$M$147+Input!$M$113)*$M$7)/A5taxstdlife))</f>
        <v>0</v>
      </c>
      <c r="AM540" s="161">
        <f>IF(A5taxstdlife="n/a","n/a",IF(AM$3&gt;(A5taxstdlife+$E540),((Input!$M$147+Input!$M$113)*$M$7)-SUM($M540:AL540),((Input!$M$147+Input!$M$113)*$M$7)/A5taxstdlife))</f>
        <v>0</v>
      </c>
      <c r="AN540" s="161">
        <f>IF(A5taxstdlife="n/a","n/a",IF(AN$3&gt;(A5taxstdlife+$E540),((Input!$M$147+Input!$M$113)*$M$7)-SUM($M540:AM540),((Input!$M$147+Input!$M$113)*$M$7)/A5taxstdlife))</f>
        <v>0</v>
      </c>
      <c r="AO540" s="161">
        <f>IF(A5taxstdlife="n/a","n/a",IF(AO$3&gt;(A5taxstdlife+$E540),((Input!$M$147+Input!$M$113)*$M$7)-SUM($M540:AN540),((Input!$M$147+Input!$M$113)*$M$7)/A5taxstdlife))</f>
        <v>0</v>
      </c>
      <c r="AP540" s="161">
        <f>IF(A5taxstdlife="n/a","n/a",IF(AP$3&gt;(A5taxstdlife+$E540),((Input!$M$147+Input!$M$113)*$M$7)-SUM($M540:AO540),((Input!$M$147+Input!$M$113)*$M$7)/A5taxstdlife))</f>
        <v>0</v>
      </c>
      <c r="AQ540" s="161">
        <f>IF(A5taxstdlife="n/a","n/a",IF(AQ$3&gt;(A5taxstdlife+$E540),((Input!$M$147+Input!$M$113)*$M$7)-SUM($M540:AP540),((Input!$M$147+Input!$M$113)*$M$7)/A5taxstdlife))</f>
        <v>0</v>
      </c>
      <c r="AR540" s="161">
        <f>IF(A5taxstdlife="n/a","n/a",IF(AR$3&gt;(A5taxstdlife+$E540),((Input!$M$147+Input!$M$113)*$M$7)-SUM($M540:AQ540),((Input!$M$147+Input!$M$113)*$M$7)/A5taxstdlife))</f>
        <v>0</v>
      </c>
      <c r="AS540" s="161">
        <f>IF(A5taxstdlife="n/a","n/a",IF(AS$3&gt;(A5taxstdlife+$E540),((Input!$M$147+Input!$M$113)*$M$7)-SUM($M540:AR540),((Input!$M$147+Input!$M$113)*$M$7)/A5taxstdlife))</f>
        <v>0</v>
      </c>
      <c r="AT540" s="161">
        <f>IF(A5taxstdlife="n/a","n/a",IF(AT$3&gt;(A5taxstdlife+$E540),((Input!$M$147+Input!$M$113)*$M$7)-SUM($M540:AS540),((Input!$M$147+Input!$M$113)*$M$7)/A5taxstdlife))</f>
        <v>0</v>
      </c>
      <c r="AU540" s="161">
        <f>IF(A5taxstdlife="n/a","n/a",IF(AU$3&gt;(A5taxstdlife+$E540),((Input!$M$147+Input!$M$113)*$M$7)-SUM($M540:AT540),((Input!$M$147+Input!$M$113)*$M$7)/A5taxstdlife))</f>
        <v>0</v>
      </c>
      <c r="AV540" s="161">
        <f>IF(A5taxstdlife="n/a","n/a",IF(AV$3&gt;(A5taxstdlife+$E540),((Input!$M$147+Input!$M$113)*$M$7)-SUM($M540:AU540),((Input!$M$147+Input!$M$113)*$M$7)/A5taxstdlife))</f>
        <v>0</v>
      </c>
      <c r="AW540" s="161">
        <f>IF(A5taxstdlife="n/a","n/a",IF(AW$3&gt;(A5taxstdlife+$E540),((Input!$M$147+Input!$M$113)*$M$7)-SUM($M540:AV540),((Input!$M$147+Input!$M$113)*$M$7)/A5taxstdlife))</f>
        <v>0</v>
      </c>
      <c r="AX540" s="161">
        <f>IF(A5taxstdlife="n/a","n/a",IF(AX$3&gt;(A5taxstdlife+$E540),((Input!$M$147+Input!$M$113)*$M$7)-SUM($M540:AW540),((Input!$M$147+Input!$M$113)*$M$7)/A5taxstdlife))</f>
        <v>0</v>
      </c>
      <c r="AY540" s="161">
        <f>IF(A5taxstdlife="n/a","n/a",IF(AY$3&gt;(A5taxstdlife+$E540),((Input!$M$147+Input!$M$113)*$M$7)-SUM($M540:AX540),((Input!$M$147+Input!$M$113)*$M$7)/A5taxstdlife))</f>
        <v>0</v>
      </c>
      <c r="AZ540" s="161">
        <f>IF(A5taxstdlife="n/a","n/a",IF(AZ$3&gt;(A5taxstdlife+$E540),((Input!$M$147+Input!$M$113)*$M$7)-SUM($M540:AY540),((Input!$M$147+Input!$M$113)*$M$7)/A5taxstdlife))</f>
        <v>0</v>
      </c>
      <c r="BA540" s="161">
        <f>IF(A5taxstdlife="n/a","n/a",IF(BA$3&gt;(A5taxstdlife+$E540),((Input!$M$147+Input!$M$113)*$M$7)-SUM($M540:AZ540),((Input!$M$147+Input!$M$113)*$M$7)/A5taxstdlife))</f>
        <v>0</v>
      </c>
      <c r="BB540" s="161">
        <f>IF(A5taxstdlife="n/a","n/a",IF(BB$3&gt;(A5taxstdlife+$E540),((Input!$M$147+Input!$M$113)*$M$7)-SUM($M540:BA540),((Input!$M$147+Input!$M$113)*$M$7)/A5taxstdlife))</f>
        <v>0</v>
      </c>
      <c r="BC540" s="161">
        <f>IF(A5taxstdlife="n/a","n/a",IF(BC$3&gt;(A5taxstdlife+$E540),((Input!$M$147+Input!$M$113)*$M$7)-SUM($M540:BB540),((Input!$M$147+Input!$M$113)*$M$7)/A5taxstdlife))</f>
        <v>0</v>
      </c>
      <c r="BD540" s="161">
        <f>IF(A5taxstdlife="n/a","n/a",IF(BD$3&gt;(A5taxstdlife+$E540),((Input!$M$147+Input!$M$113)*$M$7)-SUM($M540:BC540),((Input!$M$147+Input!$M$113)*$M$7)/A5taxstdlife))</f>
        <v>0</v>
      </c>
      <c r="BE540" s="161">
        <f>IF(A5taxstdlife="n/a","n/a",IF(BE$3&gt;(A5taxstdlife+$E540),((Input!$M$147+Input!$M$113)*$M$7)-SUM($M540:BD540),((Input!$M$147+Input!$M$113)*$M$7)/A5taxstdlife))</f>
        <v>0</v>
      </c>
      <c r="BF540" s="161">
        <f>IF(A5taxstdlife="n/a","n/a",IF(BF$3&gt;(A5taxstdlife+$E540),((Input!$M$147+Input!$M$113)*$M$7)-SUM($M540:BE540),((Input!$M$147+Input!$M$113)*$M$7)/A5taxstdlife))</f>
        <v>0</v>
      </c>
      <c r="BG540" s="161">
        <f>IF(A5taxstdlife="n/a","n/a",IF(BG$3&gt;(A5taxstdlife+$E540),((Input!$M$147+Input!$M$113)*$M$7)-SUM($M540:BF540),((Input!$M$147+Input!$M$113)*$M$7)/A5taxstdlife))</f>
        <v>0</v>
      </c>
      <c r="BH540" s="161">
        <f>IF(A5taxstdlife="n/a","n/a",IF(BH$3&gt;(A5taxstdlife+$E540),((Input!$M$147+Input!$M$113)*$M$7)-SUM($M540:BG540),((Input!$M$147+Input!$M$113)*$M$7)/A5taxstdlife))</f>
        <v>0</v>
      </c>
      <c r="BI540" s="161">
        <f>IF(A5taxstdlife="n/a","n/a",IF(BI$3&gt;(A5taxstdlife+$E540),((Input!$M$147+Input!$M$113)*$M$7)-SUM($M540:BH540),((Input!$M$147+Input!$M$113)*$M$7)/A5taxstdlife))</f>
        <v>0</v>
      </c>
      <c r="BJ540" s="19"/>
      <c r="BK540" s="19"/>
    </row>
    <row r="541" spans="1:63" s="6" customFormat="1" hidden="1" outlineLevel="2" x14ac:dyDescent="0.2">
      <c r="A541" s="19"/>
      <c r="B541" s="19"/>
      <c r="C541" s="35"/>
      <c r="D541" s="469"/>
      <c r="E541" s="281">
        <v>8</v>
      </c>
      <c r="F541" s="37"/>
      <c r="G541" s="305"/>
      <c r="H541" s="307"/>
      <c r="I541" s="307"/>
      <c r="J541" s="307"/>
      <c r="K541" s="307"/>
      <c r="L541" s="307"/>
      <c r="M541" s="307"/>
      <c r="N541" s="306"/>
      <c r="O541" s="161">
        <f>IF(A5taxstdlife="n/a","n/a",IF(O$3&gt;(A5taxstdlife+$E541),((Input!$N$147+Input!$N$113)*$N$7)-SUM($N541:N541),((Input!$N$147+Input!$N$113)*$N$7)/A5taxstdlife))</f>
        <v>0</v>
      </c>
      <c r="P541" s="161">
        <f>IF(A5taxstdlife="n/a","n/a",IF(P$3&gt;(A5taxstdlife+$E541),((Input!$N$147+Input!$N$113)*$N$7)-SUM($N541:O541),((Input!$N$147+Input!$N$113)*$N$7)/A5taxstdlife))</f>
        <v>0</v>
      </c>
      <c r="Q541" s="161">
        <f>IF(A5taxstdlife="n/a","n/a",IF(Q$3&gt;(A5taxstdlife+$E541),((Input!$N$147+Input!$N$113)*$N$7)-SUM($N541:P541),((Input!$N$147+Input!$N$113)*$N$7)/A5taxstdlife))</f>
        <v>0</v>
      </c>
      <c r="R541" s="161">
        <f>IF(A5taxstdlife="n/a","n/a",IF(R$3&gt;(A5taxstdlife+$E541),((Input!$N$147+Input!$N$113)*$N$7)-SUM($N541:Q541),((Input!$N$147+Input!$N$113)*$N$7)/A5taxstdlife))</f>
        <v>0</v>
      </c>
      <c r="S541" s="161">
        <f>IF(A5taxstdlife="n/a","n/a",IF(S$3&gt;(A5taxstdlife+$E541),((Input!$N$147+Input!$N$113)*$N$7)-SUM($N541:R541),((Input!$N$147+Input!$N$113)*$N$7)/A5taxstdlife))</f>
        <v>0</v>
      </c>
      <c r="T541" s="161">
        <f>IF(A5taxstdlife="n/a","n/a",IF(T$3&gt;(A5taxstdlife+$E541),((Input!$N$147+Input!$N$113)*$N$7)-SUM($N541:S541),((Input!$N$147+Input!$N$113)*$N$7)/A5taxstdlife))</f>
        <v>0</v>
      </c>
      <c r="U541" s="161">
        <f>IF(A5taxstdlife="n/a","n/a",IF(U$3&gt;(A5taxstdlife+$E541),((Input!$N$147+Input!$N$113)*$N$7)-SUM($N541:T541),((Input!$N$147+Input!$N$113)*$N$7)/A5taxstdlife))</f>
        <v>0</v>
      </c>
      <c r="V541" s="161">
        <f>IF(A5taxstdlife="n/a","n/a",IF(V$3&gt;(A5taxstdlife+$E541),((Input!$N$147+Input!$N$113)*$N$7)-SUM($N541:U541),((Input!$N$147+Input!$N$113)*$N$7)/A5taxstdlife))</f>
        <v>0</v>
      </c>
      <c r="W541" s="161">
        <f>IF(A5taxstdlife="n/a","n/a",IF(W$3&gt;(A5taxstdlife+$E541),((Input!$N$147+Input!$N$113)*$N$7)-SUM($N541:V541),((Input!$N$147+Input!$N$113)*$N$7)/A5taxstdlife))</f>
        <v>0</v>
      </c>
      <c r="X541" s="161">
        <f>IF(A5taxstdlife="n/a","n/a",IF(X$3&gt;(A5taxstdlife+$E541),((Input!$N$147+Input!$N$113)*$N$7)-SUM($N541:W541),((Input!$N$147+Input!$N$113)*$N$7)/A5taxstdlife))</f>
        <v>0</v>
      </c>
      <c r="Y541" s="161">
        <f>IF(A5taxstdlife="n/a","n/a",IF(Y$3&gt;(A5taxstdlife+$E541),((Input!$N$147+Input!$N$113)*$N$7)-SUM($N541:X541),((Input!$N$147+Input!$N$113)*$N$7)/A5taxstdlife))</f>
        <v>0</v>
      </c>
      <c r="Z541" s="161">
        <f>IF(A5taxstdlife="n/a","n/a",IF(Z$3&gt;(A5taxstdlife+$E541),((Input!$N$147+Input!$N$113)*$N$7)-SUM($N541:Y541),((Input!$N$147+Input!$N$113)*$N$7)/A5taxstdlife))</f>
        <v>0</v>
      </c>
      <c r="AA541" s="161">
        <f>IF(A5taxstdlife="n/a","n/a",IF(AA$3&gt;(A5taxstdlife+$E541),((Input!$N$147+Input!$N$113)*$N$7)-SUM($N541:Z541),((Input!$N$147+Input!$N$113)*$N$7)/A5taxstdlife))</f>
        <v>0</v>
      </c>
      <c r="AB541" s="161">
        <f>IF(A5taxstdlife="n/a","n/a",IF(AB$3&gt;(A5taxstdlife+$E541),((Input!$N$147+Input!$N$113)*$N$7)-SUM($N541:AA541),((Input!$N$147+Input!$N$113)*$N$7)/A5taxstdlife))</f>
        <v>0</v>
      </c>
      <c r="AC541" s="161">
        <f>IF(A5taxstdlife="n/a","n/a",IF(AC$3&gt;(A5taxstdlife+$E541),((Input!$N$147+Input!$N$113)*$N$7)-SUM($N541:AB541),((Input!$N$147+Input!$N$113)*$N$7)/A5taxstdlife))</f>
        <v>0</v>
      </c>
      <c r="AD541" s="161">
        <f>IF(A5taxstdlife="n/a","n/a",IF(AD$3&gt;(A5taxstdlife+$E541),((Input!$N$147+Input!$N$113)*$N$7)-SUM($N541:AC541),((Input!$N$147+Input!$N$113)*$N$7)/A5taxstdlife))</f>
        <v>0</v>
      </c>
      <c r="AE541" s="161">
        <f>IF(A5taxstdlife="n/a","n/a",IF(AE$3&gt;(A5taxstdlife+$E541),((Input!$N$147+Input!$N$113)*$N$7)-SUM($N541:AD541),((Input!$N$147+Input!$N$113)*$N$7)/A5taxstdlife))</f>
        <v>0</v>
      </c>
      <c r="AF541" s="161">
        <f>IF(A5taxstdlife="n/a","n/a",IF(AF$3&gt;(A5taxstdlife+$E541),((Input!$N$147+Input!$N$113)*$N$7)-SUM($N541:AE541),((Input!$N$147+Input!$N$113)*$N$7)/A5taxstdlife))</f>
        <v>0</v>
      </c>
      <c r="AG541" s="161">
        <f>IF(A5taxstdlife="n/a","n/a",IF(AG$3&gt;(A5taxstdlife+$E541),((Input!$N$147+Input!$N$113)*$N$7)-SUM($N541:AF541),((Input!$N$147+Input!$N$113)*$N$7)/A5taxstdlife))</f>
        <v>0</v>
      </c>
      <c r="AH541" s="161">
        <f>IF(A5taxstdlife="n/a","n/a",IF(AH$3&gt;(A5taxstdlife+$E541),((Input!$N$147+Input!$N$113)*$N$7)-SUM($N541:AG541),((Input!$N$147+Input!$N$113)*$N$7)/A5taxstdlife))</f>
        <v>0</v>
      </c>
      <c r="AI541" s="161">
        <f>IF(A5taxstdlife="n/a","n/a",IF(AI$3&gt;(A5taxstdlife+$E541),((Input!$N$147+Input!$N$113)*$N$7)-SUM($N541:AH541),((Input!$N$147+Input!$N$113)*$N$7)/A5taxstdlife))</f>
        <v>0</v>
      </c>
      <c r="AJ541" s="161">
        <f>IF(A5taxstdlife="n/a","n/a",IF(AJ$3&gt;(A5taxstdlife+$E541),((Input!$N$147+Input!$N$113)*$N$7)-SUM($N541:AI541),((Input!$N$147+Input!$N$113)*$N$7)/A5taxstdlife))</f>
        <v>0</v>
      </c>
      <c r="AK541" s="161">
        <f>IF(A5taxstdlife="n/a","n/a",IF(AK$3&gt;(A5taxstdlife+$E541),((Input!$N$147+Input!$N$113)*$N$7)-SUM($N541:AJ541),((Input!$N$147+Input!$N$113)*$N$7)/A5taxstdlife))</f>
        <v>0</v>
      </c>
      <c r="AL541" s="161">
        <f>IF(A5taxstdlife="n/a","n/a",IF(AL$3&gt;(A5taxstdlife+$E541),((Input!$N$147+Input!$N$113)*$N$7)-SUM($N541:AK541),((Input!$N$147+Input!$N$113)*$N$7)/A5taxstdlife))</f>
        <v>0</v>
      </c>
      <c r="AM541" s="161">
        <f>IF(A5taxstdlife="n/a","n/a",IF(AM$3&gt;(A5taxstdlife+$E541),((Input!$N$147+Input!$N$113)*$N$7)-SUM($N541:AL541),((Input!$N$147+Input!$N$113)*$N$7)/A5taxstdlife))</f>
        <v>0</v>
      </c>
      <c r="AN541" s="161">
        <f>IF(A5taxstdlife="n/a","n/a",IF(AN$3&gt;(A5taxstdlife+$E541),((Input!$N$147+Input!$N$113)*$N$7)-SUM($N541:AM541),((Input!$N$147+Input!$N$113)*$N$7)/A5taxstdlife))</f>
        <v>0</v>
      </c>
      <c r="AO541" s="161">
        <f>IF(A5taxstdlife="n/a","n/a",IF(AO$3&gt;(A5taxstdlife+$E541),((Input!$N$147+Input!$N$113)*$N$7)-SUM($N541:AN541),((Input!$N$147+Input!$N$113)*$N$7)/A5taxstdlife))</f>
        <v>0</v>
      </c>
      <c r="AP541" s="161">
        <f>IF(A5taxstdlife="n/a","n/a",IF(AP$3&gt;(A5taxstdlife+$E541),((Input!$N$147+Input!$N$113)*$N$7)-SUM($N541:AO541),((Input!$N$147+Input!$N$113)*$N$7)/A5taxstdlife))</f>
        <v>0</v>
      </c>
      <c r="AQ541" s="161">
        <f>IF(A5taxstdlife="n/a","n/a",IF(AQ$3&gt;(A5taxstdlife+$E541),((Input!$N$147+Input!$N$113)*$N$7)-SUM($N541:AP541),((Input!$N$147+Input!$N$113)*$N$7)/A5taxstdlife))</f>
        <v>0</v>
      </c>
      <c r="AR541" s="161">
        <f>IF(A5taxstdlife="n/a","n/a",IF(AR$3&gt;(A5taxstdlife+$E541),((Input!$N$147+Input!$N$113)*$N$7)-SUM($N541:AQ541),((Input!$N$147+Input!$N$113)*$N$7)/A5taxstdlife))</f>
        <v>0</v>
      </c>
      <c r="AS541" s="161">
        <f>IF(A5taxstdlife="n/a","n/a",IF(AS$3&gt;(A5taxstdlife+$E541),((Input!$N$147+Input!$N$113)*$N$7)-SUM($N541:AR541),((Input!$N$147+Input!$N$113)*$N$7)/A5taxstdlife))</f>
        <v>0</v>
      </c>
      <c r="AT541" s="161">
        <f>IF(A5taxstdlife="n/a","n/a",IF(AT$3&gt;(A5taxstdlife+$E541),((Input!$N$147+Input!$N$113)*$N$7)-SUM($N541:AS541),((Input!$N$147+Input!$N$113)*$N$7)/A5taxstdlife))</f>
        <v>0</v>
      </c>
      <c r="AU541" s="161">
        <f>IF(A5taxstdlife="n/a","n/a",IF(AU$3&gt;(A5taxstdlife+$E541),((Input!$N$147+Input!$N$113)*$N$7)-SUM($N541:AT541),((Input!$N$147+Input!$N$113)*$N$7)/A5taxstdlife))</f>
        <v>0</v>
      </c>
      <c r="AV541" s="161">
        <f>IF(A5taxstdlife="n/a","n/a",IF(AV$3&gt;(A5taxstdlife+$E541),((Input!$N$147+Input!$N$113)*$N$7)-SUM($N541:AU541),((Input!$N$147+Input!$N$113)*$N$7)/A5taxstdlife))</f>
        <v>0</v>
      </c>
      <c r="AW541" s="161">
        <f>IF(A5taxstdlife="n/a","n/a",IF(AW$3&gt;(A5taxstdlife+$E541),((Input!$N$147+Input!$N$113)*$N$7)-SUM($N541:AV541),((Input!$N$147+Input!$N$113)*$N$7)/A5taxstdlife))</f>
        <v>0</v>
      </c>
      <c r="AX541" s="161">
        <f>IF(A5taxstdlife="n/a","n/a",IF(AX$3&gt;(A5taxstdlife+$E541),((Input!$N$147+Input!$N$113)*$N$7)-SUM($N541:AW541),((Input!$N$147+Input!$N$113)*$N$7)/A5taxstdlife))</f>
        <v>0</v>
      </c>
      <c r="AY541" s="161">
        <f>IF(A5taxstdlife="n/a","n/a",IF(AY$3&gt;(A5taxstdlife+$E541),((Input!$N$147+Input!$N$113)*$N$7)-SUM($N541:AX541),((Input!$N$147+Input!$N$113)*$N$7)/A5taxstdlife))</f>
        <v>0</v>
      </c>
      <c r="AZ541" s="161">
        <f>IF(A5taxstdlife="n/a","n/a",IF(AZ$3&gt;(A5taxstdlife+$E541),((Input!$N$147+Input!$N$113)*$N$7)-SUM($N541:AY541),((Input!$N$147+Input!$N$113)*$N$7)/A5taxstdlife))</f>
        <v>0</v>
      </c>
      <c r="BA541" s="161">
        <f>IF(A5taxstdlife="n/a","n/a",IF(BA$3&gt;(A5taxstdlife+$E541),((Input!$N$147+Input!$N$113)*$N$7)-SUM($N541:AZ541),((Input!$N$147+Input!$N$113)*$N$7)/A5taxstdlife))</f>
        <v>0</v>
      </c>
      <c r="BB541" s="161">
        <f>IF(A5taxstdlife="n/a","n/a",IF(BB$3&gt;(A5taxstdlife+$E541),((Input!$N$147+Input!$N$113)*$N$7)-SUM($N541:BA541),((Input!$N$147+Input!$N$113)*$N$7)/A5taxstdlife))</f>
        <v>0</v>
      </c>
      <c r="BC541" s="161">
        <f>IF(A5taxstdlife="n/a","n/a",IF(BC$3&gt;(A5taxstdlife+$E541),((Input!$N$147+Input!$N$113)*$N$7)-SUM($N541:BB541),((Input!$N$147+Input!$N$113)*$N$7)/A5taxstdlife))</f>
        <v>0</v>
      </c>
      <c r="BD541" s="161">
        <f>IF(A5taxstdlife="n/a","n/a",IF(BD$3&gt;(A5taxstdlife+$E541),((Input!$N$147+Input!$N$113)*$N$7)-SUM($N541:BC541),((Input!$N$147+Input!$N$113)*$N$7)/A5taxstdlife))</f>
        <v>0</v>
      </c>
      <c r="BE541" s="161">
        <f>IF(A5taxstdlife="n/a","n/a",IF(BE$3&gt;(A5taxstdlife+$E541),((Input!$N$147+Input!$N$113)*$N$7)-SUM($N541:BD541),((Input!$N$147+Input!$N$113)*$N$7)/A5taxstdlife))</f>
        <v>0</v>
      </c>
      <c r="BF541" s="161">
        <f>IF(A5taxstdlife="n/a","n/a",IF(BF$3&gt;(A5taxstdlife+$E541),((Input!$N$147+Input!$N$113)*$N$7)-SUM($N541:BE541),((Input!$N$147+Input!$N$113)*$N$7)/A5taxstdlife))</f>
        <v>0</v>
      </c>
      <c r="BG541" s="161">
        <f>IF(A5taxstdlife="n/a","n/a",IF(BG$3&gt;(A5taxstdlife+$E541),((Input!$N$147+Input!$N$113)*$N$7)-SUM($N541:BF541),((Input!$N$147+Input!$N$113)*$N$7)/A5taxstdlife))</f>
        <v>0</v>
      </c>
      <c r="BH541" s="161">
        <f>IF(A5taxstdlife="n/a","n/a",IF(BH$3&gt;(A5taxstdlife+$E541),((Input!$N$147+Input!$N$113)*$N$7)-SUM($N541:BG541),((Input!$N$147+Input!$N$113)*$N$7)/A5taxstdlife))</f>
        <v>0</v>
      </c>
      <c r="BI541" s="161">
        <f>IF(A5taxstdlife="n/a","n/a",IF(BI$3&gt;(A5taxstdlife+$E541),((Input!$N$147+Input!$N$113)*$N$7)-SUM($N541:BH541),((Input!$N$147+Input!$N$113)*$N$7)/A5taxstdlife))</f>
        <v>0</v>
      </c>
      <c r="BJ541" s="19"/>
      <c r="BK541" s="19"/>
    </row>
    <row r="542" spans="1:63" s="6" customFormat="1" hidden="1" outlineLevel="2" x14ac:dyDescent="0.2">
      <c r="A542" s="19"/>
      <c r="B542" s="19"/>
      <c r="C542" s="35"/>
      <c r="D542" s="469"/>
      <c r="E542" s="281">
        <v>9</v>
      </c>
      <c r="F542" s="37"/>
      <c r="G542" s="305"/>
      <c r="H542" s="307"/>
      <c r="I542" s="307"/>
      <c r="J542" s="307"/>
      <c r="K542" s="307"/>
      <c r="L542" s="307"/>
      <c r="M542" s="307"/>
      <c r="N542" s="307"/>
      <c r="O542" s="306"/>
      <c r="P542" s="161">
        <f>IF(A5taxstdlife="n/a","n/a",IF(P$3&gt;(A5taxstdlife+$E542),((Input!$O$147+Input!$O$113)*$O$7)-SUM($O542:O542),((Input!$O$147+Input!$O$113)*$O$7)/A5taxstdlife))</f>
        <v>0</v>
      </c>
      <c r="Q542" s="161">
        <f>IF(A5taxstdlife="n/a","n/a",IF(Q$3&gt;(A5taxstdlife+$E542),((Input!$O$147+Input!$O$113)*$O$7)-SUM($O542:P542),((Input!$O$147+Input!$O$113)*$O$7)/A5taxstdlife))</f>
        <v>0</v>
      </c>
      <c r="R542" s="161">
        <f>IF(A5taxstdlife="n/a","n/a",IF(R$3&gt;(A5taxstdlife+$E542),((Input!$O$147+Input!$O$113)*$O$7)-SUM($O542:Q542),((Input!$O$147+Input!$O$113)*$O$7)/A5taxstdlife))</f>
        <v>0</v>
      </c>
      <c r="S542" s="161">
        <f>IF(A5taxstdlife="n/a","n/a",IF(S$3&gt;(A5taxstdlife+$E542),((Input!$O$147+Input!$O$113)*$O$7)-SUM($O542:R542),((Input!$O$147+Input!$O$113)*$O$7)/A5taxstdlife))</f>
        <v>0</v>
      </c>
      <c r="T542" s="161">
        <f>IF(A5taxstdlife="n/a","n/a",IF(T$3&gt;(A5taxstdlife+$E542),((Input!$O$147+Input!$O$113)*$O$7)-SUM($O542:S542),((Input!$O$147+Input!$O$113)*$O$7)/A5taxstdlife))</f>
        <v>0</v>
      </c>
      <c r="U542" s="161">
        <f>IF(A5taxstdlife="n/a","n/a",IF(U$3&gt;(A5taxstdlife+$E542),((Input!$O$147+Input!$O$113)*$O$7)-SUM($O542:T542),((Input!$O$147+Input!$O$113)*$O$7)/A5taxstdlife))</f>
        <v>0</v>
      </c>
      <c r="V542" s="161">
        <f>IF(A5taxstdlife="n/a","n/a",IF(V$3&gt;(A5taxstdlife+$E542),((Input!$O$147+Input!$O$113)*$O$7)-SUM($O542:U542),((Input!$O$147+Input!$O$113)*$O$7)/A5taxstdlife))</f>
        <v>0</v>
      </c>
      <c r="W542" s="161">
        <f>IF(A5taxstdlife="n/a","n/a",IF(W$3&gt;(A5taxstdlife+$E542),((Input!$O$147+Input!$O$113)*$O$7)-SUM($O542:V542),((Input!$O$147+Input!$O$113)*$O$7)/A5taxstdlife))</f>
        <v>0</v>
      </c>
      <c r="X542" s="161">
        <f>IF(A5taxstdlife="n/a","n/a",IF(X$3&gt;(A5taxstdlife+$E542),((Input!$O$147+Input!$O$113)*$O$7)-SUM($O542:W542),((Input!$O$147+Input!$O$113)*$O$7)/A5taxstdlife))</f>
        <v>0</v>
      </c>
      <c r="Y542" s="161">
        <f>IF(A5taxstdlife="n/a","n/a",IF(Y$3&gt;(A5taxstdlife+$E542),((Input!$O$147+Input!$O$113)*$O$7)-SUM($O542:X542),((Input!$O$147+Input!$O$113)*$O$7)/A5taxstdlife))</f>
        <v>0</v>
      </c>
      <c r="Z542" s="161">
        <f>IF(A5taxstdlife="n/a","n/a",IF(Z$3&gt;(A5taxstdlife+$E542),((Input!$O$147+Input!$O$113)*$O$7)-SUM($O542:Y542),((Input!$O$147+Input!$O$113)*$O$7)/A5taxstdlife))</f>
        <v>0</v>
      </c>
      <c r="AA542" s="161">
        <f>IF(A5taxstdlife="n/a","n/a",IF(AA$3&gt;(A5taxstdlife+$E542),((Input!$O$147+Input!$O$113)*$O$7)-SUM($O542:Z542),((Input!$O$147+Input!$O$113)*$O$7)/A5taxstdlife))</f>
        <v>0</v>
      </c>
      <c r="AB542" s="161">
        <f>IF(A5taxstdlife="n/a","n/a",IF(AB$3&gt;(A5taxstdlife+$E542),((Input!$O$147+Input!$O$113)*$O$7)-SUM($O542:AA542),((Input!$O$147+Input!$O$113)*$O$7)/A5taxstdlife))</f>
        <v>0</v>
      </c>
      <c r="AC542" s="161">
        <f>IF(A5taxstdlife="n/a","n/a",IF(AC$3&gt;(A5taxstdlife+$E542),((Input!$O$147+Input!$O$113)*$O$7)-SUM($O542:AB542),((Input!$O$147+Input!$O$113)*$O$7)/A5taxstdlife))</f>
        <v>0</v>
      </c>
      <c r="AD542" s="161">
        <f>IF(A5taxstdlife="n/a","n/a",IF(AD$3&gt;(A5taxstdlife+$E542),((Input!$O$147+Input!$O$113)*$O$7)-SUM($O542:AC542),((Input!$O$147+Input!$O$113)*$O$7)/A5taxstdlife))</f>
        <v>0</v>
      </c>
      <c r="AE542" s="161">
        <f>IF(A5taxstdlife="n/a","n/a",IF(AE$3&gt;(A5taxstdlife+$E542),((Input!$O$147+Input!$O$113)*$O$7)-SUM($O542:AD542),((Input!$O$147+Input!$O$113)*$O$7)/A5taxstdlife))</f>
        <v>0</v>
      </c>
      <c r="AF542" s="161">
        <f>IF(A5taxstdlife="n/a","n/a",IF(AF$3&gt;(A5taxstdlife+$E542),((Input!$O$147+Input!$O$113)*$O$7)-SUM($O542:AE542),((Input!$O$147+Input!$O$113)*$O$7)/A5taxstdlife))</f>
        <v>0</v>
      </c>
      <c r="AG542" s="161">
        <f>IF(A5taxstdlife="n/a","n/a",IF(AG$3&gt;(A5taxstdlife+$E542),((Input!$O$147+Input!$O$113)*$O$7)-SUM($O542:AF542),((Input!$O$147+Input!$O$113)*$O$7)/A5taxstdlife))</f>
        <v>0</v>
      </c>
      <c r="AH542" s="161">
        <f>IF(A5taxstdlife="n/a","n/a",IF(AH$3&gt;(A5taxstdlife+$E542),((Input!$O$147+Input!$O$113)*$O$7)-SUM($O542:AG542),((Input!$O$147+Input!$O$113)*$O$7)/A5taxstdlife))</f>
        <v>0</v>
      </c>
      <c r="AI542" s="161">
        <f>IF(A5taxstdlife="n/a","n/a",IF(AI$3&gt;(A5taxstdlife+$E542),((Input!$O$147+Input!$O$113)*$O$7)-SUM($O542:AH542),((Input!$O$147+Input!$O$113)*$O$7)/A5taxstdlife))</f>
        <v>0</v>
      </c>
      <c r="AJ542" s="161">
        <f>IF(A5taxstdlife="n/a","n/a",IF(AJ$3&gt;(A5taxstdlife+$E542),((Input!$O$147+Input!$O$113)*$O$7)-SUM($O542:AI542),((Input!$O$147+Input!$O$113)*$O$7)/A5taxstdlife))</f>
        <v>0</v>
      </c>
      <c r="AK542" s="161">
        <f>IF(A5taxstdlife="n/a","n/a",IF(AK$3&gt;(A5taxstdlife+$E542),((Input!$O$147+Input!$O$113)*$O$7)-SUM($O542:AJ542),((Input!$O$147+Input!$O$113)*$O$7)/A5taxstdlife))</f>
        <v>0</v>
      </c>
      <c r="AL542" s="161">
        <f>IF(A5taxstdlife="n/a","n/a",IF(AL$3&gt;(A5taxstdlife+$E542),((Input!$O$147+Input!$O$113)*$O$7)-SUM($O542:AK542),((Input!$O$147+Input!$O$113)*$O$7)/A5taxstdlife))</f>
        <v>0</v>
      </c>
      <c r="AM542" s="161">
        <f>IF(A5taxstdlife="n/a","n/a",IF(AM$3&gt;(A5taxstdlife+$E542),((Input!$O$147+Input!$O$113)*$O$7)-SUM($O542:AL542),((Input!$O$147+Input!$O$113)*$O$7)/A5taxstdlife))</f>
        <v>0</v>
      </c>
      <c r="AN542" s="161">
        <f>IF(A5taxstdlife="n/a","n/a",IF(AN$3&gt;(A5taxstdlife+$E542),((Input!$O$147+Input!$O$113)*$O$7)-SUM($O542:AM542),((Input!$O$147+Input!$O$113)*$O$7)/A5taxstdlife))</f>
        <v>0</v>
      </c>
      <c r="AO542" s="161">
        <f>IF(A5taxstdlife="n/a","n/a",IF(AO$3&gt;(A5taxstdlife+$E542),((Input!$O$147+Input!$O$113)*$O$7)-SUM($O542:AN542),((Input!$O$147+Input!$O$113)*$O$7)/A5taxstdlife))</f>
        <v>0</v>
      </c>
      <c r="AP542" s="161">
        <f>IF(A5taxstdlife="n/a","n/a",IF(AP$3&gt;(A5taxstdlife+$E542),((Input!$O$147+Input!$O$113)*$O$7)-SUM($O542:AO542),((Input!$O$147+Input!$O$113)*$O$7)/A5taxstdlife))</f>
        <v>0</v>
      </c>
      <c r="AQ542" s="161">
        <f>IF(A5taxstdlife="n/a","n/a",IF(AQ$3&gt;(A5taxstdlife+$E542),((Input!$O$147+Input!$O$113)*$O$7)-SUM($O542:AP542),((Input!$O$147+Input!$O$113)*$O$7)/A5taxstdlife))</f>
        <v>0</v>
      </c>
      <c r="AR542" s="161">
        <f>IF(A5taxstdlife="n/a","n/a",IF(AR$3&gt;(A5taxstdlife+$E542),((Input!$O$147+Input!$O$113)*$O$7)-SUM($O542:AQ542),((Input!$O$147+Input!$O$113)*$O$7)/A5taxstdlife))</f>
        <v>0</v>
      </c>
      <c r="AS542" s="161">
        <f>IF(A5taxstdlife="n/a","n/a",IF(AS$3&gt;(A5taxstdlife+$E542),((Input!$O$147+Input!$O$113)*$O$7)-SUM($O542:AR542),((Input!$O$147+Input!$O$113)*$O$7)/A5taxstdlife))</f>
        <v>0</v>
      </c>
      <c r="AT542" s="161">
        <f>IF(A5taxstdlife="n/a","n/a",IF(AT$3&gt;(A5taxstdlife+$E542),((Input!$O$147+Input!$O$113)*$O$7)-SUM($O542:AS542),((Input!$O$147+Input!$O$113)*$O$7)/A5taxstdlife))</f>
        <v>0</v>
      </c>
      <c r="AU542" s="161">
        <f>IF(A5taxstdlife="n/a","n/a",IF(AU$3&gt;(A5taxstdlife+$E542),((Input!$O$147+Input!$O$113)*$O$7)-SUM($O542:AT542),((Input!$O$147+Input!$O$113)*$O$7)/A5taxstdlife))</f>
        <v>0</v>
      </c>
      <c r="AV542" s="161">
        <f>IF(A5taxstdlife="n/a","n/a",IF(AV$3&gt;(A5taxstdlife+$E542),((Input!$O$147+Input!$O$113)*$O$7)-SUM($O542:AU542),((Input!$O$147+Input!$O$113)*$O$7)/A5taxstdlife))</f>
        <v>0</v>
      </c>
      <c r="AW542" s="161">
        <f>IF(A5taxstdlife="n/a","n/a",IF(AW$3&gt;(A5taxstdlife+$E542),((Input!$O$147+Input!$O$113)*$O$7)-SUM($O542:AV542),((Input!$O$147+Input!$O$113)*$O$7)/A5taxstdlife))</f>
        <v>0</v>
      </c>
      <c r="AX542" s="161">
        <f>IF(A5taxstdlife="n/a","n/a",IF(AX$3&gt;(A5taxstdlife+$E542),((Input!$O$147+Input!$O$113)*$O$7)-SUM($O542:AW542),((Input!$O$147+Input!$O$113)*$O$7)/A5taxstdlife))</f>
        <v>0</v>
      </c>
      <c r="AY542" s="161">
        <f>IF(A5taxstdlife="n/a","n/a",IF(AY$3&gt;(A5taxstdlife+$E542),((Input!$O$147+Input!$O$113)*$O$7)-SUM($O542:AX542),((Input!$O$147+Input!$O$113)*$O$7)/A5taxstdlife))</f>
        <v>0</v>
      </c>
      <c r="AZ542" s="161">
        <f>IF(A5taxstdlife="n/a","n/a",IF(AZ$3&gt;(A5taxstdlife+$E542),((Input!$O$147+Input!$O$113)*$O$7)-SUM($O542:AY542),((Input!$O$147+Input!$O$113)*$O$7)/A5taxstdlife))</f>
        <v>0</v>
      </c>
      <c r="BA542" s="161">
        <f>IF(A5taxstdlife="n/a","n/a",IF(BA$3&gt;(A5taxstdlife+$E542),((Input!$O$147+Input!$O$113)*$O$7)-SUM($O542:AZ542),((Input!$O$147+Input!$O$113)*$O$7)/A5taxstdlife))</f>
        <v>0</v>
      </c>
      <c r="BB542" s="161">
        <f>IF(A5taxstdlife="n/a","n/a",IF(BB$3&gt;(A5taxstdlife+$E542),((Input!$O$147+Input!$O$113)*$O$7)-SUM($O542:BA542),((Input!$O$147+Input!$O$113)*$O$7)/A5taxstdlife))</f>
        <v>0</v>
      </c>
      <c r="BC542" s="161">
        <f>IF(A5taxstdlife="n/a","n/a",IF(BC$3&gt;(A5taxstdlife+$E542),((Input!$O$147+Input!$O$113)*$O$7)-SUM($O542:BB542),((Input!$O$147+Input!$O$113)*$O$7)/A5taxstdlife))</f>
        <v>0</v>
      </c>
      <c r="BD542" s="161">
        <f>IF(A5taxstdlife="n/a","n/a",IF(BD$3&gt;(A5taxstdlife+$E542),((Input!$O$147+Input!$O$113)*$O$7)-SUM($O542:BC542),((Input!$O$147+Input!$O$113)*$O$7)/A5taxstdlife))</f>
        <v>0</v>
      </c>
      <c r="BE542" s="161">
        <f>IF(A5taxstdlife="n/a","n/a",IF(BE$3&gt;(A5taxstdlife+$E542),((Input!$O$147+Input!$O$113)*$O$7)-SUM($O542:BD542),((Input!$O$147+Input!$O$113)*$O$7)/A5taxstdlife))</f>
        <v>0</v>
      </c>
      <c r="BF542" s="161">
        <f>IF(A5taxstdlife="n/a","n/a",IF(BF$3&gt;(A5taxstdlife+$E542),((Input!$O$147+Input!$O$113)*$O$7)-SUM($O542:BE542),((Input!$O$147+Input!$O$113)*$O$7)/A5taxstdlife))</f>
        <v>0</v>
      </c>
      <c r="BG542" s="161">
        <f>IF(A5taxstdlife="n/a","n/a",IF(BG$3&gt;(A5taxstdlife+$E542),((Input!$O$147+Input!$O$113)*$O$7)-SUM($O542:BF542),((Input!$O$147+Input!$O$113)*$O$7)/A5taxstdlife))</f>
        <v>0</v>
      </c>
      <c r="BH542" s="161">
        <f>IF(A5taxstdlife="n/a","n/a",IF(BH$3&gt;(A5taxstdlife+$E542),((Input!$O$147+Input!$O$113)*$O$7)-SUM($O542:BG542),((Input!$O$147+Input!$O$113)*$O$7)/A5taxstdlife))</f>
        <v>0</v>
      </c>
      <c r="BI542" s="161">
        <f>IF(A5taxstdlife="n/a","n/a",IF(BI$3&gt;(A5taxstdlife+$E542),((Input!$O$147+Input!$O$113)*$O$7)-SUM($O542:BH542),((Input!$O$147+Input!$O$113)*$O$7)/A5taxstdlife))</f>
        <v>0</v>
      </c>
      <c r="BJ542" s="19"/>
      <c r="BK542" s="19"/>
    </row>
    <row r="543" spans="1:63" s="6" customFormat="1" hidden="1" outlineLevel="2" x14ac:dyDescent="0.2">
      <c r="A543" s="19"/>
      <c r="B543" s="19"/>
      <c r="C543" s="35"/>
      <c r="D543" s="469"/>
      <c r="E543" s="282">
        <v>10</v>
      </c>
      <c r="F543" s="37"/>
      <c r="G543" s="305"/>
      <c r="H543" s="307"/>
      <c r="I543" s="307"/>
      <c r="J543" s="307"/>
      <c r="K543" s="307"/>
      <c r="L543" s="307"/>
      <c r="M543" s="307"/>
      <c r="N543" s="307"/>
      <c r="O543" s="307"/>
      <c r="P543" s="306"/>
      <c r="Q543" s="161">
        <f>IF(A5taxstdlife="n/a","n/a",IF(Q$3&gt;(A5taxstdlife+$E543),((Input!$P$147+Input!$P$113)*$P$7)-SUM($P543:P543),((Input!$P$147+Input!$P$113)*$P$7)/A5taxstdlife))</f>
        <v>0</v>
      </c>
      <c r="R543" s="161">
        <f>IF(A5taxstdlife="n/a","n/a",IF(R$3&gt;(A5taxstdlife+$E543),((Input!$P$147+Input!$P$113)*$P$7)-SUM($P543:Q543),((Input!$P$147+Input!$P$113)*$P$7)/A5taxstdlife))</f>
        <v>0</v>
      </c>
      <c r="S543" s="161">
        <f>IF(A5taxstdlife="n/a","n/a",IF(S$3&gt;(A5taxstdlife+$E543),((Input!$P$147+Input!$P$113)*$P$7)-SUM($P543:R543),((Input!$P$147+Input!$P$113)*$P$7)/A5taxstdlife))</f>
        <v>0</v>
      </c>
      <c r="T543" s="161">
        <f>IF(A5taxstdlife="n/a","n/a",IF(T$3&gt;(A5taxstdlife+$E543),((Input!$P$147+Input!$P$113)*$P$7)-SUM($P543:S543),((Input!$P$147+Input!$P$113)*$P$7)/A5taxstdlife))</f>
        <v>0</v>
      </c>
      <c r="U543" s="161">
        <f>IF(A5taxstdlife="n/a","n/a",IF(U$3&gt;(A5taxstdlife+$E543),((Input!$P$147+Input!$P$113)*$P$7)-SUM($P543:T543),((Input!$P$147+Input!$P$113)*$P$7)/A5taxstdlife))</f>
        <v>0</v>
      </c>
      <c r="V543" s="161">
        <f>IF(A5taxstdlife="n/a","n/a",IF(V$3&gt;(A5taxstdlife+$E543),((Input!$P$147+Input!$P$113)*$P$7)-SUM($P543:U543),((Input!$P$147+Input!$P$113)*$P$7)/A5taxstdlife))</f>
        <v>0</v>
      </c>
      <c r="W543" s="161">
        <f>IF(A5taxstdlife="n/a","n/a",IF(W$3&gt;(A5taxstdlife+$E543),((Input!$P$147+Input!$P$113)*$P$7)-SUM($P543:V543),((Input!$P$147+Input!$P$113)*$P$7)/A5taxstdlife))</f>
        <v>0</v>
      </c>
      <c r="X543" s="161">
        <f>IF(A5taxstdlife="n/a","n/a",IF(X$3&gt;(A5taxstdlife+$E543),((Input!$P$147+Input!$P$113)*$P$7)-SUM($P543:W543),((Input!$P$147+Input!$P$113)*$P$7)/A5taxstdlife))</f>
        <v>0</v>
      </c>
      <c r="Y543" s="161">
        <f>IF(A5taxstdlife="n/a","n/a",IF(Y$3&gt;(A5taxstdlife+$E543),((Input!$P$147+Input!$P$113)*$P$7)-SUM($P543:X543),((Input!$P$147+Input!$P$113)*$P$7)/A5taxstdlife))</f>
        <v>0</v>
      </c>
      <c r="Z543" s="161">
        <f>IF(A5taxstdlife="n/a","n/a",IF(Z$3&gt;(A5taxstdlife+$E543),((Input!$P$147+Input!$P$113)*$P$7)-SUM($P543:Y543),((Input!$P$147+Input!$P$113)*$P$7)/A5taxstdlife))</f>
        <v>0</v>
      </c>
      <c r="AA543" s="161">
        <f>IF(A5taxstdlife="n/a","n/a",IF(AA$3&gt;(A5taxstdlife+$E543),((Input!$P$147+Input!$P$113)*$P$7)-SUM($P543:Z543),((Input!$P$147+Input!$P$113)*$P$7)/A5taxstdlife))</f>
        <v>0</v>
      </c>
      <c r="AB543" s="161">
        <f>IF(A5taxstdlife="n/a","n/a",IF(AB$3&gt;(A5taxstdlife+$E543),((Input!$P$147+Input!$P$113)*$P$7)-SUM($P543:AA543),((Input!$P$147+Input!$P$113)*$P$7)/A5taxstdlife))</f>
        <v>0</v>
      </c>
      <c r="AC543" s="161">
        <f>IF(A5taxstdlife="n/a","n/a",IF(AC$3&gt;(A5taxstdlife+$E543),((Input!$P$147+Input!$P$113)*$P$7)-SUM($P543:AB543),((Input!$P$147+Input!$P$113)*$P$7)/A5taxstdlife))</f>
        <v>0</v>
      </c>
      <c r="AD543" s="161">
        <f>IF(A5taxstdlife="n/a","n/a",IF(AD$3&gt;(A5taxstdlife+$E543),((Input!$P$147+Input!$P$113)*$P$7)-SUM($P543:AC543),((Input!$P$147+Input!$P$113)*$P$7)/A5taxstdlife))</f>
        <v>0</v>
      </c>
      <c r="AE543" s="161">
        <f>IF(A5taxstdlife="n/a","n/a",IF(AE$3&gt;(A5taxstdlife+$E543),((Input!$P$147+Input!$P$113)*$P$7)-SUM($P543:AD543),((Input!$P$147+Input!$P$113)*$P$7)/A5taxstdlife))</f>
        <v>0</v>
      </c>
      <c r="AF543" s="161">
        <f>IF(A5taxstdlife="n/a","n/a",IF(AF$3&gt;(A5taxstdlife+$E543),((Input!$P$147+Input!$P$113)*$P$7)-SUM($P543:AE543),((Input!$P$147+Input!$P$113)*$P$7)/A5taxstdlife))</f>
        <v>0</v>
      </c>
      <c r="AG543" s="161">
        <f>IF(A5taxstdlife="n/a","n/a",IF(AG$3&gt;(A5taxstdlife+$E543),((Input!$P$147+Input!$P$113)*$P$7)-SUM($P543:AF543),((Input!$P$147+Input!$P$113)*$P$7)/A5taxstdlife))</f>
        <v>0</v>
      </c>
      <c r="AH543" s="161">
        <f>IF(A5taxstdlife="n/a","n/a",IF(AH$3&gt;(A5taxstdlife+$E543),((Input!$P$147+Input!$P$113)*$P$7)-SUM($P543:AG543),((Input!$P$147+Input!$P$113)*$P$7)/A5taxstdlife))</f>
        <v>0</v>
      </c>
      <c r="AI543" s="161">
        <f>IF(A5taxstdlife="n/a","n/a",IF(AI$3&gt;(A5taxstdlife+$E543),((Input!$P$147+Input!$P$113)*$P$7)-SUM($P543:AH543),((Input!$P$147+Input!$P$113)*$P$7)/A5taxstdlife))</f>
        <v>0</v>
      </c>
      <c r="AJ543" s="161">
        <f>IF(A5taxstdlife="n/a","n/a",IF(AJ$3&gt;(A5taxstdlife+$E543),((Input!$P$147+Input!$P$113)*$P$7)-SUM($P543:AI543),((Input!$P$147+Input!$P$113)*$P$7)/A5taxstdlife))</f>
        <v>0</v>
      </c>
      <c r="AK543" s="161">
        <f>IF(A5taxstdlife="n/a","n/a",IF(AK$3&gt;(A5taxstdlife+$E543),((Input!$P$147+Input!$P$113)*$P$7)-SUM($P543:AJ543),((Input!$P$147+Input!$P$113)*$P$7)/A5taxstdlife))</f>
        <v>0</v>
      </c>
      <c r="AL543" s="161">
        <f>IF(A5taxstdlife="n/a","n/a",IF(AL$3&gt;(A5taxstdlife+$E543),((Input!$P$147+Input!$P$113)*$P$7)-SUM($P543:AK543),((Input!$P$147+Input!$P$113)*$P$7)/A5taxstdlife))</f>
        <v>0</v>
      </c>
      <c r="AM543" s="161">
        <f>IF(A5taxstdlife="n/a","n/a",IF(AM$3&gt;(A5taxstdlife+$E543),((Input!$P$147+Input!$P$113)*$P$7)-SUM($P543:AL543),((Input!$P$147+Input!$P$113)*$P$7)/A5taxstdlife))</f>
        <v>0</v>
      </c>
      <c r="AN543" s="161">
        <f>IF(A5taxstdlife="n/a","n/a",IF(AN$3&gt;(A5taxstdlife+$E543),((Input!$P$147+Input!$P$113)*$P$7)-SUM($P543:AM543),((Input!$P$147+Input!$P$113)*$P$7)/A5taxstdlife))</f>
        <v>0</v>
      </c>
      <c r="AO543" s="161">
        <f>IF(A5taxstdlife="n/a","n/a",IF(AO$3&gt;(A5taxstdlife+$E543),((Input!$P$147+Input!$P$113)*$P$7)-SUM($P543:AN543),((Input!$P$147+Input!$P$113)*$P$7)/A5taxstdlife))</f>
        <v>0</v>
      </c>
      <c r="AP543" s="161">
        <f>IF(A5taxstdlife="n/a","n/a",IF(AP$3&gt;(A5taxstdlife+$E543),((Input!$P$147+Input!$P$113)*$P$7)-SUM($P543:AO543),((Input!$P$147+Input!$P$113)*$P$7)/A5taxstdlife))</f>
        <v>0</v>
      </c>
      <c r="AQ543" s="161">
        <f>IF(A5taxstdlife="n/a","n/a",IF(AQ$3&gt;(A5taxstdlife+$E543),((Input!$P$147+Input!$P$113)*$P$7)-SUM($P543:AP543),((Input!$P$147+Input!$P$113)*$P$7)/A5taxstdlife))</f>
        <v>0</v>
      </c>
      <c r="AR543" s="161">
        <f>IF(A5taxstdlife="n/a","n/a",IF(AR$3&gt;(A5taxstdlife+$E543),((Input!$P$147+Input!$P$113)*$P$7)-SUM($P543:AQ543),((Input!$P$147+Input!$P$113)*$P$7)/A5taxstdlife))</f>
        <v>0</v>
      </c>
      <c r="AS543" s="161">
        <f>IF(A5taxstdlife="n/a","n/a",IF(AS$3&gt;(A5taxstdlife+$E543),((Input!$P$147+Input!$P$113)*$P$7)-SUM($P543:AR543),((Input!$P$147+Input!$P$113)*$P$7)/A5taxstdlife))</f>
        <v>0</v>
      </c>
      <c r="AT543" s="161">
        <f>IF(A5taxstdlife="n/a","n/a",IF(AT$3&gt;(A5taxstdlife+$E543),((Input!$P$147+Input!$P$113)*$P$7)-SUM($P543:AS543),((Input!$P$147+Input!$P$113)*$P$7)/A5taxstdlife))</f>
        <v>0</v>
      </c>
      <c r="AU543" s="161">
        <f>IF(A5taxstdlife="n/a","n/a",IF(AU$3&gt;(A5taxstdlife+$E543),((Input!$P$147+Input!$P$113)*$P$7)-SUM($P543:AT543),((Input!$P$147+Input!$P$113)*$P$7)/A5taxstdlife))</f>
        <v>0</v>
      </c>
      <c r="AV543" s="161">
        <f>IF(A5taxstdlife="n/a","n/a",IF(AV$3&gt;(A5taxstdlife+$E543),((Input!$P$147+Input!$P$113)*$P$7)-SUM($P543:AU543),((Input!$P$147+Input!$P$113)*$P$7)/A5taxstdlife))</f>
        <v>0</v>
      </c>
      <c r="AW543" s="161">
        <f>IF(A5taxstdlife="n/a","n/a",IF(AW$3&gt;(A5taxstdlife+$E543),((Input!$P$147+Input!$P$113)*$P$7)-SUM($P543:AV543),((Input!$P$147+Input!$P$113)*$P$7)/A5taxstdlife))</f>
        <v>0</v>
      </c>
      <c r="AX543" s="161">
        <f>IF(A5taxstdlife="n/a","n/a",IF(AX$3&gt;(A5taxstdlife+$E543),((Input!$P$147+Input!$P$113)*$P$7)-SUM($P543:AW543),((Input!$P$147+Input!$P$113)*$P$7)/A5taxstdlife))</f>
        <v>0</v>
      </c>
      <c r="AY543" s="161">
        <f>IF(A5taxstdlife="n/a","n/a",IF(AY$3&gt;(A5taxstdlife+$E543),((Input!$P$147+Input!$P$113)*$P$7)-SUM($P543:AX543),((Input!$P$147+Input!$P$113)*$P$7)/A5taxstdlife))</f>
        <v>0</v>
      </c>
      <c r="AZ543" s="161">
        <f>IF(A5taxstdlife="n/a","n/a",IF(AZ$3&gt;(A5taxstdlife+$E543),((Input!$P$147+Input!$P$113)*$P$7)-SUM($P543:AY543),((Input!$P$147+Input!$P$113)*$P$7)/A5taxstdlife))</f>
        <v>0</v>
      </c>
      <c r="BA543" s="161">
        <f>IF(A5taxstdlife="n/a","n/a",IF(BA$3&gt;(A5taxstdlife+$E543),((Input!$P$147+Input!$P$113)*$P$7)-SUM($P543:AZ543),((Input!$P$147+Input!$P$113)*$P$7)/A5taxstdlife))</f>
        <v>0</v>
      </c>
      <c r="BB543" s="161">
        <f>IF(A5taxstdlife="n/a","n/a",IF(BB$3&gt;(A5taxstdlife+$E543),((Input!$P$147+Input!$P$113)*$P$7)-SUM($P543:BA543),((Input!$P$147+Input!$P$113)*$P$7)/A5taxstdlife))</f>
        <v>0</v>
      </c>
      <c r="BC543" s="161">
        <f>IF(A5taxstdlife="n/a","n/a",IF(BC$3&gt;(A5taxstdlife+$E543),((Input!$P$147+Input!$P$113)*$P$7)-SUM($P543:BB543),((Input!$P$147+Input!$P$113)*$P$7)/A5taxstdlife))</f>
        <v>0</v>
      </c>
      <c r="BD543" s="161">
        <f>IF(A5taxstdlife="n/a","n/a",IF(BD$3&gt;(A5taxstdlife+$E543),((Input!$P$147+Input!$P$113)*$P$7)-SUM($P543:BC543),((Input!$P$147+Input!$P$113)*$P$7)/A5taxstdlife))</f>
        <v>0</v>
      </c>
      <c r="BE543" s="161">
        <f>IF(A5taxstdlife="n/a","n/a",IF(BE$3&gt;(A5taxstdlife+$E543),((Input!$P$147+Input!$P$113)*$P$7)-SUM($P543:BD543),((Input!$P$147+Input!$P$113)*$P$7)/A5taxstdlife))</f>
        <v>0</v>
      </c>
      <c r="BF543" s="161">
        <f>IF(A5taxstdlife="n/a","n/a",IF(BF$3&gt;(A5taxstdlife+$E543),((Input!$P$147+Input!$P$113)*$P$7)-SUM($P543:BE543),((Input!$P$147+Input!$P$113)*$P$7)/A5taxstdlife))</f>
        <v>0</v>
      </c>
      <c r="BG543" s="161">
        <f>IF(A5taxstdlife="n/a","n/a",IF(BG$3&gt;(A5taxstdlife+$E543),((Input!$P$147+Input!$P$113)*$P$7)-SUM($P543:BF543),((Input!$P$147+Input!$P$113)*$P$7)/A5taxstdlife))</f>
        <v>0</v>
      </c>
      <c r="BH543" s="161">
        <f>IF(A5taxstdlife="n/a","n/a",IF(BH$3&gt;(A5taxstdlife+$E543),((Input!$P$147+Input!$P$113)*$P$7)-SUM($P543:BG543),((Input!$P$147+Input!$P$113)*$P$7)/A5taxstdlife))</f>
        <v>0</v>
      </c>
      <c r="BI543" s="161">
        <f>IF(A5taxstdlife="n/a","n/a",IF(BI$3&gt;(A5taxstdlife+$E543),((Input!$P$147+Input!$P$113)*$P$7)-SUM($P543:BH543),((Input!$P$147+Input!$P$113)*$P$7)/A5taxstdlife))</f>
        <v>0</v>
      </c>
      <c r="BJ543" s="19"/>
      <c r="BK543" s="19"/>
    </row>
    <row r="544" spans="1:63" s="6" customFormat="1" hidden="1" outlineLevel="1" x14ac:dyDescent="0.2">
      <c r="A544" s="19"/>
      <c r="B544" s="19"/>
      <c r="C544" s="35">
        <f>Asset5</f>
        <v>0</v>
      </c>
      <c r="D544" s="19"/>
      <c r="E544" s="19"/>
      <c r="F544" s="32"/>
      <c r="G544" s="156">
        <f t="shared" ref="G544:AL544" si="114">SUM(G532:G543)</f>
        <v>0</v>
      </c>
      <c r="H544" s="156">
        <f t="shared" si="114"/>
        <v>0</v>
      </c>
      <c r="I544" s="156">
        <f t="shared" si="114"/>
        <v>0</v>
      </c>
      <c r="J544" s="156">
        <f t="shared" si="114"/>
        <v>0</v>
      </c>
      <c r="K544" s="156">
        <f t="shared" si="114"/>
        <v>0</v>
      </c>
      <c r="L544" s="156">
        <f t="shared" si="114"/>
        <v>0</v>
      </c>
      <c r="M544" s="156">
        <f t="shared" si="114"/>
        <v>0</v>
      </c>
      <c r="N544" s="156">
        <f t="shared" si="114"/>
        <v>0</v>
      </c>
      <c r="O544" s="156">
        <f t="shared" si="114"/>
        <v>0</v>
      </c>
      <c r="P544" s="156">
        <f t="shared" si="114"/>
        <v>0</v>
      </c>
      <c r="Q544" s="156">
        <f t="shared" si="114"/>
        <v>0</v>
      </c>
      <c r="R544" s="156">
        <f t="shared" si="114"/>
        <v>0</v>
      </c>
      <c r="S544" s="156">
        <f t="shared" si="114"/>
        <v>0</v>
      </c>
      <c r="T544" s="156">
        <f t="shared" si="114"/>
        <v>0</v>
      </c>
      <c r="U544" s="156">
        <f t="shared" si="114"/>
        <v>0</v>
      </c>
      <c r="V544" s="156">
        <f t="shared" si="114"/>
        <v>0</v>
      </c>
      <c r="W544" s="156">
        <f t="shared" si="114"/>
        <v>0</v>
      </c>
      <c r="X544" s="156">
        <f t="shared" si="114"/>
        <v>0</v>
      </c>
      <c r="Y544" s="156">
        <f t="shared" si="114"/>
        <v>0</v>
      </c>
      <c r="Z544" s="156">
        <f t="shared" si="114"/>
        <v>0</v>
      </c>
      <c r="AA544" s="156">
        <f t="shared" si="114"/>
        <v>0</v>
      </c>
      <c r="AB544" s="156">
        <f t="shared" si="114"/>
        <v>0</v>
      </c>
      <c r="AC544" s="156">
        <f t="shared" si="114"/>
        <v>0</v>
      </c>
      <c r="AD544" s="156">
        <f t="shared" si="114"/>
        <v>0</v>
      </c>
      <c r="AE544" s="156">
        <f t="shared" si="114"/>
        <v>0</v>
      </c>
      <c r="AF544" s="156">
        <f t="shared" si="114"/>
        <v>0</v>
      </c>
      <c r="AG544" s="156">
        <f t="shared" si="114"/>
        <v>0</v>
      </c>
      <c r="AH544" s="156">
        <f t="shared" si="114"/>
        <v>0</v>
      </c>
      <c r="AI544" s="156">
        <f t="shared" si="114"/>
        <v>0</v>
      </c>
      <c r="AJ544" s="156">
        <f t="shared" si="114"/>
        <v>0</v>
      </c>
      <c r="AK544" s="156">
        <f t="shared" si="114"/>
        <v>0</v>
      </c>
      <c r="AL544" s="156">
        <f t="shared" si="114"/>
        <v>0</v>
      </c>
      <c r="AM544" s="156">
        <f t="shared" ref="AM544:BI544" si="115">SUM(AM532:AM543)</f>
        <v>0</v>
      </c>
      <c r="AN544" s="156">
        <f t="shared" si="115"/>
        <v>0</v>
      </c>
      <c r="AO544" s="156">
        <f t="shared" si="115"/>
        <v>0</v>
      </c>
      <c r="AP544" s="156">
        <f t="shared" si="115"/>
        <v>0</v>
      </c>
      <c r="AQ544" s="156">
        <f t="shared" si="115"/>
        <v>0</v>
      </c>
      <c r="AR544" s="156">
        <f t="shared" si="115"/>
        <v>0</v>
      </c>
      <c r="AS544" s="156">
        <f t="shared" si="115"/>
        <v>0</v>
      </c>
      <c r="AT544" s="156">
        <f t="shared" si="115"/>
        <v>0</v>
      </c>
      <c r="AU544" s="156">
        <f t="shared" si="115"/>
        <v>0</v>
      </c>
      <c r="AV544" s="156">
        <f t="shared" si="115"/>
        <v>0</v>
      </c>
      <c r="AW544" s="156">
        <f t="shared" si="115"/>
        <v>0</v>
      </c>
      <c r="AX544" s="156">
        <f t="shared" si="115"/>
        <v>0</v>
      </c>
      <c r="AY544" s="156">
        <f t="shared" si="115"/>
        <v>0</v>
      </c>
      <c r="AZ544" s="156">
        <f t="shared" si="115"/>
        <v>0</v>
      </c>
      <c r="BA544" s="156">
        <f t="shared" si="115"/>
        <v>0</v>
      </c>
      <c r="BB544" s="156">
        <f t="shared" si="115"/>
        <v>0</v>
      </c>
      <c r="BC544" s="156">
        <f t="shared" si="115"/>
        <v>0</v>
      </c>
      <c r="BD544" s="156">
        <f t="shared" si="115"/>
        <v>0</v>
      </c>
      <c r="BE544" s="156">
        <f t="shared" si="115"/>
        <v>0</v>
      </c>
      <c r="BF544" s="156">
        <f t="shared" si="115"/>
        <v>0</v>
      </c>
      <c r="BG544" s="156">
        <f t="shared" si="115"/>
        <v>0</v>
      </c>
      <c r="BH544" s="156">
        <f t="shared" si="115"/>
        <v>0</v>
      </c>
      <c r="BI544" s="156">
        <f t="shared" si="115"/>
        <v>0</v>
      </c>
      <c r="BJ544" s="19"/>
      <c r="BK544" s="19"/>
    </row>
    <row r="545" spans="1:256" s="5" customFormat="1" hidden="1" outlineLevel="2" x14ac:dyDescent="0.2">
      <c r="A545" s="19"/>
      <c r="B545" s="42">
        <f>C557</f>
        <v>0</v>
      </c>
      <c r="C545" s="43"/>
      <c r="D545" s="44" t="s">
        <v>72</v>
      </c>
      <c r="E545" s="43"/>
      <c r="F545" s="45"/>
      <c r="G545" s="160">
        <f>IF(G$3&gt;A6taxremlife,A6taxvalue-SUM($F545:F545),IF(A6taxremlife="N/A","n/a",A6taxvalue/A6taxremlife))</f>
        <v>0</v>
      </c>
      <c r="H545" s="160">
        <f>IF(H$3&gt;A6taxremlife,A6taxvalue-SUM($F545:G545),IF(A6taxremlife="N/A","n/a",A6taxvalue/A6taxremlife))</f>
        <v>0</v>
      </c>
      <c r="I545" s="160">
        <f>IF(I$3&gt;A6taxremlife,A6taxvalue-SUM($F545:H545),IF(A6taxremlife="N/A","n/a",A6taxvalue/A6taxremlife))</f>
        <v>0</v>
      </c>
      <c r="J545" s="160">
        <f>IF(J$3&gt;A6taxremlife,A6taxvalue-SUM($F545:I545),IF(A6taxremlife="N/A","n/a",A6taxvalue/A6taxremlife))</f>
        <v>0</v>
      </c>
      <c r="K545" s="160">
        <f>IF(K$3&gt;A6taxremlife,A6taxvalue-SUM($F545:J545),IF(A6taxremlife="N/A","n/a",A6taxvalue/A6taxremlife))</f>
        <v>0</v>
      </c>
      <c r="L545" s="160">
        <f>IF(L$3&gt;A6taxremlife,A6taxvalue-SUM($F545:K545),IF(A6taxremlife="N/A","n/a",A6taxvalue/A6taxremlife))</f>
        <v>0</v>
      </c>
      <c r="M545" s="160">
        <f>IF(M$3&gt;A6taxremlife,A6taxvalue-SUM($F545:L545),IF(A6taxremlife="N/A","n/a",A6taxvalue/A6taxremlife))</f>
        <v>0</v>
      </c>
      <c r="N545" s="160">
        <f>IF(N$3&gt;A6taxremlife,A6taxvalue-SUM($F545:M545),IF(A6taxremlife="N/A","n/a",A6taxvalue/A6taxremlife))</f>
        <v>0</v>
      </c>
      <c r="O545" s="160">
        <f>IF(O$3&gt;A6taxremlife,A6taxvalue-SUM($F545:N545),IF(A6taxremlife="N/A","n/a",A6taxvalue/A6taxremlife))</f>
        <v>0</v>
      </c>
      <c r="P545" s="160">
        <f>IF(P$3&gt;A6taxremlife,A6taxvalue-SUM($F545:O545),IF(A6taxremlife="N/A","n/a",A6taxvalue/A6taxremlife))</f>
        <v>0</v>
      </c>
      <c r="Q545" s="160">
        <f>IF(Q$3&gt;A6taxremlife,A6taxvalue-SUM($F545:P545),IF(A6taxremlife="N/A","n/a",A6taxvalue/A6taxremlife))</f>
        <v>0</v>
      </c>
      <c r="R545" s="160">
        <f>IF(R$3&gt;A6taxremlife,A6taxvalue-SUM($F545:Q545),IF(A6taxremlife="N/A","n/a",A6taxvalue/A6taxremlife))</f>
        <v>0</v>
      </c>
      <c r="S545" s="160">
        <f>IF(S$3&gt;A6taxremlife,A6taxvalue-SUM($F545:R545),IF(A6taxremlife="N/A","n/a",A6taxvalue/A6taxremlife))</f>
        <v>0</v>
      </c>
      <c r="T545" s="160">
        <f>IF(T$3&gt;A6taxremlife,A6taxvalue-SUM($F545:S545),IF(A6taxremlife="N/A","n/a",A6taxvalue/A6taxremlife))</f>
        <v>0</v>
      </c>
      <c r="U545" s="160">
        <f>IF(U$3&gt;A6taxremlife,A6taxvalue-SUM($F545:T545),IF(A6taxremlife="N/A","n/a",A6taxvalue/A6taxremlife))</f>
        <v>0</v>
      </c>
      <c r="V545" s="160">
        <f>IF(V$3&gt;A6taxremlife,A6taxvalue-SUM($F545:U545),IF(A6taxremlife="N/A","n/a",A6taxvalue/A6taxremlife))</f>
        <v>0</v>
      </c>
      <c r="W545" s="160">
        <f>IF(W$3&gt;A6taxremlife,A6taxvalue-SUM($F545:V545),IF(A6taxremlife="N/A","n/a",A6taxvalue/A6taxremlife))</f>
        <v>0</v>
      </c>
      <c r="X545" s="160">
        <f>IF(X$3&gt;A6taxremlife,A6taxvalue-SUM($F545:W545),IF(A6taxremlife="N/A","n/a",A6taxvalue/A6taxremlife))</f>
        <v>0</v>
      </c>
      <c r="Y545" s="160">
        <f>IF(Y$3&gt;A6taxremlife,A6taxvalue-SUM($F545:X545),IF(A6taxremlife="N/A","n/a",A6taxvalue/A6taxremlife))</f>
        <v>0</v>
      </c>
      <c r="Z545" s="160">
        <f>IF(Z$3&gt;A6taxremlife,A6taxvalue-SUM($F545:Y545),IF(A6taxremlife="N/A","n/a",A6taxvalue/A6taxremlife))</f>
        <v>0</v>
      </c>
      <c r="AA545" s="160">
        <f>IF(AA$3&gt;A6taxremlife,A6taxvalue-SUM($F545:Z545),IF(A6taxremlife="N/A","n/a",A6taxvalue/A6taxremlife))</f>
        <v>0</v>
      </c>
      <c r="AB545" s="160">
        <f>IF(AB$3&gt;A6taxremlife,A6taxvalue-SUM($F545:AA545),IF(A6taxremlife="N/A","n/a",A6taxvalue/A6taxremlife))</f>
        <v>0</v>
      </c>
      <c r="AC545" s="160">
        <f>IF(AC$3&gt;A6taxremlife,A6taxvalue-SUM($F545:AB545),IF(A6taxremlife="N/A","n/a",A6taxvalue/A6taxremlife))</f>
        <v>0</v>
      </c>
      <c r="AD545" s="160">
        <f>IF(AD$3&gt;A6taxremlife,A6taxvalue-SUM($F545:AC545),IF(A6taxremlife="N/A","n/a",A6taxvalue/A6taxremlife))</f>
        <v>0</v>
      </c>
      <c r="AE545" s="160">
        <f>IF(AE$3&gt;A6taxremlife,A6taxvalue-SUM($F545:AD545),IF(A6taxremlife="N/A","n/a",A6taxvalue/A6taxremlife))</f>
        <v>0</v>
      </c>
      <c r="AF545" s="160">
        <f>IF(AF$3&gt;A6taxremlife,A6taxvalue-SUM($F545:AE545),IF(A6taxremlife="N/A","n/a",A6taxvalue/A6taxremlife))</f>
        <v>0</v>
      </c>
      <c r="AG545" s="160">
        <f>IF(AG$3&gt;A6taxremlife,A6taxvalue-SUM($F545:AF545),IF(A6taxremlife="N/A","n/a",A6taxvalue/A6taxremlife))</f>
        <v>0</v>
      </c>
      <c r="AH545" s="160">
        <f>IF(AH$3&gt;A6taxremlife,A6taxvalue-SUM($F545:AG545),IF(A6taxremlife="N/A","n/a",A6taxvalue/A6taxremlife))</f>
        <v>0</v>
      </c>
      <c r="AI545" s="160">
        <f>IF(AI$3&gt;A6taxremlife,A6taxvalue-SUM($F545:AH545),IF(A6taxremlife="N/A","n/a",A6taxvalue/A6taxremlife))</f>
        <v>0</v>
      </c>
      <c r="AJ545" s="160">
        <f>IF(AJ$3&gt;A6taxremlife,A6taxvalue-SUM($F545:AI545),IF(A6taxremlife="N/A","n/a",A6taxvalue/A6taxremlife))</f>
        <v>0</v>
      </c>
      <c r="AK545" s="160">
        <f>IF(AK$3&gt;A6taxremlife,A6taxvalue-SUM($F545:AJ545),IF(A6taxremlife="N/A","n/a",A6taxvalue/A6taxremlife))</f>
        <v>0</v>
      </c>
      <c r="AL545" s="160">
        <f>IF(AL$3&gt;A6taxremlife,A6taxvalue-SUM($F545:AK545),IF(A6taxremlife="N/A","n/a",A6taxvalue/A6taxremlife))</f>
        <v>0</v>
      </c>
      <c r="AM545" s="160">
        <f>IF(AM$3&gt;A6taxremlife,A6taxvalue-SUM($F545:AL545),IF(A6taxremlife="N/A","n/a",A6taxvalue/A6taxremlife))</f>
        <v>0</v>
      </c>
      <c r="AN545" s="160">
        <f>IF(AN$3&gt;A6taxremlife,A6taxvalue-SUM($F545:AM545),IF(A6taxremlife="N/A","n/a",A6taxvalue/A6taxremlife))</f>
        <v>0</v>
      </c>
      <c r="AO545" s="160">
        <f>IF(AO$3&gt;A6taxremlife,A6taxvalue-SUM($F545:AN545),IF(A6taxremlife="N/A","n/a",A6taxvalue/A6taxremlife))</f>
        <v>0</v>
      </c>
      <c r="AP545" s="160">
        <f>IF(AP$3&gt;A6taxremlife,A6taxvalue-SUM($F545:AO545),IF(A6taxremlife="N/A","n/a",A6taxvalue/A6taxremlife))</f>
        <v>0</v>
      </c>
      <c r="AQ545" s="160">
        <f>IF(AQ$3&gt;A6taxremlife,A6taxvalue-SUM($F545:AP545),IF(A6taxremlife="N/A","n/a",A6taxvalue/A6taxremlife))</f>
        <v>0</v>
      </c>
      <c r="AR545" s="160">
        <f>IF(AR$3&gt;A6taxremlife,A6taxvalue-SUM($F545:AQ545),IF(A6taxremlife="N/A","n/a",A6taxvalue/A6taxremlife))</f>
        <v>0</v>
      </c>
      <c r="AS545" s="160">
        <f>IF(AS$3&gt;A6taxremlife,A6taxvalue-SUM($F545:AR545),IF(A6taxremlife="N/A","n/a",A6taxvalue/A6taxremlife))</f>
        <v>0</v>
      </c>
      <c r="AT545" s="160">
        <f>IF(AT$3&gt;A6taxremlife,A6taxvalue-SUM($F545:AS545),IF(A6taxremlife="N/A","n/a",A6taxvalue/A6taxremlife))</f>
        <v>0</v>
      </c>
      <c r="AU545" s="160">
        <f>IF(AU$3&gt;A6taxremlife,A6taxvalue-SUM($F545:AT545),IF(A6taxremlife="N/A","n/a",A6taxvalue/A6taxremlife))</f>
        <v>0</v>
      </c>
      <c r="AV545" s="160">
        <f>IF(AV$3&gt;A6taxremlife,A6taxvalue-SUM($F545:AU545),IF(A6taxremlife="N/A","n/a",A6taxvalue/A6taxremlife))</f>
        <v>0</v>
      </c>
      <c r="AW545" s="160">
        <f>IF(AW$3&gt;A6taxremlife,A6taxvalue-SUM($F545:AV545),IF(A6taxremlife="N/A","n/a",A6taxvalue/A6taxremlife))</f>
        <v>0</v>
      </c>
      <c r="AX545" s="160">
        <f>IF(AX$3&gt;A6taxremlife,A6taxvalue-SUM($F545:AW545),IF(A6taxremlife="N/A","n/a",A6taxvalue/A6taxremlife))</f>
        <v>0</v>
      </c>
      <c r="AY545" s="160">
        <f>IF(AY$3&gt;A6taxremlife,A6taxvalue-SUM($F545:AX545),IF(A6taxremlife="N/A","n/a",A6taxvalue/A6taxremlife))</f>
        <v>0</v>
      </c>
      <c r="AZ545" s="160">
        <f>IF(AZ$3&gt;A6taxremlife,A6taxvalue-SUM($F545:AY545),IF(A6taxremlife="N/A","n/a",A6taxvalue/A6taxremlife))</f>
        <v>0</v>
      </c>
      <c r="BA545" s="160">
        <f>IF(BA$3&gt;A6taxremlife,A6taxvalue-SUM($F545:AZ545),IF(A6taxremlife="N/A","n/a",A6taxvalue/A6taxremlife))</f>
        <v>0</v>
      </c>
      <c r="BB545" s="160">
        <f>IF(BB$3&gt;A6taxremlife,A6taxvalue-SUM($F545:BA545),IF(A6taxremlife="N/A","n/a",A6taxvalue/A6taxremlife))</f>
        <v>0</v>
      </c>
      <c r="BC545" s="160">
        <f>IF(BC$3&gt;A6taxremlife,A6taxvalue-SUM($F545:BB545),IF(A6taxremlife="N/A","n/a",A6taxvalue/A6taxremlife))</f>
        <v>0</v>
      </c>
      <c r="BD545" s="160">
        <f>IF(BD$3&gt;A6taxremlife,A6taxvalue-SUM($F545:BC545),IF(A6taxremlife="N/A","n/a",A6taxvalue/A6taxremlife))</f>
        <v>0</v>
      </c>
      <c r="BE545" s="160">
        <f>IF(BE$3&gt;A6taxremlife,A6taxvalue-SUM($F545:BD545),IF(A6taxremlife="N/A","n/a",A6taxvalue/A6taxremlife))</f>
        <v>0</v>
      </c>
      <c r="BF545" s="160">
        <f>IF(BF$3&gt;A6taxremlife,A6taxvalue-SUM($F545:BE545),IF(A6taxremlife="N/A","n/a",A6taxvalue/A6taxremlife))</f>
        <v>0</v>
      </c>
      <c r="BG545" s="160">
        <f>IF(BG$3&gt;A6taxremlife,A6taxvalue-SUM($F545:BF545),IF(A6taxremlife="N/A","n/a",A6taxvalue/A6taxremlife))</f>
        <v>0</v>
      </c>
      <c r="BH545" s="160">
        <f>IF(BH$3&gt;A6taxremlife,A6taxvalue-SUM($F545:BG545),IF(A6taxremlife="N/A","n/a",A6taxvalue/A6taxremlife))</f>
        <v>0</v>
      </c>
      <c r="BI545" s="160">
        <f>IF(BI$3&gt;A6taxremlife,A6taxvalue-SUM($F545:BH545),IF(A6taxremlife="N/A","n/a",A6taxvalue/A6taxremlife))</f>
        <v>0</v>
      </c>
      <c r="BJ545" s="19"/>
      <c r="BK545" s="19"/>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s="5" customFormat="1" hidden="1" outlineLevel="2" x14ac:dyDescent="0.2">
      <c r="A546" s="19"/>
      <c r="B546" s="19"/>
      <c r="C546" s="35"/>
      <c r="D546" s="469" t="s">
        <v>71</v>
      </c>
      <c r="E546" s="281">
        <v>0</v>
      </c>
      <c r="F546" s="37"/>
      <c r="G546" s="161"/>
      <c r="H546" s="161"/>
      <c r="I546" s="161"/>
      <c r="J546" s="161"/>
      <c r="K546" s="161"/>
      <c r="L546" s="161"/>
      <c r="M546" s="161"/>
      <c r="N546" s="161"/>
      <c r="O546" s="161"/>
      <c r="P546" s="161"/>
      <c r="Q546" s="161"/>
      <c r="R546" s="161"/>
      <c r="S546" s="161"/>
      <c r="T546" s="161"/>
      <c r="U546" s="161"/>
      <c r="V546" s="161"/>
      <c r="W546" s="161"/>
      <c r="X546" s="161"/>
      <c r="Y546" s="161"/>
      <c r="Z546" s="161"/>
      <c r="AA546" s="161"/>
      <c r="AB546" s="161"/>
      <c r="AC546" s="161"/>
      <c r="AD546" s="161"/>
      <c r="AE546" s="161"/>
      <c r="AF546" s="161"/>
      <c r="AG546" s="161"/>
      <c r="AH546" s="161"/>
      <c r="AI546" s="161"/>
      <c r="AJ546" s="161"/>
      <c r="AK546" s="161"/>
      <c r="AL546" s="161"/>
      <c r="AM546" s="161"/>
      <c r="AN546" s="161"/>
      <c r="AO546" s="161"/>
      <c r="AP546" s="161"/>
      <c r="AQ546" s="161"/>
      <c r="AR546" s="161"/>
      <c r="AS546" s="161"/>
      <c r="AT546" s="161"/>
      <c r="AU546" s="161"/>
      <c r="AV546" s="161"/>
      <c r="AW546" s="161"/>
      <c r="AX546" s="161"/>
      <c r="AY546" s="161"/>
      <c r="AZ546" s="161"/>
      <c r="BA546" s="161"/>
      <c r="BB546" s="161"/>
      <c r="BC546" s="161"/>
      <c r="BD546" s="161"/>
      <c r="BE546" s="161"/>
      <c r="BF546" s="161"/>
      <c r="BG546" s="161"/>
      <c r="BH546" s="161"/>
      <c r="BI546" s="161"/>
      <c r="BJ546" s="19"/>
      <c r="BK546" s="19"/>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s="5" customFormat="1" hidden="1" outlineLevel="2" x14ac:dyDescent="0.2">
      <c r="A547" s="19"/>
      <c r="B547" s="19"/>
      <c r="C547" s="35"/>
      <c r="D547" s="469"/>
      <c r="E547" s="281">
        <v>1</v>
      </c>
      <c r="F547" s="37"/>
      <c r="G547" s="304"/>
      <c r="H547" s="161">
        <f>IF(A6taxstdlife="n/a","n/a",IF(H$3&gt;(A6taxstdlife+$E547),((Input!$G$148+Input!$G$114)*$G$7)-SUM($G547:G547),((Input!$G$148+Input!$G$114)*$G$7)/A6taxstdlife))</f>
        <v>0</v>
      </c>
      <c r="I547" s="161">
        <f>IF(A6taxstdlife="n/a","n/a",IF(I$3&gt;(A6taxstdlife+$E547),((Input!$G$148+Input!$G$114)*$G$7)-SUM($G547:H547),((Input!$G$148+Input!$G$114)*$G$7)/A6taxstdlife))</f>
        <v>0</v>
      </c>
      <c r="J547" s="161">
        <f>IF(A6taxstdlife="n/a","n/a",IF(J$3&gt;(A6taxstdlife+$E547),((Input!$G$148+Input!$G$114)*$G$7)-SUM($G547:I547),((Input!$G$148+Input!$G$114)*$G$7)/A6taxstdlife))</f>
        <v>0</v>
      </c>
      <c r="K547" s="161">
        <f>IF(A6taxstdlife="n/a","n/a",IF(K$3&gt;(A6taxstdlife+$E547),((Input!$G$148+Input!$G$114)*$G$7)-SUM($G547:J547),((Input!$G$148+Input!$G$114)*$G$7)/A6taxstdlife))</f>
        <v>0</v>
      </c>
      <c r="L547" s="161">
        <f>IF(A6taxstdlife="n/a","n/a",IF(L$3&gt;(A6taxstdlife+$E547),((Input!$G$148+Input!$G$114)*$G$7)-SUM($G547:K547),((Input!$G$148+Input!$G$114)*$G$7)/A6taxstdlife))</f>
        <v>0</v>
      </c>
      <c r="M547" s="161">
        <f>IF(A6taxstdlife="n/a","n/a",IF(M$3&gt;(A6taxstdlife+$E547),((Input!$G$148+Input!$G$114)*$G$7)-SUM($G547:L547),((Input!$G$148+Input!$G$114)*$G$7)/A6taxstdlife))</f>
        <v>0</v>
      </c>
      <c r="N547" s="161">
        <f>IF(A6taxstdlife="n/a","n/a",IF(N$3&gt;(A6taxstdlife+$E547),((Input!$G$148+Input!$G$114)*$G$7)-SUM($G547:M547),((Input!$G$148+Input!$G$114)*$G$7)/A6taxstdlife))</f>
        <v>0</v>
      </c>
      <c r="O547" s="161">
        <f>IF(A6taxstdlife="n/a","n/a",IF(O$3&gt;(A6taxstdlife+$E547),((Input!$G$148+Input!$G$114)*$G$7)-SUM($G547:N547),((Input!$G$148+Input!$G$114)*$G$7)/A6taxstdlife))</f>
        <v>0</v>
      </c>
      <c r="P547" s="161">
        <f>IF(A6taxstdlife="n/a","n/a",IF(P$3&gt;(A6taxstdlife+$E547),((Input!$G$148+Input!$G$114)*$G$7)-SUM($G547:O547),((Input!$G$148+Input!$G$114)*$G$7)/A6taxstdlife))</f>
        <v>0</v>
      </c>
      <c r="Q547" s="161">
        <f>IF(A6taxstdlife="n/a","n/a",IF(Q$3&gt;(A6taxstdlife+$E547),((Input!$G$148+Input!$G$114)*$G$7)-SUM($G547:P547),((Input!$G$148+Input!$G$114)*$G$7)/A6taxstdlife))</f>
        <v>0</v>
      </c>
      <c r="R547" s="161">
        <f>IF(A6taxstdlife="n/a","n/a",IF(R$3&gt;(A6taxstdlife+$E547),((Input!$G$148+Input!$G$114)*$G$7)-SUM($G547:Q547),((Input!$G$148+Input!$G$114)*$G$7)/A6taxstdlife))</f>
        <v>0</v>
      </c>
      <c r="S547" s="161">
        <f>IF(A6taxstdlife="n/a","n/a",IF(S$3&gt;(A6taxstdlife+$E547),((Input!$G$148+Input!$G$114)*$G$7)-SUM($G547:R547),((Input!$G$148+Input!$G$114)*$G$7)/A6taxstdlife))</f>
        <v>0</v>
      </c>
      <c r="T547" s="161">
        <f>IF(A6taxstdlife="n/a","n/a",IF(T$3&gt;(A6taxstdlife+$E547),((Input!$G$148+Input!$G$114)*$G$7)-SUM($G547:S547),((Input!$G$148+Input!$G$114)*$G$7)/A6taxstdlife))</f>
        <v>0</v>
      </c>
      <c r="U547" s="161">
        <f>IF(A6taxstdlife="n/a","n/a",IF(U$3&gt;(A6taxstdlife+$E547),((Input!$G$148+Input!$G$114)*$G$7)-SUM($G547:T547),((Input!$G$148+Input!$G$114)*$G$7)/A6taxstdlife))</f>
        <v>0</v>
      </c>
      <c r="V547" s="161">
        <f>IF(A6taxstdlife="n/a","n/a",IF(V$3&gt;(A6taxstdlife+$E547),((Input!$G$148+Input!$G$114)*$G$7)-SUM($G547:U547),((Input!$G$148+Input!$G$114)*$G$7)/A6taxstdlife))</f>
        <v>0</v>
      </c>
      <c r="W547" s="161">
        <f>IF(A6taxstdlife="n/a","n/a",IF(W$3&gt;(A6taxstdlife+$E547),((Input!$G$148+Input!$G$114)*$G$7)-SUM($G547:V547),((Input!$G$148+Input!$G$114)*$G$7)/A6taxstdlife))</f>
        <v>0</v>
      </c>
      <c r="X547" s="161">
        <f>IF(A6taxstdlife="n/a","n/a",IF(X$3&gt;(A6taxstdlife+$E547),((Input!$G$148+Input!$G$114)*$G$7)-SUM($G547:W547),((Input!$G$148+Input!$G$114)*$G$7)/A6taxstdlife))</f>
        <v>0</v>
      </c>
      <c r="Y547" s="161">
        <f>IF(A6taxstdlife="n/a","n/a",IF(Y$3&gt;(A6taxstdlife+$E547),((Input!$G$148+Input!$G$114)*$G$7)-SUM($G547:X547),((Input!$G$148+Input!$G$114)*$G$7)/A6taxstdlife))</f>
        <v>0</v>
      </c>
      <c r="Z547" s="161">
        <f>IF(A6taxstdlife="n/a","n/a",IF(Z$3&gt;(A6taxstdlife+$E547),((Input!$G$148+Input!$G$114)*$G$7)-SUM($G547:Y547),((Input!$G$148+Input!$G$114)*$G$7)/A6taxstdlife))</f>
        <v>0</v>
      </c>
      <c r="AA547" s="161">
        <f>IF(A6taxstdlife="n/a","n/a",IF(AA$3&gt;(A6taxstdlife+$E547),((Input!$G$148+Input!$G$114)*$G$7)-SUM($G547:Z547),((Input!$G$148+Input!$G$114)*$G$7)/A6taxstdlife))</f>
        <v>0</v>
      </c>
      <c r="AB547" s="161">
        <f>IF(A6taxstdlife="n/a","n/a",IF(AB$3&gt;(A6taxstdlife+$E547),((Input!$G$148+Input!$G$114)*$G$7)-SUM($G547:AA547),((Input!$G$148+Input!$G$114)*$G$7)/A6taxstdlife))</f>
        <v>0</v>
      </c>
      <c r="AC547" s="161">
        <f>IF(A6taxstdlife="n/a","n/a",IF(AC$3&gt;(A6taxstdlife+$E547),((Input!$G$148+Input!$G$114)*$G$7)-SUM($G547:AB547),((Input!$G$148+Input!$G$114)*$G$7)/A6taxstdlife))</f>
        <v>0</v>
      </c>
      <c r="AD547" s="161">
        <f>IF(A6taxstdlife="n/a","n/a",IF(AD$3&gt;(A6taxstdlife+$E547),((Input!$G$148+Input!$G$114)*$G$7)-SUM($G547:AC547),((Input!$G$148+Input!$G$114)*$G$7)/A6taxstdlife))</f>
        <v>0</v>
      </c>
      <c r="AE547" s="161">
        <f>IF(A6taxstdlife="n/a","n/a",IF(AE$3&gt;(A6taxstdlife+$E547),((Input!$G$148+Input!$G$114)*$G$7)-SUM($G547:AD547),((Input!$G$148+Input!$G$114)*$G$7)/A6taxstdlife))</f>
        <v>0</v>
      </c>
      <c r="AF547" s="161">
        <f>IF(A6taxstdlife="n/a","n/a",IF(AF$3&gt;(A6taxstdlife+$E547),((Input!$G$148+Input!$G$114)*$G$7)-SUM($G547:AE547),((Input!$G$148+Input!$G$114)*$G$7)/A6taxstdlife))</f>
        <v>0</v>
      </c>
      <c r="AG547" s="161">
        <f>IF(A6taxstdlife="n/a","n/a",IF(AG$3&gt;(A6taxstdlife+$E547),((Input!$G$148+Input!$G$114)*$G$7)-SUM($G547:AF547),((Input!$G$148+Input!$G$114)*$G$7)/A6taxstdlife))</f>
        <v>0</v>
      </c>
      <c r="AH547" s="161">
        <f>IF(A6taxstdlife="n/a","n/a",IF(AH$3&gt;(A6taxstdlife+$E547),((Input!$G$148+Input!$G$114)*$G$7)-SUM($G547:AG547),((Input!$G$148+Input!$G$114)*$G$7)/A6taxstdlife))</f>
        <v>0</v>
      </c>
      <c r="AI547" s="161">
        <f>IF(A6taxstdlife="n/a","n/a",IF(AI$3&gt;(A6taxstdlife+$E547),((Input!$G$148+Input!$G$114)*$G$7)-SUM($G547:AH547),((Input!$G$148+Input!$G$114)*$G$7)/A6taxstdlife))</f>
        <v>0</v>
      </c>
      <c r="AJ547" s="161">
        <f>IF(A6taxstdlife="n/a","n/a",IF(AJ$3&gt;(A6taxstdlife+$E547),((Input!$G$148+Input!$G$114)*$G$7)-SUM($G547:AI547),((Input!$G$148+Input!$G$114)*$G$7)/A6taxstdlife))</f>
        <v>0</v>
      </c>
      <c r="AK547" s="161">
        <f>IF(A6taxstdlife="n/a","n/a",IF(AK$3&gt;(A6taxstdlife+$E547),((Input!$G$148+Input!$G$114)*$G$7)-SUM($G547:AJ547),((Input!$G$148+Input!$G$114)*$G$7)/A6taxstdlife))</f>
        <v>0</v>
      </c>
      <c r="AL547" s="161">
        <f>IF(A6taxstdlife="n/a","n/a",IF(AL$3&gt;(A6taxstdlife+$E547),((Input!$G$148+Input!$G$114)*$G$7)-SUM($G547:AK547),((Input!$G$148+Input!$G$114)*$G$7)/A6taxstdlife))</f>
        <v>0</v>
      </c>
      <c r="AM547" s="161">
        <f>IF(A6taxstdlife="n/a","n/a",IF(AM$3&gt;(A6taxstdlife+$E547),((Input!$G$148+Input!$G$114)*$G$7)-SUM($G547:AL547),((Input!$G$148+Input!$G$114)*$G$7)/A6taxstdlife))</f>
        <v>0</v>
      </c>
      <c r="AN547" s="161">
        <f>IF(A6taxstdlife="n/a","n/a",IF(AN$3&gt;(A6taxstdlife+$E547),((Input!$G$148+Input!$G$114)*$G$7)-SUM($G547:AM547),((Input!$G$148+Input!$G$114)*$G$7)/A6taxstdlife))</f>
        <v>0</v>
      </c>
      <c r="AO547" s="161">
        <f>IF(A6taxstdlife="n/a","n/a",IF(AO$3&gt;(A6taxstdlife+$E547),((Input!$G$148+Input!$G$114)*$G$7)-SUM($G547:AN547),((Input!$G$148+Input!$G$114)*$G$7)/A6taxstdlife))</f>
        <v>0</v>
      </c>
      <c r="AP547" s="161">
        <f>IF(A6taxstdlife="n/a","n/a",IF(AP$3&gt;(A6taxstdlife+$E547),((Input!$G$148+Input!$G$114)*$G$7)-SUM($G547:AO547),((Input!$G$148+Input!$G$114)*$G$7)/A6taxstdlife))</f>
        <v>0</v>
      </c>
      <c r="AQ547" s="161">
        <f>IF(A6taxstdlife="n/a","n/a",IF(AQ$3&gt;(A6taxstdlife+$E547),((Input!$G$148+Input!$G$114)*$G$7)-SUM($G547:AP547),((Input!$G$148+Input!$G$114)*$G$7)/A6taxstdlife))</f>
        <v>0</v>
      </c>
      <c r="AR547" s="161">
        <f>IF(A6taxstdlife="n/a","n/a",IF(AR$3&gt;(A6taxstdlife+$E547),((Input!$G$148+Input!$G$114)*$G$7)-SUM($G547:AQ547),((Input!$G$148+Input!$G$114)*$G$7)/A6taxstdlife))</f>
        <v>0</v>
      </c>
      <c r="AS547" s="161">
        <f>IF(A6taxstdlife="n/a","n/a",IF(AS$3&gt;(A6taxstdlife+$E547),((Input!$G$148+Input!$G$114)*$G$7)-SUM($G547:AR547),((Input!$G$148+Input!$G$114)*$G$7)/A6taxstdlife))</f>
        <v>0</v>
      </c>
      <c r="AT547" s="161">
        <f>IF(A6taxstdlife="n/a","n/a",IF(AT$3&gt;(A6taxstdlife+$E547),((Input!$G$148+Input!$G$114)*$G$7)-SUM($G547:AS547),((Input!$G$148+Input!$G$114)*$G$7)/A6taxstdlife))</f>
        <v>0</v>
      </c>
      <c r="AU547" s="161">
        <f>IF(A6taxstdlife="n/a","n/a",IF(AU$3&gt;(A6taxstdlife+$E547),((Input!$G$148+Input!$G$114)*$G$7)-SUM($G547:AT547),((Input!$G$148+Input!$G$114)*$G$7)/A6taxstdlife))</f>
        <v>0</v>
      </c>
      <c r="AV547" s="161">
        <f>IF(A6taxstdlife="n/a","n/a",IF(AV$3&gt;(A6taxstdlife+$E547),((Input!$G$148+Input!$G$114)*$G$7)-SUM($G547:AU547),((Input!$G$148+Input!$G$114)*$G$7)/A6taxstdlife))</f>
        <v>0</v>
      </c>
      <c r="AW547" s="161">
        <f>IF(A6taxstdlife="n/a","n/a",IF(AW$3&gt;(A6taxstdlife+$E547),((Input!$G$148+Input!$G$114)*$G$7)-SUM($G547:AV547),((Input!$G$148+Input!$G$114)*$G$7)/A6taxstdlife))</f>
        <v>0</v>
      </c>
      <c r="AX547" s="161">
        <f>IF(A6taxstdlife="n/a","n/a",IF(AX$3&gt;(A6taxstdlife+$E547),((Input!$G$148+Input!$G$114)*$G$7)-SUM($G547:AW547),((Input!$G$148+Input!$G$114)*$G$7)/A6taxstdlife))</f>
        <v>0</v>
      </c>
      <c r="AY547" s="161">
        <f>IF(A6taxstdlife="n/a","n/a",IF(AY$3&gt;(A6taxstdlife+$E547),((Input!$G$148+Input!$G$114)*$G$7)-SUM($G547:AX547),((Input!$G$148+Input!$G$114)*$G$7)/A6taxstdlife))</f>
        <v>0</v>
      </c>
      <c r="AZ547" s="161">
        <f>IF(A6taxstdlife="n/a","n/a",IF(AZ$3&gt;(A6taxstdlife+$E547),((Input!$G$148+Input!$G$114)*$G$7)-SUM($G547:AY547),((Input!$G$148+Input!$G$114)*$G$7)/A6taxstdlife))</f>
        <v>0</v>
      </c>
      <c r="BA547" s="161">
        <f>IF(A6taxstdlife="n/a","n/a",IF(BA$3&gt;(A6taxstdlife+$E547),((Input!$G$148+Input!$G$114)*$G$7)-SUM($G547:AZ547),((Input!$G$148+Input!$G$114)*$G$7)/A6taxstdlife))</f>
        <v>0</v>
      </c>
      <c r="BB547" s="161">
        <f>IF(A6taxstdlife="n/a","n/a",IF(BB$3&gt;(A6taxstdlife+$E547),((Input!$G$148+Input!$G$114)*$G$7)-SUM($G547:BA547),((Input!$G$148+Input!$G$114)*$G$7)/A6taxstdlife))</f>
        <v>0</v>
      </c>
      <c r="BC547" s="161">
        <f>IF(A6taxstdlife="n/a","n/a",IF(BC$3&gt;(A6taxstdlife+$E547),((Input!$G$148+Input!$G$114)*$G$7)-SUM($G547:BB547),((Input!$G$148+Input!$G$114)*$G$7)/A6taxstdlife))</f>
        <v>0</v>
      </c>
      <c r="BD547" s="161">
        <f>IF(A6taxstdlife="n/a","n/a",IF(BD$3&gt;(A6taxstdlife+$E547),((Input!$G$148+Input!$G$114)*$G$7)-SUM($G547:BC547),((Input!$G$148+Input!$G$114)*$G$7)/A6taxstdlife))</f>
        <v>0</v>
      </c>
      <c r="BE547" s="161">
        <f>IF(A6taxstdlife="n/a","n/a",IF(BE$3&gt;(A6taxstdlife+$E547),((Input!$G$148+Input!$G$114)*$G$7)-SUM($G547:BD547),((Input!$G$148+Input!$G$114)*$G$7)/A6taxstdlife))</f>
        <v>0</v>
      </c>
      <c r="BF547" s="161">
        <f>IF(A6taxstdlife="n/a","n/a",IF(BF$3&gt;(A6taxstdlife+$E547),((Input!$G$148+Input!$G$114)*$G$7)-SUM($G547:BE547),((Input!$G$148+Input!$G$114)*$G$7)/A6taxstdlife))</f>
        <v>0</v>
      </c>
      <c r="BG547" s="161">
        <f>IF(A6taxstdlife="n/a","n/a",IF(BG$3&gt;(A6taxstdlife+$E547),((Input!$G$148+Input!$G$114)*$G$7)-SUM($G547:BF547),((Input!$G$148+Input!$G$114)*$G$7)/A6taxstdlife))</f>
        <v>0</v>
      </c>
      <c r="BH547" s="161">
        <f>IF(A6taxstdlife="n/a","n/a",IF(BH$3&gt;(A6taxstdlife+$E547),((Input!$G$148+Input!$G$114)*$G$7)-SUM($G547:BG547),((Input!$G$148+Input!$G$114)*$G$7)/A6taxstdlife))</f>
        <v>0</v>
      </c>
      <c r="BI547" s="161">
        <f>IF(A6taxstdlife="n/a","n/a",IF(BI$3&gt;(A6taxstdlife+$E547),((Input!$G$148+Input!$G$114)*$G$7)-SUM($G547:BH547),((Input!$G$148+Input!$G$114)*$G$7)/A6taxstdlife))</f>
        <v>0</v>
      </c>
      <c r="BJ547" s="19"/>
      <c r="BK547" s="19"/>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s="5" customFormat="1" hidden="1" outlineLevel="2" x14ac:dyDescent="0.2">
      <c r="A548" s="19"/>
      <c r="B548" s="19"/>
      <c r="C548" s="35"/>
      <c r="D548" s="469"/>
      <c r="E548" s="281">
        <v>2</v>
      </c>
      <c r="F548" s="37"/>
      <c r="G548" s="305"/>
      <c r="H548" s="306"/>
      <c r="I548" s="161">
        <f>IF(A6taxstdlife="n/a","n/a",IF(I$3&gt;(A6taxstdlife+$E548),((Input!$H$148+Input!$H$114)*$H$7)-SUM($H548:H548),((Input!$H$148+Input!$H$114)*$H$7)/A6taxstdlife))</f>
        <v>0</v>
      </c>
      <c r="J548" s="161">
        <f>IF(A6taxstdlife="n/a","n/a",IF(J$3&gt;(A6taxstdlife+$E548),((Input!$H$148+Input!$H$114)*$H$7)-SUM($H548:I548),((Input!$H$148+Input!$H$114)*$H$7)/A6taxstdlife))</f>
        <v>0</v>
      </c>
      <c r="K548" s="161">
        <f>IF(A6taxstdlife="n/a","n/a",IF(K$3&gt;(A6taxstdlife+$E548),((Input!$H$148+Input!$H$114)*$H$7)-SUM($H548:J548),((Input!$H$148+Input!$H$114)*$H$7)/A6taxstdlife))</f>
        <v>0</v>
      </c>
      <c r="L548" s="161">
        <f>IF(A6taxstdlife="n/a","n/a",IF(L$3&gt;(A6taxstdlife+$E548),((Input!$H$148+Input!$H$114)*$H$7)-SUM($H548:K548),((Input!$H$148+Input!$H$114)*$H$7)/A6taxstdlife))</f>
        <v>0</v>
      </c>
      <c r="M548" s="161">
        <f>IF(A6taxstdlife="n/a","n/a",IF(M$3&gt;(A6taxstdlife+$E548),((Input!$H$148+Input!$H$114)*$H$7)-SUM($H548:L548),((Input!$H$148+Input!$H$114)*$H$7)/A6taxstdlife))</f>
        <v>0</v>
      </c>
      <c r="N548" s="161">
        <f>IF(A6taxstdlife="n/a","n/a",IF(N$3&gt;(A6taxstdlife+$E548),((Input!$H$148+Input!$H$114)*$H$7)-SUM($H548:M548),((Input!$H$148+Input!$H$114)*$H$7)/A6taxstdlife))</f>
        <v>0</v>
      </c>
      <c r="O548" s="161">
        <f>IF(A6taxstdlife="n/a","n/a",IF(O$3&gt;(A6taxstdlife+$E548),((Input!$H$148+Input!$H$114)*$H$7)-SUM($H548:N548),((Input!$H$148+Input!$H$114)*$H$7)/A6taxstdlife))</f>
        <v>0</v>
      </c>
      <c r="P548" s="161">
        <f>IF(A6taxstdlife="n/a","n/a",IF(P$3&gt;(A6taxstdlife+$E548),((Input!$H$148+Input!$H$114)*$H$7)-SUM($H548:O548),((Input!$H$148+Input!$H$114)*$H$7)/A6taxstdlife))</f>
        <v>0</v>
      </c>
      <c r="Q548" s="161">
        <f>IF(A6taxstdlife="n/a","n/a",IF(Q$3&gt;(A6taxstdlife+$E548),((Input!$H$148+Input!$H$114)*$H$7)-SUM($H548:P548),((Input!$H$148+Input!$H$114)*$H$7)/A6taxstdlife))</f>
        <v>0</v>
      </c>
      <c r="R548" s="161">
        <f>IF(A6taxstdlife="n/a","n/a",IF(R$3&gt;(A6taxstdlife+$E548),((Input!$H$148+Input!$H$114)*$H$7)-SUM($H548:Q548),((Input!$H$148+Input!$H$114)*$H$7)/A6taxstdlife))</f>
        <v>0</v>
      </c>
      <c r="S548" s="161">
        <f>IF(A6taxstdlife="n/a","n/a",IF(S$3&gt;(A6taxstdlife+$E548),((Input!$H$148+Input!$H$114)*$H$7)-SUM($H548:R548),((Input!$H$148+Input!$H$114)*$H$7)/A6taxstdlife))</f>
        <v>0</v>
      </c>
      <c r="T548" s="161">
        <f>IF(A6taxstdlife="n/a","n/a",IF(T$3&gt;(A6taxstdlife+$E548),((Input!$H$148+Input!$H$114)*$H$7)-SUM($H548:S548),((Input!$H$148+Input!$H$114)*$H$7)/A6taxstdlife))</f>
        <v>0</v>
      </c>
      <c r="U548" s="161">
        <f>IF(A6taxstdlife="n/a","n/a",IF(U$3&gt;(A6taxstdlife+$E548),((Input!$H$148+Input!$H$114)*$H$7)-SUM($H548:T548),((Input!$H$148+Input!$H$114)*$H$7)/A6taxstdlife))</f>
        <v>0</v>
      </c>
      <c r="V548" s="161">
        <f>IF(A6taxstdlife="n/a","n/a",IF(V$3&gt;(A6taxstdlife+$E548),((Input!$H$148+Input!$H$114)*$H$7)-SUM($H548:U548),((Input!$H$148+Input!$H$114)*$H$7)/A6taxstdlife))</f>
        <v>0</v>
      </c>
      <c r="W548" s="161">
        <f>IF(A6taxstdlife="n/a","n/a",IF(W$3&gt;(A6taxstdlife+$E548),((Input!$H$148+Input!$H$114)*$H$7)-SUM($H548:V548),((Input!$H$148+Input!$H$114)*$H$7)/A6taxstdlife))</f>
        <v>0</v>
      </c>
      <c r="X548" s="161">
        <f>IF(A6taxstdlife="n/a","n/a",IF(X$3&gt;(A6taxstdlife+$E548),((Input!$H$148+Input!$H$114)*$H$7)-SUM($H548:W548),((Input!$H$148+Input!$H$114)*$H$7)/A6taxstdlife))</f>
        <v>0</v>
      </c>
      <c r="Y548" s="161">
        <f>IF(A6taxstdlife="n/a","n/a",IF(Y$3&gt;(A6taxstdlife+$E548),((Input!$H$148+Input!$H$114)*$H$7)-SUM($H548:X548),((Input!$H$148+Input!$H$114)*$H$7)/A6taxstdlife))</f>
        <v>0</v>
      </c>
      <c r="Z548" s="161">
        <f>IF(A6taxstdlife="n/a","n/a",IF(Z$3&gt;(A6taxstdlife+$E548),((Input!$H$148+Input!$H$114)*$H$7)-SUM($H548:Y548),((Input!$H$148+Input!$H$114)*$H$7)/A6taxstdlife))</f>
        <v>0</v>
      </c>
      <c r="AA548" s="161">
        <f>IF(A6taxstdlife="n/a","n/a",IF(AA$3&gt;(A6taxstdlife+$E548),((Input!$H$148+Input!$H$114)*$H$7)-SUM($H548:Z548),((Input!$H$148+Input!$H$114)*$H$7)/A6taxstdlife))</f>
        <v>0</v>
      </c>
      <c r="AB548" s="161">
        <f>IF(A6taxstdlife="n/a","n/a",IF(AB$3&gt;(A6taxstdlife+$E548),((Input!$H$148+Input!$H$114)*$H$7)-SUM($H548:AA548),((Input!$H$148+Input!$H$114)*$H$7)/A6taxstdlife))</f>
        <v>0</v>
      </c>
      <c r="AC548" s="161">
        <f>IF(A6taxstdlife="n/a","n/a",IF(AC$3&gt;(A6taxstdlife+$E548),((Input!$H$148+Input!$H$114)*$H$7)-SUM($H548:AB548),((Input!$H$148+Input!$H$114)*$H$7)/A6taxstdlife))</f>
        <v>0</v>
      </c>
      <c r="AD548" s="161">
        <f>IF(A6taxstdlife="n/a","n/a",IF(AD$3&gt;(A6taxstdlife+$E548),((Input!$H$148+Input!$H$114)*$H$7)-SUM($H548:AC548),((Input!$H$148+Input!$H$114)*$H$7)/A6taxstdlife))</f>
        <v>0</v>
      </c>
      <c r="AE548" s="161">
        <f>IF(A6taxstdlife="n/a","n/a",IF(AE$3&gt;(A6taxstdlife+$E548),((Input!$H$148+Input!$H$114)*$H$7)-SUM($H548:AD548),((Input!$H$148+Input!$H$114)*$H$7)/A6taxstdlife))</f>
        <v>0</v>
      </c>
      <c r="AF548" s="161">
        <f>IF(A6taxstdlife="n/a","n/a",IF(AF$3&gt;(A6taxstdlife+$E548),((Input!$H$148+Input!$H$114)*$H$7)-SUM($H548:AE548),((Input!$H$148+Input!$H$114)*$H$7)/A6taxstdlife))</f>
        <v>0</v>
      </c>
      <c r="AG548" s="161">
        <f>IF(A6taxstdlife="n/a","n/a",IF(AG$3&gt;(A6taxstdlife+$E548),((Input!$H$148+Input!$H$114)*$H$7)-SUM($H548:AF548),((Input!$H$148+Input!$H$114)*$H$7)/A6taxstdlife))</f>
        <v>0</v>
      </c>
      <c r="AH548" s="161">
        <f>IF(A6taxstdlife="n/a","n/a",IF(AH$3&gt;(A6taxstdlife+$E548),((Input!$H$148+Input!$H$114)*$H$7)-SUM($H548:AG548),((Input!$H$148+Input!$H$114)*$H$7)/A6taxstdlife))</f>
        <v>0</v>
      </c>
      <c r="AI548" s="161">
        <f>IF(A6taxstdlife="n/a","n/a",IF(AI$3&gt;(A6taxstdlife+$E548),((Input!$H$148+Input!$H$114)*$H$7)-SUM($H548:AH548),((Input!$H$148+Input!$H$114)*$H$7)/A6taxstdlife))</f>
        <v>0</v>
      </c>
      <c r="AJ548" s="161">
        <f>IF(A6taxstdlife="n/a","n/a",IF(AJ$3&gt;(A6taxstdlife+$E548),((Input!$H$148+Input!$H$114)*$H$7)-SUM($H548:AI548),((Input!$H$148+Input!$H$114)*$H$7)/A6taxstdlife))</f>
        <v>0</v>
      </c>
      <c r="AK548" s="161">
        <f>IF(A6taxstdlife="n/a","n/a",IF(AK$3&gt;(A6taxstdlife+$E548),((Input!$H$148+Input!$H$114)*$H$7)-SUM($H548:AJ548),((Input!$H$148+Input!$H$114)*$H$7)/A6taxstdlife))</f>
        <v>0</v>
      </c>
      <c r="AL548" s="161">
        <f>IF(A6taxstdlife="n/a","n/a",IF(AL$3&gt;(A6taxstdlife+$E548),((Input!$H$148+Input!$H$114)*$H$7)-SUM($H548:AK548),((Input!$H$148+Input!$H$114)*$H$7)/A6taxstdlife))</f>
        <v>0</v>
      </c>
      <c r="AM548" s="161">
        <f>IF(A6taxstdlife="n/a","n/a",IF(AM$3&gt;(A6taxstdlife+$E548),((Input!$H$148+Input!$H$114)*$H$7)-SUM($H548:AL548),((Input!$H$148+Input!$H$114)*$H$7)/A6taxstdlife))</f>
        <v>0</v>
      </c>
      <c r="AN548" s="161">
        <f>IF(A6taxstdlife="n/a","n/a",IF(AN$3&gt;(A6taxstdlife+$E548),((Input!$H$148+Input!$H$114)*$H$7)-SUM($H548:AM548),((Input!$H$148+Input!$H$114)*$H$7)/A6taxstdlife))</f>
        <v>0</v>
      </c>
      <c r="AO548" s="161">
        <f>IF(A6taxstdlife="n/a","n/a",IF(AO$3&gt;(A6taxstdlife+$E548),((Input!$H$148+Input!$H$114)*$H$7)-SUM($H548:AN548),((Input!$H$148+Input!$H$114)*$H$7)/A6taxstdlife))</f>
        <v>0</v>
      </c>
      <c r="AP548" s="161">
        <f>IF(A6taxstdlife="n/a","n/a",IF(AP$3&gt;(A6taxstdlife+$E548),((Input!$H$148+Input!$H$114)*$H$7)-SUM($H548:AO548),((Input!$H$148+Input!$H$114)*$H$7)/A6taxstdlife))</f>
        <v>0</v>
      </c>
      <c r="AQ548" s="161">
        <f>IF(A6taxstdlife="n/a","n/a",IF(AQ$3&gt;(A6taxstdlife+$E548),((Input!$H$148+Input!$H$114)*$H$7)-SUM($H548:AP548),((Input!$H$148+Input!$H$114)*$H$7)/A6taxstdlife))</f>
        <v>0</v>
      </c>
      <c r="AR548" s="161">
        <f>IF(A6taxstdlife="n/a","n/a",IF(AR$3&gt;(A6taxstdlife+$E548),((Input!$H$148+Input!$H$114)*$H$7)-SUM($H548:AQ548),((Input!$H$148+Input!$H$114)*$H$7)/A6taxstdlife))</f>
        <v>0</v>
      </c>
      <c r="AS548" s="161">
        <f>IF(A6taxstdlife="n/a","n/a",IF(AS$3&gt;(A6taxstdlife+$E548),((Input!$H$148+Input!$H$114)*$H$7)-SUM($H548:AR548),((Input!$H$148+Input!$H$114)*$H$7)/A6taxstdlife))</f>
        <v>0</v>
      </c>
      <c r="AT548" s="161">
        <f>IF(A6taxstdlife="n/a","n/a",IF(AT$3&gt;(A6taxstdlife+$E548),((Input!$H$148+Input!$H$114)*$H$7)-SUM($H548:AS548),((Input!$H$148+Input!$H$114)*$H$7)/A6taxstdlife))</f>
        <v>0</v>
      </c>
      <c r="AU548" s="161">
        <f>IF(A6taxstdlife="n/a","n/a",IF(AU$3&gt;(A6taxstdlife+$E548),((Input!$H$148+Input!$H$114)*$H$7)-SUM($H548:AT548),((Input!$H$148+Input!$H$114)*$H$7)/A6taxstdlife))</f>
        <v>0</v>
      </c>
      <c r="AV548" s="161">
        <f>IF(A6taxstdlife="n/a","n/a",IF(AV$3&gt;(A6taxstdlife+$E548),((Input!$H$148+Input!$H$114)*$H$7)-SUM($H548:AU548),((Input!$H$148+Input!$H$114)*$H$7)/A6taxstdlife))</f>
        <v>0</v>
      </c>
      <c r="AW548" s="161">
        <f>IF(A6taxstdlife="n/a","n/a",IF(AW$3&gt;(A6taxstdlife+$E548),((Input!$H$148+Input!$H$114)*$H$7)-SUM($H548:AV548),((Input!$H$148+Input!$H$114)*$H$7)/A6taxstdlife))</f>
        <v>0</v>
      </c>
      <c r="AX548" s="161">
        <f>IF(A6taxstdlife="n/a","n/a",IF(AX$3&gt;(A6taxstdlife+$E548),((Input!$H$148+Input!$H$114)*$H$7)-SUM($H548:AW548),((Input!$H$148+Input!$H$114)*$H$7)/A6taxstdlife))</f>
        <v>0</v>
      </c>
      <c r="AY548" s="161">
        <f>IF(A6taxstdlife="n/a","n/a",IF(AY$3&gt;(A6taxstdlife+$E548),((Input!$H$148+Input!$H$114)*$H$7)-SUM($H548:AX548),((Input!$H$148+Input!$H$114)*$H$7)/A6taxstdlife))</f>
        <v>0</v>
      </c>
      <c r="AZ548" s="161">
        <f>IF(A6taxstdlife="n/a","n/a",IF(AZ$3&gt;(A6taxstdlife+$E548),((Input!$H$148+Input!$H$114)*$H$7)-SUM($H548:AY548),((Input!$H$148+Input!$H$114)*$H$7)/A6taxstdlife))</f>
        <v>0</v>
      </c>
      <c r="BA548" s="161">
        <f>IF(A6taxstdlife="n/a","n/a",IF(BA$3&gt;(A6taxstdlife+$E548),((Input!$H$148+Input!$H$114)*$H$7)-SUM($H548:AZ548),((Input!$H$148+Input!$H$114)*$H$7)/A6taxstdlife))</f>
        <v>0</v>
      </c>
      <c r="BB548" s="161">
        <f>IF(A6taxstdlife="n/a","n/a",IF(BB$3&gt;(A6taxstdlife+$E548),((Input!$H$148+Input!$H$114)*$H$7)-SUM($H548:BA548),((Input!$H$148+Input!$H$114)*$H$7)/A6taxstdlife))</f>
        <v>0</v>
      </c>
      <c r="BC548" s="161">
        <f>IF(A6taxstdlife="n/a","n/a",IF(BC$3&gt;(A6taxstdlife+$E548),((Input!$H$148+Input!$H$114)*$H$7)-SUM($H548:BB548),((Input!$H$148+Input!$H$114)*$H$7)/A6taxstdlife))</f>
        <v>0</v>
      </c>
      <c r="BD548" s="161">
        <f>IF(A6taxstdlife="n/a","n/a",IF(BD$3&gt;(A6taxstdlife+$E548),((Input!$H$148+Input!$H$114)*$H$7)-SUM($H548:BC548),((Input!$H$148+Input!$H$114)*$H$7)/A6taxstdlife))</f>
        <v>0</v>
      </c>
      <c r="BE548" s="161">
        <f>IF(A6taxstdlife="n/a","n/a",IF(BE$3&gt;(A6taxstdlife+$E548),((Input!$H$148+Input!$H$114)*$H$7)-SUM($H548:BD548),((Input!$H$148+Input!$H$114)*$H$7)/A6taxstdlife))</f>
        <v>0</v>
      </c>
      <c r="BF548" s="161">
        <f>IF(A6taxstdlife="n/a","n/a",IF(BF$3&gt;(A6taxstdlife+$E548),((Input!$H$148+Input!$H$114)*$H$7)-SUM($H548:BE548),((Input!$H$148+Input!$H$114)*$H$7)/A6taxstdlife))</f>
        <v>0</v>
      </c>
      <c r="BG548" s="161">
        <f>IF(A6taxstdlife="n/a","n/a",IF(BG$3&gt;(A6taxstdlife+$E548),((Input!$H$148+Input!$H$114)*$H$7)-SUM($H548:BF548),((Input!$H$148+Input!$H$114)*$H$7)/A6taxstdlife))</f>
        <v>0</v>
      </c>
      <c r="BH548" s="161">
        <f>IF(A6taxstdlife="n/a","n/a",IF(BH$3&gt;(A6taxstdlife+$E548),((Input!$H$148+Input!$H$114)*$H$7)-SUM($H548:BG548),((Input!$H$148+Input!$H$114)*$H$7)/A6taxstdlife))</f>
        <v>0</v>
      </c>
      <c r="BI548" s="161">
        <f>IF(A6taxstdlife="n/a","n/a",IF(BI$3&gt;(A6taxstdlife+$E548),((Input!$H$148+Input!$H$114)*$H$7)-SUM($H548:BH548),((Input!$H$148+Input!$H$114)*$H$7)/A6taxstdlife))</f>
        <v>0</v>
      </c>
      <c r="BJ548" s="19"/>
      <c r="BK548" s="19"/>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s="5" customFormat="1" hidden="1" outlineLevel="2" x14ac:dyDescent="0.2">
      <c r="A549" s="19"/>
      <c r="B549" s="19"/>
      <c r="C549" s="35"/>
      <c r="D549" s="469"/>
      <c r="E549" s="281">
        <v>3</v>
      </c>
      <c r="F549" s="37"/>
      <c r="G549" s="305"/>
      <c r="H549" s="307"/>
      <c r="I549" s="306"/>
      <c r="J549" s="161">
        <f>IF(A6taxstdlife="n/a","n/a",IF(J$3&gt;(A6taxstdlife+$E549),((Input!$I$148+Input!$I$114)*$I$7)-SUM($I549:I549),((Input!$I$148+Input!$I$114)*$I$7)/A6taxstdlife))</f>
        <v>0</v>
      </c>
      <c r="K549" s="161">
        <f>IF(A6taxstdlife="n/a","n/a",IF(K$3&gt;(A6taxstdlife+$E549),((Input!$I$148+Input!$I$114)*$I$7)-SUM($I549:J549),((Input!$I$148+Input!$I$114)*$I$7)/A6taxstdlife))</f>
        <v>0</v>
      </c>
      <c r="L549" s="161">
        <f>IF(A6taxstdlife="n/a","n/a",IF(L$3&gt;(A6taxstdlife+$E549),((Input!$I$148+Input!$I$114)*$I$7)-SUM($I549:K549),((Input!$I$148+Input!$I$114)*$I$7)/A6taxstdlife))</f>
        <v>0</v>
      </c>
      <c r="M549" s="161">
        <f>IF(A6taxstdlife="n/a","n/a",IF(M$3&gt;(A6taxstdlife+$E549),((Input!$I$148+Input!$I$114)*$I$7)-SUM($I549:L549),((Input!$I$148+Input!$I$114)*$I$7)/A6taxstdlife))</f>
        <v>0</v>
      </c>
      <c r="N549" s="161">
        <f>IF(A6taxstdlife="n/a","n/a",IF(N$3&gt;(A6taxstdlife+$E549),((Input!$I$148+Input!$I$114)*$I$7)-SUM($I549:M549),((Input!$I$148+Input!$I$114)*$I$7)/A6taxstdlife))</f>
        <v>0</v>
      </c>
      <c r="O549" s="161">
        <f>IF(A6taxstdlife="n/a","n/a",IF(O$3&gt;(A6taxstdlife+$E549),((Input!$I$148+Input!$I$114)*$I$7)-SUM($I549:N549),((Input!$I$148+Input!$I$114)*$I$7)/A6taxstdlife))</f>
        <v>0</v>
      </c>
      <c r="P549" s="161">
        <f>IF(A6taxstdlife="n/a","n/a",IF(P$3&gt;(A6taxstdlife+$E549),((Input!$I$148+Input!$I$114)*$I$7)-SUM($I549:O549),((Input!$I$148+Input!$I$114)*$I$7)/A6taxstdlife))</f>
        <v>0</v>
      </c>
      <c r="Q549" s="161">
        <f>IF(A6taxstdlife="n/a","n/a",IF(Q$3&gt;(A6taxstdlife+$E549),((Input!$I$148+Input!$I$114)*$I$7)-SUM($I549:P549),((Input!$I$148+Input!$I$114)*$I$7)/A6taxstdlife))</f>
        <v>0</v>
      </c>
      <c r="R549" s="161">
        <f>IF(A6taxstdlife="n/a","n/a",IF(R$3&gt;(A6taxstdlife+$E549),((Input!$I$148+Input!$I$114)*$I$7)-SUM($I549:Q549),((Input!$I$148+Input!$I$114)*$I$7)/A6taxstdlife))</f>
        <v>0</v>
      </c>
      <c r="S549" s="161">
        <f>IF(A6taxstdlife="n/a","n/a",IF(S$3&gt;(A6taxstdlife+$E549),((Input!$I$148+Input!$I$114)*$I$7)-SUM($I549:R549),((Input!$I$148+Input!$I$114)*$I$7)/A6taxstdlife))</f>
        <v>0</v>
      </c>
      <c r="T549" s="161">
        <f>IF(A6taxstdlife="n/a","n/a",IF(T$3&gt;(A6taxstdlife+$E549),((Input!$I$148+Input!$I$114)*$I$7)-SUM($I549:S549),((Input!$I$148+Input!$I$114)*$I$7)/A6taxstdlife))</f>
        <v>0</v>
      </c>
      <c r="U549" s="161">
        <f>IF(A6taxstdlife="n/a","n/a",IF(U$3&gt;(A6taxstdlife+$E549),((Input!$I$148+Input!$I$114)*$I$7)-SUM($I549:T549),((Input!$I$148+Input!$I$114)*$I$7)/A6taxstdlife))</f>
        <v>0</v>
      </c>
      <c r="V549" s="161">
        <f>IF(A6taxstdlife="n/a","n/a",IF(V$3&gt;(A6taxstdlife+$E549),((Input!$I$148+Input!$I$114)*$I$7)-SUM($I549:U549),((Input!$I$148+Input!$I$114)*$I$7)/A6taxstdlife))</f>
        <v>0</v>
      </c>
      <c r="W549" s="161">
        <f>IF(A6taxstdlife="n/a","n/a",IF(W$3&gt;(A6taxstdlife+$E549),((Input!$I$148+Input!$I$114)*$I$7)-SUM($I549:V549),((Input!$I$148+Input!$I$114)*$I$7)/A6taxstdlife))</f>
        <v>0</v>
      </c>
      <c r="X549" s="161">
        <f>IF(A6taxstdlife="n/a","n/a",IF(X$3&gt;(A6taxstdlife+$E549),((Input!$I$148+Input!$I$114)*$I$7)-SUM($I549:W549),((Input!$I$148+Input!$I$114)*$I$7)/A6taxstdlife))</f>
        <v>0</v>
      </c>
      <c r="Y549" s="161">
        <f>IF(A6taxstdlife="n/a","n/a",IF(Y$3&gt;(A6taxstdlife+$E549),((Input!$I$148+Input!$I$114)*$I$7)-SUM($I549:X549),((Input!$I$148+Input!$I$114)*$I$7)/A6taxstdlife))</f>
        <v>0</v>
      </c>
      <c r="Z549" s="161">
        <f>IF(A6taxstdlife="n/a","n/a",IF(Z$3&gt;(A6taxstdlife+$E549),((Input!$I$148+Input!$I$114)*$I$7)-SUM($I549:Y549),((Input!$I$148+Input!$I$114)*$I$7)/A6taxstdlife))</f>
        <v>0</v>
      </c>
      <c r="AA549" s="161">
        <f>IF(A6taxstdlife="n/a","n/a",IF(AA$3&gt;(A6taxstdlife+$E549),((Input!$I$148+Input!$I$114)*$I$7)-SUM($I549:Z549),((Input!$I$148+Input!$I$114)*$I$7)/A6taxstdlife))</f>
        <v>0</v>
      </c>
      <c r="AB549" s="161">
        <f>IF(A6taxstdlife="n/a","n/a",IF(AB$3&gt;(A6taxstdlife+$E549),((Input!$I$148+Input!$I$114)*$I$7)-SUM($I549:AA549),((Input!$I$148+Input!$I$114)*$I$7)/A6taxstdlife))</f>
        <v>0</v>
      </c>
      <c r="AC549" s="161">
        <f>IF(A6taxstdlife="n/a","n/a",IF(AC$3&gt;(A6taxstdlife+$E549),((Input!$I$148+Input!$I$114)*$I$7)-SUM($I549:AB549),((Input!$I$148+Input!$I$114)*$I$7)/A6taxstdlife))</f>
        <v>0</v>
      </c>
      <c r="AD549" s="161">
        <f>IF(A6taxstdlife="n/a","n/a",IF(AD$3&gt;(A6taxstdlife+$E549),((Input!$I$148+Input!$I$114)*$I$7)-SUM($I549:AC549),((Input!$I$148+Input!$I$114)*$I$7)/A6taxstdlife))</f>
        <v>0</v>
      </c>
      <c r="AE549" s="161">
        <f>IF(A6taxstdlife="n/a","n/a",IF(AE$3&gt;(A6taxstdlife+$E549),((Input!$I$148+Input!$I$114)*$I$7)-SUM($I549:AD549),((Input!$I$148+Input!$I$114)*$I$7)/A6taxstdlife))</f>
        <v>0</v>
      </c>
      <c r="AF549" s="161">
        <f>IF(A6taxstdlife="n/a","n/a",IF(AF$3&gt;(A6taxstdlife+$E549),((Input!$I$148+Input!$I$114)*$I$7)-SUM($I549:AE549),((Input!$I$148+Input!$I$114)*$I$7)/A6taxstdlife))</f>
        <v>0</v>
      </c>
      <c r="AG549" s="161">
        <f>IF(A6taxstdlife="n/a","n/a",IF(AG$3&gt;(A6taxstdlife+$E549),((Input!$I$148+Input!$I$114)*$I$7)-SUM($I549:AF549),((Input!$I$148+Input!$I$114)*$I$7)/A6taxstdlife))</f>
        <v>0</v>
      </c>
      <c r="AH549" s="161">
        <f>IF(A6taxstdlife="n/a","n/a",IF(AH$3&gt;(A6taxstdlife+$E549),((Input!$I$148+Input!$I$114)*$I$7)-SUM($I549:AG549),((Input!$I$148+Input!$I$114)*$I$7)/A6taxstdlife))</f>
        <v>0</v>
      </c>
      <c r="AI549" s="161">
        <f>IF(A6taxstdlife="n/a","n/a",IF(AI$3&gt;(A6taxstdlife+$E549),((Input!$I$148+Input!$I$114)*$I$7)-SUM($I549:AH549),((Input!$I$148+Input!$I$114)*$I$7)/A6taxstdlife))</f>
        <v>0</v>
      </c>
      <c r="AJ549" s="161">
        <f>IF(A6taxstdlife="n/a","n/a",IF(AJ$3&gt;(A6taxstdlife+$E549),((Input!$I$148+Input!$I$114)*$I$7)-SUM($I549:AI549),((Input!$I$148+Input!$I$114)*$I$7)/A6taxstdlife))</f>
        <v>0</v>
      </c>
      <c r="AK549" s="161">
        <f>IF(A6taxstdlife="n/a","n/a",IF(AK$3&gt;(A6taxstdlife+$E549),((Input!$I$148+Input!$I$114)*$I$7)-SUM($I549:AJ549),((Input!$I$148+Input!$I$114)*$I$7)/A6taxstdlife))</f>
        <v>0</v>
      </c>
      <c r="AL549" s="161">
        <f>IF(A6taxstdlife="n/a","n/a",IF(AL$3&gt;(A6taxstdlife+$E549),((Input!$I$148+Input!$I$114)*$I$7)-SUM($I549:AK549),((Input!$I$148+Input!$I$114)*$I$7)/A6taxstdlife))</f>
        <v>0</v>
      </c>
      <c r="AM549" s="161">
        <f>IF(A6taxstdlife="n/a","n/a",IF(AM$3&gt;(A6taxstdlife+$E549),((Input!$I$148+Input!$I$114)*$I$7)-SUM($I549:AL549),((Input!$I$148+Input!$I$114)*$I$7)/A6taxstdlife))</f>
        <v>0</v>
      </c>
      <c r="AN549" s="161">
        <f>IF(A6taxstdlife="n/a","n/a",IF(AN$3&gt;(A6taxstdlife+$E549),((Input!$I$148+Input!$I$114)*$I$7)-SUM($I549:AM549),((Input!$I$148+Input!$I$114)*$I$7)/A6taxstdlife))</f>
        <v>0</v>
      </c>
      <c r="AO549" s="161">
        <f>IF(A6taxstdlife="n/a","n/a",IF(AO$3&gt;(A6taxstdlife+$E549),((Input!$I$148+Input!$I$114)*$I$7)-SUM($I549:AN549),((Input!$I$148+Input!$I$114)*$I$7)/A6taxstdlife))</f>
        <v>0</v>
      </c>
      <c r="AP549" s="161">
        <f>IF(A6taxstdlife="n/a","n/a",IF(AP$3&gt;(A6taxstdlife+$E549),((Input!$I$148+Input!$I$114)*$I$7)-SUM($I549:AO549),((Input!$I$148+Input!$I$114)*$I$7)/A6taxstdlife))</f>
        <v>0</v>
      </c>
      <c r="AQ549" s="161">
        <f>IF(A6taxstdlife="n/a","n/a",IF(AQ$3&gt;(A6taxstdlife+$E549),((Input!$I$148+Input!$I$114)*$I$7)-SUM($I549:AP549),((Input!$I$148+Input!$I$114)*$I$7)/A6taxstdlife))</f>
        <v>0</v>
      </c>
      <c r="AR549" s="161">
        <f>IF(A6taxstdlife="n/a","n/a",IF(AR$3&gt;(A6taxstdlife+$E549),((Input!$I$148+Input!$I$114)*$I$7)-SUM($I549:AQ549),((Input!$I$148+Input!$I$114)*$I$7)/A6taxstdlife))</f>
        <v>0</v>
      </c>
      <c r="AS549" s="161">
        <f>IF(A6taxstdlife="n/a","n/a",IF(AS$3&gt;(A6taxstdlife+$E549),((Input!$I$148+Input!$I$114)*$I$7)-SUM($I549:AR549),((Input!$I$148+Input!$I$114)*$I$7)/A6taxstdlife))</f>
        <v>0</v>
      </c>
      <c r="AT549" s="161">
        <f>IF(A6taxstdlife="n/a","n/a",IF(AT$3&gt;(A6taxstdlife+$E549),((Input!$I$148+Input!$I$114)*$I$7)-SUM($I549:AS549),((Input!$I$148+Input!$I$114)*$I$7)/A6taxstdlife))</f>
        <v>0</v>
      </c>
      <c r="AU549" s="161">
        <f>IF(A6taxstdlife="n/a","n/a",IF(AU$3&gt;(A6taxstdlife+$E549),((Input!$I$148+Input!$I$114)*$I$7)-SUM($I549:AT549),((Input!$I$148+Input!$I$114)*$I$7)/A6taxstdlife))</f>
        <v>0</v>
      </c>
      <c r="AV549" s="161">
        <f>IF(A6taxstdlife="n/a","n/a",IF(AV$3&gt;(A6taxstdlife+$E549),((Input!$I$148+Input!$I$114)*$I$7)-SUM($I549:AU549),((Input!$I$148+Input!$I$114)*$I$7)/A6taxstdlife))</f>
        <v>0</v>
      </c>
      <c r="AW549" s="161">
        <f>IF(A6taxstdlife="n/a","n/a",IF(AW$3&gt;(A6taxstdlife+$E549),((Input!$I$148+Input!$I$114)*$I$7)-SUM($I549:AV549),((Input!$I$148+Input!$I$114)*$I$7)/A6taxstdlife))</f>
        <v>0</v>
      </c>
      <c r="AX549" s="161">
        <f>IF(A6taxstdlife="n/a","n/a",IF(AX$3&gt;(A6taxstdlife+$E549),((Input!$I$148+Input!$I$114)*$I$7)-SUM($I549:AW549),((Input!$I$148+Input!$I$114)*$I$7)/A6taxstdlife))</f>
        <v>0</v>
      </c>
      <c r="AY549" s="161">
        <f>IF(A6taxstdlife="n/a","n/a",IF(AY$3&gt;(A6taxstdlife+$E549),((Input!$I$148+Input!$I$114)*$I$7)-SUM($I549:AX549),((Input!$I$148+Input!$I$114)*$I$7)/A6taxstdlife))</f>
        <v>0</v>
      </c>
      <c r="AZ549" s="161">
        <f>IF(A6taxstdlife="n/a","n/a",IF(AZ$3&gt;(A6taxstdlife+$E549),((Input!$I$148+Input!$I$114)*$I$7)-SUM($I549:AY549),((Input!$I$148+Input!$I$114)*$I$7)/A6taxstdlife))</f>
        <v>0</v>
      </c>
      <c r="BA549" s="161">
        <f>IF(A6taxstdlife="n/a","n/a",IF(BA$3&gt;(A6taxstdlife+$E549),((Input!$I$148+Input!$I$114)*$I$7)-SUM($I549:AZ549),((Input!$I$148+Input!$I$114)*$I$7)/A6taxstdlife))</f>
        <v>0</v>
      </c>
      <c r="BB549" s="161">
        <f>IF(A6taxstdlife="n/a","n/a",IF(BB$3&gt;(A6taxstdlife+$E549),((Input!$I$148+Input!$I$114)*$I$7)-SUM($I549:BA549),((Input!$I$148+Input!$I$114)*$I$7)/A6taxstdlife))</f>
        <v>0</v>
      </c>
      <c r="BC549" s="161">
        <f>IF(A6taxstdlife="n/a","n/a",IF(BC$3&gt;(A6taxstdlife+$E549),((Input!$I$148+Input!$I$114)*$I$7)-SUM($I549:BB549),((Input!$I$148+Input!$I$114)*$I$7)/A6taxstdlife))</f>
        <v>0</v>
      </c>
      <c r="BD549" s="161">
        <f>IF(A6taxstdlife="n/a","n/a",IF(BD$3&gt;(A6taxstdlife+$E549),((Input!$I$148+Input!$I$114)*$I$7)-SUM($I549:BC549),((Input!$I$148+Input!$I$114)*$I$7)/A6taxstdlife))</f>
        <v>0</v>
      </c>
      <c r="BE549" s="161">
        <f>IF(A6taxstdlife="n/a","n/a",IF(BE$3&gt;(A6taxstdlife+$E549),((Input!$I$148+Input!$I$114)*$I$7)-SUM($I549:BD549),((Input!$I$148+Input!$I$114)*$I$7)/A6taxstdlife))</f>
        <v>0</v>
      </c>
      <c r="BF549" s="161">
        <f>IF(A6taxstdlife="n/a","n/a",IF(BF$3&gt;(A6taxstdlife+$E549),((Input!$I$148+Input!$I$114)*$I$7)-SUM($I549:BE549),((Input!$I$148+Input!$I$114)*$I$7)/A6taxstdlife))</f>
        <v>0</v>
      </c>
      <c r="BG549" s="161">
        <f>IF(A6taxstdlife="n/a","n/a",IF(BG$3&gt;(A6taxstdlife+$E549),((Input!$I$148+Input!$I$114)*$I$7)-SUM($I549:BF549),((Input!$I$148+Input!$I$114)*$I$7)/A6taxstdlife))</f>
        <v>0</v>
      </c>
      <c r="BH549" s="161">
        <f>IF(A6taxstdlife="n/a","n/a",IF(BH$3&gt;(A6taxstdlife+$E549),((Input!$I$148+Input!$I$114)*$I$7)-SUM($I549:BG549),((Input!$I$148+Input!$I$114)*$I$7)/A6taxstdlife))</f>
        <v>0</v>
      </c>
      <c r="BI549" s="161">
        <f>IF(A6taxstdlife="n/a","n/a",IF(BI$3&gt;(A6taxstdlife+$E549),((Input!$I$148+Input!$I$114)*$I$7)-SUM($I549:BH549),((Input!$I$148+Input!$I$114)*$I$7)/A6taxstdlife))</f>
        <v>0</v>
      </c>
      <c r="BJ549" s="19"/>
      <c r="BK549" s="1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s="5" customFormat="1" hidden="1" outlineLevel="2" x14ac:dyDescent="0.2">
      <c r="A550" s="19"/>
      <c r="B550" s="19"/>
      <c r="C550" s="35"/>
      <c r="D550" s="469"/>
      <c r="E550" s="281">
        <v>4</v>
      </c>
      <c r="F550" s="37"/>
      <c r="G550" s="305"/>
      <c r="H550" s="307"/>
      <c r="I550" s="307"/>
      <c r="J550" s="306"/>
      <c r="K550" s="161">
        <f>IF(A6taxstdlife="n/a","n/a",IF(K$3&gt;(A6taxstdlife+$E550),((Input!$J$148+Input!$J$114)*$J$7)-SUM($J550:J550),((Input!$J$148+Input!$J$114)*$J$7)/A6taxstdlife))</f>
        <v>0</v>
      </c>
      <c r="L550" s="161">
        <f>IF(A6taxstdlife="n/a","n/a",IF(L$3&gt;(A6taxstdlife+$E550),((Input!$J$148+Input!$J$114)*$J$7)-SUM($J550:K550),((Input!$J$148+Input!$J$114)*$J$7)/A6taxstdlife))</f>
        <v>0</v>
      </c>
      <c r="M550" s="161">
        <f>IF(A6taxstdlife="n/a","n/a",IF(M$3&gt;(A6taxstdlife+$E550),((Input!$J$148+Input!$J$114)*$J$7)-SUM($J550:L550),((Input!$J$148+Input!$J$114)*$J$7)/A6taxstdlife))</f>
        <v>0</v>
      </c>
      <c r="N550" s="161">
        <f>IF(A6taxstdlife="n/a","n/a",IF(N$3&gt;(A6taxstdlife+$E550),((Input!$J$148+Input!$J$114)*$J$7)-SUM($J550:M550),((Input!$J$148+Input!$J$114)*$J$7)/A6taxstdlife))</f>
        <v>0</v>
      </c>
      <c r="O550" s="161">
        <f>IF(A6taxstdlife="n/a","n/a",IF(O$3&gt;(A6taxstdlife+$E550),((Input!$J$148+Input!$J$114)*$J$7)-SUM($J550:N550),((Input!$J$148+Input!$J$114)*$J$7)/A6taxstdlife))</f>
        <v>0</v>
      </c>
      <c r="P550" s="161">
        <f>IF(A6taxstdlife="n/a","n/a",IF(P$3&gt;(A6taxstdlife+$E550),((Input!$J$148+Input!$J$114)*$J$7)-SUM($J550:O550),((Input!$J$148+Input!$J$114)*$J$7)/A6taxstdlife))</f>
        <v>0</v>
      </c>
      <c r="Q550" s="161">
        <f>IF(A6taxstdlife="n/a","n/a",IF(Q$3&gt;(A6taxstdlife+$E550),((Input!$J$148+Input!$J$114)*$J$7)-SUM($J550:P550),((Input!$J$148+Input!$J$114)*$J$7)/A6taxstdlife))</f>
        <v>0</v>
      </c>
      <c r="R550" s="161">
        <f>IF(A6taxstdlife="n/a","n/a",IF(R$3&gt;(A6taxstdlife+$E550),((Input!$J$148+Input!$J$114)*$J$7)-SUM($J550:Q550),((Input!$J$148+Input!$J$114)*$J$7)/A6taxstdlife))</f>
        <v>0</v>
      </c>
      <c r="S550" s="161">
        <f>IF(A6taxstdlife="n/a","n/a",IF(S$3&gt;(A6taxstdlife+$E550),((Input!$J$148+Input!$J$114)*$J$7)-SUM($J550:R550),((Input!$J$148+Input!$J$114)*$J$7)/A6taxstdlife))</f>
        <v>0</v>
      </c>
      <c r="T550" s="161">
        <f>IF(A6taxstdlife="n/a","n/a",IF(T$3&gt;(A6taxstdlife+$E550),((Input!$J$148+Input!$J$114)*$J$7)-SUM($J550:S550),((Input!$J$148+Input!$J$114)*$J$7)/A6taxstdlife))</f>
        <v>0</v>
      </c>
      <c r="U550" s="161">
        <f>IF(A6taxstdlife="n/a","n/a",IF(U$3&gt;(A6taxstdlife+$E550),((Input!$J$148+Input!$J$114)*$J$7)-SUM($J550:T550),((Input!$J$148+Input!$J$114)*$J$7)/A6taxstdlife))</f>
        <v>0</v>
      </c>
      <c r="V550" s="161">
        <f>IF(A6taxstdlife="n/a","n/a",IF(V$3&gt;(A6taxstdlife+$E550),((Input!$J$148+Input!$J$114)*$J$7)-SUM($J550:U550),((Input!$J$148+Input!$J$114)*$J$7)/A6taxstdlife))</f>
        <v>0</v>
      </c>
      <c r="W550" s="161">
        <f>IF(A6taxstdlife="n/a","n/a",IF(W$3&gt;(A6taxstdlife+$E550),((Input!$J$148+Input!$J$114)*$J$7)-SUM($J550:V550),((Input!$J$148+Input!$J$114)*$J$7)/A6taxstdlife))</f>
        <v>0</v>
      </c>
      <c r="X550" s="161">
        <f>IF(A6taxstdlife="n/a","n/a",IF(X$3&gt;(A6taxstdlife+$E550),((Input!$J$148+Input!$J$114)*$J$7)-SUM($J550:W550),((Input!$J$148+Input!$J$114)*$J$7)/A6taxstdlife))</f>
        <v>0</v>
      </c>
      <c r="Y550" s="161">
        <f>IF(A6taxstdlife="n/a","n/a",IF(Y$3&gt;(A6taxstdlife+$E550),((Input!$J$148+Input!$J$114)*$J$7)-SUM($J550:X550),((Input!$J$148+Input!$J$114)*$J$7)/A6taxstdlife))</f>
        <v>0</v>
      </c>
      <c r="Z550" s="161">
        <f>IF(A6taxstdlife="n/a","n/a",IF(Z$3&gt;(A6taxstdlife+$E550),((Input!$J$148+Input!$J$114)*$J$7)-SUM($J550:Y550),((Input!$J$148+Input!$J$114)*$J$7)/A6taxstdlife))</f>
        <v>0</v>
      </c>
      <c r="AA550" s="161">
        <f>IF(A6taxstdlife="n/a","n/a",IF(AA$3&gt;(A6taxstdlife+$E550),((Input!$J$148+Input!$J$114)*$J$7)-SUM($J550:Z550),((Input!$J$148+Input!$J$114)*$J$7)/A6taxstdlife))</f>
        <v>0</v>
      </c>
      <c r="AB550" s="161">
        <f>IF(A6taxstdlife="n/a","n/a",IF(AB$3&gt;(A6taxstdlife+$E550),((Input!$J$148+Input!$J$114)*$J$7)-SUM($J550:AA550),((Input!$J$148+Input!$J$114)*$J$7)/A6taxstdlife))</f>
        <v>0</v>
      </c>
      <c r="AC550" s="161">
        <f>IF(A6taxstdlife="n/a","n/a",IF(AC$3&gt;(A6taxstdlife+$E550),((Input!$J$148+Input!$J$114)*$J$7)-SUM($J550:AB550),((Input!$J$148+Input!$J$114)*$J$7)/A6taxstdlife))</f>
        <v>0</v>
      </c>
      <c r="AD550" s="161">
        <f>IF(A6taxstdlife="n/a","n/a",IF(AD$3&gt;(A6taxstdlife+$E550),((Input!$J$148+Input!$J$114)*$J$7)-SUM($J550:AC550),((Input!$J$148+Input!$J$114)*$J$7)/A6taxstdlife))</f>
        <v>0</v>
      </c>
      <c r="AE550" s="161">
        <f>IF(A6taxstdlife="n/a","n/a",IF(AE$3&gt;(A6taxstdlife+$E550),((Input!$J$148+Input!$J$114)*$J$7)-SUM($J550:AD550),((Input!$J$148+Input!$J$114)*$J$7)/A6taxstdlife))</f>
        <v>0</v>
      </c>
      <c r="AF550" s="161">
        <f>IF(A6taxstdlife="n/a","n/a",IF(AF$3&gt;(A6taxstdlife+$E550),((Input!$J$148+Input!$J$114)*$J$7)-SUM($J550:AE550),((Input!$J$148+Input!$J$114)*$J$7)/A6taxstdlife))</f>
        <v>0</v>
      </c>
      <c r="AG550" s="161">
        <f>IF(A6taxstdlife="n/a","n/a",IF(AG$3&gt;(A6taxstdlife+$E550),((Input!$J$148+Input!$J$114)*$J$7)-SUM($J550:AF550),((Input!$J$148+Input!$J$114)*$J$7)/A6taxstdlife))</f>
        <v>0</v>
      </c>
      <c r="AH550" s="161">
        <f>IF(A6taxstdlife="n/a","n/a",IF(AH$3&gt;(A6taxstdlife+$E550),((Input!$J$148+Input!$J$114)*$J$7)-SUM($J550:AG550),((Input!$J$148+Input!$J$114)*$J$7)/A6taxstdlife))</f>
        <v>0</v>
      </c>
      <c r="AI550" s="161">
        <f>IF(A6taxstdlife="n/a","n/a",IF(AI$3&gt;(A6taxstdlife+$E550),((Input!$J$148+Input!$J$114)*$J$7)-SUM($J550:AH550),((Input!$J$148+Input!$J$114)*$J$7)/A6taxstdlife))</f>
        <v>0</v>
      </c>
      <c r="AJ550" s="161">
        <f>IF(A6taxstdlife="n/a","n/a",IF(AJ$3&gt;(A6taxstdlife+$E550),((Input!$J$148+Input!$J$114)*$J$7)-SUM($J550:AI550),((Input!$J$148+Input!$J$114)*$J$7)/A6taxstdlife))</f>
        <v>0</v>
      </c>
      <c r="AK550" s="161">
        <f>IF(A6taxstdlife="n/a","n/a",IF(AK$3&gt;(A6taxstdlife+$E550),((Input!$J$148+Input!$J$114)*$J$7)-SUM($J550:AJ550),((Input!$J$148+Input!$J$114)*$J$7)/A6taxstdlife))</f>
        <v>0</v>
      </c>
      <c r="AL550" s="161">
        <f>IF(A6taxstdlife="n/a","n/a",IF(AL$3&gt;(A6taxstdlife+$E550),((Input!$J$148+Input!$J$114)*$J$7)-SUM($J550:AK550),((Input!$J$148+Input!$J$114)*$J$7)/A6taxstdlife))</f>
        <v>0</v>
      </c>
      <c r="AM550" s="161">
        <f>IF(A6taxstdlife="n/a","n/a",IF(AM$3&gt;(A6taxstdlife+$E550),((Input!$J$148+Input!$J$114)*$J$7)-SUM($J550:AL550),((Input!$J$148+Input!$J$114)*$J$7)/A6taxstdlife))</f>
        <v>0</v>
      </c>
      <c r="AN550" s="161">
        <f>IF(A6taxstdlife="n/a","n/a",IF(AN$3&gt;(A6taxstdlife+$E550),((Input!$J$148+Input!$J$114)*$J$7)-SUM($J550:AM550),((Input!$J$148+Input!$J$114)*$J$7)/A6taxstdlife))</f>
        <v>0</v>
      </c>
      <c r="AO550" s="161">
        <f>IF(A6taxstdlife="n/a","n/a",IF(AO$3&gt;(A6taxstdlife+$E550),((Input!$J$148+Input!$J$114)*$J$7)-SUM($J550:AN550),((Input!$J$148+Input!$J$114)*$J$7)/A6taxstdlife))</f>
        <v>0</v>
      </c>
      <c r="AP550" s="161">
        <f>IF(A6taxstdlife="n/a","n/a",IF(AP$3&gt;(A6taxstdlife+$E550),((Input!$J$148+Input!$J$114)*$J$7)-SUM($J550:AO550),((Input!$J$148+Input!$J$114)*$J$7)/A6taxstdlife))</f>
        <v>0</v>
      </c>
      <c r="AQ550" s="161">
        <f>IF(A6taxstdlife="n/a","n/a",IF(AQ$3&gt;(A6taxstdlife+$E550),((Input!$J$148+Input!$J$114)*$J$7)-SUM($J550:AP550),((Input!$J$148+Input!$J$114)*$J$7)/A6taxstdlife))</f>
        <v>0</v>
      </c>
      <c r="AR550" s="161">
        <f>IF(A6taxstdlife="n/a","n/a",IF(AR$3&gt;(A6taxstdlife+$E550),((Input!$J$148+Input!$J$114)*$J$7)-SUM($J550:AQ550),((Input!$J$148+Input!$J$114)*$J$7)/A6taxstdlife))</f>
        <v>0</v>
      </c>
      <c r="AS550" s="161">
        <f>IF(A6taxstdlife="n/a","n/a",IF(AS$3&gt;(A6taxstdlife+$E550),((Input!$J$148+Input!$J$114)*$J$7)-SUM($J550:AR550),((Input!$J$148+Input!$J$114)*$J$7)/A6taxstdlife))</f>
        <v>0</v>
      </c>
      <c r="AT550" s="161">
        <f>IF(A6taxstdlife="n/a","n/a",IF(AT$3&gt;(A6taxstdlife+$E550),((Input!$J$148+Input!$J$114)*$J$7)-SUM($J550:AS550),((Input!$J$148+Input!$J$114)*$J$7)/A6taxstdlife))</f>
        <v>0</v>
      </c>
      <c r="AU550" s="161">
        <f>IF(A6taxstdlife="n/a","n/a",IF(AU$3&gt;(A6taxstdlife+$E550),((Input!$J$148+Input!$J$114)*$J$7)-SUM($J550:AT550),((Input!$J$148+Input!$J$114)*$J$7)/A6taxstdlife))</f>
        <v>0</v>
      </c>
      <c r="AV550" s="161">
        <f>IF(A6taxstdlife="n/a","n/a",IF(AV$3&gt;(A6taxstdlife+$E550),((Input!$J$148+Input!$J$114)*$J$7)-SUM($J550:AU550),((Input!$J$148+Input!$J$114)*$J$7)/A6taxstdlife))</f>
        <v>0</v>
      </c>
      <c r="AW550" s="161">
        <f>IF(A6taxstdlife="n/a","n/a",IF(AW$3&gt;(A6taxstdlife+$E550),((Input!$J$148+Input!$J$114)*$J$7)-SUM($J550:AV550),((Input!$J$148+Input!$J$114)*$J$7)/A6taxstdlife))</f>
        <v>0</v>
      </c>
      <c r="AX550" s="161">
        <f>IF(A6taxstdlife="n/a","n/a",IF(AX$3&gt;(A6taxstdlife+$E550),((Input!$J$148+Input!$J$114)*$J$7)-SUM($J550:AW550),((Input!$J$148+Input!$J$114)*$J$7)/A6taxstdlife))</f>
        <v>0</v>
      </c>
      <c r="AY550" s="161">
        <f>IF(A6taxstdlife="n/a","n/a",IF(AY$3&gt;(A6taxstdlife+$E550),((Input!$J$148+Input!$J$114)*$J$7)-SUM($J550:AX550),((Input!$J$148+Input!$J$114)*$J$7)/A6taxstdlife))</f>
        <v>0</v>
      </c>
      <c r="AZ550" s="161">
        <f>IF(A6taxstdlife="n/a","n/a",IF(AZ$3&gt;(A6taxstdlife+$E550),((Input!$J$148+Input!$J$114)*$J$7)-SUM($J550:AY550),((Input!$J$148+Input!$J$114)*$J$7)/A6taxstdlife))</f>
        <v>0</v>
      </c>
      <c r="BA550" s="161">
        <f>IF(A6taxstdlife="n/a","n/a",IF(BA$3&gt;(A6taxstdlife+$E550),((Input!$J$148+Input!$J$114)*$J$7)-SUM($J550:AZ550),((Input!$J$148+Input!$J$114)*$J$7)/A6taxstdlife))</f>
        <v>0</v>
      </c>
      <c r="BB550" s="161">
        <f>IF(A6taxstdlife="n/a","n/a",IF(BB$3&gt;(A6taxstdlife+$E550),((Input!$J$148+Input!$J$114)*$J$7)-SUM($J550:BA550),((Input!$J$148+Input!$J$114)*$J$7)/A6taxstdlife))</f>
        <v>0</v>
      </c>
      <c r="BC550" s="161">
        <f>IF(A6taxstdlife="n/a","n/a",IF(BC$3&gt;(A6taxstdlife+$E550),((Input!$J$148+Input!$J$114)*$J$7)-SUM($J550:BB550),((Input!$J$148+Input!$J$114)*$J$7)/A6taxstdlife))</f>
        <v>0</v>
      </c>
      <c r="BD550" s="161">
        <f>IF(A6taxstdlife="n/a","n/a",IF(BD$3&gt;(A6taxstdlife+$E550),((Input!$J$148+Input!$J$114)*$J$7)-SUM($J550:BC550),((Input!$J$148+Input!$J$114)*$J$7)/A6taxstdlife))</f>
        <v>0</v>
      </c>
      <c r="BE550" s="161">
        <f>IF(A6taxstdlife="n/a","n/a",IF(BE$3&gt;(A6taxstdlife+$E550),((Input!$J$148+Input!$J$114)*$J$7)-SUM($J550:BD550),((Input!$J$148+Input!$J$114)*$J$7)/A6taxstdlife))</f>
        <v>0</v>
      </c>
      <c r="BF550" s="161">
        <f>IF(A6taxstdlife="n/a","n/a",IF(BF$3&gt;(A6taxstdlife+$E550),((Input!$J$148+Input!$J$114)*$J$7)-SUM($J550:BE550),((Input!$J$148+Input!$J$114)*$J$7)/A6taxstdlife))</f>
        <v>0</v>
      </c>
      <c r="BG550" s="161">
        <f>IF(A6taxstdlife="n/a","n/a",IF(BG$3&gt;(A6taxstdlife+$E550),((Input!$J$148+Input!$J$114)*$J$7)-SUM($J550:BF550),((Input!$J$148+Input!$J$114)*$J$7)/A6taxstdlife))</f>
        <v>0</v>
      </c>
      <c r="BH550" s="161">
        <f>IF(A6taxstdlife="n/a","n/a",IF(BH$3&gt;(A6taxstdlife+$E550),((Input!$J$148+Input!$J$114)*$J$7)-SUM($J550:BG550),((Input!$J$148+Input!$J$114)*$J$7)/A6taxstdlife))</f>
        <v>0</v>
      </c>
      <c r="BI550" s="161">
        <f>IF(A6taxstdlife="n/a","n/a",IF(BI$3&gt;(A6taxstdlife+$E550),((Input!$J$148+Input!$J$114)*$J$7)-SUM($J550:BH550),((Input!$J$148+Input!$J$114)*$J$7)/A6taxstdlife))</f>
        <v>0</v>
      </c>
      <c r="BJ550" s="19"/>
      <c r="BK550" s="19"/>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s="5" customFormat="1" hidden="1" outlineLevel="2" x14ac:dyDescent="0.2">
      <c r="A551" s="19"/>
      <c r="B551" s="19"/>
      <c r="C551" s="35"/>
      <c r="D551" s="469"/>
      <c r="E551" s="281">
        <v>5</v>
      </c>
      <c r="F551" s="37"/>
      <c r="G551" s="305"/>
      <c r="H551" s="307"/>
      <c r="I551" s="307"/>
      <c r="J551" s="307"/>
      <c r="K551" s="306"/>
      <c r="L551" s="161">
        <f>IF(A6taxstdlife="n/a","n/a",IF(L$3&gt;(A6taxstdlife+$E551),((Input!$K$148+Input!$K$114)*$K$7)-SUM($K551:K551),((Input!$K$148+Input!$K$114)*$K$7)/A6taxstdlife))</f>
        <v>0</v>
      </c>
      <c r="M551" s="161">
        <f>IF(A6taxstdlife="n/a","n/a",IF(M$3&gt;(A6taxstdlife+$E551),((Input!$K$148+Input!$K$114)*$K$7)-SUM($K551:L551),((Input!$K$148+Input!$K$114)*$K$7)/A6taxstdlife))</f>
        <v>0</v>
      </c>
      <c r="N551" s="161">
        <f>IF(A6taxstdlife="n/a","n/a",IF(N$3&gt;(A6taxstdlife+$E551),((Input!$K$148+Input!$K$114)*$K$7)-SUM($K551:M551),((Input!$K$148+Input!$K$114)*$K$7)/A6taxstdlife))</f>
        <v>0</v>
      </c>
      <c r="O551" s="161">
        <f>IF(A6taxstdlife="n/a","n/a",IF(O$3&gt;(A6taxstdlife+$E551),((Input!$K$148+Input!$K$114)*$K$7)-SUM($K551:N551),((Input!$K$148+Input!$K$114)*$K$7)/A6taxstdlife))</f>
        <v>0</v>
      </c>
      <c r="P551" s="161">
        <f>IF(A6taxstdlife="n/a","n/a",IF(P$3&gt;(A6taxstdlife+$E551),((Input!$K$148+Input!$K$114)*$K$7)-SUM($K551:O551),((Input!$K$148+Input!$K$114)*$K$7)/A6taxstdlife))</f>
        <v>0</v>
      </c>
      <c r="Q551" s="161">
        <f>IF(A6taxstdlife="n/a","n/a",IF(Q$3&gt;(A6taxstdlife+$E551),((Input!$K$148+Input!$K$114)*$K$7)-SUM($K551:P551),((Input!$K$148+Input!$K$114)*$K$7)/A6taxstdlife))</f>
        <v>0</v>
      </c>
      <c r="R551" s="161">
        <f>IF(A6taxstdlife="n/a","n/a",IF(R$3&gt;(A6taxstdlife+$E551),((Input!$K$148+Input!$K$114)*$K$7)-SUM($K551:Q551),((Input!$K$148+Input!$K$114)*$K$7)/A6taxstdlife))</f>
        <v>0</v>
      </c>
      <c r="S551" s="161">
        <f>IF(A6taxstdlife="n/a","n/a",IF(S$3&gt;(A6taxstdlife+$E551),((Input!$K$148+Input!$K$114)*$K$7)-SUM($K551:R551),((Input!$K$148+Input!$K$114)*$K$7)/A6taxstdlife))</f>
        <v>0</v>
      </c>
      <c r="T551" s="161">
        <f>IF(A6taxstdlife="n/a","n/a",IF(T$3&gt;(A6taxstdlife+$E551),((Input!$K$148+Input!$K$114)*$K$7)-SUM($K551:S551),((Input!$K$148+Input!$K$114)*$K$7)/A6taxstdlife))</f>
        <v>0</v>
      </c>
      <c r="U551" s="161">
        <f>IF(A6taxstdlife="n/a","n/a",IF(U$3&gt;(A6taxstdlife+$E551),((Input!$K$148+Input!$K$114)*$K$7)-SUM($K551:T551),((Input!$K$148+Input!$K$114)*$K$7)/A6taxstdlife))</f>
        <v>0</v>
      </c>
      <c r="V551" s="161">
        <f>IF(A6taxstdlife="n/a","n/a",IF(V$3&gt;(A6taxstdlife+$E551),((Input!$K$148+Input!$K$114)*$K$7)-SUM($K551:U551),((Input!$K$148+Input!$K$114)*$K$7)/A6taxstdlife))</f>
        <v>0</v>
      </c>
      <c r="W551" s="161">
        <f>IF(A6taxstdlife="n/a","n/a",IF(W$3&gt;(A6taxstdlife+$E551),((Input!$K$148+Input!$K$114)*$K$7)-SUM($K551:V551),((Input!$K$148+Input!$K$114)*$K$7)/A6taxstdlife))</f>
        <v>0</v>
      </c>
      <c r="X551" s="161">
        <f>IF(A6taxstdlife="n/a","n/a",IF(X$3&gt;(A6taxstdlife+$E551),((Input!$K$148+Input!$K$114)*$K$7)-SUM($K551:W551),((Input!$K$148+Input!$K$114)*$K$7)/A6taxstdlife))</f>
        <v>0</v>
      </c>
      <c r="Y551" s="161">
        <f>IF(A6taxstdlife="n/a","n/a",IF(Y$3&gt;(A6taxstdlife+$E551),((Input!$K$148+Input!$K$114)*$K$7)-SUM($K551:X551),((Input!$K$148+Input!$K$114)*$K$7)/A6taxstdlife))</f>
        <v>0</v>
      </c>
      <c r="Z551" s="161">
        <f>IF(A6taxstdlife="n/a","n/a",IF(Z$3&gt;(A6taxstdlife+$E551),((Input!$K$148+Input!$K$114)*$K$7)-SUM($K551:Y551),((Input!$K$148+Input!$K$114)*$K$7)/A6taxstdlife))</f>
        <v>0</v>
      </c>
      <c r="AA551" s="161">
        <f>IF(A6taxstdlife="n/a","n/a",IF(AA$3&gt;(A6taxstdlife+$E551),((Input!$K$148+Input!$K$114)*$K$7)-SUM($K551:Z551),((Input!$K$148+Input!$K$114)*$K$7)/A6taxstdlife))</f>
        <v>0</v>
      </c>
      <c r="AB551" s="161">
        <f>IF(A6taxstdlife="n/a","n/a",IF(AB$3&gt;(A6taxstdlife+$E551),((Input!$K$148+Input!$K$114)*$K$7)-SUM($K551:AA551),((Input!$K$148+Input!$K$114)*$K$7)/A6taxstdlife))</f>
        <v>0</v>
      </c>
      <c r="AC551" s="161">
        <f>IF(A6taxstdlife="n/a","n/a",IF(AC$3&gt;(A6taxstdlife+$E551),((Input!$K$148+Input!$K$114)*$K$7)-SUM($K551:AB551),((Input!$K$148+Input!$K$114)*$K$7)/A6taxstdlife))</f>
        <v>0</v>
      </c>
      <c r="AD551" s="161">
        <f>IF(A6taxstdlife="n/a","n/a",IF(AD$3&gt;(A6taxstdlife+$E551),((Input!$K$148+Input!$K$114)*$K$7)-SUM($K551:AC551),((Input!$K$148+Input!$K$114)*$K$7)/A6taxstdlife))</f>
        <v>0</v>
      </c>
      <c r="AE551" s="161">
        <f>IF(A6taxstdlife="n/a","n/a",IF(AE$3&gt;(A6taxstdlife+$E551),((Input!$K$148+Input!$K$114)*$K$7)-SUM($K551:AD551),((Input!$K$148+Input!$K$114)*$K$7)/A6taxstdlife))</f>
        <v>0</v>
      </c>
      <c r="AF551" s="161">
        <f>IF(A6taxstdlife="n/a","n/a",IF(AF$3&gt;(A6taxstdlife+$E551),((Input!$K$148+Input!$K$114)*$K$7)-SUM($K551:AE551),((Input!$K$148+Input!$K$114)*$K$7)/A6taxstdlife))</f>
        <v>0</v>
      </c>
      <c r="AG551" s="161">
        <f>IF(A6taxstdlife="n/a","n/a",IF(AG$3&gt;(A6taxstdlife+$E551),((Input!$K$148+Input!$K$114)*$K$7)-SUM($K551:AF551),((Input!$K$148+Input!$K$114)*$K$7)/A6taxstdlife))</f>
        <v>0</v>
      </c>
      <c r="AH551" s="161">
        <f>IF(A6taxstdlife="n/a","n/a",IF(AH$3&gt;(A6taxstdlife+$E551),((Input!$K$148+Input!$K$114)*$K$7)-SUM($K551:AG551),((Input!$K$148+Input!$K$114)*$K$7)/A6taxstdlife))</f>
        <v>0</v>
      </c>
      <c r="AI551" s="161">
        <f>IF(A6taxstdlife="n/a","n/a",IF(AI$3&gt;(A6taxstdlife+$E551),((Input!$K$148+Input!$K$114)*$K$7)-SUM($K551:AH551),((Input!$K$148+Input!$K$114)*$K$7)/A6taxstdlife))</f>
        <v>0</v>
      </c>
      <c r="AJ551" s="161">
        <f>IF(A6taxstdlife="n/a","n/a",IF(AJ$3&gt;(A6taxstdlife+$E551),((Input!$K$148+Input!$K$114)*$K$7)-SUM($K551:AI551),((Input!$K$148+Input!$K$114)*$K$7)/A6taxstdlife))</f>
        <v>0</v>
      </c>
      <c r="AK551" s="161">
        <f>IF(A6taxstdlife="n/a","n/a",IF(AK$3&gt;(A6taxstdlife+$E551),((Input!$K$148+Input!$K$114)*$K$7)-SUM($K551:AJ551),((Input!$K$148+Input!$K$114)*$K$7)/A6taxstdlife))</f>
        <v>0</v>
      </c>
      <c r="AL551" s="161">
        <f>IF(A6taxstdlife="n/a","n/a",IF(AL$3&gt;(A6taxstdlife+$E551),((Input!$K$148+Input!$K$114)*$K$7)-SUM($K551:AK551),((Input!$K$148+Input!$K$114)*$K$7)/A6taxstdlife))</f>
        <v>0</v>
      </c>
      <c r="AM551" s="161">
        <f>IF(A6taxstdlife="n/a","n/a",IF(AM$3&gt;(A6taxstdlife+$E551),((Input!$K$148+Input!$K$114)*$K$7)-SUM($K551:AL551),((Input!$K$148+Input!$K$114)*$K$7)/A6taxstdlife))</f>
        <v>0</v>
      </c>
      <c r="AN551" s="161">
        <f>IF(A6taxstdlife="n/a","n/a",IF(AN$3&gt;(A6taxstdlife+$E551),((Input!$K$148+Input!$K$114)*$K$7)-SUM($K551:AM551),((Input!$K$148+Input!$K$114)*$K$7)/A6taxstdlife))</f>
        <v>0</v>
      </c>
      <c r="AO551" s="161">
        <f>IF(A6taxstdlife="n/a","n/a",IF(AO$3&gt;(A6taxstdlife+$E551),((Input!$K$148+Input!$K$114)*$K$7)-SUM($K551:AN551),((Input!$K$148+Input!$K$114)*$K$7)/A6taxstdlife))</f>
        <v>0</v>
      </c>
      <c r="AP551" s="161">
        <f>IF(A6taxstdlife="n/a","n/a",IF(AP$3&gt;(A6taxstdlife+$E551),((Input!$K$148+Input!$K$114)*$K$7)-SUM($K551:AO551),((Input!$K$148+Input!$K$114)*$K$7)/A6taxstdlife))</f>
        <v>0</v>
      </c>
      <c r="AQ551" s="161">
        <f>IF(A6taxstdlife="n/a","n/a",IF(AQ$3&gt;(A6taxstdlife+$E551),((Input!$K$148+Input!$K$114)*$K$7)-SUM($K551:AP551),((Input!$K$148+Input!$K$114)*$K$7)/A6taxstdlife))</f>
        <v>0</v>
      </c>
      <c r="AR551" s="161">
        <f>IF(A6taxstdlife="n/a","n/a",IF(AR$3&gt;(A6taxstdlife+$E551),((Input!$K$148+Input!$K$114)*$K$7)-SUM($K551:AQ551),((Input!$K$148+Input!$K$114)*$K$7)/A6taxstdlife))</f>
        <v>0</v>
      </c>
      <c r="AS551" s="161">
        <f>IF(A6taxstdlife="n/a","n/a",IF(AS$3&gt;(A6taxstdlife+$E551),((Input!$K$148+Input!$K$114)*$K$7)-SUM($K551:AR551),((Input!$K$148+Input!$K$114)*$K$7)/A6taxstdlife))</f>
        <v>0</v>
      </c>
      <c r="AT551" s="161">
        <f>IF(A6taxstdlife="n/a","n/a",IF(AT$3&gt;(A6taxstdlife+$E551),((Input!$K$148+Input!$K$114)*$K$7)-SUM($K551:AS551),((Input!$K$148+Input!$K$114)*$K$7)/A6taxstdlife))</f>
        <v>0</v>
      </c>
      <c r="AU551" s="161">
        <f>IF(A6taxstdlife="n/a","n/a",IF(AU$3&gt;(A6taxstdlife+$E551),((Input!$K$148+Input!$K$114)*$K$7)-SUM($K551:AT551),((Input!$K$148+Input!$K$114)*$K$7)/A6taxstdlife))</f>
        <v>0</v>
      </c>
      <c r="AV551" s="161">
        <f>IF(A6taxstdlife="n/a","n/a",IF(AV$3&gt;(A6taxstdlife+$E551),((Input!$K$148+Input!$K$114)*$K$7)-SUM($K551:AU551),((Input!$K$148+Input!$K$114)*$K$7)/A6taxstdlife))</f>
        <v>0</v>
      </c>
      <c r="AW551" s="161">
        <f>IF(A6taxstdlife="n/a","n/a",IF(AW$3&gt;(A6taxstdlife+$E551),((Input!$K$148+Input!$K$114)*$K$7)-SUM($K551:AV551),((Input!$K$148+Input!$K$114)*$K$7)/A6taxstdlife))</f>
        <v>0</v>
      </c>
      <c r="AX551" s="161">
        <f>IF(A6taxstdlife="n/a","n/a",IF(AX$3&gt;(A6taxstdlife+$E551),((Input!$K$148+Input!$K$114)*$K$7)-SUM($K551:AW551),((Input!$K$148+Input!$K$114)*$K$7)/A6taxstdlife))</f>
        <v>0</v>
      </c>
      <c r="AY551" s="161">
        <f>IF(A6taxstdlife="n/a","n/a",IF(AY$3&gt;(A6taxstdlife+$E551),((Input!$K$148+Input!$K$114)*$K$7)-SUM($K551:AX551),((Input!$K$148+Input!$K$114)*$K$7)/A6taxstdlife))</f>
        <v>0</v>
      </c>
      <c r="AZ551" s="161">
        <f>IF(A6taxstdlife="n/a","n/a",IF(AZ$3&gt;(A6taxstdlife+$E551),((Input!$K$148+Input!$K$114)*$K$7)-SUM($K551:AY551),((Input!$K$148+Input!$K$114)*$K$7)/A6taxstdlife))</f>
        <v>0</v>
      </c>
      <c r="BA551" s="161">
        <f>IF(A6taxstdlife="n/a","n/a",IF(BA$3&gt;(A6taxstdlife+$E551),((Input!$K$148+Input!$K$114)*$K$7)-SUM($K551:AZ551),((Input!$K$148+Input!$K$114)*$K$7)/A6taxstdlife))</f>
        <v>0</v>
      </c>
      <c r="BB551" s="161">
        <f>IF(A6taxstdlife="n/a","n/a",IF(BB$3&gt;(A6taxstdlife+$E551),((Input!$K$148+Input!$K$114)*$K$7)-SUM($K551:BA551),((Input!$K$148+Input!$K$114)*$K$7)/A6taxstdlife))</f>
        <v>0</v>
      </c>
      <c r="BC551" s="161">
        <f>IF(A6taxstdlife="n/a","n/a",IF(BC$3&gt;(A6taxstdlife+$E551),((Input!$K$148+Input!$K$114)*$K$7)-SUM($K551:BB551),((Input!$K$148+Input!$K$114)*$K$7)/A6taxstdlife))</f>
        <v>0</v>
      </c>
      <c r="BD551" s="161">
        <f>IF(A6taxstdlife="n/a","n/a",IF(BD$3&gt;(A6taxstdlife+$E551),((Input!$K$148+Input!$K$114)*$K$7)-SUM($K551:BC551),((Input!$K$148+Input!$K$114)*$K$7)/A6taxstdlife))</f>
        <v>0</v>
      </c>
      <c r="BE551" s="161">
        <f>IF(A6taxstdlife="n/a","n/a",IF(BE$3&gt;(A6taxstdlife+$E551),((Input!$K$148+Input!$K$114)*$K$7)-SUM($K551:BD551),((Input!$K$148+Input!$K$114)*$K$7)/A6taxstdlife))</f>
        <v>0</v>
      </c>
      <c r="BF551" s="161">
        <f>IF(A6taxstdlife="n/a","n/a",IF(BF$3&gt;(A6taxstdlife+$E551),((Input!$K$148+Input!$K$114)*$K$7)-SUM($K551:BE551),((Input!$K$148+Input!$K$114)*$K$7)/A6taxstdlife))</f>
        <v>0</v>
      </c>
      <c r="BG551" s="161">
        <f>IF(A6taxstdlife="n/a","n/a",IF(BG$3&gt;(A6taxstdlife+$E551),((Input!$K$148+Input!$K$114)*$K$7)-SUM($K551:BF551),((Input!$K$148+Input!$K$114)*$K$7)/A6taxstdlife))</f>
        <v>0</v>
      </c>
      <c r="BH551" s="161">
        <f>IF(A6taxstdlife="n/a","n/a",IF(BH$3&gt;(A6taxstdlife+$E551),((Input!$K$148+Input!$K$114)*$K$7)-SUM($K551:BG551),((Input!$K$148+Input!$K$114)*$K$7)/A6taxstdlife))</f>
        <v>0</v>
      </c>
      <c r="BI551" s="161">
        <f>IF(A6taxstdlife="n/a","n/a",IF(BI$3&gt;(A6taxstdlife+$E551),((Input!$K$148+Input!$K$114)*$K$7)-SUM($K551:BH551),((Input!$K$148+Input!$K$114)*$K$7)/A6taxstdlife))</f>
        <v>0</v>
      </c>
      <c r="BJ551" s="19"/>
      <c r="BK551" s="19"/>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s="5" customFormat="1" hidden="1" outlineLevel="2" x14ac:dyDescent="0.2">
      <c r="A552" s="19"/>
      <c r="B552" s="19"/>
      <c r="C552" s="35"/>
      <c r="D552" s="469"/>
      <c r="E552" s="281">
        <v>6</v>
      </c>
      <c r="F552" s="37"/>
      <c r="G552" s="305"/>
      <c r="H552" s="307"/>
      <c r="I552" s="307"/>
      <c r="J552" s="307"/>
      <c r="K552" s="307"/>
      <c r="L552" s="306"/>
      <c r="M552" s="161">
        <f>IF(A6taxstdlife="n/a","n/a",IF(M$3&gt;(A6taxstdlife+$E552),((Input!$L$148+Input!$L$114)*$L$7)-SUM($L552:L552),((Input!$L$148+Input!$L$114)*$L$7)/A6taxstdlife))</f>
        <v>0</v>
      </c>
      <c r="N552" s="161">
        <f>IF(A6taxstdlife="n/a","n/a",IF(N$3&gt;(A6taxstdlife+$E552),((Input!$L$148+Input!$L$114)*$L$7)-SUM($L552:M552),((Input!$L$148+Input!$L$114)*$L$7)/A6taxstdlife))</f>
        <v>0</v>
      </c>
      <c r="O552" s="161">
        <f>IF(A6taxstdlife="n/a","n/a",IF(O$3&gt;(A6taxstdlife+$E552),((Input!$L$148+Input!$L$114)*$L$7)-SUM($L552:N552),((Input!$L$148+Input!$L$114)*$L$7)/A6taxstdlife))</f>
        <v>0</v>
      </c>
      <c r="P552" s="161">
        <f>IF(A6taxstdlife="n/a","n/a",IF(P$3&gt;(A6taxstdlife+$E552),((Input!$L$148+Input!$L$114)*$L$7)-SUM($L552:O552),((Input!$L$148+Input!$L$114)*$L$7)/A6taxstdlife))</f>
        <v>0</v>
      </c>
      <c r="Q552" s="161">
        <f>IF(A6taxstdlife="n/a","n/a",IF(Q$3&gt;(A6taxstdlife+$E552),((Input!$L$148+Input!$L$114)*$L$7)-SUM($L552:P552),((Input!$L$148+Input!$L$114)*$L$7)/A6taxstdlife))</f>
        <v>0</v>
      </c>
      <c r="R552" s="161">
        <f>IF(A6taxstdlife="n/a","n/a",IF(R$3&gt;(A6taxstdlife+$E552),((Input!$L$148+Input!$L$114)*$L$7)-SUM($L552:Q552),((Input!$L$148+Input!$L$114)*$L$7)/A6taxstdlife))</f>
        <v>0</v>
      </c>
      <c r="S552" s="161">
        <f>IF(A6taxstdlife="n/a","n/a",IF(S$3&gt;(A6taxstdlife+$E552),((Input!$L$148+Input!$L$114)*$L$7)-SUM($L552:R552),((Input!$L$148+Input!$L$114)*$L$7)/A6taxstdlife))</f>
        <v>0</v>
      </c>
      <c r="T552" s="161">
        <f>IF(A6taxstdlife="n/a","n/a",IF(T$3&gt;(A6taxstdlife+$E552),((Input!$L$148+Input!$L$114)*$L$7)-SUM($L552:S552),((Input!$L$148+Input!$L$114)*$L$7)/A6taxstdlife))</f>
        <v>0</v>
      </c>
      <c r="U552" s="161">
        <f>IF(A6taxstdlife="n/a","n/a",IF(U$3&gt;(A6taxstdlife+$E552),((Input!$L$148+Input!$L$114)*$L$7)-SUM($L552:T552),((Input!$L$148+Input!$L$114)*$L$7)/A6taxstdlife))</f>
        <v>0</v>
      </c>
      <c r="V552" s="161">
        <f>IF(A6taxstdlife="n/a","n/a",IF(V$3&gt;(A6taxstdlife+$E552),((Input!$L$148+Input!$L$114)*$L$7)-SUM($L552:U552),((Input!$L$148+Input!$L$114)*$L$7)/A6taxstdlife))</f>
        <v>0</v>
      </c>
      <c r="W552" s="161">
        <f>IF(A6taxstdlife="n/a","n/a",IF(W$3&gt;(A6taxstdlife+$E552),((Input!$L$148+Input!$L$114)*$L$7)-SUM($L552:V552),((Input!$L$148+Input!$L$114)*$L$7)/A6taxstdlife))</f>
        <v>0</v>
      </c>
      <c r="X552" s="161">
        <f>IF(A6taxstdlife="n/a","n/a",IF(X$3&gt;(A6taxstdlife+$E552),((Input!$L$148+Input!$L$114)*$L$7)-SUM($L552:W552),((Input!$L$148+Input!$L$114)*$L$7)/A6taxstdlife))</f>
        <v>0</v>
      </c>
      <c r="Y552" s="161">
        <f>IF(A6taxstdlife="n/a","n/a",IF(Y$3&gt;(A6taxstdlife+$E552),((Input!$L$148+Input!$L$114)*$L$7)-SUM($L552:X552),((Input!$L$148+Input!$L$114)*$L$7)/A6taxstdlife))</f>
        <v>0</v>
      </c>
      <c r="Z552" s="161">
        <f>IF(A6taxstdlife="n/a","n/a",IF(Z$3&gt;(A6taxstdlife+$E552),((Input!$L$148+Input!$L$114)*$L$7)-SUM($L552:Y552),((Input!$L$148+Input!$L$114)*$L$7)/A6taxstdlife))</f>
        <v>0</v>
      </c>
      <c r="AA552" s="161">
        <f>IF(A6taxstdlife="n/a","n/a",IF(AA$3&gt;(A6taxstdlife+$E552),((Input!$L$148+Input!$L$114)*$L$7)-SUM($L552:Z552),((Input!$L$148+Input!$L$114)*$L$7)/A6taxstdlife))</f>
        <v>0</v>
      </c>
      <c r="AB552" s="161">
        <f>IF(A6taxstdlife="n/a","n/a",IF(AB$3&gt;(A6taxstdlife+$E552),((Input!$L$148+Input!$L$114)*$L$7)-SUM($L552:AA552),((Input!$L$148+Input!$L$114)*$L$7)/A6taxstdlife))</f>
        <v>0</v>
      </c>
      <c r="AC552" s="161">
        <f>IF(A6taxstdlife="n/a","n/a",IF(AC$3&gt;(A6taxstdlife+$E552),((Input!$L$148+Input!$L$114)*$L$7)-SUM($L552:AB552),((Input!$L$148+Input!$L$114)*$L$7)/A6taxstdlife))</f>
        <v>0</v>
      </c>
      <c r="AD552" s="161">
        <f>IF(A6taxstdlife="n/a","n/a",IF(AD$3&gt;(A6taxstdlife+$E552),((Input!$L$148+Input!$L$114)*$L$7)-SUM($L552:AC552),((Input!$L$148+Input!$L$114)*$L$7)/A6taxstdlife))</f>
        <v>0</v>
      </c>
      <c r="AE552" s="161">
        <f>IF(A6taxstdlife="n/a","n/a",IF(AE$3&gt;(A6taxstdlife+$E552),((Input!$L$148+Input!$L$114)*$L$7)-SUM($L552:AD552),((Input!$L$148+Input!$L$114)*$L$7)/A6taxstdlife))</f>
        <v>0</v>
      </c>
      <c r="AF552" s="161">
        <f>IF(A6taxstdlife="n/a","n/a",IF(AF$3&gt;(A6taxstdlife+$E552),((Input!$L$148+Input!$L$114)*$L$7)-SUM($L552:AE552),((Input!$L$148+Input!$L$114)*$L$7)/A6taxstdlife))</f>
        <v>0</v>
      </c>
      <c r="AG552" s="161">
        <f>IF(A6taxstdlife="n/a","n/a",IF(AG$3&gt;(A6taxstdlife+$E552),((Input!$L$148+Input!$L$114)*$L$7)-SUM($L552:AF552),((Input!$L$148+Input!$L$114)*$L$7)/A6taxstdlife))</f>
        <v>0</v>
      </c>
      <c r="AH552" s="161">
        <f>IF(A6taxstdlife="n/a","n/a",IF(AH$3&gt;(A6taxstdlife+$E552),((Input!$L$148+Input!$L$114)*$L$7)-SUM($L552:AG552),((Input!$L$148+Input!$L$114)*$L$7)/A6taxstdlife))</f>
        <v>0</v>
      </c>
      <c r="AI552" s="161">
        <f>IF(A6taxstdlife="n/a","n/a",IF(AI$3&gt;(A6taxstdlife+$E552),((Input!$L$148+Input!$L$114)*$L$7)-SUM($L552:AH552),((Input!$L$148+Input!$L$114)*$L$7)/A6taxstdlife))</f>
        <v>0</v>
      </c>
      <c r="AJ552" s="161">
        <f>IF(A6taxstdlife="n/a","n/a",IF(AJ$3&gt;(A6taxstdlife+$E552),((Input!$L$148+Input!$L$114)*$L$7)-SUM($L552:AI552),((Input!$L$148+Input!$L$114)*$L$7)/A6taxstdlife))</f>
        <v>0</v>
      </c>
      <c r="AK552" s="161">
        <f>IF(A6taxstdlife="n/a","n/a",IF(AK$3&gt;(A6taxstdlife+$E552),((Input!$L$148+Input!$L$114)*$L$7)-SUM($L552:AJ552),((Input!$L$148+Input!$L$114)*$L$7)/A6taxstdlife))</f>
        <v>0</v>
      </c>
      <c r="AL552" s="161">
        <f>IF(A6taxstdlife="n/a","n/a",IF(AL$3&gt;(A6taxstdlife+$E552),((Input!$L$148+Input!$L$114)*$L$7)-SUM($L552:AK552),((Input!$L$148+Input!$L$114)*$L$7)/A6taxstdlife))</f>
        <v>0</v>
      </c>
      <c r="AM552" s="161">
        <f>IF(A6taxstdlife="n/a","n/a",IF(AM$3&gt;(A6taxstdlife+$E552),((Input!$L$148+Input!$L$114)*$L$7)-SUM($L552:AL552),((Input!$L$148+Input!$L$114)*$L$7)/A6taxstdlife))</f>
        <v>0</v>
      </c>
      <c r="AN552" s="161">
        <f>IF(A6taxstdlife="n/a","n/a",IF(AN$3&gt;(A6taxstdlife+$E552),((Input!$L$148+Input!$L$114)*$L$7)-SUM($L552:AM552),((Input!$L$148+Input!$L$114)*$L$7)/A6taxstdlife))</f>
        <v>0</v>
      </c>
      <c r="AO552" s="161">
        <f>IF(A6taxstdlife="n/a","n/a",IF(AO$3&gt;(A6taxstdlife+$E552),((Input!$L$148+Input!$L$114)*$L$7)-SUM($L552:AN552),((Input!$L$148+Input!$L$114)*$L$7)/A6taxstdlife))</f>
        <v>0</v>
      </c>
      <c r="AP552" s="161">
        <f>IF(A6taxstdlife="n/a","n/a",IF(AP$3&gt;(A6taxstdlife+$E552),((Input!$L$148+Input!$L$114)*$L$7)-SUM($L552:AO552),((Input!$L$148+Input!$L$114)*$L$7)/A6taxstdlife))</f>
        <v>0</v>
      </c>
      <c r="AQ552" s="161">
        <f>IF(A6taxstdlife="n/a","n/a",IF(AQ$3&gt;(A6taxstdlife+$E552),((Input!$L$148+Input!$L$114)*$L$7)-SUM($L552:AP552),((Input!$L$148+Input!$L$114)*$L$7)/A6taxstdlife))</f>
        <v>0</v>
      </c>
      <c r="AR552" s="161">
        <f>IF(A6taxstdlife="n/a","n/a",IF(AR$3&gt;(A6taxstdlife+$E552),((Input!$L$148+Input!$L$114)*$L$7)-SUM($L552:AQ552),((Input!$L$148+Input!$L$114)*$L$7)/A6taxstdlife))</f>
        <v>0</v>
      </c>
      <c r="AS552" s="161">
        <f>IF(A6taxstdlife="n/a","n/a",IF(AS$3&gt;(A6taxstdlife+$E552),((Input!$L$148+Input!$L$114)*$L$7)-SUM($L552:AR552),((Input!$L$148+Input!$L$114)*$L$7)/A6taxstdlife))</f>
        <v>0</v>
      </c>
      <c r="AT552" s="161">
        <f>IF(A6taxstdlife="n/a","n/a",IF(AT$3&gt;(A6taxstdlife+$E552),((Input!$L$148+Input!$L$114)*$L$7)-SUM($L552:AS552),((Input!$L$148+Input!$L$114)*$L$7)/A6taxstdlife))</f>
        <v>0</v>
      </c>
      <c r="AU552" s="161">
        <f>IF(A6taxstdlife="n/a","n/a",IF(AU$3&gt;(A6taxstdlife+$E552),((Input!$L$148+Input!$L$114)*$L$7)-SUM($L552:AT552),((Input!$L$148+Input!$L$114)*$L$7)/A6taxstdlife))</f>
        <v>0</v>
      </c>
      <c r="AV552" s="161">
        <f>IF(A6taxstdlife="n/a","n/a",IF(AV$3&gt;(A6taxstdlife+$E552),((Input!$L$148+Input!$L$114)*$L$7)-SUM($L552:AU552),((Input!$L$148+Input!$L$114)*$L$7)/A6taxstdlife))</f>
        <v>0</v>
      </c>
      <c r="AW552" s="161">
        <f>IF(A6taxstdlife="n/a","n/a",IF(AW$3&gt;(A6taxstdlife+$E552),((Input!$L$148+Input!$L$114)*$L$7)-SUM($L552:AV552),((Input!$L$148+Input!$L$114)*$L$7)/A6taxstdlife))</f>
        <v>0</v>
      </c>
      <c r="AX552" s="161">
        <f>IF(A6taxstdlife="n/a","n/a",IF(AX$3&gt;(A6taxstdlife+$E552),((Input!$L$148+Input!$L$114)*$L$7)-SUM($L552:AW552),((Input!$L$148+Input!$L$114)*$L$7)/A6taxstdlife))</f>
        <v>0</v>
      </c>
      <c r="AY552" s="161">
        <f>IF(A6taxstdlife="n/a","n/a",IF(AY$3&gt;(A6taxstdlife+$E552),((Input!$L$148+Input!$L$114)*$L$7)-SUM($L552:AX552),((Input!$L$148+Input!$L$114)*$L$7)/A6taxstdlife))</f>
        <v>0</v>
      </c>
      <c r="AZ552" s="161">
        <f>IF(A6taxstdlife="n/a","n/a",IF(AZ$3&gt;(A6taxstdlife+$E552),((Input!$L$148+Input!$L$114)*$L$7)-SUM($L552:AY552),((Input!$L$148+Input!$L$114)*$L$7)/A6taxstdlife))</f>
        <v>0</v>
      </c>
      <c r="BA552" s="161">
        <f>IF(A6taxstdlife="n/a","n/a",IF(BA$3&gt;(A6taxstdlife+$E552),((Input!$L$148+Input!$L$114)*$L$7)-SUM($L552:AZ552),((Input!$L$148+Input!$L$114)*$L$7)/A6taxstdlife))</f>
        <v>0</v>
      </c>
      <c r="BB552" s="161">
        <f>IF(A6taxstdlife="n/a","n/a",IF(BB$3&gt;(A6taxstdlife+$E552),((Input!$L$148+Input!$L$114)*$L$7)-SUM($L552:BA552),((Input!$L$148+Input!$L$114)*$L$7)/A6taxstdlife))</f>
        <v>0</v>
      </c>
      <c r="BC552" s="161">
        <f>IF(A6taxstdlife="n/a","n/a",IF(BC$3&gt;(A6taxstdlife+$E552),((Input!$L$148+Input!$L$114)*$L$7)-SUM($L552:BB552),((Input!$L$148+Input!$L$114)*$L$7)/A6taxstdlife))</f>
        <v>0</v>
      </c>
      <c r="BD552" s="161">
        <f>IF(A6taxstdlife="n/a","n/a",IF(BD$3&gt;(A6taxstdlife+$E552),((Input!$L$148+Input!$L$114)*$L$7)-SUM($L552:BC552),((Input!$L$148+Input!$L$114)*$L$7)/A6taxstdlife))</f>
        <v>0</v>
      </c>
      <c r="BE552" s="161">
        <f>IF(A6taxstdlife="n/a","n/a",IF(BE$3&gt;(A6taxstdlife+$E552),((Input!$L$148+Input!$L$114)*$L$7)-SUM($L552:BD552),((Input!$L$148+Input!$L$114)*$L$7)/A6taxstdlife))</f>
        <v>0</v>
      </c>
      <c r="BF552" s="161">
        <f>IF(A6taxstdlife="n/a","n/a",IF(BF$3&gt;(A6taxstdlife+$E552),((Input!$L$148+Input!$L$114)*$L$7)-SUM($L552:BE552),((Input!$L$148+Input!$L$114)*$L$7)/A6taxstdlife))</f>
        <v>0</v>
      </c>
      <c r="BG552" s="161">
        <f>IF(A6taxstdlife="n/a","n/a",IF(BG$3&gt;(A6taxstdlife+$E552),((Input!$L$148+Input!$L$114)*$L$7)-SUM($L552:BF552),((Input!$L$148+Input!$L$114)*$L$7)/A6taxstdlife))</f>
        <v>0</v>
      </c>
      <c r="BH552" s="161">
        <f>IF(A6taxstdlife="n/a","n/a",IF(BH$3&gt;(A6taxstdlife+$E552),((Input!$L$148+Input!$L$114)*$L$7)-SUM($L552:BG552),((Input!$L$148+Input!$L$114)*$L$7)/A6taxstdlife))</f>
        <v>0</v>
      </c>
      <c r="BI552" s="161">
        <f>IF(A6taxstdlife="n/a","n/a",IF(BI$3&gt;(A6taxstdlife+$E552),((Input!$L$148+Input!$L$114)*$L$7)-SUM($L552:BH552),((Input!$L$148+Input!$L$114)*$L$7)/A6taxstdlife))</f>
        <v>0</v>
      </c>
      <c r="BJ552" s="19"/>
      <c r="BK552" s="19"/>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s="5" customFormat="1" hidden="1" outlineLevel="2" x14ac:dyDescent="0.2">
      <c r="A553" s="19"/>
      <c r="B553" s="19"/>
      <c r="C553" s="35"/>
      <c r="D553" s="469"/>
      <c r="E553" s="281">
        <v>7</v>
      </c>
      <c r="F553" s="37"/>
      <c r="G553" s="305"/>
      <c r="H553" s="307"/>
      <c r="I553" s="307"/>
      <c r="J553" s="307"/>
      <c r="K553" s="307"/>
      <c r="L553" s="307"/>
      <c r="M553" s="306"/>
      <c r="N553" s="161">
        <f>IF(A6taxstdlife="n/a","n/a",IF(N$3&gt;(A6taxstdlife+$E553),((Input!$M$148+Input!$M$114)*$M$7)-SUM($M553:M553),((Input!$M$148+Input!$M$114)*$M$7)/A6taxstdlife))</f>
        <v>0</v>
      </c>
      <c r="O553" s="161">
        <f>IF(A6taxstdlife="n/a","n/a",IF(O$3&gt;(A6taxstdlife+$E553),((Input!$M$148+Input!$M$114)*$M$7)-SUM($M553:N553),((Input!$M$148+Input!$M$114)*$M$7)/A6taxstdlife))</f>
        <v>0</v>
      </c>
      <c r="P553" s="161">
        <f>IF(A6taxstdlife="n/a","n/a",IF(P$3&gt;(A6taxstdlife+$E553),((Input!$M$148+Input!$M$114)*$M$7)-SUM($M553:O553),((Input!$M$148+Input!$M$114)*$M$7)/A6taxstdlife))</f>
        <v>0</v>
      </c>
      <c r="Q553" s="161">
        <f>IF(A6taxstdlife="n/a","n/a",IF(Q$3&gt;(A6taxstdlife+$E553),((Input!$M$148+Input!$M$114)*$M$7)-SUM($M553:P553),((Input!$M$148+Input!$M$114)*$M$7)/A6taxstdlife))</f>
        <v>0</v>
      </c>
      <c r="R553" s="161">
        <f>IF(A6taxstdlife="n/a","n/a",IF(R$3&gt;(A6taxstdlife+$E553),((Input!$M$148+Input!$M$114)*$M$7)-SUM($M553:Q553),((Input!$M$148+Input!$M$114)*$M$7)/A6taxstdlife))</f>
        <v>0</v>
      </c>
      <c r="S553" s="161">
        <f>IF(A6taxstdlife="n/a","n/a",IF(S$3&gt;(A6taxstdlife+$E553),((Input!$M$148+Input!$M$114)*$M$7)-SUM($M553:R553),((Input!$M$148+Input!$M$114)*$M$7)/A6taxstdlife))</f>
        <v>0</v>
      </c>
      <c r="T553" s="161">
        <f>IF(A6taxstdlife="n/a","n/a",IF(T$3&gt;(A6taxstdlife+$E553),((Input!$M$148+Input!$M$114)*$M$7)-SUM($M553:S553),((Input!$M$148+Input!$M$114)*$M$7)/A6taxstdlife))</f>
        <v>0</v>
      </c>
      <c r="U553" s="161">
        <f>IF(A6taxstdlife="n/a","n/a",IF(U$3&gt;(A6taxstdlife+$E553),((Input!$M$148+Input!$M$114)*$M$7)-SUM($M553:T553),((Input!$M$148+Input!$M$114)*$M$7)/A6taxstdlife))</f>
        <v>0</v>
      </c>
      <c r="V553" s="161">
        <f>IF(A6taxstdlife="n/a","n/a",IF(V$3&gt;(A6taxstdlife+$E553),((Input!$M$148+Input!$M$114)*$M$7)-SUM($M553:U553),((Input!$M$148+Input!$M$114)*$M$7)/A6taxstdlife))</f>
        <v>0</v>
      </c>
      <c r="W553" s="161">
        <f>IF(A6taxstdlife="n/a","n/a",IF(W$3&gt;(A6taxstdlife+$E553),((Input!$M$148+Input!$M$114)*$M$7)-SUM($M553:V553),((Input!$M$148+Input!$M$114)*$M$7)/A6taxstdlife))</f>
        <v>0</v>
      </c>
      <c r="X553" s="161">
        <f>IF(A6taxstdlife="n/a","n/a",IF(X$3&gt;(A6taxstdlife+$E553),((Input!$M$148+Input!$M$114)*$M$7)-SUM($M553:W553),((Input!$M$148+Input!$M$114)*$M$7)/A6taxstdlife))</f>
        <v>0</v>
      </c>
      <c r="Y553" s="161">
        <f>IF(A6taxstdlife="n/a","n/a",IF(Y$3&gt;(A6taxstdlife+$E553),((Input!$M$148+Input!$M$114)*$M$7)-SUM($M553:X553),((Input!$M$148+Input!$M$114)*$M$7)/A6taxstdlife))</f>
        <v>0</v>
      </c>
      <c r="Z553" s="161">
        <f>IF(A6taxstdlife="n/a","n/a",IF(Z$3&gt;(A6taxstdlife+$E553),((Input!$M$148+Input!$M$114)*$M$7)-SUM($M553:Y553),((Input!$M$148+Input!$M$114)*$M$7)/A6taxstdlife))</f>
        <v>0</v>
      </c>
      <c r="AA553" s="161">
        <f>IF(A6taxstdlife="n/a","n/a",IF(AA$3&gt;(A6taxstdlife+$E553),((Input!$M$148+Input!$M$114)*$M$7)-SUM($M553:Z553),((Input!$M$148+Input!$M$114)*$M$7)/A6taxstdlife))</f>
        <v>0</v>
      </c>
      <c r="AB553" s="161">
        <f>IF(A6taxstdlife="n/a","n/a",IF(AB$3&gt;(A6taxstdlife+$E553),((Input!$M$148+Input!$M$114)*$M$7)-SUM($M553:AA553),((Input!$M$148+Input!$M$114)*$M$7)/A6taxstdlife))</f>
        <v>0</v>
      </c>
      <c r="AC553" s="161">
        <f>IF(A6taxstdlife="n/a","n/a",IF(AC$3&gt;(A6taxstdlife+$E553),((Input!$M$148+Input!$M$114)*$M$7)-SUM($M553:AB553),((Input!$M$148+Input!$M$114)*$M$7)/A6taxstdlife))</f>
        <v>0</v>
      </c>
      <c r="AD553" s="161">
        <f>IF(A6taxstdlife="n/a","n/a",IF(AD$3&gt;(A6taxstdlife+$E553),((Input!$M$148+Input!$M$114)*$M$7)-SUM($M553:AC553),((Input!$M$148+Input!$M$114)*$M$7)/A6taxstdlife))</f>
        <v>0</v>
      </c>
      <c r="AE553" s="161">
        <f>IF(A6taxstdlife="n/a","n/a",IF(AE$3&gt;(A6taxstdlife+$E553),((Input!$M$148+Input!$M$114)*$M$7)-SUM($M553:AD553),((Input!$M$148+Input!$M$114)*$M$7)/A6taxstdlife))</f>
        <v>0</v>
      </c>
      <c r="AF553" s="161">
        <f>IF(A6taxstdlife="n/a","n/a",IF(AF$3&gt;(A6taxstdlife+$E553),((Input!$M$148+Input!$M$114)*$M$7)-SUM($M553:AE553),((Input!$M$148+Input!$M$114)*$M$7)/A6taxstdlife))</f>
        <v>0</v>
      </c>
      <c r="AG553" s="161">
        <f>IF(A6taxstdlife="n/a","n/a",IF(AG$3&gt;(A6taxstdlife+$E553),((Input!$M$148+Input!$M$114)*$M$7)-SUM($M553:AF553),((Input!$M$148+Input!$M$114)*$M$7)/A6taxstdlife))</f>
        <v>0</v>
      </c>
      <c r="AH553" s="161">
        <f>IF(A6taxstdlife="n/a","n/a",IF(AH$3&gt;(A6taxstdlife+$E553),((Input!$M$148+Input!$M$114)*$M$7)-SUM($M553:AG553),((Input!$M$148+Input!$M$114)*$M$7)/A6taxstdlife))</f>
        <v>0</v>
      </c>
      <c r="AI553" s="161">
        <f>IF(A6taxstdlife="n/a","n/a",IF(AI$3&gt;(A6taxstdlife+$E553),((Input!$M$148+Input!$M$114)*$M$7)-SUM($M553:AH553),((Input!$M$148+Input!$M$114)*$M$7)/A6taxstdlife))</f>
        <v>0</v>
      </c>
      <c r="AJ553" s="161">
        <f>IF(A6taxstdlife="n/a","n/a",IF(AJ$3&gt;(A6taxstdlife+$E553),((Input!$M$148+Input!$M$114)*$M$7)-SUM($M553:AI553),((Input!$M$148+Input!$M$114)*$M$7)/A6taxstdlife))</f>
        <v>0</v>
      </c>
      <c r="AK553" s="161">
        <f>IF(A6taxstdlife="n/a","n/a",IF(AK$3&gt;(A6taxstdlife+$E553),((Input!$M$148+Input!$M$114)*$M$7)-SUM($M553:AJ553),((Input!$M$148+Input!$M$114)*$M$7)/A6taxstdlife))</f>
        <v>0</v>
      </c>
      <c r="AL553" s="161">
        <f>IF(A6taxstdlife="n/a","n/a",IF(AL$3&gt;(A6taxstdlife+$E553),((Input!$M$148+Input!$M$114)*$M$7)-SUM($M553:AK553),((Input!$M$148+Input!$M$114)*$M$7)/A6taxstdlife))</f>
        <v>0</v>
      </c>
      <c r="AM553" s="161">
        <f>IF(A6taxstdlife="n/a","n/a",IF(AM$3&gt;(A6taxstdlife+$E553),((Input!$M$148+Input!$M$114)*$M$7)-SUM($M553:AL553),((Input!$M$148+Input!$M$114)*$M$7)/A6taxstdlife))</f>
        <v>0</v>
      </c>
      <c r="AN553" s="161">
        <f>IF(A6taxstdlife="n/a","n/a",IF(AN$3&gt;(A6taxstdlife+$E553),((Input!$M$148+Input!$M$114)*$M$7)-SUM($M553:AM553),((Input!$M$148+Input!$M$114)*$M$7)/A6taxstdlife))</f>
        <v>0</v>
      </c>
      <c r="AO553" s="161">
        <f>IF(A6taxstdlife="n/a","n/a",IF(AO$3&gt;(A6taxstdlife+$E553),((Input!$M$148+Input!$M$114)*$M$7)-SUM($M553:AN553),((Input!$M$148+Input!$M$114)*$M$7)/A6taxstdlife))</f>
        <v>0</v>
      </c>
      <c r="AP553" s="161">
        <f>IF(A6taxstdlife="n/a","n/a",IF(AP$3&gt;(A6taxstdlife+$E553),((Input!$M$148+Input!$M$114)*$M$7)-SUM($M553:AO553),((Input!$M$148+Input!$M$114)*$M$7)/A6taxstdlife))</f>
        <v>0</v>
      </c>
      <c r="AQ553" s="161">
        <f>IF(A6taxstdlife="n/a","n/a",IF(AQ$3&gt;(A6taxstdlife+$E553),((Input!$M$148+Input!$M$114)*$M$7)-SUM($M553:AP553),((Input!$M$148+Input!$M$114)*$M$7)/A6taxstdlife))</f>
        <v>0</v>
      </c>
      <c r="AR553" s="161">
        <f>IF(A6taxstdlife="n/a","n/a",IF(AR$3&gt;(A6taxstdlife+$E553),((Input!$M$148+Input!$M$114)*$M$7)-SUM($M553:AQ553),((Input!$M$148+Input!$M$114)*$M$7)/A6taxstdlife))</f>
        <v>0</v>
      </c>
      <c r="AS553" s="161">
        <f>IF(A6taxstdlife="n/a","n/a",IF(AS$3&gt;(A6taxstdlife+$E553),((Input!$M$148+Input!$M$114)*$M$7)-SUM($M553:AR553),((Input!$M$148+Input!$M$114)*$M$7)/A6taxstdlife))</f>
        <v>0</v>
      </c>
      <c r="AT553" s="161">
        <f>IF(A6taxstdlife="n/a","n/a",IF(AT$3&gt;(A6taxstdlife+$E553),((Input!$M$148+Input!$M$114)*$M$7)-SUM($M553:AS553),((Input!$M$148+Input!$M$114)*$M$7)/A6taxstdlife))</f>
        <v>0</v>
      </c>
      <c r="AU553" s="161">
        <f>IF(A6taxstdlife="n/a","n/a",IF(AU$3&gt;(A6taxstdlife+$E553),((Input!$M$148+Input!$M$114)*$M$7)-SUM($M553:AT553),((Input!$M$148+Input!$M$114)*$M$7)/A6taxstdlife))</f>
        <v>0</v>
      </c>
      <c r="AV553" s="161">
        <f>IF(A6taxstdlife="n/a","n/a",IF(AV$3&gt;(A6taxstdlife+$E553),((Input!$M$148+Input!$M$114)*$M$7)-SUM($M553:AU553),((Input!$M$148+Input!$M$114)*$M$7)/A6taxstdlife))</f>
        <v>0</v>
      </c>
      <c r="AW553" s="161">
        <f>IF(A6taxstdlife="n/a","n/a",IF(AW$3&gt;(A6taxstdlife+$E553),((Input!$M$148+Input!$M$114)*$M$7)-SUM($M553:AV553),((Input!$M$148+Input!$M$114)*$M$7)/A6taxstdlife))</f>
        <v>0</v>
      </c>
      <c r="AX553" s="161">
        <f>IF(A6taxstdlife="n/a","n/a",IF(AX$3&gt;(A6taxstdlife+$E553),((Input!$M$148+Input!$M$114)*$M$7)-SUM($M553:AW553),((Input!$M$148+Input!$M$114)*$M$7)/A6taxstdlife))</f>
        <v>0</v>
      </c>
      <c r="AY553" s="161">
        <f>IF(A6taxstdlife="n/a","n/a",IF(AY$3&gt;(A6taxstdlife+$E553),((Input!$M$148+Input!$M$114)*$M$7)-SUM($M553:AX553),((Input!$M$148+Input!$M$114)*$M$7)/A6taxstdlife))</f>
        <v>0</v>
      </c>
      <c r="AZ553" s="161">
        <f>IF(A6taxstdlife="n/a","n/a",IF(AZ$3&gt;(A6taxstdlife+$E553),((Input!$M$148+Input!$M$114)*$M$7)-SUM($M553:AY553),((Input!$M$148+Input!$M$114)*$M$7)/A6taxstdlife))</f>
        <v>0</v>
      </c>
      <c r="BA553" s="161">
        <f>IF(A6taxstdlife="n/a","n/a",IF(BA$3&gt;(A6taxstdlife+$E553),((Input!$M$148+Input!$M$114)*$M$7)-SUM($M553:AZ553),((Input!$M$148+Input!$M$114)*$M$7)/A6taxstdlife))</f>
        <v>0</v>
      </c>
      <c r="BB553" s="161">
        <f>IF(A6taxstdlife="n/a","n/a",IF(BB$3&gt;(A6taxstdlife+$E553),((Input!$M$148+Input!$M$114)*$M$7)-SUM($M553:BA553),((Input!$M$148+Input!$M$114)*$M$7)/A6taxstdlife))</f>
        <v>0</v>
      </c>
      <c r="BC553" s="161">
        <f>IF(A6taxstdlife="n/a","n/a",IF(BC$3&gt;(A6taxstdlife+$E553),((Input!$M$148+Input!$M$114)*$M$7)-SUM($M553:BB553),((Input!$M$148+Input!$M$114)*$M$7)/A6taxstdlife))</f>
        <v>0</v>
      </c>
      <c r="BD553" s="161">
        <f>IF(A6taxstdlife="n/a","n/a",IF(BD$3&gt;(A6taxstdlife+$E553),((Input!$M$148+Input!$M$114)*$M$7)-SUM($M553:BC553),((Input!$M$148+Input!$M$114)*$M$7)/A6taxstdlife))</f>
        <v>0</v>
      </c>
      <c r="BE553" s="161">
        <f>IF(A6taxstdlife="n/a","n/a",IF(BE$3&gt;(A6taxstdlife+$E553),((Input!$M$148+Input!$M$114)*$M$7)-SUM($M553:BD553),((Input!$M$148+Input!$M$114)*$M$7)/A6taxstdlife))</f>
        <v>0</v>
      </c>
      <c r="BF553" s="161">
        <f>IF(A6taxstdlife="n/a","n/a",IF(BF$3&gt;(A6taxstdlife+$E553),((Input!$M$148+Input!$M$114)*$M$7)-SUM($M553:BE553),((Input!$M$148+Input!$M$114)*$M$7)/A6taxstdlife))</f>
        <v>0</v>
      </c>
      <c r="BG553" s="161">
        <f>IF(A6taxstdlife="n/a","n/a",IF(BG$3&gt;(A6taxstdlife+$E553),((Input!$M$148+Input!$M$114)*$M$7)-SUM($M553:BF553),((Input!$M$148+Input!$M$114)*$M$7)/A6taxstdlife))</f>
        <v>0</v>
      </c>
      <c r="BH553" s="161">
        <f>IF(A6taxstdlife="n/a","n/a",IF(BH$3&gt;(A6taxstdlife+$E553),((Input!$M$148+Input!$M$114)*$M$7)-SUM($M553:BG553),((Input!$M$148+Input!$M$114)*$M$7)/A6taxstdlife))</f>
        <v>0</v>
      </c>
      <c r="BI553" s="161">
        <f>IF(A6taxstdlife="n/a","n/a",IF(BI$3&gt;(A6taxstdlife+$E553),((Input!$M$148+Input!$M$114)*$M$7)-SUM($M553:BH553),((Input!$M$148+Input!$M$114)*$M$7)/A6taxstdlife))</f>
        <v>0</v>
      </c>
      <c r="BJ553" s="19"/>
      <c r="BK553" s="19"/>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s="5" customFormat="1" hidden="1" outlineLevel="2" x14ac:dyDescent="0.2">
      <c r="A554" s="19"/>
      <c r="B554" s="19"/>
      <c r="C554" s="35"/>
      <c r="D554" s="469"/>
      <c r="E554" s="281">
        <v>8</v>
      </c>
      <c r="F554" s="37"/>
      <c r="G554" s="305"/>
      <c r="H554" s="307"/>
      <c r="I554" s="307"/>
      <c r="J554" s="307"/>
      <c r="K554" s="307"/>
      <c r="L554" s="307"/>
      <c r="M554" s="307"/>
      <c r="N554" s="306"/>
      <c r="O554" s="161">
        <f>IF(A6taxstdlife="n/a","n/a",IF(O$3&gt;(A6taxstdlife+$E554),((Input!$N$148+Input!$N$114)*$N$7)-SUM($N554:N554),((Input!$N$148+Input!$N$114)*$N$7)/A6taxstdlife))</f>
        <v>0</v>
      </c>
      <c r="P554" s="161">
        <f>IF(A6taxstdlife="n/a","n/a",IF(P$3&gt;(A6taxstdlife+$E554),((Input!$N$148+Input!$N$114)*$N$7)-SUM($N554:O554),((Input!$N$148+Input!$N$114)*$N$7)/A6taxstdlife))</f>
        <v>0</v>
      </c>
      <c r="Q554" s="161">
        <f>IF(A6taxstdlife="n/a","n/a",IF(Q$3&gt;(A6taxstdlife+$E554),((Input!$N$148+Input!$N$114)*$N$7)-SUM($N554:P554),((Input!$N$148+Input!$N$114)*$N$7)/A6taxstdlife))</f>
        <v>0</v>
      </c>
      <c r="R554" s="161">
        <f>IF(A6taxstdlife="n/a","n/a",IF(R$3&gt;(A6taxstdlife+$E554),((Input!$N$148+Input!$N$114)*$N$7)-SUM($N554:Q554),((Input!$N$148+Input!$N$114)*$N$7)/A6taxstdlife))</f>
        <v>0</v>
      </c>
      <c r="S554" s="161">
        <f>IF(A6taxstdlife="n/a","n/a",IF(S$3&gt;(A6taxstdlife+$E554),((Input!$N$148+Input!$N$114)*$N$7)-SUM($N554:R554),((Input!$N$148+Input!$N$114)*$N$7)/A6taxstdlife))</f>
        <v>0</v>
      </c>
      <c r="T554" s="161">
        <f>IF(A6taxstdlife="n/a","n/a",IF(T$3&gt;(A6taxstdlife+$E554),((Input!$N$148+Input!$N$114)*$N$7)-SUM($N554:S554),((Input!$N$148+Input!$N$114)*$N$7)/A6taxstdlife))</f>
        <v>0</v>
      </c>
      <c r="U554" s="161">
        <f>IF(A6taxstdlife="n/a","n/a",IF(U$3&gt;(A6taxstdlife+$E554),((Input!$N$148+Input!$N$114)*$N$7)-SUM($N554:T554),((Input!$N$148+Input!$N$114)*$N$7)/A6taxstdlife))</f>
        <v>0</v>
      </c>
      <c r="V554" s="161">
        <f>IF(A6taxstdlife="n/a","n/a",IF(V$3&gt;(A6taxstdlife+$E554),((Input!$N$148+Input!$N$114)*$N$7)-SUM($N554:U554),((Input!$N$148+Input!$N$114)*$N$7)/A6taxstdlife))</f>
        <v>0</v>
      </c>
      <c r="W554" s="161">
        <f>IF(A6taxstdlife="n/a","n/a",IF(W$3&gt;(A6taxstdlife+$E554),((Input!$N$148+Input!$N$114)*$N$7)-SUM($N554:V554),((Input!$N$148+Input!$N$114)*$N$7)/A6taxstdlife))</f>
        <v>0</v>
      </c>
      <c r="X554" s="161">
        <f>IF(A6taxstdlife="n/a","n/a",IF(X$3&gt;(A6taxstdlife+$E554),((Input!$N$148+Input!$N$114)*$N$7)-SUM($N554:W554),((Input!$N$148+Input!$N$114)*$N$7)/A6taxstdlife))</f>
        <v>0</v>
      </c>
      <c r="Y554" s="161">
        <f>IF(A6taxstdlife="n/a","n/a",IF(Y$3&gt;(A6taxstdlife+$E554),((Input!$N$148+Input!$N$114)*$N$7)-SUM($N554:X554),((Input!$N$148+Input!$N$114)*$N$7)/A6taxstdlife))</f>
        <v>0</v>
      </c>
      <c r="Z554" s="161">
        <f>IF(A6taxstdlife="n/a","n/a",IF(Z$3&gt;(A6taxstdlife+$E554),((Input!$N$148+Input!$N$114)*$N$7)-SUM($N554:Y554),((Input!$N$148+Input!$N$114)*$N$7)/A6taxstdlife))</f>
        <v>0</v>
      </c>
      <c r="AA554" s="161">
        <f>IF(A6taxstdlife="n/a","n/a",IF(AA$3&gt;(A6taxstdlife+$E554),((Input!$N$148+Input!$N$114)*$N$7)-SUM($N554:Z554),((Input!$N$148+Input!$N$114)*$N$7)/A6taxstdlife))</f>
        <v>0</v>
      </c>
      <c r="AB554" s="161">
        <f>IF(A6taxstdlife="n/a","n/a",IF(AB$3&gt;(A6taxstdlife+$E554),((Input!$N$148+Input!$N$114)*$N$7)-SUM($N554:AA554),((Input!$N$148+Input!$N$114)*$N$7)/A6taxstdlife))</f>
        <v>0</v>
      </c>
      <c r="AC554" s="161">
        <f>IF(A6taxstdlife="n/a","n/a",IF(AC$3&gt;(A6taxstdlife+$E554),((Input!$N$148+Input!$N$114)*$N$7)-SUM($N554:AB554),((Input!$N$148+Input!$N$114)*$N$7)/A6taxstdlife))</f>
        <v>0</v>
      </c>
      <c r="AD554" s="161">
        <f>IF(A6taxstdlife="n/a","n/a",IF(AD$3&gt;(A6taxstdlife+$E554),((Input!$N$148+Input!$N$114)*$N$7)-SUM($N554:AC554),((Input!$N$148+Input!$N$114)*$N$7)/A6taxstdlife))</f>
        <v>0</v>
      </c>
      <c r="AE554" s="161">
        <f>IF(A6taxstdlife="n/a","n/a",IF(AE$3&gt;(A6taxstdlife+$E554),((Input!$N$148+Input!$N$114)*$N$7)-SUM($N554:AD554),((Input!$N$148+Input!$N$114)*$N$7)/A6taxstdlife))</f>
        <v>0</v>
      </c>
      <c r="AF554" s="161">
        <f>IF(A6taxstdlife="n/a","n/a",IF(AF$3&gt;(A6taxstdlife+$E554),((Input!$N$148+Input!$N$114)*$N$7)-SUM($N554:AE554),((Input!$N$148+Input!$N$114)*$N$7)/A6taxstdlife))</f>
        <v>0</v>
      </c>
      <c r="AG554" s="161">
        <f>IF(A6taxstdlife="n/a","n/a",IF(AG$3&gt;(A6taxstdlife+$E554),((Input!$N$148+Input!$N$114)*$N$7)-SUM($N554:AF554),((Input!$N$148+Input!$N$114)*$N$7)/A6taxstdlife))</f>
        <v>0</v>
      </c>
      <c r="AH554" s="161">
        <f>IF(A6taxstdlife="n/a","n/a",IF(AH$3&gt;(A6taxstdlife+$E554),((Input!$N$148+Input!$N$114)*$N$7)-SUM($N554:AG554),((Input!$N$148+Input!$N$114)*$N$7)/A6taxstdlife))</f>
        <v>0</v>
      </c>
      <c r="AI554" s="161">
        <f>IF(A6taxstdlife="n/a","n/a",IF(AI$3&gt;(A6taxstdlife+$E554),((Input!$N$148+Input!$N$114)*$N$7)-SUM($N554:AH554),((Input!$N$148+Input!$N$114)*$N$7)/A6taxstdlife))</f>
        <v>0</v>
      </c>
      <c r="AJ554" s="161">
        <f>IF(A6taxstdlife="n/a","n/a",IF(AJ$3&gt;(A6taxstdlife+$E554),((Input!$N$148+Input!$N$114)*$N$7)-SUM($N554:AI554),((Input!$N$148+Input!$N$114)*$N$7)/A6taxstdlife))</f>
        <v>0</v>
      </c>
      <c r="AK554" s="161">
        <f>IF(A6taxstdlife="n/a","n/a",IF(AK$3&gt;(A6taxstdlife+$E554),((Input!$N$148+Input!$N$114)*$N$7)-SUM($N554:AJ554),((Input!$N$148+Input!$N$114)*$N$7)/A6taxstdlife))</f>
        <v>0</v>
      </c>
      <c r="AL554" s="161">
        <f>IF(A6taxstdlife="n/a","n/a",IF(AL$3&gt;(A6taxstdlife+$E554),((Input!$N$148+Input!$N$114)*$N$7)-SUM($N554:AK554),((Input!$N$148+Input!$N$114)*$N$7)/A6taxstdlife))</f>
        <v>0</v>
      </c>
      <c r="AM554" s="161">
        <f>IF(A6taxstdlife="n/a","n/a",IF(AM$3&gt;(A6taxstdlife+$E554),((Input!$N$148+Input!$N$114)*$N$7)-SUM($N554:AL554),((Input!$N$148+Input!$N$114)*$N$7)/A6taxstdlife))</f>
        <v>0</v>
      </c>
      <c r="AN554" s="161">
        <f>IF(A6taxstdlife="n/a","n/a",IF(AN$3&gt;(A6taxstdlife+$E554),((Input!$N$148+Input!$N$114)*$N$7)-SUM($N554:AM554),((Input!$N$148+Input!$N$114)*$N$7)/A6taxstdlife))</f>
        <v>0</v>
      </c>
      <c r="AO554" s="161">
        <f>IF(A6taxstdlife="n/a","n/a",IF(AO$3&gt;(A6taxstdlife+$E554),((Input!$N$148+Input!$N$114)*$N$7)-SUM($N554:AN554),((Input!$N$148+Input!$N$114)*$N$7)/A6taxstdlife))</f>
        <v>0</v>
      </c>
      <c r="AP554" s="161">
        <f>IF(A6taxstdlife="n/a","n/a",IF(AP$3&gt;(A6taxstdlife+$E554),((Input!$N$148+Input!$N$114)*$N$7)-SUM($N554:AO554),((Input!$N$148+Input!$N$114)*$N$7)/A6taxstdlife))</f>
        <v>0</v>
      </c>
      <c r="AQ554" s="161">
        <f>IF(A6taxstdlife="n/a","n/a",IF(AQ$3&gt;(A6taxstdlife+$E554),((Input!$N$148+Input!$N$114)*$N$7)-SUM($N554:AP554),((Input!$N$148+Input!$N$114)*$N$7)/A6taxstdlife))</f>
        <v>0</v>
      </c>
      <c r="AR554" s="161">
        <f>IF(A6taxstdlife="n/a","n/a",IF(AR$3&gt;(A6taxstdlife+$E554),((Input!$N$148+Input!$N$114)*$N$7)-SUM($N554:AQ554),((Input!$N$148+Input!$N$114)*$N$7)/A6taxstdlife))</f>
        <v>0</v>
      </c>
      <c r="AS554" s="161">
        <f>IF(A6taxstdlife="n/a","n/a",IF(AS$3&gt;(A6taxstdlife+$E554),((Input!$N$148+Input!$N$114)*$N$7)-SUM($N554:AR554),((Input!$N$148+Input!$N$114)*$N$7)/A6taxstdlife))</f>
        <v>0</v>
      </c>
      <c r="AT554" s="161">
        <f>IF(A6taxstdlife="n/a","n/a",IF(AT$3&gt;(A6taxstdlife+$E554),((Input!$N$148+Input!$N$114)*$N$7)-SUM($N554:AS554),((Input!$N$148+Input!$N$114)*$N$7)/A6taxstdlife))</f>
        <v>0</v>
      </c>
      <c r="AU554" s="161">
        <f>IF(A6taxstdlife="n/a","n/a",IF(AU$3&gt;(A6taxstdlife+$E554),((Input!$N$148+Input!$N$114)*$N$7)-SUM($N554:AT554),((Input!$N$148+Input!$N$114)*$N$7)/A6taxstdlife))</f>
        <v>0</v>
      </c>
      <c r="AV554" s="161">
        <f>IF(A6taxstdlife="n/a","n/a",IF(AV$3&gt;(A6taxstdlife+$E554),((Input!$N$148+Input!$N$114)*$N$7)-SUM($N554:AU554),((Input!$N$148+Input!$N$114)*$N$7)/A6taxstdlife))</f>
        <v>0</v>
      </c>
      <c r="AW554" s="161">
        <f>IF(A6taxstdlife="n/a","n/a",IF(AW$3&gt;(A6taxstdlife+$E554),((Input!$N$148+Input!$N$114)*$N$7)-SUM($N554:AV554),((Input!$N$148+Input!$N$114)*$N$7)/A6taxstdlife))</f>
        <v>0</v>
      </c>
      <c r="AX554" s="161">
        <f>IF(A6taxstdlife="n/a","n/a",IF(AX$3&gt;(A6taxstdlife+$E554),((Input!$N$148+Input!$N$114)*$N$7)-SUM($N554:AW554),((Input!$N$148+Input!$N$114)*$N$7)/A6taxstdlife))</f>
        <v>0</v>
      </c>
      <c r="AY554" s="161">
        <f>IF(A6taxstdlife="n/a","n/a",IF(AY$3&gt;(A6taxstdlife+$E554),((Input!$N$148+Input!$N$114)*$N$7)-SUM($N554:AX554),((Input!$N$148+Input!$N$114)*$N$7)/A6taxstdlife))</f>
        <v>0</v>
      </c>
      <c r="AZ554" s="161">
        <f>IF(A6taxstdlife="n/a","n/a",IF(AZ$3&gt;(A6taxstdlife+$E554),((Input!$N$148+Input!$N$114)*$N$7)-SUM($N554:AY554),((Input!$N$148+Input!$N$114)*$N$7)/A6taxstdlife))</f>
        <v>0</v>
      </c>
      <c r="BA554" s="161">
        <f>IF(A6taxstdlife="n/a","n/a",IF(BA$3&gt;(A6taxstdlife+$E554),((Input!$N$148+Input!$N$114)*$N$7)-SUM($N554:AZ554),((Input!$N$148+Input!$N$114)*$N$7)/A6taxstdlife))</f>
        <v>0</v>
      </c>
      <c r="BB554" s="161">
        <f>IF(A6taxstdlife="n/a","n/a",IF(BB$3&gt;(A6taxstdlife+$E554),((Input!$N$148+Input!$N$114)*$N$7)-SUM($N554:BA554),((Input!$N$148+Input!$N$114)*$N$7)/A6taxstdlife))</f>
        <v>0</v>
      </c>
      <c r="BC554" s="161">
        <f>IF(A6taxstdlife="n/a","n/a",IF(BC$3&gt;(A6taxstdlife+$E554),((Input!$N$148+Input!$N$114)*$N$7)-SUM($N554:BB554),((Input!$N$148+Input!$N$114)*$N$7)/A6taxstdlife))</f>
        <v>0</v>
      </c>
      <c r="BD554" s="161">
        <f>IF(A6taxstdlife="n/a","n/a",IF(BD$3&gt;(A6taxstdlife+$E554),((Input!$N$148+Input!$N$114)*$N$7)-SUM($N554:BC554),((Input!$N$148+Input!$N$114)*$N$7)/A6taxstdlife))</f>
        <v>0</v>
      </c>
      <c r="BE554" s="161">
        <f>IF(A6taxstdlife="n/a","n/a",IF(BE$3&gt;(A6taxstdlife+$E554),((Input!$N$148+Input!$N$114)*$N$7)-SUM($N554:BD554),((Input!$N$148+Input!$N$114)*$N$7)/A6taxstdlife))</f>
        <v>0</v>
      </c>
      <c r="BF554" s="161">
        <f>IF(A6taxstdlife="n/a","n/a",IF(BF$3&gt;(A6taxstdlife+$E554),((Input!$N$148+Input!$N$114)*$N$7)-SUM($N554:BE554),((Input!$N$148+Input!$N$114)*$N$7)/A6taxstdlife))</f>
        <v>0</v>
      </c>
      <c r="BG554" s="161">
        <f>IF(A6taxstdlife="n/a","n/a",IF(BG$3&gt;(A6taxstdlife+$E554),((Input!$N$148+Input!$N$114)*$N$7)-SUM($N554:BF554),((Input!$N$148+Input!$N$114)*$N$7)/A6taxstdlife))</f>
        <v>0</v>
      </c>
      <c r="BH554" s="161">
        <f>IF(A6taxstdlife="n/a","n/a",IF(BH$3&gt;(A6taxstdlife+$E554),((Input!$N$148+Input!$N$114)*$N$7)-SUM($N554:BG554),((Input!$N$148+Input!$N$114)*$N$7)/A6taxstdlife))</f>
        <v>0</v>
      </c>
      <c r="BI554" s="161">
        <f>IF(A6taxstdlife="n/a","n/a",IF(BI$3&gt;(A6taxstdlife+$E554),((Input!$N$148+Input!$N$114)*$N$7)-SUM($N554:BH554),((Input!$N$148+Input!$N$114)*$N$7)/A6taxstdlife))</f>
        <v>0</v>
      </c>
      <c r="BJ554" s="19"/>
      <c r="BK554" s="19"/>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s="5" customFormat="1" hidden="1" outlineLevel="2" x14ac:dyDescent="0.2">
      <c r="A555" s="19"/>
      <c r="B555" s="19"/>
      <c r="C555" s="35"/>
      <c r="D555" s="469"/>
      <c r="E555" s="281">
        <v>9</v>
      </c>
      <c r="F555" s="37"/>
      <c r="G555" s="305"/>
      <c r="H555" s="307"/>
      <c r="I555" s="307"/>
      <c r="J555" s="307"/>
      <c r="K555" s="307"/>
      <c r="L555" s="307"/>
      <c r="M555" s="307"/>
      <c r="N555" s="307"/>
      <c r="O555" s="306"/>
      <c r="P555" s="161">
        <f>IF(A6taxstdlife="n/a","n/a",IF(P$3&gt;(A6taxstdlife+$E555),((Input!$O$148+Input!$O$114)*$O$7)-SUM($O555:O555),((Input!$O$148+Input!$O$114)*$O$7)/A6taxstdlife))</f>
        <v>0</v>
      </c>
      <c r="Q555" s="161">
        <f>IF(A6taxstdlife="n/a","n/a",IF(Q$3&gt;(A6taxstdlife+$E555),((Input!$O$148+Input!$O$114)*$O$7)-SUM($O555:P555),((Input!$O$148+Input!$O$114)*$O$7)/A6taxstdlife))</f>
        <v>0</v>
      </c>
      <c r="R555" s="161">
        <f>IF(A6taxstdlife="n/a","n/a",IF(R$3&gt;(A6taxstdlife+$E555),((Input!$O$148+Input!$O$114)*$O$7)-SUM($O555:Q555),((Input!$O$148+Input!$O$114)*$O$7)/A6taxstdlife))</f>
        <v>0</v>
      </c>
      <c r="S555" s="161">
        <f>IF(A6taxstdlife="n/a","n/a",IF(S$3&gt;(A6taxstdlife+$E555),((Input!$O$148+Input!$O$114)*$O$7)-SUM($O555:R555),((Input!$O$148+Input!$O$114)*$O$7)/A6taxstdlife))</f>
        <v>0</v>
      </c>
      <c r="T555" s="161">
        <f>IF(A6taxstdlife="n/a","n/a",IF(T$3&gt;(A6taxstdlife+$E555),((Input!$O$148+Input!$O$114)*$O$7)-SUM($O555:S555),((Input!$O$148+Input!$O$114)*$O$7)/A6taxstdlife))</f>
        <v>0</v>
      </c>
      <c r="U555" s="161">
        <f>IF(A6taxstdlife="n/a","n/a",IF(U$3&gt;(A6taxstdlife+$E555),((Input!$O$148+Input!$O$114)*$O$7)-SUM($O555:T555),((Input!$O$148+Input!$O$114)*$O$7)/A6taxstdlife))</f>
        <v>0</v>
      </c>
      <c r="V555" s="161">
        <f>IF(A6taxstdlife="n/a","n/a",IF(V$3&gt;(A6taxstdlife+$E555),((Input!$O$148+Input!$O$114)*$O$7)-SUM($O555:U555),((Input!$O$148+Input!$O$114)*$O$7)/A6taxstdlife))</f>
        <v>0</v>
      </c>
      <c r="W555" s="161">
        <f>IF(A6taxstdlife="n/a","n/a",IF(W$3&gt;(A6taxstdlife+$E555),((Input!$O$148+Input!$O$114)*$O$7)-SUM($O555:V555),((Input!$O$148+Input!$O$114)*$O$7)/A6taxstdlife))</f>
        <v>0</v>
      </c>
      <c r="X555" s="161">
        <f>IF(A6taxstdlife="n/a","n/a",IF(X$3&gt;(A6taxstdlife+$E555),((Input!$O$148+Input!$O$114)*$O$7)-SUM($O555:W555),((Input!$O$148+Input!$O$114)*$O$7)/A6taxstdlife))</f>
        <v>0</v>
      </c>
      <c r="Y555" s="161">
        <f>IF(A6taxstdlife="n/a","n/a",IF(Y$3&gt;(A6taxstdlife+$E555),((Input!$O$148+Input!$O$114)*$O$7)-SUM($O555:X555),((Input!$O$148+Input!$O$114)*$O$7)/A6taxstdlife))</f>
        <v>0</v>
      </c>
      <c r="Z555" s="161">
        <f>IF(A6taxstdlife="n/a","n/a",IF(Z$3&gt;(A6taxstdlife+$E555),((Input!$O$148+Input!$O$114)*$O$7)-SUM($O555:Y555),((Input!$O$148+Input!$O$114)*$O$7)/A6taxstdlife))</f>
        <v>0</v>
      </c>
      <c r="AA555" s="161">
        <f>IF(A6taxstdlife="n/a","n/a",IF(AA$3&gt;(A6taxstdlife+$E555),((Input!$O$148+Input!$O$114)*$O$7)-SUM($O555:Z555),((Input!$O$148+Input!$O$114)*$O$7)/A6taxstdlife))</f>
        <v>0</v>
      </c>
      <c r="AB555" s="161">
        <f>IF(A6taxstdlife="n/a","n/a",IF(AB$3&gt;(A6taxstdlife+$E555),((Input!$O$148+Input!$O$114)*$O$7)-SUM($O555:AA555),((Input!$O$148+Input!$O$114)*$O$7)/A6taxstdlife))</f>
        <v>0</v>
      </c>
      <c r="AC555" s="161">
        <f>IF(A6taxstdlife="n/a","n/a",IF(AC$3&gt;(A6taxstdlife+$E555),((Input!$O$148+Input!$O$114)*$O$7)-SUM($O555:AB555),((Input!$O$148+Input!$O$114)*$O$7)/A6taxstdlife))</f>
        <v>0</v>
      </c>
      <c r="AD555" s="161">
        <f>IF(A6taxstdlife="n/a","n/a",IF(AD$3&gt;(A6taxstdlife+$E555),((Input!$O$148+Input!$O$114)*$O$7)-SUM($O555:AC555),((Input!$O$148+Input!$O$114)*$O$7)/A6taxstdlife))</f>
        <v>0</v>
      </c>
      <c r="AE555" s="161">
        <f>IF(A6taxstdlife="n/a","n/a",IF(AE$3&gt;(A6taxstdlife+$E555),((Input!$O$148+Input!$O$114)*$O$7)-SUM($O555:AD555),((Input!$O$148+Input!$O$114)*$O$7)/A6taxstdlife))</f>
        <v>0</v>
      </c>
      <c r="AF555" s="161">
        <f>IF(A6taxstdlife="n/a","n/a",IF(AF$3&gt;(A6taxstdlife+$E555),((Input!$O$148+Input!$O$114)*$O$7)-SUM($O555:AE555),((Input!$O$148+Input!$O$114)*$O$7)/A6taxstdlife))</f>
        <v>0</v>
      </c>
      <c r="AG555" s="161">
        <f>IF(A6taxstdlife="n/a","n/a",IF(AG$3&gt;(A6taxstdlife+$E555),((Input!$O$148+Input!$O$114)*$O$7)-SUM($O555:AF555),((Input!$O$148+Input!$O$114)*$O$7)/A6taxstdlife))</f>
        <v>0</v>
      </c>
      <c r="AH555" s="161">
        <f>IF(A6taxstdlife="n/a","n/a",IF(AH$3&gt;(A6taxstdlife+$E555),((Input!$O$148+Input!$O$114)*$O$7)-SUM($O555:AG555),((Input!$O$148+Input!$O$114)*$O$7)/A6taxstdlife))</f>
        <v>0</v>
      </c>
      <c r="AI555" s="161">
        <f>IF(A6taxstdlife="n/a","n/a",IF(AI$3&gt;(A6taxstdlife+$E555),((Input!$O$148+Input!$O$114)*$O$7)-SUM($O555:AH555),((Input!$O$148+Input!$O$114)*$O$7)/A6taxstdlife))</f>
        <v>0</v>
      </c>
      <c r="AJ555" s="161">
        <f>IF(A6taxstdlife="n/a","n/a",IF(AJ$3&gt;(A6taxstdlife+$E555),((Input!$O$148+Input!$O$114)*$O$7)-SUM($O555:AI555),((Input!$O$148+Input!$O$114)*$O$7)/A6taxstdlife))</f>
        <v>0</v>
      </c>
      <c r="AK555" s="161">
        <f>IF(A6taxstdlife="n/a","n/a",IF(AK$3&gt;(A6taxstdlife+$E555),((Input!$O$148+Input!$O$114)*$O$7)-SUM($O555:AJ555),((Input!$O$148+Input!$O$114)*$O$7)/A6taxstdlife))</f>
        <v>0</v>
      </c>
      <c r="AL555" s="161">
        <f>IF(A6taxstdlife="n/a","n/a",IF(AL$3&gt;(A6taxstdlife+$E555),((Input!$O$148+Input!$O$114)*$O$7)-SUM($O555:AK555),((Input!$O$148+Input!$O$114)*$O$7)/A6taxstdlife))</f>
        <v>0</v>
      </c>
      <c r="AM555" s="161">
        <f>IF(A6taxstdlife="n/a","n/a",IF(AM$3&gt;(A6taxstdlife+$E555),((Input!$O$148+Input!$O$114)*$O$7)-SUM($O555:AL555),((Input!$O$148+Input!$O$114)*$O$7)/A6taxstdlife))</f>
        <v>0</v>
      </c>
      <c r="AN555" s="161">
        <f>IF(A6taxstdlife="n/a","n/a",IF(AN$3&gt;(A6taxstdlife+$E555),((Input!$O$148+Input!$O$114)*$O$7)-SUM($O555:AM555),((Input!$O$148+Input!$O$114)*$O$7)/A6taxstdlife))</f>
        <v>0</v>
      </c>
      <c r="AO555" s="161">
        <f>IF(A6taxstdlife="n/a","n/a",IF(AO$3&gt;(A6taxstdlife+$E555),((Input!$O$148+Input!$O$114)*$O$7)-SUM($O555:AN555),((Input!$O$148+Input!$O$114)*$O$7)/A6taxstdlife))</f>
        <v>0</v>
      </c>
      <c r="AP555" s="161">
        <f>IF(A6taxstdlife="n/a","n/a",IF(AP$3&gt;(A6taxstdlife+$E555),((Input!$O$148+Input!$O$114)*$O$7)-SUM($O555:AO555),((Input!$O$148+Input!$O$114)*$O$7)/A6taxstdlife))</f>
        <v>0</v>
      </c>
      <c r="AQ555" s="161">
        <f>IF(A6taxstdlife="n/a","n/a",IF(AQ$3&gt;(A6taxstdlife+$E555),((Input!$O$148+Input!$O$114)*$O$7)-SUM($O555:AP555),((Input!$O$148+Input!$O$114)*$O$7)/A6taxstdlife))</f>
        <v>0</v>
      </c>
      <c r="AR555" s="161">
        <f>IF(A6taxstdlife="n/a","n/a",IF(AR$3&gt;(A6taxstdlife+$E555),((Input!$O$148+Input!$O$114)*$O$7)-SUM($O555:AQ555),((Input!$O$148+Input!$O$114)*$O$7)/A6taxstdlife))</f>
        <v>0</v>
      </c>
      <c r="AS555" s="161">
        <f>IF(A6taxstdlife="n/a","n/a",IF(AS$3&gt;(A6taxstdlife+$E555),((Input!$O$148+Input!$O$114)*$O$7)-SUM($O555:AR555),((Input!$O$148+Input!$O$114)*$O$7)/A6taxstdlife))</f>
        <v>0</v>
      </c>
      <c r="AT555" s="161">
        <f>IF(A6taxstdlife="n/a","n/a",IF(AT$3&gt;(A6taxstdlife+$E555),((Input!$O$148+Input!$O$114)*$O$7)-SUM($O555:AS555),((Input!$O$148+Input!$O$114)*$O$7)/A6taxstdlife))</f>
        <v>0</v>
      </c>
      <c r="AU555" s="161">
        <f>IF(A6taxstdlife="n/a","n/a",IF(AU$3&gt;(A6taxstdlife+$E555),((Input!$O$148+Input!$O$114)*$O$7)-SUM($O555:AT555),((Input!$O$148+Input!$O$114)*$O$7)/A6taxstdlife))</f>
        <v>0</v>
      </c>
      <c r="AV555" s="161">
        <f>IF(A6taxstdlife="n/a","n/a",IF(AV$3&gt;(A6taxstdlife+$E555),((Input!$O$148+Input!$O$114)*$O$7)-SUM($O555:AU555),((Input!$O$148+Input!$O$114)*$O$7)/A6taxstdlife))</f>
        <v>0</v>
      </c>
      <c r="AW555" s="161">
        <f>IF(A6taxstdlife="n/a","n/a",IF(AW$3&gt;(A6taxstdlife+$E555),((Input!$O$148+Input!$O$114)*$O$7)-SUM($O555:AV555),((Input!$O$148+Input!$O$114)*$O$7)/A6taxstdlife))</f>
        <v>0</v>
      </c>
      <c r="AX555" s="161">
        <f>IF(A6taxstdlife="n/a","n/a",IF(AX$3&gt;(A6taxstdlife+$E555),((Input!$O$148+Input!$O$114)*$O$7)-SUM($O555:AW555),((Input!$O$148+Input!$O$114)*$O$7)/A6taxstdlife))</f>
        <v>0</v>
      </c>
      <c r="AY555" s="161">
        <f>IF(A6taxstdlife="n/a","n/a",IF(AY$3&gt;(A6taxstdlife+$E555),((Input!$O$148+Input!$O$114)*$O$7)-SUM($O555:AX555),((Input!$O$148+Input!$O$114)*$O$7)/A6taxstdlife))</f>
        <v>0</v>
      </c>
      <c r="AZ555" s="161">
        <f>IF(A6taxstdlife="n/a","n/a",IF(AZ$3&gt;(A6taxstdlife+$E555),((Input!$O$148+Input!$O$114)*$O$7)-SUM($O555:AY555),((Input!$O$148+Input!$O$114)*$O$7)/A6taxstdlife))</f>
        <v>0</v>
      </c>
      <c r="BA555" s="161">
        <f>IF(A6taxstdlife="n/a","n/a",IF(BA$3&gt;(A6taxstdlife+$E555),((Input!$O$148+Input!$O$114)*$O$7)-SUM($O555:AZ555),((Input!$O$148+Input!$O$114)*$O$7)/A6taxstdlife))</f>
        <v>0</v>
      </c>
      <c r="BB555" s="161">
        <f>IF(A6taxstdlife="n/a","n/a",IF(BB$3&gt;(A6taxstdlife+$E555),((Input!$O$148+Input!$O$114)*$O$7)-SUM($O555:BA555),((Input!$O$148+Input!$O$114)*$O$7)/A6taxstdlife))</f>
        <v>0</v>
      </c>
      <c r="BC555" s="161">
        <f>IF(A6taxstdlife="n/a","n/a",IF(BC$3&gt;(A6taxstdlife+$E555),((Input!$O$148+Input!$O$114)*$O$7)-SUM($O555:BB555),((Input!$O$148+Input!$O$114)*$O$7)/A6taxstdlife))</f>
        <v>0</v>
      </c>
      <c r="BD555" s="161">
        <f>IF(A6taxstdlife="n/a","n/a",IF(BD$3&gt;(A6taxstdlife+$E555),((Input!$O$148+Input!$O$114)*$O$7)-SUM($O555:BC555),((Input!$O$148+Input!$O$114)*$O$7)/A6taxstdlife))</f>
        <v>0</v>
      </c>
      <c r="BE555" s="161">
        <f>IF(A6taxstdlife="n/a","n/a",IF(BE$3&gt;(A6taxstdlife+$E555),((Input!$O$148+Input!$O$114)*$O$7)-SUM($O555:BD555),((Input!$O$148+Input!$O$114)*$O$7)/A6taxstdlife))</f>
        <v>0</v>
      </c>
      <c r="BF555" s="161">
        <f>IF(A6taxstdlife="n/a","n/a",IF(BF$3&gt;(A6taxstdlife+$E555),((Input!$O$148+Input!$O$114)*$O$7)-SUM($O555:BE555),((Input!$O$148+Input!$O$114)*$O$7)/A6taxstdlife))</f>
        <v>0</v>
      </c>
      <c r="BG555" s="161">
        <f>IF(A6taxstdlife="n/a","n/a",IF(BG$3&gt;(A6taxstdlife+$E555),((Input!$O$148+Input!$O$114)*$O$7)-SUM($O555:BF555),((Input!$O$148+Input!$O$114)*$O$7)/A6taxstdlife))</f>
        <v>0</v>
      </c>
      <c r="BH555" s="161">
        <f>IF(A6taxstdlife="n/a","n/a",IF(BH$3&gt;(A6taxstdlife+$E555),((Input!$O$148+Input!$O$114)*$O$7)-SUM($O555:BG555),((Input!$O$148+Input!$O$114)*$O$7)/A6taxstdlife))</f>
        <v>0</v>
      </c>
      <c r="BI555" s="161">
        <f>IF(A6taxstdlife="n/a","n/a",IF(BI$3&gt;(A6taxstdlife+$E555),((Input!$O$148+Input!$O$114)*$O$7)-SUM($O555:BH555),((Input!$O$148+Input!$O$114)*$O$7)/A6taxstdlife))</f>
        <v>0</v>
      </c>
      <c r="BJ555" s="19"/>
      <c r="BK555" s="19"/>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s="5" customFormat="1" hidden="1" outlineLevel="2" x14ac:dyDescent="0.2">
      <c r="A556" s="19"/>
      <c r="B556" s="19"/>
      <c r="C556" s="35"/>
      <c r="D556" s="469"/>
      <c r="E556" s="282">
        <v>10</v>
      </c>
      <c r="F556" s="37"/>
      <c r="G556" s="305"/>
      <c r="H556" s="307"/>
      <c r="I556" s="307"/>
      <c r="J556" s="307"/>
      <c r="K556" s="307"/>
      <c r="L556" s="307"/>
      <c r="M556" s="307"/>
      <c r="N556" s="307"/>
      <c r="O556" s="307"/>
      <c r="P556" s="306"/>
      <c r="Q556" s="161">
        <f>IF(A6taxstdlife="n/a","n/a",IF(Q$3&gt;(A6taxstdlife+$E556),((Input!$P$148+Input!$P$114)*$P$7)-SUM($P556:P556),((Input!$P$148+Input!$P$114)*$P$7)/A6taxstdlife))</f>
        <v>0</v>
      </c>
      <c r="R556" s="161">
        <f>IF(A6taxstdlife="n/a","n/a",IF(R$3&gt;(A6taxstdlife+$E556),((Input!$P$148+Input!$P$114)*$P$7)-SUM($P556:Q556),((Input!$P$148+Input!$P$114)*$P$7)/A6taxstdlife))</f>
        <v>0</v>
      </c>
      <c r="S556" s="161">
        <f>IF(A6taxstdlife="n/a","n/a",IF(S$3&gt;(A6taxstdlife+$E556),((Input!$P$148+Input!$P$114)*$P$7)-SUM($P556:R556),((Input!$P$148+Input!$P$114)*$P$7)/A6taxstdlife))</f>
        <v>0</v>
      </c>
      <c r="T556" s="161">
        <f>IF(A6taxstdlife="n/a","n/a",IF(T$3&gt;(A6taxstdlife+$E556),((Input!$P$148+Input!$P$114)*$P$7)-SUM($P556:S556),((Input!$P$148+Input!$P$114)*$P$7)/A6taxstdlife))</f>
        <v>0</v>
      </c>
      <c r="U556" s="161">
        <f>IF(A6taxstdlife="n/a","n/a",IF(U$3&gt;(A6taxstdlife+$E556),((Input!$P$148+Input!$P$114)*$P$7)-SUM($P556:T556),((Input!$P$148+Input!$P$114)*$P$7)/A6taxstdlife))</f>
        <v>0</v>
      </c>
      <c r="V556" s="161">
        <f>IF(A6taxstdlife="n/a","n/a",IF(V$3&gt;(A6taxstdlife+$E556),((Input!$P$148+Input!$P$114)*$P$7)-SUM($P556:U556),((Input!$P$148+Input!$P$114)*$P$7)/A6taxstdlife))</f>
        <v>0</v>
      </c>
      <c r="W556" s="161">
        <f>IF(A6taxstdlife="n/a","n/a",IF(W$3&gt;(A6taxstdlife+$E556),((Input!$P$148+Input!$P$114)*$P$7)-SUM($P556:V556),((Input!$P$148+Input!$P$114)*$P$7)/A6taxstdlife))</f>
        <v>0</v>
      </c>
      <c r="X556" s="161">
        <f>IF(A6taxstdlife="n/a","n/a",IF(X$3&gt;(A6taxstdlife+$E556),((Input!$P$148+Input!$P$114)*$P$7)-SUM($P556:W556),((Input!$P$148+Input!$P$114)*$P$7)/A6taxstdlife))</f>
        <v>0</v>
      </c>
      <c r="Y556" s="161">
        <f>IF(A6taxstdlife="n/a","n/a",IF(Y$3&gt;(A6taxstdlife+$E556),((Input!$P$148+Input!$P$114)*$P$7)-SUM($P556:X556),((Input!$P$148+Input!$P$114)*$P$7)/A6taxstdlife))</f>
        <v>0</v>
      </c>
      <c r="Z556" s="161">
        <f>IF(A6taxstdlife="n/a","n/a",IF(Z$3&gt;(A6taxstdlife+$E556),((Input!$P$148+Input!$P$114)*$P$7)-SUM($P556:Y556),((Input!$P$148+Input!$P$114)*$P$7)/A6taxstdlife))</f>
        <v>0</v>
      </c>
      <c r="AA556" s="161">
        <f>IF(A6taxstdlife="n/a","n/a",IF(AA$3&gt;(A6taxstdlife+$E556),((Input!$P$148+Input!$P$114)*$P$7)-SUM($P556:Z556),((Input!$P$148+Input!$P$114)*$P$7)/A6taxstdlife))</f>
        <v>0</v>
      </c>
      <c r="AB556" s="161">
        <f>IF(A6taxstdlife="n/a","n/a",IF(AB$3&gt;(A6taxstdlife+$E556),((Input!$P$148+Input!$P$114)*$P$7)-SUM($P556:AA556),((Input!$P$148+Input!$P$114)*$P$7)/A6taxstdlife))</f>
        <v>0</v>
      </c>
      <c r="AC556" s="161">
        <f>IF(A6taxstdlife="n/a","n/a",IF(AC$3&gt;(A6taxstdlife+$E556),((Input!$P$148+Input!$P$114)*$P$7)-SUM($P556:AB556),((Input!$P$148+Input!$P$114)*$P$7)/A6taxstdlife))</f>
        <v>0</v>
      </c>
      <c r="AD556" s="161">
        <f>IF(A6taxstdlife="n/a","n/a",IF(AD$3&gt;(A6taxstdlife+$E556),((Input!$P$148+Input!$P$114)*$P$7)-SUM($P556:AC556),((Input!$P$148+Input!$P$114)*$P$7)/A6taxstdlife))</f>
        <v>0</v>
      </c>
      <c r="AE556" s="161">
        <f>IF(A6taxstdlife="n/a","n/a",IF(AE$3&gt;(A6taxstdlife+$E556),((Input!$P$148+Input!$P$114)*$P$7)-SUM($P556:AD556),((Input!$P$148+Input!$P$114)*$P$7)/A6taxstdlife))</f>
        <v>0</v>
      </c>
      <c r="AF556" s="161">
        <f>IF(A6taxstdlife="n/a","n/a",IF(AF$3&gt;(A6taxstdlife+$E556),((Input!$P$148+Input!$P$114)*$P$7)-SUM($P556:AE556),((Input!$P$148+Input!$P$114)*$P$7)/A6taxstdlife))</f>
        <v>0</v>
      </c>
      <c r="AG556" s="161">
        <f>IF(A6taxstdlife="n/a","n/a",IF(AG$3&gt;(A6taxstdlife+$E556),((Input!$P$148+Input!$P$114)*$P$7)-SUM($P556:AF556),((Input!$P$148+Input!$P$114)*$P$7)/A6taxstdlife))</f>
        <v>0</v>
      </c>
      <c r="AH556" s="161">
        <f>IF(A6taxstdlife="n/a","n/a",IF(AH$3&gt;(A6taxstdlife+$E556),((Input!$P$148+Input!$P$114)*$P$7)-SUM($P556:AG556),((Input!$P$148+Input!$P$114)*$P$7)/A6taxstdlife))</f>
        <v>0</v>
      </c>
      <c r="AI556" s="161">
        <f>IF(A6taxstdlife="n/a","n/a",IF(AI$3&gt;(A6taxstdlife+$E556),((Input!$P$148+Input!$P$114)*$P$7)-SUM($P556:AH556),((Input!$P$148+Input!$P$114)*$P$7)/A6taxstdlife))</f>
        <v>0</v>
      </c>
      <c r="AJ556" s="161">
        <f>IF(A6taxstdlife="n/a","n/a",IF(AJ$3&gt;(A6taxstdlife+$E556),((Input!$P$148+Input!$P$114)*$P$7)-SUM($P556:AI556),((Input!$P$148+Input!$P$114)*$P$7)/A6taxstdlife))</f>
        <v>0</v>
      </c>
      <c r="AK556" s="161">
        <f>IF(A6taxstdlife="n/a","n/a",IF(AK$3&gt;(A6taxstdlife+$E556),((Input!$P$148+Input!$P$114)*$P$7)-SUM($P556:AJ556),((Input!$P$148+Input!$P$114)*$P$7)/A6taxstdlife))</f>
        <v>0</v>
      </c>
      <c r="AL556" s="161">
        <f>IF(A6taxstdlife="n/a","n/a",IF(AL$3&gt;(A6taxstdlife+$E556),((Input!$P$148+Input!$P$114)*$P$7)-SUM($P556:AK556),((Input!$P$148+Input!$P$114)*$P$7)/A6taxstdlife))</f>
        <v>0</v>
      </c>
      <c r="AM556" s="161">
        <f>IF(A6taxstdlife="n/a","n/a",IF(AM$3&gt;(A6taxstdlife+$E556),((Input!$P$148+Input!$P$114)*$P$7)-SUM($P556:AL556),((Input!$P$148+Input!$P$114)*$P$7)/A6taxstdlife))</f>
        <v>0</v>
      </c>
      <c r="AN556" s="161">
        <f>IF(A6taxstdlife="n/a","n/a",IF(AN$3&gt;(A6taxstdlife+$E556),((Input!$P$148+Input!$P$114)*$P$7)-SUM($P556:AM556),((Input!$P$148+Input!$P$114)*$P$7)/A6taxstdlife))</f>
        <v>0</v>
      </c>
      <c r="AO556" s="161">
        <f>IF(A6taxstdlife="n/a","n/a",IF(AO$3&gt;(A6taxstdlife+$E556),((Input!$P$148+Input!$P$114)*$P$7)-SUM($P556:AN556),((Input!$P$148+Input!$P$114)*$P$7)/A6taxstdlife))</f>
        <v>0</v>
      </c>
      <c r="AP556" s="161">
        <f>IF(A6taxstdlife="n/a","n/a",IF(AP$3&gt;(A6taxstdlife+$E556),((Input!$P$148+Input!$P$114)*$P$7)-SUM($P556:AO556),((Input!$P$148+Input!$P$114)*$P$7)/A6taxstdlife))</f>
        <v>0</v>
      </c>
      <c r="AQ556" s="161">
        <f>IF(A6taxstdlife="n/a","n/a",IF(AQ$3&gt;(A6taxstdlife+$E556),((Input!$P$148+Input!$P$114)*$P$7)-SUM($P556:AP556),((Input!$P$148+Input!$P$114)*$P$7)/A6taxstdlife))</f>
        <v>0</v>
      </c>
      <c r="AR556" s="161">
        <f>IF(A6taxstdlife="n/a","n/a",IF(AR$3&gt;(A6taxstdlife+$E556),((Input!$P$148+Input!$P$114)*$P$7)-SUM($P556:AQ556),((Input!$P$148+Input!$P$114)*$P$7)/A6taxstdlife))</f>
        <v>0</v>
      </c>
      <c r="AS556" s="161">
        <f>IF(A6taxstdlife="n/a","n/a",IF(AS$3&gt;(A6taxstdlife+$E556),((Input!$P$148+Input!$P$114)*$P$7)-SUM($P556:AR556),((Input!$P$148+Input!$P$114)*$P$7)/A6taxstdlife))</f>
        <v>0</v>
      </c>
      <c r="AT556" s="161">
        <f>IF(A6taxstdlife="n/a","n/a",IF(AT$3&gt;(A6taxstdlife+$E556),((Input!$P$148+Input!$P$114)*$P$7)-SUM($P556:AS556),((Input!$P$148+Input!$P$114)*$P$7)/A6taxstdlife))</f>
        <v>0</v>
      </c>
      <c r="AU556" s="161">
        <f>IF(A6taxstdlife="n/a","n/a",IF(AU$3&gt;(A6taxstdlife+$E556),((Input!$P$148+Input!$P$114)*$P$7)-SUM($P556:AT556),((Input!$P$148+Input!$P$114)*$P$7)/A6taxstdlife))</f>
        <v>0</v>
      </c>
      <c r="AV556" s="161">
        <f>IF(A6taxstdlife="n/a","n/a",IF(AV$3&gt;(A6taxstdlife+$E556),((Input!$P$148+Input!$P$114)*$P$7)-SUM($P556:AU556),((Input!$P$148+Input!$P$114)*$P$7)/A6taxstdlife))</f>
        <v>0</v>
      </c>
      <c r="AW556" s="161">
        <f>IF(A6taxstdlife="n/a","n/a",IF(AW$3&gt;(A6taxstdlife+$E556),((Input!$P$148+Input!$P$114)*$P$7)-SUM($P556:AV556),((Input!$P$148+Input!$P$114)*$P$7)/A6taxstdlife))</f>
        <v>0</v>
      </c>
      <c r="AX556" s="161">
        <f>IF(A6taxstdlife="n/a","n/a",IF(AX$3&gt;(A6taxstdlife+$E556),((Input!$P$148+Input!$P$114)*$P$7)-SUM($P556:AW556),((Input!$P$148+Input!$P$114)*$P$7)/A6taxstdlife))</f>
        <v>0</v>
      </c>
      <c r="AY556" s="161">
        <f>IF(A6taxstdlife="n/a","n/a",IF(AY$3&gt;(A6taxstdlife+$E556),((Input!$P$148+Input!$P$114)*$P$7)-SUM($P556:AX556),((Input!$P$148+Input!$P$114)*$P$7)/A6taxstdlife))</f>
        <v>0</v>
      </c>
      <c r="AZ556" s="161">
        <f>IF(A6taxstdlife="n/a","n/a",IF(AZ$3&gt;(A6taxstdlife+$E556),((Input!$P$148+Input!$P$114)*$P$7)-SUM($P556:AY556),((Input!$P$148+Input!$P$114)*$P$7)/A6taxstdlife))</f>
        <v>0</v>
      </c>
      <c r="BA556" s="161">
        <f>IF(A6taxstdlife="n/a","n/a",IF(BA$3&gt;(A6taxstdlife+$E556),((Input!$P$148+Input!$P$114)*$P$7)-SUM($P556:AZ556),((Input!$P$148+Input!$P$114)*$P$7)/A6taxstdlife))</f>
        <v>0</v>
      </c>
      <c r="BB556" s="161">
        <f>IF(A6taxstdlife="n/a","n/a",IF(BB$3&gt;(A6taxstdlife+$E556),((Input!$P$148+Input!$P$114)*$P$7)-SUM($P556:BA556),((Input!$P$148+Input!$P$114)*$P$7)/A6taxstdlife))</f>
        <v>0</v>
      </c>
      <c r="BC556" s="161">
        <f>IF(A6taxstdlife="n/a","n/a",IF(BC$3&gt;(A6taxstdlife+$E556),((Input!$P$148+Input!$P$114)*$P$7)-SUM($P556:BB556),((Input!$P$148+Input!$P$114)*$P$7)/A6taxstdlife))</f>
        <v>0</v>
      </c>
      <c r="BD556" s="161">
        <f>IF(A6taxstdlife="n/a","n/a",IF(BD$3&gt;(A6taxstdlife+$E556),((Input!$P$148+Input!$P$114)*$P$7)-SUM($P556:BC556),((Input!$P$148+Input!$P$114)*$P$7)/A6taxstdlife))</f>
        <v>0</v>
      </c>
      <c r="BE556" s="161">
        <f>IF(A6taxstdlife="n/a","n/a",IF(BE$3&gt;(A6taxstdlife+$E556),((Input!$P$148+Input!$P$114)*$P$7)-SUM($P556:BD556),((Input!$P$148+Input!$P$114)*$P$7)/A6taxstdlife))</f>
        <v>0</v>
      </c>
      <c r="BF556" s="161">
        <f>IF(A6taxstdlife="n/a","n/a",IF(BF$3&gt;(A6taxstdlife+$E556),((Input!$P$148+Input!$P$114)*$P$7)-SUM($P556:BE556),((Input!$P$148+Input!$P$114)*$P$7)/A6taxstdlife))</f>
        <v>0</v>
      </c>
      <c r="BG556" s="161">
        <f>IF(A6taxstdlife="n/a","n/a",IF(BG$3&gt;(A6taxstdlife+$E556),((Input!$P$148+Input!$P$114)*$P$7)-SUM($P556:BF556),((Input!$P$148+Input!$P$114)*$P$7)/A6taxstdlife))</f>
        <v>0</v>
      </c>
      <c r="BH556" s="161">
        <f>IF(A6taxstdlife="n/a","n/a",IF(BH$3&gt;(A6taxstdlife+$E556),((Input!$P$148+Input!$P$114)*$P$7)-SUM($P556:BG556),((Input!$P$148+Input!$P$114)*$P$7)/A6taxstdlife))</f>
        <v>0</v>
      </c>
      <c r="BI556" s="161">
        <f>IF(A6taxstdlife="n/a","n/a",IF(BI$3&gt;(A6taxstdlife+$E556),((Input!$P$148+Input!$P$114)*$P$7)-SUM($P556:BH556),((Input!$P$148+Input!$P$114)*$P$7)/A6taxstdlife))</f>
        <v>0</v>
      </c>
      <c r="BJ556" s="19"/>
      <c r="BK556" s="19"/>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s="5" customFormat="1" hidden="1" outlineLevel="1" x14ac:dyDescent="0.2">
      <c r="A557" s="19"/>
      <c r="B557" s="19"/>
      <c r="C557" s="35">
        <f>Asset6</f>
        <v>0</v>
      </c>
      <c r="D557" s="19"/>
      <c r="E557" s="19"/>
      <c r="F557" s="32"/>
      <c r="G557" s="156">
        <f t="shared" ref="G557:AL557" si="116">SUM(G545:G556)</f>
        <v>0</v>
      </c>
      <c r="H557" s="156">
        <f t="shared" si="116"/>
        <v>0</v>
      </c>
      <c r="I557" s="156">
        <f t="shared" si="116"/>
        <v>0</v>
      </c>
      <c r="J557" s="156">
        <f t="shared" si="116"/>
        <v>0</v>
      </c>
      <c r="K557" s="156">
        <f t="shared" si="116"/>
        <v>0</v>
      </c>
      <c r="L557" s="156">
        <f t="shared" si="116"/>
        <v>0</v>
      </c>
      <c r="M557" s="156">
        <f t="shared" si="116"/>
        <v>0</v>
      </c>
      <c r="N557" s="156">
        <f t="shared" si="116"/>
        <v>0</v>
      </c>
      <c r="O557" s="156">
        <f t="shared" si="116"/>
        <v>0</v>
      </c>
      <c r="P557" s="156">
        <f t="shared" si="116"/>
        <v>0</v>
      </c>
      <c r="Q557" s="156">
        <f t="shared" si="116"/>
        <v>0</v>
      </c>
      <c r="R557" s="156">
        <f t="shared" si="116"/>
        <v>0</v>
      </c>
      <c r="S557" s="156">
        <f t="shared" si="116"/>
        <v>0</v>
      </c>
      <c r="T557" s="156">
        <f t="shared" si="116"/>
        <v>0</v>
      </c>
      <c r="U557" s="156">
        <f t="shared" si="116"/>
        <v>0</v>
      </c>
      <c r="V557" s="156">
        <f t="shared" si="116"/>
        <v>0</v>
      </c>
      <c r="W557" s="156">
        <f t="shared" si="116"/>
        <v>0</v>
      </c>
      <c r="X557" s="156">
        <f t="shared" si="116"/>
        <v>0</v>
      </c>
      <c r="Y557" s="156">
        <f t="shared" si="116"/>
        <v>0</v>
      </c>
      <c r="Z557" s="156">
        <f t="shared" si="116"/>
        <v>0</v>
      </c>
      <c r="AA557" s="156">
        <f t="shared" si="116"/>
        <v>0</v>
      </c>
      <c r="AB557" s="156">
        <f t="shared" si="116"/>
        <v>0</v>
      </c>
      <c r="AC557" s="156">
        <f t="shared" si="116"/>
        <v>0</v>
      </c>
      <c r="AD557" s="156">
        <f t="shared" si="116"/>
        <v>0</v>
      </c>
      <c r="AE557" s="156">
        <f t="shared" si="116"/>
        <v>0</v>
      </c>
      <c r="AF557" s="156">
        <f t="shared" si="116"/>
        <v>0</v>
      </c>
      <c r="AG557" s="156">
        <f t="shared" si="116"/>
        <v>0</v>
      </c>
      <c r="AH557" s="156">
        <f t="shared" si="116"/>
        <v>0</v>
      </c>
      <c r="AI557" s="156">
        <f t="shared" si="116"/>
        <v>0</v>
      </c>
      <c r="AJ557" s="156">
        <f t="shared" si="116"/>
        <v>0</v>
      </c>
      <c r="AK557" s="156">
        <f t="shared" si="116"/>
        <v>0</v>
      </c>
      <c r="AL557" s="156">
        <f t="shared" si="116"/>
        <v>0</v>
      </c>
      <c r="AM557" s="156">
        <f t="shared" ref="AM557:BI557" si="117">SUM(AM545:AM556)</f>
        <v>0</v>
      </c>
      <c r="AN557" s="156">
        <f t="shared" si="117"/>
        <v>0</v>
      </c>
      <c r="AO557" s="156">
        <f t="shared" si="117"/>
        <v>0</v>
      </c>
      <c r="AP557" s="156">
        <f t="shared" si="117"/>
        <v>0</v>
      </c>
      <c r="AQ557" s="156">
        <f t="shared" si="117"/>
        <v>0</v>
      </c>
      <c r="AR557" s="156">
        <f t="shared" si="117"/>
        <v>0</v>
      </c>
      <c r="AS557" s="156">
        <f t="shared" si="117"/>
        <v>0</v>
      </c>
      <c r="AT557" s="156">
        <f t="shared" si="117"/>
        <v>0</v>
      </c>
      <c r="AU557" s="156">
        <f t="shared" si="117"/>
        <v>0</v>
      </c>
      <c r="AV557" s="156">
        <f t="shared" si="117"/>
        <v>0</v>
      </c>
      <c r="AW557" s="156">
        <f t="shared" si="117"/>
        <v>0</v>
      </c>
      <c r="AX557" s="156">
        <f t="shared" si="117"/>
        <v>0</v>
      </c>
      <c r="AY557" s="156">
        <f t="shared" si="117"/>
        <v>0</v>
      </c>
      <c r="AZ557" s="156">
        <f t="shared" si="117"/>
        <v>0</v>
      </c>
      <c r="BA557" s="156">
        <f t="shared" si="117"/>
        <v>0</v>
      </c>
      <c r="BB557" s="156">
        <f t="shared" si="117"/>
        <v>0</v>
      </c>
      <c r="BC557" s="156">
        <f t="shared" si="117"/>
        <v>0</v>
      </c>
      <c r="BD557" s="156">
        <f t="shared" si="117"/>
        <v>0</v>
      </c>
      <c r="BE557" s="156">
        <f t="shared" si="117"/>
        <v>0</v>
      </c>
      <c r="BF557" s="156">
        <f t="shared" si="117"/>
        <v>0</v>
      </c>
      <c r="BG557" s="156">
        <f t="shared" si="117"/>
        <v>0</v>
      </c>
      <c r="BH557" s="156">
        <f t="shared" si="117"/>
        <v>0</v>
      </c>
      <c r="BI557" s="156">
        <f t="shared" si="117"/>
        <v>0</v>
      </c>
      <c r="BJ557" s="19"/>
      <c r="BK557" s="19"/>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s="5" customFormat="1" hidden="1" outlineLevel="2" x14ac:dyDescent="0.2">
      <c r="A558" s="19"/>
      <c r="B558" s="42" t="str">
        <f>C570</f>
        <v>Customer Metering and Load Control</v>
      </c>
      <c r="C558" s="43"/>
      <c r="D558" s="44" t="s">
        <v>72</v>
      </c>
      <c r="E558" s="43"/>
      <c r="F558" s="45"/>
      <c r="G558" s="160">
        <f>IF(G$3&gt;A7taxremlife,A7taxvalue-SUM($F558:F558),IF(A7taxremlife="N/A","n/a",A7taxvalue/A7taxremlife))</f>
        <v>7.9375809498142225</v>
      </c>
      <c r="H558" s="160">
        <f>IF(H$3&gt;A7taxremlife,A7taxvalue-SUM($F558:G558),IF(A7taxremlife="N/A","n/a",A7taxvalue/A7taxremlife))</f>
        <v>7.9375809498142225</v>
      </c>
      <c r="I558" s="160">
        <f>IF(I$3&gt;A7taxremlife,A7taxvalue-SUM($F558:H558),IF(A7taxremlife="N/A","n/a",A7taxvalue/A7taxremlife))</f>
        <v>7.9375809498142225</v>
      </c>
      <c r="J558" s="160">
        <f>IF(J$3&gt;A7taxremlife,A7taxvalue-SUM($F558:I558),IF(A7taxremlife="N/A","n/a",A7taxvalue/A7taxremlife))</f>
        <v>7.9375809498142225</v>
      </c>
      <c r="K558" s="160">
        <f>IF(K$3&gt;A7taxremlife,A7taxvalue-SUM($F558:J558),IF(A7taxremlife="N/A","n/a",A7taxvalue/A7taxremlife))</f>
        <v>7.9375809498142225</v>
      </c>
      <c r="L558" s="160">
        <f>IF(L$3&gt;A7taxremlife,A7taxvalue-SUM($F558:K558),IF(A7taxremlife="N/A","n/a",A7taxvalue/A7taxremlife))</f>
        <v>7.9375809498142225</v>
      </c>
      <c r="M558" s="160">
        <f>IF(M$3&gt;A7taxremlife,A7taxvalue-SUM($F558:L558),IF(A7taxremlife="N/A","n/a",A7taxvalue/A7taxremlife))</f>
        <v>7.9375809498142225</v>
      </c>
      <c r="N558" s="160">
        <f>IF(N$3&gt;A7taxremlife,A7taxvalue-SUM($F558:M558),IF(A7taxremlife="N/A","n/a",A7taxvalue/A7taxremlife))</f>
        <v>7.9375809498142225</v>
      </c>
      <c r="O558" s="160">
        <f>IF(O$3&gt;A7taxremlife,A7taxvalue-SUM($F558:N558),IF(A7taxremlife="N/A","n/a",A7taxvalue/A7taxremlife))</f>
        <v>7.9375809498142225</v>
      </c>
      <c r="P558" s="160">
        <f>IF(P$3&gt;A7taxremlife,A7taxvalue-SUM($F558:O558),IF(A7taxremlife="N/A","n/a",A7taxvalue/A7taxremlife))</f>
        <v>7.9375809498142225</v>
      </c>
      <c r="Q558" s="160">
        <f>IF(Q$3&gt;A7taxremlife,A7taxvalue-SUM($F558:P558),IF(A7taxremlife="N/A","n/a",A7taxvalue/A7taxremlife))</f>
        <v>7.9375809498142225</v>
      </c>
      <c r="R558" s="160">
        <f>IF(R$3&gt;A7taxremlife,A7taxvalue-SUM($F558:Q558),IF(A7taxremlife="N/A","n/a",A7taxvalue/A7taxremlife))</f>
        <v>7.9375809498142225</v>
      </c>
      <c r="S558" s="160">
        <f>IF(S$3&gt;A7taxremlife,A7taxvalue-SUM($F558:R558),IF(A7taxremlife="N/A","n/a",A7taxvalue/A7taxremlife))</f>
        <v>7.9375809498142225</v>
      </c>
      <c r="T558" s="160">
        <f>IF(T$3&gt;A7taxremlife,A7taxvalue-SUM($F558:S558),IF(A7taxremlife="N/A","n/a",A7taxvalue/A7taxremlife))</f>
        <v>7.9375809498142225</v>
      </c>
      <c r="U558" s="160">
        <f>IF(U$3&gt;A7taxremlife,A7taxvalue-SUM($F558:T558),IF(A7taxremlife="N/A","n/a",A7taxvalue/A7taxremlife))</f>
        <v>4.0415589217427339</v>
      </c>
      <c r="V558" s="160">
        <f>IF(V$3&gt;A7taxremlife,A7taxvalue-SUM($F558:U558),IF(A7taxremlife="N/A","n/a",A7taxvalue/A7taxremlife))</f>
        <v>0</v>
      </c>
      <c r="W558" s="160">
        <f>IF(W$3&gt;A7taxremlife,A7taxvalue-SUM($F558:V558),IF(A7taxremlife="N/A","n/a",A7taxvalue/A7taxremlife))</f>
        <v>0</v>
      </c>
      <c r="X558" s="160">
        <f>IF(X$3&gt;A7taxremlife,A7taxvalue-SUM($F558:W558),IF(A7taxremlife="N/A","n/a",A7taxvalue/A7taxremlife))</f>
        <v>0</v>
      </c>
      <c r="Y558" s="160">
        <f>IF(Y$3&gt;A7taxremlife,A7taxvalue-SUM($F558:X558),IF(A7taxremlife="N/A","n/a",A7taxvalue/A7taxremlife))</f>
        <v>0</v>
      </c>
      <c r="Z558" s="160">
        <f>IF(Z$3&gt;A7taxremlife,A7taxvalue-SUM($F558:Y558),IF(A7taxremlife="N/A","n/a",A7taxvalue/A7taxremlife))</f>
        <v>0</v>
      </c>
      <c r="AA558" s="160">
        <f>IF(AA$3&gt;A7taxremlife,A7taxvalue-SUM($F558:Z558),IF(A7taxremlife="N/A","n/a",A7taxvalue/A7taxremlife))</f>
        <v>0</v>
      </c>
      <c r="AB558" s="160">
        <f>IF(AB$3&gt;A7taxremlife,A7taxvalue-SUM($F558:AA558),IF(A7taxremlife="N/A","n/a",A7taxvalue/A7taxremlife))</f>
        <v>0</v>
      </c>
      <c r="AC558" s="160">
        <f>IF(AC$3&gt;A7taxremlife,A7taxvalue-SUM($F558:AB558),IF(A7taxremlife="N/A","n/a",A7taxvalue/A7taxremlife))</f>
        <v>0</v>
      </c>
      <c r="AD558" s="160">
        <f>IF(AD$3&gt;A7taxremlife,A7taxvalue-SUM($F558:AC558),IF(A7taxremlife="N/A","n/a",A7taxvalue/A7taxremlife))</f>
        <v>0</v>
      </c>
      <c r="AE558" s="160">
        <f>IF(AE$3&gt;A7taxremlife,A7taxvalue-SUM($F558:AD558),IF(A7taxremlife="N/A","n/a",A7taxvalue/A7taxremlife))</f>
        <v>0</v>
      </c>
      <c r="AF558" s="160">
        <f>IF(AF$3&gt;A7taxremlife,A7taxvalue-SUM($F558:AE558),IF(A7taxremlife="N/A","n/a",A7taxvalue/A7taxremlife))</f>
        <v>0</v>
      </c>
      <c r="AG558" s="160">
        <f>IF(AG$3&gt;A7taxremlife,A7taxvalue-SUM($F558:AF558),IF(A7taxremlife="N/A","n/a",A7taxvalue/A7taxremlife))</f>
        <v>0</v>
      </c>
      <c r="AH558" s="160">
        <f>IF(AH$3&gt;A7taxremlife,A7taxvalue-SUM($F558:AG558),IF(A7taxremlife="N/A","n/a",A7taxvalue/A7taxremlife))</f>
        <v>0</v>
      </c>
      <c r="AI558" s="160">
        <f>IF(AI$3&gt;A7taxremlife,A7taxvalue-SUM($F558:AH558),IF(A7taxremlife="N/A","n/a",A7taxvalue/A7taxremlife))</f>
        <v>0</v>
      </c>
      <c r="AJ558" s="160">
        <f>IF(AJ$3&gt;A7taxremlife,A7taxvalue-SUM($F558:AI558),IF(A7taxremlife="N/A","n/a",A7taxvalue/A7taxremlife))</f>
        <v>0</v>
      </c>
      <c r="AK558" s="160">
        <f>IF(AK$3&gt;A7taxremlife,A7taxvalue-SUM($F558:AJ558),IF(A7taxremlife="N/A","n/a",A7taxvalue/A7taxremlife))</f>
        <v>0</v>
      </c>
      <c r="AL558" s="160">
        <f>IF(AL$3&gt;A7taxremlife,A7taxvalue-SUM($F558:AK558),IF(A7taxremlife="N/A","n/a",A7taxvalue/A7taxremlife))</f>
        <v>0</v>
      </c>
      <c r="AM558" s="160">
        <f>IF(AM$3&gt;A7taxremlife,A7taxvalue-SUM($F558:AL558),IF(A7taxremlife="N/A","n/a",A7taxvalue/A7taxremlife))</f>
        <v>0</v>
      </c>
      <c r="AN558" s="160">
        <f>IF(AN$3&gt;A7taxremlife,A7taxvalue-SUM($F558:AM558),IF(A7taxremlife="N/A","n/a",A7taxvalue/A7taxremlife))</f>
        <v>0</v>
      </c>
      <c r="AO558" s="160">
        <f>IF(AO$3&gt;A7taxremlife,A7taxvalue-SUM($F558:AN558),IF(A7taxremlife="N/A","n/a",A7taxvalue/A7taxremlife))</f>
        <v>0</v>
      </c>
      <c r="AP558" s="160">
        <f>IF(AP$3&gt;A7taxremlife,A7taxvalue-SUM($F558:AO558),IF(A7taxremlife="N/A","n/a",A7taxvalue/A7taxremlife))</f>
        <v>0</v>
      </c>
      <c r="AQ558" s="160">
        <f>IF(AQ$3&gt;A7taxremlife,A7taxvalue-SUM($F558:AP558),IF(A7taxremlife="N/A","n/a",A7taxvalue/A7taxremlife))</f>
        <v>0</v>
      </c>
      <c r="AR558" s="160">
        <f>IF(AR$3&gt;A7taxremlife,A7taxvalue-SUM($F558:AQ558),IF(A7taxremlife="N/A","n/a",A7taxvalue/A7taxremlife))</f>
        <v>0</v>
      </c>
      <c r="AS558" s="160">
        <f>IF(AS$3&gt;A7taxremlife,A7taxvalue-SUM($F558:AR558),IF(A7taxremlife="N/A","n/a",A7taxvalue/A7taxremlife))</f>
        <v>0</v>
      </c>
      <c r="AT558" s="160">
        <f>IF(AT$3&gt;A7taxremlife,A7taxvalue-SUM($F558:AS558),IF(A7taxremlife="N/A","n/a",A7taxvalue/A7taxremlife))</f>
        <v>0</v>
      </c>
      <c r="AU558" s="160">
        <f>IF(AU$3&gt;A7taxremlife,A7taxvalue-SUM($F558:AT558),IF(A7taxremlife="N/A","n/a",A7taxvalue/A7taxremlife))</f>
        <v>0</v>
      </c>
      <c r="AV558" s="160">
        <f>IF(AV$3&gt;A7taxremlife,A7taxvalue-SUM($F558:AU558),IF(A7taxremlife="N/A","n/a",A7taxvalue/A7taxremlife))</f>
        <v>0</v>
      </c>
      <c r="AW558" s="160">
        <f>IF(AW$3&gt;A7taxremlife,A7taxvalue-SUM($F558:AV558),IF(A7taxremlife="N/A","n/a",A7taxvalue/A7taxremlife))</f>
        <v>0</v>
      </c>
      <c r="AX558" s="160">
        <f>IF(AX$3&gt;A7taxremlife,A7taxvalue-SUM($F558:AW558),IF(A7taxremlife="N/A","n/a",A7taxvalue/A7taxremlife))</f>
        <v>0</v>
      </c>
      <c r="AY558" s="160">
        <f>IF(AY$3&gt;A7taxremlife,A7taxvalue-SUM($F558:AX558),IF(A7taxremlife="N/A","n/a",A7taxvalue/A7taxremlife))</f>
        <v>0</v>
      </c>
      <c r="AZ558" s="160">
        <f>IF(AZ$3&gt;A7taxremlife,A7taxvalue-SUM($F558:AY558),IF(A7taxremlife="N/A","n/a",A7taxvalue/A7taxremlife))</f>
        <v>0</v>
      </c>
      <c r="BA558" s="160">
        <f>IF(BA$3&gt;A7taxremlife,A7taxvalue-SUM($F558:AZ558),IF(A7taxremlife="N/A","n/a",A7taxvalue/A7taxremlife))</f>
        <v>0</v>
      </c>
      <c r="BB558" s="160">
        <f>IF(BB$3&gt;A7taxremlife,A7taxvalue-SUM($F558:BA558),IF(A7taxremlife="N/A","n/a",A7taxvalue/A7taxremlife))</f>
        <v>0</v>
      </c>
      <c r="BC558" s="160">
        <f>IF(BC$3&gt;A7taxremlife,A7taxvalue-SUM($F558:BB558),IF(A7taxremlife="N/A","n/a",A7taxvalue/A7taxremlife))</f>
        <v>0</v>
      </c>
      <c r="BD558" s="160">
        <f>IF(BD$3&gt;A7taxremlife,A7taxvalue-SUM($F558:BC558),IF(A7taxremlife="N/A","n/a",A7taxvalue/A7taxremlife))</f>
        <v>0</v>
      </c>
      <c r="BE558" s="160">
        <f>IF(BE$3&gt;A7taxremlife,A7taxvalue-SUM($F558:BD558),IF(A7taxremlife="N/A","n/a",A7taxvalue/A7taxremlife))</f>
        <v>0</v>
      </c>
      <c r="BF558" s="160">
        <f>IF(BF$3&gt;A7taxremlife,A7taxvalue-SUM($F558:BE558),IF(A7taxremlife="N/A","n/a",A7taxvalue/A7taxremlife))</f>
        <v>0</v>
      </c>
      <c r="BG558" s="160">
        <f>IF(BG$3&gt;A7taxremlife,A7taxvalue-SUM($F558:BF558),IF(A7taxremlife="N/A","n/a",A7taxvalue/A7taxremlife))</f>
        <v>0</v>
      </c>
      <c r="BH558" s="160">
        <f>IF(BH$3&gt;A7taxremlife,A7taxvalue-SUM($F558:BG558),IF(A7taxremlife="N/A","n/a",A7taxvalue/A7taxremlife))</f>
        <v>0</v>
      </c>
      <c r="BI558" s="160">
        <f>IF(BI$3&gt;A7taxremlife,A7taxvalue-SUM($F558:BH558),IF(A7taxremlife="N/A","n/a",A7taxvalue/A7taxremlife))</f>
        <v>0</v>
      </c>
      <c r="BJ558" s="19"/>
      <c r="BK558" s="19"/>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s="5" customFormat="1" hidden="1" outlineLevel="2" x14ac:dyDescent="0.2">
      <c r="A559" s="19"/>
      <c r="B559" s="19"/>
      <c r="C559" s="35"/>
      <c r="D559" s="469" t="s">
        <v>71</v>
      </c>
      <c r="E559" s="281">
        <v>0</v>
      </c>
      <c r="F559" s="37"/>
      <c r="G559" s="161"/>
      <c r="H559" s="161"/>
      <c r="I559" s="161"/>
      <c r="J559" s="161"/>
      <c r="K559" s="161"/>
      <c r="L559" s="161"/>
      <c r="M559" s="161"/>
      <c r="N559" s="161"/>
      <c r="O559" s="161"/>
      <c r="P559" s="161"/>
      <c r="Q559" s="161"/>
      <c r="R559" s="161"/>
      <c r="S559" s="161"/>
      <c r="T559" s="161"/>
      <c r="U559" s="161"/>
      <c r="V559" s="161"/>
      <c r="W559" s="161"/>
      <c r="X559" s="161"/>
      <c r="Y559" s="161"/>
      <c r="Z559" s="161"/>
      <c r="AA559" s="161"/>
      <c r="AB559" s="161"/>
      <c r="AC559" s="161"/>
      <c r="AD559" s="161"/>
      <c r="AE559" s="161"/>
      <c r="AF559" s="161"/>
      <c r="AG559" s="161"/>
      <c r="AH559" s="161"/>
      <c r="AI559" s="161"/>
      <c r="AJ559" s="161"/>
      <c r="AK559" s="161"/>
      <c r="AL559" s="161"/>
      <c r="AM559" s="161"/>
      <c r="AN559" s="161"/>
      <c r="AO559" s="161"/>
      <c r="AP559" s="161"/>
      <c r="AQ559" s="161"/>
      <c r="AR559" s="161"/>
      <c r="AS559" s="161"/>
      <c r="AT559" s="161"/>
      <c r="AU559" s="161"/>
      <c r="AV559" s="161"/>
      <c r="AW559" s="161"/>
      <c r="AX559" s="161"/>
      <c r="AY559" s="161"/>
      <c r="AZ559" s="161"/>
      <c r="BA559" s="161"/>
      <c r="BB559" s="161"/>
      <c r="BC559" s="161"/>
      <c r="BD559" s="161"/>
      <c r="BE559" s="161"/>
      <c r="BF559" s="161"/>
      <c r="BG559" s="161"/>
      <c r="BH559" s="161"/>
      <c r="BI559" s="161"/>
      <c r="BJ559" s="19"/>
      <c r="BK559" s="1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s="5" customFormat="1" hidden="1" outlineLevel="2" x14ac:dyDescent="0.2">
      <c r="A560" s="19"/>
      <c r="B560" s="19"/>
      <c r="C560" s="35"/>
      <c r="D560" s="469"/>
      <c r="E560" s="281">
        <v>1</v>
      </c>
      <c r="F560" s="37"/>
      <c r="G560" s="304"/>
      <c r="H560" s="161">
        <f>IF(A7taxstdlife="n/a","n/a",IF(H$3&gt;(A7taxstdlife+$E560),((Input!$G$149+Input!$G$115)*$G$7)-SUM($G560:G560),((Input!$G$149+Input!$G$115)*$G$7)/A7taxstdlife))</f>
        <v>0.19395987370797615</v>
      </c>
      <c r="I560" s="161">
        <f>IF(A7taxstdlife="n/a","n/a",IF(I$3&gt;(A7taxstdlife+$E560),((Input!$G$149+Input!$G$115)*$G$7)-SUM($G560:H560),((Input!$G$149+Input!$G$115)*$G$7)/A7taxstdlife))</f>
        <v>0.19395987370797615</v>
      </c>
      <c r="J560" s="161">
        <f>IF(A7taxstdlife="n/a","n/a",IF(J$3&gt;(A7taxstdlife+$E560),((Input!$G$149+Input!$G$115)*$G$7)-SUM($G560:I560),((Input!$G$149+Input!$G$115)*$G$7)/A7taxstdlife))</f>
        <v>0.19395987370797615</v>
      </c>
      <c r="K560" s="161">
        <f>IF(A7taxstdlife="n/a","n/a",IF(K$3&gt;(A7taxstdlife+$E560),((Input!$G$149+Input!$G$115)*$G$7)-SUM($G560:J560),((Input!$G$149+Input!$G$115)*$G$7)/A7taxstdlife))</f>
        <v>0.19395987370797615</v>
      </c>
      <c r="L560" s="161">
        <f>IF(A7taxstdlife="n/a","n/a",IF(L$3&gt;(A7taxstdlife+$E560),((Input!$G$149+Input!$G$115)*$G$7)-SUM($G560:K560),((Input!$G$149+Input!$G$115)*$G$7)/A7taxstdlife))</f>
        <v>0.19395987370797615</v>
      </c>
      <c r="M560" s="161">
        <f>IF(A7taxstdlife="n/a","n/a",IF(M$3&gt;(A7taxstdlife+$E560),((Input!$G$149+Input!$G$115)*$G$7)-SUM($G560:L560),((Input!$G$149+Input!$G$115)*$G$7)/A7taxstdlife))</f>
        <v>0.19395987370797615</v>
      </c>
      <c r="N560" s="161">
        <f>IF(A7taxstdlife="n/a","n/a",IF(N$3&gt;(A7taxstdlife+$E560),((Input!$G$149+Input!$G$115)*$G$7)-SUM($G560:M560),((Input!$G$149+Input!$G$115)*$G$7)/A7taxstdlife))</f>
        <v>0.19395987370797615</v>
      </c>
      <c r="O560" s="161">
        <f>IF(A7taxstdlife="n/a","n/a",IF(O$3&gt;(A7taxstdlife+$E560),((Input!$G$149+Input!$G$115)*$G$7)-SUM($G560:N560),((Input!$G$149+Input!$G$115)*$G$7)/A7taxstdlife))</f>
        <v>0.19395987370797615</v>
      </c>
      <c r="P560" s="161">
        <f>IF(A7taxstdlife="n/a","n/a",IF(P$3&gt;(A7taxstdlife+$E560),((Input!$G$149+Input!$G$115)*$G$7)-SUM($G560:O560),((Input!$G$149+Input!$G$115)*$G$7)/A7taxstdlife))</f>
        <v>0.19395987370797615</v>
      </c>
      <c r="Q560" s="161">
        <f>IF(A7taxstdlife="n/a","n/a",IF(Q$3&gt;(A7taxstdlife+$E560),((Input!$G$149+Input!$G$115)*$G$7)-SUM($G560:P560),((Input!$G$149+Input!$G$115)*$G$7)/A7taxstdlife))</f>
        <v>0.19395987370797615</v>
      </c>
      <c r="R560" s="161">
        <f>IF(A7taxstdlife="n/a","n/a",IF(R$3&gt;(A7taxstdlife+$E560),((Input!$G$149+Input!$G$115)*$G$7)-SUM($G560:Q560),((Input!$G$149+Input!$G$115)*$G$7)/A7taxstdlife))</f>
        <v>0.19395987370797615</v>
      </c>
      <c r="S560" s="161">
        <f>IF(A7taxstdlife="n/a","n/a",IF(S$3&gt;(A7taxstdlife+$E560),((Input!$G$149+Input!$G$115)*$G$7)-SUM($G560:R560),((Input!$G$149+Input!$G$115)*$G$7)/A7taxstdlife))</f>
        <v>0.19395987370797615</v>
      </c>
      <c r="T560" s="161">
        <f>IF(A7taxstdlife="n/a","n/a",IF(T$3&gt;(A7taxstdlife+$E560),((Input!$G$149+Input!$G$115)*$G$7)-SUM($G560:S560),((Input!$G$149+Input!$G$115)*$G$7)/A7taxstdlife))</f>
        <v>0.19395987370797615</v>
      </c>
      <c r="U560" s="161">
        <f>IF(A7taxstdlife="n/a","n/a",IF(U$3&gt;(A7taxstdlife+$E560),((Input!$G$149+Input!$G$115)*$G$7)-SUM($G560:T560),((Input!$G$149+Input!$G$115)*$G$7)/A7taxstdlife))</f>
        <v>0.19395987370797615</v>
      </c>
      <c r="V560" s="161">
        <f>IF(A7taxstdlife="n/a","n/a",IF(V$3&gt;(A7taxstdlife+$E560),((Input!$G$149+Input!$G$115)*$G$7)-SUM($G560:U560),((Input!$G$149+Input!$G$115)*$G$7)/A7taxstdlife))</f>
        <v>0.19395987370797615</v>
      </c>
      <c r="W560" s="161">
        <f>IF(A7taxstdlife="n/a","n/a",IF(W$3&gt;(A7taxstdlife+$E560),((Input!$G$149+Input!$G$115)*$G$7)-SUM($G560:V560),((Input!$G$149+Input!$G$115)*$G$7)/A7taxstdlife))</f>
        <v>0.19395987370797615</v>
      </c>
      <c r="X560" s="161">
        <f>IF(A7taxstdlife="n/a","n/a",IF(X$3&gt;(A7taxstdlife+$E560),((Input!$G$149+Input!$G$115)*$G$7)-SUM($G560:W560),((Input!$G$149+Input!$G$115)*$G$7)/A7taxstdlife))</f>
        <v>0.19395987370797615</v>
      </c>
      <c r="Y560" s="161">
        <f>IF(A7taxstdlife="n/a","n/a",IF(Y$3&gt;(A7taxstdlife+$E560),((Input!$G$149+Input!$G$115)*$G$7)-SUM($G560:X560),((Input!$G$149+Input!$G$115)*$G$7)/A7taxstdlife))</f>
        <v>0.19395987370797615</v>
      </c>
      <c r="Z560" s="161">
        <f>IF(A7taxstdlife="n/a","n/a",IF(Z$3&gt;(A7taxstdlife+$E560),((Input!$G$149+Input!$G$115)*$G$7)-SUM($G560:Y560),((Input!$G$149+Input!$G$115)*$G$7)/A7taxstdlife))</f>
        <v>0.19395987370797615</v>
      </c>
      <c r="AA560" s="161">
        <f>IF(A7taxstdlife="n/a","n/a",IF(AA$3&gt;(A7taxstdlife+$E560),((Input!$G$149+Input!$G$115)*$G$7)-SUM($G560:Z560),((Input!$G$149+Input!$G$115)*$G$7)/A7taxstdlife))</f>
        <v>0.19395987370797615</v>
      </c>
      <c r="AB560" s="161">
        <f>IF(A7taxstdlife="n/a","n/a",IF(AB$3&gt;(A7taxstdlife+$E560),((Input!$G$149+Input!$G$115)*$G$7)-SUM($G560:AA560),((Input!$G$149+Input!$G$115)*$G$7)/A7taxstdlife))</f>
        <v>0.19395987370797615</v>
      </c>
      <c r="AC560" s="161">
        <f>IF(A7taxstdlife="n/a","n/a",IF(AC$3&gt;(A7taxstdlife+$E560),((Input!$G$149+Input!$G$115)*$G$7)-SUM($G560:AB560),((Input!$G$149+Input!$G$115)*$G$7)/A7taxstdlife))</f>
        <v>0.19395987370797615</v>
      </c>
      <c r="AD560" s="161">
        <f>IF(A7taxstdlife="n/a","n/a",IF(AD$3&gt;(A7taxstdlife+$E560),((Input!$G$149+Input!$G$115)*$G$7)-SUM($G560:AC560),((Input!$G$149+Input!$G$115)*$G$7)/A7taxstdlife))</f>
        <v>0.19395987370797615</v>
      </c>
      <c r="AE560" s="161">
        <f>IF(A7taxstdlife="n/a","n/a",IF(AE$3&gt;(A7taxstdlife+$E560),((Input!$G$149+Input!$G$115)*$G$7)-SUM($G560:AD560),((Input!$G$149+Input!$G$115)*$G$7)/A7taxstdlife))</f>
        <v>0.19395987370797615</v>
      </c>
      <c r="AF560" s="161">
        <f>IF(A7taxstdlife="n/a","n/a",IF(AF$3&gt;(A7taxstdlife+$E560),((Input!$G$149+Input!$G$115)*$G$7)-SUM($G560:AE560),((Input!$G$149+Input!$G$115)*$G$7)/A7taxstdlife))</f>
        <v>0.19395987370797615</v>
      </c>
      <c r="AG560" s="161">
        <f>IF(A7taxstdlife="n/a","n/a",IF(AG$3&gt;(A7taxstdlife+$E560),((Input!$G$149+Input!$G$115)*$G$7)-SUM($G560:AF560),((Input!$G$149+Input!$G$115)*$G$7)/A7taxstdlife))</f>
        <v>1.7763568394002505E-15</v>
      </c>
      <c r="AH560" s="161">
        <f>IF(A7taxstdlife="n/a","n/a",IF(AH$3&gt;(A7taxstdlife+$E560),((Input!$G$149+Input!$G$115)*$G$7)-SUM($G560:AG560),((Input!$G$149+Input!$G$115)*$G$7)/A7taxstdlife))</f>
        <v>0</v>
      </c>
      <c r="AI560" s="161">
        <f>IF(A7taxstdlife="n/a","n/a",IF(AI$3&gt;(A7taxstdlife+$E560),((Input!$G$149+Input!$G$115)*$G$7)-SUM($G560:AH560),((Input!$G$149+Input!$G$115)*$G$7)/A7taxstdlife))</f>
        <v>0</v>
      </c>
      <c r="AJ560" s="161">
        <f>IF(A7taxstdlife="n/a","n/a",IF(AJ$3&gt;(A7taxstdlife+$E560),((Input!$G$149+Input!$G$115)*$G$7)-SUM($G560:AI560),((Input!$G$149+Input!$G$115)*$G$7)/A7taxstdlife))</f>
        <v>0</v>
      </c>
      <c r="AK560" s="161">
        <f>IF(A7taxstdlife="n/a","n/a",IF(AK$3&gt;(A7taxstdlife+$E560),((Input!$G$149+Input!$G$115)*$G$7)-SUM($G560:AJ560),((Input!$G$149+Input!$G$115)*$G$7)/A7taxstdlife))</f>
        <v>0</v>
      </c>
      <c r="AL560" s="161">
        <f>IF(A7taxstdlife="n/a","n/a",IF(AL$3&gt;(A7taxstdlife+$E560),((Input!$G$149+Input!$G$115)*$G$7)-SUM($G560:AK560),((Input!$G$149+Input!$G$115)*$G$7)/A7taxstdlife))</f>
        <v>0</v>
      </c>
      <c r="AM560" s="161">
        <f>IF(A7taxstdlife="n/a","n/a",IF(AM$3&gt;(A7taxstdlife+$E560),((Input!$G$149+Input!$G$115)*$G$7)-SUM($G560:AL560),((Input!$G$149+Input!$G$115)*$G$7)/A7taxstdlife))</f>
        <v>0</v>
      </c>
      <c r="AN560" s="161">
        <f>IF(A7taxstdlife="n/a","n/a",IF(AN$3&gt;(A7taxstdlife+$E560),((Input!$G$149+Input!$G$115)*$G$7)-SUM($G560:AM560),((Input!$G$149+Input!$G$115)*$G$7)/A7taxstdlife))</f>
        <v>0</v>
      </c>
      <c r="AO560" s="161">
        <f>IF(A7taxstdlife="n/a","n/a",IF(AO$3&gt;(A7taxstdlife+$E560),((Input!$G$149+Input!$G$115)*$G$7)-SUM($G560:AN560),((Input!$G$149+Input!$G$115)*$G$7)/A7taxstdlife))</f>
        <v>0</v>
      </c>
      <c r="AP560" s="161">
        <f>IF(A7taxstdlife="n/a","n/a",IF(AP$3&gt;(A7taxstdlife+$E560),((Input!$G$149+Input!$G$115)*$G$7)-SUM($G560:AO560),((Input!$G$149+Input!$G$115)*$G$7)/A7taxstdlife))</f>
        <v>0</v>
      </c>
      <c r="AQ560" s="161">
        <f>IF(A7taxstdlife="n/a","n/a",IF(AQ$3&gt;(A7taxstdlife+$E560),((Input!$G$149+Input!$G$115)*$G$7)-SUM($G560:AP560),((Input!$G$149+Input!$G$115)*$G$7)/A7taxstdlife))</f>
        <v>0</v>
      </c>
      <c r="AR560" s="161">
        <f>IF(A7taxstdlife="n/a","n/a",IF(AR$3&gt;(A7taxstdlife+$E560),((Input!$G$149+Input!$G$115)*$G$7)-SUM($G560:AQ560),((Input!$G$149+Input!$G$115)*$G$7)/A7taxstdlife))</f>
        <v>0</v>
      </c>
      <c r="AS560" s="161">
        <f>IF(A7taxstdlife="n/a","n/a",IF(AS$3&gt;(A7taxstdlife+$E560),((Input!$G$149+Input!$G$115)*$G$7)-SUM($G560:AR560),((Input!$G$149+Input!$G$115)*$G$7)/A7taxstdlife))</f>
        <v>0</v>
      </c>
      <c r="AT560" s="161">
        <f>IF(A7taxstdlife="n/a","n/a",IF(AT$3&gt;(A7taxstdlife+$E560),((Input!$G$149+Input!$G$115)*$G$7)-SUM($G560:AS560),((Input!$G$149+Input!$G$115)*$G$7)/A7taxstdlife))</f>
        <v>0</v>
      </c>
      <c r="AU560" s="161">
        <f>IF(A7taxstdlife="n/a","n/a",IF(AU$3&gt;(A7taxstdlife+$E560),((Input!$G$149+Input!$G$115)*$G$7)-SUM($G560:AT560),((Input!$G$149+Input!$G$115)*$G$7)/A7taxstdlife))</f>
        <v>0</v>
      </c>
      <c r="AV560" s="161">
        <f>IF(A7taxstdlife="n/a","n/a",IF(AV$3&gt;(A7taxstdlife+$E560),((Input!$G$149+Input!$G$115)*$G$7)-SUM($G560:AU560),((Input!$G$149+Input!$G$115)*$G$7)/A7taxstdlife))</f>
        <v>0</v>
      </c>
      <c r="AW560" s="161">
        <f>IF(A7taxstdlife="n/a","n/a",IF(AW$3&gt;(A7taxstdlife+$E560),((Input!$G$149+Input!$G$115)*$G$7)-SUM($G560:AV560),((Input!$G$149+Input!$G$115)*$G$7)/A7taxstdlife))</f>
        <v>0</v>
      </c>
      <c r="AX560" s="161">
        <f>IF(A7taxstdlife="n/a","n/a",IF(AX$3&gt;(A7taxstdlife+$E560),((Input!$G$149+Input!$G$115)*$G$7)-SUM($G560:AW560),((Input!$G$149+Input!$G$115)*$G$7)/A7taxstdlife))</f>
        <v>0</v>
      </c>
      <c r="AY560" s="161">
        <f>IF(A7taxstdlife="n/a","n/a",IF(AY$3&gt;(A7taxstdlife+$E560),((Input!$G$149+Input!$G$115)*$G$7)-SUM($G560:AX560),((Input!$G$149+Input!$G$115)*$G$7)/A7taxstdlife))</f>
        <v>0</v>
      </c>
      <c r="AZ560" s="161">
        <f>IF(A7taxstdlife="n/a","n/a",IF(AZ$3&gt;(A7taxstdlife+$E560),((Input!$G$149+Input!$G$115)*$G$7)-SUM($G560:AY560),((Input!$G$149+Input!$G$115)*$G$7)/A7taxstdlife))</f>
        <v>0</v>
      </c>
      <c r="BA560" s="161">
        <f>IF(A7taxstdlife="n/a","n/a",IF(BA$3&gt;(A7taxstdlife+$E560),((Input!$G$149+Input!$G$115)*$G$7)-SUM($G560:AZ560),((Input!$G$149+Input!$G$115)*$G$7)/A7taxstdlife))</f>
        <v>0</v>
      </c>
      <c r="BB560" s="161">
        <f>IF(A7taxstdlife="n/a","n/a",IF(BB$3&gt;(A7taxstdlife+$E560),((Input!$G$149+Input!$G$115)*$G$7)-SUM($G560:BA560),((Input!$G$149+Input!$G$115)*$G$7)/A7taxstdlife))</f>
        <v>0</v>
      </c>
      <c r="BC560" s="161">
        <f>IF(A7taxstdlife="n/a","n/a",IF(BC$3&gt;(A7taxstdlife+$E560),((Input!$G$149+Input!$G$115)*$G$7)-SUM($G560:BB560),((Input!$G$149+Input!$G$115)*$G$7)/A7taxstdlife))</f>
        <v>0</v>
      </c>
      <c r="BD560" s="161">
        <f>IF(A7taxstdlife="n/a","n/a",IF(BD$3&gt;(A7taxstdlife+$E560),((Input!$G$149+Input!$G$115)*$G$7)-SUM($G560:BC560),((Input!$G$149+Input!$G$115)*$G$7)/A7taxstdlife))</f>
        <v>0</v>
      </c>
      <c r="BE560" s="161">
        <f>IF(A7taxstdlife="n/a","n/a",IF(BE$3&gt;(A7taxstdlife+$E560),((Input!$G$149+Input!$G$115)*$G$7)-SUM($G560:BD560),((Input!$G$149+Input!$G$115)*$G$7)/A7taxstdlife))</f>
        <v>0</v>
      </c>
      <c r="BF560" s="161">
        <f>IF(A7taxstdlife="n/a","n/a",IF(BF$3&gt;(A7taxstdlife+$E560),((Input!$G$149+Input!$G$115)*$G$7)-SUM($G560:BE560),((Input!$G$149+Input!$G$115)*$G$7)/A7taxstdlife))</f>
        <v>0</v>
      </c>
      <c r="BG560" s="161">
        <f>IF(A7taxstdlife="n/a","n/a",IF(BG$3&gt;(A7taxstdlife+$E560),((Input!$G$149+Input!$G$115)*$G$7)-SUM($G560:BF560),((Input!$G$149+Input!$G$115)*$G$7)/A7taxstdlife))</f>
        <v>0</v>
      </c>
      <c r="BH560" s="161">
        <f>IF(A7taxstdlife="n/a","n/a",IF(BH$3&gt;(A7taxstdlife+$E560),((Input!$G$149+Input!$G$115)*$G$7)-SUM($G560:BG560),((Input!$G$149+Input!$G$115)*$G$7)/A7taxstdlife))</f>
        <v>0</v>
      </c>
      <c r="BI560" s="161">
        <f>IF(A7taxstdlife="n/a","n/a",IF(BI$3&gt;(A7taxstdlife+$E560),((Input!$G$149+Input!$G$115)*$G$7)-SUM($G560:BH560),((Input!$G$149+Input!$G$115)*$G$7)/A7taxstdlife))</f>
        <v>0</v>
      </c>
      <c r="BJ560" s="19"/>
      <c r="BK560" s="19"/>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s="5" customFormat="1" hidden="1" outlineLevel="2" x14ac:dyDescent="0.2">
      <c r="A561" s="19"/>
      <c r="B561" s="19"/>
      <c r="C561" s="35"/>
      <c r="D561" s="469"/>
      <c r="E561" s="281">
        <v>2</v>
      </c>
      <c r="F561" s="37"/>
      <c r="G561" s="305"/>
      <c r="H561" s="306"/>
      <c r="I561" s="161">
        <f>IF(A7taxstdlife="n/a","n/a",IF(I$3&gt;(A7taxstdlife+$E561),((Input!$H$149+Input!$H$115)*$H$7)-SUM($H561:H561),((Input!$H$149+Input!$H$115)*$H$7)/A7taxstdlife))</f>
        <v>0.2359960681438871</v>
      </c>
      <c r="J561" s="161">
        <f>IF(A7taxstdlife="n/a","n/a",IF(J$3&gt;(A7taxstdlife+$E561),((Input!$H$149+Input!$H$115)*$H$7)-SUM($H561:I561),((Input!$H$149+Input!$H$115)*$H$7)/A7taxstdlife))</f>
        <v>0.2359960681438871</v>
      </c>
      <c r="K561" s="161">
        <f>IF(A7taxstdlife="n/a","n/a",IF(K$3&gt;(A7taxstdlife+$E561),((Input!$H$149+Input!$H$115)*$H$7)-SUM($H561:J561),((Input!$H$149+Input!$H$115)*$H$7)/A7taxstdlife))</f>
        <v>0.2359960681438871</v>
      </c>
      <c r="L561" s="161">
        <f>IF(A7taxstdlife="n/a","n/a",IF(L$3&gt;(A7taxstdlife+$E561),((Input!$H$149+Input!$H$115)*$H$7)-SUM($H561:K561),((Input!$H$149+Input!$H$115)*$H$7)/A7taxstdlife))</f>
        <v>0.2359960681438871</v>
      </c>
      <c r="M561" s="161">
        <f>IF(A7taxstdlife="n/a","n/a",IF(M$3&gt;(A7taxstdlife+$E561),((Input!$H$149+Input!$H$115)*$H$7)-SUM($H561:L561),((Input!$H$149+Input!$H$115)*$H$7)/A7taxstdlife))</f>
        <v>0.2359960681438871</v>
      </c>
      <c r="N561" s="161">
        <f>IF(A7taxstdlife="n/a","n/a",IF(N$3&gt;(A7taxstdlife+$E561),((Input!$H$149+Input!$H$115)*$H$7)-SUM($H561:M561),((Input!$H$149+Input!$H$115)*$H$7)/A7taxstdlife))</f>
        <v>0.2359960681438871</v>
      </c>
      <c r="O561" s="161">
        <f>IF(A7taxstdlife="n/a","n/a",IF(O$3&gt;(A7taxstdlife+$E561),((Input!$H$149+Input!$H$115)*$H$7)-SUM($H561:N561),((Input!$H$149+Input!$H$115)*$H$7)/A7taxstdlife))</f>
        <v>0.2359960681438871</v>
      </c>
      <c r="P561" s="161">
        <f>IF(A7taxstdlife="n/a","n/a",IF(P$3&gt;(A7taxstdlife+$E561),((Input!$H$149+Input!$H$115)*$H$7)-SUM($H561:O561),((Input!$H$149+Input!$H$115)*$H$7)/A7taxstdlife))</f>
        <v>0.2359960681438871</v>
      </c>
      <c r="Q561" s="161">
        <f>IF(A7taxstdlife="n/a","n/a",IF(Q$3&gt;(A7taxstdlife+$E561),((Input!$H$149+Input!$H$115)*$H$7)-SUM($H561:P561),((Input!$H$149+Input!$H$115)*$H$7)/A7taxstdlife))</f>
        <v>0.2359960681438871</v>
      </c>
      <c r="R561" s="161">
        <f>IF(A7taxstdlife="n/a","n/a",IF(R$3&gt;(A7taxstdlife+$E561),((Input!$H$149+Input!$H$115)*$H$7)-SUM($H561:Q561),((Input!$H$149+Input!$H$115)*$H$7)/A7taxstdlife))</f>
        <v>0.2359960681438871</v>
      </c>
      <c r="S561" s="161">
        <f>IF(A7taxstdlife="n/a","n/a",IF(S$3&gt;(A7taxstdlife+$E561),((Input!$H$149+Input!$H$115)*$H$7)-SUM($H561:R561),((Input!$H$149+Input!$H$115)*$H$7)/A7taxstdlife))</f>
        <v>0.2359960681438871</v>
      </c>
      <c r="T561" s="161">
        <f>IF(A7taxstdlife="n/a","n/a",IF(T$3&gt;(A7taxstdlife+$E561),((Input!$H$149+Input!$H$115)*$H$7)-SUM($H561:S561),((Input!$H$149+Input!$H$115)*$H$7)/A7taxstdlife))</f>
        <v>0.2359960681438871</v>
      </c>
      <c r="U561" s="161">
        <f>IF(A7taxstdlife="n/a","n/a",IF(U$3&gt;(A7taxstdlife+$E561),((Input!$H$149+Input!$H$115)*$H$7)-SUM($H561:T561),((Input!$H$149+Input!$H$115)*$H$7)/A7taxstdlife))</f>
        <v>0.2359960681438871</v>
      </c>
      <c r="V561" s="161">
        <f>IF(A7taxstdlife="n/a","n/a",IF(V$3&gt;(A7taxstdlife+$E561),((Input!$H$149+Input!$H$115)*$H$7)-SUM($H561:U561),((Input!$H$149+Input!$H$115)*$H$7)/A7taxstdlife))</f>
        <v>0.2359960681438871</v>
      </c>
      <c r="W561" s="161">
        <f>IF(A7taxstdlife="n/a","n/a",IF(W$3&gt;(A7taxstdlife+$E561),((Input!$H$149+Input!$H$115)*$H$7)-SUM($H561:V561),((Input!$H$149+Input!$H$115)*$H$7)/A7taxstdlife))</f>
        <v>0.2359960681438871</v>
      </c>
      <c r="X561" s="161">
        <f>IF(A7taxstdlife="n/a","n/a",IF(X$3&gt;(A7taxstdlife+$E561),((Input!$H$149+Input!$H$115)*$H$7)-SUM($H561:W561),((Input!$H$149+Input!$H$115)*$H$7)/A7taxstdlife))</f>
        <v>0.2359960681438871</v>
      </c>
      <c r="Y561" s="161">
        <f>IF(A7taxstdlife="n/a","n/a",IF(Y$3&gt;(A7taxstdlife+$E561),((Input!$H$149+Input!$H$115)*$H$7)-SUM($H561:X561),((Input!$H$149+Input!$H$115)*$H$7)/A7taxstdlife))</f>
        <v>0.2359960681438871</v>
      </c>
      <c r="Z561" s="161">
        <f>IF(A7taxstdlife="n/a","n/a",IF(Z$3&gt;(A7taxstdlife+$E561),((Input!$H$149+Input!$H$115)*$H$7)-SUM($H561:Y561),((Input!$H$149+Input!$H$115)*$H$7)/A7taxstdlife))</f>
        <v>0.2359960681438871</v>
      </c>
      <c r="AA561" s="161">
        <f>IF(A7taxstdlife="n/a","n/a",IF(AA$3&gt;(A7taxstdlife+$E561),((Input!$H$149+Input!$H$115)*$H$7)-SUM($H561:Z561),((Input!$H$149+Input!$H$115)*$H$7)/A7taxstdlife))</f>
        <v>0.2359960681438871</v>
      </c>
      <c r="AB561" s="161">
        <f>IF(A7taxstdlife="n/a","n/a",IF(AB$3&gt;(A7taxstdlife+$E561),((Input!$H$149+Input!$H$115)*$H$7)-SUM($H561:AA561),((Input!$H$149+Input!$H$115)*$H$7)/A7taxstdlife))</f>
        <v>0.2359960681438871</v>
      </c>
      <c r="AC561" s="161">
        <f>IF(A7taxstdlife="n/a","n/a",IF(AC$3&gt;(A7taxstdlife+$E561),((Input!$H$149+Input!$H$115)*$H$7)-SUM($H561:AB561),((Input!$H$149+Input!$H$115)*$H$7)/A7taxstdlife))</f>
        <v>0.2359960681438871</v>
      </c>
      <c r="AD561" s="161">
        <f>IF(A7taxstdlife="n/a","n/a",IF(AD$3&gt;(A7taxstdlife+$E561),((Input!$H$149+Input!$H$115)*$H$7)-SUM($H561:AC561),((Input!$H$149+Input!$H$115)*$H$7)/A7taxstdlife))</f>
        <v>0.2359960681438871</v>
      </c>
      <c r="AE561" s="161">
        <f>IF(A7taxstdlife="n/a","n/a",IF(AE$3&gt;(A7taxstdlife+$E561),((Input!$H$149+Input!$H$115)*$H$7)-SUM($H561:AD561),((Input!$H$149+Input!$H$115)*$H$7)/A7taxstdlife))</f>
        <v>0.2359960681438871</v>
      </c>
      <c r="AF561" s="161">
        <f>IF(A7taxstdlife="n/a","n/a",IF(AF$3&gt;(A7taxstdlife+$E561),((Input!$H$149+Input!$H$115)*$H$7)-SUM($H561:AE561),((Input!$H$149+Input!$H$115)*$H$7)/A7taxstdlife))</f>
        <v>0.2359960681438871</v>
      </c>
      <c r="AG561" s="161">
        <f>IF(A7taxstdlife="n/a","n/a",IF(AG$3&gt;(A7taxstdlife+$E561),((Input!$H$149+Input!$H$115)*$H$7)-SUM($H561:AF561),((Input!$H$149+Input!$H$115)*$H$7)/A7taxstdlife))</f>
        <v>0.2359960681438871</v>
      </c>
      <c r="AH561" s="161">
        <f>IF(A7taxstdlife="n/a","n/a",IF(AH$3&gt;(A7taxstdlife+$E561),((Input!$H$149+Input!$H$115)*$H$7)-SUM($H561:AG561),((Input!$H$149+Input!$H$115)*$H$7)/A7taxstdlife))</f>
        <v>0</v>
      </c>
      <c r="AI561" s="161">
        <f>IF(A7taxstdlife="n/a","n/a",IF(AI$3&gt;(A7taxstdlife+$E561),((Input!$H$149+Input!$H$115)*$H$7)-SUM($H561:AH561),((Input!$H$149+Input!$H$115)*$H$7)/A7taxstdlife))</f>
        <v>0</v>
      </c>
      <c r="AJ561" s="161">
        <f>IF(A7taxstdlife="n/a","n/a",IF(AJ$3&gt;(A7taxstdlife+$E561),((Input!$H$149+Input!$H$115)*$H$7)-SUM($H561:AI561),((Input!$H$149+Input!$H$115)*$H$7)/A7taxstdlife))</f>
        <v>0</v>
      </c>
      <c r="AK561" s="161">
        <f>IF(A7taxstdlife="n/a","n/a",IF(AK$3&gt;(A7taxstdlife+$E561),((Input!$H$149+Input!$H$115)*$H$7)-SUM($H561:AJ561),((Input!$H$149+Input!$H$115)*$H$7)/A7taxstdlife))</f>
        <v>0</v>
      </c>
      <c r="AL561" s="161">
        <f>IF(A7taxstdlife="n/a","n/a",IF(AL$3&gt;(A7taxstdlife+$E561),((Input!$H$149+Input!$H$115)*$H$7)-SUM($H561:AK561),((Input!$H$149+Input!$H$115)*$H$7)/A7taxstdlife))</f>
        <v>0</v>
      </c>
      <c r="AM561" s="161">
        <f>IF(A7taxstdlife="n/a","n/a",IF(AM$3&gt;(A7taxstdlife+$E561),((Input!$H$149+Input!$H$115)*$H$7)-SUM($H561:AL561),((Input!$H$149+Input!$H$115)*$H$7)/A7taxstdlife))</f>
        <v>0</v>
      </c>
      <c r="AN561" s="161">
        <f>IF(A7taxstdlife="n/a","n/a",IF(AN$3&gt;(A7taxstdlife+$E561),((Input!$H$149+Input!$H$115)*$H$7)-SUM($H561:AM561),((Input!$H$149+Input!$H$115)*$H$7)/A7taxstdlife))</f>
        <v>0</v>
      </c>
      <c r="AO561" s="161">
        <f>IF(A7taxstdlife="n/a","n/a",IF(AO$3&gt;(A7taxstdlife+$E561),((Input!$H$149+Input!$H$115)*$H$7)-SUM($H561:AN561),((Input!$H$149+Input!$H$115)*$H$7)/A7taxstdlife))</f>
        <v>0</v>
      </c>
      <c r="AP561" s="161">
        <f>IF(A7taxstdlife="n/a","n/a",IF(AP$3&gt;(A7taxstdlife+$E561),((Input!$H$149+Input!$H$115)*$H$7)-SUM($H561:AO561),((Input!$H$149+Input!$H$115)*$H$7)/A7taxstdlife))</f>
        <v>0</v>
      </c>
      <c r="AQ561" s="161">
        <f>IF(A7taxstdlife="n/a","n/a",IF(AQ$3&gt;(A7taxstdlife+$E561),((Input!$H$149+Input!$H$115)*$H$7)-SUM($H561:AP561),((Input!$H$149+Input!$H$115)*$H$7)/A7taxstdlife))</f>
        <v>0</v>
      </c>
      <c r="AR561" s="161">
        <f>IF(A7taxstdlife="n/a","n/a",IF(AR$3&gt;(A7taxstdlife+$E561),((Input!$H$149+Input!$H$115)*$H$7)-SUM($H561:AQ561),((Input!$H$149+Input!$H$115)*$H$7)/A7taxstdlife))</f>
        <v>0</v>
      </c>
      <c r="AS561" s="161">
        <f>IF(A7taxstdlife="n/a","n/a",IF(AS$3&gt;(A7taxstdlife+$E561),((Input!$H$149+Input!$H$115)*$H$7)-SUM($H561:AR561),((Input!$H$149+Input!$H$115)*$H$7)/A7taxstdlife))</f>
        <v>0</v>
      </c>
      <c r="AT561" s="161">
        <f>IF(A7taxstdlife="n/a","n/a",IF(AT$3&gt;(A7taxstdlife+$E561),((Input!$H$149+Input!$H$115)*$H$7)-SUM($H561:AS561),((Input!$H$149+Input!$H$115)*$H$7)/A7taxstdlife))</f>
        <v>0</v>
      </c>
      <c r="AU561" s="161">
        <f>IF(A7taxstdlife="n/a","n/a",IF(AU$3&gt;(A7taxstdlife+$E561),((Input!$H$149+Input!$H$115)*$H$7)-SUM($H561:AT561),((Input!$H$149+Input!$H$115)*$H$7)/A7taxstdlife))</f>
        <v>0</v>
      </c>
      <c r="AV561" s="161">
        <f>IF(A7taxstdlife="n/a","n/a",IF(AV$3&gt;(A7taxstdlife+$E561),((Input!$H$149+Input!$H$115)*$H$7)-SUM($H561:AU561),((Input!$H$149+Input!$H$115)*$H$7)/A7taxstdlife))</f>
        <v>0</v>
      </c>
      <c r="AW561" s="161">
        <f>IF(A7taxstdlife="n/a","n/a",IF(AW$3&gt;(A7taxstdlife+$E561),((Input!$H$149+Input!$H$115)*$H$7)-SUM($H561:AV561),((Input!$H$149+Input!$H$115)*$H$7)/A7taxstdlife))</f>
        <v>0</v>
      </c>
      <c r="AX561" s="161">
        <f>IF(A7taxstdlife="n/a","n/a",IF(AX$3&gt;(A7taxstdlife+$E561),((Input!$H$149+Input!$H$115)*$H$7)-SUM($H561:AW561),((Input!$H$149+Input!$H$115)*$H$7)/A7taxstdlife))</f>
        <v>0</v>
      </c>
      <c r="AY561" s="161">
        <f>IF(A7taxstdlife="n/a","n/a",IF(AY$3&gt;(A7taxstdlife+$E561),((Input!$H$149+Input!$H$115)*$H$7)-SUM($H561:AX561),((Input!$H$149+Input!$H$115)*$H$7)/A7taxstdlife))</f>
        <v>0</v>
      </c>
      <c r="AZ561" s="161">
        <f>IF(A7taxstdlife="n/a","n/a",IF(AZ$3&gt;(A7taxstdlife+$E561),((Input!$H$149+Input!$H$115)*$H$7)-SUM($H561:AY561),((Input!$H$149+Input!$H$115)*$H$7)/A7taxstdlife))</f>
        <v>0</v>
      </c>
      <c r="BA561" s="161">
        <f>IF(A7taxstdlife="n/a","n/a",IF(BA$3&gt;(A7taxstdlife+$E561),((Input!$H$149+Input!$H$115)*$H$7)-SUM($H561:AZ561),((Input!$H$149+Input!$H$115)*$H$7)/A7taxstdlife))</f>
        <v>0</v>
      </c>
      <c r="BB561" s="161">
        <f>IF(A7taxstdlife="n/a","n/a",IF(BB$3&gt;(A7taxstdlife+$E561),((Input!$H$149+Input!$H$115)*$H$7)-SUM($H561:BA561),((Input!$H$149+Input!$H$115)*$H$7)/A7taxstdlife))</f>
        <v>0</v>
      </c>
      <c r="BC561" s="161">
        <f>IF(A7taxstdlife="n/a","n/a",IF(BC$3&gt;(A7taxstdlife+$E561),((Input!$H$149+Input!$H$115)*$H$7)-SUM($H561:BB561),((Input!$H$149+Input!$H$115)*$H$7)/A7taxstdlife))</f>
        <v>0</v>
      </c>
      <c r="BD561" s="161">
        <f>IF(A7taxstdlife="n/a","n/a",IF(BD$3&gt;(A7taxstdlife+$E561),((Input!$H$149+Input!$H$115)*$H$7)-SUM($H561:BC561),((Input!$H$149+Input!$H$115)*$H$7)/A7taxstdlife))</f>
        <v>0</v>
      </c>
      <c r="BE561" s="161">
        <f>IF(A7taxstdlife="n/a","n/a",IF(BE$3&gt;(A7taxstdlife+$E561),((Input!$H$149+Input!$H$115)*$H$7)-SUM($H561:BD561),((Input!$H$149+Input!$H$115)*$H$7)/A7taxstdlife))</f>
        <v>0</v>
      </c>
      <c r="BF561" s="161">
        <f>IF(A7taxstdlife="n/a","n/a",IF(BF$3&gt;(A7taxstdlife+$E561),((Input!$H$149+Input!$H$115)*$H$7)-SUM($H561:BE561),((Input!$H$149+Input!$H$115)*$H$7)/A7taxstdlife))</f>
        <v>0</v>
      </c>
      <c r="BG561" s="161">
        <f>IF(A7taxstdlife="n/a","n/a",IF(BG$3&gt;(A7taxstdlife+$E561),((Input!$H$149+Input!$H$115)*$H$7)-SUM($H561:BF561),((Input!$H$149+Input!$H$115)*$H$7)/A7taxstdlife))</f>
        <v>0</v>
      </c>
      <c r="BH561" s="161">
        <f>IF(A7taxstdlife="n/a","n/a",IF(BH$3&gt;(A7taxstdlife+$E561),((Input!$H$149+Input!$H$115)*$H$7)-SUM($H561:BG561),((Input!$H$149+Input!$H$115)*$H$7)/A7taxstdlife))</f>
        <v>0</v>
      </c>
      <c r="BI561" s="161">
        <f>IF(A7taxstdlife="n/a","n/a",IF(BI$3&gt;(A7taxstdlife+$E561),((Input!$H$149+Input!$H$115)*$H$7)-SUM($H561:BH561),((Input!$H$149+Input!$H$115)*$H$7)/A7taxstdlife))</f>
        <v>0</v>
      </c>
      <c r="BJ561" s="19"/>
      <c r="BK561" s="19"/>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s="5" customFormat="1" hidden="1" outlineLevel="2" x14ac:dyDescent="0.2">
      <c r="A562" s="19"/>
      <c r="B562" s="19"/>
      <c r="C562" s="35"/>
      <c r="D562" s="469"/>
      <c r="E562" s="281">
        <v>3</v>
      </c>
      <c r="F562" s="37"/>
      <c r="G562" s="305"/>
      <c r="H562" s="307"/>
      <c r="I562" s="306"/>
      <c r="J562" s="161">
        <f>IF(A7taxstdlife="n/a","n/a",IF(J$3&gt;(A7taxstdlife+$E562),((Input!$I$149+Input!$I$115)*$I$7)-SUM($I562:I562),((Input!$I$149+Input!$I$115)*$I$7)/A7taxstdlife))</f>
        <v>0.37435996940151356</v>
      </c>
      <c r="K562" s="161">
        <f>IF(A7taxstdlife="n/a","n/a",IF(K$3&gt;(A7taxstdlife+$E562),((Input!$I$149+Input!$I$115)*$I$7)-SUM($I562:J562),((Input!$I$149+Input!$I$115)*$I$7)/A7taxstdlife))</f>
        <v>0.37435996940151356</v>
      </c>
      <c r="L562" s="161">
        <f>IF(A7taxstdlife="n/a","n/a",IF(L$3&gt;(A7taxstdlife+$E562),((Input!$I$149+Input!$I$115)*$I$7)-SUM($I562:K562),((Input!$I$149+Input!$I$115)*$I$7)/A7taxstdlife))</f>
        <v>0.37435996940151356</v>
      </c>
      <c r="M562" s="161">
        <f>IF(A7taxstdlife="n/a","n/a",IF(M$3&gt;(A7taxstdlife+$E562),((Input!$I$149+Input!$I$115)*$I$7)-SUM($I562:L562),((Input!$I$149+Input!$I$115)*$I$7)/A7taxstdlife))</f>
        <v>0.37435996940151356</v>
      </c>
      <c r="N562" s="161">
        <f>IF(A7taxstdlife="n/a","n/a",IF(N$3&gt;(A7taxstdlife+$E562),((Input!$I$149+Input!$I$115)*$I$7)-SUM($I562:M562),((Input!$I$149+Input!$I$115)*$I$7)/A7taxstdlife))</f>
        <v>0.37435996940151356</v>
      </c>
      <c r="O562" s="161">
        <f>IF(A7taxstdlife="n/a","n/a",IF(O$3&gt;(A7taxstdlife+$E562),((Input!$I$149+Input!$I$115)*$I$7)-SUM($I562:N562),((Input!$I$149+Input!$I$115)*$I$7)/A7taxstdlife))</f>
        <v>0.37435996940151356</v>
      </c>
      <c r="P562" s="161">
        <f>IF(A7taxstdlife="n/a","n/a",IF(P$3&gt;(A7taxstdlife+$E562),((Input!$I$149+Input!$I$115)*$I$7)-SUM($I562:O562),((Input!$I$149+Input!$I$115)*$I$7)/A7taxstdlife))</f>
        <v>0.37435996940151356</v>
      </c>
      <c r="Q562" s="161">
        <f>IF(A7taxstdlife="n/a","n/a",IF(Q$3&gt;(A7taxstdlife+$E562),((Input!$I$149+Input!$I$115)*$I$7)-SUM($I562:P562),((Input!$I$149+Input!$I$115)*$I$7)/A7taxstdlife))</f>
        <v>0.37435996940151356</v>
      </c>
      <c r="R562" s="161">
        <f>IF(A7taxstdlife="n/a","n/a",IF(R$3&gt;(A7taxstdlife+$E562),((Input!$I$149+Input!$I$115)*$I$7)-SUM($I562:Q562),((Input!$I$149+Input!$I$115)*$I$7)/A7taxstdlife))</f>
        <v>0.37435996940151356</v>
      </c>
      <c r="S562" s="161">
        <f>IF(A7taxstdlife="n/a","n/a",IF(S$3&gt;(A7taxstdlife+$E562),((Input!$I$149+Input!$I$115)*$I$7)-SUM($I562:R562),((Input!$I$149+Input!$I$115)*$I$7)/A7taxstdlife))</f>
        <v>0.37435996940151356</v>
      </c>
      <c r="T562" s="161">
        <f>IF(A7taxstdlife="n/a","n/a",IF(T$3&gt;(A7taxstdlife+$E562),((Input!$I$149+Input!$I$115)*$I$7)-SUM($I562:S562),((Input!$I$149+Input!$I$115)*$I$7)/A7taxstdlife))</f>
        <v>0.37435996940151356</v>
      </c>
      <c r="U562" s="161">
        <f>IF(A7taxstdlife="n/a","n/a",IF(U$3&gt;(A7taxstdlife+$E562),((Input!$I$149+Input!$I$115)*$I$7)-SUM($I562:T562),((Input!$I$149+Input!$I$115)*$I$7)/A7taxstdlife))</f>
        <v>0.37435996940151356</v>
      </c>
      <c r="V562" s="161">
        <f>IF(A7taxstdlife="n/a","n/a",IF(V$3&gt;(A7taxstdlife+$E562),((Input!$I$149+Input!$I$115)*$I$7)-SUM($I562:U562),((Input!$I$149+Input!$I$115)*$I$7)/A7taxstdlife))</f>
        <v>0.37435996940151356</v>
      </c>
      <c r="W562" s="161">
        <f>IF(A7taxstdlife="n/a","n/a",IF(W$3&gt;(A7taxstdlife+$E562),((Input!$I$149+Input!$I$115)*$I$7)-SUM($I562:V562),((Input!$I$149+Input!$I$115)*$I$7)/A7taxstdlife))</f>
        <v>0.37435996940151356</v>
      </c>
      <c r="X562" s="161">
        <f>IF(A7taxstdlife="n/a","n/a",IF(X$3&gt;(A7taxstdlife+$E562),((Input!$I$149+Input!$I$115)*$I$7)-SUM($I562:W562),((Input!$I$149+Input!$I$115)*$I$7)/A7taxstdlife))</f>
        <v>0.37435996940151356</v>
      </c>
      <c r="Y562" s="161">
        <f>IF(A7taxstdlife="n/a","n/a",IF(Y$3&gt;(A7taxstdlife+$E562),((Input!$I$149+Input!$I$115)*$I$7)-SUM($I562:X562),((Input!$I$149+Input!$I$115)*$I$7)/A7taxstdlife))</f>
        <v>0.37435996940151356</v>
      </c>
      <c r="Z562" s="161">
        <f>IF(A7taxstdlife="n/a","n/a",IF(Z$3&gt;(A7taxstdlife+$E562),((Input!$I$149+Input!$I$115)*$I$7)-SUM($I562:Y562),((Input!$I$149+Input!$I$115)*$I$7)/A7taxstdlife))</f>
        <v>0.37435996940151356</v>
      </c>
      <c r="AA562" s="161">
        <f>IF(A7taxstdlife="n/a","n/a",IF(AA$3&gt;(A7taxstdlife+$E562),((Input!$I$149+Input!$I$115)*$I$7)-SUM($I562:Z562),((Input!$I$149+Input!$I$115)*$I$7)/A7taxstdlife))</f>
        <v>0.37435996940151356</v>
      </c>
      <c r="AB562" s="161">
        <f>IF(A7taxstdlife="n/a","n/a",IF(AB$3&gt;(A7taxstdlife+$E562),((Input!$I$149+Input!$I$115)*$I$7)-SUM($I562:AA562),((Input!$I$149+Input!$I$115)*$I$7)/A7taxstdlife))</f>
        <v>0.37435996940151356</v>
      </c>
      <c r="AC562" s="161">
        <f>IF(A7taxstdlife="n/a","n/a",IF(AC$3&gt;(A7taxstdlife+$E562),((Input!$I$149+Input!$I$115)*$I$7)-SUM($I562:AB562),((Input!$I$149+Input!$I$115)*$I$7)/A7taxstdlife))</f>
        <v>0.37435996940151356</v>
      </c>
      <c r="AD562" s="161">
        <f>IF(A7taxstdlife="n/a","n/a",IF(AD$3&gt;(A7taxstdlife+$E562),((Input!$I$149+Input!$I$115)*$I$7)-SUM($I562:AC562),((Input!$I$149+Input!$I$115)*$I$7)/A7taxstdlife))</f>
        <v>0.37435996940151356</v>
      </c>
      <c r="AE562" s="161">
        <f>IF(A7taxstdlife="n/a","n/a",IF(AE$3&gt;(A7taxstdlife+$E562),((Input!$I$149+Input!$I$115)*$I$7)-SUM($I562:AD562),((Input!$I$149+Input!$I$115)*$I$7)/A7taxstdlife))</f>
        <v>0.37435996940151356</v>
      </c>
      <c r="AF562" s="161">
        <f>IF(A7taxstdlife="n/a","n/a",IF(AF$3&gt;(A7taxstdlife+$E562),((Input!$I$149+Input!$I$115)*$I$7)-SUM($I562:AE562),((Input!$I$149+Input!$I$115)*$I$7)/A7taxstdlife))</f>
        <v>0.37435996940151356</v>
      </c>
      <c r="AG562" s="161">
        <f>IF(A7taxstdlife="n/a","n/a",IF(AG$3&gt;(A7taxstdlife+$E562),((Input!$I$149+Input!$I$115)*$I$7)-SUM($I562:AF562),((Input!$I$149+Input!$I$115)*$I$7)/A7taxstdlife))</f>
        <v>0.37435996940151356</v>
      </c>
      <c r="AH562" s="161">
        <f>IF(A7taxstdlife="n/a","n/a",IF(AH$3&gt;(A7taxstdlife+$E562),((Input!$I$149+Input!$I$115)*$I$7)-SUM($I562:AG562),((Input!$I$149+Input!$I$115)*$I$7)/A7taxstdlife))</f>
        <v>0.37435996940151356</v>
      </c>
      <c r="AI562" s="161">
        <f>IF(A7taxstdlife="n/a","n/a",IF(AI$3&gt;(A7taxstdlife+$E562),((Input!$I$149+Input!$I$115)*$I$7)-SUM($I562:AH562),((Input!$I$149+Input!$I$115)*$I$7)/A7taxstdlife))</f>
        <v>-3.5527136788005009E-15</v>
      </c>
      <c r="AJ562" s="161">
        <f>IF(A7taxstdlife="n/a","n/a",IF(AJ$3&gt;(A7taxstdlife+$E562),((Input!$I$149+Input!$I$115)*$I$7)-SUM($I562:AI562),((Input!$I$149+Input!$I$115)*$I$7)/A7taxstdlife))</f>
        <v>0</v>
      </c>
      <c r="AK562" s="161">
        <f>IF(A7taxstdlife="n/a","n/a",IF(AK$3&gt;(A7taxstdlife+$E562),((Input!$I$149+Input!$I$115)*$I$7)-SUM($I562:AJ562),((Input!$I$149+Input!$I$115)*$I$7)/A7taxstdlife))</f>
        <v>0</v>
      </c>
      <c r="AL562" s="161">
        <f>IF(A7taxstdlife="n/a","n/a",IF(AL$3&gt;(A7taxstdlife+$E562),((Input!$I$149+Input!$I$115)*$I$7)-SUM($I562:AK562),((Input!$I$149+Input!$I$115)*$I$7)/A7taxstdlife))</f>
        <v>0</v>
      </c>
      <c r="AM562" s="161">
        <f>IF(A7taxstdlife="n/a","n/a",IF(AM$3&gt;(A7taxstdlife+$E562),((Input!$I$149+Input!$I$115)*$I$7)-SUM($I562:AL562),((Input!$I$149+Input!$I$115)*$I$7)/A7taxstdlife))</f>
        <v>0</v>
      </c>
      <c r="AN562" s="161">
        <f>IF(A7taxstdlife="n/a","n/a",IF(AN$3&gt;(A7taxstdlife+$E562),((Input!$I$149+Input!$I$115)*$I$7)-SUM($I562:AM562),((Input!$I$149+Input!$I$115)*$I$7)/A7taxstdlife))</f>
        <v>0</v>
      </c>
      <c r="AO562" s="161">
        <f>IF(A7taxstdlife="n/a","n/a",IF(AO$3&gt;(A7taxstdlife+$E562),((Input!$I$149+Input!$I$115)*$I$7)-SUM($I562:AN562),((Input!$I$149+Input!$I$115)*$I$7)/A7taxstdlife))</f>
        <v>0</v>
      </c>
      <c r="AP562" s="161">
        <f>IF(A7taxstdlife="n/a","n/a",IF(AP$3&gt;(A7taxstdlife+$E562),((Input!$I$149+Input!$I$115)*$I$7)-SUM($I562:AO562),((Input!$I$149+Input!$I$115)*$I$7)/A7taxstdlife))</f>
        <v>0</v>
      </c>
      <c r="AQ562" s="161">
        <f>IF(A7taxstdlife="n/a","n/a",IF(AQ$3&gt;(A7taxstdlife+$E562),((Input!$I$149+Input!$I$115)*$I$7)-SUM($I562:AP562),((Input!$I$149+Input!$I$115)*$I$7)/A7taxstdlife))</f>
        <v>0</v>
      </c>
      <c r="AR562" s="161">
        <f>IF(A7taxstdlife="n/a","n/a",IF(AR$3&gt;(A7taxstdlife+$E562),((Input!$I$149+Input!$I$115)*$I$7)-SUM($I562:AQ562),((Input!$I$149+Input!$I$115)*$I$7)/A7taxstdlife))</f>
        <v>0</v>
      </c>
      <c r="AS562" s="161">
        <f>IF(A7taxstdlife="n/a","n/a",IF(AS$3&gt;(A7taxstdlife+$E562),((Input!$I$149+Input!$I$115)*$I$7)-SUM($I562:AR562),((Input!$I$149+Input!$I$115)*$I$7)/A7taxstdlife))</f>
        <v>0</v>
      </c>
      <c r="AT562" s="161">
        <f>IF(A7taxstdlife="n/a","n/a",IF(AT$3&gt;(A7taxstdlife+$E562),((Input!$I$149+Input!$I$115)*$I$7)-SUM($I562:AS562),((Input!$I$149+Input!$I$115)*$I$7)/A7taxstdlife))</f>
        <v>0</v>
      </c>
      <c r="AU562" s="161">
        <f>IF(A7taxstdlife="n/a","n/a",IF(AU$3&gt;(A7taxstdlife+$E562),((Input!$I$149+Input!$I$115)*$I$7)-SUM($I562:AT562),((Input!$I$149+Input!$I$115)*$I$7)/A7taxstdlife))</f>
        <v>0</v>
      </c>
      <c r="AV562" s="161">
        <f>IF(A7taxstdlife="n/a","n/a",IF(AV$3&gt;(A7taxstdlife+$E562),((Input!$I$149+Input!$I$115)*$I$7)-SUM($I562:AU562),((Input!$I$149+Input!$I$115)*$I$7)/A7taxstdlife))</f>
        <v>0</v>
      </c>
      <c r="AW562" s="161">
        <f>IF(A7taxstdlife="n/a","n/a",IF(AW$3&gt;(A7taxstdlife+$E562),((Input!$I$149+Input!$I$115)*$I$7)-SUM($I562:AV562),((Input!$I$149+Input!$I$115)*$I$7)/A7taxstdlife))</f>
        <v>0</v>
      </c>
      <c r="AX562" s="161">
        <f>IF(A7taxstdlife="n/a","n/a",IF(AX$3&gt;(A7taxstdlife+$E562),((Input!$I$149+Input!$I$115)*$I$7)-SUM($I562:AW562),((Input!$I$149+Input!$I$115)*$I$7)/A7taxstdlife))</f>
        <v>0</v>
      </c>
      <c r="AY562" s="161">
        <f>IF(A7taxstdlife="n/a","n/a",IF(AY$3&gt;(A7taxstdlife+$E562),((Input!$I$149+Input!$I$115)*$I$7)-SUM($I562:AX562),((Input!$I$149+Input!$I$115)*$I$7)/A7taxstdlife))</f>
        <v>0</v>
      </c>
      <c r="AZ562" s="161">
        <f>IF(A7taxstdlife="n/a","n/a",IF(AZ$3&gt;(A7taxstdlife+$E562),((Input!$I$149+Input!$I$115)*$I$7)-SUM($I562:AY562),((Input!$I$149+Input!$I$115)*$I$7)/A7taxstdlife))</f>
        <v>0</v>
      </c>
      <c r="BA562" s="161">
        <f>IF(A7taxstdlife="n/a","n/a",IF(BA$3&gt;(A7taxstdlife+$E562),((Input!$I$149+Input!$I$115)*$I$7)-SUM($I562:AZ562),((Input!$I$149+Input!$I$115)*$I$7)/A7taxstdlife))</f>
        <v>0</v>
      </c>
      <c r="BB562" s="161">
        <f>IF(A7taxstdlife="n/a","n/a",IF(BB$3&gt;(A7taxstdlife+$E562),((Input!$I$149+Input!$I$115)*$I$7)-SUM($I562:BA562),((Input!$I$149+Input!$I$115)*$I$7)/A7taxstdlife))</f>
        <v>0</v>
      </c>
      <c r="BC562" s="161">
        <f>IF(A7taxstdlife="n/a","n/a",IF(BC$3&gt;(A7taxstdlife+$E562),((Input!$I$149+Input!$I$115)*$I$7)-SUM($I562:BB562),((Input!$I$149+Input!$I$115)*$I$7)/A7taxstdlife))</f>
        <v>0</v>
      </c>
      <c r="BD562" s="161">
        <f>IF(A7taxstdlife="n/a","n/a",IF(BD$3&gt;(A7taxstdlife+$E562),((Input!$I$149+Input!$I$115)*$I$7)-SUM($I562:BC562),((Input!$I$149+Input!$I$115)*$I$7)/A7taxstdlife))</f>
        <v>0</v>
      </c>
      <c r="BE562" s="161">
        <f>IF(A7taxstdlife="n/a","n/a",IF(BE$3&gt;(A7taxstdlife+$E562),((Input!$I$149+Input!$I$115)*$I$7)-SUM($I562:BD562),((Input!$I$149+Input!$I$115)*$I$7)/A7taxstdlife))</f>
        <v>0</v>
      </c>
      <c r="BF562" s="161">
        <f>IF(A7taxstdlife="n/a","n/a",IF(BF$3&gt;(A7taxstdlife+$E562),((Input!$I$149+Input!$I$115)*$I$7)-SUM($I562:BE562),((Input!$I$149+Input!$I$115)*$I$7)/A7taxstdlife))</f>
        <v>0</v>
      </c>
      <c r="BG562" s="161">
        <f>IF(A7taxstdlife="n/a","n/a",IF(BG$3&gt;(A7taxstdlife+$E562),((Input!$I$149+Input!$I$115)*$I$7)-SUM($I562:BF562),((Input!$I$149+Input!$I$115)*$I$7)/A7taxstdlife))</f>
        <v>0</v>
      </c>
      <c r="BH562" s="161">
        <f>IF(A7taxstdlife="n/a","n/a",IF(BH$3&gt;(A7taxstdlife+$E562),((Input!$I$149+Input!$I$115)*$I$7)-SUM($I562:BG562),((Input!$I$149+Input!$I$115)*$I$7)/A7taxstdlife))</f>
        <v>0</v>
      </c>
      <c r="BI562" s="161">
        <f>IF(A7taxstdlife="n/a","n/a",IF(BI$3&gt;(A7taxstdlife+$E562),((Input!$I$149+Input!$I$115)*$I$7)-SUM($I562:BH562),((Input!$I$149+Input!$I$115)*$I$7)/A7taxstdlife))</f>
        <v>0</v>
      </c>
      <c r="BJ562" s="19"/>
      <c r="BK562" s="19"/>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s="5" customFormat="1" hidden="1" outlineLevel="2" x14ac:dyDescent="0.2">
      <c r="A563" s="19"/>
      <c r="B563" s="19"/>
      <c r="C563" s="35"/>
      <c r="D563" s="469"/>
      <c r="E563" s="281">
        <v>4</v>
      </c>
      <c r="F563" s="37"/>
      <c r="G563" s="305"/>
      <c r="H563" s="307"/>
      <c r="I563" s="307"/>
      <c r="J563" s="306"/>
      <c r="K563" s="161">
        <f>IF(A7taxstdlife="n/a","n/a",IF(K$3&gt;(A7taxstdlife+$E563),((Input!$J$149+Input!$J$115)*$J$7)-SUM($J563:J563),((Input!$J$149+Input!$J$115)*$J$7)/A7taxstdlife))</f>
        <v>0.43081533332305172</v>
      </c>
      <c r="L563" s="161">
        <f>IF(A7taxstdlife="n/a","n/a",IF(L$3&gt;(A7taxstdlife+$E563),((Input!$J$149+Input!$J$115)*$J$7)-SUM($J563:K563),((Input!$J$149+Input!$J$115)*$J$7)/A7taxstdlife))</f>
        <v>0.43081533332305172</v>
      </c>
      <c r="M563" s="161">
        <f>IF(A7taxstdlife="n/a","n/a",IF(M$3&gt;(A7taxstdlife+$E563),((Input!$J$149+Input!$J$115)*$J$7)-SUM($J563:L563),((Input!$J$149+Input!$J$115)*$J$7)/A7taxstdlife))</f>
        <v>0.43081533332305172</v>
      </c>
      <c r="N563" s="161">
        <f>IF(A7taxstdlife="n/a","n/a",IF(N$3&gt;(A7taxstdlife+$E563),((Input!$J$149+Input!$J$115)*$J$7)-SUM($J563:M563),((Input!$J$149+Input!$J$115)*$J$7)/A7taxstdlife))</f>
        <v>0.43081533332305172</v>
      </c>
      <c r="O563" s="161">
        <f>IF(A7taxstdlife="n/a","n/a",IF(O$3&gt;(A7taxstdlife+$E563),((Input!$J$149+Input!$J$115)*$J$7)-SUM($J563:N563),((Input!$J$149+Input!$J$115)*$J$7)/A7taxstdlife))</f>
        <v>0.43081533332305172</v>
      </c>
      <c r="P563" s="161">
        <f>IF(A7taxstdlife="n/a","n/a",IF(P$3&gt;(A7taxstdlife+$E563),((Input!$J$149+Input!$J$115)*$J$7)-SUM($J563:O563),((Input!$J$149+Input!$J$115)*$J$7)/A7taxstdlife))</f>
        <v>0.43081533332305172</v>
      </c>
      <c r="Q563" s="161">
        <f>IF(A7taxstdlife="n/a","n/a",IF(Q$3&gt;(A7taxstdlife+$E563),((Input!$J$149+Input!$J$115)*$J$7)-SUM($J563:P563),((Input!$J$149+Input!$J$115)*$J$7)/A7taxstdlife))</f>
        <v>0.43081533332305172</v>
      </c>
      <c r="R563" s="161">
        <f>IF(A7taxstdlife="n/a","n/a",IF(R$3&gt;(A7taxstdlife+$E563),((Input!$J$149+Input!$J$115)*$J$7)-SUM($J563:Q563),((Input!$J$149+Input!$J$115)*$J$7)/A7taxstdlife))</f>
        <v>0.43081533332305172</v>
      </c>
      <c r="S563" s="161">
        <f>IF(A7taxstdlife="n/a","n/a",IF(S$3&gt;(A7taxstdlife+$E563),((Input!$J$149+Input!$J$115)*$J$7)-SUM($J563:R563),((Input!$J$149+Input!$J$115)*$J$7)/A7taxstdlife))</f>
        <v>0.43081533332305172</v>
      </c>
      <c r="T563" s="161">
        <f>IF(A7taxstdlife="n/a","n/a",IF(T$3&gt;(A7taxstdlife+$E563),((Input!$J$149+Input!$J$115)*$J$7)-SUM($J563:S563),((Input!$J$149+Input!$J$115)*$J$7)/A7taxstdlife))</f>
        <v>0.43081533332305172</v>
      </c>
      <c r="U563" s="161">
        <f>IF(A7taxstdlife="n/a","n/a",IF(U$3&gt;(A7taxstdlife+$E563),((Input!$J$149+Input!$J$115)*$J$7)-SUM($J563:T563),((Input!$J$149+Input!$J$115)*$J$7)/A7taxstdlife))</f>
        <v>0.43081533332305172</v>
      </c>
      <c r="V563" s="161">
        <f>IF(A7taxstdlife="n/a","n/a",IF(V$3&gt;(A7taxstdlife+$E563),((Input!$J$149+Input!$J$115)*$J$7)-SUM($J563:U563),((Input!$J$149+Input!$J$115)*$J$7)/A7taxstdlife))</f>
        <v>0.43081533332305172</v>
      </c>
      <c r="W563" s="161">
        <f>IF(A7taxstdlife="n/a","n/a",IF(W$3&gt;(A7taxstdlife+$E563),((Input!$J$149+Input!$J$115)*$J$7)-SUM($J563:V563),((Input!$J$149+Input!$J$115)*$J$7)/A7taxstdlife))</f>
        <v>0.43081533332305172</v>
      </c>
      <c r="X563" s="161">
        <f>IF(A7taxstdlife="n/a","n/a",IF(X$3&gt;(A7taxstdlife+$E563),((Input!$J$149+Input!$J$115)*$J$7)-SUM($J563:W563),((Input!$J$149+Input!$J$115)*$J$7)/A7taxstdlife))</f>
        <v>0.43081533332305172</v>
      </c>
      <c r="Y563" s="161">
        <f>IF(A7taxstdlife="n/a","n/a",IF(Y$3&gt;(A7taxstdlife+$E563),((Input!$J$149+Input!$J$115)*$J$7)-SUM($J563:X563),((Input!$J$149+Input!$J$115)*$J$7)/A7taxstdlife))</f>
        <v>0.43081533332305172</v>
      </c>
      <c r="Z563" s="161">
        <f>IF(A7taxstdlife="n/a","n/a",IF(Z$3&gt;(A7taxstdlife+$E563),((Input!$J$149+Input!$J$115)*$J$7)-SUM($J563:Y563),((Input!$J$149+Input!$J$115)*$J$7)/A7taxstdlife))</f>
        <v>0.43081533332305172</v>
      </c>
      <c r="AA563" s="161">
        <f>IF(A7taxstdlife="n/a","n/a",IF(AA$3&gt;(A7taxstdlife+$E563),((Input!$J$149+Input!$J$115)*$J$7)-SUM($J563:Z563),((Input!$J$149+Input!$J$115)*$J$7)/A7taxstdlife))</f>
        <v>0.43081533332305172</v>
      </c>
      <c r="AB563" s="161">
        <f>IF(A7taxstdlife="n/a","n/a",IF(AB$3&gt;(A7taxstdlife+$E563),((Input!$J$149+Input!$J$115)*$J$7)-SUM($J563:AA563),((Input!$J$149+Input!$J$115)*$J$7)/A7taxstdlife))</f>
        <v>0.43081533332305172</v>
      </c>
      <c r="AC563" s="161">
        <f>IF(A7taxstdlife="n/a","n/a",IF(AC$3&gt;(A7taxstdlife+$E563),((Input!$J$149+Input!$J$115)*$J$7)-SUM($J563:AB563),((Input!$J$149+Input!$J$115)*$J$7)/A7taxstdlife))</f>
        <v>0.43081533332305172</v>
      </c>
      <c r="AD563" s="161">
        <f>IF(A7taxstdlife="n/a","n/a",IF(AD$3&gt;(A7taxstdlife+$E563),((Input!$J$149+Input!$J$115)*$J$7)-SUM($J563:AC563),((Input!$J$149+Input!$J$115)*$J$7)/A7taxstdlife))</f>
        <v>0.43081533332305172</v>
      </c>
      <c r="AE563" s="161">
        <f>IF(A7taxstdlife="n/a","n/a",IF(AE$3&gt;(A7taxstdlife+$E563),((Input!$J$149+Input!$J$115)*$J$7)-SUM($J563:AD563),((Input!$J$149+Input!$J$115)*$J$7)/A7taxstdlife))</f>
        <v>0.43081533332305172</v>
      </c>
      <c r="AF563" s="161">
        <f>IF(A7taxstdlife="n/a","n/a",IF(AF$3&gt;(A7taxstdlife+$E563),((Input!$J$149+Input!$J$115)*$J$7)-SUM($J563:AE563),((Input!$J$149+Input!$J$115)*$J$7)/A7taxstdlife))</f>
        <v>0.43081533332305172</v>
      </c>
      <c r="AG563" s="161">
        <f>IF(A7taxstdlife="n/a","n/a",IF(AG$3&gt;(A7taxstdlife+$E563),((Input!$J$149+Input!$J$115)*$J$7)-SUM($J563:AF563),((Input!$J$149+Input!$J$115)*$J$7)/A7taxstdlife))</f>
        <v>0.43081533332305172</v>
      </c>
      <c r="AH563" s="161">
        <f>IF(A7taxstdlife="n/a","n/a",IF(AH$3&gt;(A7taxstdlife+$E563),((Input!$J$149+Input!$J$115)*$J$7)-SUM($J563:AG563),((Input!$J$149+Input!$J$115)*$J$7)/A7taxstdlife))</f>
        <v>0.43081533332305172</v>
      </c>
      <c r="AI563" s="161">
        <f>IF(A7taxstdlife="n/a","n/a",IF(AI$3&gt;(A7taxstdlife+$E563),((Input!$J$149+Input!$J$115)*$J$7)-SUM($J563:AH563),((Input!$J$149+Input!$J$115)*$J$7)/A7taxstdlife))</f>
        <v>0.43081533332305172</v>
      </c>
      <c r="AJ563" s="161">
        <f>IF(A7taxstdlife="n/a","n/a",IF(AJ$3&gt;(A7taxstdlife+$E563),((Input!$J$149+Input!$J$115)*$J$7)-SUM($J563:AI563),((Input!$J$149+Input!$J$115)*$J$7)/A7taxstdlife))</f>
        <v>0</v>
      </c>
      <c r="AK563" s="161">
        <f>IF(A7taxstdlife="n/a","n/a",IF(AK$3&gt;(A7taxstdlife+$E563),((Input!$J$149+Input!$J$115)*$J$7)-SUM($J563:AJ563),((Input!$J$149+Input!$J$115)*$J$7)/A7taxstdlife))</f>
        <v>0</v>
      </c>
      <c r="AL563" s="161">
        <f>IF(A7taxstdlife="n/a","n/a",IF(AL$3&gt;(A7taxstdlife+$E563),((Input!$J$149+Input!$J$115)*$J$7)-SUM($J563:AK563),((Input!$J$149+Input!$J$115)*$J$7)/A7taxstdlife))</f>
        <v>0</v>
      </c>
      <c r="AM563" s="161">
        <f>IF(A7taxstdlife="n/a","n/a",IF(AM$3&gt;(A7taxstdlife+$E563),((Input!$J$149+Input!$J$115)*$J$7)-SUM($J563:AL563),((Input!$J$149+Input!$J$115)*$J$7)/A7taxstdlife))</f>
        <v>0</v>
      </c>
      <c r="AN563" s="161">
        <f>IF(A7taxstdlife="n/a","n/a",IF(AN$3&gt;(A7taxstdlife+$E563),((Input!$J$149+Input!$J$115)*$J$7)-SUM($J563:AM563),((Input!$J$149+Input!$J$115)*$J$7)/A7taxstdlife))</f>
        <v>0</v>
      </c>
      <c r="AO563" s="161">
        <f>IF(A7taxstdlife="n/a","n/a",IF(AO$3&gt;(A7taxstdlife+$E563),((Input!$J$149+Input!$J$115)*$J$7)-SUM($J563:AN563),((Input!$J$149+Input!$J$115)*$J$7)/A7taxstdlife))</f>
        <v>0</v>
      </c>
      <c r="AP563" s="161">
        <f>IF(A7taxstdlife="n/a","n/a",IF(AP$3&gt;(A7taxstdlife+$E563),((Input!$J$149+Input!$J$115)*$J$7)-SUM($J563:AO563),((Input!$J$149+Input!$J$115)*$J$7)/A7taxstdlife))</f>
        <v>0</v>
      </c>
      <c r="AQ563" s="161">
        <f>IF(A7taxstdlife="n/a","n/a",IF(AQ$3&gt;(A7taxstdlife+$E563),((Input!$J$149+Input!$J$115)*$J$7)-SUM($J563:AP563),((Input!$J$149+Input!$J$115)*$J$7)/A7taxstdlife))</f>
        <v>0</v>
      </c>
      <c r="AR563" s="161">
        <f>IF(A7taxstdlife="n/a","n/a",IF(AR$3&gt;(A7taxstdlife+$E563),((Input!$J$149+Input!$J$115)*$J$7)-SUM($J563:AQ563),((Input!$J$149+Input!$J$115)*$J$7)/A7taxstdlife))</f>
        <v>0</v>
      </c>
      <c r="AS563" s="161">
        <f>IF(A7taxstdlife="n/a","n/a",IF(AS$3&gt;(A7taxstdlife+$E563),((Input!$J$149+Input!$J$115)*$J$7)-SUM($J563:AR563),((Input!$J$149+Input!$J$115)*$J$7)/A7taxstdlife))</f>
        <v>0</v>
      </c>
      <c r="AT563" s="161">
        <f>IF(A7taxstdlife="n/a","n/a",IF(AT$3&gt;(A7taxstdlife+$E563),((Input!$J$149+Input!$J$115)*$J$7)-SUM($J563:AS563),((Input!$J$149+Input!$J$115)*$J$7)/A7taxstdlife))</f>
        <v>0</v>
      </c>
      <c r="AU563" s="161">
        <f>IF(A7taxstdlife="n/a","n/a",IF(AU$3&gt;(A7taxstdlife+$E563),((Input!$J$149+Input!$J$115)*$J$7)-SUM($J563:AT563),((Input!$J$149+Input!$J$115)*$J$7)/A7taxstdlife))</f>
        <v>0</v>
      </c>
      <c r="AV563" s="161">
        <f>IF(A7taxstdlife="n/a","n/a",IF(AV$3&gt;(A7taxstdlife+$E563),((Input!$J$149+Input!$J$115)*$J$7)-SUM($J563:AU563),((Input!$J$149+Input!$J$115)*$J$7)/A7taxstdlife))</f>
        <v>0</v>
      </c>
      <c r="AW563" s="161">
        <f>IF(A7taxstdlife="n/a","n/a",IF(AW$3&gt;(A7taxstdlife+$E563),((Input!$J$149+Input!$J$115)*$J$7)-SUM($J563:AV563),((Input!$J$149+Input!$J$115)*$J$7)/A7taxstdlife))</f>
        <v>0</v>
      </c>
      <c r="AX563" s="161">
        <f>IF(A7taxstdlife="n/a","n/a",IF(AX$3&gt;(A7taxstdlife+$E563),((Input!$J$149+Input!$J$115)*$J$7)-SUM($J563:AW563),((Input!$J$149+Input!$J$115)*$J$7)/A7taxstdlife))</f>
        <v>0</v>
      </c>
      <c r="AY563" s="161">
        <f>IF(A7taxstdlife="n/a","n/a",IF(AY$3&gt;(A7taxstdlife+$E563),((Input!$J$149+Input!$J$115)*$J$7)-SUM($J563:AX563),((Input!$J$149+Input!$J$115)*$J$7)/A7taxstdlife))</f>
        <v>0</v>
      </c>
      <c r="AZ563" s="161">
        <f>IF(A7taxstdlife="n/a","n/a",IF(AZ$3&gt;(A7taxstdlife+$E563),((Input!$J$149+Input!$J$115)*$J$7)-SUM($J563:AY563),((Input!$J$149+Input!$J$115)*$J$7)/A7taxstdlife))</f>
        <v>0</v>
      </c>
      <c r="BA563" s="161">
        <f>IF(A7taxstdlife="n/a","n/a",IF(BA$3&gt;(A7taxstdlife+$E563),((Input!$J$149+Input!$J$115)*$J$7)-SUM($J563:AZ563),((Input!$J$149+Input!$J$115)*$J$7)/A7taxstdlife))</f>
        <v>0</v>
      </c>
      <c r="BB563" s="161">
        <f>IF(A7taxstdlife="n/a","n/a",IF(BB$3&gt;(A7taxstdlife+$E563),((Input!$J$149+Input!$J$115)*$J$7)-SUM($J563:BA563),((Input!$J$149+Input!$J$115)*$J$7)/A7taxstdlife))</f>
        <v>0</v>
      </c>
      <c r="BC563" s="161">
        <f>IF(A7taxstdlife="n/a","n/a",IF(BC$3&gt;(A7taxstdlife+$E563),((Input!$J$149+Input!$J$115)*$J$7)-SUM($J563:BB563),((Input!$J$149+Input!$J$115)*$J$7)/A7taxstdlife))</f>
        <v>0</v>
      </c>
      <c r="BD563" s="161">
        <f>IF(A7taxstdlife="n/a","n/a",IF(BD$3&gt;(A7taxstdlife+$E563),((Input!$J$149+Input!$J$115)*$J$7)-SUM($J563:BC563),((Input!$J$149+Input!$J$115)*$J$7)/A7taxstdlife))</f>
        <v>0</v>
      </c>
      <c r="BE563" s="161">
        <f>IF(A7taxstdlife="n/a","n/a",IF(BE$3&gt;(A7taxstdlife+$E563),((Input!$J$149+Input!$J$115)*$J$7)-SUM($J563:BD563),((Input!$J$149+Input!$J$115)*$J$7)/A7taxstdlife))</f>
        <v>0</v>
      </c>
      <c r="BF563" s="161">
        <f>IF(A7taxstdlife="n/a","n/a",IF(BF$3&gt;(A7taxstdlife+$E563),((Input!$J$149+Input!$J$115)*$J$7)-SUM($J563:BE563),((Input!$J$149+Input!$J$115)*$J$7)/A7taxstdlife))</f>
        <v>0</v>
      </c>
      <c r="BG563" s="161">
        <f>IF(A7taxstdlife="n/a","n/a",IF(BG$3&gt;(A7taxstdlife+$E563),((Input!$J$149+Input!$J$115)*$J$7)-SUM($J563:BF563),((Input!$J$149+Input!$J$115)*$J$7)/A7taxstdlife))</f>
        <v>0</v>
      </c>
      <c r="BH563" s="161">
        <f>IF(A7taxstdlife="n/a","n/a",IF(BH$3&gt;(A7taxstdlife+$E563),((Input!$J$149+Input!$J$115)*$J$7)-SUM($J563:BG563),((Input!$J$149+Input!$J$115)*$J$7)/A7taxstdlife))</f>
        <v>0</v>
      </c>
      <c r="BI563" s="161">
        <f>IF(A7taxstdlife="n/a","n/a",IF(BI$3&gt;(A7taxstdlife+$E563),((Input!$J$149+Input!$J$115)*$J$7)-SUM($J563:BH563),((Input!$J$149+Input!$J$115)*$J$7)/A7taxstdlife))</f>
        <v>0</v>
      </c>
      <c r="BJ563" s="19"/>
      <c r="BK563" s="19"/>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s="5" customFormat="1" hidden="1" outlineLevel="2" x14ac:dyDescent="0.2">
      <c r="A564" s="19"/>
      <c r="B564" s="19"/>
      <c r="C564" s="35"/>
      <c r="D564" s="469"/>
      <c r="E564" s="281">
        <v>5</v>
      </c>
      <c r="F564" s="37"/>
      <c r="G564" s="305"/>
      <c r="H564" s="307"/>
      <c r="I564" s="307"/>
      <c r="J564" s="307"/>
      <c r="K564" s="306"/>
      <c r="L564" s="161">
        <f>IF(A7taxstdlife="n/a","n/a",IF(L$3&gt;(A7taxstdlife+$E564),((Input!$K$149+Input!$K$115)*$K$7)-SUM($K564:K564),((Input!$K$149+Input!$K$115)*$K$7)/A7taxstdlife))</f>
        <v>0.52790586100366221</v>
      </c>
      <c r="M564" s="161">
        <f>IF(A7taxstdlife="n/a","n/a",IF(M$3&gt;(A7taxstdlife+$E564),((Input!$K$149+Input!$K$115)*$K$7)-SUM($K564:L564),((Input!$K$149+Input!$K$115)*$K$7)/A7taxstdlife))</f>
        <v>0.52790586100366221</v>
      </c>
      <c r="N564" s="161">
        <f>IF(A7taxstdlife="n/a","n/a",IF(N$3&gt;(A7taxstdlife+$E564),((Input!$K$149+Input!$K$115)*$K$7)-SUM($K564:M564),((Input!$K$149+Input!$K$115)*$K$7)/A7taxstdlife))</f>
        <v>0.52790586100366221</v>
      </c>
      <c r="O564" s="161">
        <f>IF(A7taxstdlife="n/a","n/a",IF(O$3&gt;(A7taxstdlife+$E564),((Input!$K$149+Input!$K$115)*$K$7)-SUM($K564:N564),((Input!$K$149+Input!$K$115)*$K$7)/A7taxstdlife))</f>
        <v>0.52790586100366221</v>
      </c>
      <c r="P564" s="161">
        <f>IF(A7taxstdlife="n/a","n/a",IF(P$3&gt;(A7taxstdlife+$E564),((Input!$K$149+Input!$K$115)*$K$7)-SUM($K564:O564),((Input!$K$149+Input!$K$115)*$K$7)/A7taxstdlife))</f>
        <v>0.52790586100366221</v>
      </c>
      <c r="Q564" s="161">
        <f>IF(A7taxstdlife="n/a","n/a",IF(Q$3&gt;(A7taxstdlife+$E564),((Input!$K$149+Input!$K$115)*$K$7)-SUM($K564:P564),((Input!$K$149+Input!$K$115)*$K$7)/A7taxstdlife))</f>
        <v>0.52790586100366221</v>
      </c>
      <c r="R564" s="161">
        <f>IF(A7taxstdlife="n/a","n/a",IF(R$3&gt;(A7taxstdlife+$E564),((Input!$K$149+Input!$K$115)*$K$7)-SUM($K564:Q564),((Input!$K$149+Input!$K$115)*$K$7)/A7taxstdlife))</f>
        <v>0.52790586100366221</v>
      </c>
      <c r="S564" s="161">
        <f>IF(A7taxstdlife="n/a","n/a",IF(S$3&gt;(A7taxstdlife+$E564),((Input!$K$149+Input!$K$115)*$K$7)-SUM($K564:R564),((Input!$K$149+Input!$K$115)*$K$7)/A7taxstdlife))</f>
        <v>0.52790586100366221</v>
      </c>
      <c r="T564" s="161">
        <f>IF(A7taxstdlife="n/a","n/a",IF(T$3&gt;(A7taxstdlife+$E564),((Input!$K$149+Input!$K$115)*$K$7)-SUM($K564:S564),((Input!$K$149+Input!$K$115)*$K$7)/A7taxstdlife))</f>
        <v>0.52790586100366221</v>
      </c>
      <c r="U564" s="161">
        <f>IF(A7taxstdlife="n/a","n/a",IF(U$3&gt;(A7taxstdlife+$E564),((Input!$K$149+Input!$K$115)*$K$7)-SUM($K564:T564),((Input!$K$149+Input!$K$115)*$K$7)/A7taxstdlife))</f>
        <v>0.52790586100366221</v>
      </c>
      <c r="V564" s="161">
        <f>IF(A7taxstdlife="n/a","n/a",IF(V$3&gt;(A7taxstdlife+$E564),((Input!$K$149+Input!$K$115)*$K$7)-SUM($K564:U564),((Input!$K$149+Input!$K$115)*$K$7)/A7taxstdlife))</f>
        <v>0.52790586100366221</v>
      </c>
      <c r="W564" s="161">
        <f>IF(A7taxstdlife="n/a","n/a",IF(W$3&gt;(A7taxstdlife+$E564),((Input!$K$149+Input!$K$115)*$K$7)-SUM($K564:V564),((Input!$K$149+Input!$K$115)*$K$7)/A7taxstdlife))</f>
        <v>0.52790586100366221</v>
      </c>
      <c r="X564" s="161">
        <f>IF(A7taxstdlife="n/a","n/a",IF(X$3&gt;(A7taxstdlife+$E564),((Input!$K$149+Input!$K$115)*$K$7)-SUM($K564:W564),((Input!$K$149+Input!$K$115)*$K$7)/A7taxstdlife))</f>
        <v>0.52790586100366221</v>
      </c>
      <c r="Y564" s="161">
        <f>IF(A7taxstdlife="n/a","n/a",IF(Y$3&gt;(A7taxstdlife+$E564),((Input!$K$149+Input!$K$115)*$K$7)-SUM($K564:X564),((Input!$K$149+Input!$K$115)*$K$7)/A7taxstdlife))</f>
        <v>0.52790586100366221</v>
      </c>
      <c r="Z564" s="161">
        <f>IF(A7taxstdlife="n/a","n/a",IF(Z$3&gt;(A7taxstdlife+$E564),((Input!$K$149+Input!$K$115)*$K$7)-SUM($K564:Y564),((Input!$K$149+Input!$K$115)*$K$7)/A7taxstdlife))</f>
        <v>0.52790586100366221</v>
      </c>
      <c r="AA564" s="161">
        <f>IF(A7taxstdlife="n/a","n/a",IF(AA$3&gt;(A7taxstdlife+$E564),((Input!$K$149+Input!$K$115)*$K$7)-SUM($K564:Z564),((Input!$K$149+Input!$K$115)*$K$7)/A7taxstdlife))</f>
        <v>0.52790586100366221</v>
      </c>
      <c r="AB564" s="161">
        <f>IF(A7taxstdlife="n/a","n/a",IF(AB$3&gt;(A7taxstdlife+$E564),((Input!$K$149+Input!$K$115)*$K$7)-SUM($K564:AA564),((Input!$K$149+Input!$K$115)*$K$7)/A7taxstdlife))</f>
        <v>0.52790586100366221</v>
      </c>
      <c r="AC564" s="161">
        <f>IF(A7taxstdlife="n/a","n/a",IF(AC$3&gt;(A7taxstdlife+$E564),((Input!$K$149+Input!$K$115)*$K$7)-SUM($K564:AB564),((Input!$K$149+Input!$K$115)*$K$7)/A7taxstdlife))</f>
        <v>0.52790586100366221</v>
      </c>
      <c r="AD564" s="161">
        <f>IF(A7taxstdlife="n/a","n/a",IF(AD$3&gt;(A7taxstdlife+$E564),((Input!$K$149+Input!$K$115)*$K$7)-SUM($K564:AC564),((Input!$K$149+Input!$K$115)*$K$7)/A7taxstdlife))</f>
        <v>0.52790586100366221</v>
      </c>
      <c r="AE564" s="161">
        <f>IF(A7taxstdlife="n/a","n/a",IF(AE$3&gt;(A7taxstdlife+$E564),((Input!$K$149+Input!$K$115)*$K$7)-SUM($K564:AD564),((Input!$K$149+Input!$K$115)*$K$7)/A7taxstdlife))</f>
        <v>0.52790586100366221</v>
      </c>
      <c r="AF564" s="161">
        <f>IF(A7taxstdlife="n/a","n/a",IF(AF$3&gt;(A7taxstdlife+$E564),((Input!$K$149+Input!$K$115)*$K$7)-SUM($K564:AE564),((Input!$K$149+Input!$K$115)*$K$7)/A7taxstdlife))</f>
        <v>0.52790586100366221</v>
      </c>
      <c r="AG564" s="161">
        <f>IF(A7taxstdlife="n/a","n/a",IF(AG$3&gt;(A7taxstdlife+$E564),((Input!$K$149+Input!$K$115)*$K$7)-SUM($K564:AF564),((Input!$K$149+Input!$K$115)*$K$7)/A7taxstdlife))</f>
        <v>0.52790586100366221</v>
      </c>
      <c r="AH564" s="161">
        <f>IF(A7taxstdlife="n/a","n/a",IF(AH$3&gt;(A7taxstdlife+$E564),((Input!$K$149+Input!$K$115)*$K$7)-SUM($K564:AG564),((Input!$K$149+Input!$K$115)*$K$7)/A7taxstdlife))</f>
        <v>0.52790586100366221</v>
      </c>
      <c r="AI564" s="161">
        <f>IF(A7taxstdlife="n/a","n/a",IF(AI$3&gt;(A7taxstdlife+$E564),((Input!$K$149+Input!$K$115)*$K$7)-SUM($K564:AH564),((Input!$K$149+Input!$K$115)*$K$7)/A7taxstdlife))</f>
        <v>0.52790586100366221</v>
      </c>
      <c r="AJ564" s="161">
        <f>IF(A7taxstdlife="n/a","n/a",IF(AJ$3&gt;(A7taxstdlife+$E564),((Input!$K$149+Input!$K$115)*$K$7)-SUM($K564:AI564),((Input!$K$149+Input!$K$115)*$K$7)/A7taxstdlife))</f>
        <v>0.52790586100366221</v>
      </c>
      <c r="AK564" s="161">
        <f>IF(A7taxstdlife="n/a","n/a",IF(AK$3&gt;(A7taxstdlife+$E564),((Input!$K$149+Input!$K$115)*$K$7)-SUM($K564:AJ564),((Input!$K$149+Input!$K$115)*$K$7)/A7taxstdlife))</f>
        <v>8.8817841970012523E-15</v>
      </c>
      <c r="AL564" s="161">
        <f>IF(A7taxstdlife="n/a","n/a",IF(AL$3&gt;(A7taxstdlife+$E564),((Input!$K$149+Input!$K$115)*$K$7)-SUM($K564:AK564),((Input!$K$149+Input!$K$115)*$K$7)/A7taxstdlife))</f>
        <v>0</v>
      </c>
      <c r="AM564" s="161">
        <f>IF(A7taxstdlife="n/a","n/a",IF(AM$3&gt;(A7taxstdlife+$E564),((Input!$K$149+Input!$K$115)*$K$7)-SUM($K564:AL564),((Input!$K$149+Input!$K$115)*$K$7)/A7taxstdlife))</f>
        <v>0</v>
      </c>
      <c r="AN564" s="161">
        <f>IF(A7taxstdlife="n/a","n/a",IF(AN$3&gt;(A7taxstdlife+$E564),((Input!$K$149+Input!$K$115)*$K$7)-SUM($K564:AM564),((Input!$K$149+Input!$K$115)*$K$7)/A7taxstdlife))</f>
        <v>0</v>
      </c>
      <c r="AO564" s="161">
        <f>IF(A7taxstdlife="n/a","n/a",IF(AO$3&gt;(A7taxstdlife+$E564),((Input!$K$149+Input!$K$115)*$K$7)-SUM($K564:AN564),((Input!$K$149+Input!$K$115)*$K$7)/A7taxstdlife))</f>
        <v>0</v>
      </c>
      <c r="AP564" s="161">
        <f>IF(A7taxstdlife="n/a","n/a",IF(AP$3&gt;(A7taxstdlife+$E564),((Input!$K$149+Input!$K$115)*$K$7)-SUM($K564:AO564),((Input!$K$149+Input!$K$115)*$K$7)/A7taxstdlife))</f>
        <v>0</v>
      </c>
      <c r="AQ564" s="161">
        <f>IF(A7taxstdlife="n/a","n/a",IF(AQ$3&gt;(A7taxstdlife+$E564),((Input!$K$149+Input!$K$115)*$K$7)-SUM($K564:AP564),((Input!$K$149+Input!$K$115)*$K$7)/A7taxstdlife))</f>
        <v>0</v>
      </c>
      <c r="AR564" s="161">
        <f>IF(A7taxstdlife="n/a","n/a",IF(AR$3&gt;(A7taxstdlife+$E564),((Input!$K$149+Input!$K$115)*$K$7)-SUM($K564:AQ564),((Input!$K$149+Input!$K$115)*$K$7)/A7taxstdlife))</f>
        <v>0</v>
      </c>
      <c r="AS564" s="161">
        <f>IF(A7taxstdlife="n/a","n/a",IF(AS$3&gt;(A7taxstdlife+$E564),((Input!$K$149+Input!$K$115)*$K$7)-SUM($K564:AR564),((Input!$K$149+Input!$K$115)*$K$7)/A7taxstdlife))</f>
        <v>0</v>
      </c>
      <c r="AT564" s="161">
        <f>IF(A7taxstdlife="n/a","n/a",IF(AT$3&gt;(A7taxstdlife+$E564),((Input!$K$149+Input!$K$115)*$K$7)-SUM($K564:AS564),((Input!$K$149+Input!$K$115)*$K$7)/A7taxstdlife))</f>
        <v>0</v>
      </c>
      <c r="AU564" s="161">
        <f>IF(A7taxstdlife="n/a","n/a",IF(AU$3&gt;(A7taxstdlife+$E564),((Input!$K$149+Input!$K$115)*$K$7)-SUM($K564:AT564),((Input!$K$149+Input!$K$115)*$K$7)/A7taxstdlife))</f>
        <v>0</v>
      </c>
      <c r="AV564" s="161">
        <f>IF(A7taxstdlife="n/a","n/a",IF(AV$3&gt;(A7taxstdlife+$E564),((Input!$K$149+Input!$K$115)*$K$7)-SUM($K564:AU564),((Input!$K$149+Input!$K$115)*$K$7)/A7taxstdlife))</f>
        <v>0</v>
      </c>
      <c r="AW564" s="161">
        <f>IF(A7taxstdlife="n/a","n/a",IF(AW$3&gt;(A7taxstdlife+$E564),((Input!$K$149+Input!$K$115)*$K$7)-SUM($K564:AV564),((Input!$K$149+Input!$K$115)*$K$7)/A7taxstdlife))</f>
        <v>0</v>
      </c>
      <c r="AX564" s="161">
        <f>IF(A7taxstdlife="n/a","n/a",IF(AX$3&gt;(A7taxstdlife+$E564),((Input!$K$149+Input!$K$115)*$K$7)-SUM($K564:AW564),((Input!$K$149+Input!$K$115)*$K$7)/A7taxstdlife))</f>
        <v>0</v>
      </c>
      <c r="AY564" s="161">
        <f>IF(A7taxstdlife="n/a","n/a",IF(AY$3&gt;(A7taxstdlife+$E564),((Input!$K$149+Input!$K$115)*$K$7)-SUM($K564:AX564),((Input!$K$149+Input!$K$115)*$K$7)/A7taxstdlife))</f>
        <v>0</v>
      </c>
      <c r="AZ564" s="161">
        <f>IF(A7taxstdlife="n/a","n/a",IF(AZ$3&gt;(A7taxstdlife+$E564),((Input!$K$149+Input!$K$115)*$K$7)-SUM($K564:AY564),((Input!$K$149+Input!$K$115)*$K$7)/A7taxstdlife))</f>
        <v>0</v>
      </c>
      <c r="BA564" s="161">
        <f>IF(A7taxstdlife="n/a","n/a",IF(BA$3&gt;(A7taxstdlife+$E564),((Input!$K$149+Input!$K$115)*$K$7)-SUM($K564:AZ564),((Input!$K$149+Input!$K$115)*$K$7)/A7taxstdlife))</f>
        <v>0</v>
      </c>
      <c r="BB564" s="161">
        <f>IF(A7taxstdlife="n/a","n/a",IF(BB$3&gt;(A7taxstdlife+$E564),((Input!$K$149+Input!$K$115)*$K$7)-SUM($K564:BA564),((Input!$K$149+Input!$K$115)*$K$7)/A7taxstdlife))</f>
        <v>0</v>
      </c>
      <c r="BC564" s="161">
        <f>IF(A7taxstdlife="n/a","n/a",IF(BC$3&gt;(A7taxstdlife+$E564),((Input!$K$149+Input!$K$115)*$K$7)-SUM($K564:BB564),((Input!$K$149+Input!$K$115)*$K$7)/A7taxstdlife))</f>
        <v>0</v>
      </c>
      <c r="BD564" s="161">
        <f>IF(A7taxstdlife="n/a","n/a",IF(BD$3&gt;(A7taxstdlife+$E564),((Input!$K$149+Input!$K$115)*$K$7)-SUM($K564:BC564),((Input!$K$149+Input!$K$115)*$K$7)/A7taxstdlife))</f>
        <v>0</v>
      </c>
      <c r="BE564" s="161">
        <f>IF(A7taxstdlife="n/a","n/a",IF(BE$3&gt;(A7taxstdlife+$E564),((Input!$K$149+Input!$K$115)*$K$7)-SUM($K564:BD564),((Input!$K$149+Input!$K$115)*$K$7)/A7taxstdlife))</f>
        <v>0</v>
      </c>
      <c r="BF564" s="161">
        <f>IF(A7taxstdlife="n/a","n/a",IF(BF$3&gt;(A7taxstdlife+$E564),((Input!$K$149+Input!$K$115)*$K$7)-SUM($K564:BE564),((Input!$K$149+Input!$K$115)*$K$7)/A7taxstdlife))</f>
        <v>0</v>
      </c>
      <c r="BG564" s="161">
        <f>IF(A7taxstdlife="n/a","n/a",IF(BG$3&gt;(A7taxstdlife+$E564),((Input!$K$149+Input!$K$115)*$K$7)-SUM($K564:BF564),((Input!$K$149+Input!$K$115)*$K$7)/A7taxstdlife))</f>
        <v>0</v>
      </c>
      <c r="BH564" s="161">
        <f>IF(A7taxstdlife="n/a","n/a",IF(BH$3&gt;(A7taxstdlife+$E564),((Input!$K$149+Input!$K$115)*$K$7)-SUM($K564:BG564),((Input!$K$149+Input!$K$115)*$K$7)/A7taxstdlife))</f>
        <v>0</v>
      </c>
      <c r="BI564" s="161">
        <f>IF(A7taxstdlife="n/a","n/a",IF(BI$3&gt;(A7taxstdlife+$E564),((Input!$K$149+Input!$K$115)*$K$7)-SUM($K564:BH564),((Input!$K$149+Input!$K$115)*$K$7)/A7taxstdlife))</f>
        <v>0</v>
      </c>
      <c r="BJ564" s="19"/>
      <c r="BK564" s="19"/>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s="5" customFormat="1" hidden="1" outlineLevel="2" x14ac:dyDescent="0.2">
      <c r="A565" s="19"/>
      <c r="B565" s="19"/>
      <c r="C565" s="35"/>
      <c r="D565" s="469"/>
      <c r="E565" s="281">
        <v>6</v>
      </c>
      <c r="F565" s="37"/>
      <c r="G565" s="305"/>
      <c r="H565" s="307"/>
      <c r="I565" s="307"/>
      <c r="J565" s="307"/>
      <c r="K565" s="307"/>
      <c r="L565" s="306"/>
      <c r="M565" s="161">
        <f>IF(A7taxstdlife="n/a","n/a",IF(M$3&gt;(A7taxstdlife+$E565),((Input!$L$149+Input!$L$115)*$L$7)-SUM($L565:L565),((Input!$L$149+Input!$L$115)*$L$7)/A7taxstdlife))</f>
        <v>0</v>
      </c>
      <c r="N565" s="161">
        <f>IF(A7taxstdlife="n/a","n/a",IF(N$3&gt;(A7taxstdlife+$E565),((Input!$L$149+Input!$L$115)*$L$7)-SUM($L565:M565),((Input!$L$149+Input!$L$115)*$L$7)/A7taxstdlife))</f>
        <v>0</v>
      </c>
      <c r="O565" s="161">
        <f>IF(A7taxstdlife="n/a","n/a",IF(O$3&gt;(A7taxstdlife+$E565),((Input!$L$149+Input!$L$115)*$L$7)-SUM($L565:N565),((Input!$L$149+Input!$L$115)*$L$7)/A7taxstdlife))</f>
        <v>0</v>
      </c>
      <c r="P565" s="161">
        <f>IF(A7taxstdlife="n/a","n/a",IF(P$3&gt;(A7taxstdlife+$E565),((Input!$L$149+Input!$L$115)*$L$7)-SUM($L565:O565),((Input!$L$149+Input!$L$115)*$L$7)/A7taxstdlife))</f>
        <v>0</v>
      </c>
      <c r="Q565" s="161">
        <f>IF(A7taxstdlife="n/a","n/a",IF(Q$3&gt;(A7taxstdlife+$E565),((Input!$L$149+Input!$L$115)*$L$7)-SUM($L565:P565),((Input!$L$149+Input!$L$115)*$L$7)/A7taxstdlife))</f>
        <v>0</v>
      </c>
      <c r="R565" s="161">
        <f>IF(A7taxstdlife="n/a","n/a",IF(R$3&gt;(A7taxstdlife+$E565),((Input!$L$149+Input!$L$115)*$L$7)-SUM($L565:Q565),((Input!$L$149+Input!$L$115)*$L$7)/A7taxstdlife))</f>
        <v>0</v>
      </c>
      <c r="S565" s="161">
        <f>IF(A7taxstdlife="n/a","n/a",IF(S$3&gt;(A7taxstdlife+$E565),((Input!$L$149+Input!$L$115)*$L$7)-SUM($L565:R565),((Input!$L$149+Input!$L$115)*$L$7)/A7taxstdlife))</f>
        <v>0</v>
      </c>
      <c r="T565" s="161">
        <f>IF(A7taxstdlife="n/a","n/a",IF(T$3&gt;(A7taxstdlife+$E565),((Input!$L$149+Input!$L$115)*$L$7)-SUM($L565:S565),((Input!$L$149+Input!$L$115)*$L$7)/A7taxstdlife))</f>
        <v>0</v>
      </c>
      <c r="U565" s="161">
        <f>IF(A7taxstdlife="n/a","n/a",IF(U$3&gt;(A7taxstdlife+$E565),((Input!$L$149+Input!$L$115)*$L$7)-SUM($L565:T565),((Input!$L$149+Input!$L$115)*$L$7)/A7taxstdlife))</f>
        <v>0</v>
      </c>
      <c r="V565" s="161">
        <f>IF(A7taxstdlife="n/a","n/a",IF(V$3&gt;(A7taxstdlife+$E565),((Input!$L$149+Input!$L$115)*$L$7)-SUM($L565:U565),((Input!$L$149+Input!$L$115)*$L$7)/A7taxstdlife))</f>
        <v>0</v>
      </c>
      <c r="W565" s="161">
        <f>IF(A7taxstdlife="n/a","n/a",IF(W$3&gt;(A7taxstdlife+$E565),((Input!$L$149+Input!$L$115)*$L$7)-SUM($L565:V565),((Input!$L$149+Input!$L$115)*$L$7)/A7taxstdlife))</f>
        <v>0</v>
      </c>
      <c r="X565" s="161">
        <f>IF(A7taxstdlife="n/a","n/a",IF(X$3&gt;(A7taxstdlife+$E565),((Input!$L$149+Input!$L$115)*$L$7)-SUM($L565:W565),((Input!$L$149+Input!$L$115)*$L$7)/A7taxstdlife))</f>
        <v>0</v>
      </c>
      <c r="Y565" s="161">
        <f>IF(A7taxstdlife="n/a","n/a",IF(Y$3&gt;(A7taxstdlife+$E565),((Input!$L$149+Input!$L$115)*$L$7)-SUM($L565:X565),((Input!$L$149+Input!$L$115)*$L$7)/A7taxstdlife))</f>
        <v>0</v>
      </c>
      <c r="Z565" s="161">
        <f>IF(A7taxstdlife="n/a","n/a",IF(Z$3&gt;(A7taxstdlife+$E565),((Input!$L$149+Input!$L$115)*$L$7)-SUM($L565:Y565),((Input!$L$149+Input!$L$115)*$L$7)/A7taxstdlife))</f>
        <v>0</v>
      </c>
      <c r="AA565" s="161">
        <f>IF(A7taxstdlife="n/a","n/a",IF(AA$3&gt;(A7taxstdlife+$E565),((Input!$L$149+Input!$L$115)*$L$7)-SUM($L565:Z565),((Input!$L$149+Input!$L$115)*$L$7)/A7taxstdlife))</f>
        <v>0</v>
      </c>
      <c r="AB565" s="161">
        <f>IF(A7taxstdlife="n/a","n/a",IF(AB$3&gt;(A7taxstdlife+$E565),((Input!$L$149+Input!$L$115)*$L$7)-SUM($L565:AA565),((Input!$L$149+Input!$L$115)*$L$7)/A7taxstdlife))</f>
        <v>0</v>
      </c>
      <c r="AC565" s="161">
        <f>IF(A7taxstdlife="n/a","n/a",IF(AC$3&gt;(A7taxstdlife+$E565),((Input!$L$149+Input!$L$115)*$L$7)-SUM($L565:AB565),((Input!$L$149+Input!$L$115)*$L$7)/A7taxstdlife))</f>
        <v>0</v>
      </c>
      <c r="AD565" s="161">
        <f>IF(A7taxstdlife="n/a","n/a",IF(AD$3&gt;(A7taxstdlife+$E565),((Input!$L$149+Input!$L$115)*$L$7)-SUM($L565:AC565),((Input!$L$149+Input!$L$115)*$L$7)/A7taxstdlife))</f>
        <v>0</v>
      </c>
      <c r="AE565" s="161">
        <f>IF(A7taxstdlife="n/a","n/a",IF(AE$3&gt;(A7taxstdlife+$E565),((Input!$L$149+Input!$L$115)*$L$7)-SUM($L565:AD565),((Input!$L$149+Input!$L$115)*$L$7)/A7taxstdlife))</f>
        <v>0</v>
      </c>
      <c r="AF565" s="161">
        <f>IF(A7taxstdlife="n/a","n/a",IF(AF$3&gt;(A7taxstdlife+$E565),((Input!$L$149+Input!$L$115)*$L$7)-SUM($L565:AE565),((Input!$L$149+Input!$L$115)*$L$7)/A7taxstdlife))</f>
        <v>0</v>
      </c>
      <c r="AG565" s="161">
        <f>IF(A7taxstdlife="n/a","n/a",IF(AG$3&gt;(A7taxstdlife+$E565),((Input!$L$149+Input!$L$115)*$L$7)-SUM($L565:AF565),((Input!$L$149+Input!$L$115)*$L$7)/A7taxstdlife))</f>
        <v>0</v>
      </c>
      <c r="AH565" s="161">
        <f>IF(A7taxstdlife="n/a","n/a",IF(AH$3&gt;(A7taxstdlife+$E565),((Input!$L$149+Input!$L$115)*$L$7)-SUM($L565:AG565),((Input!$L$149+Input!$L$115)*$L$7)/A7taxstdlife))</f>
        <v>0</v>
      </c>
      <c r="AI565" s="161">
        <f>IF(A7taxstdlife="n/a","n/a",IF(AI$3&gt;(A7taxstdlife+$E565),((Input!$L$149+Input!$L$115)*$L$7)-SUM($L565:AH565),((Input!$L$149+Input!$L$115)*$L$7)/A7taxstdlife))</f>
        <v>0</v>
      </c>
      <c r="AJ565" s="161">
        <f>IF(A7taxstdlife="n/a","n/a",IF(AJ$3&gt;(A7taxstdlife+$E565),((Input!$L$149+Input!$L$115)*$L$7)-SUM($L565:AI565),((Input!$L$149+Input!$L$115)*$L$7)/A7taxstdlife))</f>
        <v>0</v>
      </c>
      <c r="AK565" s="161">
        <f>IF(A7taxstdlife="n/a","n/a",IF(AK$3&gt;(A7taxstdlife+$E565),((Input!$L$149+Input!$L$115)*$L$7)-SUM($L565:AJ565),((Input!$L$149+Input!$L$115)*$L$7)/A7taxstdlife))</f>
        <v>0</v>
      </c>
      <c r="AL565" s="161">
        <f>IF(A7taxstdlife="n/a","n/a",IF(AL$3&gt;(A7taxstdlife+$E565),((Input!$L$149+Input!$L$115)*$L$7)-SUM($L565:AK565),((Input!$L$149+Input!$L$115)*$L$7)/A7taxstdlife))</f>
        <v>0</v>
      </c>
      <c r="AM565" s="161">
        <f>IF(A7taxstdlife="n/a","n/a",IF(AM$3&gt;(A7taxstdlife+$E565),((Input!$L$149+Input!$L$115)*$L$7)-SUM($L565:AL565),((Input!$L$149+Input!$L$115)*$L$7)/A7taxstdlife))</f>
        <v>0</v>
      </c>
      <c r="AN565" s="161">
        <f>IF(A7taxstdlife="n/a","n/a",IF(AN$3&gt;(A7taxstdlife+$E565),((Input!$L$149+Input!$L$115)*$L$7)-SUM($L565:AM565),((Input!$L$149+Input!$L$115)*$L$7)/A7taxstdlife))</f>
        <v>0</v>
      </c>
      <c r="AO565" s="161">
        <f>IF(A7taxstdlife="n/a","n/a",IF(AO$3&gt;(A7taxstdlife+$E565),((Input!$L$149+Input!$L$115)*$L$7)-SUM($L565:AN565),((Input!$L$149+Input!$L$115)*$L$7)/A7taxstdlife))</f>
        <v>0</v>
      </c>
      <c r="AP565" s="161">
        <f>IF(A7taxstdlife="n/a","n/a",IF(AP$3&gt;(A7taxstdlife+$E565),((Input!$L$149+Input!$L$115)*$L$7)-SUM($L565:AO565),((Input!$L$149+Input!$L$115)*$L$7)/A7taxstdlife))</f>
        <v>0</v>
      </c>
      <c r="AQ565" s="161">
        <f>IF(A7taxstdlife="n/a","n/a",IF(AQ$3&gt;(A7taxstdlife+$E565),((Input!$L$149+Input!$L$115)*$L$7)-SUM($L565:AP565),((Input!$L$149+Input!$L$115)*$L$7)/A7taxstdlife))</f>
        <v>0</v>
      </c>
      <c r="AR565" s="161">
        <f>IF(A7taxstdlife="n/a","n/a",IF(AR$3&gt;(A7taxstdlife+$E565),((Input!$L$149+Input!$L$115)*$L$7)-SUM($L565:AQ565),((Input!$L$149+Input!$L$115)*$L$7)/A7taxstdlife))</f>
        <v>0</v>
      </c>
      <c r="AS565" s="161">
        <f>IF(A7taxstdlife="n/a","n/a",IF(AS$3&gt;(A7taxstdlife+$E565),((Input!$L$149+Input!$L$115)*$L$7)-SUM($L565:AR565),((Input!$L$149+Input!$L$115)*$L$7)/A7taxstdlife))</f>
        <v>0</v>
      </c>
      <c r="AT565" s="161">
        <f>IF(A7taxstdlife="n/a","n/a",IF(AT$3&gt;(A7taxstdlife+$E565),((Input!$L$149+Input!$L$115)*$L$7)-SUM($L565:AS565),((Input!$L$149+Input!$L$115)*$L$7)/A7taxstdlife))</f>
        <v>0</v>
      </c>
      <c r="AU565" s="161">
        <f>IF(A7taxstdlife="n/a","n/a",IF(AU$3&gt;(A7taxstdlife+$E565),((Input!$L$149+Input!$L$115)*$L$7)-SUM($L565:AT565),((Input!$L$149+Input!$L$115)*$L$7)/A7taxstdlife))</f>
        <v>0</v>
      </c>
      <c r="AV565" s="161">
        <f>IF(A7taxstdlife="n/a","n/a",IF(AV$3&gt;(A7taxstdlife+$E565),((Input!$L$149+Input!$L$115)*$L$7)-SUM($L565:AU565),((Input!$L$149+Input!$L$115)*$L$7)/A7taxstdlife))</f>
        <v>0</v>
      </c>
      <c r="AW565" s="161">
        <f>IF(A7taxstdlife="n/a","n/a",IF(AW$3&gt;(A7taxstdlife+$E565),((Input!$L$149+Input!$L$115)*$L$7)-SUM($L565:AV565),((Input!$L$149+Input!$L$115)*$L$7)/A7taxstdlife))</f>
        <v>0</v>
      </c>
      <c r="AX565" s="161">
        <f>IF(A7taxstdlife="n/a","n/a",IF(AX$3&gt;(A7taxstdlife+$E565),((Input!$L$149+Input!$L$115)*$L$7)-SUM($L565:AW565),((Input!$L$149+Input!$L$115)*$L$7)/A7taxstdlife))</f>
        <v>0</v>
      </c>
      <c r="AY565" s="161">
        <f>IF(A7taxstdlife="n/a","n/a",IF(AY$3&gt;(A7taxstdlife+$E565),((Input!$L$149+Input!$L$115)*$L$7)-SUM($L565:AX565),((Input!$L$149+Input!$L$115)*$L$7)/A7taxstdlife))</f>
        <v>0</v>
      </c>
      <c r="AZ565" s="161">
        <f>IF(A7taxstdlife="n/a","n/a",IF(AZ$3&gt;(A7taxstdlife+$E565),((Input!$L$149+Input!$L$115)*$L$7)-SUM($L565:AY565),((Input!$L$149+Input!$L$115)*$L$7)/A7taxstdlife))</f>
        <v>0</v>
      </c>
      <c r="BA565" s="161">
        <f>IF(A7taxstdlife="n/a","n/a",IF(BA$3&gt;(A7taxstdlife+$E565),((Input!$L$149+Input!$L$115)*$L$7)-SUM($L565:AZ565),((Input!$L$149+Input!$L$115)*$L$7)/A7taxstdlife))</f>
        <v>0</v>
      </c>
      <c r="BB565" s="161">
        <f>IF(A7taxstdlife="n/a","n/a",IF(BB$3&gt;(A7taxstdlife+$E565),((Input!$L$149+Input!$L$115)*$L$7)-SUM($L565:BA565),((Input!$L$149+Input!$L$115)*$L$7)/A7taxstdlife))</f>
        <v>0</v>
      </c>
      <c r="BC565" s="161">
        <f>IF(A7taxstdlife="n/a","n/a",IF(BC$3&gt;(A7taxstdlife+$E565),((Input!$L$149+Input!$L$115)*$L$7)-SUM($L565:BB565),((Input!$L$149+Input!$L$115)*$L$7)/A7taxstdlife))</f>
        <v>0</v>
      </c>
      <c r="BD565" s="161">
        <f>IF(A7taxstdlife="n/a","n/a",IF(BD$3&gt;(A7taxstdlife+$E565),((Input!$L$149+Input!$L$115)*$L$7)-SUM($L565:BC565),((Input!$L$149+Input!$L$115)*$L$7)/A7taxstdlife))</f>
        <v>0</v>
      </c>
      <c r="BE565" s="161">
        <f>IF(A7taxstdlife="n/a","n/a",IF(BE$3&gt;(A7taxstdlife+$E565),((Input!$L$149+Input!$L$115)*$L$7)-SUM($L565:BD565),((Input!$L$149+Input!$L$115)*$L$7)/A7taxstdlife))</f>
        <v>0</v>
      </c>
      <c r="BF565" s="161">
        <f>IF(A7taxstdlife="n/a","n/a",IF(BF$3&gt;(A7taxstdlife+$E565),((Input!$L$149+Input!$L$115)*$L$7)-SUM($L565:BE565),((Input!$L$149+Input!$L$115)*$L$7)/A7taxstdlife))</f>
        <v>0</v>
      </c>
      <c r="BG565" s="161">
        <f>IF(A7taxstdlife="n/a","n/a",IF(BG$3&gt;(A7taxstdlife+$E565),((Input!$L$149+Input!$L$115)*$L$7)-SUM($L565:BF565),((Input!$L$149+Input!$L$115)*$L$7)/A7taxstdlife))</f>
        <v>0</v>
      </c>
      <c r="BH565" s="161">
        <f>IF(A7taxstdlife="n/a","n/a",IF(BH$3&gt;(A7taxstdlife+$E565),((Input!$L$149+Input!$L$115)*$L$7)-SUM($L565:BG565),((Input!$L$149+Input!$L$115)*$L$7)/A7taxstdlife))</f>
        <v>0</v>
      </c>
      <c r="BI565" s="161">
        <f>IF(A7taxstdlife="n/a","n/a",IF(BI$3&gt;(A7taxstdlife+$E565),((Input!$L$149+Input!$L$115)*$L$7)-SUM($L565:BH565),((Input!$L$149+Input!$L$115)*$L$7)/A7taxstdlife))</f>
        <v>0</v>
      </c>
      <c r="BJ565" s="19"/>
      <c r="BK565" s="19"/>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s="5" customFormat="1" hidden="1" outlineLevel="2" x14ac:dyDescent="0.2">
      <c r="A566" s="19"/>
      <c r="B566" s="19"/>
      <c r="C566" s="35"/>
      <c r="D566" s="469"/>
      <c r="E566" s="281">
        <v>7</v>
      </c>
      <c r="F566" s="37"/>
      <c r="G566" s="305"/>
      <c r="H566" s="307"/>
      <c r="I566" s="307"/>
      <c r="J566" s="307"/>
      <c r="K566" s="307"/>
      <c r="L566" s="307"/>
      <c r="M566" s="306"/>
      <c r="N566" s="161">
        <f>IF(A7taxstdlife="n/a","n/a",IF(N$3&gt;(A7taxstdlife+$E566),((Input!$M$149+Input!$M$115)*$M$7)-SUM($M566:M566),((Input!$M$149+Input!$M$115)*$M$7)/A7taxstdlife))</f>
        <v>0</v>
      </c>
      <c r="O566" s="161">
        <f>IF(A7taxstdlife="n/a","n/a",IF(O$3&gt;(A7taxstdlife+$E566),((Input!$M$149+Input!$M$115)*$M$7)-SUM($M566:N566),((Input!$M$149+Input!$M$115)*$M$7)/A7taxstdlife))</f>
        <v>0</v>
      </c>
      <c r="P566" s="161">
        <f>IF(A7taxstdlife="n/a","n/a",IF(P$3&gt;(A7taxstdlife+$E566),((Input!$M$149+Input!$M$115)*$M$7)-SUM($M566:O566),((Input!$M$149+Input!$M$115)*$M$7)/A7taxstdlife))</f>
        <v>0</v>
      </c>
      <c r="Q566" s="161">
        <f>IF(A7taxstdlife="n/a","n/a",IF(Q$3&gt;(A7taxstdlife+$E566),((Input!$M$149+Input!$M$115)*$M$7)-SUM($M566:P566),((Input!$M$149+Input!$M$115)*$M$7)/A7taxstdlife))</f>
        <v>0</v>
      </c>
      <c r="R566" s="161">
        <f>IF(A7taxstdlife="n/a","n/a",IF(R$3&gt;(A7taxstdlife+$E566),((Input!$M$149+Input!$M$115)*$M$7)-SUM($M566:Q566),((Input!$M$149+Input!$M$115)*$M$7)/A7taxstdlife))</f>
        <v>0</v>
      </c>
      <c r="S566" s="161">
        <f>IF(A7taxstdlife="n/a","n/a",IF(S$3&gt;(A7taxstdlife+$E566),((Input!$M$149+Input!$M$115)*$M$7)-SUM($M566:R566),((Input!$M$149+Input!$M$115)*$M$7)/A7taxstdlife))</f>
        <v>0</v>
      </c>
      <c r="T566" s="161">
        <f>IF(A7taxstdlife="n/a","n/a",IF(T$3&gt;(A7taxstdlife+$E566),((Input!$M$149+Input!$M$115)*$M$7)-SUM($M566:S566),((Input!$M$149+Input!$M$115)*$M$7)/A7taxstdlife))</f>
        <v>0</v>
      </c>
      <c r="U566" s="161">
        <f>IF(A7taxstdlife="n/a","n/a",IF(U$3&gt;(A7taxstdlife+$E566),((Input!$M$149+Input!$M$115)*$M$7)-SUM($M566:T566),((Input!$M$149+Input!$M$115)*$M$7)/A7taxstdlife))</f>
        <v>0</v>
      </c>
      <c r="V566" s="161">
        <f>IF(A7taxstdlife="n/a","n/a",IF(V$3&gt;(A7taxstdlife+$E566),((Input!$M$149+Input!$M$115)*$M$7)-SUM($M566:U566),((Input!$M$149+Input!$M$115)*$M$7)/A7taxstdlife))</f>
        <v>0</v>
      </c>
      <c r="W566" s="161">
        <f>IF(A7taxstdlife="n/a","n/a",IF(W$3&gt;(A7taxstdlife+$E566),((Input!$M$149+Input!$M$115)*$M$7)-SUM($M566:V566),((Input!$M$149+Input!$M$115)*$M$7)/A7taxstdlife))</f>
        <v>0</v>
      </c>
      <c r="X566" s="161">
        <f>IF(A7taxstdlife="n/a","n/a",IF(X$3&gt;(A7taxstdlife+$E566),((Input!$M$149+Input!$M$115)*$M$7)-SUM($M566:W566),((Input!$M$149+Input!$M$115)*$M$7)/A7taxstdlife))</f>
        <v>0</v>
      </c>
      <c r="Y566" s="161">
        <f>IF(A7taxstdlife="n/a","n/a",IF(Y$3&gt;(A7taxstdlife+$E566),((Input!$M$149+Input!$M$115)*$M$7)-SUM($M566:X566),((Input!$M$149+Input!$M$115)*$M$7)/A7taxstdlife))</f>
        <v>0</v>
      </c>
      <c r="Z566" s="161">
        <f>IF(A7taxstdlife="n/a","n/a",IF(Z$3&gt;(A7taxstdlife+$E566),((Input!$M$149+Input!$M$115)*$M$7)-SUM($M566:Y566),((Input!$M$149+Input!$M$115)*$M$7)/A7taxstdlife))</f>
        <v>0</v>
      </c>
      <c r="AA566" s="161">
        <f>IF(A7taxstdlife="n/a","n/a",IF(AA$3&gt;(A7taxstdlife+$E566),((Input!$M$149+Input!$M$115)*$M$7)-SUM($M566:Z566),((Input!$M$149+Input!$M$115)*$M$7)/A7taxstdlife))</f>
        <v>0</v>
      </c>
      <c r="AB566" s="161">
        <f>IF(A7taxstdlife="n/a","n/a",IF(AB$3&gt;(A7taxstdlife+$E566),((Input!$M$149+Input!$M$115)*$M$7)-SUM($M566:AA566),((Input!$M$149+Input!$M$115)*$M$7)/A7taxstdlife))</f>
        <v>0</v>
      </c>
      <c r="AC566" s="161">
        <f>IF(A7taxstdlife="n/a","n/a",IF(AC$3&gt;(A7taxstdlife+$E566),((Input!$M$149+Input!$M$115)*$M$7)-SUM($M566:AB566),((Input!$M$149+Input!$M$115)*$M$7)/A7taxstdlife))</f>
        <v>0</v>
      </c>
      <c r="AD566" s="161">
        <f>IF(A7taxstdlife="n/a","n/a",IF(AD$3&gt;(A7taxstdlife+$E566),((Input!$M$149+Input!$M$115)*$M$7)-SUM($M566:AC566),((Input!$M$149+Input!$M$115)*$M$7)/A7taxstdlife))</f>
        <v>0</v>
      </c>
      <c r="AE566" s="161">
        <f>IF(A7taxstdlife="n/a","n/a",IF(AE$3&gt;(A7taxstdlife+$E566),((Input!$M$149+Input!$M$115)*$M$7)-SUM($M566:AD566),((Input!$M$149+Input!$M$115)*$M$7)/A7taxstdlife))</f>
        <v>0</v>
      </c>
      <c r="AF566" s="161">
        <f>IF(A7taxstdlife="n/a","n/a",IF(AF$3&gt;(A7taxstdlife+$E566),((Input!$M$149+Input!$M$115)*$M$7)-SUM($M566:AE566),((Input!$M$149+Input!$M$115)*$M$7)/A7taxstdlife))</f>
        <v>0</v>
      </c>
      <c r="AG566" s="161">
        <f>IF(A7taxstdlife="n/a","n/a",IF(AG$3&gt;(A7taxstdlife+$E566),((Input!$M$149+Input!$M$115)*$M$7)-SUM($M566:AF566),((Input!$M$149+Input!$M$115)*$M$7)/A7taxstdlife))</f>
        <v>0</v>
      </c>
      <c r="AH566" s="161">
        <f>IF(A7taxstdlife="n/a","n/a",IF(AH$3&gt;(A7taxstdlife+$E566),((Input!$M$149+Input!$M$115)*$M$7)-SUM($M566:AG566),((Input!$M$149+Input!$M$115)*$M$7)/A7taxstdlife))</f>
        <v>0</v>
      </c>
      <c r="AI566" s="161">
        <f>IF(A7taxstdlife="n/a","n/a",IF(AI$3&gt;(A7taxstdlife+$E566),((Input!$M$149+Input!$M$115)*$M$7)-SUM($M566:AH566),((Input!$M$149+Input!$M$115)*$M$7)/A7taxstdlife))</f>
        <v>0</v>
      </c>
      <c r="AJ566" s="161">
        <f>IF(A7taxstdlife="n/a","n/a",IF(AJ$3&gt;(A7taxstdlife+$E566),((Input!$M$149+Input!$M$115)*$M$7)-SUM($M566:AI566),((Input!$M$149+Input!$M$115)*$M$7)/A7taxstdlife))</f>
        <v>0</v>
      </c>
      <c r="AK566" s="161">
        <f>IF(A7taxstdlife="n/a","n/a",IF(AK$3&gt;(A7taxstdlife+$E566),((Input!$M$149+Input!$M$115)*$M$7)-SUM($M566:AJ566),((Input!$M$149+Input!$M$115)*$M$7)/A7taxstdlife))</f>
        <v>0</v>
      </c>
      <c r="AL566" s="161">
        <f>IF(A7taxstdlife="n/a","n/a",IF(AL$3&gt;(A7taxstdlife+$E566),((Input!$M$149+Input!$M$115)*$M$7)-SUM($M566:AK566),((Input!$M$149+Input!$M$115)*$M$7)/A7taxstdlife))</f>
        <v>0</v>
      </c>
      <c r="AM566" s="161">
        <f>IF(A7taxstdlife="n/a","n/a",IF(AM$3&gt;(A7taxstdlife+$E566),((Input!$M$149+Input!$M$115)*$M$7)-SUM($M566:AL566),((Input!$M$149+Input!$M$115)*$M$7)/A7taxstdlife))</f>
        <v>0</v>
      </c>
      <c r="AN566" s="161">
        <f>IF(A7taxstdlife="n/a","n/a",IF(AN$3&gt;(A7taxstdlife+$E566),((Input!$M$149+Input!$M$115)*$M$7)-SUM($M566:AM566),((Input!$M$149+Input!$M$115)*$M$7)/A7taxstdlife))</f>
        <v>0</v>
      </c>
      <c r="AO566" s="161">
        <f>IF(A7taxstdlife="n/a","n/a",IF(AO$3&gt;(A7taxstdlife+$E566),((Input!$M$149+Input!$M$115)*$M$7)-SUM($M566:AN566),((Input!$M$149+Input!$M$115)*$M$7)/A7taxstdlife))</f>
        <v>0</v>
      </c>
      <c r="AP566" s="161">
        <f>IF(A7taxstdlife="n/a","n/a",IF(AP$3&gt;(A7taxstdlife+$E566),((Input!$M$149+Input!$M$115)*$M$7)-SUM($M566:AO566),((Input!$M$149+Input!$M$115)*$M$7)/A7taxstdlife))</f>
        <v>0</v>
      </c>
      <c r="AQ566" s="161">
        <f>IF(A7taxstdlife="n/a","n/a",IF(AQ$3&gt;(A7taxstdlife+$E566),((Input!$M$149+Input!$M$115)*$M$7)-SUM($M566:AP566),((Input!$M$149+Input!$M$115)*$M$7)/A7taxstdlife))</f>
        <v>0</v>
      </c>
      <c r="AR566" s="161">
        <f>IF(A7taxstdlife="n/a","n/a",IF(AR$3&gt;(A7taxstdlife+$E566),((Input!$M$149+Input!$M$115)*$M$7)-SUM($M566:AQ566),((Input!$M$149+Input!$M$115)*$M$7)/A7taxstdlife))</f>
        <v>0</v>
      </c>
      <c r="AS566" s="161">
        <f>IF(A7taxstdlife="n/a","n/a",IF(AS$3&gt;(A7taxstdlife+$E566),((Input!$M$149+Input!$M$115)*$M$7)-SUM($M566:AR566),((Input!$M$149+Input!$M$115)*$M$7)/A7taxstdlife))</f>
        <v>0</v>
      </c>
      <c r="AT566" s="161">
        <f>IF(A7taxstdlife="n/a","n/a",IF(AT$3&gt;(A7taxstdlife+$E566),((Input!$M$149+Input!$M$115)*$M$7)-SUM($M566:AS566),((Input!$M$149+Input!$M$115)*$M$7)/A7taxstdlife))</f>
        <v>0</v>
      </c>
      <c r="AU566" s="161">
        <f>IF(A7taxstdlife="n/a","n/a",IF(AU$3&gt;(A7taxstdlife+$E566),((Input!$M$149+Input!$M$115)*$M$7)-SUM($M566:AT566),((Input!$M$149+Input!$M$115)*$M$7)/A7taxstdlife))</f>
        <v>0</v>
      </c>
      <c r="AV566" s="161">
        <f>IF(A7taxstdlife="n/a","n/a",IF(AV$3&gt;(A7taxstdlife+$E566),((Input!$M$149+Input!$M$115)*$M$7)-SUM($M566:AU566),((Input!$M$149+Input!$M$115)*$M$7)/A7taxstdlife))</f>
        <v>0</v>
      </c>
      <c r="AW566" s="161">
        <f>IF(A7taxstdlife="n/a","n/a",IF(AW$3&gt;(A7taxstdlife+$E566),((Input!$M$149+Input!$M$115)*$M$7)-SUM($M566:AV566),((Input!$M$149+Input!$M$115)*$M$7)/A7taxstdlife))</f>
        <v>0</v>
      </c>
      <c r="AX566" s="161">
        <f>IF(A7taxstdlife="n/a","n/a",IF(AX$3&gt;(A7taxstdlife+$E566),((Input!$M$149+Input!$M$115)*$M$7)-SUM($M566:AW566),((Input!$M$149+Input!$M$115)*$M$7)/A7taxstdlife))</f>
        <v>0</v>
      </c>
      <c r="AY566" s="161">
        <f>IF(A7taxstdlife="n/a","n/a",IF(AY$3&gt;(A7taxstdlife+$E566),((Input!$M$149+Input!$M$115)*$M$7)-SUM($M566:AX566),((Input!$M$149+Input!$M$115)*$M$7)/A7taxstdlife))</f>
        <v>0</v>
      </c>
      <c r="AZ566" s="161">
        <f>IF(A7taxstdlife="n/a","n/a",IF(AZ$3&gt;(A7taxstdlife+$E566),((Input!$M$149+Input!$M$115)*$M$7)-SUM($M566:AY566),((Input!$M$149+Input!$M$115)*$M$7)/A7taxstdlife))</f>
        <v>0</v>
      </c>
      <c r="BA566" s="161">
        <f>IF(A7taxstdlife="n/a","n/a",IF(BA$3&gt;(A7taxstdlife+$E566),((Input!$M$149+Input!$M$115)*$M$7)-SUM($M566:AZ566),((Input!$M$149+Input!$M$115)*$M$7)/A7taxstdlife))</f>
        <v>0</v>
      </c>
      <c r="BB566" s="161">
        <f>IF(A7taxstdlife="n/a","n/a",IF(BB$3&gt;(A7taxstdlife+$E566),((Input!$M$149+Input!$M$115)*$M$7)-SUM($M566:BA566),((Input!$M$149+Input!$M$115)*$M$7)/A7taxstdlife))</f>
        <v>0</v>
      </c>
      <c r="BC566" s="161">
        <f>IF(A7taxstdlife="n/a","n/a",IF(BC$3&gt;(A7taxstdlife+$E566),((Input!$M$149+Input!$M$115)*$M$7)-SUM($M566:BB566),((Input!$M$149+Input!$M$115)*$M$7)/A7taxstdlife))</f>
        <v>0</v>
      </c>
      <c r="BD566" s="161">
        <f>IF(A7taxstdlife="n/a","n/a",IF(BD$3&gt;(A7taxstdlife+$E566),((Input!$M$149+Input!$M$115)*$M$7)-SUM($M566:BC566),((Input!$M$149+Input!$M$115)*$M$7)/A7taxstdlife))</f>
        <v>0</v>
      </c>
      <c r="BE566" s="161">
        <f>IF(A7taxstdlife="n/a","n/a",IF(BE$3&gt;(A7taxstdlife+$E566),((Input!$M$149+Input!$M$115)*$M$7)-SUM($M566:BD566),((Input!$M$149+Input!$M$115)*$M$7)/A7taxstdlife))</f>
        <v>0</v>
      </c>
      <c r="BF566" s="161">
        <f>IF(A7taxstdlife="n/a","n/a",IF(BF$3&gt;(A7taxstdlife+$E566),((Input!$M$149+Input!$M$115)*$M$7)-SUM($M566:BE566),((Input!$M$149+Input!$M$115)*$M$7)/A7taxstdlife))</f>
        <v>0</v>
      </c>
      <c r="BG566" s="161">
        <f>IF(A7taxstdlife="n/a","n/a",IF(BG$3&gt;(A7taxstdlife+$E566),((Input!$M$149+Input!$M$115)*$M$7)-SUM($M566:BF566),((Input!$M$149+Input!$M$115)*$M$7)/A7taxstdlife))</f>
        <v>0</v>
      </c>
      <c r="BH566" s="161">
        <f>IF(A7taxstdlife="n/a","n/a",IF(BH$3&gt;(A7taxstdlife+$E566),((Input!$M$149+Input!$M$115)*$M$7)-SUM($M566:BG566),((Input!$M$149+Input!$M$115)*$M$7)/A7taxstdlife))</f>
        <v>0</v>
      </c>
      <c r="BI566" s="161">
        <f>IF(A7taxstdlife="n/a","n/a",IF(BI$3&gt;(A7taxstdlife+$E566),((Input!$M$149+Input!$M$115)*$M$7)-SUM($M566:BH566),((Input!$M$149+Input!$M$115)*$M$7)/A7taxstdlife))</f>
        <v>0</v>
      </c>
      <c r="BJ566" s="19"/>
      <c r="BK566" s="19"/>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s="5" customFormat="1" hidden="1" outlineLevel="2" x14ac:dyDescent="0.2">
      <c r="A567" s="19"/>
      <c r="B567" s="19"/>
      <c r="C567" s="35"/>
      <c r="D567" s="469"/>
      <c r="E567" s="281">
        <v>8</v>
      </c>
      <c r="F567" s="37"/>
      <c r="G567" s="305"/>
      <c r="H567" s="307"/>
      <c r="I567" s="307"/>
      <c r="J567" s="307"/>
      <c r="K567" s="307"/>
      <c r="L567" s="307"/>
      <c r="M567" s="307"/>
      <c r="N567" s="306"/>
      <c r="O567" s="161">
        <f>IF(A7taxstdlife="n/a","n/a",IF(O$3&gt;(A7taxstdlife+$E567),((Input!$N$149+Input!$N$115)*$N$7)-SUM($N567:N567),((Input!$N$149+Input!$N$115)*$N$7)/A7taxstdlife))</f>
        <v>0</v>
      </c>
      <c r="P567" s="161">
        <f>IF(A7taxstdlife="n/a","n/a",IF(P$3&gt;(A7taxstdlife+$E567),((Input!$N$149+Input!$N$115)*$N$7)-SUM($N567:O567),((Input!$N$149+Input!$N$115)*$N$7)/A7taxstdlife))</f>
        <v>0</v>
      </c>
      <c r="Q567" s="161">
        <f>IF(A7taxstdlife="n/a","n/a",IF(Q$3&gt;(A7taxstdlife+$E567),((Input!$N$149+Input!$N$115)*$N$7)-SUM($N567:P567),((Input!$N$149+Input!$N$115)*$N$7)/A7taxstdlife))</f>
        <v>0</v>
      </c>
      <c r="R567" s="161">
        <f>IF(A7taxstdlife="n/a","n/a",IF(R$3&gt;(A7taxstdlife+$E567),((Input!$N$149+Input!$N$115)*$N$7)-SUM($N567:Q567),((Input!$N$149+Input!$N$115)*$N$7)/A7taxstdlife))</f>
        <v>0</v>
      </c>
      <c r="S567" s="161">
        <f>IF(A7taxstdlife="n/a","n/a",IF(S$3&gt;(A7taxstdlife+$E567),((Input!$N$149+Input!$N$115)*$N$7)-SUM($N567:R567),((Input!$N$149+Input!$N$115)*$N$7)/A7taxstdlife))</f>
        <v>0</v>
      </c>
      <c r="T567" s="161">
        <f>IF(A7taxstdlife="n/a","n/a",IF(T$3&gt;(A7taxstdlife+$E567),((Input!$N$149+Input!$N$115)*$N$7)-SUM($N567:S567),((Input!$N$149+Input!$N$115)*$N$7)/A7taxstdlife))</f>
        <v>0</v>
      </c>
      <c r="U567" s="161">
        <f>IF(A7taxstdlife="n/a","n/a",IF(U$3&gt;(A7taxstdlife+$E567),((Input!$N$149+Input!$N$115)*$N$7)-SUM($N567:T567),((Input!$N$149+Input!$N$115)*$N$7)/A7taxstdlife))</f>
        <v>0</v>
      </c>
      <c r="V567" s="161">
        <f>IF(A7taxstdlife="n/a","n/a",IF(V$3&gt;(A7taxstdlife+$E567),((Input!$N$149+Input!$N$115)*$N$7)-SUM($N567:U567),((Input!$N$149+Input!$N$115)*$N$7)/A7taxstdlife))</f>
        <v>0</v>
      </c>
      <c r="W567" s="161">
        <f>IF(A7taxstdlife="n/a","n/a",IF(W$3&gt;(A7taxstdlife+$E567),((Input!$N$149+Input!$N$115)*$N$7)-SUM($N567:V567),((Input!$N$149+Input!$N$115)*$N$7)/A7taxstdlife))</f>
        <v>0</v>
      </c>
      <c r="X567" s="161">
        <f>IF(A7taxstdlife="n/a","n/a",IF(X$3&gt;(A7taxstdlife+$E567),((Input!$N$149+Input!$N$115)*$N$7)-SUM($N567:W567),((Input!$N$149+Input!$N$115)*$N$7)/A7taxstdlife))</f>
        <v>0</v>
      </c>
      <c r="Y567" s="161">
        <f>IF(A7taxstdlife="n/a","n/a",IF(Y$3&gt;(A7taxstdlife+$E567),((Input!$N$149+Input!$N$115)*$N$7)-SUM($N567:X567),((Input!$N$149+Input!$N$115)*$N$7)/A7taxstdlife))</f>
        <v>0</v>
      </c>
      <c r="Z567" s="161">
        <f>IF(A7taxstdlife="n/a","n/a",IF(Z$3&gt;(A7taxstdlife+$E567),((Input!$N$149+Input!$N$115)*$N$7)-SUM($N567:Y567),((Input!$N$149+Input!$N$115)*$N$7)/A7taxstdlife))</f>
        <v>0</v>
      </c>
      <c r="AA567" s="161">
        <f>IF(A7taxstdlife="n/a","n/a",IF(AA$3&gt;(A7taxstdlife+$E567),((Input!$N$149+Input!$N$115)*$N$7)-SUM($N567:Z567),((Input!$N$149+Input!$N$115)*$N$7)/A7taxstdlife))</f>
        <v>0</v>
      </c>
      <c r="AB567" s="161">
        <f>IF(A7taxstdlife="n/a","n/a",IF(AB$3&gt;(A7taxstdlife+$E567),((Input!$N$149+Input!$N$115)*$N$7)-SUM($N567:AA567),((Input!$N$149+Input!$N$115)*$N$7)/A7taxstdlife))</f>
        <v>0</v>
      </c>
      <c r="AC567" s="161">
        <f>IF(A7taxstdlife="n/a","n/a",IF(AC$3&gt;(A7taxstdlife+$E567),((Input!$N$149+Input!$N$115)*$N$7)-SUM($N567:AB567),((Input!$N$149+Input!$N$115)*$N$7)/A7taxstdlife))</f>
        <v>0</v>
      </c>
      <c r="AD567" s="161">
        <f>IF(A7taxstdlife="n/a","n/a",IF(AD$3&gt;(A7taxstdlife+$E567),((Input!$N$149+Input!$N$115)*$N$7)-SUM($N567:AC567),((Input!$N$149+Input!$N$115)*$N$7)/A7taxstdlife))</f>
        <v>0</v>
      </c>
      <c r="AE567" s="161">
        <f>IF(A7taxstdlife="n/a","n/a",IF(AE$3&gt;(A7taxstdlife+$E567),((Input!$N$149+Input!$N$115)*$N$7)-SUM($N567:AD567),((Input!$N$149+Input!$N$115)*$N$7)/A7taxstdlife))</f>
        <v>0</v>
      </c>
      <c r="AF567" s="161">
        <f>IF(A7taxstdlife="n/a","n/a",IF(AF$3&gt;(A7taxstdlife+$E567),((Input!$N$149+Input!$N$115)*$N$7)-SUM($N567:AE567),((Input!$N$149+Input!$N$115)*$N$7)/A7taxstdlife))</f>
        <v>0</v>
      </c>
      <c r="AG567" s="161">
        <f>IF(A7taxstdlife="n/a","n/a",IF(AG$3&gt;(A7taxstdlife+$E567),((Input!$N$149+Input!$N$115)*$N$7)-SUM($N567:AF567),((Input!$N$149+Input!$N$115)*$N$7)/A7taxstdlife))</f>
        <v>0</v>
      </c>
      <c r="AH567" s="161">
        <f>IF(A7taxstdlife="n/a","n/a",IF(AH$3&gt;(A7taxstdlife+$E567),((Input!$N$149+Input!$N$115)*$N$7)-SUM($N567:AG567),((Input!$N$149+Input!$N$115)*$N$7)/A7taxstdlife))</f>
        <v>0</v>
      </c>
      <c r="AI567" s="161">
        <f>IF(A7taxstdlife="n/a","n/a",IF(AI$3&gt;(A7taxstdlife+$E567),((Input!$N$149+Input!$N$115)*$N$7)-SUM($N567:AH567),((Input!$N$149+Input!$N$115)*$N$7)/A7taxstdlife))</f>
        <v>0</v>
      </c>
      <c r="AJ567" s="161">
        <f>IF(A7taxstdlife="n/a","n/a",IF(AJ$3&gt;(A7taxstdlife+$E567),((Input!$N$149+Input!$N$115)*$N$7)-SUM($N567:AI567),((Input!$N$149+Input!$N$115)*$N$7)/A7taxstdlife))</f>
        <v>0</v>
      </c>
      <c r="AK567" s="161">
        <f>IF(A7taxstdlife="n/a","n/a",IF(AK$3&gt;(A7taxstdlife+$E567),((Input!$N$149+Input!$N$115)*$N$7)-SUM($N567:AJ567),((Input!$N$149+Input!$N$115)*$N$7)/A7taxstdlife))</f>
        <v>0</v>
      </c>
      <c r="AL567" s="161">
        <f>IF(A7taxstdlife="n/a","n/a",IF(AL$3&gt;(A7taxstdlife+$E567),((Input!$N$149+Input!$N$115)*$N$7)-SUM($N567:AK567),((Input!$N$149+Input!$N$115)*$N$7)/A7taxstdlife))</f>
        <v>0</v>
      </c>
      <c r="AM567" s="161">
        <f>IF(A7taxstdlife="n/a","n/a",IF(AM$3&gt;(A7taxstdlife+$E567),((Input!$N$149+Input!$N$115)*$N$7)-SUM($N567:AL567),((Input!$N$149+Input!$N$115)*$N$7)/A7taxstdlife))</f>
        <v>0</v>
      </c>
      <c r="AN567" s="161">
        <f>IF(A7taxstdlife="n/a","n/a",IF(AN$3&gt;(A7taxstdlife+$E567),((Input!$N$149+Input!$N$115)*$N$7)-SUM($N567:AM567),((Input!$N$149+Input!$N$115)*$N$7)/A7taxstdlife))</f>
        <v>0</v>
      </c>
      <c r="AO567" s="161">
        <f>IF(A7taxstdlife="n/a","n/a",IF(AO$3&gt;(A7taxstdlife+$E567),((Input!$N$149+Input!$N$115)*$N$7)-SUM($N567:AN567),((Input!$N$149+Input!$N$115)*$N$7)/A7taxstdlife))</f>
        <v>0</v>
      </c>
      <c r="AP567" s="161">
        <f>IF(A7taxstdlife="n/a","n/a",IF(AP$3&gt;(A7taxstdlife+$E567),((Input!$N$149+Input!$N$115)*$N$7)-SUM($N567:AO567),((Input!$N$149+Input!$N$115)*$N$7)/A7taxstdlife))</f>
        <v>0</v>
      </c>
      <c r="AQ567" s="161">
        <f>IF(A7taxstdlife="n/a","n/a",IF(AQ$3&gt;(A7taxstdlife+$E567),((Input!$N$149+Input!$N$115)*$N$7)-SUM($N567:AP567),((Input!$N$149+Input!$N$115)*$N$7)/A7taxstdlife))</f>
        <v>0</v>
      </c>
      <c r="AR567" s="161">
        <f>IF(A7taxstdlife="n/a","n/a",IF(AR$3&gt;(A7taxstdlife+$E567),((Input!$N$149+Input!$N$115)*$N$7)-SUM($N567:AQ567),((Input!$N$149+Input!$N$115)*$N$7)/A7taxstdlife))</f>
        <v>0</v>
      </c>
      <c r="AS567" s="161">
        <f>IF(A7taxstdlife="n/a","n/a",IF(AS$3&gt;(A7taxstdlife+$E567),((Input!$N$149+Input!$N$115)*$N$7)-SUM($N567:AR567),((Input!$N$149+Input!$N$115)*$N$7)/A7taxstdlife))</f>
        <v>0</v>
      </c>
      <c r="AT567" s="161">
        <f>IF(A7taxstdlife="n/a","n/a",IF(AT$3&gt;(A7taxstdlife+$E567),((Input!$N$149+Input!$N$115)*$N$7)-SUM($N567:AS567),((Input!$N$149+Input!$N$115)*$N$7)/A7taxstdlife))</f>
        <v>0</v>
      </c>
      <c r="AU567" s="161">
        <f>IF(A7taxstdlife="n/a","n/a",IF(AU$3&gt;(A7taxstdlife+$E567),((Input!$N$149+Input!$N$115)*$N$7)-SUM($N567:AT567),((Input!$N$149+Input!$N$115)*$N$7)/A7taxstdlife))</f>
        <v>0</v>
      </c>
      <c r="AV567" s="161">
        <f>IF(A7taxstdlife="n/a","n/a",IF(AV$3&gt;(A7taxstdlife+$E567),((Input!$N$149+Input!$N$115)*$N$7)-SUM($N567:AU567),((Input!$N$149+Input!$N$115)*$N$7)/A7taxstdlife))</f>
        <v>0</v>
      </c>
      <c r="AW567" s="161">
        <f>IF(A7taxstdlife="n/a","n/a",IF(AW$3&gt;(A7taxstdlife+$E567),((Input!$N$149+Input!$N$115)*$N$7)-SUM($N567:AV567),((Input!$N$149+Input!$N$115)*$N$7)/A7taxstdlife))</f>
        <v>0</v>
      </c>
      <c r="AX567" s="161">
        <f>IF(A7taxstdlife="n/a","n/a",IF(AX$3&gt;(A7taxstdlife+$E567),((Input!$N$149+Input!$N$115)*$N$7)-SUM($N567:AW567),((Input!$N$149+Input!$N$115)*$N$7)/A7taxstdlife))</f>
        <v>0</v>
      </c>
      <c r="AY567" s="161">
        <f>IF(A7taxstdlife="n/a","n/a",IF(AY$3&gt;(A7taxstdlife+$E567),((Input!$N$149+Input!$N$115)*$N$7)-SUM($N567:AX567),((Input!$N$149+Input!$N$115)*$N$7)/A7taxstdlife))</f>
        <v>0</v>
      </c>
      <c r="AZ567" s="161">
        <f>IF(A7taxstdlife="n/a","n/a",IF(AZ$3&gt;(A7taxstdlife+$E567),((Input!$N$149+Input!$N$115)*$N$7)-SUM($N567:AY567),((Input!$N$149+Input!$N$115)*$N$7)/A7taxstdlife))</f>
        <v>0</v>
      </c>
      <c r="BA567" s="161">
        <f>IF(A7taxstdlife="n/a","n/a",IF(BA$3&gt;(A7taxstdlife+$E567),((Input!$N$149+Input!$N$115)*$N$7)-SUM($N567:AZ567),((Input!$N$149+Input!$N$115)*$N$7)/A7taxstdlife))</f>
        <v>0</v>
      </c>
      <c r="BB567" s="161">
        <f>IF(A7taxstdlife="n/a","n/a",IF(BB$3&gt;(A7taxstdlife+$E567),((Input!$N$149+Input!$N$115)*$N$7)-SUM($N567:BA567),((Input!$N$149+Input!$N$115)*$N$7)/A7taxstdlife))</f>
        <v>0</v>
      </c>
      <c r="BC567" s="161">
        <f>IF(A7taxstdlife="n/a","n/a",IF(BC$3&gt;(A7taxstdlife+$E567),((Input!$N$149+Input!$N$115)*$N$7)-SUM($N567:BB567),((Input!$N$149+Input!$N$115)*$N$7)/A7taxstdlife))</f>
        <v>0</v>
      </c>
      <c r="BD567" s="161">
        <f>IF(A7taxstdlife="n/a","n/a",IF(BD$3&gt;(A7taxstdlife+$E567),((Input!$N$149+Input!$N$115)*$N$7)-SUM($N567:BC567),((Input!$N$149+Input!$N$115)*$N$7)/A7taxstdlife))</f>
        <v>0</v>
      </c>
      <c r="BE567" s="161">
        <f>IF(A7taxstdlife="n/a","n/a",IF(BE$3&gt;(A7taxstdlife+$E567),((Input!$N$149+Input!$N$115)*$N$7)-SUM($N567:BD567),((Input!$N$149+Input!$N$115)*$N$7)/A7taxstdlife))</f>
        <v>0</v>
      </c>
      <c r="BF567" s="161">
        <f>IF(A7taxstdlife="n/a","n/a",IF(BF$3&gt;(A7taxstdlife+$E567),((Input!$N$149+Input!$N$115)*$N$7)-SUM($N567:BE567),((Input!$N$149+Input!$N$115)*$N$7)/A7taxstdlife))</f>
        <v>0</v>
      </c>
      <c r="BG567" s="161">
        <f>IF(A7taxstdlife="n/a","n/a",IF(BG$3&gt;(A7taxstdlife+$E567),((Input!$N$149+Input!$N$115)*$N$7)-SUM($N567:BF567),((Input!$N$149+Input!$N$115)*$N$7)/A7taxstdlife))</f>
        <v>0</v>
      </c>
      <c r="BH567" s="161">
        <f>IF(A7taxstdlife="n/a","n/a",IF(BH$3&gt;(A7taxstdlife+$E567),((Input!$N$149+Input!$N$115)*$N$7)-SUM($N567:BG567),((Input!$N$149+Input!$N$115)*$N$7)/A7taxstdlife))</f>
        <v>0</v>
      </c>
      <c r="BI567" s="161">
        <f>IF(A7taxstdlife="n/a","n/a",IF(BI$3&gt;(A7taxstdlife+$E567),((Input!$N$149+Input!$N$115)*$N$7)-SUM($N567:BH567),((Input!$N$149+Input!$N$115)*$N$7)/A7taxstdlife))</f>
        <v>0</v>
      </c>
      <c r="BJ567" s="19"/>
      <c r="BK567" s="19"/>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s="5" customFormat="1" hidden="1" outlineLevel="2" x14ac:dyDescent="0.2">
      <c r="A568" s="19"/>
      <c r="B568" s="19"/>
      <c r="C568" s="35"/>
      <c r="D568" s="469"/>
      <c r="E568" s="281">
        <v>9</v>
      </c>
      <c r="F568" s="37"/>
      <c r="G568" s="305"/>
      <c r="H568" s="307"/>
      <c r="I568" s="307"/>
      <c r="J568" s="307"/>
      <c r="K568" s="307"/>
      <c r="L568" s="307"/>
      <c r="M568" s="307"/>
      <c r="N568" s="307"/>
      <c r="O568" s="306"/>
      <c r="P568" s="161">
        <f>IF(A7taxstdlife="n/a","n/a",IF(P$3&gt;(A7taxstdlife+$E568),((Input!$O$149+Input!$O$115)*$O$7)-SUM($O568:O568),((Input!$O$149+Input!$O$115)*$O$7)/A7taxstdlife))</f>
        <v>0</v>
      </c>
      <c r="Q568" s="161">
        <f>IF(A7taxstdlife="n/a","n/a",IF(Q$3&gt;(A7taxstdlife+$E568),((Input!$O$149+Input!$O$115)*$O$7)-SUM($O568:P568),((Input!$O$149+Input!$O$115)*$O$7)/A7taxstdlife))</f>
        <v>0</v>
      </c>
      <c r="R568" s="161">
        <f>IF(A7taxstdlife="n/a","n/a",IF(R$3&gt;(A7taxstdlife+$E568),((Input!$O$149+Input!$O$115)*$O$7)-SUM($O568:Q568),((Input!$O$149+Input!$O$115)*$O$7)/A7taxstdlife))</f>
        <v>0</v>
      </c>
      <c r="S568" s="161">
        <f>IF(A7taxstdlife="n/a","n/a",IF(S$3&gt;(A7taxstdlife+$E568),((Input!$O$149+Input!$O$115)*$O$7)-SUM($O568:R568),((Input!$O$149+Input!$O$115)*$O$7)/A7taxstdlife))</f>
        <v>0</v>
      </c>
      <c r="T568" s="161">
        <f>IF(A7taxstdlife="n/a","n/a",IF(T$3&gt;(A7taxstdlife+$E568),((Input!$O$149+Input!$O$115)*$O$7)-SUM($O568:S568),((Input!$O$149+Input!$O$115)*$O$7)/A7taxstdlife))</f>
        <v>0</v>
      </c>
      <c r="U568" s="161">
        <f>IF(A7taxstdlife="n/a","n/a",IF(U$3&gt;(A7taxstdlife+$E568),((Input!$O$149+Input!$O$115)*$O$7)-SUM($O568:T568),((Input!$O$149+Input!$O$115)*$O$7)/A7taxstdlife))</f>
        <v>0</v>
      </c>
      <c r="V568" s="161">
        <f>IF(A7taxstdlife="n/a","n/a",IF(V$3&gt;(A7taxstdlife+$E568),((Input!$O$149+Input!$O$115)*$O$7)-SUM($O568:U568),((Input!$O$149+Input!$O$115)*$O$7)/A7taxstdlife))</f>
        <v>0</v>
      </c>
      <c r="W568" s="161">
        <f>IF(A7taxstdlife="n/a","n/a",IF(W$3&gt;(A7taxstdlife+$E568),((Input!$O$149+Input!$O$115)*$O$7)-SUM($O568:V568),((Input!$O$149+Input!$O$115)*$O$7)/A7taxstdlife))</f>
        <v>0</v>
      </c>
      <c r="X568" s="161">
        <f>IF(A7taxstdlife="n/a","n/a",IF(X$3&gt;(A7taxstdlife+$E568),((Input!$O$149+Input!$O$115)*$O$7)-SUM($O568:W568),((Input!$O$149+Input!$O$115)*$O$7)/A7taxstdlife))</f>
        <v>0</v>
      </c>
      <c r="Y568" s="161">
        <f>IF(A7taxstdlife="n/a","n/a",IF(Y$3&gt;(A7taxstdlife+$E568),((Input!$O$149+Input!$O$115)*$O$7)-SUM($O568:X568),((Input!$O$149+Input!$O$115)*$O$7)/A7taxstdlife))</f>
        <v>0</v>
      </c>
      <c r="Z568" s="161">
        <f>IF(A7taxstdlife="n/a","n/a",IF(Z$3&gt;(A7taxstdlife+$E568),((Input!$O$149+Input!$O$115)*$O$7)-SUM($O568:Y568),((Input!$O$149+Input!$O$115)*$O$7)/A7taxstdlife))</f>
        <v>0</v>
      </c>
      <c r="AA568" s="161">
        <f>IF(A7taxstdlife="n/a","n/a",IF(AA$3&gt;(A7taxstdlife+$E568),((Input!$O$149+Input!$O$115)*$O$7)-SUM($O568:Z568),((Input!$O$149+Input!$O$115)*$O$7)/A7taxstdlife))</f>
        <v>0</v>
      </c>
      <c r="AB568" s="161">
        <f>IF(A7taxstdlife="n/a","n/a",IF(AB$3&gt;(A7taxstdlife+$E568),((Input!$O$149+Input!$O$115)*$O$7)-SUM($O568:AA568),((Input!$O$149+Input!$O$115)*$O$7)/A7taxstdlife))</f>
        <v>0</v>
      </c>
      <c r="AC568" s="161">
        <f>IF(A7taxstdlife="n/a","n/a",IF(AC$3&gt;(A7taxstdlife+$E568),((Input!$O$149+Input!$O$115)*$O$7)-SUM($O568:AB568),((Input!$O$149+Input!$O$115)*$O$7)/A7taxstdlife))</f>
        <v>0</v>
      </c>
      <c r="AD568" s="161">
        <f>IF(A7taxstdlife="n/a","n/a",IF(AD$3&gt;(A7taxstdlife+$E568),((Input!$O$149+Input!$O$115)*$O$7)-SUM($O568:AC568),((Input!$O$149+Input!$O$115)*$O$7)/A7taxstdlife))</f>
        <v>0</v>
      </c>
      <c r="AE568" s="161">
        <f>IF(A7taxstdlife="n/a","n/a",IF(AE$3&gt;(A7taxstdlife+$E568),((Input!$O$149+Input!$O$115)*$O$7)-SUM($O568:AD568),((Input!$O$149+Input!$O$115)*$O$7)/A7taxstdlife))</f>
        <v>0</v>
      </c>
      <c r="AF568" s="161">
        <f>IF(A7taxstdlife="n/a","n/a",IF(AF$3&gt;(A7taxstdlife+$E568),((Input!$O$149+Input!$O$115)*$O$7)-SUM($O568:AE568),((Input!$O$149+Input!$O$115)*$O$7)/A7taxstdlife))</f>
        <v>0</v>
      </c>
      <c r="AG568" s="161">
        <f>IF(A7taxstdlife="n/a","n/a",IF(AG$3&gt;(A7taxstdlife+$E568),((Input!$O$149+Input!$O$115)*$O$7)-SUM($O568:AF568),((Input!$O$149+Input!$O$115)*$O$7)/A7taxstdlife))</f>
        <v>0</v>
      </c>
      <c r="AH568" s="161">
        <f>IF(A7taxstdlife="n/a","n/a",IF(AH$3&gt;(A7taxstdlife+$E568),((Input!$O$149+Input!$O$115)*$O$7)-SUM($O568:AG568),((Input!$O$149+Input!$O$115)*$O$7)/A7taxstdlife))</f>
        <v>0</v>
      </c>
      <c r="AI568" s="161">
        <f>IF(A7taxstdlife="n/a","n/a",IF(AI$3&gt;(A7taxstdlife+$E568),((Input!$O$149+Input!$O$115)*$O$7)-SUM($O568:AH568),((Input!$O$149+Input!$O$115)*$O$7)/A7taxstdlife))</f>
        <v>0</v>
      </c>
      <c r="AJ568" s="161">
        <f>IF(A7taxstdlife="n/a","n/a",IF(AJ$3&gt;(A7taxstdlife+$E568),((Input!$O$149+Input!$O$115)*$O$7)-SUM($O568:AI568),((Input!$O$149+Input!$O$115)*$O$7)/A7taxstdlife))</f>
        <v>0</v>
      </c>
      <c r="AK568" s="161">
        <f>IF(A7taxstdlife="n/a","n/a",IF(AK$3&gt;(A7taxstdlife+$E568),((Input!$O$149+Input!$O$115)*$O$7)-SUM($O568:AJ568),((Input!$O$149+Input!$O$115)*$O$7)/A7taxstdlife))</f>
        <v>0</v>
      </c>
      <c r="AL568" s="161">
        <f>IF(A7taxstdlife="n/a","n/a",IF(AL$3&gt;(A7taxstdlife+$E568),((Input!$O$149+Input!$O$115)*$O$7)-SUM($O568:AK568),((Input!$O$149+Input!$O$115)*$O$7)/A7taxstdlife))</f>
        <v>0</v>
      </c>
      <c r="AM568" s="161">
        <f>IF(A7taxstdlife="n/a","n/a",IF(AM$3&gt;(A7taxstdlife+$E568),((Input!$O$149+Input!$O$115)*$O$7)-SUM($O568:AL568),((Input!$O$149+Input!$O$115)*$O$7)/A7taxstdlife))</f>
        <v>0</v>
      </c>
      <c r="AN568" s="161">
        <f>IF(A7taxstdlife="n/a","n/a",IF(AN$3&gt;(A7taxstdlife+$E568),((Input!$O$149+Input!$O$115)*$O$7)-SUM($O568:AM568),((Input!$O$149+Input!$O$115)*$O$7)/A7taxstdlife))</f>
        <v>0</v>
      </c>
      <c r="AO568" s="161">
        <f>IF(A7taxstdlife="n/a","n/a",IF(AO$3&gt;(A7taxstdlife+$E568),((Input!$O$149+Input!$O$115)*$O$7)-SUM($O568:AN568),((Input!$O$149+Input!$O$115)*$O$7)/A7taxstdlife))</f>
        <v>0</v>
      </c>
      <c r="AP568" s="161">
        <f>IF(A7taxstdlife="n/a","n/a",IF(AP$3&gt;(A7taxstdlife+$E568),((Input!$O$149+Input!$O$115)*$O$7)-SUM($O568:AO568),((Input!$O$149+Input!$O$115)*$O$7)/A7taxstdlife))</f>
        <v>0</v>
      </c>
      <c r="AQ568" s="161">
        <f>IF(A7taxstdlife="n/a","n/a",IF(AQ$3&gt;(A7taxstdlife+$E568),((Input!$O$149+Input!$O$115)*$O$7)-SUM($O568:AP568),((Input!$O$149+Input!$O$115)*$O$7)/A7taxstdlife))</f>
        <v>0</v>
      </c>
      <c r="AR568" s="161">
        <f>IF(A7taxstdlife="n/a","n/a",IF(AR$3&gt;(A7taxstdlife+$E568),((Input!$O$149+Input!$O$115)*$O$7)-SUM($O568:AQ568),((Input!$O$149+Input!$O$115)*$O$7)/A7taxstdlife))</f>
        <v>0</v>
      </c>
      <c r="AS568" s="161">
        <f>IF(A7taxstdlife="n/a","n/a",IF(AS$3&gt;(A7taxstdlife+$E568),((Input!$O$149+Input!$O$115)*$O$7)-SUM($O568:AR568),((Input!$O$149+Input!$O$115)*$O$7)/A7taxstdlife))</f>
        <v>0</v>
      </c>
      <c r="AT568" s="161">
        <f>IF(A7taxstdlife="n/a","n/a",IF(AT$3&gt;(A7taxstdlife+$E568),((Input!$O$149+Input!$O$115)*$O$7)-SUM($O568:AS568),((Input!$O$149+Input!$O$115)*$O$7)/A7taxstdlife))</f>
        <v>0</v>
      </c>
      <c r="AU568" s="161">
        <f>IF(A7taxstdlife="n/a","n/a",IF(AU$3&gt;(A7taxstdlife+$E568),((Input!$O$149+Input!$O$115)*$O$7)-SUM($O568:AT568),((Input!$O$149+Input!$O$115)*$O$7)/A7taxstdlife))</f>
        <v>0</v>
      </c>
      <c r="AV568" s="161">
        <f>IF(A7taxstdlife="n/a","n/a",IF(AV$3&gt;(A7taxstdlife+$E568),((Input!$O$149+Input!$O$115)*$O$7)-SUM($O568:AU568),((Input!$O$149+Input!$O$115)*$O$7)/A7taxstdlife))</f>
        <v>0</v>
      </c>
      <c r="AW568" s="161">
        <f>IF(A7taxstdlife="n/a","n/a",IF(AW$3&gt;(A7taxstdlife+$E568),((Input!$O$149+Input!$O$115)*$O$7)-SUM($O568:AV568),((Input!$O$149+Input!$O$115)*$O$7)/A7taxstdlife))</f>
        <v>0</v>
      </c>
      <c r="AX568" s="161">
        <f>IF(A7taxstdlife="n/a","n/a",IF(AX$3&gt;(A7taxstdlife+$E568),((Input!$O$149+Input!$O$115)*$O$7)-SUM($O568:AW568),((Input!$O$149+Input!$O$115)*$O$7)/A7taxstdlife))</f>
        <v>0</v>
      </c>
      <c r="AY568" s="161">
        <f>IF(A7taxstdlife="n/a","n/a",IF(AY$3&gt;(A7taxstdlife+$E568),((Input!$O$149+Input!$O$115)*$O$7)-SUM($O568:AX568),((Input!$O$149+Input!$O$115)*$O$7)/A7taxstdlife))</f>
        <v>0</v>
      </c>
      <c r="AZ568" s="161">
        <f>IF(A7taxstdlife="n/a","n/a",IF(AZ$3&gt;(A7taxstdlife+$E568),((Input!$O$149+Input!$O$115)*$O$7)-SUM($O568:AY568),((Input!$O$149+Input!$O$115)*$O$7)/A7taxstdlife))</f>
        <v>0</v>
      </c>
      <c r="BA568" s="161">
        <f>IF(A7taxstdlife="n/a","n/a",IF(BA$3&gt;(A7taxstdlife+$E568),((Input!$O$149+Input!$O$115)*$O$7)-SUM($O568:AZ568),((Input!$O$149+Input!$O$115)*$O$7)/A7taxstdlife))</f>
        <v>0</v>
      </c>
      <c r="BB568" s="161">
        <f>IF(A7taxstdlife="n/a","n/a",IF(BB$3&gt;(A7taxstdlife+$E568),((Input!$O$149+Input!$O$115)*$O$7)-SUM($O568:BA568),((Input!$O$149+Input!$O$115)*$O$7)/A7taxstdlife))</f>
        <v>0</v>
      </c>
      <c r="BC568" s="161">
        <f>IF(A7taxstdlife="n/a","n/a",IF(BC$3&gt;(A7taxstdlife+$E568),((Input!$O$149+Input!$O$115)*$O$7)-SUM($O568:BB568),((Input!$O$149+Input!$O$115)*$O$7)/A7taxstdlife))</f>
        <v>0</v>
      </c>
      <c r="BD568" s="161">
        <f>IF(A7taxstdlife="n/a","n/a",IF(BD$3&gt;(A7taxstdlife+$E568),((Input!$O$149+Input!$O$115)*$O$7)-SUM($O568:BC568),((Input!$O$149+Input!$O$115)*$O$7)/A7taxstdlife))</f>
        <v>0</v>
      </c>
      <c r="BE568" s="161">
        <f>IF(A7taxstdlife="n/a","n/a",IF(BE$3&gt;(A7taxstdlife+$E568),((Input!$O$149+Input!$O$115)*$O$7)-SUM($O568:BD568),((Input!$O$149+Input!$O$115)*$O$7)/A7taxstdlife))</f>
        <v>0</v>
      </c>
      <c r="BF568" s="161">
        <f>IF(A7taxstdlife="n/a","n/a",IF(BF$3&gt;(A7taxstdlife+$E568),((Input!$O$149+Input!$O$115)*$O$7)-SUM($O568:BE568),((Input!$O$149+Input!$O$115)*$O$7)/A7taxstdlife))</f>
        <v>0</v>
      </c>
      <c r="BG568" s="161">
        <f>IF(A7taxstdlife="n/a","n/a",IF(BG$3&gt;(A7taxstdlife+$E568),((Input!$O$149+Input!$O$115)*$O$7)-SUM($O568:BF568),((Input!$O$149+Input!$O$115)*$O$7)/A7taxstdlife))</f>
        <v>0</v>
      </c>
      <c r="BH568" s="161">
        <f>IF(A7taxstdlife="n/a","n/a",IF(BH$3&gt;(A7taxstdlife+$E568),((Input!$O$149+Input!$O$115)*$O$7)-SUM($O568:BG568),((Input!$O$149+Input!$O$115)*$O$7)/A7taxstdlife))</f>
        <v>0</v>
      </c>
      <c r="BI568" s="161">
        <f>IF(A7taxstdlife="n/a","n/a",IF(BI$3&gt;(A7taxstdlife+$E568),((Input!$O$149+Input!$O$115)*$O$7)-SUM($O568:BH568),((Input!$O$149+Input!$O$115)*$O$7)/A7taxstdlife))</f>
        <v>0</v>
      </c>
      <c r="BJ568" s="19"/>
      <c r="BK568" s="19"/>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s="5" customFormat="1" hidden="1" outlineLevel="2" x14ac:dyDescent="0.2">
      <c r="A569" s="19"/>
      <c r="B569" s="19"/>
      <c r="C569" s="35"/>
      <c r="D569" s="469"/>
      <c r="E569" s="282">
        <v>10</v>
      </c>
      <c r="F569" s="37"/>
      <c r="G569" s="305"/>
      <c r="H569" s="307"/>
      <c r="I569" s="307"/>
      <c r="J569" s="307"/>
      <c r="K569" s="307"/>
      <c r="L569" s="307"/>
      <c r="M569" s="307"/>
      <c r="N569" s="307"/>
      <c r="O569" s="307"/>
      <c r="P569" s="306"/>
      <c r="Q569" s="161">
        <f>IF(A7taxstdlife="n/a","n/a",IF(Q$3&gt;(A7taxstdlife+$E569),((Input!$P$149+Input!$P$115)*$P$7)-SUM($P569:P569),((Input!$P$149+Input!$P$115)*$P$7)/A7taxstdlife))</f>
        <v>0</v>
      </c>
      <c r="R569" s="161">
        <f>IF(A7taxstdlife="n/a","n/a",IF(R$3&gt;(A7taxstdlife+$E569),((Input!$P$149+Input!$P$115)*$P$7)-SUM($P569:Q569),((Input!$P$149+Input!$P$115)*$P$7)/A7taxstdlife))</f>
        <v>0</v>
      </c>
      <c r="S569" s="161">
        <f>IF(A7taxstdlife="n/a","n/a",IF(S$3&gt;(A7taxstdlife+$E569),((Input!$P$149+Input!$P$115)*$P$7)-SUM($P569:R569),((Input!$P$149+Input!$P$115)*$P$7)/A7taxstdlife))</f>
        <v>0</v>
      </c>
      <c r="T569" s="161">
        <f>IF(A7taxstdlife="n/a","n/a",IF(T$3&gt;(A7taxstdlife+$E569),((Input!$P$149+Input!$P$115)*$P$7)-SUM($P569:S569),((Input!$P$149+Input!$P$115)*$P$7)/A7taxstdlife))</f>
        <v>0</v>
      </c>
      <c r="U569" s="161">
        <f>IF(A7taxstdlife="n/a","n/a",IF(U$3&gt;(A7taxstdlife+$E569),((Input!$P$149+Input!$P$115)*$P$7)-SUM($P569:T569),((Input!$P$149+Input!$P$115)*$P$7)/A7taxstdlife))</f>
        <v>0</v>
      </c>
      <c r="V569" s="161">
        <f>IF(A7taxstdlife="n/a","n/a",IF(V$3&gt;(A7taxstdlife+$E569),((Input!$P$149+Input!$P$115)*$P$7)-SUM($P569:U569),((Input!$P$149+Input!$P$115)*$P$7)/A7taxstdlife))</f>
        <v>0</v>
      </c>
      <c r="W569" s="161">
        <f>IF(A7taxstdlife="n/a","n/a",IF(W$3&gt;(A7taxstdlife+$E569),((Input!$P$149+Input!$P$115)*$P$7)-SUM($P569:V569),((Input!$P$149+Input!$P$115)*$P$7)/A7taxstdlife))</f>
        <v>0</v>
      </c>
      <c r="X569" s="161">
        <f>IF(A7taxstdlife="n/a","n/a",IF(X$3&gt;(A7taxstdlife+$E569),((Input!$P$149+Input!$P$115)*$P$7)-SUM($P569:W569),((Input!$P$149+Input!$P$115)*$P$7)/A7taxstdlife))</f>
        <v>0</v>
      </c>
      <c r="Y569" s="161">
        <f>IF(A7taxstdlife="n/a","n/a",IF(Y$3&gt;(A7taxstdlife+$E569),((Input!$P$149+Input!$P$115)*$P$7)-SUM($P569:X569),((Input!$P$149+Input!$P$115)*$P$7)/A7taxstdlife))</f>
        <v>0</v>
      </c>
      <c r="Z569" s="161">
        <f>IF(A7taxstdlife="n/a","n/a",IF(Z$3&gt;(A7taxstdlife+$E569),((Input!$P$149+Input!$P$115)*$P$7)-SUM($P569:Y569),((Input!$P$149+Input!$P$115)*$P$7)/A7taxstdlife))</f>
        <v>0</v>
      </c>
      <c r="AA569" s="161">
        <f>IF(A7taxstdlife="n/a","n/a",IF(AA$3&gt;(A7taxstdlife+$E569),((Input!$P$149+Input!$P$115)*$P$7)-SUM($P569:Z569),((Input!$P$149+Input!$P$115)*$P$7)/A7taxstdlife))</f>
        <v>0</v>
      </c>
      <c r="AB569" s="161">
        <f>IF(A7taxstdlife="n/a","n/a",IF(AB$3&gt;(A7taxstdlife+$E569),((Input!$P$149+Input!$P$115)*$P$7)-SUM($P569:AA569),((Input!$P$149+Input!$P$115)*$P$7)/A7taxstdlife))</f>
        <v>0</v>
      </c>
      <c r="AC569" s="161">
        <f>IF(A7taxstdlife="n/a","n/a",IF(AC$3&gt;(A7taxstdlife+$E569),((Input!$P$149+Input!$P$115)*$P$7)-SUM($P569:AB569),((Input!$P$149+Input!$P$115)*$P$7)/A7taxstdlife))</f>
        <v>0</v>
      </c>
      <c r="AD569" s="161">
        <f>IF(A7taxstdlife="n/a","n/a",IF(AD$3&gt;(A7taxstdlife+$E569),((Input!$P$149+Input!$P$115)*$P$7)-SUM($P569:AC569),((Input!$P$149+Input!$P$115)*$P$7)/A7taxstdlife))</f>
        <v>0</v>
      </c>
      <c r="AE569" s="161">
        <f>IF(A7taxstdlife="n/a","n/a",IF(AE$3&gt;(A7taxstdlife+$E569),((Input!$P$149+Input!$P$115)*$P$7)-SUM($P569:AD569),((Input!$P$149+Input!$P$115)*$P$7)/A7taxstdlife))</f>
        <v>0</v>
      </c>
      <c r="AF569" s="161">
        <f>IF(A7taxstdlife="n/a","n/a",IF(AF$3&gt;(A7taxstdlife+$E569),((Input!$P$149+Input!$P$115)*$P$7)-SUM($P569:AE569),((Input!$P$149+Input!$P$115)*$P$7)/A7taxstdlife))</f>
        <v>0</v>
      </c>
      <c r="AG569" s="161">
        <f>IF(A7taxstdlife="n/a","n/a",IF(AG$3&gt;(A7taxstdlife+$E569),((Input!$P$149+Input!$P$115)*$P$7)-SUM($P569:AF569),((Input!$P$149+Input!$P$115)*$P$7)/A7taxstdlife))</f>
        <v>0</v>
      </c>
      <c r="AH569" s="161">
        <f>IF(A7taxstdlife="n/a","n/a",IF(AH$3&gt;(A7taxstdlife+$E569),((Input!$P$149+Input!$P$115)*$P$7)-SUM($P569:AG569),((Input!$P$149+Input!$P$115)*$P$7)/A7taxstdlife))</f>
        <v>0</v>
      </c>
      <c r="AI569" s="161">
        <f>IF(A7taxstdlife="n/a","n/a",IF(AI$3&gt;(A7taxstdlife+$E569),((Input!$P$149+Input!$P$115)*$P$7)-SUM($P569:AH569),((Input!$P$149+Input!$P$115)*$P$7)/A7taxstdlife))</f>
        <v>0</v>
      </c>
      <c r="AJ569" s="161">
        <f>IF(A7taxstdlife="n/a","n/a",IF(AJ$3&gt;(A7taxstdlife+$E569),((Input!$P$149+Input!$P$115)*$P$7)-SUM($P569:AI569),((Input!$P$149+Input!$P$115)*$P$7)/A7taxstdlife))</f>
        <v>0</v>
      </c>
      <c r="AK569" s="161">
        <f>IF(A7taxstdlife="n/a","n/a",IF(AK$3&gt;(A7taxstdlife+$E569),((Input!$P$149+Input!$P$115)*$P$7)-SUM($P569:AJ569),((Input!$P$149+Input!$P$115)*$P$7)/A7taxstdlife))</f>
        <v>0</v>
      </c>
      <c r="AL569" s="161">
        <f>IF(A7taxstdlife="n/a","n/a",IF(AL$3&gt;(A7taxstdlife+$E569),((Input!$P$149+Input!$P$115)*$P$7)-SUM($P569:AK569),((Input!$P$149+Input!$P$115)*$P$7)/A7taxstdlife))</f>
        <v>0</v>
      </c>
      <c r="AM569" s="161">
        <f>IF(A7taxstdlife="n/a","n/a",IF(AM$3&gt;(A7taxstdlife+$E569),((Input!$P$149+Input!$P$115)*$P$7)-SUM($P569:AL569),((Input!$P$149+Input!$P$115)*$P$7)/A7taxstdlife))</f>
        <v>0</v>
      </c>
      <c r="AN569" s="161">
        <f>IF(A7taxstdlife="n/a","n/a",IF(AN$3&gt;(A7taxstdlife+$E569),((Input!$P$149+Input!$P$115)*$P$7)-SUM($P569:AM569),((Input!$P$149+Input!$P$115)*$P$7)/A7taxstdlife))</f>
        <v>0</v>
      </c>
      <c r="AO569" s="161">
        <f>IF(A7taxstdlife="n/a","n/a",IF(AO$3&gt;(A7taxstdlife+$E569),((Input!$P$149+Input!$P$115)*$P$7)-SUM($P569:AN569),((Input!$P$149+Input!$P$115)*$P$7)/A7taxstdlife))</f>
        <v>0</v>
      </c>
      <c r="AP569" s="161">
        <f>IF(A7taxstdlife="n/a","n/a",IF(AP$3&gt;(A7taxstdlife+$E569),((Input!$P$149+Input!$P$115)*$P$7)-SUM($P569:AO569),((Input!$P$149+Input!$P$115)*$P$7)/A7taxstdlife))</f>
        <v>0</v>
      </c>
      <c r="AQ569" s="161">
        <f>IF(A7taxstdlife="n/a","n/a",IF(AQ$3&gt;(A7taxstdlife+$E569),((Input!$P$149+Input!$P$115)*$P$7)-SUM($P569:AP569),((Input!$P$149+Input!$P$115)*$P$7)/A7taxstdlife))</f>
        <v>0</v>
      </c>
      <c r="AR569" s="161">
        <f>IF(A7taxstdlife="n/a","n/a",IF(AR$3&gt;(A7taxstdlife+$E569),((Input!$P$149+Input!$P$115)*$P$7)-SUM($P569:AQ569),((Input!$P$149+Input!$P$115)*$P$7)/A7taxstdlife))</f>
        <v>0</v>
      </c>
      <c r="AS569" s="161">
        <f>IF(A7taxstdlife="n/a","n/a",IF(AS$3&gt;(A7taxstdlife+$E569),((Input!$P$149+Input!$P$115)*$P$7)-SUM($P569:AR569),((Input!$P$149+Input!$P$115)*$P$7)/A7taxstdlife))</f>
        <v>0</v>
      </c>
      <c r="AT569" s="161">
        <f>IF(A7taxstdlife="n/a","n/a",IF(AT$3&gt;(A7taxstdlife+$E569),((Input!$P$149+Input!$P$115)*$P$7)-SUM($P569:AS569),((Input!$P$149+Input!$P$115)*$P$7)/A7taxstdlife))</f>
        <v>0</v>
      </c>
      <c r="AU569" s="161">
        <f>IF(A7taxstdlife="n/a","n/a",IF(AU$3&gt;(A7taxstdlife+$E569),((Input!$P$149+Input!$P$115)*$P$7)-SUM($P569:AT569),((Input!$P$149+Input!$P$115)*$P$7)/A7taxstdlife))</f>
        <v>0</v>
      </c>
      <c r="AV569" s="161">
        <f>IF(A7taxstdlife="n/a","n/a",IF(AV$3&gt;(A7taxstdlife+$E569),((Input!$P$149+Input!$P$115)*$P$7)-SUM($P569:AU569),((Input!$P$149+Input!$P$115)*$P$7)/A7taxstdlife))</f>
        <v>0</v>
      </c>
      <c r="AW569" s="161">
        <f>IF(A7taxstdlife="n/a","n/a",IF(AW$3&gt;(A7taxstdlife+$E569),((Input!$P$149+Input!$P$115)*$P$7)-SUM($P569:AV569),((Input!$P$149+Input!$P$115)*$P$7)/A7taxstdlife))</f>
        <v>0</v>
      </c>
      <c r="AX569" s="161">
        <f>IF(A7taxstdlife="n/a","n/a",IF(AX$3&gt;(A7taxstdlife+$E569),((Input!$P$149+Input!$P$115)*$P$7)-SUM($P569:AW569),((Input!$P$149+Input!$P$115)*$P$7)/A7taxstdlife))</f>
        <v>0</v>
      </c>
      <c r="AY569" s="161">
        <f>IF(A7taxstdlife="n/a","n/a",IF(AY$3&gt;(A7taxstdlife+$E569),((Input!$P$149+Input!$P$115)*$P$7)-SUM($P569:AX569),((Input!$P$149+Input!$P$115)*$P$7)/A7taxstdlife))</f>
        <v>0</v>
      </c>
      <c r="AZ569" s="161">
        <f>IF(A7taxstdlife="n/a","n/a",IF(AZ$3&gt;(A7taxstdlife+$E569),((Input!$P$149+Input!$P$115)*$P$7)-SUM($P569:AY569),((Input!$P$149+Input!$P$115)*$P$7)/A7taxstdlife))</f>
        <v>0</v>
      </c>
      <c r="BA569" s="161">
        <f>IF(A7taxstdlife="n/a","n/a",IF(BA$3&gt;(A7taxstdlife+$E569),((Input!$P$149+Input!$P$115)*$P$7)-SUM($P569:AZ569),((Input!$P$149+Input!$P$115)*$P$7)/A7taxstdlife))</f>
        <v>0</v>
      </c>
      <c r="BB569" s="161">
        <f>IF(A7taxstdlife="n/a","n/a",IF(BB$3&gt;(A7taxstdlife+$E569),((Input!$P$149+Input!$P$115)*$P$7)-SUM($P569:BA569),((Input!$P$149+Input!$P$115)*$P$7)/A7taxstdlife))</f>
        <v>0</v>
      </c>
      <c r="BC569" s="161">
        <f>IF(A7taxstdlife="n/a","n/a",IF(BC$3&gt;(A7taxstdlife+$E569),((Input!$P$149+Input!$P$115)*$P$7)-SUM($P569:BB569),((Input!$P$149+Input!$P$115)*$P$7)/A7taxstdlife))</f>
        <v>0</v>
      </c>
      <c r="BD569" s="161">
        <f>IF(A7taxstdlife="n/a","n/a",IF(BD$3&gt;(A7taxstdlife+$E569),((Input!$P$149+Input!$P$115)*$P$7)-SUM($P569:BC569),((Input!$P$149+Input!$P$115)*$P$7)/A7taxstdlife))</f>
        <v>0</v>
      </c>
      <c r="BE569" s="161">
        <f>IF(A7taxstdlife="n/a","n/a",IF(BE$3&gt;(A7taxstdlife+$E569),((Input!$P$149+Input!$P$115)*$P$7)-SUM($P569:BD569),((Input!$P$149+Input!$P$115)*$P$7)/A7taxstdlife))</f>
        <v>0</v>
      </c>
      <c r="BF569" s="161">
        <f>IF(A7taxstdlife="n/a","n/a",IF(BF$3&gt;(A7taxstdlife+$E569),((Input!$P$149+Input!$P$115)*$P$7)-SUM($P569:BE569),((Input!$P$149+Input!$P$115)*$P$7)/A7taxstdlife))</f>
        <v>0</v>
      </c>
      <c r="BG569" s="161">
        <f>IF(A7taxstdlife="n/a","n/a",IF(BG$3&gt;(A7taxstdlife+$E569),((Input!$P$149+Input!$P$115)*$P$7)-SUM($P569:BF569),((Input!$P$149+Input!$P$115)*$P$7)/A7taxstdlife))</f>
        <v>0</v>
      </c>
      <c r="BH569" s="161">
        <f>IF(A7taxstdlife="n/a","n/a",IF(BH$3&gt;(A7taxstdlife+$E569),((Input!$P$149+Input!$P$115)*$P$7)-SUM($P569:BG569),((Input!$P$149+Input!$P$115)*$P$7)/A7taxstdlife))</f>
        <v>0</v>
      </c>
      <c r="BI569" s="161">
        <f>IF(A7taxstdlife="n/a","n/a",IF(BI$3&gt;(A7taxstdlife+$E569),((Input!$P$149+Input!$P$115)*$P$7)-SUM($P569:BH569),((Input!$P$149+Input!$P$115)*$P$7)/A7taxstdlife))</f>
        <v>0</v>
      </c>
      <c r="BJ569" s="19"/>
      <c r="BK569" s="1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s="5" customFormat="1" hidden="1" outlineLevel="1" x14ac:dyDescent="0.2">
      <c r="A570" s="19"/>
      <c r="B570" s="19"/>
      <c r="C570" s="35" t="str">
        <f>Asset7</f>
        <v>Customer Metering and Load Control</v>
      </c>
      <c r="D570" s="19"/>
      <c r="E570" s="19"/>
      <c r="F570" s="32"/>
      <c r="G570" s="156">
        <f t="shared" ref="G570:AL570" si="118">SUM(G558:G569)</f>
        <v>7.9375809498142225</v>
      </c>
      <c r="H570" s="156">
        <f t="shared" si="118"/>
        <v>8.1315408235221991</v>
      </c>
      <c r="I570" s="156">
        <f t="shared" si="118"/>
        <v>8.3675368916660862</v>
      </c>
      <c r="J570" s="156">
        <f t="shared" si="118"/>
        <v>8.7418968610676</v>
      </c>
      <c r="K570" s="156">
        <f t="shared" si="118"/>
        <v>9.1727121943906518</v>
      </c>
      <c r="L570" s="156">
        <f t="shared" si="118"/>
        <v>9.7006180553943135</v>
      </c>
      <c r="M570" s="156">
        <f t="shared" si="118"/>
        <v>9.7006180553943135</v>
      </c>
      <c r="N570" s="156">
        <f t="shared" si="118"/>
        <v>9.7006180553943135</v>
      </c>
      <c r="O570" s="156">
        <f t="shared" si="118"/>
        <v>9.7006180553943135</v>
      </c>
      <c r="P570" s="156">
        <f t="shared" si="118"/>
        <v>9.7006180553943135</v>
      </c>
      <c r="Q570" s="156">
        <f t="shared" si="118"/>
        <v>9.7006180553943135</v>
      </c>
      <c r="R570" s="156">
        <f t="shared" si="118"/>
        <v>9.7006180553943135</v>
      </c>
      <c r="S570" s="156">
        <f t="shared" si="118"/>
        <v>9.7006180553943135</v>
      </c>
      <c r="T570" s="156">
        <f t="shared" si="118"/>
        <v>9.7006180553943135</v>
      </c>
      <c r="U570" s="156">
        <f t="shared" si="118"/>
        <v>5.804596027322825</v>
      </c>
      <c r="V570" s="156">
        <f t="shared" si="118"/>
        <v>1.7630371055800909</v>
      </c>
      <c r="W570" s="156">
        <f t="shared" si="118"/>
        <v>1.7630371055800909</v>
      </c>
      <c r="X570" s="156">
        <f t="shared" si="118"/>
        <v>1.7630371055800909</v>
      </c>
      <c r="Y570" s="156">
        <f t="shared" si="118"/>
        <v>1.7630371055800909</v>
      </c>
      <c r="Z570" s="156">
        <f t="shared" si="118"/>
        <v>1.7630371055800909</v>
      </c>
      <c r="AA570" s="156">
        <f t="shared" si="118"/>
        <v>1.7630371055800909</v>
      </c>
      <c r="AB570" s="156">
        <f t="shared" si="118"/>
        <v>1.7630371055800909</v>
      </c>
      <c r="AC570" s="156">
        <f t="shared" si="118"/>
        <v>1.7630371055800909</v>
      </c>
      <c r="AD570" s="156">
        <f t="shared" si="118"/>
        <v>1.7630371055800909</v>
      </c>
      <c r="AE570" s="156">
        <f t="shared" si="118"/>
        <v>1.7630371055800909</v>
      </c>
      <c r="AF570" s="156">
        <f t="shared" si="118"/>
        <v>1.7630371055800909</v>
      </c>
      <c r="AG570" s="156">
        <f t="shared" si="118"/>
        <v>1.5690772318721165</v>
      </c>
      <c r="AH570" s="156">
        <f t="shared" si="118"/>
        <v>1.3330811637282274</v>
      </c>
      <c r="AI570" s="156">
        <f t="shared" si="118"/>
        <v>0.95872119432671044</v>
      </c>
      <c r="AJ570" s="156">
        <f t="shared" si="118"/>
        <v>0.52790586100366221</v>
      </c>
      <c r="AK570" s="156">
        <f t="shared" si="118"/>
        <v>8.8817841970012523E-15</v>
      </c>
      <c r="AL570" s="156">
        <f t="shared" si="118"/>
        <v>0</v>
      </c>
      <c r="AM570" s="156">
        <f t="shared" ref="AM570:BI570" si="119">SUM(AM558:AM569)</f>
        <v>0</v>
      </c>
      <c r="AN570" s="156">
        <f t="shared" si="119"/>
        <v>0</v>
      </c>
      <c r="AO570" s="156">
        <f t="shared" si="119"/>
        <v>0</v>
      </c>
      <c r="AP570" s="156">
        <f t="shared" si="119"/>
        <v>0</v>
      </c>
      <c r="AQ570" s="156">
        <f t="shared" si="119"/>
        <v>0</v>
      </c>
      <c r="AR570" s="156">
        <f t="shared" si="119"/>
        <v>0</v>
      </c>
      <c r="AS570" s="156">
        <f t="shared" si="119"/>
        <v>0</v>
      </c>
      <c r="AT570" s="156">
        <f t="shared" si="119"/>
        <v>0</v>
      </c>
      <c r="AU570" s="156">
        <f t="shared" si="119"/>
        <v>0</v>
      </c>
      <c r="AV570" s="156">
        <f t="shared" si="119"/>
        <v>0</v>
      </c>
      <c r="AW570" s="156">
        <f t="shared" si="119"/>
        <v>0</v>
      </c>
      <c r="AX570" s="156">
        <f t="shared" si="119"/>
        <v>0</v>
      </c>
      <c r="AY570" s="156">
        <f t="shared" si="119"/>
        <v>0</v>
      </c>
      <c r="AZ570" s="156">
        <f t="shared" si="119"/>
        <v>0</v>
      </c>
      <c r="BA570" s="156">
        <f t="shared" si="119"/>
        <v>0</v>
      </c>
      <c r="BB570" s="156">
        <f t="shared" si="119"/>
        <v>0</v>
      </c>
      <c r="BC570" s="156">
        <f t="shared" si="119"/>
        <v>0</v>
      </c>
      <c r="BD570" s="156">
        <f t="shared" si="119"/>
        <v>0</v>
      </c>
      <c r="BE570" s="156">
        <f t="shared" si="119"/>
        <v>0</v>
      </c>
      <c r="BF570" s="156">
        <f t="shared" si="119"/>
        <v>0</v>
      </c>
      <c r="BG570" s="156">
        <f t="shared" si="119"/>
        <v>0</v>
      </c>
      <c r="BH570" s="156">
        <f t="shared" si="119"/>
        <v>0</v>
      </c>
      <c r="BI570" s="156">
        <f t="shared" si="119"/>
        <v>0</v>
      </c>
      <c r="BJ570" s="19"/>
      <c r="BK570" s="19"/>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s="5" customFormat="1" hidden="1" outlineLevel="2" x14ac:dyDescent="0.2">
      <c r="A571" s="19"/>
      <c r="B571" s="42" t="str">
        <f>C583</f>
        <v>Customer Metering (digital)</v>
      </c>
      <c r="C571" s="43"/>
      <c r="D571" s="44" t="s">
        <v>72</v>
      </c>
      <c r="E571" s="43"/>
      <c r="F571" s="45"/>
      <c r="G571" s="160">
        <f>IF(G$3&gt;A8taxremlife,A8taxvalue-SUM($F571:F571),IF(A8taxremlife="N/A","n/a",A8taxvalue/A8taxremlife))</f>
        <v>7.5015629798226682</v>
      </c>
      <c r="H571" s="160">
        <f>IF(H$3&gt;A8taxremlife,A8taxvalue-SUM($F571:G571),IF(A8taxremlife="N/A","n/a",A8taxvalue/A8taxremlife))</f>
        <v>7.5015629798226682</v>
      </c>
      <c r="I571" s="160">
        <f>IF(I$3&gt;A8taxremlife,A8taxvalue-SUM($F571:H571),IF(A8taxremlife="N/A","n/a",A8taxvalue/A8taxremlife))</f>
        <v>7.5015629798226682</v>
      </c>
      <c r="J571" s="160">
        <f>IF(J$3&gt;A8taxremlife,A8taxvalue-SUM($F571:I571),IF(A8taxremlife="N/A","n/a",A8taxvalue/A8taxremlife))</f>
        <v>7.5015629798226682</v>
      </c>
      <c r="K571" s="160">
        <f>IF(K$3&gt;A8taxremlife,A8taxvalue-SUM($F571:J571),IF(A8taxremlife="N/A","n/a",A8taxvalue/A8taxremlife))</f>
        <v>7.5015629798226682</v>
      </c>
      <c r="L571" s="160">
        <f>IF(L$3&gt;A8taxremlife,A8taxvalue-SUM($F571:K571),IF(A8taxremlife="N/A","n/a",A8taxvalue/A8taxremlife))</f>
        <v>7.5015629798226682</v>
      </c>
      <c r="M571" s="160">
        <f>IF(M$3&gt;A8taxremlife,A8taxvalue-SUM($F571:L571),IF(A8taxremlife="N/A","n/a",A8taxvalue/A8taxremlife))</f>
        <v>7.5015629798226682</v>
      </c>
      <c r="N571" s="160">
        <f>IF(N$3&gt;A8taxremlife,A8taxvalue-SUM($F571:M571),IF(A8taxremlife="N/A","n/a",A8taxvalue/A8taxremlife))</f>
        <v>7.5015629798226682</v>
      </c>
      <c r="O571" s="160">
        <f>IF(O$3&gt;A8taxremlife,A8taxvalue-SUM($F571:N571),IF(A8taxremlife="N/A","n/a",A8taxvalue/A8taxremlife))</f>
        <v>7.5015629798226682</v>
      </c>
      <c r="P571" s="160">
        <f>IF(P$3&gt;A8taxremlife,A8taxvalue-SUM($F571:O571),IF(A8taxremlife="N/A","n/a",A8taxvalue/A8taxremlife))</f>
        <v>7.5015629798226682</v>
      </c>
      <c r="Q571" s="160">
        <f>IF(Q$3&gt;A8taxremlife,A8taxvalue-SUM($F571:P571),IF(A8taxremlife="N/A","n/a",A8taxvalue/A8taxremlife))</f>
        <v>7.5015629798226682</v>
      </c>
      <c r="R571" s="160">
        <f>IF(R$3&gt;A8taxremlife,A8taxvalue-SUM($F571:Q571),IF(A8taxremlife="N/A","n/a",A8taxvalue/A8taxremlife))</f>
        <v>7.5015629798226682</v>
      </c>
      <c r="S571" s="160">
        <f>IF(S$3&gt;A8taxremlife,A8taxvalue-SUM($F571:R571),IF(A8taxremlife="N/A","n/a",A8taxvalue/A8taxremlife))</f>
        <v>6.5471027324776543</v>
      </c>
      <c r="T571" s="160">
        <f>IF(T$3&gt;A8taxremlife,A8taxvalue-SUM($F571:S571),IF(A8taxremlife="N/A","n/a",A8taxvalue/A8taxremlife))</f>
        <v>0</v>
      </c>
      <c r="U571" s="160">
        <f>IF(U$3&gt;A8taxremlife,A8taxvalue-SUM($F571:T571),IF(A8taxremlife="N/A","n/a",A8taxvalue/A8taxremlife))</f>
        <v>0</v>
      </c>
      <c r="V571" s="160">
        <f>IF(V$3&gt;A8taxremlife,A8taxvalue-SUM($F571:U571),IF(A8taxremlife="N/A","n/a",A8taxvalue/A8taxremlife))</f>
        <v>0</v>
      </c>
      <c r="W571" s="160">
        <f>IF(W$3&gt;A8taxremlife,A8taxvalue-SUM($F571:V571),IF(A8taxremlife="N/A","n/a",A8taxvalue/A8taxremlife))</f>
        <v>0</v>
      </c>
      <c r="X571" s="160">
        <f>IF(X$3&gt;A8taxremlife,A8taxvalue-SUM($F571:W571),IF(A8taxremlife="N/A","n/a",A8taxvalue/A8taxremlife))</f>
        <v>0</v>
      </c>
      <c r="Y571" s="160">
        <f>IF(Y$3&gt;A8taxremlife,A8taxvalue-SUM($F571:X571),IF(A8taxremlife="N/A","n/a",A8taxvalue/A8taxremlife))</f>
        <v>0</v>
      </c>
      <c r="Z571" s="160">
        <f>IF(Z$3&gt;A8taxremlife,A8taxvalue-SUM($F571:Y571),IF(A8taxremlife="N/A","n/a",A8taxvalue/A8taxremlife))</f>
        <v>0</v>
      </c>
      <c r="AA571" s="160">
        <f>IF(AA$3&gt;A8taxremlife,A8taxvalue-SUM($F571:Z571),IF(A8taxremlife="N/A","n/a",A8taxvalue/A8taxremlife))</f>
        <v>0</v>
      </c>
      <c r="AB571" s="160">
        <f>IF(AB$3&gt;A8taxremlife,A8taxvalue-SUM($F571:AA571),IF(A8taxremlife="N/A","n/a",A8taxvalue/A8taxremlife))</f>
        <v>0</v>
      </c>
      <c r="AC571" s="160">
        <f>IF(AC$3&gt;A8taxremlife,A8taxvalue-SUM($F571:AB571),IF(A8taxremlife="N/A","n/a",A8taxvalue/A8taxremlife))</f>
        <v>0</v>
      </c>
      <c r="AD571" s="160">
        <f>IF(AD$3&gt;A8taxremlife,A8taxvalue-SUM($F571:AC571),IF(A8taxremlife="N/A","n/a",A8taxvalue/A8taxremlife))</f>
        <v>0</v>
      </c>
      <c r="AE571" s="160">
        <f>IF(AE$3&gt;A8taxremlife,A8taxvalue-SUM($F571:AD571),IF(A8taxremlife="N/A","n/a",A8taxvalue/A8taxremlife))</f>
        <v>0</v>
      </c>
      <c r="AF571" s="160">
        <f>IF(AF$3&gt;A8taxremlife,A8taxvalue-SUM($F571:AE571),IF(A8taxremlife="N/A","n/a",A8taxvalue/A8taxremlife))</f>
        <v>0</v>
      </c>
      <c r="AG571" s="160">
        <f>IF(AG$3&gt;A8taxremlife,A8taxvalue-SUM($F571:AF571),IF(A8taxremlife="N/A","n/a",A8taxvalue/A8taxremlife))</f>
        <v>0</v>
      </c>
      <c r="AH571" s="160">
        <f>IF(AH$3&gt;A8taxremlife,A8taxvalue-SUM($F571:AG571),IF(A8taxremlife="N/A","n/a",A8taxvalue/A8taxremlife))</f>
        <v>0</v>
      </c>
      <c r="AI571" s="160">
        <f>IF(AI$3&gt;A8taxremlife,A8taxvalue-SUM($F571:AH571),IF(A8taxremlife="N/A","n/a",A8taxvalue/A8taxremlife))</f>
        <v>0</v>
      </c>
      <c r="AJ571" s="160">
        <f>IF(AJ$3&gt;A8taxremlife,A8taxvalue-SUM($F571:AI571),IF(A8taxremlife="N/A","n/a",A8taxvalue/A8taxremlife))</f>
        <v>0</v>
      </c>
      <c r="AK571" s="160">
        <f>IF(AK$3&gt;A8taxremlife,A8taxvalue-SUM($F571:AJ571),IF(A8taxremlife="N/A","n/a",A8taxvalue/A8taxremlife))</f>
        <v>0</v>
      </c>
      <c r="AL571" s="160">
        <f>IF(AL$3&gt;A8taxremlife,A8taxvalue-SUM($F571:AK571),IF(A8taxremlife="N/A","n/a",A8taxvalue/A8taxremlife))</f>
        <v>0</v>
      </c>
      <c r="AM571" s="160">
        <f>IF(AM$3&gt;A8taxremlife,A8taxvalue-SUM($F571:AL571),IF(A8taxremlife="N/A","n/a",A8taxvalue/A8taxremlife))</f>
        <v>0</v>
      </c>
      <c r="AN571" s="160">
        <f>IF(AN$3&gt;A8taxremlife,A8taxvalue-SUM($F571:AM571),IF(A8taxremlife="N/A","n/a",A8taxvalue/A8taxremlife))</f>
        <v>0</v>
      </c>
      <c r="AO571" s="160">
        <f>IF(AO$3&gt;A8taxremlife,A8taxvalue-SUM($F571:AN571),IF(A8taxremlife="N/A","n/a",A8taxvalue/A8taxremlife))</f>
        <v>0</v>
      </c>
      <c r="AP571" s="160">
        <f>IF(AP$3&gt;A8taxremlife,A8taxvalue-SUM($F571:AO571),IF(A8taxremlife="N/A","n/a",A8taxvalue/A8taxremlife))</f>
        <v>0</v>
      </c>
      <c r="AQ571" s="160">
        <f>IF(AQ$3&gt;A8taxremlife,A8taxvalue-SUM($F571:AP571),IF(A8taxremlife="N/A","n/a",A8taxvalue/A8taxremlife))</f>
        <v>0</v>
      </c>
      <c r="AR571" s="160">
        <f>IF(AR$3&gt;A8taxremlife,A8taxvalue-SUM($F571:AQ571),IF(A8taxremlife="N/A","n/a",A8taxvalue/A8taxremlife))</f>
        <v>0</v>
      </c>
      <c r="AS571" s="160">
        <f>IF(AS$3&gt;A8taxremlife,A8taxvalue-SUM($F571:AR571),IF(A8taxremlife="N/A","n/a",A8taxvalue/A8taxremlife))</f>
        <v>0</v>
      </c>
      <c r="AT571" s="160">
        <f>IF(AT$3&gt;A8taxremlife,A8taxvalue-SUM($F571:AS571),IF(A8taxremlife="N/A","n/a",A8taxvalue/A8taxremlife))</f>
        <v>0</v>
      </c>
      <c r="AU571" s="160">
        <f>IF(AU$3&gt;A8taxremlife,A8taxvalue-SUM($F571:AT571),IF(A8taxremlife="N/A","n/a",A8taxvalue/A8taxremlife))</f>
        <v>0</v>
      </c>
      <c r="AV571" s="160">
        <f>IF(AV$3&gt;A8taxremlife,A8taxvalue-SUM($F571:AU571),IF(A8taxremlife="N/A","n/a",A8taxvalue/A8taxremlife))</f>
        <v>0</v>
      </c>
      <c r="AW571" s="160">
        <f>IF(AW$3&gt;A8taxremlife,A8taxvalue-SUM($F571:AV571),IF(A8taxremlife="N/A","n/a",A8taxvalue/A8taxremlife))</f>
        <v>0</v>
      </c>
      <c r="AX571" s="160">
        <f>IF(AX$3&gt;A8taxremlife,A8taxvalue-SUM($F571:AW571),IF(A8taxremlife="N/A","n/a",A8taxvalue/A8taxremlife))</f>
        <v>0</v>
      </c>
      <c r="AY571" s="160">
        <f>IF(AY$3&gt;A8taxremlife,A8taxvalue-SUM($F571:AX571),IF(A8taxremlife="N/A","n/a",A8taxvalue/A8taxremlife))</f>
        <v>0</v>
      </c>
      <c r="AZ571" s="160">
        <f>IF(AZ$3&gt;A8taxremlife,A8taxvalue-SUM($F571:AY571),IF(A8taxremlife="N/A","n/a",A8taxvalue/A8taxremlife))</f>
        <v>0</v>
      </c>
      <c r="BA571" s="160">
        <f>IF(BA$3&gt;A8taxremlife,A8taxvalue-SUM($F571:AZ571),IF(A8taxremlife="N/A","n/a",A8taxvalue/A8taxremlife))</f>
        <v>0</v>
      </c>
      <c r="BB571" s="160">
        <f>IF(BB$3&gt;A8taxremlife,A8taxvalue-SUM($F571:BA571),IF(A8taxremlife="N/A","n/a",A8taxvalue/A8taxremlife))</f>
        <v>0</v>
      </c>
      <c r="BC571" s="160">
        <f>IF(BC$3&gt;A8taxremlife,A8taxvalue-SUM($F571:BB571),IF(A8taxremlife="N/A","n/a",A8taxvalue/A8taxremlife))</f>
        <v>0</v>
      </c>
      <c r="BD571" s="160">
        <f>IF(BD$3&gt;A8taxremlife,A8taxvalue-SUM($F571:BC571),IF(A8taxremlife="N/A","n/a",A8taxvalue/A8taxremlife))</f>
        <v>0</v>
      </c>
      <c r="BE571" s="160">
        <f>IF(BE$3&gt;A8taxremlife,A8taxvalue-SUM($F571:BD571),IF(A8taxremlife="N/A","n/a",A8taxvalue/A8taxremlife))</f>
        <v>0</v>
      </c>
      <c r="BF571" s="160">
        <f>IF(BF$3&gt;A8taxremlife,A8taxvalue-SUM($F571:BE571),IF(A8taxremlife="N/A","n/a",A8taxvalue/A8taxremlife))</f>
        <v>0</v>
      </c>
      <c r="BG571" s="160">
        <f>IF(BG$3&gt;A8taxremlife,A8taxvalue-SUM($F571:BF571),IF(A8taxremlife="N/A","n/a",A8taxvalue/A8taxremlife))</f>
        <v>0</v>
      </c>
      <c r="BH571" s="160">
        <f>IF(BH$3&gt;A8taxremlife,A8taxvalue-SUM($F571:BG571),IF(A8taxremlife="N/A","n/a",A8taxvalue/A8taxremlife))</f>
        <v>0</v>
      </c>
      <c r="BI571" s="160">
        <f>IF(BI$3&gt;A8taxremlife,A8taxvalue-SUM($F571:BH571),IF(A8taxremlife="N/A","n/a",A8taxvalue/A8taxremlife))</f>
        <v>0</v>
      </c>
      <c r="BJ571" s="19"/>
      <c r="BK571" s="19"/>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s="5" customFormat="1" hidden="1" outlineLevel="2" x14ac:dyDescent="0.2">
      <c r="A572" s="19"/>
      <c r="B572" s="19"/>
      <c r="C572" s="35"/>
      <c r="D572" s="469" t="s">
        <v>71</v>
      </c>
      <c r="E572" s="281">
        <v>0</v>
      </c>
      <c r="F572" s="37"/>
      <c r="G572" s="161"/>
      <c r="H572" s="161"/>
      <c r="I572" s="161"/>
      <c r="J572" s="161"/>
      <c r="K572" s="161"/>
      <c r="L572" s="161"/>
      <c r="M572" s="161"/>
      <c r="N572" s="161"/>
      <c r="O572" s="161"/>
      <c r="P572" s="161"/>
      <c r="Q572" s="161"/>
      <c r="R572" s="161"/>
      <c r="S572" s="161"/>
      <c r="T572" s="161"/>
      <c r="U572" s="161"/>
      <c r="V572" s="161"/>
      <c r="W572" s="161"/>
      <c r="X572" s="161"/>
      <c r="Y572" s="161"/>
      <c r="Z572" s="161"/>
      <c r="AA572" s="161"/>
      <c r="AB572" s="161"/>
      <c r="AC572" s="161"/>
      <c r="AD572" s="161"/>
      <c r="AE572" s="161"/>
      <c r="AF572" s="161"/>
      <c r="AG572" s="161"/>
      <c r="AH572" s="161"/>
      <c r="AI572" s="161"/>
      <c r="AJ572" s="161"/>
      <c r="AK572" s="161"/>
      <c r="AL572" s="161"/>
      <c r="AM572" s="161"/>
      <c r="AN572" s="161"/>
      <c r="AO572" s="161"/>
      <c r="AP572" s="161"/>
      <c r="AQ572" s="161"/>
      <c r="AR572" s="161"/>
      <c r="AS572" s="161"/>
      <c r="AT572" s="161"/>
      <c r="AU572" s="161"/>
      <c r="AV572" s="161"/>
      <c r="AW572" s="161"/>
      <c r="AX572" s="161"/>
      <c r="AY572" s="161"/>
      <c r="AZ572" s="161"/>
      <c r="BA572" s="161"/>
      <c r="BB572" s="161"/>
      <c r="BC572" s="161"/>
      <c r="BD572" s="161"/>
      <c r="BE572" s="161"/>
      <c r="BF572" s="161"/>
      <c r="BG572" s="161"/>
      <c r="BH572" s="161"/>
      <c r="BI572" s="161"/>
      <c r="BJ572" s="19"/>
      <c r="BK572" s="19"/>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s="5" customFormat="1" hidden="1" outlineLevel="2" x14ac:dyDescent="0.2">
      <c r="A573" s="19"/>
      <c r="B573" s="19"/>
      <c r="C573" s="35"/>
      <c r="D573" s="469"/>
      <c r="E573" s="281">
        <v>1</v>
      </c>
      <c r="F573" s="37"/>
      <c r="G573" s="304"/>
      <c r="H573" s="161">
        <f>IF(A8taxstdlife="n/a","n/a",IF(H$3&gt;(A8taxstdlife+$E573),((Input!$G$150+Input!$G$116)*$G$7)-SUM($G573:G573),((Input!$G$150+Input!$G$116)*$G$7)/A8taxstdlife))</f>
        <v>0.28763486487607431</v>
      </c>
      <c r="I573" s="161">
        <f>IF(A8taxstdlife="n/a","n/a",IF(I$3&gt;(A8taxstdlife+$E573),((Input!$G$150+Input!$G$116)*$G$7)-SUM($G573:H573),((Input!$G$150+Input!$G$116)*$G$7)/A8taxstdlife))</f>
        <v>0.28763486487607431</v>
      </c>
      <c r="J573" s="161">
        <f>IF(A8taxstdlife="n/a","n/a",IF(J$3&gt;(A8taxstdlife+$E573),((Input!$G$150+Input!$G$116)*$G$7)-SUM($G573:I573),((Input!$G$150+Input!$G$116)*$G$7)/A8taxstdlife))</f>
        <v>0.28763486487607431</v>
      </c>
      <c r="K573" s="161">
        <f>IF(A8taxstdlife="n/a","n/a",IF(K$3&gt;(A8taxstdlife+$E573),((Input!$G$150+Input!$G$116)*$G$7)-SUM($G573:J573),((Input!$G$150+Input!$G$116)*$G$7)/A8taxstdlife))</f>
        <v>0.28763486487607431</v>
      </c>
      <c r="L573" s="161">
        <f>IF(A8taxstdlife="n/a","n/a",IF(L$3&gt;(A8taxstdlife+$E573),((Input!$G$150+Input!$G$116)*$G$7)-SUM($G573:K573),((Input!$G$150+Input!$G$116)*$G$7)/A8taxstdlife))</f>
        <v>0.28763486487607431</v>
      </c>
      <c r="M573" s="161">
        <f>IF(A8taxstdlife="n/a","n/a",IF(M$3&gt;(A8taxstdlife+$E573),((Input!$G$150+Input!$G$116)*$G$7)-SUM($G573:L573),((Input!$G$150+Input!$G$116)*$G$7)/A8taxstdlife))</f>
        <v>0.28763486487607431</v>
      </c>
      <c r="N573" s="161">
        <f>IF(A8taxstdlife="n/a","n/a",IF(N$3&gt;(A8taxstdlife+$E573),((Input!$G$150+Input!$G$116)*$G$7)-SUM($G573:M573),((Input!$G$150+Input!$G$116)*$G$7)/A8taxstdlife))</f>
        <v>0.28763486487607431</v>
      </c>
      <c r="O573" s="161">
        <f>IF(A8taxstdlife="n/a","n/a",IF(O$3&gt;(A8taxstdlife+$E573),((Input!$G$150+Input!$G$116)*$G$7)-SUM($G573:N573),((Input!$G$150+Input!$G$116)*$G$7)/A8taxstdlife))</f>
        <v>0.28763486487607431</v>
      </c>
      <c r="P573" s="161">
        <f>IF(A8taxstdlife="n/a","n/a",IF(P$3&gt;(A8taxstdlife+$E573),((Input!$G$150+Input!$G$116)*$G$7)-SUM($G573:O573),((Input!$G$150+Input!$G$116)*$G$7)/A8taxstdlife))</f>
        <v>0.28763486487607431</v>
      </c>
      <c r="Q573" s="161">
        <f>IF(A8taxstdlife="n/a","n/a",IF(Q$3&gt;(A8taxstdlife+$E573),((Input!$G$150+Input!$G$116)*$G$7)-SUM($G573:P573),((Input!$G$150+Input!$G$116)*$G$7)/A8taxstdlife))</f>
        <v>0.28763486487607431</v>
      </c>
      <c r="R573" s="161">
        <f>IF(A8taxstdlife="n/a","n/a",IF(R$3&gt;(A8taxstdlife+$E573),((Input!$G$150+Input!$G$116)*$G$7)-SUM($G573:Q573),((Input!$G$150+Input!$G$116)*$G$7)/A8taxstdlife))</f>
        <v>0.28763486487607431</v>
      </c>
      <c r="S573" s="161">
        <f>IF(A8taxstdlife="n/a","n/a",IF(S$3&gt;(A8taxstdlife+$E573),((Input!$G$150+Input!$G$116)*$G$7)-SUM($G573:R573),((Input!$G$150+Input!$G$116)*$G$7)/A8taxstdlife))</f>
        <v>0.28763486487607431</v>
      </c>
      <c r="T573" s="161">
        <f>IF(A8taxstdlife="n/a","n/a",IF(T$3&gt;(A8taxstdlife+$E573),((Input!$G$150+Input!$G$116)*$G$7)-SUM($G573:S573),((Input!$G$150+Input!$G$116)*$G$7)/A8taxstdlife))</f>
        <v>0.28763486487607431</v>
      </c>
      <c r="U573" s="161">
        <f>IF(A8taxstdlife="n/a","n/a",IF(U$3&gt;(A8taxstdlife+$E573),((Input!$G$150+Input!$G$116)*$G$7)-SUM($G573:T573),((Input!$G$150+Input!$G$116)*$G$7)/A8taxstdlife))</f>
        <v>0.28763486487607431</v>
      </c>
      <c r="V573" s="161">
        <f>IF(A8taxstdlife="n/a","n/a",IF(V$3&gt;(A8taxstdlife+$E573),((Input!$G$150+Input!$G$116)*$G$7)-SUM($G573:U573),((Input!$G$150+Input!$G$116)*$G$7)/A8taxstdlife))</f>
        <v>0.28763486487607431</v>
      </c>
      <c r="W573" s="161">
        <f>IF(A8taxstdlife="n/a","n/a",IF(W$3&gt;(A8taxstdlife+$E573),((Input!$G$150+Input!$G$116)*$G$7)-SUM($G573:V573),((Input!$G$150+Input!$G$116)*$G$7)/A8taxstdlife))</f>
        <v>-8.8817841970012523E-16</v>
      </c>
      <c r="X573" s="161">
        <f>IF(A8taxstdlife="n/a","n/a",IF(X$3&gt;(A8taxstdlife+$E573),((Input!$G$150+Input!$G$116)*$G$7)-SUM($G573:W573),((Input!$G$150+Input!$G$116)*$G$7)/A8taxstdlife))</f>
        <v>0</v>
      </c>
      <c r="Y573" s="161">
        <f>IF(A8taxstdlife="n/a","n/a",IF(Y$3&gt;(A8taxstdlife+$E573),((Input!$G$150+Input!$G$116)*$G$7)-SUM($G573:X573),((Input!$G$150+Input!$G$116)*$G$7)/A8taxstdlife))</f>
        <v>0</v>
      </c>
      <c r="Z573" s="161">
        <f>IF(A8taxstdlife="n/a","n/a",IF(Z$3&gt;(A8taxstdlife+$E573),((Input!$G$150+Input!$G$116)*$G$7)-SUM($G573:Y573),((Input!$G$150+Input!$G$116)*$G$7)/A8taxstdlife))</f>
        <v>0</v>
      </c>
      <c r="AA573" s="161">
        <f>IF(A8taxstdlife="n/a","n/a",IF(AA$3&gt;(A8taxstdlife+$E573),((Input!$G$150+Input!$G$116)*$G$7)-SUM($G573:Z573),((Input!$G$150+Input!$G$116)*$G$7)/A8taxstdlife))</f>
        <v>0</v>
      </c>
      <c r="AB573" s="161">
        <f>IF(A8taxstdlife="n/a","n/a",IF(AB$3&gt;(A8taxstdlife+$E573),((Input!$G$150+Input!$G$116)*$G$7)-SUM($G573:AA573),((Input!$G$150+Input!$G$116)*$G$7)/A8taxstdlife))</f>
        <v>0</v>
      </c>
      <c r="AC573" s="161">
        <f>IF(A8taxstdlife="n/a","n/a",IF(AC$3&gt;(A8taxstdlife+$E573),((Input!$G$150+Input!$G$116)*$G$7)-SUM($G573:AB573),((Input!$G$150+Input!$G$116)*$G$7)/A8taxstdlife))</f>
        <v>0</v>
      </c>
      <c r="AD573" s="161">
        <f>IF(A8taxstdlife="n/a","n/a",IF(AD$3&gt;(A8taxstdlife+$E573),((Input!$G$150+Input!$G$116)*$G$7)-SUM($G573:AC573),((Input!$G$150+Input!$G$116)*$G$7)/A8taxstdlife))</f>
        <v>0</v>
      </c>
      <c r="AE573" s="161">
        <f>IF(A8taxstdlife="n/a","n/a",IF(AE$3&gt;(A8taxstdlife+$E573),((Input!$G$150+Input!$G$116)*$G$7)-SUM($G573:AD573),((Input!$G$150+Input!$G$116)*$G$7)/A8taxstdlife))</f>
        <v>0</v>
      </c>
      <c r="AF573" s="161">
        <f>IF(A8taxstdlife="n/a","n/a",IF(AF$3&gt;(A8taxstdlife+$E573),((Input!$G$150+Input!$G$116)*$G$7)-SUM($G573:AE573),((Input!$G$150+Input!$G$116)*$G$7)/A8taxstdlife))</f>
        <v>0</v>
      </c>
      <c r="AG573" s="161">
        <f>IF(A8taxstdlife="n/a","n/a",IF(AG$3&gt;(A8taxstdlife+$E573),((Input!$G$150+Input!$G$116)*$G$7)-SUM($G573:AF573),((Input!$G$150+Input!$G$116)*$G$7)/A8taxstdlife))</f>
        <v>0</v>
      </c>
      <c r="AH573" s="161">
        <f>IF(A8taxstdlife="n/a","n/a",IF(AH$3&gt;(A8taxstdlife+$E573),((Input!$G$150+Input!$G$116)*$G$7)-SUM($G573:AG573),((Input!$G$150+Input!$G$116)*$G$7)/A8taxstdlife))</f>
        <v>0</v>
      </c>
      <c r="AI573" s="161">
        <f>IF(A8taxstdlife="n/a","n/a",IF(AI$3&gt;(A8taxstdlife+$E573),((Input!$G$150+Input!$G$116)*$G$7)-SUM($G573:AH573),((Input!$G$150+Input!$G$116)*$G$7)/A8taxstdlife))</f>
        <v>0</v>
      </c>
      <c r="AJ573" s="161">
        <f>IF(A8taxstdlife="n/a","n/a",IF(AJ$3&gt;(A8taxstdlife+$E573),((Input!$G$150+Input!$G$116)*$G$7)-SUM($G573:AI573),((Input!$G$150+Input!$G$116)*$G$7)/A8taxstdlife))</f>
        <v>0</v>
      </c>
      <c r="AK573" s="161">
        <f>IF(A8taxstdlife="n/a","n/a",IF(AK$3&gt;(A8taxstdlife+$E573),((Input!$G$150+Input!$G$116)*$G$7)-SUM($G573:AJ573),((Input!$G$150+Input!$G$116)*$G$7)/A8taxstdlife))</f>
        <v>0</v>
      </c>
      <c r="AL573" s="161">
        <f>IF(A8taxstdlife="n/a","n/a",IF(AL$3&gt;(A8taxstdlife+$E573),((Input!$G$150+Input!$G$116)*$G$7)-SUM($G573:AK573),((Input!$G$150+Input!$G$116)*$G$7)/A8taxstdlife))</f>
        <v>0</v>
      </c>
      <c r="AM573" s="161">
        <f>IF(A8taxstdlife="n/a","n/a",IF(AM$3&gt;(A8taxstdlife+$E573),((Input!$G$150+Input!$G$116)*$G$7)-SUM($G573:AL573),((Input!$G$150+Input!$G$116)*$G$7)/A8taxstdlife))</f>
        <v>0</v>
      </c>
      <c r="AN573" s="161">
        <f>IF(A8taxstdlife="n/a","n/a",IF(AN$3&gt;(A8taxstdlife+$E573),((Input!$G$150+Input!$G$116)*$G$7)-SUM($G573:AM573),((Input!$G$150+Input!$G$116)*$G$7)/A8taxstdlife))</f>
        <v>0</v>
      </c>
      <c r="AO573" s="161">
        <f>IF(A8taxstdlife="n/a","n/a",IF(AO$3&gt;(A8taxstdlife+$E573),((Input!$G$150+Input!$G$116)*$G$7)-SUM($G573:AN573),((Input!$G$150+Input!$G$116)*$G$7)/A8taxstdlife))</f>
        <v>0</v>
      </c>
      <c r="AP573" s="161">
        <f>IF(A8taxstdlife="n/a","n/a",IF(AP$3&gt;(A8taxstdlife+$E573),((Input!$G$150+Input!$G$116)*$G$7)-SUM($G573:AO573),((Input!$G$150+Input!$G$116)*$G$7)/A8taxstdlife))</f>
        <v>0</v>
      </c>
      <c r="AQ573" s="161">
        <f>IF(A8taxstdlife="n/a","n/a",IF(AQ$3&gt;(A8taxstdlife+$E573),((Input!$G$150+Input!$G$116)*$G$7)-SUM($G573:AP573),((Input!$G$150+Input!$G$116)*$G$7)/A8taxstdlife))</f>
        <v>0</v>
      </c>
      <c r="AR573" s="161">
        <f>IF(A8taxstdlife="n/a","n/a",IF(AR$3&gt;(A8taxstdlife+$E573),((Input!$G$150+Input!$G$116)*$G$7)-SUM($G573:AQ573),((Input!$G$150+Input!$G$116)*$G$7)/A8taxstdlife))</f>
        <v>0</v>
      </c>
      <c r="AS573" s="161">
        <f>IF(A8taxstdlife="n/a","n/a",IF(AS$3&gt;(A8taxstdlife+$E573),((Input!$G$150+Input!$G$116)*$G$7)-SUM($G573:AR573),((Input!$G$150+Input!$G$116)*$G$7)/A8taxstdlife))</f>
        <v>0</v>
      </c>
      <c r="AT573" s="161">
        <f>IF(A8taxstdlife="n/a","n/a",IF(AT$3&gt;(A8taxstdlife+$E573),((Input!$G$150+Input!$G$116)*$G$7)-SUM($G573:AS573),((Input!$G$150+Input!$G$116)*$G$7)/A8taxstdlife))</f>
        <v>0</v>
      </c>
      <c r="AU573" s="161">
        <f>IF(A8taxstdlife="n/a","n/a",IF(AU$3&gt;(A8taxstdlife+$E573),((Input!$G$150+Input!$G$116)*$G$7)-SUM($G573:AT573),((Input!$G$150+Input!$G$116)*$G$7)/A8taxstdlife))</f>
        <v>0</v>
      </c>
      <c r="AV573" s="161">
        <f>IF(A8taxstdlife="n/a","n/a",IF(AV$3&gt;(A8taxstdlife+$E573),((Input!$G$150+Input!$G$116)*$G$7)-SUM($G573:AU573),((Input!$G$150+Input!$G$116)*$G$7)/A8taxstdlife))</f>
        <v>0</v>
      </c>
      <c r="AW573" s="161">
        <f>IF(A8taxstdlife="n/a","n/a",IF(AW$3&gt;(A8taxstdlife+$E573),((Input!$G$150+Input!$G$116)*$G$7)-SUM($G573:AV573),((Input!$G$150+Input!$G$116)*$G$7)/A8taxstdlife))</f>
        <v>0</v>
      </c>
      <c r="AX573" s="161">
        <f>IF(A8taxstdlife="n/a","n/a",IF(AX$3&gt;(A8taxstdlife+$E573),((Input!$G$150+Input!$G$116)*$G$7)-SUM($G573:AW573),((Input!$G$150+Input!$G$116)*$G$7)/A8taxstdlife))</f>
        <v>0</v>
      </c>
      <c r="AY573" s="161">
        <f>IF(A8taxstdlife="n/a","n/a",IF(AY$3&gt;(A8taxstdlife+$E573),((Input!$G$150+Input!$G$116)*$G$7)-SUM($G573:AX573),((Input!$G$150+Input!$G$116)*$G$7)/A8taxstdlife))</f>
        <v>0</v>
      </c>
      <c r="AZ573" s="161">
        <f>IF(A8taxstdlife="n/a","n/a",IF(AZ$3&gt;(A8taxstdlife+$E573),((Input!$G$150+Input!$G$116)*$G$7)-SUM($G573:AY573),((Input!$G$150+Input!$G$116)*$G$7)/A8taxstdlife))</f>
        <v>0</v>
      </c>
      <c r="BA573" s="161">
        <f>IF(A8taxstdlife="n/a","n/a",IF(BA$3&gt;(A8taxstdlife+$E573),((Input!$G$150+Input!$G$116)*$G$7)-SUM($G573:AZ573),((Input!$G$150+Input!$G$116)*$G$7)/A8taxstdlife))</f>
        <v>0</v>
      </c>
      <c r="BB573" s="161">
        <f>IF(A8taxstdlife="n/a","n/a",IF(BB$3&gt;(A8taxstdlife+$E573),((Input!$G$150+Input!$G$116)*$G$7)-SUM($G573:BA573),((Input!$G$150+Input!$G$116)*$G$7)/A8taxstdlife))</f>
        <v>0</v>
      </c>
      <c r="BC573" s="161">
        <f>IF(A8taxstdlife="n/a","n/a",IF(BC$3&gt;(A8taxstdlife+$E573),((Input!$G$150+Input!$G$116)*$G$7)-SUM($G573:BB573),((Input!$G$150+Input!$G$116)*$G$7)/A8taxstdlife))</f>
        <v>0</v>
      </c>
      <c r="BD573" s="161">
        <f>IF(A8taxstdlife="n/a","n/a",IF(BD$3&gt;(A8taxstdlife+$E573),((Input!$G$150+Input!$G$116)*$G$7)-SUM($G573:BC573),((Input!$G$150+Input!$G$116)*$G$7)/A8taxstdlife))</f>
        <v>0</v>
      </c>
      <c r="BE573" s="161">
        <f>IF(A8taxstdlife="n/a","n/a",IF(BE$3&gt;(A8taxstdlife+$E573),((Input!$G$150+Input!$G$116)*$G$7)-SUM($G573:BD573),((Input!$G$150+Input!$G$116)*$G$7)/A8taxstdlife))</f>
        <v>0</v>
      </c>
      <c r="BF573" s="161">
        <f>IF(A8taxstdlife="n/a","n/a",IF(BF$3&gt;(A8taxstdlife+$E573),((Input!$G$150+Input!$G$116)*$G$7)-SUM($G573:BE573),((Input!$G$150+Input!$G$116)*$G$7)/A8taxstdlife))</f>
        <v>0</v>
      </c>
      <c r="BG573" s="161">
        <f>IF(A8taxstdlife="n/a","n/a",IF(BG$3&gt;(A8taxstdlife+$E573),((Input!$G$150+Input!$G$116)*$G$7)-SUM($G573:BF573),((Input!$G$150+Input!$G$116)*$G$7)/A8taxstdlife))</f>
        <v>0</v>
      </c>
      <c r="BH573" s="161">
        <f>IF(A8taxstdlife="n/a","n/a",IF(BH$3&gt;(A8taxstdlife+$E573),((Input!$G$150+Input!$G$116)*$G$7)-SUM($G573:BG573),((Input!$G$150+Input!$G$116)*$G$7)/A8taxstdlife))</f>
        <v>0</v>
      </c>
      <c r="BI573" s="161">
        <f>IF(A8taxstdlife="n/a","n/a",IF(BI$3&gt;(A8taxstdlife+$E573),((Input!$G$150+Input!$G$116)*$G$7)-SUM($G573:BH573),((Input!$G$150+Input!$G$116)*$G$7)/A8taxstdlife))</f>
        <v>0</v>
      </c>
      <c r="BJ573" s="19"/>
      <c r="BK573" s="19"/>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s="5" customFormat="1" hidden="1" outlineLevel="2" x14ac:dyDescent="0.2">
      <c r="A574" s="19"/>
      <c r="B574" s="19"/>
      <c r="C574" s="35"/>
      <c r="D574" s="469"/>
      <c r="E574" s="281">
        <v>2</v>
      </c>
      <c r="F574" s="37"/>
      <c r="G574" s="305"/>
      <c r="H574" s="306"/>
      <c r="I574" s="161">
        <f>IF(A8taxstdlife="n/a","n/a",IF(I$3&gt;(A8taxstdlife+$E574),((Input!$H$150+Input!$H$116)*$H$7)-SUM($H574:H574),((Input!$H$150+Input!$H$116)*$H$7)/A8taxstdlife))</f>
        <v>0.24193134535076544</v>
      </c>
      <c r="J574" s="161">
        <f>IF(A8taxstdlife="n/a","n/a",IF(J$3&gt;(A8taxstdlife+$E574),((Input!$H$150+Input!$H$116)*$H$7)-SUM($H574:I574),((Input!$H$150+Input!$H$116)*$H$7)/A8taxstdlife))</f>
        <v>0.24193134535076544</v>
      </c>
      <c r="K574" s="161">
        <f>IF(A8taxstdlife="n/a","n/a",IF(K$3&gt;(A8taxstdlife+$E574),((Input!$H$150+Input!$H$116)*$H$7)-SUM($H574:J574),((Input!$H$150+Input!$H$116)*$H$7)/A8taxstdlife))</f>
        <v>0.24193134535076544</v>
      </c>
      <c r="L574" s="161">
        <f>IF(A8taxstdlife="n/a","n/a",IF(L$3&gt;(A8taxstdlife+$E574),((Input!$H$150+Input!$H$116)*$H$7)-SUM($H574:K574),((Input!$H$150+Input!$H$116)*$H$7)/A8taxstdlife))</f>
        <v>0.24193134535076544</v>
      </c>
      <c r="M574" s="161">
        <f>IF(A8taxstdlife="n/a","n/a",IF(M$3&gt;(A8taxstdlife+$E574),((Input!$H$150+Input!$H$116)*$H$7)-SUM($H574:L574),((Input!$H$150+Input!$H$116)*$H$7)/A8taxstdlife))</f>
        <v>0.24193134535076544</v>
      </c>
      <c r="N574" s="161">
        <f>IF(A8taxstdlife="n/a","n/a",IF(N$3&gt;(A8taxstdlife+$E574),((Input!$H$150+Input!$H$116)*$H$7)-SUM($H574:M574),((Input!$H$150+Input!$H$116)*$H$7)/A8taxstdlife))</f>
        <v>0.24193134535076544</v>
      </c>
      <c r="O574" s="161">
        <f>IF(A8taxstdlife="n/a","n/a",IF(O$3&gt;(A8taxstdlife+$E574),((Input!$H$150+Input!$H$116)*$H$7)-SUM($H574:N574),((Input!$H$150+Input!$H$116)*$H$7)/A8taxstdlife))</f>
        <v>0.24193134535076544</v>
      </c>
      <c r="P574" s="161">
        <f>IF(A8taxstdlife="n/a","n/a",IF(P$3&gt;(A8taxstdlife+$E574),((Input!$H$150+Input!$H$116)*$H$7)-SUM($H574:O574),((Input!$H$150+Input!$H$116)*$H$7)/A8taxstdlife))</f>
        <v>0.24193134535076544</v>
      </c>
      <c r="Q574" s="161">
        <f>IF(A8taxstdlife="n/a","n/a",IF(Q$3&gt;(A8taxstdlife+$E574),((Input!$H$150+Input!$H$116)*$H$7)-SUM($H574:P574),((Input!$H$150+Input!$H$116)*$H$7)/A8taxstdlife))</f>
        <v>0.24193134535076544</v>
      </c>
      <c r="R574" s="161">
        <f>IF(A8taxstdlife="n/a","n/a",IF(R$3&gt;(A8taxstdlife+$E574),((Input!$H$150+Input!$H$116)*$H$7)-SUM($H574:Q574),((Input!$H$150+Input!$H$116)*$H$7)/A8taxstdlife))</f>
        <v>0.24193134535076544</v>
      </c>
      <c r="S574" s="161">
        <f>IF(A8taxstdlife="n/a","n/a",IF(S$3&gt;(A8taxstdlife+$E574),((Input!$H$150+Input!$H$116)*$H$7)-SUM($H574:R574),((Input!$H$150+Input!$H$116)*$H$7)/A8taxstdlife))</f>
        <v>0.24193134535076544</v>
      </c>
      <c r="T574" s="161">
        <f>IF(A8taxstdlife="n/a","n/a",IF(T$3&gt;(A8taxstdlife+$E574),((Input!$H$150+Input!$H$116)*$H$7)-SUM($H574:S574),((Input!$H$150+Input!$H$116)*$H$7)/A8taxstdlife))</f>
        <v>0.24193134535076544</v>
      </c>
      <c r="U574" s="161">
        <f>IF(A8taxstdlife="n/a","n/a",IF(U$3&gt;(A8taxstdlife+$E574),((Input!$H$150+Input!$H$116)*$H$7)-SUM($H574:T574),((Input!$H$150+Input!$H$116)*$H$7)/A8taxstdlife))</f>
        <v>0.24193134535076544</v>
      </c>
      <c r="V574" s="161">
        <f>IF(A8taxstdlife="n/a","n/a",IF(V$3&gt;(A8taxstdlife+$E574),((Input!$H$150+Input!$H$116)*$H$7)-SUM($H574:U574),((Input!$H$150+Input!$H$116)*$H$7)/A8taxstdlife))</f>
        <v>0.24193134535076544</v>
      </c>
      <c r="W574" s="161">
        <f>IF(A8taxstdlife="n/a","n/a",IF(W$3&gt;(A8taxstdlife+$E574),((Input!$H$150+Input!$H$116)*$H$7)-SUM($H574:V574),((Input!$H$150+Input!$H$116)*$H$7)/A8taxstdlife))</f>
        <v>0.24193134535076544</v>
      </c>
      <c r="X574" s="161">
        <f>IF(A8taxstdlife="n/a","n/a",IF(X$3&gt;(A8taxstdlife+$E574),((Input!$H$150+Input!$H$116)*$H$7)-SUM($H574:W574),((Input!$H$150+Input!$H$116)*$H$7)/A8taxstdlife))</f>
        <v>0</v>
      </c>
      <c r="Y574" s="161">
        <f>IF(A8taxstdlife="n/a","n/a",IF(Y$3&gt;(A8taxstdlife+$E574),((Input!$H$150+Input!$H$116)*$H$7)-SUM($H574:X574),((Input!$H$150+Input!$H$116)*$H$7)/A8taxstdlife))</f>
        <v>0</v>
      </c>
      <c r="Z574" s="161">
        <f>IF(A8taxstdlife="n/a","n/a",IF(Z$3&gt;(A8taxstdlife+$E574),((Input!$H$150+Input!$H$116)*$H$7)-SUM($H574:Y574),((Input!$H$150+Input!$H$116)*$H$7)/A8taxstdlife))</f>
        <v>0</v>
      </c>
      <c r="AA574" s="161">
        <f>IF(A8taxstdlife="n/a","n/a",IF(AA$3&gt;(A8taxstdlife+$E574),((Input!$H$150+Input!$H$116)*$H$7)-SUM($H574:Z574),((Input!$H$150+Input!$H$116)*$H$7)/A8taxstdlife))</f>
        <v>0</v>
      </c>
      <c r="AB574" s="161">
        <f>IF(A8taxstdlife="n/a","n/a",IF(AB$3&gt;(A8taxstdlife+$E574),((Input!$H$150+Input!$H$116)*$H$7)-SUM($H574:AA574),((Input!$H$150+Input!$H$116)*$H$7)/A8taxstdlife))</f>
        <v>0</v>
      </c>
      <c r="AC574" s="161">
        <f>IF(A8taxstdlife="n/a","n/a",IF(AC$3&gt;(A8taxstdlife+$E574),((Input!$H$150+Input!$H$116)*$H$7)-SUM($H574:AB574),((Input!$H$150+Input!$H$116)*$H$7)/A8taxstdlife))</f>
        <v>0</v>
      </c>
      <c r="AD574" s="161">
        <f>IF(A8taxstdlife="n/a","n/a",IF(AD$3&gt;(A8taxstdlife+$E574),((Input!$H$150+Input!$H$116)*$H$7)-SUM($H574:AC574),((Input!$H$150+Input!$H$116)*$H$7)/A8taxstdlife))</f>
        <v>0</v>
      </c>
      <c r="AE574" s="161">
        <f>IF(A8taxstdlife="n/a","n/a",IF(AE$3&gt;(A8taxstdlife+$E574),((Input!$H$150+Input!$H$116)*$H$7)-SUM($H574:AD574),((Input!$H$150+Input!$H$116)*$H$7)/A8taxstdlife))</f>
        <v>0</v>
      </c>
      <c r="AF574" s="161">
        <f>IF(A8taxstdlife="n/a","n/a",IF(AF$3&gt;(A8taxstdlife+$E574),((Input!$H$150+Input!$H$116)*$H$7)-SUM($H574:AE574),((Input!$H$150+Input!$H$116)*$H$7)/A8taxstdlife))</f>
        <v>0</v>
      </c>
      <c r="AG574" s="161">
        <f>IF(A8taxstdlife="n/a","n/a",IF(AG$3&gt;(A8taxstdlife+$E574),((Input!$H$150+Input!$H$116)*$H$7)-SUM($H574:AF574),((Input!$H$150+Input!$H$116)*$H$7)/A8taxstdlife))</f>
        <v>0</v>
      </c>
      <c r="AH574" s="161">
        <f>IF(A8taxstdlife="n/a","n/a",IF(AH$3&gt;(A8taxstdlife+$E574),((Input!$H$150+Input!$H$116)*$H$7)-SUM($H574:AG574),((Input!$H$150+Input!$H$116)*$H$7)/A8taxstdlife))</f>
        <v>0</v>
      </c>
      <c r="AI574" s="161">
        <f>IF(A8taxstdlife="n/a","n/a",IF(AI$3&gt;(A8taxstdlife+$E574),((Input!$H$150+Input!$H$116)*$H$7)-SUM($H574:AH574),((Input!$H$150+Input!$H$116)*$H$7)/A8taxstdlife))</f>
        <v>0</v>
      </c>
      <c r="AJ574" s="161">
        <f>IF(A8taxstdlife="n/a","n/a",IF(AJ$3&gt;(A8taxstdlife+$E574),((Input!$H$150+Input!$H$116)*$H$7)-SUM($H574:AI574),((Input!$H$150+Input!$H$116)*$H$7)/A8taxstdlife))</f>
        <v>0</v>
      </c>
      <c r="AK574" s="161">
        <f>IF(A8taxstdlife="n/a","n/a",IF(AK$3&gt;(A8taxstdlife+$E574),((Input!$H$150+Input!$H$116)*$H$7)-SUM($H574:AJ574),((Input!$H$150+Input!$H$116)*$H$7)/A8taxstdlife))</f>
        <v>0</v>
      </c>
      <c r="AL574" s="161">
        <f>IF(A8taxstdlife="n/a","n/a",IF(AL$3&gt;(A8taxstdlife+$E574),((Input!$H$150+Input!$H$116)*$H$7)-SUM($H574:AK574),((Input!$H$150+Input!$H$116)*$H$7)/A8taxstdlife))</f>
        <v>0</v>
      </c>
      <c r="AM574" s="161">
        <f>IF(A8taxstdlife="n/a","n/a",IF(AM$3&gt;(A8taxstdlife+$E574),((Input!$H$150+Input!$H$116)*$H$7)-SUM($H574:AL574),((Input!$H$150+Input!$H$116)*$H$7)/A8taxstdlife))</f>
        <v>0</v>
      </c>
      <c r="AN574" s="161">
        <f>IF(A8taxstdlife="n/a","n/a",IF(AN$3&gt;(A8taxstdlife+$E574),((Input!$H$150+Input!$H$116)*$H$7)-SUM($H574:AM574),((Input!$H$150+Input!$H$116)*$H$7)/A8taxstdlife))</f>
        <v>0</v>
      </c>
      <c r="AO574" s="161">
        <f>IF(A8taxstdlife="n/a","n/a",IF(AO$3&gt;(A8taxstdlife+$E574),((Input!$H$150+Input!$H$116)*$H$7)-SUM($H574:AN574),((Input!$H$150+Input!$H$116)*$H$7)/A8taxstdlife))</f>
        <v>0</v>
      </c>
      <c r="AP574" s="161">
        <f>IF(A8taxstdlife="n/a","n/a",IF(AP$3&gt;(A8taxstdlife+$E574),((Input!$H$150+Input!$H$116)*$H$7)-SUM($H574:AO574),((Input!$H$150+Input!$H$116)*$H$7)/A8taxstdlife))</f>
        <v>0</v>
      </c>
      <c r="AQ574" s="161">
        <f>IF(A8taxstdlife="n/a","n/a",IF(AQ$3&gt;(A8taxstdlife+$E574),((Input!$H$150+Input!$H$116)*$H$7)-SUM($H574:AP574),((Input!$H$150+Input!$H$116)*$H$7)/A8taxstdlife))</f>
        <v>0</v>
      </c>
      <c r="AR574" s="161">
        <f>IF(A8taxstdlife="n/a","n/a",IF(AR$3&gt;(A8taxstdlife+$E574),((Input!$H$150+Input!$H$116)*$H$7)-SUM($H574:AQ574),((Input!$H$150+Input!$H$116)*$H$7)/A8taxstdlife))</f>
        <v>0</v>
      </c>
      <c r="AS574" s="161">
        <f>IF(A8taxstdlife="n/a","n/a",IF(AS$3&gt;(A8taxstdlife+$E574),((Input!$H$150+Input!$H$116)*$H$7)-SUM($H574:AR574),((Input!$H$150+Input!$H$116)*$H$7)/A8taxstdlife))</f>
        <v>0</v>
      </c>
      <c r="AT574" s="161">
        <f>IF(A8taxstdlife="n/a","n/a",IF(AT$3&gt;(A8taxstdlife+$E574),((Input!$H$150+Input!$H$116)*$H$7)-SUM($H574:AS574),((Input!$H$150+Input!$H$116)*$H$7)/A8taxstdlife))</f>
        <v>0</v>
      </c>
      <c r="AU574" s="161">
        <f>IF(A8taxstdlife="n/a","n/a",IF(AU$3&gt;(A8taxstdlife+$E574),((Input!$H$150+Input!$H$116)*$H$7)-SUM($H574:AT574),((Input!$H$150+Input!$H$116)*$H$7)/A8taxstdlife))</f>
        <v>0</v>
      </c>
      <c r="AV574" s="161">
        <f>IF(A8taxstdlife="n/a","n/a",IF(AV$3&gt;(A8taxstdlife+$E574),((Input!$H$150+Input!$H$116)*$H$7)-SUM($H574:AU574),((Input!$H$150+Input!$H$116)*$H$7)/A8taxstdlife))</f>
        <v>0</v>
      </c>
      <c r="AW574" s="161">
        <f>IF(A8taxstdlife="n/a","n/a",IF(AW$3&gt;(A8taxstdlife+$E574),((Input!$H$150+Input!$H$116)*$H$7)-SUM($H574:AV574),((Input!$H$150+Input!$H$116)*$H$7)/A8taxstdlife))</f>
        <v>0</v>
      </c>
      <c r="AX574" s="161">
        <f>IF(A8taxstdlife="n/a","n/a",IF(AX$3&gt;(A8taxstdlife+$E574),((Input!$H$150+Input!$H$116)*$H$7)-SUM($H574:AW574),((Input!$H$150+Input!$H$116)*$H$7)/A8taxstdlife))</f>
        <v>0</v>
      </c>
      <c r="AY574" s="161">
        <f>IF(A8taxstdlife="n/a","n/a",IF(AY$3&gt;(A8taxstdlife+$E574),((Input!$H$150+Input!$H$116)*$H$7)-SUM($H574:AX574),((Input!$H$150+Input!$H$116)*$H$7)/A8taxstdlife))</f>
        <v>0</v>
      </c>
      <c r="AZ574" s="161">
        <f>IF(A8taxstdlife="n/a","n/a",IF(AZ$3&gt;(A8taxstdlife+$E574),((Input!$H$150+Input!$H$116)*$H$7)-SUM($H574:AY574),((Input!$H$150+Input!$H$116)*$H$7)/A8taxstdlife))</f>
        <v>0</v>
      </c>
      <c r="BA574" s="161">
        <f>IF(A8taxstdlife="n/a","n/a",IF(BA$3&gt;(A8taxstdlife+$E574),((Input!$H$150+Input!$H$116)*$H$7)-SUM($H574:AZ574),((Input!$H$150+Input!$H$116)*$H$7)/A8taxstdlife))</f>
        <v>0</v>
      </c>
      <c r="BB574" s="161">
        <f>IF(A8taxstdlife="n/a","n/a",IF(BB$3&gt;(A8taxstdlife+$E574),((Input!$H$150+Input!$H$116)*$H$7)-SUM($H574:BA574),((Input!$H$150+Input!$H$116)*$H$7)/A8taxstdlife))</f>
        <v>0</v>
      </c>
      <c r="BC574" s="161">
        <f>IF(A8taxstdlife="n/a","n/a",IF(BC$3&gt;(A8taxstdlife+$E574),((Input!$H$150+Input!$H$116)*$H$7)-SUM($H574:BB574),((Input!$H$150+Input!$H$116)*$H$7)/A8taxstdlife))</f>
        <v>0</v>
      </c>
      <c r="BD574" s="161">
        <f>IF(A8taxstdlife="n/a","n/a",IF(BD$3&gt;(A8taxstdlife+$E574),((Input!$H$150+Input!$H$116)*$H$7)-SUM($H574:BC574),((Input!$H$150+Input!$H$116)*$H$7)/A8taxstdlife))</f>
        <v>0</v>
      </c>
      <c r="BE574" s="161">
        <f>IF(A8taxstdlife="n/a","n/a",IF(BE$3&gt;(A8taxstdlife+$E574),((Input!$H$150+Input!$H$116)*$H$7)-SUM($H574:BD574),((Input!$H$150+Input!$H$116)*$H$7)/A8taxstdlife))</f>
        <v>0</v>
      </c>
      <c r="BF574" s="161">
        <f>IF(A8taxstdlife="n/a","n/a",IF(BF$3&gt;(A8taxstdlife+$E574),((Input!$H$150+Input!$H$116)*$H$7)-SUM($H574:BE574),((Input!$H$150+Input!$H$116)*$H$7)/A8taxstdlife))</f>
        <v>0</v>
      </c>
      <c r="BG574" s="161">
        <f>IF(A8taxstdlife="n/a","n/a",IF(BG$3&gt;(A8taxstdlife+$E574),((Input!$H$150+Input!$H$116)*$H$7)-SUM($H574:BF574),((Input!$H$150+Input!$H$116)*$H$7)/A8taxstdlife))</f>
        <v>0</v>
      </c>
      <c r="BH574" s="161">
        <f>IF(A8taxstdlife="n/a","n/a",IF(BH$3&gt;(A8taxstdlife+$E574),((Input!$H$150+Input!$H$116)*$H$7)-SUM($H574:BG574),((Input!$H$150+Input!$H$116)*$H$7)/A8taxstdlife))</f>
        <v>0</v>
      </c>
      <c r="BI574" s="161">
        <f>IF(A8taxstdlife="n/a","n/a",IF(BI$3&gt;(A8taxstdlife+$E574),((Input!$H$150+Input!$H$116)*$H$7)-SUM($H574:BH574),((Input!$H$150+Input!$H$116)*$H$7)/A8taxstdlife))</f>
        <v>0</v>
      </c>
      <c r="BJ574" s="19"/>
      <c r="BK574" s="19"/>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s="5" customFormat="1" hidden="1" outlineLevel="2" x14ac:dyDescent="0.2">
      <c r="A575" s="19"/>
      <c r="B575" s="19"/>
      <c r="C575" s="35"/>
      <c r="D575" s="469"/>
      <c r="E575" s="281">
        <v>3</v>
      </c>
      <c r="F575" s="37"/>
      <c r="G575" s="305"/>
      <c r="H575" s="307"/>
      <c r="I575" s="306"/>
      <c r="J575" s="161">
        <f>IF(A8taxstdlife="n/a","n/a",IF(J$3&gt;(A8taxstdlife+$E575),((Input!$I$150+Input!$I$116)*$I$7)-SUM($I575:I575),((Input!$I$150+Input!$I$116)*$I$7)/A8taxstdlife))</f>
        <v>0.37263780602181579</v>
      </c>
      <c r="K575" s="161">
        <f>IF(A8taxstdlife="n/a","n/a",IF(K$3&gt;(A8taxstdlife+$E575),((Input!$I$150+Input!$I$116)*$I$7)-SUM($I575:J575),((Input!$I$150+Input!$I$116)*$I$7)/A8taxstdlife))</f>
        <v>0.37263780602181579</v>
      </c>
      <c r="L575" s="161">
        <f>IF(A8taxstdlife="n/a","n/a",IF(L$3&gt;(A8taxstdlife+$E575),((Input!$I$150+Input!$I$116)*$I$7)-SUM($I575:K575),((Input!$I$150+Input!$I$116)*$I$7)/A8taxstdlife))</f>
        <v>0.37263780602181579</v>
      </c>
      <c r="M575" s="161">
        <f>IF(A8taxstdlife="n/a","n/a",IF(M$3&gt;(A8taxstdlife+$E575),((Input!$I$150+Input!$I$116)*$I$7)-SUM($I575:L575),((Input!$I$150+Input!$I$116)*$I$7)/A8taxstdlife))</f>
        <v>0.37263780602181579</v>
      </c>
      <c r="N575" s="161">
        <f>IF(A8taxstdlife="n/a","n/a",IF(N$3&gt;(A8taxstdlife+$E575),((Input!$I$150+Input!$I$116)*$I$7)-SUM($I575:M575),((Input!$I$150+Input!$I$116)*$I$7)/A8taxstdlife))</f>
        <v>0.37263780602181579</v>
      </c>
      <c r="O575" s="161">
        <f>IF(A8taxstdlife="n/a","n/a",IF(O$3&gt;(A8taxstdlife+$E575),((Input!$I$150+Input!$I$116)*$I$7)-SUM($I575:N575),((Input!$I$150+Input!$I$116)*$I$7)/A8taxstdlife))</f>
        <v>0.37263780602181579</v>
      </c>
      <c r="P575" s="161">
        <f>IF(A8taxstdlife="n/a","n/a",IF(P$3&gt;(A8taxstdlife+$E575),((Input!$I$150+Input!$I$116)*$I$7)-SUM($I575:O575),((Input!$I$150+Input!$I$116)*$I$7)/A8taxstdlife))</f>
        <v>0.37263780602181579</v>
      </c>
      <c r="Q575" s="161">
        <f>IF(A8taxstdlife="n/a","n/a",IF(Q$3&gt;(A8taxstdlife+$E575),((Input!$I$150+Input!$I$116)*$I$7)-SUM($I575:P575),((Input!$I$150+Input!$I$116)*$I$7)/A8taxstdlife))</f>
        <v>0.37263780602181579</v>
      </c>
      <c r="R575" s="161">
        <f>IF(A8taxstdlife="n/a","n/a",IF(R$3&gt;(A8taxstdlife+$E575),((Input!$I$150+Input!$I$116)*$I$7)-SUM($I575:Q575),((Input!$I$150+Input!$I$116)*$I$7)/A8taxstdlife))</f>
        <v>0.37263780602181579</v>
      </c>
      <c r="S575" s="161">
        <f>IF(A8taxstdlife="n/a","n/a",IF(S$3&gt;(A8taxstdlife+$E575),((Input!$I$150+Input!$I$116)*$I$7)-SUM($I575:R575),((Input!$I$150+Input!$I$116)*$I$7)/A8taxstdlife))</f>
        <v>0.37263780602181579</v>
      </c>
      <c r="T575" s="161">
        <f>IF(A8taxstdlife="n/a","n/a",IF(T$3&gt;(A8taxstdlife+$E575),((Input!$I$150+Input!$I$116)*$I$7)-SUM($I575:S575),((Input!$I$150+Input!$I$116)*$I$7)/A8taxstdlife))</f>
        <v>0.37263780602181579</v>
      </c>
      <c r="U575" s="161">
        <f>IF(A8taxstdlife="n/a","n/a",IF(U$3&gt;(A8taxstdlife+$E575),((Input!$I$150+Input!$I$116)*$I$7)-SUM($I575:T575),((Input!$I$150+Input!$I$116)*$I$7)/A8taxstdlife))</f>
        <v>0.37263780602181579</v>
      </c>
      <c r="V575" s="161">
        <f>IF(A8taxstdlife="n/a","n/a",IF(V$3&gt;(A8taxstdlife+$E575),((Input!$I$150+Input!$I$116)*$I$7)-SUM($I575:U575),((Input!$I$150+Input!$I$116)*$I$7)/A8taxstdlife))</f>
        <v>0.37263780602181579</v>
      </c>
      <c r="W575" s="161">
        <f>IF(A8taxstdlife="n/a","n/a",IF(W$3&gt;(A8taxstdlife+$E575),((Input!$I$150+Input!$I$116)*$I$7)-SUM($I575:V575),((Input!$I$150+Input!$I$116)*$I$7)/A8taxstdlife))</f>
        <v>0.37263780602181579</v>
      </c>
      <c r="X575" s="161">
        <f>IF(A8taxstdlife="n/a","n/a",IF(X$3&gt;(A8taxstdlife+$E575),((Input!$I$150+Input!$I$116)*$I$7)-SUM($I575:W575),((Input!$I$150+Input!$I$116)*$I$7)/A8taxstdlife))</f>
        <v>0.37263780602181579</v>
      </c>
      <c r="Y575" s="161">
        <f>IF(A8taxstdlife="n/a","n/a",IF(Y$3&gt;(A8taxstdlife+$E575),((Input!$I$150+Input!$I$116)*$I$7)-SUM($I575:X575),((Input!$I$150+Input!$I$116)*$I$7)/A8taxstdlife))</f>
        <v>1.7763568394002505E-15</v>
      </c>
      <c r="Z575" s="161">
        <f>IF(A8taxstdlife="n/a","n/a",IF(Z$3&gt;(A8taxstdlife+$E575),((Input!$I$150+Input!$I$116)*$I$7)-SUM($I575:Y575),((Input!$I$150+Input!$I$116)*$I$7)/A8taxstdlife))</f>
        <v>0</v>
      </c>
      <c r="AA575" s="161">
        <f>IF(A8taxstdlife="n/a","n/a",IF(AA$3&gt;(A8taxstdlife+$E575),((Input!$I$150+Input!$I$116)*$I$7)-SUM($I575:Z575),((Input!$I$150+Input!$I$116)*$I$7)/A8taxstdlife))</f>
        <v>0</v>
      </c>
      <c r="AB575" s="161">
        <f>IF(A8taxstdlife="n/a","n/a",IF(AB$3&gt;(A8taxstdlife+$E575),((Input!$I$150+Input!$I$116)*$I$7)-SUM($I575:AA575),((Input!$I$150+Input!$I$116)*$I$7)/A8taxstdlife))</f>
        <v>0</v>
      </c>
      <c r="AC575" s="161">
        <f>IF(A8taxstdlife="n/a","n/a",IF(AC$3&gt;(A8taxstdlife+$E575),((Input!$I$150+Input!$I$116)*$I$7)-SUM($I575:AB575),((Input!$I$150+Input!$I$116)*$I$7)/A8taxstdlife))</f>
        <v>0</v>
      </c>
      <c r="AD575" s="161">
        <f>IF(A8taxstdlife="n/a","n/a",IF(AD$3&gt;(A8taxstdlife+$E575),((Input!$I$150+Input!$I$116)*$I$7)-SUM($I575:AC575),((Input!$I$150+Input!$I$116)*$I$7)/A8taxstdlife))</f>
        <v>0</v>
      </c>
      <c r="AE575" s="161">
        <f>IF(A8taxstdlife="n/a","n/a",IF(AE$3&gt;(A8taxstdlife+$E575),((Input!$I$150+Input!$I$116)*$I$7)-SUM($I575:AD575),((Input!$I$150+Input!$I$116)*$I$7)/A8taxstdlife))</f>
        <v>0</v>
      </c>
      <c r="AF575" s="161">
        <f>IF(A8taxstdlife="n/a","n/a",IF(AF$3&gt;(A8taxstdlife+$E575),((Input!$I$150+Input!$I$116)*$I$7)-SUM($I575:AE575),((Input!$I$150+Input!$I$116)*$I$7)/A8taxstdlife))</f>
        <v>0</v>
      </c>
      <c r="AG575" s="161">
        <f>IF(A8taxstdlife="n/a","n/a",IF(AG$3&gt;(A8taxstdlife+$E575),((Input!$I$150+Input!$I$116)*$I$7)-SUM($I575:AF575),((Input!$I$150+Input!$I$116)*$I$7)/A8taxstdlife))</f>
        <v>0</v>
      </c>
      <c r="AH575" s="161">
        <f>IF(A8taxstdlife="n/a","n/a",IF(AH$3&gt;(A8taxstdlife+$E575),((Input!$I$150+Input!$I$116)*$I$7)-SUM($I575:AG575),((Input!$I$150+Input!$I$116)*$I$7)/A8taxstdlife))</f>
        <v>0</v>
      </c>
      <c r="AI575" s="161">
        <f>IF(A8taxstdlife="n/a","n/a",IF(AI$3&gt;(A8taxstdlife+$E575),((Input!$I$150+Input!$I$116)*$I$7)-SUM($I575:AH575),((Input!$I$150+Input!$I$116)*$I$7)/A8taxstdlife))</f>
        <v>0</v>
      </c>
      <c r="AJ575" s="161">
        <f>IF(A8taxstdlife="n/a","n/a",IF(AJ$3&gt;(A8taxstdlife+$E575),((Input!$I$150+Input!$I$116)*$I$7)-SUM($I575:AI575),((Input!$I$150+Input!$I$116)*$I$7)/A8taxstdlife))</f>
        <v>0</v>
      </c>
      <c r="AK575" s="161">
        <f>IF(A8taxstdlife="n/a","n/a",IF(AK$3&gt;(A8taxstdlife+$E575),((Input!$I$150+Input!$I$116)*$I$7)-SUM($I575:AJ575),((Input!$I$150+Input!$I$116)*$I$7)/A8taxstdlife))</f>
        <v>0</v>
      </c>
      <c r="AL575" s="161">
        <f>IF(A8taxstdlife="n/a","n/a",IF(AL$3&gt;(A8taxstdlife+$E575),((Input!$I$150+Input!$I$116)*$I$7)-SUM($I575:AK575),((Input!$I$150+Input!$I$116)*$I$7)/A8taxstdlife))</f>
        <v>0</v>
      </c>
      <c r="AM575" s="161">
        <f>IF(A8taxstdlife="n/a","n/a",IF(AM$3&gt;(A8taxstdlife+$E575),((Input!$I$150+Input!$I$116)*$I$7)-SUM($I575:AL575),((Input!$I$150+Input!$I$116)*$I$7)/A8taxstdlife))</f>
        <v>0</v>
      </c>
      <c r="AN575" s="161">
        <f>IF(A8taxstdlife="n/a","n/a",IF(AN$3&gt;(A8taxstdlife+$E575),((Input!$I$150+Input!$I$116)*$I$7)-SUM($I575:AM575),((Input!$I$150+Input!$I$116)*$I$7)/A8taxstdlife))</f>
        <v>0</v>
      </c>
      <c r="AO575" s="161">
        <f>IF(A8taxstdlife="n/a","n/a",IF(AO$3&gt;(A8taxstdlife+$E575),((Input!$I$150+Input!$I$116)*$I$7)-SUM($I575:AN575),((Input!$I$150+Input!$I$116)*$I$7)/A8taxstdlife))</f>
        <v>0</v>
      </c>
      <c r="AP575" s="161">
        <f>IF(A8taxstdlife="n/a","n/a",IF(AP$3&gt;(A8taxstdlife+$E575),((Input!$I$150+Input!$I$116)*$I$7)-SUM($I575:AO575),((Input!$I$150+Input!$I$116)*$I$7)/A8taxstdlife))</f>
        <v>0</v>
      </c>
      <c r="AQ575" s="161">
        <f>IF(A8taxstdlife="n/a","n/a",IF(AQ$3&gt;(A8taxstdlife+$E575),((Input!$I$150+Input!$I$116)*$I$7)-SUM($I575:AP575),((Input!$I$150+Input!$I$116)*$I$7)/A8taxstdlife))</f>
        <v>0</v>
      </c>
      <c r="AR575" s="161">
        <f>IF(A8taxstdlife="n/a","n/a",IF(AR$3&gt;(A8taxstdlife+$E575),((Input!$I$150+Input!$I$116)*$I$7)-SUM($I575:AQ575),((Input!$I$150+Input!$I$116)*$I$7)/A8taxstdlife))</f>
        <v>0</v>
      </c>
      <c r="AS575" s="161">
        <f>IF(A8taxstdlife="n/a","n/a",IF(AS$3&gt;(A8taxstdlife+$E575),((Input!$I$150+Input!$I$116)*$I$7)-SUM($I575:AR575),((Input!$I$150+Input!$I$116)*$I$7)/A8taxstdlife))</f>
        <v>0</v>
      </c>
      <c r="AT575" s="161">
        <f>IF(A8taxstdlife="n/a","n/a",IF(AT$3&gt;(A8taxstdlife+$E575),((Input!$I$150+Input!$I$116)*$I$7)-SUM($I575:AS575),((Input!$I$150+Input!$I$116)*$I$7)/A8taxstdlife))</f>
        <v>0</v>
      </c>
      <c r="AU575" s="161">
        <f>IF(A8taxstdlife="n/a","n/a",IF(AU$3&gt;(A8taxstdlife+$E575),((Input!$I$150+Input!$I$116)*$I$7)-SUM($I575:AT575),((Input!$I$150+Input!$I$116)*$I$7)/A8taxstdlife))</f>
        <v>0</v>
      </c>
      <c r="AV575" s="161">
        <f>IF(A8taxstdlife="n/a","n/a",IF(AV$3&gt;(A8taxstdlife+$E575),((Input!$I$150+Input!$I$116)*$I$7)-SUM($I575:AU575),((Input!$I$150+Input!$I$116)*$I$7)/A8taxstdlife))</f>
        <v>0</v>
      </c>
      <c r="AW575" s="161">
        <f>IF(A8taxstdlife="n/a","n/a",IF(AW$3&gt;(A8taxstdlife+$E575),((Input!$I$150+Input!$I$116)*$I$7)-SUM($I575:AV575),((Input!$I$150+Input!$I$116)*$I$7)/A8taxstdlife))</f>
        <v>0</v>
      </c>
      <c r="AX575" s="161">
        <f>IF(A8taxstdlife="n/a","n/a",IF(AX$3&gt;(A8taxstdlife+$E575),((Input!$I$150+Input!$I$116)*$I$7)-SUM($I575:AW575),((Input!$I$150+Input!$I$116)*$I$7)/A8taxstdlife))</f>
        <v>0</v>
      </c>
      <c r="AY575" s="161">
        <f>IF(A8taxstdlife="n/a","n/a",IF(AY$3&gt;(A8taxstdlife+$E575),((Input!$I$150+Input!$I$116)*$I$7)-SUM($I575:AX575),((Input!$I$150+Input!$I$116)*$I$7)/A8taxstdlife))</f>
        <v>0</v>
      </c>
      <c r="AZ575" s="161">
        <f>IF(A8taxstdlife="n/a","n/a",IF(AZ$3&gt;(A8taxstdlife+$E575),((Input!$I$150+Input!$I$116)*$I$7)-SUM($I575:AY575),((Input!$I$150+Input!$I$116)*$I$7)/A8taxstdlife))</f>
        <v>0</v>
      </c>
      <c r="BA575" s="161">
        <f>IF(A8taxstdlife="n/a","n/a",IF(BA$3&gt;(A8taxstdlife+$E575),((Input!$I$150+Input!$I$116)*$I$7)-SUM($I575:AZ575),((Input!$I$150+Input!$I$116)*$I$7)/A8taxstdlife))</f>
        <v>0</v>
      </c>
      <c r="BB575" s="161">
        <f>IF(A8taxstdlife="n/a","n/a",IF(BB$3&gt;(A8taxstdlife+$E575),((Input!$I$150+Input!$I$116)*$I$7)-SUM($I575:BA575),((Input!$I$150+Input!$I$116)*$I$7)/A8taxstdlife))</f>
        <v>0</v>
      </c>
      <c r="BC575" s="161">
        <f>IF(A8taxstdlife="n/a","n/a",IF(BC$3&gt;(A8taxstdlife+$E575),((Input!$I$150+Input!$I$116)*$I$7)-SUM($I575:BB575),((Input!$I$150+Input!$I$116)*$I$7)/A8taxstdlife))</f>
        <v>0</v>
      </c>
      <c r="BD575" s="161">
        <f>IF(A8taxstdlife="n/a","n/a",IF(BD$3&gt;(A8taxstdlife+$E575),((Input!$I$150+Input!$I$116)*$I$7)-SUM($I575:BC575),((Input!$I$150+Input!$I$116)*$I$7)/A8taxstdlife))</f>
        <v>0</v>
      </c>
      <c r="BE575" s="161">
        <f>IF(A8taxstdlife="n/a","n/a",IF(BE$3&gt;(A8taxstdlife+$E575),((Input!$I$150+Input!$I$116)*$I$7)-SUM($I575:BD575),((Input!$I$150+Input!$I$116)*$I$7)/A8taxstdlife))</f>
        <v>0</v>
      </c>
      <c r="BF575" s="161">
        <f>IF(A8taxstdlife="n/a","n/a",IF(BF$3&gt;(A8taxstdlife+$E575),((Input!$I$150+Input!$I$116)*$I$7)-SUM($I575:BE575),((Input!$I$150+Input!$I$116)*$I$7)/A8taxstdlife))</f>
        <v>0</v>
      </c>
      <c r="BG575" s="161">
        <f>IF(A8taxstdlife="n/a","n/a",IF(BG$3&gt;(A8taxstdlife+$E575),((Input!$I$150+Input!$I$116)*$I$7)-SUM($I575:BF575),((Input!$I$150+Input!$I$116)*$I$7)/A8taxstdlife))</f>
        <v>0</v>
      </c>
      <c r="BH575" s="161">
        <f>IF(A8taxstdlife="n/a","n/a",IF(BH$3&gt;(A8taxstdlife+$E575),((Input!$I$150+Input!$I$116)*$I$7)-SUM($I575:BG575),((Input!$I$150+Input!$I$116)*$I$7)/A8taxstdlife))</f>
        <v>0</v>
      </c>
      <c r="BI575" s="161">
        <f>IF(A8taxstdlife="n/a","n/a",IF(BI$3&gt;(A8taxstdlife+$E575),((Input!$I$150+Input!$I$116)*$I$7)-SUM($I575:BH575),((Input!$I$150+Input!$I$116)*$I$7)/A8taxstdlife))</f>
        <v>0</v>
      </c>
      <c r="BJ575" s="19"/>
      <c r="BK575" s="19"/>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s="5" customFormat="1" hidden="1" outlineLevel="2" x14ac:dyDescent="0.2">
      <c r="A576" s="19"/>
      <c r="B576" s="19"/>
      <c r="C576" s="35"/>
      <c r="D576" s="469"/>
      <c r="E576" s="281">
        <v>4</v>
      </c>
      <c r="F576" s="37"/>
      <c r="G576" s="305"/>
      <c r="H576" s="307"/>
      <c r="I576" s="307"/>
      <c r="J576" s="306"/>
      <c r="K576" s="161">
        <f>IF(A8taxstdlife="n/a","n/a",IF(K$3&gt;(A8taxstdlife+$E576),((Input!$J$150+Input!$J$116)*$J$7)-SUM($J576:J576),((Input!$J$150+Input!$J$116)*$J$7)/A8taxstdlife))</f>
        <v>0.42488748429471207</v>
      </c>
      <c r="L576" s="161">
        <f>IF(A8taxstdlife="n/a","n/a",IF(L$3&gt;(A8taxstdlife+$E576),((Input!$J$150+Input!$J$116)*$J$7)-SUM($J576:K576),((Input!$J$150+Input!$J$116)*$J$7)/A8taxstdlife))</f>
        <v>0.42488748429471207</v>
      </c>
      <c r="M576" s="161">
        <f>IF(A8taxstdlife="n/a","n/a",IF(M$3&gt;(A8taxstdlife+$E576),((Input!$J$150+Input!$J$116)*$J$7)-SUM($J576:L576),((Input!$J$150+Input!$J$116)*$J$7)/A8taxstdlife))</f>
        <v>0.42488748429471207</v>
      </c>
      <c r="N576" s="161">
        <f>IF(A8taxstdlife="n/a","n/a",IF(N$3&gt;(A8taxstdlife+$E576),((Input!$J$150+Input!$J$116)*$J$7)-SUM($J576:M576),((Input!$J$150+Input!$J$116)*$J$7)/A8taxstdlife))</f>
        <v>0.42488748429471207</v>
      </c>
      <c r="O576" s="161">
        <f>IF(A8taxstdlife="n/a","n/a",IF(O$3&gt;(A8taxstdlife+$E576),((Input!$J$150+Input!$J$116)*$J$7)-SUM($J576:N576),((Input!$J$150+Input!$J$116)*$J$7)/A8taxstdlife))</f>
        <v>0.42488748429471207</v>
      </c>
      <c r="P576" s="161">
        <f>IF(A8taxstdlife="n/a","n/a",IF(P$3&gt;(A8taxstdlife+$E576),((Input!$J$150+Input!$J$116)*$J$7)-SUM($J576:O576),((Input!$J$150+Input!$J$116)*$J$7)/A8taxstdlife))</f>
        <v>0.42488748429471207</v>
      </c>
      <c r="Q576" s="161">
        <f>IF(A8taxstdlife="n/a","n/a",IF(Q$3&gt;(A8taxstdlife+$E576),((Input!$J$150+Input!$J$116)*$J$7)-SUM($J576:P576),((Input!$J$150+Input!$J$116)*$J$7)/A8taxstdlife))</f>
        <v>0.42488748429471207</v>
      </c>
      <c r="R576" s="161">
        <f>IF(A8taxstdlife="n/a","n/a",IF(R$3&gt;(A8taxstdlife+$E576),((Input!$J$150+Input!$J$116)*$J$7)-SUM($J576:Q576),((Input!$J$150+Input!$J$116)*$J$7)/A8taxstdlife))</f>
        <v>0.42488748429471207</v>
      </c>
      <c r="S576" s="161">
        <f>IF(A8taxstdlife="n/a","n/a",IF(S$3&gt;(A8taxstdlife+$E576),((Input!$J$150+Input!$J$116)*$J$7)-SUM($J576:R576),((Input!$J$150+Input!$J$116)*$J$7)/A8taxstdlife))</f>
        <v>0.42488748429471207</v>
      </c>
      <c r="T576" s="161">
        <f>IF(A8taxstdlife="n/a","n/a",IF(T$3&gt;(A8taxstdlife+$E576),((Input!$J$150+Input!$J$116)*$J$7)-SUM($J576:S576),((Input!$J$150+Input!$J$116)*$J$7)/A8taxstdlife))</f>
        <v>0.42488748429471207</v>
      </c>
      <c r="U576" s="161">
        <f>IF(A8taxstdlife="n/a","n/a",IF(U$3&gt;(A8taxstdlife+$E576),((Input!$J$150+Input!$J$116)*$J$7)-SUM($J576:T576),((Input!$J$150+Input!$J$116)*$J$7)/A8taxstdlife))</f>
        <v>0.42488748429471207</v>
      </c>
      <c r="V576" s="161">
        <f>IF(A8taxstdlife="n/a","n/a",IF(V$3&gt;(A8taxstdlife+$E576),((Input!$J$150+Input!$J$116)*$J$7)-SUM($J576:U576),((Input!$J$150+Input!$J$116)*$J$7)/A8taxstdlife))</f>
        <v>0.42488748429471207</v>
      </c>
      <c r="W576" s="161">
        <f>IF(A8taxstdlife="n/a","n/a",IF(W$3&gt;(A8taxstdlife+$E576),((Input!$J$150+Input!$J$116)*$J$7)-SUM($J576:V576),((Input!$J$150+Input!$J$116)*$J$7)/A8taxstdlife))</f>
        <v>0.42488748429471207</v>
      </c>
      <c r="X576" s="161">
        <f>IF(A8taxstdlife="n/a","n/a",IF(X$3&gt;(A8taxstdlife+$E576),((Input!$J$150+Input!$J$116)*$J$7)-SUM($J576:W576),((Input!$J$150+Input!$J$116)*$J$7)/A8taxstdlife))</f>
        <v>0.42488748429471207</v>
      </c>
      <c r="Y576" s="161">
        <f>IF(A8taxstdlife="n/a","n/a",IF(Y$3&gt;(A8taxstdlife+$E576),((Input!$J$150+Input!$J$116)*$J$7)-SUM($J576:X576),((Input!$J$150+Input!$J$116)*$J$7)/A8taxstdlife))</f>
        <v>0.42488748429471207</v>
      </c>
      <c r="Z576" s="161">
        <f>IF(A8taxstdlife="n/a","n/a",IF(Z$3&gt;(A8taxstdlife+$E576),((Input!$J$150+Input!$J$116)*$J$7)-SUM($J576:Y576),((Input!$J$150+Input!$J$116)*$J$7)/A8taxstdlife))</f>
        <v>1.7763568394002505E-15</v>
      </c>
      <c r="AA576" s="161">
        <f>IF(A8taxstdlife="n/a","n/a",IF(AA$3&gt;(A8taxstdlife+$E576),((Input!$J$150+Input!$J$116)*$J$7)-SUM($J576:Z576),((Input!$J$150+Input!$J$116)*$J$7)/A8taxstdlife))</f>
        <v>0</v>
      </c>
      <c r="AB576" s="161">
        <f>IF(A8taxstdlife="n/a","n/a",IF(AB$3&gt;(A8taxstdlife+$E576),((Input!$J$150+Input!$J$116)*$J$7)-SUM($J576:AA576),((Input!$J$150+Input!$J$116)*$J$7)/A8taxstdlife))</f>
        <v>0</v>
      </c>
      <c r="AC576" s="161">
        <f>IF(A8taxstdlife="n/a","n/a",IF(AC$3&gt;(A8taxstdlife+$E576),((Input!$J$150+Input!$J$116)*$J$7)-SUM($J576:AB576),((Input!$J$150+Input!$J$116)*$J$7)/A8taxstdlife))</f>
        <v>0</v>
      </c>
      <c r="AD576" s="161">
        <f>IF(A8taxstdlife="n/a","n/a",IF(AD$3&gt;(A8taxstdlife+$E576),((Input!$J$150+Input!$J$116)*$J$7)-SUM($J576:AC576),((Input!$J$150+Input!$J$116)*$J$7)/A8taxstdlife))</f>
        <v>0</v>
      </c>
      <c r="AE576" s="161">
        <f>IF(A8taxstdlife="n/a","n/a",IF(AE$3&gt;(A8taxstdlife+$E576),((Input!$J$150+Input!$J$116)*$J$7)-SUM($J576:AD576),((Input!$J$150+Input!$J$116)*$J$7)/A8taxstdlife))</f>
        <v>0</v>
      </c>
      <c r="AF576" s="161">
        <f>IF(A8taxstdlife="n/a","n/a",IF(AF$3&gt;(A8taxstdlife+$E576),((Input!$J$150+Input!$J$116)*$J$7)-SUM($J576:AE576),((Input!$J$150+Input!$J$116)*$J$7)/A8taxstdlife))</f>
        <v>0</v>
      </c>
      <c r="AG576" s="161">
        <f>IF(A8taxstdlife="n/a","n/a",IF(AG$3&gt;(A8taxstdlife+$E576),((Input!$J$150+Input!$J$116)*$J$7)-SUM($J576:AF576),((Input!$J$150+Input!$J$116)*$J$7)/A8taxstdlife))</f>
        <v>0</v>
      </c>
      <c r="AH576" s="161">
        <f>IF(A8taxstdlife="n/a","n/a",IF(AH$3&gt;(A8taxstdlife+$E576),((Input!$J$150+Input!$J$116)*$J$7)-SUM($J576:AG576),((Input!$J$150+Input!$J$116)*$J$7)/A8taxstdlife))</f>
        <v>0</v>
      </c>
      <c r="AI576" s="161">
        <f>IF(A8taxstdlife="n/a","n/a",IF(AI$3&gt;(A8taxstdlife+$E576),((Input!$J$150+Input!$J$116)*$J$7)-SUM($J576:AH576),((Input!$J$150+Input!$J$116)*$J$7)/A8taxstdlife))</f>
        <v>0</v>
      </c>
      <c r="AJ576" s="161">
        <f>IF(A8taxstdlife="n/a","n/a",IF(AJ$3&gt;(A8taxstdlife+$E576),((Input!$J$150+Input!$J$116)*$J$7)-SUM($J576:AI576),((Input!$J$150+Input!$J$116)*$J$7)/A8taxstdlife))</f>
        <v>0</v>
      </c>
      <c r="AK576" s="161">
        <f>IF(A8taxstdlife="n/a","n/a",IF(AK$3&gt;(A8taxstdlife+$E576),((Input!$J$150+Input!$J$116)*$J$7)-SUM($J576:AJ576),((Input!$J$150+Input!$J$116)*$J$7)/A8taxstdlife))</f>
        <v>0</v>
      </c>
      <c r="AL576" s="161">
        <f>IF(A8taxstdlife="n/a","n/a",IF(AL$3&gt;(A8taxstdlife+$E576),((Input!$J$150+Input!$J$116)*$J$7)-SUM($J576:AK576),((Input!$J$150+Input!$J$116)*$J$7)/A8taxstdlife))</f>
        <v>0</v>
      </c>
      <c r="AM576" s="161">
        <f>IF(A8taxstdlife="n/a","n/a",IF(AM$3&gt;(A8taxstdlife+$E576),((Input!$J$150+Input!$J$116)*$J$7)-SUM($J576:AL576),((Input!$J$150+Input!$J$116)*$J$7)/A8taxstdlife))</f>
        <v>0</v>
      </c>
      <c r="AN576" s="161">
        <f>IF(A8taxstdlife="n/a","n/a",IF(AN$3&gt;(A8taxstdlife+$E576),((Input!$J$150+Input!$J$116)*$J$7)-SUM($J576:AM576),((Input!$J$150+Input!$J$116)*$J$7)/A8taxstdlife))</f>
        <v>0</v>
      </c>
      <c r="AO576" s="161">
        <f>IF(A8taxstdlife="n/a","n/a",IF(AO$3&gt;(A8taxstdlife+$E576),((Input!$J$150+Input!$J$116)*$J$7)-SUM($J576:AN576),((Input!$J$150+Input!$J$116)*$J$7)/A8taxstdlife))</f>
        <v>0</v>
      </c>
      <c r="AP576" s="161">
        <f>IF(A8taxstdlife="n/a","n/a",IF(AP$3&gt;(A8taxstdlife+$E576),((Input!$J$150+Input!$J$116)*$J$7)-SUM($J576:AO576),((Input!$J$150+Input!$J$116)*$J$7)/A8taxstdlife))</f>
        <v>0</v>
      </c>
      <c r="AQ576" s="161">
        <f>IF(A8taxstdlife="n/a","n/a",IF(AQ$3&gt;(A8taxstdlife+$E576),((Input!$J$150+Input!$J$116)*$J$7)-SUM($J576:AP576),((Input!$J$150+Input!$J$116)*$J$7)/A8taxstdlife))</f>
        <v>0</v>
      </c>
      <c r="AR576" s="161">
        <f>IF(A8taxstdlife="n/a","n/a",IF(AR$3&gt;(A8taxstdlife+$E576),((Input!$J$150+Input!$J$116)*$J$7)-SUM($J576:AQ576),((Input!$J$150+Input!$J$116)*$J$7)/A8taxstdlife))</f>
        <v>0</v>
      </c>
      <c r="AS576" s="161">
        <f>IF(A8taxstdlife="n/a","n/a",IF(AS$3&gt;(A8taxstdlife+$E576),((Input!$J$150+Input!$J$116)*$J$7)-SUM($J576:AR576),((Input!$J$150+Input!$J$116)*$J$7)/A8taxstdlife))</f>
        <v>0</v>
      </c>
      <c r="AT576" s="161">
        <f>IF(A8taxstdlife="n/a","n/a",IF(AT$3&gt;(A8taxstdlife+$E576),((Input!$J$150+Input!$J$116)*$J$7)-SUM($J576:AS576),((Input!$J$150+Input!$J$116)*$J$7)/A8taxstdlife))</f>
        <v>0</v>
      </c>
      <c r="AU576" s="161">
        <f>IF(A8taxstdlife="n/a","n/a",IF(AU$3&gt;(A8taxstdlife+$E576),((Input!$J$150+Input!$J$116)*$J$7)-SUM($J576:AT576),((Input!$J$150+Input!$J$116)*$J$7)/A8taxstdlife))</f>
        <v>0</v>
      </c>
      <c r="AV576" s="161">
        <f>IF(A8taxstdlife="n/a","n/a",IF(AV$3&gt;(A8taxstdlife+$E576),((Input!$J$150+Input!$J$116)*$J$7)-SUM($J576:AU576),((Input!$J$150+Input!$J$116)*$J$7)/A8taxstdlife))</f>
        <v>0</v>
      </c>
      <c r="AW576" s="161">
        <f>IF(A8taxstdlife="n/a","n/a",IF(AW$3&gt;(A8taxstdlife+$E576),((Input!$J$150+Input!$J$116)*$J$7)-SUM($J576:AV576),((Input!$J$150+Input!$J$116)*$J$7)/A8taxstdlife))</f>
        <v>0</v>
      </c>
      <c r="AX576" s="161">
        <f>IF(A8taxstdlife="n/a","n/a",IF(AX$3&gt;(A8taxstdlife+$E576),((Input!$J$150+Input!$J$116)*$J$7)-SUM($J576:AW576),((Input!$J$150+Input!$J$116)*$J$7)/A8taxstdlife))</f>
        <v>0</v>
      </c>
      <c r="AY576" s="161">
        <f>IF(A8taxstdlife="n/a","n/a",IF(AY$3&gt;(A8taxstdlife+$E576),((Input!$J$150+Input!$J$116)*$J$7)-SUM($J576:AX576),((Input!$J$150+Input!$J$116)*$J$7)/A8taxstdlife))</f>
        <v>0</v>
      </c>
      <c r="AZ576" s="161">
        <f>IF(A8taxstdlife="n/a","n/a",IF(AZ$3&gt;(A8taxstdlife+$E576),((Input!$J$150+Input!$J$116)*$J$7)-SUM($J576:AY576),((Input!$J$150+Input!$J$116)*$J$7)/A8taxstdlife))</f>
        <v>0</v>
      </c>
      <c r="BA576" s="161">
        <f>IF(A8taxstdlife="n/a","n/a",IF(BA$3&gt;(A8taxstdlife+$E576),((Input!$J$150+Input!$J$116)*$J$7)-SUM($J576:AZ576),((Input!$J$150+Input!$J$116)*$J$7)/A8taxstdlife))</f>
        <v>0</v>
      </c>
      <c r="BB576" s="161">
        <f>IF(A8taxstdlife="n/a","n/a",IF(BB$3&gt;(A8taxstdlife+$E576),((Input!$J$150+Input!$J$116)*$J$7)-SUM($J576:BA576),((Input!$J$150+Input!$J$116)*$J$7)/A8taxstdlife))</f>
        <v>0</v>
      </c>
      <c r="BC576" s="161">
        <f>IF(A8taxstdlife="n/a","n/a",IF(BC$3&gt;(A8taxstdlife+$E576),((Input!$J$150+Input!$J$116)*$J$7)-SUM($J576:BB576),((Input!$J$150+Input!$J$116)*$J$7)/A8taxstdlife))</f>
        <v>0</v>
      </c>
      <c r="BD576" s="161">
        <f>IF(A8taxstdlife="n/a","n/a",IF(BD$3&gt;(A8taxstdlife+$E576),((Input!$J$150+Input!$J$116)*$J$7)-SUM($J576:BC576),((Input!$J$150+Input!$J$116)*$J$7)/A8taxstdlife))</f>
        <v>0</v>
      </c>
      <c r="BE576" s="161">
        <f>IF(A8taxstdlife="n/a","n/a",IF(BE$3&gt;(A8taxstdlife+$E576),((Input!$J$150+Input!$J$116)*$J$7)-SUM($J576:BD576),((Input!$J$150+Input!$J$116)*$J$7)/A8taxstdlife))</f>
        <v>0</v>
      </c>
      <c r="BF576" s="161">
        <f>IF(A8taxstdlife="n/a","n/a",IF(BF$3&gt;(A8taxstdlife+$E576),((Input!$J$150+Input!$J$116)*$J$7)-SUM($J576:BE576),((Input!$J$150+Input!$J$116)*$J$7)/A8taxstdlife))</f>
        <v>0</v>
      </c>
      <c r="BG576" s="161">
        <f>IF(A8taxstdlife="n/a","n/a",IF(BG$3&gt;(A8taxstdlife+$E576),((Input!$J$150+Input!$J$116)*$J$7)-SUM($J576:BF576),((Input!$J$150+Input!$J$116)*$J$7)/A8taxstdlife))</f>
        <v>0</v>
      </c>
      <c r="BH576" s="161">
        <f>IF(A8taxstdlife="n/a","n/a",IF(BH$3&gt;(A8taxstdlife+$E576),((Input!$J$150+Input!$J$116)*$J$7)-SUM($J576:BG576),((Input!$J$150+Input!$J$116)*$J$7)/A8taxstdlife))</f>
        <v>0</v>
      </c>
      <c r="BI576" s="161">
        <f>IF(A8taxstdlife="n/a","n/a",IF(BI$3&gt;(A8taxstdlife+$E576),((Input!$J$150+Input!$J$116)*$J$7)-SUM($J576:BH576),((Input!$J$150+Input!$J$116)*$J$7)/A8taxstdlife))</f>
        <v>0</v>
      </c>
      <c r="BJ576" s="19"/>
      <c r="BK576" s="19"/>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s="5" customFormat="1" hidden="1" outlineLevel="2" x14ac:dyDescent="0.2">
      <c r="A577" s="19"/>
      <c r="B577" s="19"/>
      <c r="C577" s="35"/>
      <c r="D577" s="469"/>
      <c r="E577" s="281">
        <v>5</v>
      </c>
      <c r="F577" s="37"/>
      <c r="G577" s="305"/>
      <c r="H577" s="307"/>
      <c r="I577" s="307"/>
      <c r="J577" s="307"/>
      <c r="K577" s="306"/>
      <c r="L577" s="161">
        <f>IF(A8taxstdlife="n/a","n/a",IF(L$3&gt;(A8taxstdlife+$E577),((Input!$K$150+Input!$K$116)*$K$7)-SUM($K577:K577),((Input!$K$150+Input!$K$116)*$K$7)/A8taxstdlife))</f>
        <v>0.34549573669755534</v>
      </c>
      <c r="M577" s="161">
        <f>IF(A8taxstdlife="n/a","n/a",IF(M$3&gt;(A8taxstdlife+$E577),((Input!$K$150+Input!$K$116)*$K$7)-SUM($K577:L577),((Input!$K$150+Input!$K$116)*$K$7)/A8taxstdlife))</f>
        <v>0.34549573669755534</v>
      </c>
      <c r="N577" s="161">
        <f>IF(A8taxstdlife="n/a","n/a",IF(N$3&gt;(A8taxstdlife+$E577),((Input!$K$150+Input!$K$116)*$K$7)-SUM($K577:M577),((Input!$K$150+Input!$K$116)*$K$7)/A8taxstdlife))</f>
        <v>0.34549573669755534</v>
      </c>
      <c r="O577" s="161">
        <f>IF(A8taxstdlife="n/a","n/a",IF(O$3&gt;(A8taxstdlife+$E577),((Input!$K$150+Input!$K$116)*$K$7)-SUM($K577:N577),((Input!$K$150+Input!$K$116)*$K$7)/A8taxstdlife))</f>
        <v>0.34549573669755534</v>
      </c>
      <c r="P577" s="161">
        <f>IF(A8taxstdlife="n/a","n/a",IF(P$3&gt;(A8taxstdlife+$E577),((Input!$K$150+Input!$K$116)*$K$7)-SUM($K577:O577),((Input!$K$150+Input!$K$116)*$K$7)/A8taxstdlife))</f>
        <v>0.34549573669755534</v>
      </c>
      <c r="Q577" s="161">
        <f>IF(A8taxstdlife="n/a","n/a",IF(Q$3&gt;(A8taxstdlife+$E577),((Input!$K$150+Input!$K$116)*$K$7)-SUM($K577:P577),((Input!$K$150+Input!$K$116)*$K$7)/A8taxstdlife))</f>
        <v>0.34549573669755534</v>
      </c>
      <c r="R577" s="161">
        <f>IF(A8taxstdlife="n/a","n/a",IF(R$3&gt;(A8taxstdlife+$E577),((Input!$K$150+Input!$K$116)*$K$7)-SUM($K577:Q577),((Input!$K$150+Input!$K$116)*$K$7)/A8taxstdlife))</f>
        <v>0.34549573669755534</v>
      </c>
      <c r="S577" s="161">
        <f>IF(A8taxstdlife="n/a","n/a",IF(S$3&gt;(A8taxstdlife+$E577),((Input!$K$150+Input!$K$116)*$K$7)-SUM($K577:R577),((Input!$K$150+Input!$K$116)*$K$7)/A8taxstdlife))</f>
        <v>0.34549573669755534</v>
      </c>
      <c r="T577" s="161">
        <f>IF(A8taxstdlife="n/a","n/a",IF(T$3&gt;(A8taxstdlife+$E577),((Input!$K$150+Input!$K$116)*$K$7)-SUM($K577:S577),((Input!$K$150+Input!$K$116)*$K$7)/A8taxstdlife))</f>
        <v>0.34549573669755534</v>
      </c>
      <c r="U577" s="161">
        <f>IF(A8taxstdlife="n/a","n/a",IF(U$3&gt;(A8taxstdlife+$E577),((Input!$K$150+Input!$K$116)*$K$7)-SUM($K577:T577),((Input!$K$150+Input!$K$116)*$K$7)/A8taxstdlife))</f>
        <v>0.34549573669755534</v>
      </c>
      <c r="V577" s="161">
        <f>IF(A8taxstdlife="n/a","n/a",IF(V$3&gt;(A8taxstdlife+$E577),((Input!$K$150+Input!$K$116)*$K$7)-SUM($K577:U577),((Input!$K$150+Input!$K$116)*$K$7)/A8taxstdlife))</f>
        <v>0.34549573669755534</v>
      </c>
      <c r="W577" s="161">
        <f>IF(A8taxstdlife="n/a","n/a",IF(W$3&gt;(A8taxstdlife+$E577),((Input!$K$150+Input!$K$116)*$K$7)-SUM($K577:V577),((Input!$K$150+Input!$K$116)*$K$7)/A8taxstdlife))</f>
        <v>0.34549573669755534</v>
      </c>
      <c r="X577" s="161">
        <f>IF(A8taxstdlife="n/a","n/a",IF(X$3&gt;(A8taxstdlife+$E577),((Input!$K$150+Input!$K$116)*$K$7)-SUM($K577:W577),((Input!$K$150+Input!$K$116)*$K$7)/A8taxstdlife))</f>
        <v>0.34549573669755534</v>
      </c>
      <c r="Y577" s="161">
        <f>IF(A8taxstdlife="n/a","n/a",IF(Y$3&gt;(A8taxstdlife+$E577),((Input!$K$150+Input!$K$116)*$K$7)-SUM($K577:X577),((Input!$K$150+Input!$K$116)*$K$7)/A8taxstdlife))</f>
        <v>0.34549573669755534</v>
      </c>
      <c r="Z577" s="161">
        <f>IF(A8taxstdlife="n/a","n/a",IF(Z$3&gt;(A8taxstdlife+$E577),((Input!$K$150+Input!$K$116)*$K$7)-SUM($K577:Y577),((Input!$K$150+Input!$K$116)*$K$7)/A8taxstdlife))</f>
        <v>0.34549573669755534</v>
      </c>
      <c r="AA577" s="161">
        <f>IF(A8taxstdlife="n/a","n/a",IF(AA$3&gt;(A8taxstdlife+$E577),((Input!$K$150+Input!$K$116)*$K$7)-SUM($K577:Z577),((Input!$K$150+Input!$K$116)*$K$7)/A8taxstdlife))</f>
        <v>0</v>
      </c>
      <c r="AB577" s="161">
        <f>IF(A8taxstdlife="n/a","n/a",IF(AB$3&gt;(A8taxstdlife+$E577),((Input!$K$150+Input!$K$116)*$K$7)-SUM($K577:AA577),((Input!$K$150+Input!$K$116)*$K$7)/A8taxstdlife))</f>
        <v>0</v>
      </c>
      <c r="AC577" s="161">
        <f>IF(A8taxstdlife="n/a","n/a",IF(AC$3&gt;(A8taxstdlife+$E577),((Input!$K$150+Input!$K$116)*$K$7)-SUM($K577:AB577),((Input!$K$150+Input!$K$116)*$K$7)/A8taxstdlife))</f>
        <v>0</v>
      </c>
      <c r="AD577" s="161">
        <f>IF(A8taxstdlife="n/a","n/a",IF(AD$3&gt;(A8taxstdlife+$E577),((Input!$K$150+Input!$K$116)*$K$7)-SUM($K577:AC577),((Input!$K$150+Input!$K$116)*$K$7)/A8taxstdlife))</f>
        <v>0</v>
      </c>
      <c r="AE577" s="161">
        <f>IF(A8taxstdlife="n/a","n/a",IF(AE$3&gt;(A8taxstdlife+$E577),((Input!$K$150+Input!$K$116)*$K$7)-SUM($K577:AD577),((Input!$K$150+Input!$K$116)*$K$7)/A8taxstdlife))</f>
        <v>0</v>
      </c>
      <c r="AF577" s="161">
        <f>IF(A8taxstdlife="n/a","n/a",IF(AF$3&gt;(A8taxstdlife+$E577),((Input!$K$150+Input!$K$116)*$K$7)-SUM($K577:AE577),((Input!$K$150+Input!$K$116)*$K$7)/A8taxstdlife))</f>
        <v>0</v>
      </c>
      <c r="AG577" s="161">
        <f>IF(A8taxstdlife="n/a","n/a",IF(AG$3&gt;(A8taxstdlife+$E577),((Input!$K$150+Input!$K$116)*$K$7)-SUM($K577:AF577),((Input!$K$150+Input!$K$116)*$K$7)/A8taxstdlife))</f>
        <v>0</v>
      </c>
      <c r="AH577" s="161">
        <f>IF(A8taxstdlife="n/a","n/a",IF(AH$3&gt;(A8taxstdlife+$E577),((Input!$K$150+Input!$K$116)*$K$7)-SUM($K577:AG577),((Input!$K$150+Input!$K$116)*$K$7)/A8taxstdlife))</f>
        <v>0</v>
      </c>
      <c r="AI577" s="161">
        <f>IF(A8taxstdlife="n/a","n/a",IF(AI$3&gt;(A8taxstdlife+$E577),((Input!$K$150+Input!$K$116)*$K$7)-SUM($K577:AH577),((Input!$K$150+Input!$K$116)*$K$7)/A8taxstdlife))</f>
        <v>0</v>
      </c>
      <c r="AJ577" s="161">
        <f>IF(A8taxstdlife="n/a","n/a",IF(AJ$3&gt;(A8taxstdlife+$E577),((Input!$K$150+Input!$K$116)*$K$7)-SUM($K577:AI577),((Input!$K$150+Input!$K$116)*$K$7)/A8taxstdlife))</f>
        <v>0</v>
      </c>
      <c r="AK577" s="161">
        <f>IF(A8taxstdlife="n/a","n/a",IF(AK$3&gt;(A8taxstdlife+$E577),((Input!$K$150+Input!$K$116)*$K$7)-SUM($K577:AJ577),((Input!$K$150+Input!$K$116)*$K$7)/A8taxstdlife))</f>
        <v>0</v>
      </c>
      <c r="AL577" s="161">
        <f>IF(A8taxstdlife="n/a","n/a",IF(AL$3&gt;(A8taxstdlife+$E577),((Input!$K$150+Input!$K$116)*$K$7)-SUM($K577:AK577),((Input!$K$150+Input!$K$116)*$K$7)/A8taxstdlife))</f>
        <v>0</v>
      </c>
      <c r="AM577" s="161">
        <f>IF(A8taxstdlife="n/a","n/a",IF(AM$3&gt;(A8taxstdlife+$E577),((Input!$K$150+Input!$K$116)*$K$7)-SUM($K577:AL577),((Input!$K$150+Input!$K$116)*$K$7)/A8taxstdlife))</f>
        <v>0</v>
      </c>
      <c r="AN577" s="161">
        <f>IF(A8taxstdlife="n/a","n/a",IF(AN$3&gt;(A8taxstdlife+$E577),((Input!$K$150+Input!$K$116)*$K$7)-SUM($K577:AM577),((Input!$K$150+Input!$K$116)*$K$7)/A8taxstdlife))</f>
        <v>0</v>
      </c>
      <c r="AO577" s="161">
        <f>IF(A8taxstdlife="n/a","n/a",IF(AO$3&gt;(A8taxstdlife+$E577),((Input!$K$150+Input!$K$116)*$K$7)-SUM($K577:AN577),((Input!$K$150+Input!$K$116)*$K$7)/A8taxstdlife))</f>
        <v>0</v>
      </c>
      <c r="AP577" s="161">
        <f>IF(A8taxstdlife="n/a","n/a",IF(AP$3&gt;(A8taxstdlife+$E577),((Input!$K$150+Input!$K$116)*$K$7)-SUM($K577:AO577),((Input!$K$150+Input!$K$116)*$K$7)/A8taxstdlife))</f>
        <v>0</v>
      </c>
      <c r="AQ577" s="161">
        <f>IF(A8taxstdlife="n/a","n/a",IF(AQ$3&gt;(A8taxstdlife+$E577),((Input!$K$150+Input!$K$116)*$K$7)-SUM($K577:AP577),((Input!$K$150+Input!$K$116)*$K$7)/A8taxstdlife))</f>
        <v>0</v>
      </c>
      <c r="AR577" s="161">
        <f>IF(A8taxstdlife="n/a","n/a",IF(AR$3&gt;(A8taxstdlife+$E577),((Input!$K$150+Input!$K$116)*$K$7)-SUM($K577:AQ577),((Input!$K$150+Input!$K$116)*$K$7)/A8taxstdlife))</f>
        <v>0</v>
      </c>
      <c r="AS577" s="161">
        <f>IF(A8taxstdlife="n/a","n/a",IF(AS$3&gt;(A8taxstdlife+$E577),((Input!$K$150+Input!$K$116)*$K$7)-SUM($K577:AR577),((Input!$K$150+Input!$K$116)*$K$7)/A8taxstdlife))</f>
        <v>0</v>
      </c>
      <c r="AT577" s="161">
        <f>IF(A8taxstdlife="n/a","n/a",IF(AT$3&gt;(A8taxstdlife+$E577),((Input!$K$150+Input!$K$116)*$K$7)-SUM($K577:AS577),((Input!$K$150+Input!$K$116)*$K$7)/A8taxstdlife))</f>
        <v>0</v>
      </c>
      <c r="AU577" s="161">
        <f>IF(A8taxstdlife="n/a","n/a",IF(AU$3&gt;(A8taxstdlife+$E577),((Input!$K$150+Input!$K$116)*$K$7)-SUM($K577:AT577),((Input!$K$150+Input!$K$116)*$K$7)/A8taxstdlife))</f>
        <v>0</v>
      </c>
      <c r="AV577" s="161">
        <f>IF(A8taxstdlife="n/a","n/a",IF(AV$3&gt;(A8taxstdlife+$E577),((Input!$K$150+Input!$K$116)*$K$7)-SUM($K577:AU577),((Input!$K$150+Input!$K$116)*$K$7)/A8taxstdlife))</f>
        <v>0</v>
      </c>
      <c r="AW577" s="161">
        <f>IF(A8taxstdlife="n/a","n/a",IF(AW$3&gt;(A8taxstdlife+$E577),((Input!$K$150+Input!$K$116)*$K$7)-SUM($K577:AV577),((Input!$K$150+Input!$K$116)*$K$7)/A8taxstdlife))</f>
        <v>0</v>
      </c>
      <c r="AX577" s="161">
        <f>IF(A8taxstdlife="n/a","n/a",IF(AX$3&gt;(A8taxstdlife+$E577),((Input!$K$150+Input!$K$116)*$K$7)-SUM($K577:AW577),((Input!$K$150+Input!$K$116)*$K$7)/A8taxstdlife))</f>
        <v>0</v>
      </c>
      <c r="AY577" s="161">
        <f>IF(A8taxstdlife="n/a","n/a",IF(AY$3&gt;(A8taxstdlife+$E577),((Input!$K$150+Input!$K$116)*$K$7)-SUM($K577:AX577),((Input!$K$150+Input!$K$116)*$K$7)/A8taxstdlife))</f>
        <v>0</v>
      </c>
      <c r="AZ577" s="161">
        <f>IF(A8taxstdlife="n/a","n/a",IF(AZ$3&gt;(A8taxstdlife+$E577),((Input!$K$150+Input!$K$116)*$K$7)-SUM($K577:AY577),((Input!$K$150+Input!$K$116)*$K$7)/A8taxstdlife))</f>
        <v>0</v>
      </c>
      <c r="BA577" s="161">
        <f>IF(A8taxstdlife="n/a","n/a",IF(BA$3&gt;(A8taxstdlife+$E577),((Input!$K$150+Input!$K$116)*$K$7)-SUM($K577:AZ577),((Input!$K$150+Input!$K$116)*$K$7)/A8taxstdlife))</f>
        <v>0</v>
      </c>
      <c r="BB577" s="161">
        <f>IF(A8taxstdlife="n/a","n/a",IF(BB$3&gt;(A8taxstdlife+$E577),((Input!$K$150+Input!$K$116)*$K$7)-SUM($K577:BA577),((Input!$K$150+Input!$K$116)*$K$7)/A8taxstdlife))</f>
        <v>0</v>
      </c>
      <c r="BC577" s="161">
        <f>IF(A8taxstdlife="n/a","n/a",IF(BC$3&gt;(A8taxstdlife+$E577),((Input!$K$150+Input!$K$116)*$K$7)-SUM($K577:BB577),((Input!$K$150+Input!$K$116)*$K$7)/A8taxstdlife))</f>
        <v>0</v>
      </c>
      <c r="BD577" s="161">
        <f>IF(A8taxstdlife="n/a","n/a",IF(BD$3&gt;(A8taxstdlife+$E577),((Input!$K$150+Input!$K$116)*$K$7)-SUM($K577:BC577),((Input!$K$150+Input!$K$116)*$K$7)/A8taxstdlife))</f>
        <v>0</v>
      </c>
      <c r="BE577" s="161">
        <f>IF(A8taxstdlife="n/a","n/a",IF(BE$3&gt;(A8taxstdlife+$E577),((Input!$K$150+Input!$K$116)*$K$7)-SUM($K577:BD577),((Input!$K$150+Input!$K$116)*$K$7)/A8taxstdlife))</f>
        <v>0</v>
      </c>
      <c r="BF577" s="161">
        <f>IF(A8taxstdlife="n/a","n/a",IF(BF$3&gt;(A8taxstdlife+$E577),((Input!$K$150+Input!$K$116)*$K$7)-SUM($K577:BE577),((Input!$K$150+Input!$K$116)*$K$7)/A8taxstdlife))</f>
        <v>0</v>
      </c>
      <c r="BG577" s="161">
        <f>IF(A8taxstdlife="n/a","n/a",IF(BG$3&gt;(A8taxstdlife+$E577),((Input!$K$150+Input!$K$116)*$K$7)-SUM($K577:BF577),((Input!$K$150+Input!$K$116)*$K$7)/A8taxstdlife))</f>
        <v>0</v>
      </c>
      <c r="BH577" s="161">
        <f>IF(A8taxstdlife="n/a","n/a",IF(BH$3&gt;(A8taxstdlife+$E577),((Input!$K$150+Input!$K$116)*$K$7)-SUM($K577:BG577),((Input!$K$150+Input!$K$116)*$K$7)/A8taxstdlife))</f>
        <v>0</v>
      </c>
      <c r="BI577" s="161">
        <f>IF(A8taxstdlife="n/a","n/a",IF(BI$3&gt;(A8taxstdlife+$E577),((Input!$K$150+Input!$K$116)*$K$7)-SUM($K577:BH577),((Input!$K$150+Input!$K$116)*$K$7)/A8taxstdlife))</f>
        <v>0</v>
      </c>
      <c r="BJ577" s="19"/>
      <c r="BK577" s="19"/>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s="5" customFormat="1" hidden="1" outlineLevel="2" x14ac:dyDescent="0.2">
      <c r="A578" s="19"/>
      <c r="B578" s="19"/>
      <c r="C578" s="35"/>
      <c r="D578" s="469"/>
      <c r="E578" s="281">
        <v>6</v>
      </c>
      <c r="F578" s="37"/>
      <c r="G578" s="305"/>
      <c r="H578" s="307"/>
      <c r="I578" s="307"/>
      <c r="J578" s="307"/>
      <c r="K578" s="307"/>
      <c r="L578" s="306"/>
      <c r="M578" s="161">
        <f>IF(A8taxstdlife="n/a","n/a",IF(M$3&gt;(A8taxstdlife+$E578),((Input!$L$150+Input!$L$116)*$L$7)-SUM($L578:L578),((Input!$L$150+Input!$L$116)*$L$7)/A8taxstdlife))</f>
        <v>0</v>
      </c>
      <c r="N578" s="161">
        <f>IF(A8taxstdlife="n/a","n/a",IF(N$3&gt;(A8taxstdlife+$E578),((Input!$L$150+Input!$L$116)*$L$7)-SUM($L578:M578),((Input!$L$150+Input!$L$116)*$L$7)/A8taxstdlife))</f>
        <v>0</v>
      </c>
      <c r="O578" s="161">
        <f>IF(A8taxstdlife="n/a","n/a",IF(O$3&gt;(A8taxstdlife+$E578),((Input!$L$150+Input!$L$116)*$L$7)-SUM($L578:N578),((Input!$L$150+Input!$L$116)*$L$7)/A8taxstdlife))</f>
        <v>0</v>
      </c>
      <c r="P578" s="161">
        <f>IF(A8taxstdlife="n/a","n/a",IF(P$3&gt;(A8taxstdlife+$E578),((Input!$L$150+Input!$L$116)*$L$7)-SUM($L578:O578),((Input!$L$150+Input!$L$116)*$L$7)/A8taxstdlife))</f>
        <v>0</v>
      </c>
      <c r="Q578" s="161">
        <f>IF(A8taxstdlife="n/a","n/a",IF(Q$3&gt;(A8taxstdlife+$E578),((Input!$L$150+Input!$L$116)*$L$7)-SUM($L578:P578),((Input!$L$150+Input!$L$116)*$L$7)/A8taxstdlife))</f>
        <v>0</v>
      </c>
      <c r="R578" s="161">
        <f>IF(A8taxstdlife="n/a","n/a",IF(R$3&gt;(A8taxstdlife+$E578),((Input!$L$150+Input!$L$116)*$L$7)-SUM($L578:Q578),((Input!$L$150+Input!$L$116)*$L$7)/A8taxstdlife))</f>
        <v>0</v>
      </c>
      <c r="S578" s="161">
        <f>IF(A8taxstdlife="n/a","n/a",IF(S$3&gt;(A8taxstdlife+$E578),((Input!$L$150+Input!$L$116)*$L$7)-SUM($L578:R578),((Input!$L$150+Input!$L$116)*$L$7)/A8taxstdlife))</f>
        <v>0</v>
      </c>
      <c r="T578" s="161">
        <f>IF(A8taxstdlife="n/a","n/a",IF(T$3&gt;(A8taxstdlife+$E578),((Input!$L$150+Input!$L$116)*$L$7)-SUM($L578:S578),((Input!$L$150+Input!$L$116)*$L$7)/A8taxstdlife))</f>
        <v>0</v>
      </c>
      <c r="U578" s="161">
        <f>IF(A8taxstdlife="n/a","n/a",IF(U$3&gt;(A8taxstdlife+$E578),((Input!$L$150+Input!$L$116)*$L$7)-SUM($L578:T578),((Input!$L$150+Input!$L$116)*$L$7)/A8taxstdlife))</f>
        <v>0</v>
      </c>
      <c r="V578" s="161">
        <f>IF(A8taxstdlife="n/a","n/a",IF(V$3&gt;(A8taxstdlife+$E578),((Input!$L$150+Input!$L$116)*$L$7)-SUM($L578:U578),((Input!$L$150+Input!$L$116)*$L$7)/A8taxstdlife))</f>
        <v>0</v>
      </c>
      <c r="W578" s="161">
        <f>IF(A8taxstdlife="n/a","n/a",IF(W$3&gt;(A8taxstdlife+$E578),((Input!$L$150+Input!$L$116)*$L$7)-SUM($L578:V578),((Input!$L$150+Input!$L$116)*$L$7)/A8taxstdlife))</f>
        <v>0</v>
      </c>
      <c r="X578" s="161">
        <f>IF(A8taxstdlife="n/a","n/a",IF(X$3&gt;(A8taxstdlife+$E578),((Input!$L$150+Input!$L$116)*$L$7)-SUM($L578:W578),((Input!$L$150+Input!$L$116)*$L$7)/A8taxstdlife))</f>
        <v>0</v>
      </c>
      <c r="Y578" s="161">
        <f>IF(A8taxstdlife="n/a","n/a",IF(Y$3&gt;(A8taxstdlife+$E578),((Input!$L$150+Input!$L$116)*$L$7)-SUM($L578:X578),((Input!$L$150+Input!$L$116)*$L$7)/A8taxstdlife))</f>
        <v>0</v>
      </c>
      <c r="Z578" s="161">
        <f>IF(A8taxstdlife="n/a","n/a",IF(Z$3&gt;(A8taxstdlife+$E578),((Input!$L$150+Input!$L$116)*$L$7)-SUM($L578:Y578),((Input!$L$150+Input!$L$116)*$L$7)/A8taxstdlife))</f>
        <v>0</v>
      </c>
      <c r="AA578" s="161">
        <f>IF(A8taxstdlife="n/a","n/a",IF(AA$3&gt;(A8taxstdlife+$E578),((Input!$L$150+Input!$L$116)*$L$7)-SUM($L578:Z578),((Input!$L$150+Input!$L$116)*$L$7)/A8taxstdlife))</f>
        <v>0</v>
      </c>
      <c r="AB578" s="161">
        <f>IF(A8taxstdlife="n/a","n/a",IF(AB$3&gt;(A8taxstdlife+$E578),((Input!$L$150+Input!$L$116)*$L$7)-SUM($L578:AA578),((Input!$L$150+Input!$L$116)*$L$7)/A8taxstdlife))</f>
        <v>0</v>
      </c>
      <c r="AC578" s="161">
        <f>IF(A8taxstdlife="n/a","n/a",IF(AC$3&gt;(A8taxstdlife+$E578),((Input!$L$150+Input!$L$116)*$L$7)-SUM($L578:AB578),((Input!$L$150+Input!$L$116)*$L$7)/A8taxstdlife))</f>
        <v>0</v>
      </c>
      <c r="AD578" s="161">
        <f>IF(A8taxstdlife="n/a","n/a",IF(AD$3&gt;(A8taxstdlife+$E578),((Input!$L$150+Input!$L$116)*$L$7)-SUM($L578:AC578),((Input!$L$150+Input!$L$116)*$L$7)/A8taxstdlife))</f>
        <v>0</v>
      </c>
      <c r="AE578" s="161">
        <f>IF(A8taxstdlife="n/a","n/a",IF(AE$3&gt;(A8taxstdlife+$E578),((Input!$L$150+Input!$L$116)*$L$7)-SUM($L578:AD578),((Input!$L$150+Input!$L$116)*$L$7)/A8taxstdlife))</f>
        <v>0</v>
      </c>
      <c r="AF578" s="161">
        <f>IF(A8taxstdlife="n/a","n/a",IF(AF$3&gt;(A8taxstdlife+$E578),((Input!$L$150+Input!$L$116)*$L$7)-SUM($L578:AE578),((Input!$L$150+Input!$L$116)*$L$7)/A8taxstdlife))</f>
        <v>0</v>
      </c>
      <c r="AG578" s="161">
        <f>IF(A8taxstdlife="n/a","n/a",IF(AG$3&gt;(A8taxstdlife+$E578),((Input!$L$150+Input!$L$116)*$L$7)-SUM($L578:AF578),((Input!$L$150+Input!$L$116)*$L$7)/A8taxstdlife))</f>
        <v>0</v>
      </c>
      <c r="AH578" s="161">
        <f>IF(A8taxstdlife="n/a","n/a",IF(AH$3&gt;(A8taxstdlife+$E578),((Input!$L$150+Input!$L$116)*$L$7)-SUM($L578:AG578),((Input!$L$150+Input!$L$116)*$L$7)/A8taxstdlife))</f>
        <v>0</v>
      </c>
      <c r="AI578" s="161">
        <f>IF(A8taxstdlife="n/a","n/a",IF(AI$3&gt;(A8taxstdlife+$E578),((Input!$L$150+Input!$L$116)*$L$7)-SUM($L578:AH578),((Input!$L$150+Input!$L$116)*$L$7)/A8taxstdlife))</f>
        <v>0</v>
      </c>
      <c r="AJ578" s="161">
        <f>IF(A8taxstdlife="n/a","n/a",IF(AJ$3&gt;(A8taxstdlife+$E578),((Input!$L$150+Input!$L$116)*$L$7)-SUM($L578:AI578),((Input!$L$150+Input!$L$116)*$L$7)/A8taxstdlife))</f>
        <v>0</v>
      </c>
      <c r="AK578" s="161">
        <f>IF(A8taxstdlife="n/a","n/a",IF(AK$3&gt;(A8taxstdlife+$E578),((Input!$L$150+Input!$L$116)*$L$7)-SUM($L578:AJ578),((Input!$L$150+Input!$L$116)*$L$7)/A8taxstdlife))</f>
        <v>0</v>
      </c>
      <c r="AL578" s="161">
        <f>IF(A8taxstdlife="n/a","n/a",IF(AL$3&gt;(A8taxstdlife+$E578),((Input!$L$150+Input!$L$116)*$L$7)-SUM($L578:AK578),((Input!$L$150+Input!$L$116)*$L$7)/A8taxstdlife))</f>
        <v>0</v>
      </c>
      <c r="AM578" s="161">
        <f>IF(A8taxstdlife="n/a","n/a",IF(AM$3&gt;(A8taxstdlife+$E578),((Input!$L$150+Input!$L$116)*$L$7)-SUM($L578:AL578),((Input!$L$150+Input!$L$116)*$L$7)/A8taxstdlife))</f>
        <v>0</v>
      </c>
      <c r="AN578" s="161">
        <f>IF(A8taxstdlife="n/a","n/a",IF(AN$3&gt;(A8taxstdlife+$E578),((Input!$L$150+Input!$L$116)*$L$7)-SUM($L578:AM578),((Input!$L$150+Input!$L$116)*$L$7)/A8taxstdlife))</f>
        <v>0</v>
      </c>
      <c r="AO578" s="161">
        <f>IF(A8taxstdlife="n/a","n/a",IF(AO$3&gt;(A8taxstdlife+$E578),((Input!$L$150+Input!$L$116)*$L$7)-SUM($L578:AN578),((Input!$L$150+Input!$L$116)*$L$7)/A8taxstdlife))</f>
        <v>0</v>
      </c>
      <c r="AP578" s="161">
        <f>IF(A8taxstdlife="n/a","n/a",IF(AP$3&gt;(A8taxstdlife+$E578),((Input!$L$150+Input!$L$116)*$L$7)-SUM($L578:AO578),((Input!$L$150+Input!$L$116)*$L$7)/A8taxstdlife))</f>
        <v>0</v>
      </c>
      <c r="AQ578" s="161">
        <f>IF(A8taxstdlife="n/a","n/a",IF(AQ$3&gt;(A8taxstdlife+$E578),((Input!$L$150+Input!$L$116)*$L$7)-SUM($L578:AP578),((Input!$L$150+Input!$L$116)*$L$7)/A8taxstdlife))</f>
        <v>0</v>
      </c>
      <c r="AR578" s="161">
        <f>IF(A8taxstdlife="n/a","n/a",IF(AR$3&gt;(A8taxstdlife+$E578),((Input!$L$150+Input!$L$116)*$L$7)-SUM($L578:AQ578),((Input!$L$150+Input!$L$116)*$L$7)/A8taxstdlife))</f>
        <v>0</v>
      </c>
      <c r="AS578" s="161">
        <f>IF(A8taxstdlife="n/a","n/a",IF(AS$3&gt;(A8taxstdlife+$E578),((Input!$L$150+Input!$L$116)*$L$7)-SUM($L578:AR578),((Input!$L$150+Input!$L$116)*$L$7)/A8taxstdlife))</f>
        <v>0</v>
      </c>
      <c r="AT578" s="161">
        <f>IF(A8taxstdlife="n/a","n/a",IF(AT$3&gt;(A8taxstdlife+$E578),((Input!$L$150+Input!$L$116)*$L$7)-SUM($L578:AS578),((Input!$L$150+Input!$L$116)*$L$7)/A8taxstdlife))</f>
        <v>0</v>
      </c>
      <c r="AU578" s="161">
        <f>IF(A8taxstdlife="n/a","n/a",IF(AU$3&gt;(A8taxstdlife+$E578),((Input!$L$150+Input!$L$116)*$L$7)-SUM($L578:AT578),((Input!$L$150+Input!$L$116)*$L$7)/A8taxstdlife))</f>
        <v>0</v>
      </c>
      <c r="AV578" s="161">
        <f>IF(A8taxstdlife="n/a","n/a",IF(AV$3&gt;(A8taxstdlife+$E578),((Input!$L$150+Input!$L$116)*$L$7)-SUM($L578:AU578),((Input!$L$150+Input!$L$116)*$L$7)/A8taxstdlife))</f>
        <v>0</v>
      </c>
      <c r="AW578" s="161">
        <f>IF(A8taxstdlife="n/a","n/a",IF(AW$3&gt;(A8taxstdlife+$E578),((Input!$L$150+Input!$L$116)*$L$7)-SUM($L578:AV578),((Input!$L$150+Input!$L$116)*$L$7)/A8taxstdlife))</f>
        <v>0</v>
      </c>
      <c r="AX578" s="161">
        <f>IF(A8taxstdlife="n/a","n/a",IF(AX$3&gt;(A8taxstdlife+$E578),((Input!$L$150+Input!$L$116)*$L$7)-SUM($L578:AW578),((Input!$L$150+Input!$L$116)*$L$7)/A8taxstdlife))</f>
        <v>0</v>
      </c>
      <c r="AY578" s="161">
        <f>IF(A8taxstdlife="n/a","n/a",IF(AY$3&gt;(A8taxstdlife+$E578),((Input!$L$150+Input!$L$116)*$L$7)-SUM($L578:AX578),((Input!$L$150+Input!$L$116)*$L$7)/A8taxstdlife))</f>
        <v>0</v>
      </c>
      <c r="AZ578" s="161">
        <f>IF(A8taxstdlife="n/a","n/a",IF(AZ$3&gt;(A8taxstdlife+$E578),((Input!$L$150+Input!$L$116)*$L$7)-SUM($L578:AY578),((Input!$L$150+Input!$L$116)*$L$7)/A8taxstdlife))</f>
        <v>0</v>
      </c>
      <c r="BA578" s="161">
        <f>IF(A8taxstdlife="n/a","n/a",IF(BA$3&gt;(A8taxstdlife+$E578),((Input!$L$150+Input!$L$116)*$L$7)-SUM($L578:AZ578),((Input!$L$150+Input!$L$116)*$L$7)/A8taxstdlife))</f>
        <v>0</v>
      </c>
      <c r="BB578" s="161">
        <f>IF(A8taxstdlife="n/a","n/a",IF(BB$3&gt;(A8taxstdlife+$E578),((Input!$L$150+Input!$L$116)*$L$7)-SUM($L578:BA578),((Input!$L$150+Input!$L$116)*$L$7)/A8taxstdlife))</f>
        <v>0</v>
      </c>
      <c r="BC578" s="161">
        <f>IF(A8taxstdlife="n/a","n/a",IF(BC$3&gt;(A8taxstdlife+$E578),((Input!$L$150+Input!$L$116)*$L$7)-SUM($L578:BB578),((Input!$L$150+Input!$L$116)*$L$7)/A8taxstdlife))</f>
        <v>0</v>
      </c>
      <c r="BD578" s="161">
        <f>IF(A8taxstdlife="n/a","n/a",IF(BD$3&gt;(A8taxstdlife+$E578),((Input!$L$150+Input!$L$116)*$L$7)-SUM($L578:BC578),((Input!$L$150+Input!$L$116)*$L$7)/A8taxstdlife))</f>
        <v>0</v>
      </c>
      <c r="BE578" s="161">
        <f>IF(A8taxstdlife="n/a","n/a",IF(BE$3&gt;(A8taxstdlife+$E578),((Input!$L$150+Input!$L$116)*$L$7)-SUM($L578:BD578),((Input!$L$150+Input!$L$116)*$L$7)/A8taxstdlife))</f>
        <v>0</v>
      </c>
      <c r="BF578" s="161">
        <f>IF(A8taxstdlife="n/a","n/a",IF(BF$3&gt;(A8taxstdlife+$E578),((Input!$L$150+Input!$L$116)*$L$7)-SUM($L578:BE578),((Input!$L$150+Input!$L$116)*$L$7)/A8taxstdlife))</f>
        <v>0</v>
      </c>
      <c r="BG578" s="161">
        <f>IF(A8taxstdlife="n/a","n/a",IF(BG$3&gt;(A8taxstdlife+$E578),((Input!$L$150+Input!$L$116)*$L$7)-SUM($L578:BF578),((Input!$L$150+Input!$L$116)*$L$7)/A8taxstdlife))</f>
        <v>0</v>
      </c>
      <c r="BH578" s="161">
        <f>IF(A8taxstdlife="n/a","n/a",IF(BH$3&gt;(A8taxstdlife+$E578),((Input!$L$150+Input!$L$116)*$L$7)-SUM($L578:BG578),((Input!$L$150+Input!$L$116)*$L$7)/A8taxstdlife))</f>
        <v>0</v>
      </c>
      <c r="BI578" s="161">
        <f>IF(A8taxstdlife="n/a","n/a",IF(BI$3&gt;(A8taxstdlife+$E578),((Input!$L$150+Input!$L$116)*$L$7)-SUM($L578:BH578),((Input!$L$150+Input!$L$116)*$L$7)/A8taxstdlife))</f>
        <v>0</v>
      </c>
      <c r="BJ578" s="19"/>
      <c r="BK578" s="19"/>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s="5" customFormat="1" hidden="1" outlineLevel="2" x14ac:dyDescent="0.2">
      <c r="A579" s="19"/>
      <c r="B579" s="19"/>
      <c r="C579" s="35"/>
      <c r="D579" s="469"/>
      <c r="E579" s="281">
        <v>7</v>
      </c>
      <c r="F579" s="37"/>
      <c r="G579" s="305"/>
      <c r="H579" s="307"/>
      <c r="I579" s="307"/>
      <c r="J579" s="307"/>
      <c r="K579" s="307"/>
      <c r="L579" s="307"/>
      <c r="M579" s="306"/>
      <c r="N579" s="161">
        <f>IF(A8taxstdlife="n/a","n/a",IF(N$3&gt;(A8taxstdlife+$E579),((Input!$M$150+Input!$M$116)*$M$7)-SUM($M579:M579),((Input!$M$150+Input!$M$116)*$M$7)/A8taxstdlife))</f>
        <v>0</v>
      </c>
      <c r="O579" s="161">
        <f>IF(A8taxstdlife="n/a","n/a",IF(O$3&gt;(A8taxstdlife+$E579),((Input!$M$150+Input!$M$116)*$M$7)-SUM($M579:N579),((Input!$M$150+Input!$M$116)*$M$7)/A8taxstdlife))</f>
        <v>0</v>
      </c>
      <c r="P579" s="161">
        <f>IF(A8taxstdlife="n/a","n/a",IF(P$3&gt;(A8taxstdlife+$E579),((Input!$M$150+Input!$M$116)*$M$7)-SUM($M579:O579),((Input!$M$150+Input!$M$116)*$M$7)/A8taxstdlife))</f>
        <v>0</v>
      </c>
      <c r="Q579" s="161">
        <f>IF(A8taxstdlife="n/a","n/a",IF(Q$3&gt;(A8taxstdlife+$E579),((Input!$M$150+Input!$M$116)*$M$7)-SUM($M579:P579),((Input!$M$150+Input!$M$116)*$M$7)/A8taxstdlife))</f>
        <v>0</v>
      </c>
      <c r="R579" s="161">
        <f>IF(A8taxstdlife="n/a","n/a",IF(R$3&gt;(A8taxstdlife+$E579),((Input!$M$150+Input!$M$116)*$M$7)-SUM($M579:Q579),((Input!$M$150+Input!$M$116)*$M$7)/A8taxstdlife))</f>
        <v>0</v>
      </c>
      <c r="S579" s="161">
        <f>IF(A8taxstdlife="n/a","n/a",IF(S$3&gt;(A8taxstdlife+$E579),((Input!$M$150+Input!$M$116)*$M$7)-SUM($M579:R579),((Input!$M$150+Input!$M$116)*$M$7)/A8taxstdlife))</f>
        <v>0</v>
      </c>
      <c r="T579" s="161">
        <f>IF(A8taxstdlife="n/a","n/a",IF(T$3&gt;(A8taxstdlife+$E579),((Input!$M$150+Input!$M$116)*$M$7)-SUM($M579:S579),((Input!$M$150+Input!$M$116)*$M$7)/A8taxstdlife))</f>
        <v>0</v>
      </c>
      <c r="U579" s="161">
        <f>IF(A8taxstdlife="n/a","n/a",IF(U$3&gt;(A8taxstdlife+$E579),((Input!$M$150+Input!$M$116)*$M$7)-SUM($M579:T579),((Input!$M$150+Input!$M$116)*$M$7)/A8taxstdlife))</f>
        <v>0</v>
      </c>
      <c r="V579" s="161">
        <f>IF(A8taxstdlife="n/a","n/a",IF(V$3&gt;(A8taxstdlife+$E579),((Input!$M$150+Input!$M$116)*$M$7)-SUM($M579:U579),((Input!$M$150+Input!$M$116)*$M$7)/A8taxstdlife))</f>
        <v>0</v>
      </c>
      <c r="W579" s="161">
        <f>IF(A8taxstdlife="n/a","n/a",IF(W$3&gt;(A8taxstdlife+$E579),((Input!$M$150+Input!$M$116)*$M$7)-SUM($M579:V579),((Input!$M$150+Input!$M$116)*$M$7)/A8taxstdlife))</f>
        <v>0</v>
      </c>
      <c r="X579" s="161">
        <f>IF(A8taxstdlife="n/a","n/a",IF(X$3&gt;(A8taxstdlife+$E579),((Input!$M$150+Input!$M$116)*$M$7)-SUM($M579:W579),((Input!$M$150+Input!$M$116)*$M$7)/A8taxstdlife))</f>
        <v>0</v>
      </c>
      <c r="Y579" s="161">
        <f>IF(A8taxstdlife="n/a","n/a",IF(Y$3&gt;(A8taxstdlife+$E579),((Input!$M$150+Input!$M$116)*$M$7)-SUM($M579:X579),((Input!$M$150+Input!$M$116)*$M$7)/A8taxstdlife))</f>
        <v>0</v>
      </c>
      <c r="Z579" s="161">
        <f>IF(A8taxstdlife="n/a","n/a",IF(Z$3&gt;(A8taxstdlife+$E579),((Input!$M$150+Input!$M$116)*$M$7)-SUM($M579:Y579),((Input!$M$150+Input!$M$116)*$M$7)/A8taxstdlife))</f>
        <v>0</v>
      </c>
      <c r="AA579" s="161">
        <f>IF(A8taxstdlife="n/a","n/a",IF(AA$3&gt;(A8taxstdlife+$E579),((Input!$M$150+Input!$M$116)*$M$7)-SUM($M579:Z579),((Input!$M$150+Input!$M$116)*$M$7)/A8taxstdlife))</f>
        <v>0</v>
      </c>
      <c r="AB579" s="161">
        <f>IF(A8taxstdlife="n/a","n/a",IF(AB$3&gt;(A8taxstdlife+$E579),((Input!$M$150+Input!$M$116)*$M$7)-SUM($M579:AA579),((Input!$M$150+Input!$M$116)*$M$7)/A8taxstdlife))</f>
        <v>0</v>
      </c>
      <c r="AC579" s="161">
        <f>IF(A8taxstdlife="n/a","n/a",IF(AC$3&gt;(A8taxstdlife+$E579),((Input!$M$150+Input!$M$116)*$M$7)-SUM($M579:AB579),((Input!$M$150+Input!$M$116)*$M$7)/A8taxstdlife))</f>
        <v>0</v>
      </c>
      <c r="AD579" s="161">
        <f>IF(A8taxstdlife="n/a","n/a",IF(AD$3&gt;(A8taxstdlife+$E579),((Input!$M$150+Input!$M$116)*$M$7)-SUM($M579:AC579),((Input!$M$150+Input!$M$116)*$M$7)/A8taxstdlife))</f>
        <v>0</v>
      </c>
      <c r="AE579" s="161">
        <f>IF(A8taxstdlife="n/a","n/a",IF(AE$3&gt;(A8taxstdlife+$E579),((Input!$M$150+Input!$M$116)*$M$7)-SUM($M579:AD579),((Input!$M$150+Input!$M$116)*$M$7)/A8taxstdlife))</f>
        <v>0</v>
      </c>
      <c r="AF579" s="161">
        <f>IF(A8taxstdlife="n/a","n/a",IF(AF$3&gt;(A8taxstdlife+$E579),((Input!$M$150+Input!$M$116)*$M$7)-SUM($M579:AE579),((Input!$M$150+Input!$M$116)*$M$7)/A8taxstdlife))</f>
        <v>0</v>
      </c>
      <c r="AG579" s="161">
        <f>IF(A8taxstdlife="n/a","n/a",IF(AG$3&gt;(A8taxstdlife+$E579),((Input!$M$150+Input!$M$116)*$M$7)-SUM($M579:AF579),((Input!$M$150+Input!$M$116)*$M$7)/A8taxstdlife))</f>
        <v>0</v>
      </c>
      <c r="AH579" s="161">
        <f>IF(A8taxstdlife="n/a","n/a",IF(AH$3&gt;(A8taxstdlife+$E579),((Input!$M$150+Input!$M$116)*$M$7)-SUM($M579:AG579),((Input!$M$150+Input!$M$116)*$M$7)/A8taxstdlife))</f>
        <v>0</v>
      </c>
      <c r="AI579" s="161">
        <f>IF(A8taxstdlife="n/a","n/a",IF(AI$3&gt;(A8taxstdlife+$E579),((Input!$M$150+Input!$M$116)*$M$7)-SUM($M579:AH579),((Input!$M$150+Input!$M$116)*$M$7)/A8taxstdlife))</f>
        <v>0</v>
      </c>
      <c r="AJ579" s="161">
        <f>IF(A8taxstdlife="n/a","n/a",IF(AJ$3&gt;(A8taxstdlife+$E579),((Input!$M$150+Input!$M$116)*$M$7)-SUM($M579:AI579),((Input!$M$150+Input!$M$116)*$M$7)/A8taxstdlife))</f>
        <v>0</v>
      </c>
      <c r="AK579" s="161">
        <f>IF(A8taxstdlife="n/a","n/a",IF(AK$3&gt;(A8taxstdlife+$E579),((Input!$M$150+Input!$M$116)*$M$7)-SUM($M579:AJ579),((Input!$M$150+Input!$M$116)*$M$7)/A8taxstdlife))</f>
        <v>0</v>
      </c>
      <c r="AL579" s="161">
        <f>IF(A8taxstdlife="n/a","n/a",IF(AL$3&gt;(A8taxstdlife+$E579),((Input!$M$150+Input!$M$116)*$M$7)-SUM($M579:AK579),((Input!$M$150+Input!$M$116)*$M$7)/A8taxstdlife))</f>
        <v>0</v>
      </c>
      <c r="AM579" s="161">
        <f>IF(A8taxstdlife="n/a","n/a",IF(AM$3&gt;(A8taxstdlife+$E579),((Input!$M$150+Input!$M$116)*$M$7)-SUM($M579:AL579),((Input!$M$150+Input!$M$116)*$M$7)/A8taxstdlife))</f>
        <v>0</v>
      </c>
      <c r="AN579" s="161">
        <f>IF(A8taxstdlife="n/a","n/a",IF(AN$3&gt;(A8taxstdlife+$E579),((Input!$M$150+Input!$M$116)*$M$7)-SUM($M579:AM579),((Input!$M$150+Input!$M$116)*$M$7)/A8taxstdlife))</f>
        <v>0</v>
      </c>
      <c r="AO579" s="161">
        <f>IF(A8taxstdlife="n/a","n/a",IF(AO$3&gt;(A8taxstdlife+$E579),((Input!$M$150+Input!$M$116)*$M$7)-SUM($M579:AN579),((Input!$M$150+Input!$M$116)*$M$7)/A8taxstdlife))</f>
        <v>0</v>
      </c>
      <c r="AP579" s="161">
        <f>IF(A8taxstdlife="n/a","n/a",IF(AP$3&gt;(A8taxstdlife+$E579),((Input!$M$150+Input!$M$116)*$M$7)-SUM($M579:AO579),((Input!$M$150+Input!$M$116)*$M$7)/A8taxstdlife))</f>
        <v>0</v>
      </c>
      <c r="AQ579" s="161">
        <f>IF(A8taxstdlife="n/a","n/a",IF(AQ$3&gt;(A8taxstdlife+$E579),((Input!$M$150+Input!$M$116)*$M$7)-SUM($M579:AP579),((Input!$M$150+Input!$M$116)*$M$7)/A8taxstdlife))</f>
        <v>0</v>
      </c>
      <c r="AR579" s="161">
        <f>IF(A8taxstdlife="n/a","n/a",IF(AR$3&gt;(A8taxstdlife+$E579),((Input!$M$150+Input!$M$116)*$M$7)-SUM($M579:AQ579),((Input!$M$150+Input!$M$116)*$M$7)/A8taxstdlife))</f>
        <v>0</v>
      </c>
      <c r="AS579" s="161">
        <f>IF(A8taxstdlife="n/a","n/a",IF(AS$3&gt;(A8taxstdlife+$E579),((Input!$M$150+Input!$M$116)*$M$7)-SUM($M579:AR579),((Input!$M$150+Input!$M$116)*$M$7)/A8taxstdlife))</f>
        <v>0</v>
      </c>
      <c r="AT579" s="161">
        <f>IF(A8taxstdlife="n/a","n/a",IF(AT$3&gt;(A8taxstdlife+$E579),((Input!$M$150+Input!$M$116)*$M$7)-SUM($M579:AS579),((Input!$M$150+Input!$M$116)*$M$7)/A8taxstdlife))</f>
        <v>0</v>
      </c>
      <c r="AU579" s="161">
        <f>IF(A8taxstdlife="n/a","n/a",IF(AU$3&gt;(A8taxstdlife+$E579),((Input!$M$150+Input!$M$116)*$M$7)-SUM($M579:AT579),((Input!$M$150+Input!$M$116)*$M$7)/A8taxstdlife))</f>
        <v>0</v>
      </c>
      <c r="AV579" s="161">
        <f>IF(A8taxstdlife="n/a","n/a",IF(AV$3&gt;(A8taxstdlife+$E579),((Input!$M$150+Input!$M$116)*$M$7)-SUM($M579:AU579),((Input!$M$150+Input!$M$116)*$M$7)/A8taxstdlife))</f>
        <v>0</v>
      </c>
      <c r="AW579" s="161">
        <f>IF(A8taxstdlife="n/a","n/a",IF(AW$3&gt;(A8taxstdlife+$E579),((Input!$M$150+Input!$M$116)*$M$7)-SUM($M579:AV579),((Input!$M$150+Input!$M$116)*$M$7)/A8taxstdlife))</f>
        <v>0</v>
      </c>
      <c r="AX579" s="161">
        <f>IF(A8taxstdlife="n/a","n/a",IF(AX$3&gt;(A8taxstdlife+$E579),((Input!$M$150+Input!$M$116)*$M$7)-SUM($M579:AW579),((Input!$M$150+Input!$M$116)*$M$7)/A8taxstdlife))</f>
        <v>0</v>
      </c>
      <c r="AY579" s="161">
        <f>IF(A8taxstdlife="n/a","n/a",IF(AY$3&gt;(A8taxstdlife+$E579),((Input!$M$150+Input!$M$116)*$M$7)-SUM($M579:AX579),((Input!$M$150+Input!$M$116)*$M$7)/A8taxstdlife))</f>
        <v>0</v>
      </c>
      <c r="AZ579" s="161">
        <f>IF(A8taxstdlife="n/a","n/a",IF(AZ$3&gt;(A8taxstdlife+$E579),((Input!$M$150+Input!$M$116)*$M$7)-SUM($M579:AY579),((Input!$M$150+Input!$M$116)*$M$7)/A8taxstdlife))</f>
        <v>0</v>
      </c>
      <c r="BA579" s="161">
        <f>IF(A8taxstdlife="n/a","n/a",IF(BA$3&gt;(A8taxstdlife+$E579),((Input!$M$150+Input!$M$116)*$M$7)-SUM($M579:AZ579),((Input!$M$150+Input!$M$116)*$M$7)/A8taxstdlife))</f>
        <v>0</v>
      </c>
      <c r="BB579" s="161">
        <f>IF(A8taxstdlife="n/a","n/a",IF(BB$3&gt;(A8taxstdlife+$E579),((Input!$M$150+Input!$M$116)*$M$7)-SUM($M579:BA579),((Input!$M$150+Input!$M$116)*$M$7)/A8taxstdlife))</f>
        <v>0</v>
      </c>
      <c r="BC579" s="161">
        <f>IF(A8taxstdlife="n/a","n/a",IF(BC$3&gt;(A8taxstdlife+$E579),((Input!$M$150+Input!$M$116)*$M$7)-SUM($M579:BB579),((Input!$M$150+Input!$M$116)*$M$7)/A8taxstdlife))</f>
        <v>0</v>
      </c>
      <c r="BD579" s="161">
        <f>IF(A8taxstdlife="n/a","n/a",IF(BD$3&gt;(A8taxstdlife+$E579),((Input!$M$150+Input!$M$116)*$M$7)-SUM($M579:BC579),((Input!$M$150+Input!$M$116)*$M$7)/A8taxstdlife))</f>
        <v>0</v>
      </c>
      <c r="BE579" s="161">
        <f>IF(A8taxstdlife="n/a","n/a",IF(BE$3&gt;(A8taxstdlife+$E579),((Input!$M$150+Input!$M$116)*$M$7)-SUM($M579:BD579),((Input!$M$150+Input!$M$116)*$M$7)/A8taxstdlife))</f>
        <v>0</v>
      </c>
      <c r="BF579" s="161">
        <f>IF(A8taxstdlife="n/a","n/a",IF(BF$3&gt;(A8taxstdlife+$E579),((Input!$M$150+Input!$M$116)*$M$7)-SUM($M579:BE579),((Input!$M$150+Input!$M$116)*$M$7)/A8taxstdlife))</f>
        <v>0</v>
      </c>
      <c r="BG579" s="161">
        <f>IF(A8taxstdlife="n/a","n/a",IF(BG$3&gt;(A8taxstdlife+$E579),((Input!$M$150+Input!$M$116)*$M$7)-SUM($M579:BF579),((Input!$M$150+Input!$M$116)*$M$7)/A8taxstdlife))</f>
        <v>0</v>
      </c>
      <c r="BH579" s="161">
        <f>IF(A8taxstdlife="n/a","n/a",IF(BH$3&gt;(A8taxstdlife+$E579),((Input!$M$150+Input!$M$116)*$M$7)-SUM($M579:BG579),((Input!$M$150+Input!$M$116)*$M$7)/A8taxstdlife))</f>
        <v>0</v>
      </c>
      <c r="BI579" s="161">
        <f>IF(A8taxstdlife="n/a","n/a",IF(BI$3&gt;(A8taxstdlife+$E579),((Input!$M$150+Input!$M$116)*$M$7)-SUM($M579:BH579),((Input!$M$150+Input!$M$116)*$M$7)/A8taxstdlife))</f>
        <v>0</v>
      </c>
      <c r="BJ579" s="19"/>
      <c r="BK579" s="1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s="5" customFormat="1" hidden="1" outlineLevel="2" x14ac:dyDescent="0.2">
      <c r="A580" s="19"/>
      <c r="B580" s="19"/>
      <c r="C580" s="35"/>
      <c r="D580" s="469"/>
      <c r="E580" s="281">
        <v>8</v>
      </c>
      <c r="F580" s="37"/>
      <c r="G580" s="305"/>
      <c r="H580" s="307"/>
      <c r="I580" s="307"/>
      <c r="J580" s="307"/>
      <c r="K580" s="307"/>
      <c r="L580" s="307"/>
      <c r="M580" s="307"/>
      <c r="N580" s="306"/>
      <c r="O580" s="161">
        <f>IF(A8taxstdlife="n/a","n/a",IF(O$3&gt;(A8taxstdlife+$E580),((Input!$N$150+Input!$N$116)*$N$7)-SUM($N580:N580),((Input!$N$150+Input!$N$116)*$N$7)/A8taxstdlife))</f>
        <v>0</v>
      </c>
      <c r="P580" s="161">
        <f>IF(A8taxstdlife="n/a","n/a",IF(P$3&gt;(A8taxstdlife+$E580),((Input!$N$150+Input!$N$116)*$N$7)-SUM($N580:O580),((Input!$N$150+Input!$N$116)*$N$7)/A8taxstdlife))</f>
        <v>0</v>
      </c>
      <c r="Q580" s="161">
        <f>IF(A8taxstdlife="n/a","n/a",IF(Q$3&gt;(A8taxstdlife+$E580),((Input!$N$150+Input!$N$116)*$N$7)-SUM($N580:P580),((Input!$N$150+Input!$N$116)*$N$7)/A8taxstdlife))</f>
        <v>0</v>
      </c>
      <c r="R580" s="161">
        <f>IF(A8taxstdlife="n/a","n/a",IF(R$3&gt;(A8taxstdlife+$E580),((Input!$N$150+Input!$N$116)*$N$7)-SUM($N580:Q580),((Input!$N$150+Input!$N$116)*$N$7)/A8taxstdlife))</f>
        <v>0</v>
      </c>
      <c r="S580" s="161">
        <f>IF(A8taxstdlife="n/a","n/a",IF(S$3&gt;(A8taxstdlife+$E580),((Input!$N$150+Input!$N$116)*$N$7)-SUM($N580:R580),((Input!$N$150+Input!$N$116)*$N$7)/A8taxstdlife))</f>
        <v>0</v>
      </c>
      <c r="T580" s="161">
        <f>IF(A8taxstdlife="n/a","n/a",IF(T$3&gt;(A8taxstdlife+$E580),((Input!$N$150+Input!$N$116)*$N$7)-SUM($N580:S580),((Input!$N$150+Input!$N$116)*$N$7)/A8taxstdlife))</f>
        <v>0</v>
      </c>
      <c r="U580" s="161">
        <f>IF(A8taxstdlife="n/a","n/a",IF(U$3&gt;(A8taxstdlife+$E580),((Input!$N$150+Input!$N$116)*$N$7)-SUM($N580:T580),((Input!$N$150+Input!$N$116)*$N$7)/A8taxstdlife))</f>
        <v>0</v>
      </c>
      <c r="V580" s="161">
        <f>IF(A8taxstdlife="n/a","n/a",IF(V$3&gt;(A8taxstdlife+$E580),((Input!$N$150+Input!$N$116)*$N$7)-SUM($N580:U580),((Input!$N$150+Input!$N$116)*$N$7)/A8taxstdlife))</f>
        <v>0</v>
      </c>
      <c r="W580" s="161">
        <f>IF(A8taxstdlife="n/a","n/a",IF(W$3&gt;(A8taxstdlife+$E580),((Input!$N$150+Input!$N$116)*$N$7)-SUM($N580:V580),((Input!$N$150+Input!$N$116)*$N$7)/A8taxstdlife))</f>
        <v>0</v>
      </c>
      <c r="X580" s="161">
        <f>IF(A8taxstdlife="n/a","n/a",IF(X$3&gt;(A8taxstdlife+$E580),((Input!$N$150+Input!$N$116)*$N$7)-SUM($N580:W580),((Input!$N$150+Input!$N$116)*$N$7)/A8taxstdlife))</f>
        <v>0</v>
      </c>
      <c r="Y580" s="161">
        <f>IF(A8taxstdlife="n/a","n/a",IF(Y$3&gt;(A8taxstdlife+$E580),((Input!$N$150+Input!$N$116)*$N$7)-SUM($N580:X580),((Input!$N$150+Input!$N$116)*$N$7)/A8taxstdlife))</f>
        <v>0</v>
      </c>
      <c r="Z580" s="161">
        <f>IF(A8taxstdlife="n/a","n/a",IF(Z$3&gt;(A8taxstdlife+$E580),((Input!$N$150+Input!$N$116)*$N$7)-SUM($N580:Y580),((Input!$N$150+Input!$N$116)*$N$7)/A8taxstdlife))</f>
        <v>0</v>
      </c>
      <c r="AA580" s="161">
        <f>IF(A8taxstdlife="n/a","n/a",IF(AA$3&gt;(A8taxstdlife+$E580),((Input!$N$150+Input!$N$116)*$N$7)-SUM($N580:Z580),((Input!$N$150+Input!$N$116)*$N$7)/A8taxstdlife))</f>
        <v>0</v>
      </c>
      <c r="AB580" s="161">
        <f>IF(A8taxstdlife="n/a","n/a",IF(AB$3&gt;(A8taxstdlife+$E580),((Input!$N$150+Input!$N$116)*$N$7)-SUM($N580:AA580),((Input!$N$150+Input!$N$116)*$N$7)/A8taxstdlife))</f>
        <v>0</v>
      </c>
      <c r="AC580" s="161">
        <f>IF(A8taxstdlife="n/a","n/a",IF(AC$3&gt;(A8taxstdlife+$E580),((Input!$N$150+Input!$N$116)*$N$7)-SUM($N580:AB580),((Input!$N$150+Input!$N$116)*$N$7)/A8taxstdlife))</f>
        <v>0</v>
      </c>
      <c r="AD580" s="161">
        <f>IF(A8taxstdlife="n/a","n/a",IF(AD$3&gt;(A8taxstdlife+$E580),((Input!$N$150+Input!$N$116)*$N$7)-SUM($N580:AC580),((Input!$N$150+Input!$N$116)*$N$7)/A8taxstdlife))</f>
        <v>0</v>
      </c>
      <c r="AE580" s="161">
        <f>IF(A8taxstdlife="n/a","n/a",IF(AE$3&gt;(A8taxstdlife+$E580),((Input!$N$150+Input!$N$116)*$N$7)-SUM($N580:AD580),((Input!$N$150+Input!$N$116)*$N$7)/A8taxstdlife))</f>
        <v>0</v>
      </c>
      <c r="AF580" s="161">
        <f>IF(A8taxstdlife="n/a","n/a",IF(AF$3&gt;(A8taxstdlife+$E580),((Input!$N$150+Input!$N$116)*$N$7)-SUM($N580:AE580),((Input!$N$150+Input!$N$116)*$N$7)/A8taxstdlife))</f>
        <v>0</v>
      </c>
      <c r="AG580" s="161">
        <f>IF(A8taxstdlife="n/a","n/a",IF(AG$3&gt;(A8taxstdlife+$E580),((Input!$N$150+Input!$N$116)*$N$7)-SUM($N580:AF580),((Input!$N$150+Input!$N$116)*$N$7)/A8taxstdlife))</f>
        <v>0</v>
      </c>
      <c r="AH580" s="161">
        <f>IF(A8taxstdlife="n/a","n/a",IF(AH$3&gt;(A8taxstdlife+$E580),((Input!$N$150+Input!$N$116)*$N$7)-SUM($N580:AG580),((Input!$N$150+Input!$N$116)*$N$7)/A8taxstdlife))</f>
        <v>0</v>
      </c>
      <c r="AI580" s="161">
        <f>IF(A8taxstdlife="n/a","n/a",IF(AI$3&gt;(A8taxstdlife+$E580),((Input!$N$150+Input!$N$116)*$N$7)-SUM($N580:AH580),((Input!$N$150+Input!$N$116)*$N$7)/A8taxstdlife))</f>
        <v>0</v>
      </c>
      <c r="AJ580" s="161">
        <f>IF(A8taxstdlife="n/a","n/a",IF(AJ$3&gt;(A8taxstdlife+$E580),((Input!$N$150+Input!$N$116)*$N$7)-SUM($N580:AI580),((Input!$N$150+Input!$N$116)*$N$7)/A8taxstdlife))</f>
        <v>0</v>
      </c>
      <c r="AK580" s="161">
        <f>IF(A8taxstdlife="n/a","n/a",IF(AK$3&gt;(A8taxstdlife+$E580),((Input!$N$150+Input!$N$116)*$N$7)-SUM($N580:AJ580),((Input!$N$150+Input!$N$116)*$N$7)/A8taxstdlife))</f>
        <v>0</v>
      </c>
      <c r="AL580" s="161">
        <f>IF(A8taxstdlife="n/a","n/a",IF(AL$3&gt;(A8taxstdlife+$E580),((Input!$N$150+Input!$N$116)*$N$7)-SUM($N580:AK580),((Input!$N$150+Input!$N$116)*$N$7)/A8taxstdlife))</f>
        <v>0</v>
      </c>
      <c r="AM580" s="161">
        <f>IF(A8taxstdlife="n/a","n/a",IF(AM$3&gt;(A8taxstdlife+$E580),((Input!$N$150+Input!$N$116)*$N$7)-SUM($N580:AL580),((Input!$N$150+Input!$N$116)*$N$7)/A8taxstdlife))</f>
        <v>0</v>
      </c>
      <c r="AN580" s="161">
        <f>IF(A8taxstdlife="n/a","n/a",IF(AN$3&gt;(A8taxstdlife+$E580),((Input!$N$150+Input!$N$116)*$N$7)-SUM($N580:AM580),((Input!$N$150+Input!$N$116)*$N$7)/A8taxstdlife))</f>
        <v>0</v>
      </c>
      <c r="AO580" s="161">
        <f>IF(A8taxstdlife="n/a","n/a",IF(AO$3&gt;(A8taxstdlife+$E580),((Input!$N$150+Input!$N$116)*$N$7)-SUM($N580:AN580),((Input!$N$150+Input!$N$116)*$N$7)/A8taxstdlife))</f>
        <v>0</v>
      </c>
      <c r="AP580" s="161">
        <f>IF(A8taxstdlife="n/a","n/a",IF(AP$3&gt;(A8taxstdlife+$E580),((Input!$N$150+Input!$N$116)*$N$7)-SUM($N580:AO580),((Input!$N$150+Input!$N$116)*$N$7)/A8taxstdlife))</f>
        <v>0</v>
      </c>
      <c r="AQ580" s="161">
        <f>IF(A8taxstdlife="n/a","n/a",IF(AQ$3&gt;(A8taxstdlife+$E580),((Input!$N$150+Input!$N$116)*$N$7)-SUM($N580:AP580),((Input!$N$150+Input!$N$116)*$N$7)/A8taxstdlife))</f>
        <v>0</v>
      </c>
      <c r="AR580" s="161">
        <f>IF(A8taxstdlife="n/a","n/a",IF(AR$3&gt;(A8taxstdlife+$E580),((Input!$N$150+Input!$N$116)*$N$7)-SUM($N580:AQ580),((Input!$N$150+Input!$N$116)*$N$7)/A8taxstdlife))</f>
        <v>0</v>
      </c>
      <c r="AS580" s="161">
        <f>IF(A8taxstdlife="n/a","n/a",IF(AS$3&gt;(A8taxstdlife+$E580),((Input!$N$150+Input!$N$116)*$N$7)-SUM($N580:AR580),((Input!$N$150+Input!$N$116)*$N$7)/A8taxstdlife))</f>
        <v>0</v>
      </c>
      <c r="AT580" s="161">
        <f>IF(A8taxstdlife="n/a","n/a",IF(AT$3&gt;(A8taxstdlife+$E580),((Input!$N$150+Input!$N$116)*$N$7)-SUM($N580:AS580),((Input!$N$150+Input!$N$116)*$N$7)/A8taxstdlife))</f>
        <v>0</v>
      </c>
      <c r="AU580" s="161">
        <f>IF(A8taxstdlife="n/a","n/a",IF(AU$3&gt;(A8taxstdlife+$E580),((Input!$N$150+Input!$N$116)*$N$7)-SUM($N580:AT580),((Input!$N$150+Input!$N$116)*$N$7)/A8taxstdlife))</f>
        <v>0</v>
      </c>
      <c r="AV580" s="161">
        <f>IF(A8taxstdlife="n/a","n/a",IF(AV$3&gt;(A8taxstdlife+$E580),((Input!$N$150+Input!$N$116)*$N$7)-SUM($N580:AU580),((Input!$N$150+Input!$N$116)*$N$7)/A8taxstdlife))</f>
        <v>0</v>
      </c>
      <c r="AW580" s="161">
        <f>IF(A8taxstdlife="n/a","n/a",IF(AW$3&gt;(A8taxstdlife+$E580),((Input!$N$150+Input!$N$116)*$N$7)-SUM($N580:AV580),((Input!$N$150+Input!$N$116)*$N$7)/A8taxstdlife))</f>
        <v>0</v>
      </c>
      <c r="AX580" s="161">
        <f>IF(A8taxstdlife="n/a","n/a",IF(AX$3&gt;(A8taxstdlife+$E580),((Input!$N$150+Input!$N$116)*$N$7)-SUM($N580:AW580),((Input!$N$150+Input!$N$116)*$N$7)/A8taxstdlife))</f>
        <v>0</v>
      </c>
      <c r="AY580" s="161">
        <f>IF(A8taxstdlife="n/a","n/a",IF(AY$3&gt;(A8taxstdlife+$E580),((Input!$N$150+Input!$N$116)*$N$7)-SUM($N580:AX580),((Input!$N$150+Input!$N$116)*$N$7)/A8taxstdlife))</f>
        <v>0</v>
      </c>
      <c r="AZ580" s="161">
        <f>IF(A8taxstdlife="n/a","n/a",IF(AZ$3&gt;(A8taxstdlife+$E580),((Input!$N$150+Input!$N$116)*$N$7)-SUM($N580:AY580),((Input!$N$150+Input!$N$116)*$N$7)/A8taxstdlife))</f>
        <v>0</v>
      </c>
      <c r="BA580" s="161">
        <f>IF(A8taxstdlife="n/a","n/a",IF(BA$3&gt;(A8taxstdlife+$E580),((Input!$N$150+Input!$N$116)*$N$7)-SUM($N580:AZ580),((Input!$N$150+Input!$N$116)*$N$7)/A8taxstdlife))</f>
        <v>0</v>
      </c>
      <c r="BB580" s="161">
        <f>IF(A8taxstdlife="n/a","n/a",IF(BB$3&gt;(A8taxstdlife+$E580),((Input!$N$150+Input!$N$116)*$N$7)-SUM($N580:BA580),((Input!$N$150+Input!$N$116)*$N$7)/A8taxstdlife))</f>
        <v>0</v>
      </c>
      <c r="BC580" s="161">
        <f>IF(A8taxstdlife="n/a","n/a",IF(BC$3&gt;(A8taxstdlife+$E580),((Input!$N$150+Input!$N$116)*$N$7)-SUM($N580:BB580),((Input!$N$150+Input!$N$116)*$N$7)/A8taxstdlife))</f>
        <v>0</v>
      </c>
      <c r="BD580" s="161">
        <f>IF(A8taxstdlife="n/a","n/a",IF(BD$3&gt;(A8taxstdlife+$E580),((Input!$N$150+Input!$N$116)*$N$7)-SUM($N580:BC580),((Input!$N$150+Input!$N$116)*$N$7)/A8taxstdlife))</f>
        <v>0</v>
      </c>
      <c r="BE580" s="161">
        <f>IF(A8taxstdlife="n/a","n/a",IF(BE$3&gt;(A8taxstdlife+$E580),((Input!$N$150+Input!$N$116)*$N$7)-SUM($N580:BD580),((Input!$N$150+Input!$N$116)*$N$7)/A8taxstdlife))</f>
        <v>0</v>
      </c>
      <c r="BF580" s="161">
        <f>IF(A8taxstdlife="n/a","n/a",IF(BF$3&gt;(A8taxstdlife+$E580),((Input!$N$150+Input!$N$116)*$N$7)-SUM($N580:BE580),((Input!$N$150+Input!$N$116)*$N$7)/A8taxstdlife))</f>
        <v>0</v>
      </c>
      <c r="BG580" s="161">
        <f>IF(A8taxstdlife="n/a","n/a",IF(BG$3&gt;(A8taxstdlife+$E580),((Input!$N$150+Input!$N$116)*$N$7)-SUM($N580:BF580),((Input!$N$150+Input!$N$116)*$N$7)/A8taxstdlife))</f>
        <v>0</v>
      </c>
      <c r="BH580" s="161">
        <f>IF(A8taxstdlife="n/a","n/a",IF(BH$3&gt;(A8taxstdlife+$E580),((Input!$N$150+Input!$N$116)*$N$7)-SUM($N580:BG580),((Input!$N$150+Input!$N$116)*$N$7)/A8taxstdlife))</f>
        <v>0</v>
      </c>
      <c r="BI580" s="161">
        <f>IF(A8taxstdlife="n/a","n/a",IF(BI$3&gt;(A8taxstdlife+$E580),((Input!$N$150+Input!$N$116)*$N$7)-SUM($N580:BH580),((Input!$N$150+Input!$N$116)*$N$7)/A8taxstdlife))</f>
        <v>0</v>
      </c>
      <c r="BJ580" s="19"/>
      <c r="BK580" s="19"/>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s="5" customFormat="1" hidden="1" outlineLevel="2" x14ac:dyDescent="0.2">
      <c r="A581" s="19"/>
      <c r="B581" s="19"/>
      <c r="C581" s="35"/>
      <c r="D581" s="469"/>
      <c r="E581" s="281">
        <v>9</v>
      </c>
      <c r="F581" s="37"/>
      <c r="G581" s="305"/>
      <c r="H581" s="307"/>
      <c r="I581" s="307"/>
      <c r="J581" s="307"/>
      <c r="K581" s="307"/>
      <c r="L581" s="307"/>
      <c r="M581" s="307"/>
      <c r="N581" s="307"/>
      <c r="O581" s="306"/>
      <c r="P581" s="161">
        <f>IF(A8taxstdlife="n/a","n/a",IF(P$3&gt;(A8taxstdlife+$E581),((Input!$O$150+Input!$O$116)*$O$7)-SUM($O581:O581),((Input!$O$150+Input!$O$116)*$O$7)/A8taxstdlife))</f>
        <v>0</v>
      </c>
      <c r="Q581" s="161">
        <f>IF(A8taxstdlife="n/a","n/a",IF(Q$3&gt;(A8taxstdlife+$E581),((Input!$O$150+Input!$O$116)*$O$7)-SUM($O581:P581),((Input!$O$150+Input!$O$116)*$O$7)/A8taxstdlife))</f>
        <v>0</v>
      </c>
      <c r="R581" s="161">
        <f>IF(A8taxstdlife="n/a","n/a",IF(R$3&gt;(A8taxstdlife+$E581),((Input!$O$150+Input!$O$116)*$O$7)-SUM($O581:Q581),((Input!$O$150+Input!$O$116)*$O$7)/A8taxstdlife))</f>
        <v>0</v>
      </c>
      <c r="S581" s="161">
        <f>IF(A8taxstdlife="n/a","n/a",IF(S$3&gt;(A8taxstdlife+$E581),((Input!$O$150+Input!$O$116)*$O$7)-SUM($O581:R581),((Input!$O$150+Input!$O$116)*$O$7)/A8taxstdlife))</f>
        <v>0</v>
      </c>
      <c r="T581" s="161">
        <f>IF(A8taxstdlife="n/a","n/a",IF(T$3&gt;(A8taxstdlife+$E581),((Input!$O$150+Input!$O$116)*$O$7)-SUM($O581:S581),((Input!$O$150+Input!$O$116)*$O$7)/A8taxstdlife))</f>
        <v>0</v>
      </c>
      <c r="U581" s="161">
        <f>IF(A8taxstdlife="n/a","n/a",IF(U$3&gt;(A8taxstdlife+$E581),((Input!$O$150+Input!$O$116)*$O$7)-SUM($O581:T581),((Input!$O$150+Input!$O$116)*$O$7)/A8taxstdlife))</f>
        <v>0</v>
      </c>
      <c r="V581" s="161">
        <f>IF(A8taxstdlife="n/a","n/a",IF(V$3&gt;(A8taxstdlife+$E581),((Input!$O$150+Input!$O$116)*$O$7)-SUM($O581:U581),((Input!$O$150+Input!$O$116)*$O$7)/A8taxstdlife))</f>
        <v>0</v>
      </c>
      <c r="W581" s="161">
        <f>IF(A8taxstdlife="n/a","n/a",IF(W$3&gt;(A8taxstdlife+$E581),((Input!$O$150+Input!$O$116)*$O$7)-SUM($O581:V581),((Input!$O$150+Input!$O$116)*$O$7)/A8taxstdlife))</f>
        <v>0</v>
      </c>
      <c r="X581" s="161">
        <f>IF(A8taxstdlife="n/a","n/a",IF(X$3&gt;(A8taxstdlife+$E581),((Input!$O$150+Input!$O$116)*$O$7)-SUM($O581:W581),((Input!$O$150+Input!$O$116)*$O$7)/A8taxstdlife))</f>
        <v>0</v>
      </c>
      <c r="Y581" s="161">
        <f>IF(A8taxstdlife="n/a","n/a",IF(Y$3&gt;(A8taxstdlife+$E581),((Input!$O$150+Input!$O$116)*$O$7)-SUM($O581:X581),((Input!$O$150+Input!$O$116)*$O$7)/A8taxstdlife))</f>
        <v>0</v>
      </c>
      <c r="Z581" s="161">
        <f>IF(A8taxstdlife="n/a","n/a",IF(Z$3&gt;(A8taxstdlife+$E581),((Input!$O$150+Input!$O$116)*$O$7)-SUM($O581:Y581),((Input!$O$150+Input!$O$116)*$O$7)/A8taxstdlife))</f>
        <v>0</v>
      </c>
      <c r="AA581" s="161">
        <f>IF(A8taxstdlife="n/a","n/a",IF(AA$3&gt;(A8taxstdlife+$E581),((Input!$O$150+Input!$O$116)*$O$7)-SUM($O581:Z581),((Input!$O$150+Input!$O$116)*$O$7)/A8taxstdlife))</f>
        <v>0</v>
      </c>
      <c r="AB581" s="161">
        <f>IF(A8taxstdlife="n/a","n/a",IF(AB$3&gt;(A8taxstdlife+$E581),((Input!$O$150+Input!$O$116)*$O$7)-SUM($O581:AA581),((Input!$O$150+Input!$O$116)*$O$7)/A8taxstdlife))</f>
        <v>0</v>
      </c>
      <c r="AC581" s="161">
        <f>IF(A8taxstdlife="n/a","n/a",IF(AC$3&gt;(A8taxstdlife+$E581),((Input!$O$150+Input!$O$116)*$O$7)-SUM($O581:AB581),((Input!$O$150+Input!$O$116)*$O$7)/A8taxstdlife))</f>
        <v>0</v>
      </c>
      <c r="AD581" s="161">
        <f>IF(A8taxstdlife="n/a","n/a",IF(AD$3&gt;(A8taxstdlife+$E581),((Input!$O$150+Input!$O$116)*$O$7)-SUM($O581:AC581),((Input!$O$150+Input!$O$116)*$O$7)/A8taxstdlife))</f>
        <v>0</v>
      </c>
      <c r="AE581" s="161">
        <f>IF(A8taxstdlife="n/a","n/a",IF(AE$3&gt;(A8taxstdlife+$E581),((Input!$O$150+Input!$O$116)*$O$7)-SUM($O581:AD581),((Input!$O$150+Input!$O$116)*$O$7)/A8taxstdlife))</f>
        <v>0</v>
      </c>
      <c r="AF581" s="161">
        <f>IF(A8taxstdlife="n/a","n/a",IF(AF$3&gt;(A8taxstdlife+$E581),((Input!$O$150+Input!$O$116)*$O$7)-SUM($O581:AE581),((Input!$O$150+Input!$O$116)*$O$7)/A8taxstdlife))</f>
        <v>0</v>
      </c>
      <c r="AG581" s="161">
        <f>IF(A8taxstdlife="n/a","n/a",IF(AG$3&gt;(A8taxstdlife+$E581),((Input!$O$150+Input!$O$116)*$O$7)-SUM($O581:AF581),((Input!$O$150+Input!$O$116)*$O$7)/A8taxstdlife))</f>
        <v>0</v>
      </c>
      <c r="AH581" s="161">
        <f>IF(A8taxstdlife="n/a","n/a",IF(AH$3&gt;(A8taxstdlife+$E581),((Input!$O$150+Input!$O$116)*$O$7)-SUM($O581:AG581),((Input!$O$150+Input!$O$116)*$O$7)/A8taxstdlife))</f>
        <v>0</v>
      </c>
      <c r="AI581" s="161">
        <f>IF(A8taxstdlife="n/a","n/a",IF(AI$3&gt;(A8taxstdlife+$E581),((Input!$O$150+Input!$O$116)*$O$7)-SUM($O581:AH581),((Input!$O$150+Input!$O$116)*$O$7)/A8taxstdlife))</f>
        <v>0</v>
      </c>
      <c r="AJ581" s="161">
        <f>IF(A8taxstdlife="n/a","n/a",IF(AJ$3&gt;(A8taxstdlife+$E581),((Input!$O$150+Input!$O$116)*$O$7)-SUM($O581:AI581),((Input!$O$150+Input!$O$116)*$O$7)/A8taxstdlife))</f>
        <v>0</v>
      </c>
      <c r="AK581" s="161">
        <f>IF(A8taxstdlife="n/a","n/a",IF(AK$3&gt;(A8taxstdlife+$E581),((Input!$O$150+Input!$O$116)*$O$7)-SUM($O581:AJ581),((Input!$O$150+Input!$O$116)*$O$7)/A8taxstdlife))</f>
        <v>0</v>
      </c>
      <c r="AL581" s="161">
        <f>IF(A8taxstdlife="n/a","n/a",IF(AL$3&gt;(A8taxstdlife+$E581),((Input!$O$150+Input!$O$116)*$O$7)-SUM($O581:AK581),((Input!$O$150+Input!$O$116)*$O$7)/A8taxstdlife))</f>
        <v>0</v>
      </c>
      <c r="AM581" s="161">
        <f>IF(A8taxstdlife="n/a","n/a",IF(AM$3&gt;(A8taxstdlife+$E581),((Input!$O$150+Input!$O$116)*$O$7)-SUM($O581:AL581),((Input!$O$150+Input!$O$116)*$O$7)/A8taxstdlife))</f>
        <v>0</v>
      </c>
      <c r="AN581" s="161">
        <f>IF(A8taxstdlife="n/a","n/a",IF(AN$3&gt;(A8taxstdlife+$E581),((Input!$O$150+Input!$O$116)*$O$7)-SUM($O581:AM581),((Input!$O$150+Input!$O$116)*$O$7)/A8taxstdlife))</f>
        <v>0</v>
      </c>
      <c r="AO581" s="161">
        <f>IF(A8taxstdlife="n/a","n/a",IF(AO$3&gt;(A8taxstdlife+$E581),((Input!$O$150+Input!$O$116)*$O$7)-SUM($O581:AN581),((Input!$O$150+Input!$O$116)*$O$7)/A8taxstdlife))</f>
        <v>0</v>
      </c>
      <c r="AP581" s="161">
        <f>IF(A8taxstdlife="n/a","n/a",IF(AP$3&gt;(A8taxstdlife+$E581),((Input!$O$150+Input!$O$116)*$O$7)-SUM($O581:AO581),((Input!$O$150+Input!$O$116)*$O$7)/A8taxstdlife))</f>
        <v>0</v>
      </c>
      <c r="AQ581" s="161">
        <f>IF(A8taxstdlife="n/a","n/a",IF(AQ$3&gt;(A8taxstdlife+$E581),((Input!$O$150+Input!$O$116)*$O$7)-SUM($O581:AP581),((Input!$O$150+Input!$O$116)*$O$7)/A8taxstdlife))</f>
        <v>0</v>
      </c>
      <c r="AR581" s="161">
        <f>IF(A8taxstdlife="n/a","n/a",IF(AR$3&gt;(A8taxstdlife+$E581),((Input!$O$150+Input!$O$116)*$O$7)-SUM($O581:AQ581),((Input!$O$150+Input!$O$116)*$O$7)/A8taxstdlife))</f>
        <v>0</v>
      </c>
      <c r="AS581" s="161">
        <f>IF(A8taxstdlife="n/a","n/a",IF(AS$3&gt;(A8taxstdlife+$E581),((Input!$O$150+Input!$O$116)*$O$7)-SUM($O581:AR581),((Input!$O$150+Input!$O$116)*$O$7)/A8taxstdlife))</f>
        <v>0</v>
      </c>
      <c r="AT581" s="161">
        <f>IF(A8taxstdlife="n/a","n/a",IF(AT$3&gt;(A8taxstdlife+$E581),((Input!$O$150+Input!$O$116)*$O$7)-SUM($O581:AS581),((Input!$O$150+Input!$O$116)*$O$7)/A8taxstdlife))</f>
        <v>0</v>
      </c>
      <c r="AU581" s="161">
        <f>IF(A8taxstdlife="n/a","n/a",IF(AU$3&gt;(A8taxstdlife+$E581),((Input!$O$150+Input!$O$116)*$O$7)-SUM($O581:AT581),((Input!$O$150+Input!$O$116)*$O$7)/A8taxstdlife))</f>
        <v>0</v>
      </c>
      <c r="AV581" s="161">
        <f>IF(A8taxstdlife="n/a","n/a",IF(AV$3&gt;(A8taxstdlife+$E581),((Input!$O$150+Input!$O$116)*$O$7)-SUM($O581:AU581),((Input!$O$150+Input!$O$116)*$O$7)/A8taxstdlife))</f>
        <v>0</v>
      </c>
      <c r="AW581" s="161">
        <f>IF(A8taxstdlife="n/a","n/a",IF(AW$3&gt;(A8taxstdlife+$E581),((Input!$O$150+Input!$O$116)*$O$7)-SUM($O581:AV581),((Input!$O$150+Input!$O$116)*$O$7)/A8taxstdlife))</f>
        <v>0</v>
      </c>
      <c r="AX581" s="161">
        <f>IF(A8taxstdlife="n/a","n/a",IF(AX$3&gt;(A8taxstdlife+$E581),((Input!$O$150+Input!$O$116)*$O$7)-SUM($O581:AW581),((Input!$O$150+Input!$O$116)*$O$7)/A8taxstdlife))</f>
        <v>0</v>
      </c>
      <c r="AY581" s="161">
        <f>IF(A8taxstdlife="n/a","n/a",IF(AY$3&gt;(A8taxstdlife+$E581),((Input!$O$150+Input!$O$116)*$O$7)-SUM($O581:AX581),((Input!$O$150+Input!$O$116)*$O$7)/A8taxstdlife))</f>
        <v>0</v>
      </c>
      <c r="AZ581" s="161">
        <f>IF(A8taxstdlife="n/a","n/a",IF(AZ$3&gt;(A8taxstdlife+$E581),((Input!$O$150+Input!$O$116)*$O$7)-SUM($O581:AY581),((Input!$O$150+Input!$O$116)*$O$7)/A8taxstdlife))</f>
        <v>0</v>
      </c>
      <c r="BA581" s="161">
        <f>IF(A8taxstdlife="n/a","n/a",IF(BA$3&gt;(A8taxstdlife+$E581),((Input!$O$150+Input!$O$116)*$O$7)-SUM($O581:AZ581),((Input!$O$150+Input!$O$116)*$O$7)/A8taxstdlife))</f>
        <v>0</v>
      </c>
      <c r="BB581" s="161">
        <f>IF(A8taxstdlife="n/a","n/a",IF(BB$3&gt;(A8taxstdlife+$E581),((Input!$O$150+Input!$O$116)*$O$7)-SUM($O581:BA581),((Input!$O$150+Input!$O$116)*$O$7)/A8taxstdlife))</f>
        <v>0</v>
      </c>
      <c r="BC581" s="161">
        <f>IF(A8taxstdlife="n/a","n/a",IF(BC$3&gt;(A8taxstdlife+$E581),((Input!$O$150+Input!$O$116)*$O$7)-SUM($O581:BB581),((Input!$O$150+Input!$O$116)*$O$7)/A8taxstdlife))</f>
        <v>0</v>
      </c>
      <c r="BD581" s="161">
        <f>IF(A8taxstdlife="n/a","n/a",IF(BD$3&gt;(A8taxstdlife+$E581),((Input!$O$150+Input!$O$116)*$O$7)-SUM($O581:BC581),((Input!$O$150+Input!$O$116)*$O$7)/A8taxstdlife))</f>
        <v>0</v>
      </c>
      <c r="BE581" s="161">
        <f>IF(A8taxstdlife="n/a","n/a",IF(BE$3&gt;(A8taxstdlife+$E581),((Input!$O$150+Input!$O$116)*$O$7)-SUM($O581:BD581),((Input!$O$150+Input!$O$116)*$O$7)/A8taxstdlife))</f>
        <v>0</v>
      </c>
      <c r="BF581" s="161">
        <f>IF(A8taxstdlife="n/a","n/a",IF(BF$3&gt;(A8taxstdlife+$E581),((Input!$O$150+Input!$O$116)*$O$7)-SUM($O581:BE581),((Input!$O$150+Input!$O$116)*$O$7)/A8taxstdlife))</f>
        <v>0</v>
      </c>
      <c r="BG581" s="161">
        <f>IF(A8taxstdlife="n/a","n/a",IF(BG$3&gt;(A8taxstdlife+$E581),((Input!$O$150+Input!$O$116)*$O$7)-SUM($O581:BF581),((Input!$O$150+Input!$O$116)*$O$7)/A8taxstdlife))</f>
        <v>0</v>
      </c>
      <c r="BH581" s="161">
        <f>IF(A8taxstdlife="n/a","n/a",IF(BH$3&gt;(A8taxstdlife+$E581),((Input!$O$150+Input!$O$116)*$O$7)-SUM($O581:BG581),((Input!$O$150+Input!$O$116)*$O$7)/A8taxstdlife))</f>
        <v>0</v>
      </c>
      <c r="BI581" s="161">
        <f>IF(A8taxstdlife="n/a","n/a",IF(BI$3&gt;(A8taxstdlife+$E581),((Input!$O$150+Input!$O$116)*$O$7)-SUM($O581:BH581),((Input!$O$150+Input!$O$116)*$O$7)/A8taxstdlife))</f>
        <v>0</v>
      </c>
      <c r="BJ581" s="19"/>
      <c r="BK581" s="19"/>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s="5" customFormat="1" hidden="1" outlineLevel="2" x14ac:dyDescent="0.2">
      <c r="A582" s="19"/>
      <c r="B582" s="19"/>
      <c r="C582" s="35"/>
      <c r="D582" s="469"/>
      <c r="E582" s="282">
        <v>10</v>
      </c>
      <c r="F582" s="37"/>
      <c r="G582" s="305"/>
      <c r="H582" s="307"/>
      <c r="I582" s="307"/>
      <c r="J582" s="307"/>
      <c r="K582" s="307"/>
      <c r="L582" s="307"/>
      <c r="M582" s="307"/>
      <c r="N582" s="307"/>
      <c r="O582" s="307"/>
      <c r="P582" s="306"/>
      <c r="Q582" s="161">
        <f>IF(A8taxstdlife="n/a","n/a",IF(Q$3&gt;(A8taxstdlife+$E582),((Input!$P$150+Input!$P$116)*$P$7)-SUM($P582:P582),((Input!$P$150+Input!$P$116)*$P$7)/A8taxstdlife))</f>
        <v>0</v>
      </c>
      <c r="R582" s="161">
        <f>IF(A8taxstdlife="n/a","n/a",IF(R$3&gt;(A8taxstdlife+$E582),((Input!$P$150+Input!$P$116)*$P$7)-SUM($P582:Q582),((Input!$P$150+Input!$P$116)*$P$7)/A8taxstdlife))</f>
        <v>0</v>
      </c>
      <c r="S582" s="161">
        <f>IF(A8taxstdlife="n/a","n/a",IF(S$3&gt;(A8taxstdlife+$E582),((Input!$P$150+Input!$P$116)*$P$7)-SUM($P582:R582),((Input!$P$150+Input!$P$116)*$P$7)/A8taxstdlife))</f>
        <v>0</v>
      </c>
      <c r="T582" s="161">
        <f>IF(A8taxstdlife="n/a","n/a",IF(T$3&gt;(A8taxstdlife+$E582),((Input!$P$150+Input!$P$116)*$P$7)-SUM($P582:S582),((Input!$P$150+Input!$P$116)*$P$7)/A8taxstdlife))</f>
        <v>0</v>
      </c>
      <c r="U582" s="161">
        <f>IF(A8taxstdlife="n/a","n/a",IF(U$3&gt;(A8taxstdlife+$E582),((Input!$P$150+Input!$P$116)*$P$7)-SUM($P582:T582),((Input!$P$150+Input!$P$116)*$P$7)/A8taxstdlife))</f>
        <v>0</v>
      </c>
      <c r="V582" s="161">
        <f>IF(A8taxstdlife="n/a","n/a",IF(V$3&gt;(A8taxstdlife+$E582),((Input!$P$150+Input!$P$116)*$P$7)-SUM($P582:U582),((Input!$P$150+Input!$P$116)*$P$7)/A8taxstdlife))</f>
        <v>0</v>
      </c>
      <c r="W582" s="161">
        <f>IF(A8taxstdlife="n/a","n/a",IF(W$3&gt;(A8taxstdlife+$E582),((Input!$P$150+Input!$P$116)*$P$7)-SUM($P582:V582),((Input!$P$150+Input!$P$116)*$P$7)/A8taxstdlife))</f>
        <v>0</v>
      </c>
      <c r="X582" s="161">
        <f>IF(A8taxstdlife="n/a","n/a",IF(X$3&gt;(A8taxstdlife+$E582),((Input!$P$150+Input!$P$116)*$P$7)-SUM($P582:W582),((Input!$P$150+Input!$P$116)*$P$7)/A8taxstdlife))</f>
        <v>0</v>
      </c>
      <c r="Y582" s="161">
        <f>IF(A8taxstdlife="n/a","n/a",IF(Y$3&gt;(A8taxstdlife+$E582),((Input!$P$150+Input!$P$116)*$P$7)-SUM($P582:X582),((Input!$P$150+Input!$P$116)*$P$7)/A8taxstdlife))</f>
        <v>0</v>
      </c>
      <c r="Z582" s="161">
        <f>IF(A8taxstdlife="n/a","n/a",IF(Z$3&gt;(A8taxstdlife+$E582),((Input!$P$150+Input!$P$116)*$P$7)-SUM($P582:Y582),((Input!$P$150+Input!$P$116)*$P$7)/A8taxstdlife))</f>
        <v>0</v>
      </c>
      <c r="AA582" s="161">
        <f>IF(A8taxstdlife="n/a","n/a",IF(AA$3&gt;(A8taxstdlife+$E582),((Input!$P$150+Input!$P$116)*$P$7)-SUM($P582:Z582),((Input!$P$150+Input!$P$116)*$P$7)/A8taxstdlife))</f>
        <v>0</v>
      </c>
      <c r="AB582" s="161">
        <f>IF(A8taxstdlife="n/a","n/a",IF(AB$3&gt;(A8taxstdlife+$E582),((Input!$P$150+Input!$P$116)*$P$7)-SUM($P582:AA582),((Input!$P$150+Input!$P$116)*$P$7)/A8taxstdlife))</f>
        <v>0</v>
      </c>
      <c r="AC582" s="161">
        <f>IF(A8taxstdlife="n/a","n/a",IF(AC$3&gt;(A8taxstdlife+$E582),((Input!$P$150+Input!$P$116)*$P$7)-SUM($P582:AB582),((Input!$P$150+Input!$P$116)*$P$7)/A8taxstdlife))</f>
        <v>0</v>
      </c>
      <c r="AD582" s="161">
        <f>IF(A8taxstdlife="n/a","n/a",IF(AD$3&gt;(A8taxstdlife+$E582),((Input!$P$150+Input!$P$116)*$P$7)-SUM($P582:AC582),((Input!$P$150+Input!$P$116)*$P$7)/A8taxstdlife))</f>
        <v>0</v>
      </c>
      <c r="AE582" s="161">
        <f>IF(A8taxstdlife="n/a","n/a",IF(AE$3&gt;(A8taxstdlife+$E582),((Input!$P$150+Input!$P$116)*$P$7)-SUM($P582:AD582),((Input!$P$150+Input!$P$116)*$P$7)/A8taxstdlife))</f>
        <v>0</v>
      </c>
      <c r="AF582" s="161">
        <f>IF(A8taxstdlife="n/a","n/a",IF(AF$3&gt;(A8taxstdlife+$E582),((Input!$P$150+Input!$P$116)*$P$7)-SUM($P582:AE582),((Input!$P$150+Input!$P$116)*$P$7)/A8taxstdlife))</f>
        <v>0</v>
      </c>
      <c r="AG582" s="161">
        <f>IF(A8taxstdlife="n/a","n/a",IF(AG$3&gt;(A8taxstdlife+$E582),((Input!$P$150+Input!$P$116)*$P$7)-SUM($P582:AF582),((Input!$P$150+Input!$P$116)*$P$7)/A8taxstdlife))</f>
        <v>0</v>
      </c>
      <c r="AH582" s="161">
        <f>IF(A8taxstdlife="n/a","n/a",IF(AH$3&gt;(A8taxstdlife+$E582),((Input!$P$150+Input!$P$116)*$P$7)-SUM($P582:AG582),((Input!$P$150+Input!$P$116)*$P$7)/A8taxstdlife))</f>
        <v>0</v>
      </c>
      <c r="AI582" s="161">
        <f>IF(A8taxstdlife="n/a","n/a",IF(AI$3&gt;(A8taxstdlife+$E582),((Input!$P$150+Input!$P$116)*$P$7)-SUM($P582:AH582),((Input!$P$150+Input!$P$116)*$P$7)/A8taxstdlife))</f>
        <v>0</v>
      </c>
      <c r="AJ582" s="161">
        <f>IF(A8taxstdlife="n/a","n/a",IF(AJ$3&gt;(A8taxstdlife+$E582),((Input!$P$150+Input!$P$116)*$P$7)-SUM($P582:AI582),((Input!$P$150+Input!$P$116)*$P$7)/A8taxstdlife))</f>
        <v>0</v>
      </c>
      <c r="AK582" s="161">
        <f>IF(A8taxstdlife="n/a","n/a",IF(AK$3&gt;(A8taxstdlife+$E582),((Input!$P$150+Input!$P$116)*$P$7)-SUM($P582:AJ582),((Input!$P$150+Input!$P$116)*$P$7)/A8taxstdlife))</f>
        <v>0</v>
      </c>
      <c r="AL582" s="161">
        <f>IF(A8taxstdlife="n/a","n/a",IF(AL$3&gt;(A8taxstdlife+$E582),((Input!$P$150+Input!$P$116)*$P$7)-SUM($P582:AK582),((Input!$P$150+Input!$P$116)*$P$7)/A8taxstdlife))</f>
        <v>0</v>
      </c>
      <c r="AM582" s="161">
        <f>IF(A8taxstdlife="n/a","n/a",IF(AM$3&gt;(A8taxstdlife+$E582),((Input!$P$150+Input!$P$116)*$P$7)-SUM($P582:AL582),((Input!$P$150+Input!$P$116)*$P$7)/A8taxstdlife))</f>
        <v>0</v>
      </c>
      <c r="AN582" s="161">
        <f>IF(A8taxstdlife="n/a","n/a",IF(AN$3&gt;(A8taxstdlife+$E582),((Input!$P$150+Input!$P$116)*$P$7)-SUM($P582:AM582),((Input!$P$150+Input!$P$116)*$P$7)/A8taxstdlife))</f>
        <v>0</v>
      </c>
      <c r="AO582" s="161">
        <f>IF(A8taxstdlife="n/a","n/a",IF(AO$3&gt;(A8taxstdlife+$E582),((Input!$P$150+Input!$P$116)*$P$7)-SUM($P582:AN582),((Input!$P$150+Input!$P$116)*$P$7)/A8taxstdlife))</f>
        <v>0</v>
      </c>
      <c r="AP582" s="161">
        <f>IF(A8taxstdlife="n/a","n/a",IF(AP$3&gt;(A8taxstdlife+$E582),((Input!$P$150+Input!$P$116)*$P$7)-SUM($P582:AO582),((Input!$P$150+Input!$P$116)*$P$7)/A8taxstdlife))</f>
        <v>0</v>
      </c>
      <c r="AQ582" s="161">
        <f>IF(A8taxstdlife="n/a","n/a",IF(AQ$3&gt;(A8taxstdlife+$E582),((Input!$P$150+Input!$P$116)*$P$7)-SUM($P582:AP582),((Input!$P$150+Input!$P$116)*$P$7)/A8taxstdlife))</f>
        <v>0</v>
      </c>
      <c r="AR582" s="161">
        <f>IF(A8taxstdlife="n/a","n/a",IF(AR$3&gt;(A8taxstdlife+$E582),((Input!$P$150+Input!$P$116)*$P$7)-SUM($P582:AQ582),((Input!$P$150+Input!$P$116)*$P$7)/A8taxstdlife))</f>
        <v>0</v>
      </c>
      <c r="AS582" s="161">
        <f>IF(A8taxstdlife="n/a","n/a",IF(AS$3&gt;(A8taxstdlife+$E582),((Input!$P$150+Input!$P$116)*$P$7)-SUM($P582:AR582),((Input!$P$150+Input!$P$116)*$P$7)/A8taxstdlife))</f>
        <v>0</v>
      </c>
      <c r="AT582" s="161">
        <f>IF(A8taxstdlife="n/a","n/a",IF(AT$3&gt;(A8taxstdlife+$E582),((Input!$P$150+Input!$P$116)*$P$7)-SUM($P582:AS582),((Input!$P$150+Input!$P$116)*$P$7)/A8taxstdlife))</f>
        <v>0</v>
      </c>
      <c r="AU582" s="161">
        <f>IF(A8taxstdlife="n/a","n/a",IF(AU$3&gt;(A8taxstdlife+$E582),((Input!$P$150+Input!$P$116)*$P$7)-SUM($P582:AT582),((Input!$P$150+Input!$P$116)*$P$7)/A8taxstdlife))</f>
        <v>0</v>
      </c>
      <c r="AV582" s="161">
        <f>IF(A8taxstdlife="n/a","n/a",IF(AV$3&gt;(A8taxstdlife+$E582),((Input!$P$150+Input!$P$116)*$P$7)-SUM($P582:AU582),((Input!$P$150+Input!$P$116)*$P$7)/A8taxstdlife))</f>
        <v>0</v>
      </c>
      <c r="AW582" s="161">
        <f>IF(A8taxstdlife="n/a","n/a",IF(AW$3&gt;(A8taxstdlife+$E582),((Input!$P$150+Input!$P$116)*$P$7)-SUM($P582:AV582),((Input!$P$150+Input!$P$116)*$P$7)/A8taxstdlife))</f>
        <v>0</v>
      </c>
      <c r="AX582" s="161">
        <f>IF(A8taxstdlife="n/a","n/a",IF(AX$3&gt;(A8taxstdlife+$E582),((Input!$P$150+Input!$P$116)*$P$7)-SUM($P582:AW582),((Input!$P$150+Input!$P$116)*$P$7)/A8taxstdlife))</f>
        <v>0</v>
      </c>
      <c r="AY582" s="161">
        <f>IF(A8taxstdlife="n/a","n/a",IF(AY$3&gt;(A8taxstdlife+$E582),((Input!$P$150+Input!$P$116)*$P$7)-SUM($P582:AX582),((Input!$P$150+Input!$P$116)*$P$7)/A8taxstdlife))</f>
        <v>0</v>
      </c>
      <c r="AZ582" s="161">
        <f>IF(A8taxstdlife="n/a","n/a",IF(AZ$3&gt;(A8taxstdlife+$E582),((Input!$P$150+Input!$P$116)*$P$7)-SUM($P582:AY582),((Input!$P$150+Input!$P$116)*$P$7)/A8taxstdlife))</f>
        <v>0</v>
      </c>
      <c r="BA582" s="161">
        <f>IF(A8taxstdlife="n/a","n/a",IF(BA$3&gt;(A8taxstdlife+$E582),((Input!$P$150+Input!$P$116)*$P$7)-SUM($P582:AZ582),((Input!$P$150+Input!$P$116)*$P$7)/A8taxstdlife))</f>
        <v>0</v>
      </c>
      <c r="BB582" s="161">
        <f>IF(A8taxstdlife="n/a","n/a",IF(BB$3&gt;(A8taxstdlife+$E582),((Input!$P$150+Input!$P$116)*$P$7)-SUM($P582:BA582),((Input!$P$150+Input!$P$116)*$P$7)/A8taxstdlife))</f>
        <v>0</v>
      </c>
      <c r="BC582" s="161">
        <f>IF(A8taxstdlife="n/a","n/a",IF(BC$3&gt;(A8taxstdlife+$E582),((Input!$P$150+Input!$P$116)*$P$7)-SUM($P582:BB582),((Input!$P$150+Input!$P$116)*$P$7)/A8taxstdlife))</f>
        <v>0</v>
      </c>
      <c r="BD582" s="161">
        <f>IF(A8taxstdlife="n/a","n/a",IF(BD$3&gt;(A8taxstdlife+$E582),((Input!$P$150+Input!$P$116)*$P$7)-SUM($P582:BC582),((Input!$P$150+Input!$P$116)*$P$7)/A8taxstdlife))</f>
        <v>0</v>
      </c>
      <c r="BE582" s="161">
        <f>IF(A8taxstdlife="n/a","n/a",IF(BE$3&gt;(A8taxstdlife+$E582),((Input!$P$150+Input!$P$116)*$P$7)-SUM($P582:BD582),((Input!$P$150+Input!$P$116)*$P$7)/A8taxstdlife))</f>
        <v>0</v>
      </c>
      <c r="BF582" s="161">
        <f>IF(A8taxstdlife="n/a","n/a",IF(BF$3&gt;(A8taxstdlife+$E582),((Input!$P$150+Input!$P$116)*$P$7)-SUM($P582:BE582),((Input!$P$150+Input!$P$116)*$P$7)/A8taxstdlife))</f>
        <v>0</v>
      </c>
      <c r="BG582" s="161">
        <f>IF(A8taxstdlife="n/a","n/a",IF(BG$3&gt;(A8taxstdlife+$E582),((Input!$P$150+Input!$P$116)*$P$7)-SUM($P582:BF582),((Input!$P$150+Input!$P$116)*$P$7)/A8taxstdlife))</f>
        <v>0</v>
      </c>
      <c r="BH582" s="161">
        <f>IF(A8taxstdlife="n/a","n/a",IF(BH$3&gt;(A8taxstdlife+$E582),((Input!$P$150+Input!$P$116)*$P$7)-SUM($P582:BG582),((Input!$P$150+Input!$P$116)*$P$7)/A8taxstdlife))</f>
        <v>0</v>
      </c>
      <c r="BI582" s="161">
        <f>IF(A8taxstdlife="n/a","n/a",IF(BI$3&gt;(A8taxstdlife+$E582),((Input!$P$150+Input!$P$116)*$P$7)-SUM($P582:BH582),((Input!$P$150+Input!$P$116)*$P$7)/A8taxstdlife))</f>
        <v>0</v>
      </c>
      <c r="BJ582" s="19"/>
      <c r="BK582" s="19"/>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s="5" customFormat="1" hidden="1" outlineLevel="1" x14ac:dyDescent="0.2">
      <c r="A583" s="19"/>
      <c r="B583" s="19"/>
      <c r="C583" s="35" t="str">
        <f>Asset8</f>
        <v>Customer Metering (digital)</v>
      </c>
      <c r="D583" s="19"/>
      <c r="E583" s="19"/>
      <c r="F583" s="32"/>
      <c r="G583" s="156">
        <f t="shared" ref="G583:AL583" si="120">SUM(G571:G582)</f>
        <v>7.5015629798226682</v>
      </c>
      <c r="H583" s="156">
        <f t="shared" si="120"/>
        <v>7.7891978446987427</v>
      </c>
      <c r="I583" s="156">
        <f t="shared" si="120"/>
        <v>8.0311291900495085</v>
      </c>
      <c r="J583" s="156">
        <f t="shared" si="120"/>
        <v>8.4037669960713242</v>
      </c>
      <c r="K583" s="156">
        <f t="shared" si="120"/>
        <v>8.8286544803660369</v>
      </c>
      <c r="L583" s="156">
        <f t="shared" si="120"/>
        <v>9.1741502170635929</v>
      </c>
      <c r="M583" s="156">
        <f t="shared" si="120"/>
        <v>9.1741502170635929</v>
      </c>
      <c r="N583" s="156">
        <f t="shared" si="120"/>
        <v>9.1741502170635929</v>
      </c>
      <c r="O583" s="156">
        <f t="shared" si="120"/>
        <v>9.1741502170635929</v>
      </c>
      <c r="P583" s="156">
        <f t="shared" si="120"/>
        <v>9.1741502170635929</v>
      </c>
      <c r="Q583" s="156">
        <f t="shared" si="120"/>
        <v>9.1741502170635929</v>
      </c>
      <c r="R583" s="156">
        <f t="shared" si="120"/>
        <v>9.1741502170635929</v>
      </c>
      <c r="S583" s="156">
        <f t="shared" si="120"/>
        <v>8.2196899697185764</v>
      </c>
      <c r="T583" s="156">
        <f t="shared" si="120"/>
        <v>1.672587237240923</v>
      </c>
      <c r="U583" s="156">
        <f t="shared" si="120"/>
        <v>1.672587237240923</v>
      </c>
      <c r="V583" s="156">
        <f t="shared" si="120"/>
        <v>1.672587237240923</v>
      </c>
      <c r="W583" s="156">
        <f t="shared" si="120"/>
        <v>1.3849523723648478</v>
      </c>
      <c r="X583" s="156">
        <f t="shared" si="120"/>
        <v>1.1430210270140833</v>
      </c>
      <c r="Y583" s="156">
        <f t="shared" si="120"/>
        <v>0.77038322099226919</v>
      </c>
      <c r="Z583" s="156">
        <f t="shared" si="120"/>
        <v>0.34549573669755712</v>
      </c>
      <c r="AA583" s="156">
        <f t="shared" si="120"/>
        <v>0</v>
      </c>
      <c r="AB583" s="156">
        <f t="shared" si="120"/>
        <v>0</v>
      </c>
      <c r="AC583" s="156">
        <f t="shared" si="120"/>
        <v>0</v>
      </c>
      <c r="AD583" s="156">
        <f t="shared" si="120"/>
        <v>0</v>
      </c>
      <c r="AE583" s="156">
        <f t="shared" si="120"/>
        <v>0</v>
      </c>
      <c r="AF583" s="156">
        <f t="shared" si="120"/>
        <v>0</v>
      </c>
      <c r="AG583" s="156">
        <f t="shared" si="120"/>
        <v>0</v>
      </c>
      <c r="AH583" s="156">
        <f t="shared" si="120"/>
        <v>0</v>
      </c>
      <c r="AI583" s="156">
        <f t="shared" si="120"/>
        <v>0</v>
      </c>
      <c r="AJ583" s="156">
        <f t="shared" si="120"/>
        <v>0</v>
      </c>
      <c r="AK583" s="156">
        <f t="shared" si="120"/>
        <v>0</v>
      </c>
      <c r="AL583" s="156">
        <f t="shared" si="120"/>
        <v>0</v>
      </c>
      <c r="AM583" s="156">
        <f t="shared" ref="AM583:BI583" si="121">SUM(AM571:AM582)</f>
        <v>0</v>
      </c>
      <c r="AN583" s="156">
        <f t="shared" si="121"/>
        <v>0</v>
      </c>
      <c r="AO583" s="156">
        <f t="shared" si="121"/>
        <v>0</v>
      </c>
      <c r="AP583" s="156">
        <f t="shared" si="121"/>
        <v>0</v>
      </c>
      <c r="AQ583" s="156">
        <f t="shared" si="121"/>
        <v>0</v>
      </c>
      <c r="AR583" s="156">
        <f t="shared" si="121"/>
        <v>0</v>
      </c>
      <c r="AS583" s="156">
        <f t="shared" si="121"/>
        <v>0</v>
      </c>
      <c r="AT583" s="156">
        <f t="shared" si="121"/>
        <v>0</v>
      </c>
      <c r="AU583" s="156">
        <f t="shared" si="121"/>
        <v>0</v>
      </c>
      <c r="AV583" s="156">
        <f t="shared" si="121"/>
        <v>0</v>
      </c>
      <c r="AW583" s="156">
        <f t="shared" si="121"/>
        <v>0</v>
      </c>
      <c r="AX583" s="156">
        <f t="shared" si="121"/>
        <v>0</v>
      </c>
      <c r="AY583" s="156">
        <f t="shared" si="121"/>
        <v>0</v>
      </c>
      <c r="AZ583" s="156">
        <f t="shared" si="121"/>
        <v>0</v>
      </c>
      <c r="BA583" s="156">
        <f t="shared" si="121"/>
        <v>0</v>
      </c>
      <c r="BB583" s="156">
        <f t="shared" si="121"/>
        <v>0</v>
      </c>
      <c r="BC583" s="156">
        <f t="shared" si="121"/>
        <v>0</v>
      </c>
      <c r="BD583" s="156">
        <f t="shared" si="121"/>
        <v>0</v>
      </c>
      <c r="BE583" s="156">
        <f t="shared" si="121"/>
        <v>0</v>
      </c>
      <c r="BF583" s="156">
        <f t="shared" si="121"/>
        <v>0</v>
      </c>
      <c r="BG583" s="156">
        <f t="shared" si="121"/>
        <v>0</v>
      </c>
      <c r="BH583" s="156">
        <f t="shared" si="121"/>
        <v>0</v>
      </c>
      <c r="BI583" s="156">
        <f t="shared" si="121"/>
        <v>0</v>
      </c>
      <c r="BJ583" s="19"/>
      <c r="BK583" s="19"/>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s="5" customFormat="1" hidden="1" outlineLevel="2" x14ac:dyDescent="0.2">
      <c r="A584" s="19"/>
      <c r="B584" s="42">
        <f>C596</f>
        <v>0</v>
      </c>
      <c r="C584" s="43"/>
      <c r="D584" s="44" t="s">
        <v>72</v>
      </c>
      <c r="E584" s="43"/>
      <c r="F584" s="45"/>
      <c r="G584" s="160">
        <f>IF(G$3&gt;A9taxremlife,A9taxvalue-SUM($F584:F584),IF(A9taxremlife="N/A","n/a",A9taxvalue/A9taxremlife))</f>
        <v>0</v>
      </c>
      <c r="H584" s="160">
        <f>IF(H$3&gt;A9taxremlife,A9taxvalue-SUM($F584:G584),IF(A9taxremlife="N/A","n/a",A9taxvalue/A9taxremlife))</f>
        <v>0</v>
      </c>
      <c r="I584" s="160">
        <f>IF(I$3&gt;A9taxremlife,A9taxvalue-SUM($F584:H584),IF(A9taxremlife="N/A","n/a",A9taxvalue/A9taxremlife))</f>
        <v>0</v>
      </c>
      <c r="J584" s="160">
        <f>IF(J$3&gt;A9taxremlife,A9taxvalue-SUM($F584:I584),IF(A9taxremlife="N/A","n/a",A9taxvalue/A9taxremlife))</f>
        <v>0</v>
      </c>
      <c r="K584" s="160">
        <f>IF(K$3&gt;A9taxremlife,A9taxvalue-SUM($F584:J584),IF(A9taxremlife="N/A","n/a",A9taxvalue/A9taxremlife))</f>
        <v>0</v>
      </c>
      <c r="L584" s="160">
        <f>IF(L$3&gt;A9taxremlife,A9taxvalue-SUM($F584:K584),IF(A9taxremlife="N/A","n/a",A9taxvalue/A9taxremlife))</f>
        <v>0</v>
      </c>
      <c r="M584" s="160">
        <f>IF(M$3&gt;A9taxremlife,A9taxvalue-SUM($F584:L584),IF(A9taxremlife="N/A","n/a",A9taxvalue/A9taxremlife))</f>
        <v>0</v>
      </c>
      <c r="N584" s="160">
        <f>IF(N$3&gt;A9taxremlife,A9taxvalue-SUM($F584:M584),IF(A9taxremlife="N/A","n/a",A9taxvalue/A9taxremlife))</f>
        <v>0</v>
      </c>
      <c r="O584" s="160">
        <f>IF(O$3&gt;A9taxremlife,A9taxvalue-SUM($F584:N584),IF(A9taxremlife="N/A","n/a",A9taxvalue/A9taxremlife))</f>
        <v>0</v>
      </c>
      <c r="P584" s="160">
        <f>IF(P$3&gt;A9taxremlife,A9taxvalue-SUM($F584:O584),IF(A9taxremlife="N/A","n/a",A9taxvalue/A9taxremlife))</f>
        <v>0</v>
      </c>
      <c r="Q584" s="160">
        <f>IF(Q$3&gt;A9taxremlife,A9taxvalue-SUM($F584:P584),IF(A9taxremlife="N/A","n/a",A9taxvalue/A9taxremlife))</f>
        <v>0</v>
      </c>
      <c r="R584" s="160">
        <f>IF(R$3&gt;A9taxremlife,A9taxvalue-SUM($F584:Q584),IF(A9taxremlife="N/A","n/a",A9taxvalue/A9taxremlife))</f>
        <v>0</v>
      </c>
      <c r="S584" s="160">
        <f>IF(S$3&gt;A9taxremlife,A9taxvalue-SUM($F584:R584),IF(A9taxremlife="N/A","n/a",A9taxvalue/A9taxremlife))</f>
        <v>0</v>
      </c>
      <c r="T584" s="160">
        <f>IF(T$3&gt;A9taxremlife,A9taxvalue-SUM($F584:S584),IF(A9taxremlife="N/A","n/a",A9taxvalue/A9taxremlife))</f>
        <v>0</v>
      </c>
      <c r="U584" s="160">
        <f>IF(U$3&gt;A9taxremlife,A9taxvalue-SUM($F584:T584),IF(A9taxremlife="N/A","n/a",A9taxvalue/A9taxremlife))</f>
        <v>0</v>
      </c>
      <c r="V584" s="160">
        <f>IF(V$3&gt;A9taxremlife,A9taxvalue-SUM($F584:U584),IF(A9taxremlife="N/A","n/a",A9taxvalue/A9taxremlife))</f>
        <v>0</v>
      </c>
      <c r="W584" s="160">
        <f>IF(W$3&gt;A9taxremlife,A9taxvalue-SUM($F584:V584),IF(A9taxremlife="N/A","n/a",A9taxvalue/A9taxremlife))</f>
        <v>0</v>
      </c>
      <c r="X584" s="160">
        <f>IF(X$3&gt;A9taxremlife,A9taxvalue-SUM($F584:W584),IF(A9taxremlife="N/A","n/a",A9taxvalue/A9taxremlife))</f>
        <v>0</v>
      </c>
      <c r="Y584" s="160">
        <f>IF(Y$3&gt;A9taxremlife,A9taxvalue-SUM($F584:X584),IF(A9taxremlife="N/A","n/a",A9taxvalue/A9taxremlife))</f>
        <v>0</v>
      </c>
      <c r="Z584" s="160">
        <f>IF(Z$3&gt;A9taxremlife,A9taxvalue-SUM($F584:Y584),IF(A9taxremlife="N/A","n/a",A9taxvalue/A9taxremlife))</f>
        <v>0</v>
      </c>
      <c r="AA584" s="160">
        <f>IF(AA$3&gt;A9taxremlife,A9taxvalue-SUM($F584:Z584),IF(A9taxremlife="N/A","n/a",A9taxvalue/A9taxremlife))</f>
        <v>0</v>
      </c>
      <c r="AB584" s="160">
        <f>IF(AB$3&gt;A9taxremlife,A9taxvalue-SUM($F584:AA584),IF(A9taxremlife="N/A","n/a",A9taxvalue/A9taxremlife))</f>
        <v>0</v>
      </c>
      <c r="AC584" s="160">
        <f>IF(AC$3&gt;A9taxremlife,A9taxvalue-SUM($F584:AB584),IF(A9taxremlife="N/A","n/a",A9taxvalue/A9taxremlife))</f>
        <v>0</v>
      </c>
      <c r="AD584" s="160">
        <f>IF(AD$3&gt;A9taxremlife,A9taxvalue-SUM($F584:AC584),IF(A9taxremlife="N/A","n/a",A9taxvalue/A9taxremlife))</f>
        <v>0</v>
      </c>
      <c r="AE584" s="160">
        <f>IF(AE$3&gt;A9taxremlife,A9taxvalue-SUM($F584:AD584),IF(A9taxremlife="N/A","n/a",A9taxvalue/A9taxremlife))</f>
        <v>0</v>
      </c>
      <c r="AF584" s="160">
        <f>IF(AF$3&gt;A9taxremlife,A9taxvalue-SUM($F584:AE584),IF(A9taxremlife="N/A","n/a",A9taxvalue/A9taxremlife))</f>
        <v>0</v>
      </c>
      <c r="AG584" s="160">
        <f>IF(AG$3&gt;A9taxremlife,A9taxvalue-SUM($F584:AF584),IF(A9taxremlife="N/A","n/a",A9taxvalue/A9taxremlife))</f>
        <v>0</v>
      </c>
      <c r="AH584" s="160">
        <f>IF(AH$3&gt;A9taxremlife,A9taxvalue-SUM($F584:AG584),IF(A9taxremlife="N/A","n/a",A9taxvalue/A9taxremlife))</f>
        <v>0</v>
      </c>
      <c r="AI584" s="160">
        <f>IF(AI$3&gt;A9taxremlife,A9taxvalue-SUM($F584:AH584),IF(A9taxremlife="N/A","n/a",A9taxvalue/A9taxremlife))</f>
        <v>0</v>
      </c>
      <c r="AJ584" s="160">
        <f>IF(AJ$3&gt;A9taxremlife,A9taxvalue-SUM($F584:AI584),IF(A9taxremlife="N/A","n/a",A9taxvalue/A9taxremlife))</f>
        <v>0</v>
      </c>
      <c r="AK584" s="160">
        <f>IF(AK$3&gt;A9taxremlife,A9taxvalue-SUM($F584:AJ584),IF(A9taxremlife="N/A","n/a",A9taxvalue/A9taxremlife))</f>
        <v>0</v>
      </c>
      <c r="AL584" s="160">
        <f>IF(AL$3&gt;A9taxremlife,A9taxvalue-SUM($F584:AK584),IF(A9taxremlife="N/A","n/a",A9taxvalue/A9taxremlife))</f>
        <v>0</v>
      </c>
      <c r="AM584" s="160">
        <f>IF(AM$3&gt;A9taxremlife,A9taxvalue-SUM($F584:AL584),IF(A9taxremlife="N/A","n/a",A9taxvalue/A9taxremlife))</f>
        <v>0</v>
      </c>
      <c r="AN584" s="160">
        <f>IF(AN$3&gt;A9taxremlife,A9taxvalue-SUM($F584:AM584),IF(A9taxremlife="N/A","n/a",A9taxvalue/A9taxremlife))</f>
        <v>0</v>
      </c>
      <c r="AO584" s="160">
        <f>IF(AO$3&gt;A9taxremlife,A9taxvalue-SUM($F584:AN584),IF(A9taxremlife="N/A","n/a",A9taxvalue/A9taxremlife))</f>
        <v>0</v>
      </c>
      <c r="AP584" s="160">
        <f>IF(AP$3&gt;A9taxremlife,A9taxvalue-SUM($F584:AO584),IF(A9taxremlife="N/A","n/a",A9taxvalue/A9taxremlife))</f>
        <v>0</v>
      </c>
      <c r="AQ584" s="160">
        <f>IF(AQ$3&gt;A9taxremlife,A9taxvalue-SUM($F584:AP584),IF(A9taxremlife="N/A","n/a",A9taxvalue/A9taxremlife))</f>
        <v>0</v>
      </c>
      <c r="AR584" s="160">
        <f>IF(AR$3&gt;A9taxremlife,A9taxvalue-SUM($F584:AQ584),IF(A9taxremlife="N/A","n/a",A9taxvalue/A9taxremlife))</f>
        <v>0</v>
      </c>
      <c r="AS584" s="160">
        <f>IF(AS$3&gt;A9taxremlife,A9taxvalue-SUM($F584:AR584),IF(A9taxremlife="N/A","n/a",A9taxvalue/A9taxremlife))</f>
        <v>0</v>
      </c>
      <c r="AT584" s="160">
        <f>IF(AT$3&gt;A9taxremlife,A9taxvalue-SUM($F584:AS584),IF(A9taxremlife="N/A","n/a",A9taxvalue/A9taxremlife))</f>
        <v>0</v>
      </c>
      <c r="AU584" s="160">
        <f>IF(AU$3&gt;A9taxremlife,A9taxvalue-SUM($F584:AT584),IF(A9taxremlife="N/A","n/a",A9taxvalue/A9taxremlife))</f>
        <v>0</v>
      </c>
      <c r="AV584" s="160">
        <f>IF(AV$3&gt;A9taxremlife,A9taxvalue-SUM($F584:AU584),IF(A9taxremlife="N/A","n/a",A9taxvalue/A9taxremlife))</f>
        <v>0</v>
      </c>
      <c r="AW584" s="160">
        <f>IF(AW$3&gt;A9taxremlife,A9taxvalue-SUM($F584:AV584),IF(A9taxremlife="N/A","n/a",A9taxvalue/A9taxremlife))</f>
        <v>0</v>
      </c>
      <c r="AX584" s="160">
        <f>IF(AX$3&gt;A9taxremlife,A9taxvalue-SUM($F584:AW584),IF(A9taxremlife="N/A","n/a",A9taxvalue/A9taxremlife))</f>
        <v>0</v>
      </c>
      <c r="AY584" s="160">
        <f>IF(AY$3&gt;A9taxremlife,A9taxvalue-SUM($F584:AX584),IF(A9taxremlife="N/A","n/a",A9taxvalue/A9taxremlife))</f>
        <v>0</v>
      </c>
      <c r="AZ584" s="160">
        <f>IF(AZ$3&gt;A9taxremlife,A9taxvalue-SUM($F584:AY584),IF(A9taxremlife="N/A","n/a",A9taxvalue/A9taxremlife))</f>
        <v>0</v>
      </c>
      <c r="BA584" s="160">
        <f>IF(BA$3&gt;A9taxremlife,A9taxvalue-SUM($F584:AZ584),IF(A9taxremlife="N/A","n/a",A9taxvalue/A9taxremlife))</f>
        <v>0</v>
      </c>
      <c r="BB584" s="160">
        <f>IF(BB$3&gt;A9taxremlife,A9taxvalue-SUM($F584:BA584),IF(A9taxremlife="N/A","n/a",A9taxvalue/A9taxremlife))</f>
        <v>0</v>
      </c>
      <c r="BC584" s="160">
        <f>IF(BC$3&gt;A9taxremlife,A9taxvalue-SUM($F584:BB584),IF(A9taxremlife="N/A","n/a",A9taxvalue/A9taxremlife))</f>
        <v>0</v>
      </c>
      <c r="BD584" s="160">
        <f>IF(BD$3&gt;A9taxremlife,A9taxvalue-SUM($F584:BC584),IF(A9taxremlife="N/A","n/a",A9taxvalue/A9taxremlife))</f>
        <v>0</v>
      </c>
      <c r="BE584" s="160">
        <f>IF(BE$3&gt;A9taxremlife,A9taxvalue-SUM($F584:BD584),IF(A9taxremlife="N/A","n/a",A9taxvalue/A9taxremlife))</f>
        <v>0</v>
      </c>
      <c r="BF584" s="160">
        <f>IF(BF$3&gt;A9taxremlife,A9taxvalue-SUM($F584:BE584),IF(A9taxremlife="N/A","n/a",A9taxvalue/A9taxremlife))</f>
        <v>0</v>
      </c>
      <c r="BG584" s="160">
        <f>IF(BG$3&gt;A9taxremlife,A9taxvalue-SUM($F584:BF584),IF(A9taxremlife="N/A","n/a",A9taxvalue/A9taxremlife))</f>
        <v>0</v>
      </c>
      <c r="BH584" s="160">
        <f>IF(BH$3&gt;A9taxremlife,A9taxvalue-SUM($F584:BG584),IF(A9taxremlife="N/A","n/a",A9taxvalue/A9taxremlife))</f>
        <v>0</v>
      </c>
      <c r="BI584" s="160">
        <f>IF(BI$3&gt;A9taxremlife,A9taxvalue-SUM($F584:BH584),IF(A9taxremlife="N/A","n/a",A9taxvalue/A9taxremlife))</f>
        <v>0</v>
      </c>
      <c r="BJ584" s="19"/>
      <c r="BK584" s="19"/>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s="5" customFormat="1" hidden="1" outlineLevel="2" x14ac:dyDescent="0.2">
      <c r="A585" s="19"/>
      <c r="B585" s="19"/>
      <c r="C585" s="35"/>
      <c r="D585" s="469" t="s">
        <v>71</v>
      </c>
      <c r="E585" s="281">
        <v>0</v>
      </c>
      <c r="F585" s="37"/>
      <c r="G585" s="161"/>
      <c r="H585" s="161"/>
      <c r="I585" s="161"/>
      <c r="J585" s="161"/>
      <c r="K585" s="161"/>
      <c r="L585" s="161"/>
      <c r="M585" s="161"/>
      <c r="N585" s="161"/>
      <c r="O585" s="161"/>
      <c r="P585" s="161"/>
      <c r="Q585" s="161"/>
      <c r="R585" s="161"/>
      <c r="S585" s="161"/>
      <c r="T585" s="161"/>
      <c r="U585" s="161"/>
      <c r="V585" s="161"/>
      <c r="W585" s="161"/>
      <c r="X585" s="161"/>
      <c r="Y585" s="161"/>
      <c r="Z585" s="161"/>
      <c r="AA585" s="161"/>
      <c r="AB585" s="161"/>
      <c r="AC585" s="161"/>
      <c r="AD585" s="161"/>
      <c r="AE585" s="161"/>
      <c r="AF585" s="161"/>
      <c r="AG585" s="161"/>
      <c r="AH585" s="161"/>
      <c r="AI585" s="161"/>
      <c r="AJ585" s="161"/>
      <c r="AK585" s="161"/>
      <c r="AL585" s="161"/>
      <c r="AM585" s="161"/>
      <c r="AN585" s="161"/>
      <c r="AO585" s="161"/>
      <c r="AP585" s="161"/>
      <c r="AQ585" s="161"/>
      <c r="AR585" s="161"/>
      <c r="AS585" s="161"/>
      <c r="AT585" s="161"/>
      <c r="AU585" s="161"/>
      <c r="AV585" s="161"/>
      <c r="AW585" s="161"/>
      <c r="AX585" s="161"/>
      <c r="AY585" s="161"/>
      <c r="AZ585" s="161"/>
      <c r="BA585" s="161"/>
      <c r="BB585" s="161"/>
      <c r="BC585" s="161"/>
      <c r="BD585" s="161"/>
      <c r="BE585" s="161"/>
      <c r="BF585" s="161"/>
      <c r="BG585" s="161"/>
      <c r="BH585" s="161"/>
      <c r="BI585" s="161"/>
      <c r="BJ585" s="19"/>
      <c r="BK585" s="19"/>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s="5" customFormat="1" hidden="1" outlineLevel="2" x14ac:dyDescent="0.2">
      <c r="A586" s="19"/>
      <c r="B586" s="19"/>
      <c r="C586" s="35"/>
      <c r="D586" s="469"/>
      <c r="E586" s="281">
        <v>1</v>
      </c>
      <c r="F586" s="37"/>
      <c r="G586" s="304"/>
      <c r="H586" s="161">
        <f>IF(A9taxstdlife="n/a","n/a",IF(H$3&gt;(A9taxstdlife+$E586),((Input!$G$151+Input!$G$117)*$G$7)-SUM($G586:G586),((Input!$G$151+Input!$G$117)*$G$7)/A9taxstdlife))</f>
        <v>0</v>
      </c>
      <c r="I586" s="161">
        <f>IF(A9taxstdlife="n/a","n/a",IF(I$3&gt;(A9taxstdlife+$E586),((Input!$G$151+Input!$G$117)*$G$7)-SUM($G586:H586),((Input!$G$151+Input!$G$117)*$G$7)/A9taxstdlife))</f>
        <v>0</v>
      </c>
      <c r="J586" s="161">
        <f>IF(A9taxstdlife="n/a","n/a",IF(J$3&gt;(A9taxstdlife+$E586),((Input!$G$151+Input!$G$117)*$G$7)-SUM($G586:I586),((Input!$G$151+Input!$G$117)*$G$7)/A9taxstdlife))</f>
        <v>0</v>
      </c>
      <c r="K586" s="161">
        <f>IF(A9taxstdlife="n/a","n/a",IF(K$3&gt;(A9taxstdlife+$E586),((Input!$G$151+Input!$G$117)*$G$7)-SUM($G586:J586),((Input!$G$151+Input!$G$117)*$G$7)/A9taxstdlife))</f>
        <v>0</v>
      </c>
      <c r="L586" s="161">
        <f>IF(A9taxstdlife="n/a","n/a",IF(L$3&gt;(A9taxstdlife+$E586),((Input!$G$151+Input!$G$117)*$G$7)-SUM($G586:K586),((Input!$G$151+Input!$G$117)*$G$7)/A9taxstdlife))</f>
        <v>0</v>
      </c>
      <c r="M586" s="161">
        <f>IF(A9taxstdlife="n/a","n/a",IF(M$3&gt;(A9taxstdlife+$E586),((Input!$G$151+Input!$G$117)*$G$7)-SUM($G586:L586),((Input!$G$151+Input!$G$117)*$G$7)/A9taxstdlife))</f>
        <v>0</v>
      </c>
      <c r="N586" s="161">
        <f>IF(A9taxstdlife="n/a","n/a",IF(N$3&gt;(A9taxstdlife+$E586),((Input!$G$151+Input!$G$117)*$G$7)-SUM($G586:M586),((Input!$G$151+Input!$G$117)*$G$7)/A9taxstdlife))</f>
        <v>0</v>
      </c>
      <c r="O586" s="161">
        <f>IF(A9taxstdlife="n/a","n/a",IF(O$3&gt;(A9taxstdlife+$E586),((Input!$G$151+Input!$G$117)*$G$7)-SUM($G586:N586),((Input!$G$151+Input!$G$117)*$G$7)/A9taxstdlife))</f>
        <v>0</v>
      </c>
      <c r="P586" s="161">
        <f>IF(A9taxstdlife="n/a","n/a",IF(P$3&gt;(A9taxstdlife+$E586),((Input!$G$151+Input!$G$117)*$G$7)-SUM($G586:O586),((Input!$G$151+Input!$G$117)*$G$7)/A9taxstdlife))</f>
        <v>0</v>
      </c>
      <c r="Q586" s="161">
        <f>IF(A9taxstdlife="n/a","n/a",IF(Q$3&gt;(A9taxstdlife+$E586),((Input!$G$151+Input!$G$117)*$G$7)-SUM($G586:P586),((Input!$G$151+Input!$G$117)*$G$7)/A9taxstdlife))</f>
        <v>0</v>
      </c>
      <c r="R586" s="161">
        <f>IF(A9taxstdlife="n/a","n/a",IF(R$3&gt;(A9taxstdlife+$E586),((Input!$G$151+Input!$G$117)*$G$7)-SUM($G586:Q586),((Input!$G$151+Input!$G$117)*$G$7)/A9taxstdlife))</f>
        <v>0</v>
      </c>
      <c r="S586" s="161">
        <f>IF(A9taxstdlife="n/a","n/a",IF(S$3&gt;(A9taxstdlife+$E586),((Input!$G$151+Input!$G$117)*$G$7)-SUM($G586:R586),((Input!$G$151+Input!$G$117)*$G$7)/A9taxstdlife))</f>
        <v>0</v>
      </c>
      <c r="T586" s="161">
        <f>IF(A9taxstdlife="n/a","n/a",IF(T$3&gt;(A9taxstdlife+$E586),((Input!$G$151+Input!$G$117)*$G$7)-SUM($G586:S586),((Input!$G$151+Input!$G$117)*$G$7)/A9taxstdlife))</f>
        <v>0</v>
      </c>
      <c r="U586" s="161">
        <f>IF(A9taxstdlife="n/a","n/a",IF(U$3&gt;(A9taxstdlife+$E586),((Input!$G$151+Input!$G$117)*$G$7)-SUM($G586:T586),((Input!$G$151+Input!$G$117)*$G$7)/A9taxstdlife))</f>
        <v>0</v>
      </c>
      <c r="V586" s="161">
        <f>IF(A9taxstdlife="n/a","n/a",IF(V$3&gt;(A9taxstdlife+$E586),((Input!$G$151+Input!$G$117)*$G$7)-SUM($G586:U586),((Input!$G$151+Input!$G$117)*$G$7)/A9taxstdlife))</f>
        <v>0</v>
      </c>
      <c r="W586" s="161">
        <f>IF(A9taxstdlife="n/a","n/a",IF(W$3&gt;(A9taxstdlife+$E586),((Input!$G$151+Input!$G$117)*$G$7)-SUM($G586:V586),((Input!$G$151+Input!$G$117)*$G$7)/A9taxstdlife))</f>
        <v>0</v>
      </c>
      <c r="X586" s="161">
        <f>IF(A9taxstdlife="n/a","n/a",IF(X$3&gt;(A9taxstdlife+$E586),((Input!$G$151+Input!$G$117)*$G$7)-SUM($G586:W586),((Input!$G$151+Input!$G$117)*$G$7)/A9taxstdlife))</f>
        <v>0</v>
      </c>
      <c r="Y586" s="161">
        <f>IF(A9taxstdlife="n/a","n/a",IF(Y$3&gt;(A9taxstdlife+$E586),((Input!$G$151+Input!$G$117)*$G$7)-SUM($G586:X586),((Input!$G$151+Input!$G$117)*$G$7)/A9taxstdlife))</f>
        <v>0</v>
      </c>
      <c r="Z586" s="161">
        <f>IF(A9taxstdlife="n/a","n/a",IF(Z$3&gt;(A9taxstdlife+$E586),((Input!$G$151+Input!$G$117)*$G$7)-SUM($G586:Y586),((Input!$G$151+Input!$G$117)*$G$7)/A9taxstdlife))</f>
        <v>0</v>
      </c>
      <c r="AA586" s="161">
        <f>IF(A9taxstdlife="n/a","n/a",IF(AA$3&gt;(A9taxstdlife+$E586),((Input!$G$151+Input!$G$117)*$G$7)-SUM($G586:Z586),((Input!$G$151+Input!$G$117)*$G$7)/A9taxstdlife))</f>
        <v>0</v>
      </c>
      <c r="AB586" s="161">
        <f>IF(A9taxstdlife="n/a","n/a",IF(AB$3&gt;(A9taxstdlife+$E586),((Input!$G$151+Input!$G$117)*$G$7)-SUM($G586:AA586),((Input!$G$151+Input!$G$117)*$G$7)/A9taxstdlife))</f>
        <v>0</v>
      </c>
      <c r="AC586" s="161">
        <f>IF(A9taxstdlife="n/a","n/a",IF(AC$3&gt;(A9taxstdlife+$E586),((Input!$G$151+Input!$G$117)*$G$7)-SUM($G586:AB586),((Input!$G$151+Input!$G$117)*$G$7)/A9taxstdlife))</f>
        <v>0</v>
      </c>
      <c r="AD586" s="161">
        <f>IF(A9taxstdlife="n/a","n/a",IF(AD$3&gt;(A9taxstdlife+$E586),((Input!$G$151+Input!$G$117)*$G$7)-SUM($G586:AC586),((Input!$G$151+Input!$G$117)*$G$7)/A9taxstdlife))</f>
        <v>0</v>
      </c>
      <c r="AE586" s="161">
        <f>IF(A9taxstdlife="n/a","n/a",IF(AE$3&gt;(A9taxstdlife+$E586),((Input!$G$151+Input!$G$117)*$G$7)-SUM($G586:AD586),((Input!$G$151+Input!$G$117)*$G$7)/A9taxstdlife))</f>
        <v>0</v>
      </c>
      <c r="AF586" s="161">
        <f>IF(A9taxstdlife="n/a","n/a",IF(AF$3&gt;(A9taxstdlife+$E586),((Input!$G$151+Input!$G$117)*$G$7)-SUM($G586:AE586),((Input!$G$151+Input!$G$117)*$G$7)/A9taxstdlife))</f>
        <v>0</v>
      </c>
      <c r="AG586" s="161">
        <f>IF(A9taxstdlife="n/a","n/a",IF(AG$3&gt;(A9taxstdlife+$E586),((Input!$G$151+Input!$G$117)*$G$7)-SUM($G586:AF586),((Input!$G$151+Input!$G$117)*$G$7)/A9taxstdlife))</f>
        <v>0</v>
      </c>
      <c r="AH586" s="161">
        <f>IF(A9taxstdlife="n/a","n/a",IF(AH$3&gt;(A9taxstdlife+$E586),((Input!$G$151+Input!$G$117)*$G$7)-SUM($G586:AG586),((Input!$G$151+Input!$G$117)*$G$7)/A9taxstdlife))</f>
        <v>0</v>
      </c>
      <c r="AI586" s="161">
        <f>IF(A9taxstdlife="n/a","n/a",IF(AI$3&gt;(A9taxstdlife+$E586),((Input!$G$151+Input!$G$117)*$G$7)-SUM($G586:AH586),((Input!$G$151+Input!$G$117)*$G$7)/A9taxstdlife))</f>
        <v>0</v>
      </c>
      <c r="AJ586" s="161">
        <f>IF(A9taxstdlife="n/a","n/a",IF(AJ$3&gt;(A9taxstdlife+$E586),((Input!$G$151+Input!$G$117)*$G$7)-SUM($G586:AI586),((Input!$G$151+Input!$G$117)*$G$7)/A9taxstdlife))</f>
        <v>0</v>
      </c>
      <c r="AK586" s="161">
        <f>IF(A9taxstdlife="n/a","n/a",IF(AK$3&gt;(A9taxstdlife+$E586),((Input!$G$151+Input!$G$117)*$G$7)-SUM($G586:AJ586),((Input!$G$151+Input!$G$117)*$G$7)/A9taxstdlife))</f>
        <v>0</v>
      </c>
      <c r="AL586" s="161">
        <f>IF(A9taxstdlife="n/a","n/a",IF(AL$3&gt;(A9taxstdlife+$E586),((Input!$G$151+Input!$G$117)*$G$7)-SUM($G586:AK586),((Input!$G$151+Input!$G$117)*$G$7)/A9taxstdlife))</f>
        <v>0</v>
      </c>
      <c r="AM586" s="161">
        <f>IF(A9taxstdlife="n/a","n/a",IF(AM$3&gt;(A9taxstdlife+$E586),((Input!$G$151+Input!$G$117)*$G$7)-SUM($G586:AL586),((Input!$G$151+Input!$G$117)*$G$7)/A9taxstdlife))</f>
        <v>0</v>
      </c>
      <c r="AN586" s="161">
        <f>IF(A9taxstdlife="n/a","n/a",IF(AN$3&gt;(A9taxstdlife+$E586),((Input!$G$151+Input!$G$117)*$G$7)-SUM($G586:AM586),((Input!$G$151+Input!$G$117)*$G$7)/A9taxstdlife))</f>
        <v>0</v>
      </c>
      <c r="AO586" s="161">
        <f>IF(A9taxstdlife="n/a","n/a",IF(AO$3&gt;(A9taxstdlife+$E586),((Input!$G$151+Input!$G$117)*$G$7)-SUM($G586:AN586),((Input!$G$151+Input!$G$117)*$G$7)/A9taxstdlife))</f>
        <v>0</v>
      </c>
      <c r="AP586" s="161">
        <f>IF(A9taxstdlife="n/a","n/a",IF(AP$3&gt;(A9taxstdlife+$E586),((Input!$G$151+Input!$G$117)*$G$7)-SUM($G586:AO586),((Input!$G$151+Input!$G$117)*$G$7)/A9taxstdlife))</f>
        <v>0</v>
      </c>
      <c r="AQ586" s="161">
        <f>IF(A9taxstdlife="n/a","n/a",IF(AQ$3&gt;(A9taxstdlife+$E586),((Input!$G$151+Input!$G$117)*$G$7)-SUM($G586:AP586),((Input!$G$151+Input!$G$117)*$G$7)/A9taxstdlife))</f>
        <v>0</v>
      </c>
      <c r="AR586" s="161">
        <f>IF(A9taxstdlife="n/a","n/a",IF(AR$3&gt;(A9taxstdlife+$E586),((Input!$G$151+Input!$G$117)*$G$7)-SUM($G586:AQ586),((Input!$G$151+Input!$G$117)*$G$7)/A9taxstdlife))</f>
        <v>0</v>
      </c>
      <c r="AS586" s="161">
        <f>IF(A9taxstdlife="n/a","n/a",IF(AS$3&gt;(A9taxstdlife+$E586),((Input!$G$151+Input!$G$117)*$G$7)-SUM($G586:AR586),((Input!$G$151+Input!$G$117)*$G$7)/A9taxstdlife))</f>
        <v>0</v>
      </c>
      <c r="AT586" s="161">
        <f>IF(A9taxstdlife="n/a","n/a",IF(AT$3&gt;(A9taxstdlife+$E586),((Input!$G$151+Input!$G$117)*$G$7)-SUM($G586:AS586),((Input!$G$151+Input!$G$117)*$G$7)/A9taxstdlife))</f>
        <v>0</v>
      </c>
      <c r="AU586" s="161">
        <f>IF(A9taxstdlife="n/a","n/a",IF(AU$3&gt;(A9taxstdlife+$E586),((Input!$G$151+Input!$G$117)*$G$7)-SUM($G586:AT586),((Input!$G$151+Input!$G$117)*$G$7)/A9taxstdlife))</f>
        <v>0</v>
      </c>
      <c r="AV586" s="161">
        <f>IF(A9taxstdlife="n/a","n/a",IF(AV$3&gt;(A9taxstdlife+$E586),((Input!$G$151+Input!$G$117)*$G$7)-SUM($G586:AU586),((Input!$G$151+Input!$G$117)*$G$7)/A9taxstdlife))</f>
        <v>0</v>
      </c>
      <c r="AW586" s="161">
        <f>IF(A9taxstdlife="n/a","n/a",IF(AW$3&gt;(A9taxstdlife+$E586),((Input!$G$151+Input!$G$117)*$G$7)-SUM($G586:AV586),((Input!$G$151+Input!$G$117)*$G$7)/A9taxstdlife))</f>
        <v>0</v>
      </c>
      <c r="AX586" s="161">
        <f>IF(A9taxstdlife="n/a","n/a",IF(AX$3&gt;(A9taxstdlife+$E586),((Input!$G$151+Input!$G$117)*$G$7)-SUM($G586:AW586),((Input!$G$151+Input!$G$117)*$G$7)/A9taxstdlife))</f>
        <v>0</v>
      </c>
      <c r="AY586" s="161">
        <f>IF(A9taxstdlife="n/a","n/a",IF(AY$3&gt;(A9taxstdlife+$E586),((Input!$G$151+Input!$G$117)*$G$7)-SUM($G586:AX586),((Input!$G$151+Input!$G$117)*$G$7)/A9taxstdlife))</f>
        <v>0</v>
      </c>
      <c r="AZ586" s="161">
        <f>IF(A9taxstdlife="n/a","n/a",IF(AZ$3&gt;(A9taxstdlife+$E586),((Input!$G$151+Input!$G$117)*$G$7)-SUM($G586:AY586),((Input!$G$151+Input!$G$117)*$G$7)/A9taxstdlife))</f>
        <v>0</v>
      </c>
      <c r="BA586" s="161">
        <f>IF(A9taxstdlife="n/a","n/a",IF(BA$3&gt;(A9taxstdlife+$E586),((Input!$G$151+Input!$G$117)*$G$7)-SUM($G586:AZ586),((Input!$G$151+Input!$G$117)*$G$7)/A9taxstdlife))</f>
        <v>0</v>
      </c>
      <c r="BB586" s="161">
        <f>IF(A9taxstdlife="n/a","n/a",IF(BB$3&gt;(A9taxstdlife+$E586),((Input!$G$151+Input!$G$117)*$G$7)-SUM($G586:BA586),((Input!$G$151+Input!$G$117)*$G$7)/A9taxstdlife))</f>
        <v>0</v>
      </c>
      <c r="BC586" s="161">
        <f>IF(A9taxstdlife="n/a","n/a",IF(BC$3&gt;(A9taxstdlife+$E586),((Input!$G$151+Input!$G$117)*$G$7)-SUM($G586:BB586),((Input!$G$151+Input!$G$117)*$G$7)/A9taxstdlife))</f>
        <v>0</v>
      </c>
      <c r="BD586" s="161">
        <f>IF(A9taxstdlife="n/a","n/a",IF(BD$3&gt;(A9taxstdlife+$E586),((Input!$G$151+Input!$G$117)*$G$7)-SUM($G586:BC586),((Input!$G$151+Input!$G$117)*$G$7)/A9taxstdlife))</f>
        <v>0</v>
      </c>
      <c r="BE586" s="161">
        <f>IF(A9taxstdlife="n/a","n/a",IF(BE$3&gt;(A9taxstdlife+$E586),((Input!$G$151+Input!$G$117)*$G$7)-SUM($G586:BD586),((Input!$G$151+Input!$G$117)*$G$7)/A9taxstdlife))</f>
        <v>0</v>
      </c>
      <c r="BF586" s="161">
        <f>IF(A9taxstdlife="n/a","n/a",IF(BF$3&gt;(A9taxstdlife+$E586),((Input!$G$151+Input!$G$117)*$G$7)-SUM($G586:BE586),((Input!$G$151+Input!$G$117)*$G$7)/A9taxstdlife))</f>
        <v>0</v>
      </c>
      <c r="BG586" s="161">
        <f>IF(A9taxstdlife="n/a","n/a",IF(BG$3&gt;(A9taxstdlife+$E586),((Input!$G$151+Input!$G$117)*$G$7)-SUM($G586:BF586),((Input!$G$151+Input!$G$117)*$G$7)/A9taxstdlife))</f>
        <v>0</v>
      </c>
      <c r="BH586" s="161">
        <f>IF(A9taxstdlife="n/a","n/a",IF(BH$3&gt;(A9taxstdlife+$E586),((Input!$G$151+Input!$G$117)*$G$7)-SUM($G586:BG586),((Input!$G$151+Input!$G$117)*$G$7)/A9taxstdlife))</f>
        <v>0</v>
      </c>
      <c r="BI586" s="161">
        <f>IF(A9taxstdlife="n/a","n/a",IF(BI$3&gt;(A9taxstdlife+$E586),((Input!$G$151+Input!$G$117)*$G$7)-SUM($G586:BH586),((Input!$G$151+Input!$G$117)*$G$7)/A9taxstdlife))</f>
        <v>0</v>
      </c>
      <c r="BJ586" s="19"/>
      <c r="BK586" s="19"/>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s="5" customFormat="1" hidden="1" outlineLevel="2" x14ac:dyDescent="0.2">
      <c r="A587" s="19"/>
      <c r="B587" s="19"/>
      <c r="C587" s="35"/>
      <c r="D587" s="469"/>
      <c r="E587" s="281">
        <v>2</v>
      </c>
      <c r="F587" s="37"/>
      <c r="G587" s="305"/>
      <c r="H587" s="306"/>
      <c r="I587" s="161">
        <f>IF(A9taxstdlife="n/a","n/a",IF(I$3&gt;(A9taxstdlife+$E587),((Input!$H$151+Input!$H$117)*$H$7)-SUM($H587:H587),((Input!$H$151+Input!$H$117)*$H$7)/A9taxstdlife))</f>
        <v>0</v>
      </c>
      <c r="J587" s="161">
        <f>IF(A9taxstdlife="n/a","n/a",IF(J$3&gt;(A9taxstdlife+$E587),((Input!$H$151+Input!$H$117)*$H$7)-SUM($H587:I587),((Input!$H$151+Input!$H$117)*$H$7)/A9taxstdlife))</f>
        <v>0</v>
      </c>
      <c r="K587" s="161">
        <f>IF(A9taxstdlife="n/a","n/a",IF(K$3&gt;(A9taxstdlife+$E587),((Input!$H$151+Input!$H$117)*$H$7)-SUM($H587:J587),((Input!$H$151+Input!$H$117)*$H$7)/A9taxstdlife))</f>
        <v>0</v>
      </c>
      <c r="L587" s="161">
        <f>IF(A9taxstdlife="n/a","n/a",IF(L$3&gt;(A9taxstdlife+$E587),((Input!$H$151+Input!$H$117)*$H$7)-SUM($H587:K587),((Input!$H$151+Input!$H$117)*$H$7)/A9taxstdlife))</f>
        <v>0</v>
      </c>
      <c r="M587" s="161">
        <f>IF(A9taxstdlife="n/a","n/a",IF(M$3&gt;(A9taxstdlife+$E587),((Input!$H$151+Input!$H$117)*$H$7)-SUM($H587:L587),((Input!$H$151+Input!$H$117)*$H$7)/A9taxstdlife))</f>
        <v>0</v>
      </c>
      <c r="N587" s="161">
        <f>IF(A9taxstdlife="n/a","n/a",IF(N$3&gt;(A9taxstdlife+$E587),((Input!$H$151+Input!$H$117)*$H$7)-SUM($H587:M587),((Input!$H$151+Input!$H$117)*$H$7)/A9taxstdlife))</f>
        <v>0</v>
      </c>
      <c r="O587" s="161">
        <f>IF(A9taxstdlife="n/a","n/a",IF(O$3&gt;(A9taxstdlife+$E587),((Input!$H$151+Input!$H$117)*$H$7)-SUM($H587:N587),((Input!$H$151+Input!$H$117)*$H$7)/A9taxstdlife))</f>
        <v>0</v>
      </c>
      <c r="P587" s="161">
        <f>IF(A9taxstdlife="n/a","n/a",IF(P$3&gt;(A9taxstdlife+$E587),((Input!$H$151+Input!$H$117)*$H$7)-SUM($H587:O587),((Input!$H$151+Input!$H$117)*$H$7)/A9taxstdlife))</f>
        <v>0</v>
      </c>
      <c r="Q587" s="161">
        <f>IF(A9taxstdlife="n/a","n/a",IF(Q$3&gt;(A9taxstdlife+$E587),((Input!$H$151+Input!$H$117)*$H$7)-SUM($H587:P587),((Input!$H$151+Input!$H$117)*$H$7)/A9taxstdlife))</f>
        <v>0</v>
      </c>
      <c r="R587" s="161">
        <f>IF(A9taxstdlife="n/a","n/a",IF(R$3&gt;(A9taxstdlife+$E587),((Input!$H$151+Input!$H$117)*$H$7)-SUM($H587:Q587),((Input!$H$151+Input!$H$117)*$H$7)/A9taxstdlife))</f>
        <v>0</v>
      </c>
      <c r="S587" s="161">
        <f>IF(A9taxstdlife="n/a","n/a",IF(S$3&gt;(A9taxstdlife+$E587),((Input!$H$151+Input!$H$117)*$H$7)-SUM($H587:R587),((Input!$H$151+Input!$H$117)*$H$7)/A9taxstdlife))</f>
        <v>0</v>
      </c>
      <c r="T587" s="161">
        <f>IF(A9taxstdlife="n/a","n/a",IF(T$3&gt;(A9taxstdlife+$E587),((Input!$H$151+Input!$H$117)*$H$7)-SUM($H587:S587),((Input!$H$151+Input!$H$117)*$H$7)/A9taxstdlife))</f>
        <v>0</v>
      </c>
      <c r="U587" s="161">
        <f>IF(A9taxstdlife="n/a","n/a",IF(U$3&gt;(A9taxstdlife+$E587),((Input!$H$151+Input!$H$117)*$H$7)-SUM($H587:T587),((Input!$H$151+Input!$H$117)*$H$7)/A9taxstdlife))</f>
        <v>0</v>
      </c>
      <c r="V587" s="161">
        <f>IF(A9taxstdlife="n/a","n/a",IF(V$3&gt;(A9taxstdlife+$E587),((Input!$H$151+Input!$H$117)*$H$7)-SUM($H587:U587),((Input!$H$151+Input!$H$117)*$H$7)/A9taxstdlife))</f>
        <v>0</v>
      </c>
      <c r="W587" s="161">
        <f>IF(A9taxstdlife="n/a","n/a",IF(W$3&gt;(A9taxstdlife+$E587),((Input!$H$151+Input!$H$117)*$H$7)-SUM($H587:V587),((Input!$H$151+Input!$H$117)*$H$7)/A9taxstdlife))</f>
        <v>0</v>
      </c>
      <c r="X587" s="161">
        <f>IF(A9taxstdlife="n/a","n/a",IF(X$3&gt;(A9taxstdlife+$E587),((Input!$H$151+Input!$H$117)*$H$7)-SUM($H587:W587),((Input!$H$151+Input!$H$117)*$H$7)/A9taxstdlife))</f>
        <v>0</v>
      </c>
      <c r="Y587" s="161">
        <f>IF(A9taxstdlife="n/a","n/a",IF(Y$3&gt;(A9taxstdlife+$E587),((Input!$H$151+Input!$H$117)*$H$7)-SUM($H587:X587),((Input!$H$151+Input!$H$117)*$H$7)/A9taxstdlife))</f>
        <v>0</v>
      </c>
      <c r="Z587" s="161">
        <f>IF(A9taxstdlife="n/a","n/a",IF(Z$3&gt;(A9taxstdlife+$E587),((Input!$H$151+Input!$H$117)*$H$7)-SUM($H587:Y587),((Input!$H$151+Input!$H$117)*$H$7)/A9taxstdlife))</f>
        <v>0</v>
      </c>
      <c r="AA587" s="161">
        <f>IF(A9taxstdlife="n/a","n/a",IF(AA$3&gt;(A9taxstdlife+$E587),((Input!$H$151+Input!$H$117)*$H$7)-SUM($H587:Z587),((Input!$H$151+Input!$H$117)*$H$7)/A9taxstdlife))</f>
        <v>0</v>
      </c>
      <c r="AB587" s="161">
        <f>IF(A9taxstdlife="n/a","n/a",IF(AB$3&gt;(A9taxstdlife+$E587),((Input!$H$151+Input!$H$117)*$H$7)-SUM($H587:AA587),((Input!$H$151+Input!$H$117)*$H$7)/A9taxstdlife))</f>
        <v>0</v>
      </c>
      <c r="AC587" s="161">
        <f>IF(A9taxstdlife="n/a","n/a",IF(AC$3&gt;(A9taxstdlife+$E587),((Input!$H$151+Input!$H$117)*$H$7)-SUM($H587:AB587),((Input!$H$151+Input!$H$117)*$H$7)/A9taxstdlife))</f>
        <v>0</v>
      </c>
      <c r="AD587" s="161">
        <f>IF(A9taxstdlife="n/a","n/a",IF(AD$3&gt;(A9taxstdlife+$E587),((Input!$H$151+Input!$H$117)*$H$7)-SUM($H587:AC587),((Input!$H$151+Input!$H$117)*$H$7)/A9taxstdlife))</f>
        <v>0</v>
      </c>
      <c r="AE587" s="161">
        <f>IF(A9taxstdlife="n/a","n/a",IF(AE$3&gt;(A9taxstdlife+$E587),((Input!$H$151+Input!$H$117)*$H$7)-SUM($H587:AD587),((Input!$H$151+Input!$H$117)*$H$7)/A9taxstdlife))</f>
        <v>0</v>
      </c>
      <c r="AF587" s="161">
        <f>IF(A9taxstdlife="n/a","n/a",IF(AF$3&gt;(A9taxstdlife+$E587),((Input!$H$151+Input!$H$117)*$H$7)-SUM($H587:AE587),((Input!$H$151+Input!$H$117)*$H$7)/A9taxstdlife))</f>
        <v>0</v>
      </c>
      <c r="AG587" s="161">
        <f>IF(A9taxstdlife="n/a","n/a",IF(AG$3&gt;(A9taxstdlife+$E587),((Input!$H$151+Input!$H$117)*$H$7)-SUM($H587:AF587),((Input!$H$151+Input!$H$117)*$H$7)/A9taxstdlife))</f>
        <v>0</v>
      </c>
      <c r="AH587" s="161">
        <f>IF(A9taxstdlife="n/a","n/a",IF(AH$3&gt;(A9taxstdlife+$E587),((Input!$H$151+Input!$H$117)*$H$7)-SUM($H587:AG587),((Input!$H$151+Input!$H$117)*$H$7)/A9taxstdlife))</f>
        <v>0</v>
      </c>
      <c r="AI587" s="161">
        <f>IF(A9taxstdlife="n/a","n/a",IF(AI$3&gt;(A9taxstdlife+$E587),((Input!$H$151+Input!$H$117)*$H$7)-SUM($H587:AH587),((Input!$H$151+Input!$H$117)*$H$7)/A9taxstdlife))</f>
        <v>0</v>
      </c>
      <c r="AJ587" s="161">
        <f>IF(A9taxstdlife="n/a","n/a",IF(AJ$3&gt;(A9taxstdlife+$E587),((Input!$H$151+Input!$H$117)*$H$7)-SUM($H587:AI587),((Input!$H$151+Input!$H$117)*$H$7)/A9taxstdlife))</f>
        <v>0</v>
      </c>
      <c r="AK587" s="161">
        <f>IF(A9taxstdlife="n/a","n/a",IF(AK$3&gt;(A9taxstdlife+$E587),((Input!$H$151+Input!$H$117)*$H$7)-SUM($H587:AJ587),((Input!$H$151+Input!$H$117)*$H$7)/A9taxstdlife))</f>
        <v>0</v>
      </c>
      <c r="AL587" s="161">
        <f>IF(A9taxstdlife="n/a","n/a",IF(AL$3&gt;(A9taxstdlife+$E587),((Input!$H$151+Input!$H$117)*$H$7)-SUM($H587:AK587),((Input!$H$151+Input!$H$117)*$H$7)/A9taxstdlife))</f>
        <v>0</v>
      </c>
      <c r="AM587" s="161">
        <f>IF(A9taxstdlife="n/a","n/a",IF(AM$3&gt;(A9taxstdlife+$E587),((Input!$H$151+Input!$H$117)*$H$7)-SUM($H587:AL587),((Input!$H$151+Input!$H$117)*$H$7)/A9taxstdlife))</f>
        <v>0</v>
      </c>
      <c r="AN587" s="161">
        <f>IF(A9taxstdlife="n/a","n/a",IF(AN$3&gt;(A9taxstdlife+$E587),((Input!$H$151+Input!$H$117)*$H$7)-SUM($H587:AM587),((Input!$H$151+Input!$H$117)*$H$7)/A9taxstdlife))</f>
        <v>0</v>
      </c>
      <c r="AO587" s="161">
        <f>IF(A9taxstdlife="n/a","n/a",IF(AO$3&gt;(A9taxstdlife+$E587),((Input!$H$151+Input!$H$117)*$H$7)-SUM($H587:AN587),((Input!$H$151+Input!$H$117)*$H$7)/A9taxstdlife))</f>
        <v>0</v>
      </c>
      <c r="AP587" s="161">
        <f>IF(A9taxstdlife="n/a","n/a",IF(AP$3&gt;(A9taxstdlife+$E587),((Input!$H$151+Input!$H$117)*$H$7)-SUM($H587:AO587),((Input!$H$151+Input!$H$117)*$H$7)/A9taxstdlife))</f>
        <v>0</v>
      </c>
      <c r="AQ587" s="161">
        <f>IF(A9taxstdlife="n/a","n/a",IF(AQ$3&gt;(A9taxstdlife+$E587),((Input!$H$151+Input!$H$117)*$H$7)-SUM($H587:AP587),((Input!$H$151+Input!$H$117)*$H$7)/A9taxstdlife))</f>
        <v>0</v>
      </c>
      <c r="AR587" s="161">
        <f>IF(A9taxstdlife="n/a","n/a",IF(AR$3&gt;(A9taxstdlife+$E587),((Input!$H$151+Input!$H$117)*$H$7)-SUM($H587:AQ587),((Input!$H$151+Input!$H$117)*$H$7)/A9taxstdlife))</f>
        <v>0</v>
      </c>
      <c r="AS587" s="161">
        <f>IF(A9taxstdlife="n/a","n/a",IF(AS$3&gt;(A9taxstdlife+$E587),((Input!$H$151+Input!$H$117)*$H$7)-SUM($H587:AR587),((Input!$H$151+Input!$H$117)*$H$7)/A9taxstdlife))</f>
        <v>0</v>
      </c>
      <c r="AT587" s="161">
        <f>IF(A9taxstdlife="n/a","n/a",IF(AT$3&gt;(A9taxstdlife+$E587),((Input!$H$151+Input!$H$117)*$H$7)-SUM($H587:AS587),((Input!$H$151+Input!$H$117)*$H$7)/A9taxstdlife))</f>
        <v>0</v>
      </c>
      <c r="AU587" s="161">
        <f>IF(A9taxstdlife="n/a","n/a",IF(AU$3&gt;(A9taxstdlife+$E587),((Input!$H$151+Input!$H$117)*$H$7)-SUM($H587:AT587),((Input!$H$151+Input!$H$117)*$H$7)/A9taxstdlife))</f>
        <v>0</v>
      </c>
      <c r="AV587" s="161">
        <f>IF(A9taxstdlife="n/a","n/a",IF(AV$3&gt;(A9taxstdlife+$E587),((Input!$H$151+Input!$H$117)*$H$7)-SUM($H587:AU587),((Input!$H$151+Input!$H$117)*$H$7)/A9taxstdlife))</f>
        <v>0</v>
      </c>
      <c r="AW587" s="161">
        <f>IF(A9taxstdlife="n/a","n/a",IF(AW$3&gt;(A9taxstdlife+$E587),((Input!$H$151+Input!$H$117)*$H$7)-SUM($H587:AV587),((Input!$H$151+Input!$H$117)*$H$7)/A9taxstdlife))</f>
        <v>0</v>
      </c>
      <c r="AX587" s="161">
        <f>IF(A9taxstdlife="n/a","n/a",IF(AX$3&gt;(A9taxstdlife+$E587),((Input!$H$151+Input!$H$117)*$H$7)-SUM($H587:AW587),((Input!$H$151+Input!$H$117)*$H$7)/A9taxstdlife))</f>
        <v>0</v>
      </c>
      <c r="AY587" s="161">
        <f>IF(A9taxstdlife="n/a","n/a",IF(AY$3&gt;(A9taxstdlife+$E587),((Input!$H$151+Input!$H$117)*$H$7)-SUM($H587:AX587),((Input!$H$151+Input!$H$117)*$H$7)/A9taxstdlife))</f>
        <v>0</v>
      </c>
      <c r="AZ587" s="161">
        <f>IF(A9taxstdlife="n/a","n/a",IF(AZ$3&gt;(A9taxstdlife+$E587),((Input!$H$151+Input!$H$117)*$H$7)-SUM($H587:AY587),((Input!$H$151+Input!$H$117)*$H$7)/A9taxstdlife))</f>
        <v>0</v>
      </c>
      <c r="BA587" s="161">
        <f>IF(A9taxstdlife="n/a","n/a",IF(BA$3&gt;(A9taxstdlife+$E587),((Input!$H$151+Input!$H$117)*$H$7)-SUM($H587:AZ587),((Input!$H$151+Input!$H$117)*$H$7)/A9taxstdlife))</f>
        <v>0</v>
      </c>
      <c r="BB587" s="161">
        <f>IF(A9taxstdlife="n/a","n/a",IF(BB$3&gt;(A9taxstdlife+$E587),((Input!$H$151+Input!$H$117)*$H$7)-SUM($H587:BA587),((Input!$H$151+Input!$H$117)*$H$7)/A9taxstdlife))</f>
        <v>0</v>
      </c>
      <c r="BC587" s="161">
        <f>IF(A9taxstdlife="n/a","n/a",IF(BC$3&gt;(A9taxstdlife+$E587),((Input!$H$151+Input!$H$117)*$H$7)-SUM($H587:BB587),((Input!$H$151+Input!$H$117)*$H$7)/A9taxstdlife))</f>
        <v>0</v>
      </c>
      <c r="BD587" s="161">
        <f>IF(A9taxstdlife="n/a","n/a",IF(BD$3&gt;(A9taxstdlife+$E587),((Input!$H$151+Input!$H$117)*$H$7)-SUM($H587:BC587),((Input!$H$151+Input!$H$117)*$H$7)/A9taxstdlife))</f>
        <v>0</v>
      </c>
      <c r="BE587" s="161">
        <f>IF(A9taxstdlife="n/a","n/a",IF(BE$3&gt;(A9taxstdlife+$E587),((Input!$H$151+Input!$H$117)*$H$7)-SUM($H587:BD587),((Input!$H$151+Input!$H$117)*$H$7)/A9taxstdlife))</f>
        <v>0</v>
      </c>
      <c r="BF587" s="161">
        <f>IF(A9taxstdlife="n/a","n/a",IF(BF$3&gt;(A9taxstdlife+$E587),((Input!$H$151+Input!$H$117)*$H$7)-SUM($H587:BE587),((Input!$H$151+Input!$H$117)*$H$7)/A9taxstdlife))</f>
        <v>0</v>
      </c>
      <c r="BG587" s="161">
        <f>IF(A9taxstdlife="n/a","n/a",IF(BG$3&gt;(A9taxstdlife+$E587),((Input!$H$151+Input!$H$117)*$H$7)-SUM($H587:BF587),((Input!$H$151+Input!$H$117)*$H$7)/A9taxstdlife))</f>
        <v>0</v>
      </c>
      <c r="BH587" s="161">
        <f>IF(A9taxstdlife="n/a","n/a",IF(BH$3&gt;(A9taxstdlife+$E587),((Input!$H$151+Input!$H$117)*$H$7)-SUM($H587:BG587),((Input!$H$151+Input!$H$117)*$H$7)/A9taxstdlife))</f>
        <v>0</v>
      </c>
      <c r="BI587" s="161">
        <f>IF(A9taxstdlife="n/a","n/a",IF(BI$3&gt;(A9taxstdlife+$E587),((Input!$H$151+Input!$H$117)*$H$7)-SUM($H587:BH587),((Input!$H$151+Input!$H$117)*$H$7)/A9taxstdlife))</f>
        <v>0</v>
      </c>
      <c r="BJ587" s="19"/>
      <c r="BK587" s="19"/>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s="5" customFormat="1" hidden="1" outlineLevel="2" x14ac:dyDescent="0.2">
      <c r="A588" s="19"/>
      <c r="B588" s="19"/>
      <c r="C588" s="35"/>
      <c r="D588" s="469"/>
      <c r="E588" s="281">
        <v>3</v>
      </c>
      <c r="F588" s="37"/>
      <c r="G588" s="305"/>
      <c r="H588" s="307"/>
      <c r="I588" s="306"/>
      <c r="J588" s="161">
        <f>IF(A9taxstdlife="n/a","n/a",IF(J$3&gt;(A9taxstdlife+$E588),((Input!$I$151+Input!$I$117)*$I$7)-SUM($I588:I588),((Input!$I$151+Input!$I$117)*$I$7)/A9taxstdlife))</f>
        <v>0</v>
      </c>
      <c r="K588" s="161">
        <f>IF(A9taxstdlife="n/a","n/a",IF(K$3&gt;(A9taxstdlife+$E588),((Input!$I$151+Input!$I$117)*$I$7)-SUM($I588:J588),((Input!$I$151+Input!$I$117)*$I$7)/A9taxstdlife))</f>
        <v>0</v>
      </c>
      <c r="L588" s="161">
        <f>IF(A9taxstdlife="n/a","n/a",IF(L$3&gt;(A9taxstdlife+$E588),((Input!$I$151+Input!$I$117)*$I$7)-SUM($I588:K588),((Input!$I$151+Input!$I$117)*$I$7)/A9taxstdlife))</f>
        <v>0</v>
      </c>
      <c r="M588" s="161">
        <f>IF(A9taxstdlife="n/a","n/a",IF(M$3&gt;(A9taxstdlife+$E588),((Input!$I$151+Input!$I$117)*$I$7)-SUM($I588:L588),((Input!$I$151+Input!$I$117)*$I$7)/A9taxstdlife))</f>
        <v>0</v>
      </c>
      <c r="N588" s="161">
        <f>IF(A9taxstdlife="n/a","n/a",IF(N$3&gt;(A9taxstdlife+$E588),((Input!$I$151+Input!$I$117)*$I$7)-SUM($I588:M588),((Input!$I$151+Input!$I$117)*$I$7)/A9taxstdlife))</f>
        <v>0</v>
      </c>
      <c r="O588" s="161">
        <f>IF(A9taxstdlife="n/a","n/a",IF(O$3&gt;(A9taxstdlife+$E588),((Input!$I$151+Input!$I$117)*$I$7)-SUM($I588:N588),((Input!$I$151+Input!$I$117)*$I$7)/A9taxstdlife))</f>
        <v>0</v>
      </c>
      <c r="P588" s="161">
        <f>IF(A9taxstdlife="n/a","n/a",IF(P$3&gt;(A9taxstdlife+$E588),((Input!$I$151+Input!$I$117)*$I$7)-SUM($I588:O588),((Input!$I$151+Input!$I$117)*$I$7)/A9taxstdlife))</f>
        <v>0</v>
      </c>
      <c r="Q588" s="161">
        <f>IF(A9taxstdlife="n/a","n/a",IF(Q$3&gt;(A9taxstdlife+$E588),((Input!$I$151+Input!$I$117)*$I$7)-SUM($I588:P588),((Input!$I$151+Input!$I$117)*$I$7)/A9taxstdlife))</f>
        <v>0</v>
      </c>
      <c r="R588" s="161">
        <f>IF(A9taxstdlife="n/a","n/a",IF(R$3&gt;(A9taxstdlife+$E588),((Input!$I$151+Input!$I$117)*$I$7)-SUM($I588:Q588),((Input!$I$151+Input!$I$117)*$I$7)/A9taxstdlife))</f>
        <v>0</v>
      </c>
      <c r="S588" s="161">
        <f>IF(A9taxstdlife="n/a","n/a",IF(S$3&gt;(A9taxstdlife+$E588),((Input!$I$151+Input!$I$117)*$I$7)-SUM($I588:R588),((Input!$I$151+Input!$I$117)*$I$7)/A9taxstdlife))</f>
        <v>0</v>
      </c>
      <c r="T588" s="161">
        <f>IF(A9taxstdlife="n/a","n/a",IF(T$3&gt;(A9taxstdlife+$E588),((Input!$I$151+Input!$I$117)*$I$7)-SUM($I588:S588),((Input!$I$151+Input!$I$117)*$I$7)/A9taxstdlife))</f>
        <v>0</v>
      </c>
      <c r="U588" s="161">
        <f>IF(A9taxstdlife="n/a","n/a",IF(U$3&gt;(A9taxstdlife+$E588),((Input!$I$151+Input!$I$117)*$I$7)-SUM($I588:T588),((Input!$I$151+Input!$I$117)*$I$7)/A9taxstdlife))</f>
        <v>0</v>
      </c>
      <c r="V588" s="161">
        <f>IF(A9taxstdlife="n/a","n/a",IF(V$3&gt;(A9taxstdlife+$E588),((Input!$I$151+Input!$I$117)*$I$7)-SUM($I588:U588),((Input!$I$151+Input!$I$117)*$I$7)/A9taxstdlife))</f>
        <v>0</v>
      </c>
      <c r="W588" s="161">
        <f>IF(A9taxstdlife="n/a","n/a",IF(W$3&gt;(A9taxstdlife+$E588),((Input!$I$151+Input!$I$117)*$I$7)-SUM($I588:V588),((Input!$I$151+Input!$I$117)*$I$7)/A9taxstdlife))</f>
        <v>0</v>
      </c>
      <c r="X588" s="161">
        <f>IF(A9taxstdlife="n/a","n/a",IF(X$3&gt;(A9taxstdlife+$E588),((Input!$I$151+Input!$I$117)*$I$7)-SUM($I588:W588),((Input!$I$151+Input!$I$117)*$I$7)/A9taxstdlife))</f>
        <v>0</v>
      </c>
      <c r="Y588" s="161">
        <f>IF(A9taxstdlife="n/a","n/a",IF(Y$3&gt;(A9taxstdlife+$E588),((Input!$I$151+Input!$I$117)*$I$7)-SUM($I588:X588),((Input!$I$151+Input!$I$117)*$I$7)/A9taxstdlife))</f>
        <v>0</v>
      </c>
      <c r="Z588" s="161">
        <f>IF(A9taxstdlife="n/a","n/a",IF(Z$3&gt;(A9taxstdlife+$E588),((Input!$I$151+Input!$I$117)*$I$7)-SUM($I588:Y588),((Input!$I$151+Input!$I$117)*$I$7)/A9taxstdlife))</f>
        <v>0</v>
      </c>
      <c r="AA588" s="161">
        <f>IF(A9taxstdlife="n/a","n/a",IF(AA$3&gt;(A9taxstdlife+$E588),((Input!$I$151+Input!$I$117)*$I$7)-SUM($I588:Z588),((Input!$I$151+Input!$I$117)*$I$7)/A9taxstdlife))</f>
        <v>0</v>
      </c>
      <c r="AB588" s="161">
        <f>IF(A9taxstdlife="n/a","n/a",IF(AB$3&gt;(A9taxstdlife+$E588),((Input!$I$151+Input!$I$117)*$I$7)-SUM($I588:AA588),((Input!$I$151+Input!$I$117)*$I$7)/A9taxstdlife))</f>
        <v>0</v>
      </c>
      <c r="AC588" s="161">
        <f>IF(A9taxstdlife="n/a","n/a",IF(AC$3&gt;(A9taxstdlife+$E588),((Input!$I$151+Input!$I$117)*$I$7)-SUM($I588:AB588),((Input!$I$151+Input!$I$117)*$I$7)/A9taxstdlife))</f>
        <v>0</v>
      </c>
      <c r="AD588" s="161">
        <f>IF(A9taxstdlife="n/a","n/a",IF(AD$3&gt;(A9taxstdlife+$E588),((Input!$I$151+Input!$I$117)*$I$7)-SUM($I588:AC588),((Input!$I$151+Input!$I$117)*$I$7)/A9taxstdlife))</f>
        <v>0</v>
      </c>
      <c r="AE588" s="161">
        <f>IF(A9taxstdlife="n/a","n/a",IF(AE$3&gt;(A9taxstdlife+$E588),((Input!$I$151+Input!$I$117)*$I$7)-SUM($I588:AD588),((Input!$I$151+Input!$I$117)*$I$7)/A9taxstdlife))</f>
        <v>0</v>
      </c>
      <c r="AF588" s="161">
        <f>IF(A9taxstdlife="n/a","n/a",IF(AF$3&gt;(A9taxstdlife+$E588),((Input!$I$151+Input!$I$117)*$I$7)-SUM($I588:AE588),((Input!$I$151+Input!$I$117)*$I$7)/A9taxstdlife))</f>
        <v>0</v>
      </c>
      <c r="AG588" s="161">
        <f>IF(A9taxstdlife="n/a","n/a",IF(AG$3&gt;(A9taxstdlife+$E588),((Input!$I$151+Input!$I$117)*$I$7)-SUM($I588:AF588),((Input!$I$151+Input!$I$117)*$I$7)/A9taxstdlife))</f>
        <v>0</v>
      </c>
      <c r="AH588" s="161">
        <f>IF(A9taxstdlife="n/a","n/a",IF(AH$3&gt;(A9taxstdlife+$E588),((Input!$I$151+Input!$I$117)*$I$7)-SUM($I588:AG588),((Input!$I$151+Input!$I$117)*$I$7)/A9taxstdlife))</f>
        <v>0</v>
      </c>
      <c r="AI588" s="161">
        <f>IF(A9taxstdlife="n/a","n/a",IF(AI$3&gt;(A9taxstdlife+$E588),((Input!$I$151+Input!$I$117)*$I$7)-SUM($I588:AH588),((Input!$I$151+Input!$I$117)*$I$7)/A9taxstdlife))</f>
        <v>0</v>
      </c>
      <c r="AJ588" s="161">
        <f>IF(A9taxstdlife="n/a","n/a",IF(AJ$3&gt;(A9taxstdlife+$E588),((Input!$I$151+Input!$I$117)*$I$7)-SUM($I588:AI588),((Input!$I$151+Input!$I$117)*$I$7)/A9taxstdlife))</f>
        <v>0</v>
      </c>
      <c r="AK588" s="161">
        <f>IF(A9taxstdlife="n/a","n/a",IF(AK$3&gt;(A9taxstdlife+$E588),((Input!$I$151+Input!$I$117)*$I$7)-SUM($I588:AJ588),((Input!$I$151+Input!$I$117)*$I$7)/A9taxstdlife))</f>
        <v>0</v>
      </c>
      <c r="AL588" s="161">
        <f>IF(A9taxstdlife="n/a","n/a",IF(AL$3&gt;(A9taxstdlife+$E588),((Input!$I$151+Input!$I$117)*$I$7)-SUM($I588:AK588),((Input!$I$151+Input!$I$117)*$I$7)/A9taxstdlife))</f>
        <v>0</v>
      </c>
      <c r="AM588" s="161">
        <f>IF(A9taxstdlife="n/a","n/a",IF(AM$3&gt;(A9taxstdlife+$E588),((Input!$I$151+Input!$I$117)*$I$7)-SUM($I588:AL588),((Input!$I$151+Input!$I$117)*$I$7)/A9taxstdlife))</f>
        <v>0</v>
      </c>
      <c r="AN588" s="161">
        <f>IF(A9taxstdlife="n/a","n/a",IF(AN$3&gt;(A9taxstdlife+$E588),((Input!$I$151+Input!$I$117)*$I$7)-SUM($I588:AM588),((Input!$I$151+Input!$I$117)*$I$7)/A9taxstdlife))</f>
        <v>0</v>
      </c>
      <c r="AO588" s="161">
        <f>IF(A9taxstdlife="n/a","n/a",IF(AO$3&gt;(A9taxstdlife+$E588),((Input!$I$151+Input!$I$117)*$I$7)-SUM($I588:AN588),((Input!$I$151+Input!$I$117)*$I$7)/A9taxstdlife))</f>
        <v>0</v>
      </c>
      <c r="AP588" s="161">
        <f>IF(A9taxstdlife="n/a","n/a",IF(AP$3&gt;(A9taxstdlife+$E588),((Input!$I$151+Input!$I$117)*$I$7)-SUM($I588:AO588),((Input!$I$151+Input!$I$117)*$I$7)/A9taxstdlife))</f>
        <v>0</v>
      </c>
      <c r="AQ588" s="161">
        <f>IF(A9taxstdlife="n/a","n/a",IF(AQ$3&gt;(A9taxstdlife+$E588),((Input!$I$151+Input!$I$117)*$I$7)-SUM($I588:AP588),((Input!$I$151+Input!$I$117)*$I$7)/A9taxstdlife))</f>
        <v>0</v>
      </c>
      <c r="AR588" s="161">
        <f>IF(A9taxstdlife="n/a","n/a",IF(AR$3&gt;(A9taxstdlife+$E588),((Input!$I$151+Input!$I$117)*$I$7)-SUM($I588:AQ588),((Input!$I$151+Input!$I$117)*$I$7)/A9taxstdlife))</f>
        <v>0</v>
      </c>
      <c r="AS588" s="161">
        <f>IF(A9taxstdlife="n/a","n/a",IF(AS$3&gt;(A9taxstdlife+$E588),((Input!$I$151+Input!$I$117)*$I$7)-SUM($I588:AR588),((Input!$I$151+Input!$I$117)*$I$7)/A9taxstdlife))</f>
        <v>0</v>
      </c>
      <c r="AT588" s="161">
        <f>IF(A9taxstdlife="n/a","n/a",IF(AT$3&gt;(A9taxstdlife+$E588),((Input!$I$151+Input!$I$117)*$I$7)-SUM($I588:AS588),((Input!$I$151+Input!$I$117)*$I$7)/A9taxstdlife))</f>
        <v>0</v>
      </c>
      <c r="AU588" s="161">
        <f>IF(A9taxstdlife="n/a","n/a",IF(AU$3&gt;(A9taxstdlife+$E588),((Input!$I$151+Input!$I$117)*$I$7)-SUM($I588:AT588),((Input!$I$151+Input!$I$117)*$I$7)/A9taxstdlife))</f>
        <v>0</v>
      </c>
      <c r="AV588" s="161">
        <f>IF(A9taxstdlife="n/a","n/a",IF(AV$3&gt;(A9taxstdlife+$E588),((Input!$I$151+Input!$I$117)*$I$7)-SUM($I588:AU588),((Input!$I$151+Input!$I$117)*$I$7)/A9taxstdlife))</f>
        <v>0</v>
      </c>
      <c r="AW588" s="161">
        <f>IF(A9taxstdlife="n/a","n/a",IF(AW$3&gt;(A9taxstdlife+$E588),((Input!$I$151+Input!$I$117)*$I$7)-SUM($I588:AV588),((Input!$I$151+Input!$I$117)*$I$7)/A9taxstdlife))</f>
        <v>0</v>
      </c>
      <c r="AX588" s="161">
        <f>IF(A9taxstdlife="n/a","n/a",IF(AX$3&gt;(A9taxstdlife+$E588),((Input!$I$151+Input!$I$117)*$I$7)-SUM($I588:AW588),((Input!$I$151+Input!$I$117)*$I$7)/A9taxstdlife))</f>
        <v>0</v>
      </c>
      <c r="AY588" s="161">
        <f>IF(A9taxstdlife="n/a","n/a",IF(AY$3&gt;(A9taxstdlife+$E588),((Input!$I$151+Input!$I$117)*$I$7)-SUM($I588:AX588),((Input!$I$151+Input!$I$117)*$I$7)/A9taxstdlife))</f>
        <v>0</v>
      </c>
      <c r="AZ588" s="161">
        <f>IF(A9taxstdlife="n/a","n/a",IF(AZ$3&gt;(A9taxstdlife+$E588),((Input!$I$151+Input!$I$117)*$I$7)-SUM($I588:AY588),((Input!$I$151+Input!$I$117)*$I$7)/A9taxstdlife))</f>
        <v>0</v>
      </c>
      <c r="BA588" s="161">
        <f>IF(A9taxstdlife="n/a","n/a",IF(BA$3&gt;(A9taxstdlife+$E588),((Input!$I$151+Input!$I$117)*$I$7)-SUM($I588:AZ588),((Input!$I$151+Input!$I$117)*$I$7)/A9taxstdlife))</f>
        <v>0</v>
      </c>
      <c r="BB588" s="161">
        <f>IF(A9taxstdlife="n/a","n/a",IF(BB$3&gt;(A9taxstdlife+$E588),((Input!$I$151+Input!$I$117)*$I$7)-SUM($I588:BA588),((Input!$I$151+Input!$I$117)*$I$7)/A9taxstdlife))</f>
        <v>0</v>
      </c>
      <c r="BC588" s="161">
        <f>IF(A9taxstdlife="n/a","n/a",IF(BC$3&gt;(A9taxstdlife+$E588),((Input!$I$151+Input!$I$117)*$I$7)-SUM($I588:BB588),((Input!$I$151+Input!$I$117)*$I$7)/A9taxstdlife))</f>
        <v>0</v>
      </c>
      <c r="BD588" s="161">
        <f>IF(A9taxstdlife="n/a","n/a",IF(BD$3&gt;(A9taxstdlife+$E588),((Input!$I$151+Input!$I$117)*$I$7)-SUM($I588:BC588),((Input!$I$151+Input!$I$117)*$I$7)/A9taxstdlife))</f>
        <v>0</v>
      </c>
      <c r="BE588" s="161">
        <f>IF(A9taxstdlife="n/a","n/a",IF(BE$3&gt;(A9taxstdlife+$E588),((Input!$I$151+Input!$I$117)*$I$7)-SUM($I588:BD588),((Input!$I$151+Input!$I$117)*$I$7)/A9taxstdlife))</f>
        <v>0</v>
      </c>
      <c r="BF588" s="161">
        <f>IF(A9taxstdlife="n/a","n/a",IF(BF$3&gt;(A9taxstdlife+$E588),((Input!$I$151+Input!$I$117)*$I$7)-SUM($I588:BE588),((Input!$I$151+Input!$I$117)*$I$7)/A9taxstdlife))</f>
        <v>0</v>
      </c>
      <c r="BG588" s="161">
        <f>IF(A9taxstdlife="n/a","n/a",IF(BG$3&gt;(A9taxstdlife+$E588),((Input!$I$151+Input!$I$117)*$I$7)-SUM($I588:BF588),((Input!$I$151+Input!$I$117)*$I$7)/A9taxstdlife))</f>
        <v>0</v>
      </c>
      <c r="BH588" s="161">
        <f>IF(A9taxstdlife="n/a","n/a",IF(BH$3&gt;(A9taxstdlife+$E588),((Input!$I$151+Input!$I$117)*$I$7)-SUM($I588:BG588),((Input!$I$151+Input!$I$117)*$I$7)/A9taxstdlife))</f>
        <v>0</v>
      </c>
      <c r="BI588" s="161">
        <f>IF(A9taxstdlife="n/a","n/a",IF(BI$3&gt;(A9taxstdlife+$E588),((Input!$I$151+Input!$I$117)*$I$7)-SUM($I588:BH588),((Input!$I$151+Input!$I$117)*$I$7)/A9taxstdlife))</f>
        <v>0</v>
      </c>
      <c r="BJ588" s="19"/>
      <c r="BK588" s="19"/>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s="5" customFormat="1" hidden="1" outlineLevel="2" x14ac:dyDescent="0.2">
      <c r="A589" s="19"/>
      <c r="B589" s="19"/>
      <c r="C589" s="35"/>
      <c r="D589" s="469"/>
      <c r="E589" s="281">
        <v>4</v>
      </c>
      <c r="F589" s="37"/>
      <c r="G589" s="305"/>
      <c r="H589" s="307"/>
      <c r="I589" s="307"/>
      <c r="J589" s="306"/>
      <c r="K589" s="161">
        <f>IF(A9taxstdlife="n/a","n/a",IF(K$3&gt;(A9taxstdlife+$E589),((Input!$J$151+Input!$J$117)*$J$7)-SUM($J589:J589),((Input!$J$151+Input!$J$117)*$J$7)/A9taxstdlife))</f>
        <v>0</v>
      </c>
      <c r="L589" s="161">
        <f>IF(A9taxstdlife="n/a","n/a",IF(L$3&gt;(A9taxstdlife+$E589),((Input!$J$151+Input!$J$117)*$J$7)-SUM($J589:K589),((Input!$J$151+Input!$J$117)*$J$7)/A9taxstdlife))</f>
        <v>0</v>
      </c>
      <c r="M589" s="161">
        <f>IF(A9taxstdlife="n/a","n/a",IF(M$3&gt;(A9taxstdlife+$E589),((Input!$J$151+Input!$J$117)*$J$7)-SUM($J589:L589),((Input!$J$151+Input!$J$117)*$J$7)/A9taxstdlife))</f>
        <v>0</v>
      </c>
      <c r="N589" s="161">
        <f>IF(A9taxstdlife="n/a","n/a",IF(N$3&gt;(A9taxstdlife+$E589),((Input!$J$151+Input!$J$117)*$J$7)-SUM($J589:M589),((Input!$J$151+Input!$J$117)*$J$7)/A9taxstdlife))</f>
        <v>0</v>
      </c>
      <c r="O589" s="161">
        <f>IF(A9taxstdlife="n/a","n/a",IF(O$3&gt;(A9taxstdlife+$E589),((Input!$J$151+Input!$J$117)*$J$7)-SUM($J589:N589),((Input!$J$151+Input!$J$117)*$J$7)/A9taxstdlife))</f>
        <v>0</v>
      </c>
      <c r="P589" s="161">
        <f>IF(A9taxstdlife="n/a","n/a",IF(P$3&gt;(A9taxstdlife+$E589),((Input!$J$151+Input!$J$117)*$J$7)-SUM($J589:O589),((Input!$J$151+Input!$J$117)*$J$7)/A9taxstdlife))</f>
        <v>0</v>
      </c>
      <c r="Q589" s="161">
        <f>IF(A9taxstdlife="n/a","n/a",IF(Q$3&gt;(A9taxstdlife+$E589),((Input!$J$151+Input!$J$117)*$J$7)-SUM($J589:P589),((Input!$J$151+Input!$J$117)*$J$7)/A9taxstdlife))</f>
        <v>0</v>
      </c>
      <c r="R589" s="161">
        <f>IF(A9taxstdlife="n/a","n/a",IF(R$3&gt;(A9taxstdlife+$E589),((Input!$J$151+Input!$J$117)*$J$7)-SUM($J589:Q589),((Input!$J$151+Input!$J$117)*$J$7)/A9taxstdlife))</f>
        <v>0</v>
      </c>
      <c r="S589" s="161">
        <f>IF(A9taxstdlife="n/a","n/a",IF(S$3&gt;(A9taxstdlife+$E589),((Input!$J$151+Input!$J$117)*$J$7)-SUM($J589:R589),((Input!$J$151+Input!$J$117)*$J$7)/A9taxstdlife))</f>
        <v>0</v>
      </c>
      <c r="T589" s="161">
        <f>IF(A9taxstdlife="n/a","n/a",IF(T$3&gt;(A9taxstdlife+$E589),((Input!$J$151+Input!$J$117)*$J$7)-SUM($J589:S589),((Input!$J$151+Input!$J$117)*$J$7)/A9taxstdlife))</f>
        <v>0</v>
      </c>
      <c r="U589" s="161">
        <f>IF(A9taxstdlife="n/a","n/a",IF(U$3&gt;(A9taxstdlife+$E589),((Input!$J$151+Input!$J$117)*$J$7)-SUM($J589:T589),((Input!$J$151+Input!$J$117)*$J$7)/A9taxstdlife))</f>
        <v>0</v>
      </c>
      <c r="V589" s="161">
        <f>IF(A9taxstdlife="n/a","n/a",IF(V$3&gt;(A9taxstdlife+$E589),((Input!$J$151+Input!$J$117)*$J$7)-SUM($J589:U589),((Input!$J$151+Input!$J$117)*$J$7)/A9taxstdlife))</f>
        <v>0</v>
      </c>
      <c r="W589" s="161">
        <f>IF(A9taxstdlife="n/a","n/a",IF(W$3&gt;(A9taxstdlife+$E589),((Input!$J$151+Input!$J$117)*$J$7)-SUM($J589:V589),((Input!$J$151+Input!$J$117)*$J$7)/A9taxstdlife))</f>
        <v>0</v>
      </c>
      <c r="X589" s="161">
        <f>IF(A9taxstdlife="n/a","n/a",IF(X$3&gt;(A9taxstdlife+$E589),((Input!$J$151+Input!$J$117)*$J$7)-SUM($J589:W589),((Input!$J$151+Input!$J$117)*$J$7)/A9taxstdlife))</f>
        <v>0</v>
      </c>
      <c r="Y589" s="161">
        <f>IF(A9taxstdlife="n/a","n/a",IF(Y$3&gt;(A9taxstdlife+$E589),((Input!$J$151+Input!$J$117)*$J$7)-SUM($J589:X589),((Input!$J$151+Input!$J$117)*$J$7)/A9taxstdlife))</f>
        <v>0</v>
      </c>
      <c r="Z589" s="161">
        <f>IF(A9taxstdlife="n/a","n/a",IF(Z$3&gt;(A9taxstdlife+$E589),((Input!$J$151+Input!$J$117)*$J$7)-SUM($J589:Y589),((Input!$J$151+Input!$J$117)*$J$7)/A9taxstdlife))</f>
        <v>0</v>
      </c>
      <c r="AA589" s="161">
        <f>IF(A9taxstdlife="n/a","n/a",IF(AA$3&gt;(A9taxstdlife+$E589),((Input!$J$151+Input!$J$117)*$J$7)-SUM($J589:Z589),((Input!$J$151+Input!$J$117)*$J$7)/A9taxstdlife))</f>
        <v>0</v>
      </c>
      <c r="AB589" s="161">
        <f>IF(A9taxstdlife="n/a","n/a",IF(AB$3&gt;(A9taxstdlife+$E589),((Input!$J$151+Input!$J$117)*$J$7)-SUM($J589:AA589),((Input!$J$151+Input!$J$117)*$J$7)/A9taxstdlife))</f>
        <v>0</v>
      </c>
      <c r="AC589" s="161">
        <f>IF(A9taxstdlife="n/a","n/a",IF(AC$3&gt;(A9taxstdlife+$E589),((Input!$J$151+Input!$J$117)*$J$7)-SUM($J589:AB589),((Input!$J$151+Input!$J$117)*$J$7)/A9taxstdlife))</f>
        <v>0</v>
      </c>
      <c r="AD589" s="161">
        <f>IF(A9taxstdlife="n/a","n/a",IF(AD$3&gt;(A9taxstdlife+$E589),((Input!$J$151+Input!$J$117)*$J$7)-SUM($J589:AC589),((Input!$J$151+Input!$J$117)*$J$7)/A9taxstdlife))</f>
        <v>0</v>
      </c>
      <c r="AE589" s="161">
        <f>IF(A9taxstdlife="n/a","n/a",IF(AE$3&gt;(A9taxstdlife+$E589),((Input!$J$151+Input!$J$117)*$J$7)-SUM($J589:AD589),((Input!$J$151+Input!$J$117)*$J$7)/A9taxstdlife))</f>
        <v>0</v>
      </c>
      <c r="AF589" s="161">
        <f>IF(A9taxstdlife="n/a","n/a",IF(AF$3&gt;(A9taxstdlife+$E589),((Input!$J$151+Input!$J$117)*$J$7)-SUM($J589:AE589),((Input!$J$151+Input!$J$117)*$J$7)/A9taxstdlife))</f>
        <v>0</v>
      </c>
      <c r="AG589" s="161">
        <f>IF(A9taxstdlife="n/a","n/a",IF(AG$3&gt;(A9taxstdlife+$E589),((Input!$J$151+Input!$J$117)*$J$7)-SUM($J589:AF589),((Input!$J$151+Input!$J$117)*$J$7)/A9taxstdlife))</f>
        <v>0</v>
      </c>
      <c r="AH589" s="161">
        <f>IF(A9taxstdlife="n/a","n/a",IF(AH$3&gt;(A9taxstdlife+$E589),((Input!$J$151+Input!$J$117)*$J$7)-SUM($J589:AG589),((Input!$J$151+Input!$J$117)*$J$7)/A9taxstdlife))</f>
        <v>0</v>
      </c>
      <c r="AI589" s="161">
        <f>IF(A9taxstdlife="n/a","n/a",IF(AI$3&gt;(A9taxstdlife+$E589),((Input!$J$151+Input!$J$117)*$J$7)-SUM($J589:AH589),((Input!$J$151+Input!$J$117)*$J$7)/A9taxstdlife))</f>
        <v>0</v>
      </c>
      <c r="AJ589" s="161">
        <f>IF(A9taxstdlife="n/a","n/a",IF(AJ$3&gt;(A9taxstdlife+$E589),((Input!$J$151+Input!$J$117)*$J$7)-SUM($J589:AI589),((Input!$J$151+Input!$J$117)*$J$7)/A9taxstdlife))</f>
        <v>0</v>
      </c>
      <c r="AK589" s="161">
        <f>IF(A9taxstdlife="n/a","n/a",IF(AK$3&gt;(A9taxstdlife+$E589),((Input!$J$151+Input!$J$117)*$J$7)-SUM($J589:AJ589),((Input!$J$151+Input!$J$117)*$J$7)/A9taxstdlife))</f>
        <v>0</v>
      </c>
      <c r="AL589" s="161">
        <f>IF(A9taxstdlife="n/a","n/a",IF(AL$3&gt;(A9taxstdlife+$E589),((Input!$J$151+Input!$J$117)*$J$7)-SUM($J589:AK589),((Input!$J$151+Input!$J$117)*$J$7)/A9taxstdlife))</f>
        <v>0</v>
      </c>
      <c r="AM589" s="161">
        <f>IF(A9taxstdlife="n/a","n/a",IF(AM$3&gt;(A9taxstdlife+$E589),((Input!$J$151+Input!$J$117)*$J$7)-SUM($J589:AL589),((Input!$J$151+Input!$J$117)*$J$7)/A9taxstdlife))</f>
        <v>0</v>
      </c>
      <c r="AN589" s="161">
        <f>IF(A9taxstdlife="n/a","n/a",IF(AN$3&gt;(A9taxstdlife+$E589),((Input!$J$151+Input!$J$117)*$J$7)-SUM($J589:AM589),((Input!$J$151+Input!$J$117)*$J$7)/A9taxstdlife))</f>
        <v>0</v>
      </c>
      <c r="AO589" s="161">
        <f>IF(A9taxstdlife="n/a","n/a",IF(AO$3&gt;(A9taxstdlife+$E589),((Input!$J$151+Input!$J$117)*$J$7)-SUM($J589:AN589),((Input!$J$151+Input!$J$117)*$J$7)/A9taxstdlife))</f>
        <v>0</v>
      </c>
      <c r="AP589" s="161">
        <f>IF(A9taxstdlife="n/a","n/a",IF(AP$3&gt;(A9taxstdlife+$E589),((Input!$J$151+Input!$J$117)*$J$7)-SUM($J589:AO589),((Input!$J$151+Input!$J$117)*$J$7)/A9taxstdlife))</f>
        <v>0</v>
      </c>
      <c r="AQ589" s="161">
        <f>IF(A9taxstdlife="n/a","n/a",IF(AQ$3&gt;(A9taxstdlife+$E589),((Input!$J$151+Input!$J$117)*$J$7)-SUM($J589:AP589),((Input!$J$151+Input!$J$117)*$J$7)/A9taxstdlife))</f>
        <v>0</v>
      </c>
      <c r="AR589" s="161">
        <f>IF(A9taxstdlife="n/a","n/a",IF(AR$3&gt;(A9taxstdlife+$E589),((Input!$J$151+Input!$J$117)*$J$7)-SUM($J589:AQ589),((Input!$J$151+Input!$J$117)*$J$7)/A9taxstdlife))</f>
        <v>0</v>
      </c>
      <c r="AS589" s="161">
        <f>IF(A9taxstdlife="n/a","n/a",IF(AS$3&gt;(A9taxstdlife+$E589),((Input!$J$151+Input!$J$117)*$J$7)-SUM($J589:AR589),((Input!$J$151+Input!$J$117)*$J$7)/A9taxstdlife))</f>
        <v>0</v>
      </c>
      <c r="AT589" s="161">
        <f>IF(A9taxstdlife="n/a","n/a",IF(AT$3&gt;(A9taxstdlife+$E589),((Input!$J$151+Input!$J$117)*$J$7)-SUM($J589:AS589),((Input!$J$151+Input!$J$117)*$J$7)/A9taxstdlife))</f>
        <v>0</v>
      </c>
      <c r="AU589" s="161">
        <f>IF(A9taxstdlife="n/a","n/a",IF(AU$3&gt;(A9taxstdlife+$E589),((Input!$J$151+Input!$J$117)*$J$7)-SUM($J589:AT589),((Input!$J$151+Input!$J$117)*$J$7)/A9taxstdlife))</f>
        <v>0</v>
      </c>
      <c r="AV589" s="161">
        <f>IF(A9taxstdlife="n/a","n/a",IF(AV$3&gt;(A9taxstdlife+$E589),((Input!$J$151+Input!$J$117)*$J$7)-SUM($J589:AU589),((Input!$J$151+Input!$J$117)*$J$7)/A9taxstdlife))</f>
        <v>0</v>
      </c>
      <c r="AW589" s="161">
        <f>IF(A9taxstdlife="n/a","n/a",IF(AW$3&gt;(A9taxstdlife+$E589),((Input!$J$151+Input!$J$117)*$J$7)-SUM($J589:AV589),((Input!$J$151+Input!$J$117)*$J$7)/A9taxstdlife))</f>
        <v>0</v>
      </c>
      <c r="AX589" s="161">
        <f>IF(A9taxstdlife="n/a","n/a",IF(AX$3&gt;(A9taxstdlife+$E589),((Input!$J$151+Input!$J$117)*$J$7)-SUM($J589:AW589),((Input!$J$151+Input!$J$117)*$J$7)/A9taxstdlife))</f>
        <v>0</v>
      </c>
      <c r="AY589" s="161">
        <f>IF(A9taxstdlife="n/a","n/a",IF(AY$3&gt;(A9taxstdlife+$E589),((Input!$J$151+Input!$J$117)*$J$7)-SUM($J589:AX589),((Input!$J$151+Input!$J$117)*$J$7)/A9taxstdlife))</f>
        <v>0</v>
      </c>
      <c r="AZ589" s="161">
        <f>IF(A9taxstdlife="n/a","n/a",IF(AZ$3&gt;(A9taxstdlife+$E589),((Input!$J$151+Input!$J$117)*$J$7)-SUM($J589:AY589),((Input!$J$151+Input!$J$117)*$J$7)/A9taxstdlife))</f>
        <v>0</v>
      </c>
      <c r="BA589" s="161">
        <f>IF(A9taxstdlife="n/a","n/a",IF(BA$3&gt;(A9taxstdlife+$E589),((Input!$J$151+Input!$J$117)*$J$7)-SUM($J589:AZ589),((Input!$J$151+Input!$J$117)*$J$7)/A9taxstdlife))</f>
        <v>0</v>
      </c>
      <c r="BB589" s="161">
        <f>IF(A9taxstdlife="n/a","n/a",IF(BB$3&gt;(A9taxstdlife+$E589),((Input!$J$151+Input!$J$117)*$J$7)-SUM($J589:BA589),((Input!$J$151+Input!$J$117)*$J$7)/A9taxstdlife))</f>
        <v>0</v>
      </c>
      <c r="BC589" s="161">
        <f>IF(A9taxstdlife="n/a","n/a",IF(BC$3&gt;(A9taxstdlife+$E589),((Input!$J$151+Input!$J$117)*$J$7)-SUM($J589:BB589),((Input!$J$151+Input!$J$117)*$J$7)/A9taxstdlife))</f>
        <v>0</v>
      </c>
      <c r="BD589" s="161">
        <f>IF(A9taxstdlife="n/a","n/a",IF(BD$3&gt;(A9taxstdlife+$E589),((Input!$J$151+Input!$J$117)*$J$7)-SUM($J589:BC589),((Input!$J$151+Input!$J$117)*$J$7)/A9taxstdlife))</f>
        <v>0</v>
      </c>
      <c r="BE589" s="161">
        <f>IF(A9taxstdlife="n/a","n/a",IF(BE$3&gt;(A9taxstdlife+$E589),((Input!$J$151+Input!$J$117)*$J$7)-SUM($J589:BD589),((Input!$J$151+Input!$J$117)*$J$7)/A9taxstdlife))</f>
        <v>0</v>
      </c>
      <c r="BF589" s="161">
        <f>IF(A9taxstdlife="n/a","n/a",IF(BF$3&gt;(A9taxstdlife+$E589),((Input!$J$151+Input!$J$117)*$J$7)-SUM($J589:BE589),((Input!$J$151+Input!$J$117)*$J$7)/A9taxstdlife))</f>
        <v>0</v>
      </c>
      <c r="BG589" s="161">
        <f>IF(A9taxstdlife="n/a","n/a",IF(BG$3&gt;(A9taxstdlife+$E589),((Input!$J$151+Input!$J$117)*$J$7)-SUM($J589:BF589),((Input!$J$151+Input!$J$117)*$J$7)/A9taxstdlife))</f>
        <v>0</v>
      </c>
      <c r="BH589" s="161">
        <f>IF(A9taxstdlife="n/a","n/a",IF(BH$3&gt;(A9taxstdlife+$E589),((Input!$J$151+Input!$J$117)*$J$7)-SUM($J589:BG589),((Input!$J$151+Input!$J$117)*$J$7)/A9taxstdlife))</f>
        <v>0</v>
      </c>
      <c r="BI589" s="161">
        <f>IF(A9taxstdlife="n/a","n/a",IF(BI$3&gt;(A9taxstdlife+$E589),((Input!$J$151+Input!$J$117)*$J$7)-SUM($J589:BH589),((Input!$J$151+Input!$J$117)*$J$7)/A9taxstdlife))</f>
        <v>0</v>
      </c>
      <c r="BJ589" s="19"/>
      <c r="BK589" s="1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s="5" customFormat="1" hidden="1" outlineLevel="2" x14ac:dyDescent="0.2">
      <c r="A590" s="19"/>
      <c r="B590" s="19"/>
      <c r="C590" s="35"/>
      <c r="D590" s="469"/>
      <c r="E590" s="281">
        <v>5</v>
      </c>
      <c r="F590" s="37"/>
      <c r="G590" s="305"/>
      <c r="H590" s="307"/>
      <c r="I590" s="307"/>
      <c r="J590" s="307"/>
      <c r="K590" s="306"/>
      <c r="L590" s="161">
        <f>IF(A9taxstdlife="n/a","n/a",IF(L$3&gt;(A9taxstdlife+$E590),((Input!$K$151+Input!$K$117)*$K$7)-SUM($K590:K590),((Input!$K$151+Input!$K$117)*$K$7)/A9taxstdlife))</f>
        <v>0</v>
      </c>
      <c r="M590" s="161">
        <f>IF(A9taxstdlife="n/a","n/a",IF(M$3&gt;(A9taxstdlife+$E590),((Input!$K$151+Input!$K$117)*$K$7)-SUM($K590:L590),((Input!$K$151+Input!$K$117)*$K$7)/A9taxstdlife))</f>
        <v>0</v>
      </c>
      <c r="N590" s="161">
        <f>IF(A9taxstdlife="n/a","n/a",IF(N$3&gt;(A9taxstdlife+$E590),((Input!$K$151+Input!$K$117)*$K$7)-SUM($K590:M590),((Input!$K$151+Input!$K$117)*$K$7)/A9taxstdlife))</f>
        <v>0</v>
      </c>
      <c r="O590" s="161">
        <f>IF(A9taxstdlife="n/a","n/a",IF(O$3&gt;(A9taxstdlife+$E590),((Input!$K$151+Input!$K$117)*$K$7)-SUM($K590:N590),((Input!$K$151+Input!$K$117)*$K$7)/A9taxstdlife))</f>
        <v>0</v>
      </c>
      <c r="P590" s="161">
        <f>IF(A9taxstdlife="n/a","n/a",IF(P$3&gt;(A9taxstdlife+$E590),((Input!$K$151+Input!$K$117)*$K$7)-SUM($K590:O590),((Input!$K$151+Input!$K$117)*$K$7)/A9taxstdlife))</f>
        <v>0</v>
      </c>
      <c r="Q590" s="161">
        <f>IF(A9taxstdlife="n/a","n/a",IF(Q$3&gt;(A9taxstdlife+$E590),((Input!$K$151+Input!$K$117)*$K$7)-SUM($K590:P590),((Input!$K$151+Input!$K$117)*$K$7)/A9taxstdlife))</f>
        <v>0</v>
      </c>
      <c r="R590" s="161">
        <f>IF(A9taxstdlife="n/a","n/a",IF(R$3&gt;(A9taxstdlife+$E590),((Input!$K$151+Input!$K$117)*$K$7)-SUM($K590:Q590),((Input!$K$151+Input!$K$117)*$K$7)/A9taxstdlife))</f>
        <v>0</v>
      </c>
      <c r="S590" s="161">
        <f>IF(A9taxstdlife="n/a","n/a",IF(S$3&gt;(A9taxstdlife+$E590),((Input!$K$151+Input!$K$117)*$K$7)-SUM($K590:R590),((Input!$K$151+Input!$K$117)*$K$7)/A9taxstdlife))</f>
        <v>0</v>
      </c>
      <c r="T590" s="161">
        <f>IF(A9taxstdlife="n/a","n/a",IF(T$3&gt;(A9taxstdlife+$E590),((Input!$K$151+Input!$K$117)*$K$7)-SUM($K590:S590),((Input!$K$151+Input!$K$117)*$K$7)/A9taxstdlife))</f>
        <v>0</v>
      </c>
      <c r="U590" s="161">
        <f>IF(A9taxstdlife="n/a","n/a",IF(U$3&gt;(A9taxstdlife+$E590),((Input!$K$151+Input!$K$117)*$K$7)-SUM($K590:T590),((Input!$K$151+Input!$K$117)*$K$7)/A9taxstdlife))</f>
        <v>0</v>
      </c>
      <c r="V590" s="161">
        <f>IF(A9taxstdlife="n/a","n/a",IF(V$3&gt;(A9taxstdlife+$E590),((Input!$K$151+Input!$K$117)*$K$7)-SUM($K590:U590),((Input!$K$151+Input!$K$117)*$K$7)/A9taxstdlife))</f>
        <v>0</v>
      </c>
      <c r="W590" s="161">
        <f>IF(A9taxstdlife="n/a","n/a",IF(W$3&gt;(A9taxstdlife+$E590),((Input!$K$151+Input!$K$117)*$K$7)-SUM($K590:V590),((Input!$K$151+Input!$K$117)*$K$7)/A9taxstdlife))</f>
        <v>0</v>
      </c>
      <c r="X590" s="161">
        <f>IF(A9taxstdlife="n/a","n/a",IF(X$3&gt;(A9taxstdlife+$E590),((Input!$K$151+Input!$K$117)*$K$7)-SUM($K590:W590),((Input!$K$151+Input!$K$117)*$K$7)/A9taxstdlife))</f>
        <v>0</v>
      </c>
      <c r="Y590" s="161">
        <f>IF(A9taxstdlife="n/a","n/a",IF(Y$3&gt;(A9taxstdlife+$E590),((Input!$K$151+Input!$K$117)*$K$7)-SUM($K590:X590),((Input!$K$151+Input!$K$117)*$K$7)/A9taxstdlife))</f>
        <v>0</v>
      </c>
      <c r="Z590" s="161">
        <f>IF(A9taxstdlife="n/a","n/a",IF(Z$3&gt;(A9taxstdlife+$E590),((Input!$K$151+Input!$K$117)*$K$7)-SUM($K590:Y590),((Input!$K$151+Input!$K$117)*$K$7)/A9taxstdlife))</f>
        <v>0</v>
      </c>
      <c r="AA590" s="161">
        <f>IF(A9taxstdlife="n/a","n/a",IF(AA$3&gt;(A9taxstdlife+$E590),((Input!$K$151+Input!$K$117)*$K$7)-SUM($K590:Z590),((Input!$K$151+Input!$K$117)*$K$7)/A9taxstdlife))</f>
        <v>0</v>
      </c>
      <c r="AB590" s="161">
        <f>IF(A9taxstdlife="n/a","n/a",IF(AB$3&gt;(A9taxstdlife+$E590),((Input!$K$151+Input!$K$117)*$K$7)-SUM($K590:AA590),((Input!$K$151+Input!$K$117)*$K$7)/A9taxstdlife))</f>
        <v>0</v>
      </c>
      <c r="AC590" s="161">
        <f>IF(A9taxstdlife="n/a","n/a",IF(AC$3&gt;(A9taxstdlife+$E590),((Input!$K$151+Input!$K$117)*$K$7)-SUM($K590:AB590),((Input!$K$151+Input!$K$117)*$K$7)/A9taxstdlife))</f>
        <v>0</v>
      </c>
      <c r="AD590" s="161">
        <f>IF(A9taxstdlife="n/a","n/a",IF(AD$3&gt;(A9taxstdlife+$E590),((Input!$K$151+Input!$K$117)*$K$7)-SUM($K590:AC590),((Input!$K$151+Input!$K$117)*$K$7)/A9taxstdlife))</f>
        <v>0</v>
      </c>
      <c r="AE590" s="161">
        <f>IF(A9taxstdlife="n/a","n/a",IF(AE$3&gt;(A9taxstdlife+$E590),((Input!$K$151+Input!$K$117)*$K$7)-SUM($K590:AD590),((Input!$K$151+Input!$K$117)*$K$7)/A9taxstdlife))</f>
        <v>0</v>
      </c>
      <c r="AF590" s="161">
        <f>IF(A9taxstdlife="n/a","n/a",IF(AF$3&gt;(A9taxstdlife+$E590),((Input!$K$151+Input!$K$117)*$K$7)-SUM($K590:AE590),((Input!$K$151+Input!$K$117)*$K$7)/A9taxstdlife))</f>
        <v>0</v>
      </c>
      <c r="AG590" s="161">
        <f>IF(A9taxstdlife="n/a","n/a",IF(AG$3&gt;(A9taxstdlife+$E590),((Input!$K$151+Input!$K$117)*$K$7)-SUM($K590:AF590),((Input!$K$151+Input!$K$117)*$K$7)/A9taxstdlife))</f>
        <v>0</v>
      </c>
      <c r="AH590" s="161">
        <f>IF(A9taxstdlife="n/a","n/a",IF(AH$3&gt;(A9taxstdlife+$E590),((Input!$K$151+Input!$K$117)*$K$7)-SUM($K590:AG590),((Input!$K$151+Input!$K$117)*$K$7)/A9taxstdlife))</f>
        <v>0</v>
      </c>
      <c r="AI590" s="161">
        <f>IF(A9taxstdlife="n/a","n/a",IF(AI$3&gt;(A9taxstdlife+$E590),((Input!$K$151+Input!$K$117)*$K$7)-SUM($K590:AH590),((Input!$K$151+Input!$K$117)*$K$7)/A9taxstdlife))</f>
        <v>0</v>
      </c>
      <c r="AJ590" s="161">
        <f>IF(A9taxstdlife="n/a","n/a",IF(AJ$3&gt;(A9taxstdlife+$E590),((Input!$K$151+Input!$K$117)*$K$7)-SUM($K590:AI590),((Input!$K$151+Input!$K$117)*$K$7)/A9taxstdlife))</f>
        <v>0</v>
      </c>
      <c r="AK590" s="161">
        <f>IF(A9taxstdlife="n/a","n/a",IF(AK$3&gt;(A9taxstdlife+$E590),((Input!$K$151+Input!$K$117)*$K$7)-SUM($K590:AJ590),((Input!$K$151+Input!$K$117)*$K$7)/A9taxstdlife))</f>
        <v>0</v>
      </c>
      <c r="AL590" s="161">
        <f>IF(A9taxstdlife="n/a","n/a",IF(AL$3&gt;(A9taxstdlife+$E590),((Input!$K$151+Input!$K$117)*$K$7)-SUM($K590:AK590),((Input!$K$151+Input!$K$117)*$K$7)/A9taxstdlife))</f>
        <v>0</v>
      </c>
      <c r="AM590" s="161">
        <f>IF(A9taxstdlife="n/a","n/a",IF(AM$3&gt;(A9taxstdlife+$E590),((Input!$K$151+Input!$K$117)*$K$7)-SUM($K590:AL590),((Input!$K$151+Input!$K$117)*$K$7)/A9taxstdlife))</f>
        <v>0</v>
      </c>
      <c r="AN590" s="161">
        <f>IF(A9taxstdlife="n/a","n/a",IF(AN$3&gt;(A9taxstdlife+$E590),((Input!$K$151+Input!$K$117)*$K$7)-SUM($K590:AM590),((Input!$K$151+Input!$K$117)*$K$7)/A9taxstdlife))</f>
        <v>0</v>
      </c>
      <c r="AO590" s="161">
        <f>IF(A9taxstdlife="n/a","n/a",IF(AO$3&gt;(A9taxstdlife+$E590),((Input!$K$151+Input!$K$117)*$K$7)-SUM($K590:AN590),((Input!$K$151+Input!$K$117)*$K$7)/A9taxstdlife))</f>
        <v>0</v>
      </c>
      <c r="AP590" s="161">
        <f>IF(A9taxstdlife="n/a","n/a",IF(AP$3&gt;(A9taxstdlife+$E590),((Input!$K$151+Input!$K$117)*$K$7)-SUM($K590:AO590),((Input!$K$151+Input!$K$117)*$K$7)/A9taxstdlife))</f>
        <v>0</v>
      </c>
      <c r="AQ590" s="161">
        <f>IF(A9taxstdlife="n/a","n/a",IF(AQ$3&gt;(A9taxstdlife+$E590),((Input!$K$151+Input!$K$117)*$K$7)-SUM($K590:AP590),((Input!$K$151+Input!$K$117)*$K$7)/A9taxstdlife))</f>
        <v>0</v>
      </c>
      <c r="AR590" s="161">
        <f>IF(A9taxstdlife="n/a","n/a",IF(AR$3&gt;(A9taxstdlife+$E590),((Input!$K$151+Input!$K$117)*$K$7)-SUM($K590:AQ590),((Input!$K$151+Input!$K$117)*$K$7)/A9taxstdlife))</f>
        <v>0</v>
      </c>
      <c r="AS590" s="161">
        <f>IF(A9taxstdlife="n/a","n/a",IF(AS$3&gt;(A9taxstdlife+$E590),((Input!$K$151+Input!$K$117)*$K$7)-SUM($K590:AR590),((Input!$K$151+Input!$K$117)*$K$7)/A9taxstdlife))</f>
        <v>0</v>
      </c>
      <c r="AT590" s="161">
        <f>IF(A9taxstdlife="n/a","n/a",IF(AT$3&gt;(A9taxstdlife+$E590),((Input!$K$151+Input!$K$117)*$K$7)-SUM($K590:AS590),((Input!$K$151+Input!$K$117)*$K$7)/A9taxstdlife))</f>
        <v>0</v>
      </c>
      <c r="AU590" s="161">
        <f>IF(A9taxstdlife="n/a","n/a",IF(AU$3&gt;(A9taxstdlife+$E590),((Input!$K$151+Input!$K$117)*$K$7)-SUM($K590:AT590),((Input!$K$151+Input!$K$117)*$K$7)/A9taxstdlife))</f>
        <v>0</v>
      </c>
      <c r="AV590" s="161">
        <f>IF(A9taxstdlife="n/a","n/a",IF(AV$3&gt;(A9taxstdlife+$E590),((Input!$K$151+Input!$K$117)*$K$7)-SUM($K590:AU590),((Input!$K$151+Input!$K$117)*$K$7)/A9taxstdlife))</f>
        <v>0</v>
      </c>
      <c r="AW590" s="161">
        <f>IF(A9taxstdlife="n/a","n/a",IF(AW$3&gt;(A9taxstdlife+$E590),((Input!$K$151+Input!$K$117)*$K$7)-SUM($K590:AV590),((Input!$K$151+Input!$K$117)*$K$7)/A9taxstdlife))</f>
        <v>0</v>
      </c>
      <c r="AX590" s="161">
        <f>IF(A9taxstdlife="n/a","n/a",IF(AX$3&gt;(A9taxstdlife+$E590),((Input!$K$151+Input!$K$117)*$K$7)-SUM($K590:AW590),((Input!$K$151+Input!$K$117)*$K$7)/A9taxstdlife))</f>
        <v>0</v>
      </c>
      <c r="AY590" s="161">
        <f>IF(A9taxstdlife="n/a","n/a",IF(AY$3&gt;(A9taxstdlife+$E590),((Input!$K$151+Input!$K$117)*$K$7)-SUM($K590:AX590),((Input!$K$151+Input!$K$117)*$K$7)/A9taxstdlife))</f>
        <v>0</v>
      </c>
      <c r="AZ590" s="161">
        <f>IF(A9taxstdlife="n/a","n/a",IF(AZ$3&gt;(A9taxstdlife+$E590),((Input!$K$151+Input!$K$117)*$K$7)-SUM($K590:AY590),((Input!$K$151+Input!$K$117)*$K$7)/A9taxstdlife))</f>
        <v>0</v>
      </c>
      <c r="BA590" s="161">
        <f>IF(A9taxstdlife="n/a","n/a",IF(BA$3&gt;(A9taxstdlife+$E590),((Input!$K$151+Input!$K$117)*$K$7)-SUM($K590:AZ590),((Input!$K$151+Input!$K$117)*$K$7)/A9taxstdlife))</f>
        <v>0</v>
      </c>
      <c r="BB590" s="161">
        <f>IF(A9taxstdlife="n/a","n/a",IF(BB$3&gt;(A9taxstdlife+$E590),((Input!$K$151+Input!$K$117)*$K$7)-SUM($K590:BA590),((Input!$K$151+Input!$K$117)*$K$7)/A9taxstdlife))</f>
        <v>0</v>
      </c>
      <c r="BC590" s="161">
        <f>IF(A9taxstdlife="n/a","n/a",IF(BC$3&gt;(A9taxstdlife+$E590),((Input!$K$151+Input!$K$117)*$K$7)-SUM($K590:BB590),((Input!$K$151+Input!$K$117)*$K$7)/A9taxstdlife))</f>
        <v>0</v>
      </c>
      <c r="BD590" s="161">
        <f>IF(A9taxstdlife="n/a","n/a",IF(BD$3&gt;(A9taxstdlife+$E590),((Input!$K$151+Input!$K$117)*$K$7)-SUM($K590:BC590),((Input!$K$151+Input!$K$117)*$K$7)/A9taxstdlife))</f>
        <v>0</v>
      </c>
      <c r="BE590" s="161">
        <f>IF(A9taxstdlife="n/a","n/a",IF(BE$3&gt;(A9taxstdlife+$E590),((Input!$K$151+Input!$K$117)*$K$7)-SUM($K590:BD590),((Input!$K$151+Input!$K$117)*$K$7)/A9taxstdlife))</f>
        <v>0</v>
      </c>
      <c r="BF590" s="161">
        <f>IF(A9taxstdlife="n/a","n/a",IF(BF$3&gt;(A9taxstdlife+$E590),((Input!$K$151+Input!$K$117)*$K$7)-SUM($K590:BE590),((Input!$K$151+Input!$K$117)*$K$7)/A9taxstdlife))</f>
        <v>0</v>
      </c>
      <c r="BG590" s="161">
        <f>IF(A9taxstdlife="n/a","n/a",IF(BG$3&gt;(A9taxstdlife+$E590),((Input!$K$151+Input!$K$117)*$K$7)-SUM($K590:BF590),((Input!$K$151+Input!$K$117)*$K$7)/A9taxstdlife))</f>
        <v>0</v>
      </c>
      <c r="BH590" s="161">
        <f>IF(A9taxstdlife="n/a","n/a",IF(BH$3&gt;(A9taxstdlife+$E590),((Input!$K$151+Input!$K$117)*$K$7)-SUM($K590:BG590),((Input!$K$151+Input!$K$117)*$K$7)/A9taxstdlife))</f>
        <v>0</v>
      </c>
      <c r="BI590" s="161">
        <f>IF(A9taxstdlife="n/a","n/a",IF(BI$3&gt;(A9taxstdlife+$E590),((Input!$K$151+Input!$K$117)*$K$7)-SUM($K590:BH590),((Input!$K$151+Input!$K$117)*$K$7)/A9taxstdlife))</f>
        <v>0</v>
      </c>
      <c r="BJ590" s="161"/>
      <c r="BK590" s="19"/>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s="5" customFormat="1" hidden="1" outlineLevel="2" x14ac:dyDescent="0.2">
      <c r="A591" s="19"/>
      <c r="B591" s="19"/>
      <c r="C591" s="35"/>
      <c r="D591" s="469"/>
      <c r="E591" s="281">
        <v>6</v>
      </c>
      <c r="F591" s="37"/>
      <c r="G591" s="305"/>
      <c r="H591" s="307"/>
      <c r="I591" s="307"/>
      <c r="J591" s="307"/>
      <c r="K591" s="307"/>
      <c r="L591" s="306"/>
      <c r="M591" s="161">
        <f>IF(A9taxstdlife="n/a","n/a",IF(M$3&gt;(A9taxstdlife+$E591),((Input!$L$151+Input!$L$117)*$L$7)-SUM($L591:L591),((Input!$L$151+Input!$L$117)*$L$7)/A9taxstdlife))</f>
        <v>0</v>
      </c>
      <c r="N591" s="161">
        <f>IF(A9taxstdlife="n/a","n/a",IF(N$3&gt;(A9taxstdlife+$E591),((Input!$L$151+Input!$L$117)*$L$7)-SUM($L591:M591),((Input!$L$151+Input!$L$117)*$L$7)/A9taxstdlife))</f>
        <v>0</v>
      </c>
      <c r="O591" s="161">
        <f>IF(A9taxstdlife="n/a","n/a",IF(O$3&gt;(A9taxstdlife+$E591),((Input!$L$151+Input!$L$117)*$L$7)-SUM($L591:N591),((Input!$L$151+Input!$L$117)*$L$7)/A9taxstdlife))</f>
        <v>0</v>
      </c>
      <c r="P591" s="161">
        <f>IF(A9taxstdlife="n/a","n/a",IF(P$3&gt;(A9taxstdlife+$E591),((Input!$L$151+Input!$L$117)*$L$7)-SUM($L591:O591),((Input!$L$151+Input!$L$117)*$L$7)/A9taxstdlife))</f>
        <v>0</v>
      </c>
      <c r="Q591" s="161">
        <f>IF(A9taxstdlife="n/a","n/a",IF(Q$3&gt;(A9taxstdlife+$E591),((Input!$L$151+Input!$L$117)*$L$7)-SUM($L591:P591),((Input!$L$151+Input!$L$117)*$L$7)/A9taxstdlife))</f>
        <v>0</v>
      </c>
      <c r="R591" s="161">
        <f>IF(A9taxstdlife="n/a","n/a",IF(R$3&gt;(A9taxstdlife+$E591),((Input!$L$151+Input!$L$117)*$L$7)-SUM($L591:Q591),((Input!$L$151+Input!$L$117)*$L$7)/A9taxstdlife))</f>
        <v>0</v>
      </c>
      <c r="S591" s="161">
        <f>IF(A9taxstdlife="n/a","n/a",IF(S$3&gt;(A9taxstdlife+$E591),((Input!$L$151+Input!$L$117)*$L$7)-SUM($L591:R591),((Input!$L$151+Input!$L$117)*$L$7)/A9taxstdlife))</f>
        <v>0</v>
      </c>
      <c r="T591" s="161">
        <f>IF(A9taxstdlife="n/a","n/a",IF(T$3&gt;(A9taxstdlife+$E591),((Input!$L$151+Input!$L$117)*$L$7)-SUM($L591:S591),((Input!$L$151+Input!$L$117)*$L$7)/A9taxstdlife))</f>
        <v>0</v>
      </c>
      <c r="U591" s="161">
        <f>IF(A9taxstdlife="n/a","n/a",IF(U$3&gt;(A9taxstdlife+$E591),((Input!$L$151+Input!$L$117)*$L$7)-SUM($L591:T591),((Input!$L$151+Input!$L$117)*$L$7)/A9taxstdlife))</f>
        <v>0</v>
      </c>
      <c r="V591" s="161">
        <f>IF(A9taxstdlife="n/a","n/a",IF(V$3&gt;(A9taxstdlife+$E591),((Input!$L$151+Input!$L$117)*$L$7)-SUM($L591:U591),((Input!$L$151+Input!$L$117)*$L$7)/A9taxstdlife))</f>
        <v>0</v>
      </c>
      <c r="W591" s="161">
        <f>IF(A9taxstdlife="n/a","n/a",IF(W$3&gt;(A9taxstdlife+$E591),((Input!$L$151+Input!$L$117)*$L$7)-SUM($L591:V591),((Input!$L$151+Input!$L$117)*$L$7)/A9taxstdlife))</f>
        <v>0</v>
      </c>
      <c r="X591" s="161">
        <f>IF(A9taxstdlife="n/a","n/a",IF(X$3&gt;(A9taxstdlife+$E591),((Input!$L$151+Input!$L$117)*$L$7)-SUM($L591:W591),((Input!$L$151+Input!$L$117)*$L$7)/A9taxstdlife))</f>
        <v>0</v>
      </c>
      <c r="Y591" s="161">
        <f>IF(A9taxstdlife="n/a","n/a",IF(Y$3&gt;(A9taxstdlife+$E591),((Input!$L$151+Input!$L$117)*$L$7)-SUM($L591:X591),((Input!$L$151+Input!$L$117)*$L$7)/A9taxstdlife))</f>
        <v>0</v>
      </c>
      <c r="Z591" s="161">
        <f>IF(A9taxstdlife="n/a","n/a",IF(Z$3&gt;(A9taxstdlife+$E591),((Input!$L$151+Input!$L$117)*$L$7)-SUM($L591:Y591),((Input!$L$151+Input!$L$117)*$L$7)/A9taxstdlife))</f>
        <v>0</v>
      </c>
      <c r="AA591" s="161">
        <f>IF(A9taxstdlife="n/a","n/a",IF(AA$3&gt;(A9taxstdlife+$E591),((Input!$L$151+Input!$L$117)*$L$7)-SUM($L591:Z591),((Input!$L$151+Input!$L$117)*$L$7)/A9taxstdlife))</f>
        <v>0</v>
      </c>
      <c r="AB591" s="161">
        <f>IF(A9taxstdlife="n/a","n/a",IF(AB$3&gt;(A9taxstdlife+$E591),((Input!$L$151+Input!$L$117)*$L$7)-SUM($L591:AA591),((Input!$L$151+Input!$L$117)*$L$7)/A9taxstdlife))</f>
        <v>0</v>
      </c>
      <c r="AC591" s="161">
        <f>IF(A9taxstdlife="n/a","n/a",IF(AC$3&gt;(A9taxstdlife+$E591),((Input!$L$151+Input!$L$117)*$L$7)-SUM($L591:AB591),((Input!$L$151+Input!$L$117)*$L$7)/A9taxstdlife))</f>
        <v>0</v>
      </c>
      <c r="AD591" s="161">
        <f>IF(A9taxstdlife="n/a","n/a",IF(AD$3&gt;(A9taxstdlife+$E591),((Input!$L$151+Input!$L$117)*$L$7)-SUM($L591:AC591),((Input!$L$151+Input!$L$117)*$L$7)/A9taxstdlife))</f>
        <v>0</v>
      </c>
      <c r="AE591" s="161">
        <f>IF(A9taxstdlife="n/a","n/a",IF(AE$3&gt;(A9taxstdlife+$E591),((Input!$L$151+Input!$L$117)*$L$7)-SUM($L591:AD591),((Input!$L$151+Input!$L$117)*$L$7)/A9taxstdlife))</f>
        <v>0</v>
      </c>
      <c r="AF591" s="161">
        <f>IF(A9taxstdlife="n/a","n/a",IF(AF$3&gt;(A9taxstdlife+$E591),((Input!$L$151+Input!$L$117)*$L$7)-SUM($L591:AE591),((Input!$L$151+Input!$L$117)*$L$7)/A9taxstdlife))</f>
        <v>0</v>
      </c>
      <c r="AG591" s="161">
        <f>IF(A9taxstdlife="n/a","n/a",IF(AG$3&gt;(A9taxstdlife+$E591),((Input!$L$151+Input!$L$117)*$L$7)-SUM($L591:AF591),((Input!$L$151+Input!$L$117)*$L$7)/A9taxstdlife))</f>
        <v>0</v>
      </c>
      <c r="AH591" s="161">
        <f>IF(A9taxstdlife="n/a","n/a",IF(AH$3&gt;(A9taxstdlife+$E591),((Input!$L$151+Input!$L$117)*$L$7)-SUM($L591:AG591),((Input!$L$151+Input!$L$117)*$L$7)/A9taxstdlife))</f>
        <v>0</v>
      </c>
      <c r="AI591" s="161">
        <f>IF(A9taxstdlife="n/a","n/a",IF(AI$3&gt;(A9taxstdlife+$E591),((Input!$L$151+Input!$L$117)*$L$7)-SUM($L591:AH591),((Input!$L$151+Input!$L$117)*$L$7)/A9taxstdlife))</f>
        <v>0</v>
      </c>
      <c r="AJ591" s="161">
        <f>IF(A9taxstdlife="n/a","n/a",IF(AJ$3&gt;(A9taxstdlife+$E591),((Input!$L$151+Input!$L$117)*$L$7)-SUM($L591:AI591),((Input!$L$151+Input!$L$117)*$L$7)/A9taxstdlife))</f>
        <v>0</v>
      </c>
      <c r="AK591" s="161">
        <f>IF(A9taxstdlife="n/a","n/a",IF(AK$3&gt;(A9taxstdlife+$E591),((Input!$L$151+Input!$L$117)*$L$7)-SUM($L591:AJ591),((Input!$L$151+Input!$L$117)*$L$7)/A9taxstdlife))</f>
        <v>0</v>
      </c>
      <c r="AL591" s="161">
        <f>IF(A9taxstdlife="n/a","n/a",IF(AL$3&gt;(A9taxstdlife+$E591),((Input!$L$151+Input!$L$117)*$L$7)-SUM($L591:AK591),((Input!$L$151+Input!$L$117)*$L$7)/A9taxstdlife))</f>
        <v>0</v>
      </c>
      <c r="AM591" s="161">
        <f>IF(A9taxstdlife="n/a","n/a",IF(AM$3&gt;(A9taxstdlife+$E591),((Input!$L$151+Input!$L$117)*$L$7)-SUM($L591:AL591),((Input!$L$151+Input!$L$117)*$L$7)/A9taxstdlife))</f>
        <v>0</v>
      </c>
      <c r="AN591" s="161">
        <f>IF(A9taxstdlife="n/a","n/a",IF(AN$3&gt;(A9taxstdlife+$E591),((Input!$L$151+Input!$L$117)*$L$7)-SUM($L591:AM591),((Input!$L$151+Input!$L$117)*$L$7)/A9taxstdlife))</f>
        <v>0</v>
      </c>
      <c r="AO591" s="161">
        <f>IF(A9taxstdlife="n/a","n/a",IF(AO$3&gt;(A9taxstdlife+$E591),((Input!$L$151+Input!$L$117)*$L$7)-SUM($L591:AN591),((Input!$L$151+Input!$L$117)*$L$7)/A9taxstdlife))</f>
        <v>0</v>
      </c>
      <c r="AP591" s="161">
        <f>IF(A9taxstdlife="n/a","n/a",IF(AP$3&gt;(A9taxstdlife+$E591),((Input!$L$151+Input!$L$117)*$L$7)-SUM($L591:AO591),((Input!$L$151+Input!$L$117)*$L$7)/A9taxstdlife))</f>
        <v>0</v>
      </c>
      <c r="AQ591" s="161">
        <f>IF(A9taxstdlife="n/a","n/a",IF(AQ$3&gt;(A9taxstdlife+$E591),((Input!$L$151+Input!$L$117)*$L$7)-SUM($L591:AP591),((Input!$L$151+Input!$L$117)*$L$7)/A9taxstdlife))</f>
        <v>0</v>
      </c>
      <c r="AR591" s="161">
        <f>IF(A9taxstdlife="n/a","n/a",IF(AR$3&gt;(A9taxstdlife+$E591),((Input!$L$151+Input!$L$117)*$L$7)-SUM($L591:AQ591),((Input!$L$151+Input!$L$117)*$L$7)/A9taxstdlife))</f>
        <v>0</v>
      </c>
      <c r="AS591" s="161">
        <f>IF(A9taxstdlife="n/a","n/a",IF(AS$3&gt;(A9taxstdlife+$E591),((Input!$L$151+Input!$L$117)*$L$7)-SUM($L591:AR591),((Input!$L$151+Input!$L$117)*$L$7)/A9taxstdlife))</f>
        <v>0</v>
      </c>
      <c r="AT591" s="161">
        <f>IF(A9taxstdlife="n/a","n/a",IF(AT$3&gt;(A9taxstdlife+$E591),((Input!$L$151+Input!$L$117)*$L$7)-SUM($L591:AS591),((Input!$L$151+Input!$L$117)*$L$7)/A9taxstdlife))</f>
        <v>0</v>
      </c>
      <c r="AU591" s="161">
        <f>IF(A9taxstdlife="n/a","n/a",IF(AU$3&gt;(A9taxstdlife+$E591),((Input!$L$151+Input!$L$117)*$L$7)-SUM($L591:AT591),((Input!$L$151+Input!$L$117)*$L$7)/A9taxstdlife))</f>
        <v>0</v>
      </c>
      <c r="AV591" s="161">
        <f>IF(A9taxstdlife="n/a","n/a",IF(AV$3&gt;(A9taxstdlife+$E591),((Input!$L$151+Input!$L$117)*$L$7)-SUM($L591:AU591),((Input!$L$151+Input!$L$117)*$L$7)/A9taxstdlife))</f>
        <v>0</v>
      </c>
      <c r="AW591" s="161">
        <f>IF(A9taxstdlife="n/a","n/a",IF(AW$3&gt;(A9taxstdlife+$E591),((Input!$L$151+Input!$L$117)*$L$7)-SUM($L591:AV591),((Input!$L$151+Input!$L$117)*$L$7)/A9taxstdlife))</f>
        <v>0</v>
      </c>
      <c r="AX591" s="161">
        <f>IF(A9taxstdlife="n/a","n/a",IF(AX$3&gt;(A9taxstdlife+$E591),((Input!$L$151+Input!$L$117)*$L$7)-SUM($L591:AW591),((Input!$L$151+Input!$L$117)*$L$7)/A9taxstdlife))</f>
        <v>0</v>
      </c>
      <c r="AY591" s="161">
        <f>IF(A9taxstdlife="n/a","n/a",IF(AY$3&gt;(A9taxstdlife+$E591),((Input!$L$151+Input!$L$117)*$L$7)-SUM($L591:AX591),((Input!$L$151+Input!$L$117)*$L$7)/A9taxstdlife))</f>
        <v>0</v>
      </c>
      <c r="AZ591" s="161">
        <f>IF(A9taxstdlife="n/a","n/a",IF(AZ$3&gt;(A9taxstdlife+$E591),((Input!$L$151+Input!$L$117)*$L$7)-SUM($L591:AY591),((Input!$L$151+Input!$L$117)*$L$7)/A9taxstdlife))</f>
        <v>0</v>
      </c>
      <c r="BA591" s="161">
        <f>IF(A9taxstdlife="n/a","n/a",IF(BA$3&gt;(A9taxstdlife+$E591),((Input!$L$151+Input!$L$117)*$L$7)-SUM($L591:AZ591),((Input!$L$151+Input!$L$117)*$L$7)/A9taxstdlife))</f>
        <v>0</v>
      </c>
      <c r="BB591" s="161">
        <f>IF(A9taxstdlife="n/a","n/a",IF(BB$3&gt;(A9taxstdlife+$E591),((Input!$L$151+Input!$L$117)*$L$7)-SUM($L591:BA591),((Input!$L$151+Input!$L$117)*$L$7)/A9taxstdlife))</f>
        <v>0</v>
      </c>
      <c r="BC591" s="161">
        <f>IF(A9taxstdlife="n/a","n/a",IF(BC$3&gt;(A9taxstdlife+$E591),((Input!$L$151+Input!$L$117)*$L$7)-SUM($L591:BB591),((Input!$L$151+Input!$L$117)*$L$7)/A9taxstdlife))</f>
        <v>0</v>
      </c>
      <c r="BD591" s="161">
        <f>IF(A9taxstdlife="n/a","n/a",IF(BD$3&gt;(A9taxstdlife+$E591),((Input!$L$151+Input!$L$117)*$L$7)-SUM($L591:BC591),((Input!$L$151+Input!$L$117)*$L$7)/A9taxstdlife))</f>
        <v>0</v>
      </c>
      <c r="BE591" s="161">
        <f>IF(A9taxstdlife="n/a","n/a",IF(BE$3&gt;(A9taxstdlife+$E591),((Input!$L$151+Input!$L$117)*$L$7)-SUM($L591:BD591),((Input!$L$151+Input!$L$117)*$L$7)/A9taxstdlife))</f>
        <v>0</v>
      </c>
      <c r="BF591" s="161">
        <f>IF(A9taxstdlife="n/a","n/a",IF(BF$3&gt;(A9taxstdlife+$E591),((Input!$L$151+Input!$L$117)*$L$7)-SUM($L591:BE591),((Input!$L$151+Input!$L$117)*$L$7)/A9taxstdlife))</f>
        <v>0</v>
      </c>
      <c r="BG591" s="161">
        <f>IF(A9taxstdlife="n/a","n/a",IF(BG$3&gt;(A9taxstdlife+$E591),((Input!$L$151+Input!$L$117)*$L$7)-SUM($L591:BF591),((Input!$L$151+Input!$L$117)*$L$7)/A9taxstdlife))</f>
        <v>0</v>
      </c>
      <c r="BH591" s="161">
        <f>IF(A9taxstdlife="n/a","n/a",IF(BH$3&gt;(A9taxstdlife+$E591),((Input!$L$151+Input!$L$117)*$L$7)-SUM($L591:BG591),((Input!$L$151+Input!$L$117)*$L$7)/A9taxstdlife))</f>
        <v>0</v>
      </c>
      <c r="BI591" s="161">
        <f>IF(A9taxstdlife="n/a","n/a",IF(BI$3&gt;(A9taxstdlife+$E591),((Input!$L$151+Input!$L$117)*$L$7)-SUM($L591:BH591),((Input!$L$151+Input!$L$117)*$L$7)/A9taxstdlife))</f>
        <v>0</v>
      </c>
      <c r="BJ591" s="19"/>
      <c r="BK591" s="19"/>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s="5" customFormat="1" hidden="1" outlineLevel="2" x14ac:dyDescent="0.2">
      <c r="A592" s="19"/>
      <c r="B592" s="19"/>
      <c r="C592" s="35"/>
      <c r="D592" s="469"/>
      <c r="E592" s="281">
        <v>7</v>
      </c>
      <c r="F592" s="37"/>
      <c r="G592" s="305"/>
      <c r="H592" s="307"/>
      <c r="I592" s="307"/>
      <c r="J592" s="307"/>
      <c r="K592" s="307"/>
      <c r="L592" s="307"/>
      <c r="M592" s="306"/>
      <c r="N592" s="161">
        <f>IF(A9taxstdlife="n/a","n/a",IF(N$3&gt;(A9taxstdlife+$E592),((Input!$M$151+Input!$M$117)*$M$7)-SUM($M592:M592),((Input!$M$151+Input!$M$117)*$M$7)/A9taxstdlife))</f>
        <v>0</v>
      </c>
      <c r="O592" s="161">
        <f>IF(A9taxstdlife="n/a","n/a",IF(O$3&gt;(A9taxstdlife+$E592),((Input!$M$151+Input!$M$117)*$M$7)-SUM($M592:N592),((Input!$M$151+Input!$M$117)*$M$7)/A9taxstdlife))</f>
        <v>0</v>
      </c>
      <c r="P592" s="161">
        <f>IF(A9taxstdlife="n/a","n/a",IF(P$3&gt;(A9taxstdlife+$E592),((Input!$M$151+Input!$M$117)*$M$7)-SUM($M592:O592),((Input!$M$151+Input!$M$117)*$M$7)/A9taxstdlife))</f>
        <v>0</v>
      </c>
      <c r="Q592" s="161">
        <f>IF(A9taxstdlife="n/a","n/a",IF(Q$3&gt;(A9taxstdlife+$E592),((Input!$M$151+Input!$M$117)*$M$7)-SUM($M592:P592),((Input!$M$151+Input!$M$117)*$M$7)/A9taxstdlife))</f>
        <v>0</v>
      </c>
      <c r="R592" s="161">
        <f>IF(A9taxstdlife="n/a","n/a",IF(R$3&gt;(A9taxstdlife+$E592),((Input!$M$151+Input!$M$117)*$M$7)-SUM($M592:Q592),((Input!$M$151+Input!$M$117)*$M$7)/A9taxstdlife))</f>
        <v>0</v>
      </c>
      <c r="S592" s="161">
        <f>IF(A9taxstdlife="n/a","n/a",IF(S$3&gt;(A9taxstdlife+$E592),((Input!$M$151+Input!$M$117)*$M$7)-SUM($M592:R592),((Input!$M$151+Input!$M$117)*$M$7)/A9taxstdlife))</f>
        <v>0</v>
      </c>
      <c r="T592" s="161">
        <f>IF(A9taxstdlife="n/a","n/a",IF(T$3&gt;(A9taxstdlife+$E592),((Input!$M$151+Input!$M$117)*$M$7)-SUM($M592:S592),((Input!$M$151+Input!$M$117)*$M$7)/A9taxstdlife))</f>
        <v>0</v>
      </c>
      <c r="U592" s="161">
        <f>IF(A9taxstdlife="n/a","n/a",IF(U$3&gt;(A9taxstdlife+$E592),((Input!$M$151+Input!$M$117)*$M$7)-SUM($M592:T592),((Input!$M$151+Input!$M$117)*$M$7)/A9taxstdlife))</f>
        <v>0</v>
      </c>
      <c r="V592" s="161">
        <f>IF(A9taxstdlife="n/a","n/a",IF(V$3&gt;(A9taxstdlife+$E592),((Input!$M$151+Input!$M$117)*$M$7)-SUM($M592:U592),((Input!$M$151+Input!$M$117)*$M$7)/A9taxstdlife))</f>
        <v>0</v>
      </c>
      <c r="W592" s="161">
        <f>IF(A9taxstdlife="n/a","n/a",IF(W$3&gt;(A9taxstdlife+$E592),((Input!$M$151+Input!$M$117)*$M$7)-SUM($M592:V592),((Input!$M$151+Input!$M$117)*$M$7)/A9taxstdlife))</f>
        <v>0</v>
      </c>
      <c r="X592" s="161">
        <f>IF(A9taxstdlife="n/a","n/a",IF(X$3&gt;(A9taxstdlife+$E592),((Input!$M$151+Input!$M$117)*$M$7)-SUM($M592:W592),((Input!$M$151+Input!$M$117)*$M$7)/A9taxstdlife))</f>
        <v>0</v>
      </c>
      <c r="Y592" s="161">
        <f>IF(A9taxstdlife="n/a","n/a",IF(Y$3&gt;(A9taxstdlife+$E592),((Input!$M$151+Input!$M$117)*$M$7)-SUM($M592:X592),((Input!$M$151+Input!$M$117)*$M$7)/A9taxstdlife))</f>
        <v>0</v>
      </c>
      <c r="Z592" s="161">
        <f>IF(A9taxstdlife="n/a","n/a",IF(Z$3&gt;(A9taxstdlife+$E592),((Input!$M$151+Input!$M$117)*$M$7)-SUM($M592:Y592),((Input!$M$151+Input!$M$117)*$M$7)/A9taxstdlife))</f>
        <v>0</v>
      </c>
      <c r="AA592" s="161">
        <f>IF(A9taxstdlife="n/a","n/a",IF(AA$3&gt;(A9taxstdlife+$E592),((Input!$M$151+Input!$M$117)*$M$7)-SUM($M592:Z592),((Input!$M$151+Input!$M$117)*$M$7)/A9taxstdlife))</f>
        <v>0</v>
      </c>
      <c r="AB592" s="161">
        <f>IF(A9taxstdlife="n/a","n/a",IF(AB$3&gt;(A9taxstdlife+$E592),((Input!$M$151+Input!$M$117)*$M$7)-SUM($M592:AA592),((Input!$M$151+Input!$M$117)*$M$7)/A9taxstdlife))</f>
        <v>0</v>
      </c>
      <c r="AC592" s="161">
        <f>IF(A9taxstdlife="n/a","n/a",IF(AC$3&gt;(A9taxstdlife+$E592),((Input!$M$151+Input!$M$117)*$M$7)-SUM($M592:AB592),((Input!$M$151+Input!$M$117)*$M$7)/A9taxstdlife))</f>
        <v>0</v>
      </c>
      <c r="AD592" s="161">
        <f>IF(A9taxstdlife="n/a","n/a",IF(AD$3&gt;(A9taxstdlife+$E592),((Input!$M$151+Input!$M$117)*$M$7)-SUM($M592:AC592),((Input!$M$151+Input!$M$117)*$M$7)/A9taxstdlife))</f>
        <v>0</v>
      </c>
      <c r="AE592" s="161">
        <f>IF(A9taxstdlife="n/a","n/a",IF(AE$3&gt;(A9taxstdlife+$E592),((Input!$M$151+Input!$M$117)*$M$7)-SUM($M592:AD592),((Input!$M$151+Input!$M$117)*$M$7)/A9taxstdlife))</f>
        <v>0</v>
      </c>
      <c r="AF592" s="161">
        <f>IF(A9taxstdlife="n/a","n/a",IF(AF$3&gt;(A9taxstdlife+$E592),((Input!$M$151+Input!$M$117)*$M$7)-SUM($M592:AE592),((Input!$M$151+Input!$M$117)*$M$7)/A9taxstdlife))</f>
        <v>0</v>
      </c>
      <c r="AG592" s="161">
        <f>IF(A9taxstdlife="n/a","n/a",IF(AG$3&gt;(A9taxstdlife+$E592),((Input!$M$151+Input!$M$117)*$M$7)-SUM($M592:AF592),((Input!$M$151+Input!$M$117)*$M$7)/A9taxstdlife))</f>
        <v>0</v>
      </c>
      <c r="AH592" s="161">
        <f>IF(A9taxstdlife="n/a","n/a",IF(AH$3&gt;(A9taxstdlife+$E592),((Input!$M$151+Input!$M$117)*$M$7)-SUM($M592:AG592),((Input!$M$151+Input!$M$117)*$M$7)/A9taxstdlife))</f>
        <v>0</v>
      </c>
      <c r="AI592" s="161">
        <f>IF(A9taxstdlife="n/a","n/a",IF(AI$3&gt;(A9taxstdlife+$E592),((Input!$M$151+Input!$M$117)*$M$7)-SUM($M592:AH592),((Input!$M$151+Input!$M$117)*$M$7)/A9taxstdlife))</f>
        <v>0</v>
      </c>
      <c r="AJ592" s="161">
        <f>IF(A9taxstdlife="n/a","n/a",IF(AJ$3&gt;(A9taxstdlife+$E592),((Input!$M$151+Input!$M$117)*$M$7)-SUM($M592:AI592),((Input!$M$151+Input!$M$117)*$M$7)/A9taxstdlife))</f>
        <v>0</v>
      </c>
      <c r="AK592" s="161">
        <f>IF(A9taxstdlife="n/a","n/a",IF(AK$3&gt;(A9taxstdlife+$E592),((Input!$M$151+Input!$M$117)*$M$7)-SUM($M592:AJ592),((Input!$M$151+Input!$M$117)*$M$7)/A9taxstdlife))</f>
        <v>0</v>
      </c>
      <c r="AL592" s="161">
        <f>IF(A9taxstdlife="n/a","n/a",IF(AL$3&gt;(A9taxstdlife+$E592),((Input!$M$151+Input!$M$117)*$M$7)-SUM($M592:AK592),((Input!$M$151+Input!$M$117)*$M$7)/A9taxstdlife))</f>
        <v>0</v>
      </c>
      <c r="AM592" s="161">
        <f>IF(A9taxstdlife="n/a","n/a",IF(AM$3&gt;(A9taxstdlife+$E592),((Input!$M$151+Input!$M$117)*$M$7)-SUM($M592:AL592),((Input!$M$151+Input!$M$117)*$M$7)/A9taxstdlife))</f>
        <v>0</v>
      </c>
      <c r="AN592" s="161">
        <f>IF(A9taxstdlife="n/a","n/a",IF(AN$3&gt;(A9taxstdlife+$E592),((Input!$M$151+Input!$M$117)*$M$7)-SUM($M592:AM592),((Input!$M$151+Input!$M$117)*$M$7)/A9taxstdlife))</f>
        <v>0</v>
      </c>
      <c r="AO592" s="161">
        <f>IF(A9taxstdlife="n/a","n/a",IF(AO$3&gt;(A9taxstdlife+$E592),((Input!$M$151+Input!$M$117)*$M$7)-SUM($M592:AN592),((Input!$M$151+Input!$M$117)*$M$7)/A9taxstdlife))</f>
        <v>0</v>
      </c>
      <c r="AP592" s="161">
        <f>IF(A9taxstdlife="n/a","n/a",IF(AP$3&gt;(A9taxstdlife+$E592),((Input!$M$151+Input!$M$117)*$M$7)-SUM($M592:AO592),((Input!$M$151+Input!$M$117)*$M$7)/A9taxstdlife))</f>
        <v>0</v>
      </c>
      <c r="AQ592" s="161">
        <f>IF(A9taxstdlife="n/a","n/a",IF(AQ$3&gt;(A9taxstdlife+$E592),((Input!$M$151+Input!$M$117)*$M$7)-SUM($M592:AP592),((Input!$M$151+Input!$M$117)*$M$7)/A9taxstdlife))</f>
        <v>0</v>
      </c>
      <c r="AR592" s="161">
        <f>IF(A9taxstdlife="n/a","n/a",IF(AR$3&gt;(A9taxstdlife+$E592),((Input!$M$151+Input!$M$117)*$M$7)-SUM($M592:AQ592),((Input!$M$151+Input!$M$117)*$M$7)/A9taxstdlife))</f>
        <v>0</v>
      </c>
      <c r="AS592" s="161">
        <f>IF(A9taxstdlife="n/a","n/a",IF(AS$3&gt;(A9taxstdlife+$E592),((Input!$M$151+Input!$M$117)*$M$7)-SUM($M592:AR592),((Input!$M$151+Input!$M$117)*$M$7)/A9taxstdlife))</f>
        <v>0</v>
      </c>
      <c r="AT592" s="161">
        <f>IF(A9taxstdlife="n/a","n/a",IF(AT$3&gt;(A9taxstdlife+$E592),((Input!$M$151+Input!$M$117)*$M$7)-SUM($M592:AS592),((Input!$M$151+Input!$M$117)*$M$7)/A9taxstdlife))</f>
        <v>0</v>
      </c>
      <c r="AU592" s="161">
        <f>IF(A9taxstdlife="n/a","n/a",IF(AU$3&gt;(A9taxstdlife+$E592),((Input!$M$151+Input!$M$117)*$M$7)-SUM($M592:AT592),((Input!$M$151+Input!$M$117)*$M$7)/A9taxstdlife))</f>
        <v>0</v>
      </c>
      <c r="AV592" s="161">
        <f>IF(A9taxstdlife="n/a","n/a",IF(AV$3&gt;(A9taxstdlife+$E592),((Input!$M$151+Input!$M$117)*$M$7)-SUM($M592:AU592),((Input!$M$151+Input!$M$117)*$M$7)/A9taxstdlife))</f>
        <v>0</v>
      </c>
      <c r="AW592" s="161">
        <f>IF(A9taxstdlife="n/a","n/a",IF(AW$3&gt;(A9taxstdlife+$E592),((Input!$M$151+Input!$M$117)*$M$7)-SUM($M592:AV592),((Input!$M$151+Input!$M$117)*$M$7)/A9taxstdlife))</f>
        <v>0</v>
      </c>
      <c r="AX592" s="161">
        <f>IF(A9taxstdlife="n/a","n/a",IF(AX$3&gt;(A9taxstdlife+$E592),((Input!$M$151+Input!$M$117)*$M$7)-SUM($M592:AW592),((Input!$M$151+Input!$M$117)*$M$7)/A9taxstdlife))</f>
        <v>0</v>
      </c>
      <c r="AY592" s="161">
        <f>IF(A9taxstdlife="n/a","n/a",IF(AY$3&gt;(A9taxstdlife+$E592),((Input!$M$151+Input!$M$117)*$M$7)-SUM($M592:AX592),((Input!$M$151+Input!$M$117)*$M$7)/A9taxstdlife))</f>
        <v>0</v>
      </c>
      <c r="AZ592" s="161">
        <f>IF(A9taxstdlife="n/a","n/a",IF(AZ$3&gt;(A9taxstdlife+$E592),((Input!$M$151+Input!$M$117)*$M$7)-SUM($M592:AY592),((Input!$M$151+Input!$M$117)*$M$7)/A9taxstdlife))</f>
        <v>0</v>
      </c>
      <c r="BA592" s="161">
        <f>IF(A9taxstdlife="n/a","n/a",IF(BA$3&gt;(A9taxstdlife+$E592),((Input!$M$151+Input!$M$117)*$M$7)-SUM($M592:AZ592),((Input!$M$151+Input!$M$117)*$M$7)/A9taxstdlife))</f>
        <v>0</v>
      </c>
      <c r="BB592" s="161">
        <f>IF(A9taxstdlife="n/a","n/a",IF(BB$3&gt;(A9taxstdlife+$E592),((Input!$M$151+Input!$M$117)*$M$7)-SUM($M592:BA592),((Input!$M$151+Input!$M$117)*$M$7)/A9taxstdlife))</f>
        <v>0</v>
      </c>
      <c r="BC592" s="161">
        <f>IF(A9taxstdlife="n/a","n/a",IF(BC$3&gt;(A9taxstdlife+$E592),((Input!$M$151+Input!$M$117)*$M$7)-SUM($M592:BB592),((Input!$M$151+Input!$M$117)*$M$7)/A9taxstdlife))</f>
        <v>0</v>
      </c>
      <c r="BD592" s="161">
        <f>IF(A9taxstdlife="n/a","n/a",IF(BD$3&gt;(A9taxstdlife+$E592),((Input!$M$151+Input!$M$117)*$M$7)-SUM($M592:BC592),((Input!$M$151+Input!$M$117)*$M$7)/A9taxstdlife))</f>
        <v>0</v>
      </c>
      <c r="BE592" s="161">
        <f>IF(A9taxstdlife="n/a","n/a",IF(BE$3&gt;(A9taxstdlife+$E592),((Input!$M$151+Input!$M$117)*$M$7)-SUM($M592:BD592),((Input!$M$151+Input!$M$117)*$M$7)/A9taxstdlife))</f>
        <v>0</v>
      </c>
      <c r="BF592" s="161">
        <f>IF(A9taxstdlife="n/a","n/a",IF(BF$3&gt;(A9taxstdlife+$E592),((Input!$M$151+Input!$M$117)*$M$7)-SUM($M592:BE592),((Input!$M$151+Input!$M$117)*$M$7)/A9taxstdlife))</f>
        <v>0</v>
      </c>
      <c r="BG592" s="161">
        <f>IF(A9taxstdlife="n/a","n/a",IF(BG$3&gt;(A9taxstdlife+$E592),((Input!$M$151+Input!$M$117)*$M$7)-SUM($M592:BF592),((Input!$M$151+Input!$M$117)*$M$7)/A9taxstdlife))</f>
        <v>0</v>
      </c>
      <c r="BH592" s="161">
        <f>IF(A9taxstdlife="n/a","n/a",IF(BH$3&gt;(A9taxstdlife+$E592),((Input!$M$151+Input!$M$117)*$M$7)-SUM($M592:BG592),((Input!$M$151+Input!$M$117)*$M$7)/A9taxstdlife))</f>
        <v>0</v>
      </c>
      <c r="BI592" s="161">
        <f>IF(A9taxstdlife="n/a","n/a",IF(BI$3&gt;(A9taxstdlife+$E592),((Input!$M$151+Input!$M$117)*$M$7)-SUM($M592:BH592),((Input!$M$151+Input!$M$117)*$M$7)/A9taxstdlife))</f>
        <v>0</v>
      </c>
      <c r="BJ592" s="19"/>
      <c r="BK592" s="19"/>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s="5" customFormat="1" hidden="1" outlineLevel="2" x14ac:dyDescent="0.2">
      <c r="A593" s="19"/>
      <c r="B593" s="19"/>
      <c r="C593" s="35"/>
      <c r="D593" s="469"/>
      <c r="E593" s="281">
        <v>8</v>
      </c>
      <c r="F593" s="37"/>
      <c r="G593" s="305"/>
      <c r="H593" s="307"/>
      <c r="I593" s="307"/>
      <c r="J593" s="307"/>
      <c r="K593" s="307"/>
      <c r="L593" s="307"/>
      <c r="M593" s="307"/>
      <c r="N593" s="306"/>
      <c r="O593" s="161">
        <f>IF(A9taxstdlife="n/a","n/a",IF(O$3&gt;(A9taxstdlife+$E593),((Input!$N$151+Input!$N$117)*$N$7)-SUM($N593:N593),((Input!$N$151+Input!$N$117)*$N$7)/A9taxstdlife))</f>
        <v>0</v>
      </c>
      <c r="P593" s="161">
        <f>IF(A9taxstdlife="n/a","n/a",IF(P$3&gt;(A9taxstdlife+$E593),((Input!$N$151+Input!$N$117)*$N$7)-SUM($N593:O593),((Input!$N$151+Input!$N$117)*$N$7)/A9taxstdlife))</f>
        <v>0</v>
      </c>
      <c r="Q593" s="161">
        <f>IF(A9taxstdlife="n/a","n/a",IF(Q$3&gt;(A9taxstdlife+$E593),((Input!$N$151+Input!$N$117)*$N$7)-SUM($N593:P593),((Input!$N$151+Input!$N$117)*$N$7)/A9taxstdlife))</f>
        <v>0</v>
      </c>
      <c r="R593" s="161">
        <f>IF(A9taxstdlife="n/a","n/a",IF(R$3&gt;(A9taxstdlife+$E593),((Input!$N$151+Input!$N$117)*$N$7)-SUM($N593:Q593),((Input!$N$151+Input!$N$117)*$N$7)/A9taxstdlife))</f>
        <v>0</v>
      </c>
      <c r="S593" s="161">
        <f>IF(A9taxstdlife="n/a","n/a",IF(S$3&gt;(A9taxstdlife+$E593),((Input!$N$151+Input!$N$117)*$N$7)-SUM($N593:R593),((Input!$N$151+Input!$N$117)*$N$7)/A9taxstdlife))</f>
        <v>0</v>
      </c>
      <c r="T593" s="161">
        <f>IF(A9taxstdlife="n/a","n/a",IF(T$3&gt;(A9taxstdlife+$E593),((Input!$N$151+Input!$N$117)*$N$7)-SUM($N593:S593),((Input!$N$151+Input!$N$117)*$N$7)/A9taxstdlife))</f>
        <v>0</v>
      </c>
      <c r="U593" s="161">
        <f>IF(A9taxstdlife="n/a","n/a",IF(U$3&gt;(A9taxstdlife+$E593),((Input!$N$151+Input!$N$117)*$N$7)-SUM($N593:T593),((Input!$N$151+Input!$N$117)*$N$7)/A9taxstdlife))</f>
        <v>0</v>
      </c>
      <c r="V593" s="161">
        <f>IF(A9taxstdlife="n/a","n/a",IF(V$3&gt;(A9taxstdlife+$E593),((Input!$N$151+Input!$N$117)*$N$7)-SUM($N593:U593),((Input!$N$151+Input!$N$117)*$N$7)/A9taxstdlife))</f>
        <v>0</v>
      </c>
      <c r="W593" s="161">
        <f>IF(A9taxstdlife="n/a","n/a",IF(W$3&gt;(A9taxstdlife+$E593),((Input!$N$151+Input!$N$117)*$N$7)-SUM($N593:V593),((Input!$N$151+Input!$N$117)*$N$7)/A9taxstdlife))</f>
        <v>0</v>
      </c>
      <c r="X593" s="161">
        <f>IF(A9taxstdlife="n/a","n/a",IF(X$3&gt;(A9taxstdlife+$E593),((Input!$N$151+Input!$N$117)*$N$7)-SUM($N593:W593),((Input!$N$151+Input!$N$117)*$N$7)/A9taxstdlife))</f>
        <v>0</v>
      </c>
      <c r="Y593" s="161">
        <f>IF(A9taxstdlife="n/a","n/a",IF(Y$3&gt;(A9taxstdlife+$E593),((Input!$N$151+Input!$N$117)*$N$7)-SUM($N593:X593),((Input!$N$151+Input!$N$117)*$N$7)/A9taxstdlife))</f>
        <v>0</v>
      </c>
      <c r="Z593" s="161">
        <f>IF(A9taxstdlife="n/a","n/a",IF(Z$3&gt;(A9taxstdlife+$E593),((Input!$N$151+Input!$N$117)*$N$7)-SUM($N593:Y593),((Input!$N$151+Input!$N$117)*$N$7)/A9taxstdlife))</f>
        <v>0</v>
      </c>
      <c r="AA593" s="161">
        <f>IF(A9taxstdlife="n/a","n/a",IF(AA$3&gt;(A9taxstdlife+$E593),((Input!$N$151+Input!$N$117)*$N$7)-SUM($N593:Z593),((Input!$N$151+Input!$N$117)*$N$7)/A9taxstdlife))</f>
        <v>0</v>
      </c>
      <c r="AB593" s="161">
        <f>IF(A9taxstdlife="n/a","n/a",IF(AB$3&gt;(A9taxstdlife+$E593),((Input!$N$151+Input!$N$117)*$N$7)-SUM($N593:AA593),((Input!$N$151+Input!$N$117)*$N$7)/A9taxstdlife))</f>
        <v>0</v>
      </c>
      <c r="AC593" s="161">
        <f>IF(A9taxstdlife="n/a","n/a",IF(AC$3&gt;(A9taxstdlife+$E593),((Input!$N$151+Input!$N$117)*$N$7)-SUM($N593:AB593),((Input!$N$151+Input!$N$117)*$N$7)/A9taxstdlife))</f>
        <v>0</v>
      </c>
      <c r="AD593" s="161">
        <f>IF(A9taxstdlife="n/a","n/a",IF(AD$3&gt;(A9taxstdlife+$E593),((Input!$N$151+Input!$N$117)*$N$7)-SUM($N593:AC593),((Input!$N$151+Input!$N$117)*$N$7)/A9taxstdlife))</f>
        <v>0</v>
      </c>
      <c r="AE593" s="161">
        <f>IF(A9taxstdlife="n/a","n/a",IF(AE$3&gt;(A9taxstdlife+$E593),((Input!$N$151+Input!$N$117)*$N$7)-SUM($N593:AD593),((Input!$N$151+Input!$N$117)*$N$7)/A9taxstdlife))</f>
        <v>0</v>
      </c>
      <c r="AF593" s="161">
        <f>IF(A9taxstdlife="n/a","n/a",IF(AF$3&gt;(A9taxstdlife+$E593),((Input!$N$151+Input!$N$117)*$N$7)-SUM($N593:AE593),((Input!$N$151+Input!$N$117)*$N$7)/A9taxstdlife))</f>
        <v>0</v>
      </c>
      <c r="AG593" s="161">
        <f>IF(A9taxstdlife="n/a","n/a",IF(AG$3&gt;(A9taxstdlife+$E593),((Input!$N$151+Input!$N$117)*$N$7)-SUM($N593:AF593),((Input!$N$151+Input!$N$117)*$N$7)/A9taxstdlife))</f>
        <v>0</v>
      </c>
      <c r="AH593" s="161">
        <f>IF(A9taxstdlife="n/a","n/a",IF(AH$3&gt;(A9taxstdlife+$E593),((Input!$N$151+Input!$N$117)*$N$7)-SUM($N593:AG593),((Input!$N$151+Input!$N$117)*$N$7)/A9taxstdlife))</f>
        <v>0</v>
      </c>
      <c r="AI593" s="161">
        <f>IF(A9taxstdlife="n/a","n/a",IF(AI$3&gt;(A9taxstdlife+$E593),((Input!$N$151+Input!$N$117)*$N$7)-SUM($N593:AH593),((Input!$N$151+Input!$N$117)*$N$7)/A9taxstdlife))</f>
        <v>0</v>
      </c>
      <c r="AJ593" s="161">
        <f>IF(A9taxstdlife="n/a","n/a",IF(AJ$3&gt;(A9taxstdlife+$E593),((Input!$N$151+Input!$N$117)*$N$7)-SUM($N593:AI593),((Input!$N$151+Input!$N$117)*$N$7)/A9taxstdlife))</f>
        <v>0</v>
      </c>
      <c r="AK593" s="161">
        <f>IF(A9taxstdlife="n/a","n/a",IF(AK$3&gt;(A9taxstdlife+$E593),((Input!$N$151+Input!$N$117)*$N$7)-SUM($N593:AJ593),((Input!$N$151+Input!$N$117)*$N$7)/A9taxstdlife))</f>
        <v>0</v>
      </c>
      <c r="AL593" s="161">
        <f>IF(A9taxstdlife="n/a","n/a",IF(AL$3&gt;(A9taxstdlife+$E593),((Input!$N$151+Input!$N$117)*$N$7)-SUM($N593:AK593),((Input!$N$151+Input!$N$117)*$N$7)/A9taxstdlife))</f>
        <v>0</v>
      </c>
      <c r="AM593" s="161">
        <f>IF(A9taxstdlife="n/a","n/a",IF(AM$3&gt;(A9taxstdlife+$E593),((Input!$N$151+Input!$N$117)*$N$7)-SUM($N593:AL593),((Input!$N$151+Input!$N$117)*$N$7)/A9taxstdlife))</f>
        <v>0</v>
      </c>
      <c r="AN593" s="161">
        <f>IF(A9taxstdlife="n/a","n/a",IF(AN$3&gt;(A9taxstdlife+$E593),((Input!$N$151+Input!$N$117)*$N$7)-SUM($N593:AM593),((Input!$N$151+Input!$N$117)*$N$7)/A9taxstdlife))</f>
        <v>0</v>
      </c>
      <c r="AO593" s="161">
        <f>IF(A9taxstdlife="n/a","n/a",IF(AO$3&gt;(A9taxstdlife+$E593),((Input!$N$151+Input!$N$117)*$N$7)-SUM($N593:AN593),((Input!$N$151+Input!$N$117)*$N$7)/A9taxstdlife))</f>
        <v>0</v>
      </c>
      <c r="AP593" s="161">
        <f>IF(A9taxstdlife="n/a","n/a",IF(AP$3&gt;(A9taxstdlife+$E593),((Input!$N$151+Input!$N$117)*$N$7)-SUM($N593:AO593),((Input!$N$151+Input!$N$117)*$N$7)/A9taxstdlife))</f>
        <v>0</v>
      </c>
      <c r="AQ593" s="161">
        <f>IF(A9taxstdlife="n/a","n/a",IF(AQ$3&gt;(A9taxstdlife+$E593),((Input!$N$151+Input!$N$117)*$N$7)-SUM($N593:AP593),((Input!$N$151+Input!$N$117)*$N$7)/A9taxstdlife))</f>
        <v>0</v>
      </c>
      <c r="AR593" s="161">
        <f>IF(A9taxstdlife="n/a","n/a",IF(AR$3&gt;(A9taxstdlife+$E593),((Input!$N$151+Input!$N$117)*$N$7)-SUM($N593:AQ593),((Input!$N$151+Input!$N$117)*$N$7)/A9taxstdlife))</f>
        <v>0</v>
      </c>
      <c r="AS593" s="161">
        <f>IF(A9taxstdlife="n/a","n/a",IF(AS$3&gt;(A9taxstdlife+$E593),((Input!$N$151+Input!$N$117)*$N$7)-SUM($N593:AR593),((Input!$N$151+Input!$N$117)*$N$7)/A9taxstdlife))</f>
        <v>0</v>
      </c>
      <c r="AT593" s="161">
        <f>IF(A9taxstdlife="n/a","n/a",IF(AT$3&gt;(A9taxstdlife+$E593),((Input!$N$151+Input!$N$117)*$N$7)-SUM($N593:AS593),((Input!$N$151+Input!$N$117)*$N$7)/A9taxstdlife))</f>
        <v>0</v>
      </c>
      <c r="AU593" s="161">
        <f>IF(A9taxstdlife="n/a","n/a",IF(AU$3&gt;(A9taxstdlife+$E593),((Input!$N$151+Input!$N$117)*$N$7)-SUM($N593:AT593),((Input!$N$151+Input!$N$117)*$N$7)/A9taxstdlife))</f>
        <v>0</v>
      </c>
      <c r="AV593" s="161">
        <f>IF(A9taxstdlife="n/a","n/a",IF(AV$3&gt;(A9taxstdlife+$E593),((Input!$N$151+Input!$N$117)*$N$7)-SUM($N593:AU593),((Input!$N$151+Input!$N$117)*$N$7)/A9taxstdlife))</f>
        <v>0</v>
      </c>
      <c r="AW593" s="161">
        <f>IF(A9taxstdlife="n/a","n/a",IF(AW$3&gt;(A9taxstdlife+$E593),((Input!$N$151+Input!$N$117)*$N$7)-SUM($N593:AV593),((Input!$N$151+Input!$N$117)*$N$7)/A9taxstdlife))</f>
        <v>0</v>
      </c>
      <c r="AX593" s="161">
        <f>IF(A9taxstdlife="n/a","n/a",IF(AX$3&gt;(A9taxstdlife+$E593),((Input!$N$151+Input!$N$117)*$N$7)-SUM($N593:AW593),((Input!$N$151+Input!$N$117)*$N$7)/A9taxstdlife))</f>
        <v>0</v>
      </c>
      <c r="AY593" s="161">
        <f>IF(A9taxstdlife="n/a","n/a",IF(AY$3&gt;(A9taxstdlife+$E593),((Input!$N$151+Input!$N$117)*$N$7)-SUM($N593:AX593),((Input!$N$151+Input!$N$117)*$N$7)/A9taxstdlife))</f>
        <v>0</v>
      </c>
      <c r="AZ593" s="161">
        <f>IF(A9taxstdlife="n/a","n/a",IF(AZ$3&gt;(A9taxstdlife+$E593),((Input!$N$151+Input!$N$117)*$N$7)-SUM($N593:AY593),((Input!$N$151+Input!$N$117)*$N$7)/A9taxstdlife))</f>
        <v>0</v>
      </c>
      <c r="BA593" s="161">
        <f>IF(A9taxstdlife="n/a","n/a",IF(BA$3&gt;(A9taxstdlife+$E593),((Input!$N$151+Input!$N$117)*$N$7)-SUM($N593:AZ593),((Input!$N$151+Input!$N$117)*$N$7)/A9taxstdlife))</f>
        <v>0</v>
      </c>
      <c r="BB593" s="161">
        <f>IF(A9taxstdlife="n/a","n/a",IF(BB$3&gt;(A9taxstdlife+$E593),((Input!$N$151+Input!$N$117)*$N$7)-SUM($N593:BA593),((Input!$N$151+Input!$N$117)*$N$7)/A9taxstdlife))</f>
        <v>0</v>
      </c>
      <c r="BC593" s="161">
        <f>IF(A9taxstdlife="n/a","n/a",IF(BC$3&gt;(A9taxstdlife+$E593),((Input!$N$151+Input!$N$117)*$N$7)-SUM($N593:BB593),((Input!$N$151+Input!$N$117)*$N$7)/A9taxstdlife))</f>
        <v>0</v>
      </c>
      <c r="BD593" s="161">
        <f>IF(A9taxstdlife="n/a","n/a",IF(BD$3&gt;(A9taxstdlife+$E593),((Input!$N$151+Input!$N$117)*$N$7)-SUM($N593:BC593),((Input!$N$151+Input!$N$117)*$N$7)/A9taxstdlife))</f>
        <v>0</v>
      </c>
      <c r="BE593" s="161">
        <f>IF(A9taxstdlife="n/a","n/a",IF(BE$3&gt;(A9taxstdlife+$E593),((Input!$N$151+Input!$N$117)*$N$7)-SUM($N593:BD593),((Input!$N$151+Input!$N$117)*$N$7)/A9taxstdlife))</f>
        <v>0</v>
      </c>
      <c r="BF593" s="161">
        <f>IF(A9taxstdlife="n/a","n/a",IF(BF$3&gt;(A9taxstdlife+$E593),((Input!$N$151+Input!$N$117)*$N$7)-SUM($N593:BE593),((Input!$N$151+Input!$N$117)*$N$7)/A9taxstdlife))</f>
        <v>0</v>
      </c>
      <c r="BG593" s="161">
        <f>IF(A9taxstdlife="n/a","n/a",IF(BG$3&gt;(A9taxstdlife+$E593),((Input!$N$151+Input!$N$117)*$N$7)-SUM($N593:BF593),((Input!$N$151+Input!$N$117)*$N$7)/A9taxstdlife))</f>
        <v>0</v>
      </c>
      <c r="BH593" s="161">
        <f>IF(A9taxstdlife="n/a","n/a",IF(BH$3&gt;(A9taxstdlife+$E593),((Input!$N$151+Input!$N$117)*$N$7)-SUM($N593:BG593),((Input!$N$151+Input!$N$117)*$N$7)/A9taxstdlife))</f>
        <v>0</v>
      </c>
      <c r="BI593" s="161">
        <f>IF(A9taxstdlife="n/a","n/a",IF(BI$3&gt;(A9taxstdlife+$E593),((Input!$N$151+Input!$N$117)*$N$7)-SUM($N593:BH593),((Input!$N$151+Input!$N$117)*$N$7)/A9taxstdlife))</f>
        <v>0</v>
      </c>
      <c r="BJ593" s="19"/>
      <c r="BK593" s="19"/>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s="5" customFormat="1" hidden="1" outlineLevel="2" x14ac:dyDescent="0.2">
      <c r="A594" s="19"/>
      <c r="B594" s="19"/>
      <c r="C594" s="35"/>
      <c r="D594" s="469"/>
      <c r="E594" s="281">
        <v>9</v>
      </c>
      <c r="F594" s="37"/>
      <c r="G594" s="305"/>
      <c r="H594" s="307"/>
      <c r="I594" s="307"/>
      <c r="J594" s="307"/>
      <c r="K594" s="307"/>
      <c r="L594" s="307"/>
      <c r="M594" s="307"/>
      <c r="N594" s="307"/>
      <c r="O594" s="306"/>
      <c r="P594" s="161">
        <f>IF(A9taxstdlife="n/a","n/a",IF(P$3&gt;(A9taxstdlife+$E594),((Input!$O$151+Input!$O$117)*$O$7)-SUM($O594:O594),((Input!$O$151+Input!$O$117)*$O$7)/A9taxstdlife))</f>
        <v>0</v>
      </c>
      <c r="Q594" s="161">
        <f>IF(A9taxstdlife="n/a","n/a",IF(Q$3&gt;(A9taxstdlife+$E594),((Input!$O$151+Input!$O$117)*$O$7)-SUM($O594:P594),((Input!$O$151+Input!$O$117)*$O$7)/A9taxstdlife))</f>
        <v>0</v>
      </c>
      <c r="R594" s="161">
        <f>IF(A9taxstdlife="n/a","n/a",IF(R$3&gt;(A9taxstdlife+$E594),((Input!$O$151+Input!$O$117)*$O$7)-SUM($O594:Q594),((Input!$O$151+Input!$O$117)*$O$7)/A9taxstdlife))</f>
        <v>0</v>
      </c>
      <c r="S594" s="161">
        <f>IF(A9taxstdlife="n/a","n/a",IF(S$3&gt;(A9taxstdlife+$E594),((Input!$O$151+Input!$O$117)*$O$7)-SUM($O594:R594),((Input!$O$151+Input!$O$117)*$O$7)/A9taxstdlife))</f>
        <v>0</v>
      </c>
      <c r="T594" s="161">
        <f>IF(A9taxstdlife="n/a","n/a",IF(T$3&gt;(A9taxstdlife+$E594),((Input!$O$151+Input!$O$117)*$O$7)-SUM($O594:S594),((Input!$O$151+Input!$O$117)*$O$7)/A9taxstdlife))</f>
        <v>0</v>
      </c>
      <c r="U594" s="161">
        <f>IF(A9taxstdlife="n/a","n/a",IF(U$3&gt;(A9taxstdlife+$E594),((Input!$O$151+Input!$O$117)*$O$7)-SUM($O594:T594),((Input!$O$151+Input!$O$117)*$O$7)/A9taxstdlife))</f>
        <v>0</v>
      </c>
      <c r="V594" s="161">
        <f>IF(A9taxstdlife="n/a","n/a",IF(V$3&gt;(A9taxstdlife+$E594),((Input!$O$151+Input!$O$117)*$O$7)-SUM($O594:U594),((Input!$O$151+Input!$O$117)*$O$7)/A9taxstdlife))</f>
        <v>0</v>
      </c>
      <c r="W594" s="161">
        <f>IF(A9taxstdlife="n/a","n/a",IF(W$3&gt;(A9taxstdlife+$E594),((Input!$O$151+Input!$O$117)*$O$7)-SUM($O594:V594),((Input!$O$151+Input!$O$117)*$O$7)/A9taxstdlife))</f>
        <v>0</v>
      </c>
      <c r="X594" s="161">
        <f>IF(A9taxstdlife="n/a","n/a",IF(X$3&gt;(A9taxstdlife+$E594),((Input!$O$151+Input!$O$117)*$O$7)-SUM($O594:W594),((Input!$O$151+Input!$O$117)*$O$7)/A9taxstdlife))</f>
        <v>0</v>
      </c>
      <c r="Y594" s="161">
        <f>IF(A9taxstdlife="n/a","n/a",IF(Y$3&gt;(A9taxstdlife+$E594),((Input!$O$151+Input!$O$117)*$O$7)-SUM($O594:X594),((Input!$O$151+Input!$O$117)*$O$7)/A9taxstdlife))</f>
        <v>0</v>
      </c>
      <c r="Z594" s="161">
        <f>IF(A9taxstdlife="n/a","n/a",IF(Z$3&gt;(A9taxstdlife+$E594),((Input!$O$151+Input!$O$117)*$O$7)-SUM($O594:Y594),((Input!$O$151+Input!$O$117)*$O$7)/A9taxstdlife))</f>
        <v>0</v>
      </c>
      <c r="AA594" s="161">
        <f>IF(A9taxstdlife="n/a","n/a",IF(AA$3&gt;(A9taxstdlife+$E594),((Input!$O$151+Input!$O$117)*$O$7)-SUM($O594:Z594),((Input!$O$151+Input!$O$117)*$O$7)/A9taxstdlife))</f>
        <v>0</v>
      </c>
      <c r="AB594" s="161">
        <f>IF(A9taxstdlife="n/a","n/a",IF(AB$3&gt;(A9taxstdlife+$E594),((Input!$O$151+Input!$O$117)*$O$7)-SUM($O594:AA594),((Input!$O$151+Input!$O$117)*$O$7)/A9taxstdlife))</f>
        <v>0</v>
      </c>
      <c r="AC594" s="161">
        <f>IF(A9taxstdlife="n/a","n/a",IF(AC$3&gt;(A9taxstdlife+$E594),((Input!$O$151+Input!$O$117)*$O$7)-SUM($O594:AB594),((Input!$O$151+Input!$O$117)*$O$7)/A9taxstdlife))</f>
        <v>0</v>
      </c>
      <c r="AD594" s="161">
        <f>IF(A9taxstdlife="n/a","n/a",IF(AD$3&gt;(A9taxstdlife+$E594),((Input!$O$151+Input!$O$117)*$O$7)-SUM($O594:AC594),((Input!$O$151+Input!$O$117)*$O$7)/A9taxstdlife))</f>
        <v>0</v>
      </c>
      <c r="AE594" s="161">
        <f>IF(A9taxstdlife="n/a","n/a",IF(AE$3&gt;(A9taxstdlife+$E594),((Input!$O$151+Input!$O$117)*$O$7)-SUM($O594:AD594),((Input!$O$151+Input!$O$117)*$O$7)/A9taxstdlife))</f>
        <v>0</v>
      </c>
      <c r="AF594" s="161">
        <f>IF(A9taxstdlife="n/a","n/a",IF(AF$3&gt;(A9taxstdlife+$E594),((Input!$O$151+Input!$O$117)*$O$7)-SUM($O594:AE594),((Input!$O$151+Input!$O$117)*$O$7)/A9taxstdlife))</f>
        <v>0</v>
      </c>
      <c r="AG594" s="161">
        <f>IF(A9taxstdlife="n/a","n/a",IF(AG$3&gt;(A9taxstdlife+$E594),((Input!$O$151+Input!$O$117)*$O$7)-SUM($O594:AF594),((Input!$O$151+Input!$O$117)*$O$7)/A9taxstdlife))</f>
        <v>0</v>
      </c>
      <c r="AH594" s="161">
        <f>IF(A9taxstdlife="n/a","n/a",IF(AH$3&gt;(A9taxstdlife+$E594),((Input!$O$151+Input!$O$117)*$O$7)-SUM($O594:AG594),((Input!$O$151+Input!$O$117)*$O$7)/A9taxstdlife))</f>
        <v>0</v>
      </c>
      <c r="AI594" s="161">
        <f>IF(A9taxstdlife="n/a","n/a",IF(AI$3&gt;(A9taxstdlife+$E594),((Input!$O$151+Input!$O$117)*$O$7)-SUM($O594:AH594),((Input!$O$151+Input!$O$117)*$O$7)/A9taxstdlife))</f>
        <v>0</v>
      </c>
      <c r="AJ594" s="161">
        <f>IF(A9taxstdlife="n/a","n/a",IF(AJ$3&gt;(A9taxstdlife+$E594),((Input!$O$151+Input!$O$117)*$O$7)-SUM($O594:AI594),((Input!$O$151+Input!$O$117)*$O$7)/A9taxstdlife))</f>
        <v>0</v>
      </c>
      <c r="AK594" s="161">
        <f>IF(A9taxstdlife="n/a","n/a",IF(AK$3&gt;(A9taxstdlife+$E594),((Input!$O$151+Input!$O$117)*$O$7)-SUM($O594:AJ594),((Input!$O$151+Input!$O$117)*$O$7)/A9taxstdlife))</f>
        <v>0</v>
      </c>
      <c r="AL594" s="161">
        <f>IF(A9taxstdlife="n/a","n/a",IF(AL$3&gt;(A9taxstdlife+$E594),((Input!$O$151+Input!$O$117)*$O$7)-SUM($O594:AK594),((Input!$O$151+Input!$O$117)*$O$7)/A9taxstdlife))</f>
        <v>0</v>
      </c>
      <c r="AM594" s="161">
        <f>IF(A9taxstdlife="n/a","n/a",IF(AM$3&gt;(A9taxstdlife+$E594),((Input!$O$151+Input!$O$117)*$O$7)-SUM($O594:AL594),((Input!$O$151+Input!$O$117)*$O$7)/A9taxstdlife))</f>
        <v>0</v>
      </c>
      <c r="AN594" s="161">
        <f>IF(A9taxstdlife="n/a","n/a",IF(AN$3&gt;(A9taxstdlife+$E594),((Input!$O$151+Input!$O$117)*$O$7)-SUM($O594:AM594),((Input!$O$151+Input!$O$117)*$O$7)/A9taxstdlife))</f>
        <v>0</v>
      </c>
      <c r="AO594" s="161">
        <f>IF(A9taxstdlife="n/a","n/a",IF(AO$3&gt;(A9taxstdlife+$E594),((Input!$O$151+Input!$O$117)*$O$7)-SUM($O594:AN594),((Input!$O$151+Input!$O$117)*$O$7)/A9taxstdlife))</f>
        <v>0</v>
      </c>
      <c r="AP594" s="161">
        <f>IF(A9taxstdlife="n/a","n/a",IF(AP$3&gt;(A9taxstdlife+$E594),((Input!$O$151+Input!$O$117)*$O$7)-SUM($O594:AO594),((Input!$O$151+Input!$O$117)*$O$7)/A9taxstdlife))</f>
        <v>0</v>
      </c>
      <c r="AQ594" s="161">
        <f>IF(A9taxstdlife="n/a","n/a",IF(AQ$3&gt;(A9taxstdlife+$E594),((Input!$O$151+Input!$O$117)*$O$7)-SUM($O594:AP594),((Input!$O$151+Input!$O$117)*$O$7)/A9taxstdlife))</f>
        <v>0</v>
      </c>
      <c r="AR594" s="161">
        <f>IF(A9taxstdlife="n/a","n/a",IF(AR$3&gt;(A9taxstdlife+$E594),((Input!$O$151+Input!$O$117)*$O$7)-SUM($O594:AQ594),((Input!$O$151+Input!$O$117)*$O$7)/A9taxstdlife))</f>
        <v>0</v>
      </c>
      <c r="AS594" s="161">
        <f>IF(A9taxstdlife="n/a","n/a",IF(AS$3&gt;(A9taxstdlife+$E594),((Input!$O$151+Input!$O$117)*$O$7)-SUM($O594:AR594),((Input!$O$151+Input!$O$117)*$O$7)/A9taxstdlife))</f>
        <v>0</v>
      </c>
      <c r="AT594" s="161">
        <f>IF(A9taxstdlife="n/a","n/a",IF(AT$3&gt;(A9taxstdlife+$E594),((Input!$O$151+Input!$O$117)*$O$7)-SUM($O594:AS594),((Input!$O$151+Input!$O$117)*$O$7)/A9taxstdlife))</f>
        <v>0</v>
      </c>
      <c r="AU594" s="161">
        <f>IF(A9taxstdlife="n/a","n/a",IF(AU$3&gt;(A9taxstdlife+$E594),((Input!$O$151+Input!$O$117)*$O$7)-SUM($O594:AT594),((Input!$O$151+Input!$O$117)*$O$7)/A9taxstdlife))</f>
        <v>0</v>
      </c>
      <c r="AV594" s="161">
        <f>IF(A9taxstdlife="n/a","n/a",IF(AV$3&gt;(A9taxstdlife+$E594),((Input!$O$151+Input!$O$117)*$O$7)-SUM($O594:AU594),((Input!$O$151+Input!$O$117)*$O$7)/A9taxstdlife))</f>
        <v>0</v>
      </c>
      <c r="AW594" s="161">
        <f>IF(A9taxstdlife="n/a","n/a",IF(AW$3&gt;(A9taxstdlife+$E594),((Input!$O$151+Input!$O$117)*$O$7)-SUM($O594:AV594),((Input!$O$151+Input!$O$117)*$O$7)/A9taxstdlife))</f>
        <v>0</v>
      </c>
      <c r="AX594" s="161">
        <f>IF(A9taxstdlife="n/a","n/a",IF(AX$3&gt;(A9taxstdlife+$E594),((Input!$O$151+Input!$O$117)*$O$7)-SUM($O594:AW594),((Input!$O$151+Input!$O$117)*$O$7)/A9taxstdlife))</f>
        <v>0</v>
      </c>
      <c r="AY594" s="161">
        <f>IF(A9taxstdlife="n/a","n/a",IF(AY$3&gt;(A9taxstdlife+$E594),((Input!$O$151+Input!$O$117)*$O$7)-SUM($O594:AX594),((Input!$O$151+Input!$O$117)*$O$7)/A9taxstdlife))</f>
        <v>0</v>
      </c>
      <c r="AZ594" s="161">
        <f>IF(A9taxstdlife="n/a","n/a",IF(AZ$3&gt;(A9taxstdlife+$E594),((Input!$O$151+Input!$O$117)*$O$7)-SUM($O594:AY594),((Input!$O$151+Input!$O$117)*$O$7)/A9taxstdlife))</f>
        <v>0</v>
      </c>
      <c r="BA594" s="161">
        <f>IF(A9taxstdlife="n/a","n/a",IF(BA$3&gt;(A9taxstdlife+$E594),((Input!$O$151+Input!$O$117)*$O$7)-SUM($O594:AZ594),((Input!$O$151+Input!$O$117)*$O$7)/A9taxstdlife))</f>
        <v>0</v>
      </c>
      <c r="BB594" s="161">
        <f>IF(A9taxstdlife="n/a","n/a",IF(BB$3&gt;(A9taxstdlife+$E594),((Input!$O$151+Input!$O$117)*$O$7)-SUM($O594:BA594),((Input!$O$151+Input!$O$117)*$O$7)/A9taxstdlife))</f>
        <v>0</v>
      </c>
      <c r="BC594" s="161">
        <f>IF(A9taxstdlife="n/a","n/a",IF(BC$3&gt;(A9taxstdlife+$E594),((Input!$O$151+Input!$O$117)*$O$7)-SUM($O594:BB594),((Input!$O$151+Input!$O$117)*$O$7)/A9taxstdlife))</f>
        <v>0</v>
      </c>
      <c r="BD594" s="161">
        <f>IF(A9taxstdlife="n/a","n/a",IF(BD$3&gt;(A9taxstdlife+$E594),((Input!$O$151+Input!$O$117)*$O$7)-SUM($O594:BC594),((Input!$O$151+Input!$O$117)*$O$7)/A9taxstdlife))</f>
        <v>0</v>
      </c>
      <c r="BE594" s="161">
        <f>IF(A9taxstdlife="n/a","n/a",IF(BE$3&gt;(A9taxstdlife+$E594),((Input!$O$151+Input!$O$117)*$O$7)-SUM($O594:BD594),((Input!$O$151+Input!$O$117)*$O$7)/A9taxstdlife))</f>
        <v>0</v>
      </c>
      <c r="BF594" s="161">
        <f>IF(A9taxstdlife="n/a","n/a",IF(BF$3&gt;(A9taxstdlife+$E594),((Input!$O$151+Input!$O$117)*$O$7)-SUM($O594:BE594),((Input!$O$151+Input!$O$117)*$O$7)/A9taxstdlife))</f>
        <v>0</v>
      </c>
      <c r="BG594" s="161">
        <f>IF(A9taxstdlife="n/a","n/a",IF(BG$3&gt;(A9taxstdlife+$E594),((Input!$O$151+Input!$O$117)*$O$7)-SUM($O594:BF594),((Input!$O$151+Input!$O$117)*$O$7)/A9taxstdlife))</f>
        <v>0</v>
      </c>
      <c r="BH594" s="161">
        <f>IF(A9taxstdlife="n/a","n/a",IF(BH$3&gt;(A9taxstdlife+$E594),((Input!$O$151+Input!$O$117)*$O$7)-SUM($O594:BG594),((Input!$O$151+Input!$O$117)*$O$7)/A9taxstdlife))</f>
        <v>0</v>
      </c>
      <c r="BI594" s="161">
        <f>IF(A9taxstdlife="n/a","n/a",IF(BI$3&gt;(A9taxstdlife+$E594),((Input!$O$151+Input!$O$117)*$O$7)-SUM($O594:BH594),((Input!$O$151+Input!$O$117)*$O$7)/A9taxstdlife))</f>
        <v>0</v>
      </c>
      <c r="BJ594" s="19"/>
      <c r="BK594" s="19"/>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s="5" customFormat="1" hidden="1" outlineLevel="2" x14ac:dyDescent="0.2">
      <c r="A595" s="19"/>
      <c r="B595" s="19"/>
      <c r="C595" s="35"/>
      <c r="D595" s="469"/>
      <c r="E595" s="282">
        <v>10</v>
      </c>
      <c r="F595" s="37"/>
      <c r="G595" s="305"/>
      <c r="H595" s="307"/>
      <c r="I595" s="307"/>
      <c r="J595" s="307"/>
      <c r="K595" s="307"/>
      <c r="L595" s="307"/>
      <c r="M595" s="307"/>
      <c r="N595" s="307"/>
      <c r="O595" s="307"/>
      <c r="P595" s="306"/>
      <c r="Q595" s="161">
        <f>IF(A9taxstdlife="n/a","n/a",IF(Q$3&gt;(A9taxstdlife+$E595),((Input!$P$151+Input!$P$117)*$P$7)-SUM($P595:P595),((Input!$P$151+Input!$P$117)*$P$7)/A9taxstdlife))</f>
        <v>0</v>
      </c>
      <c r="R595" s="161">
        <f>IF(A9taxstdlife="n/a","n/a",IF(R$3&gt;(A9taxstdlife+$E595),((Input!$P$151+Input!$P$117)*$P$7)-SUM($P595:Q595),((Input!$P$151+Input!$P$117)*$P$7)/A9taxstdlife))</f>
        <v>0</v>
      </c>
      <c r="S595" s="161">
        <f>IF(A9taxstdlife="n/a","n/a",IF(S$3&gt;(A9taxstdlife+$E595),((Input!$P$151+Input!$P$117)*$P$7)-SUM($P595:R595),((Input!$P$151+Input!$P$117)*$P$7)/A9taxstdlife))</f>
        <v>0</v>
      </c>
      <c r="T595" s="161">
        <f>IF(A9taxstdlife="n/a","n/a",IF(T$3&gt;(A9taxstdlife+$E595),((Input!$P$151+Input!$P$117)*$P$7)-SUM($P595:S595),((Input!$P$151+Input!$P$117)*$P$7)/A9taxstdlife))</f>
        <v>0</v>
      </c>
      <c r="U595" s="161">
        <f>IF(A9taxstdlife="n/a","n/a",IF(U$3&gt;(A9taxstdlife+$E595),((Input!$P$151+Input!$P$117)*$P$7)-SUM($P595:T595),((Input!$P$151+Input!$P$117)*$P$7)/A9taxstdlife))</f>
        <v>0</v>
      </c>
      <c r="V595" s="161">
        <f>IF(A9taxstdlife="n/a","n/a",IF(V$3&gt;(A9taxstdlife+$E595),((Input!$P$151+Input!$P$117)*$P$7)-SUM($P595:U595),((Input!$P$151+Input!$P$117)*$P$7)/A9taxstdlife))</f>
        <v>0</v>
      </c>
      <c r="W595" s="161">
        <f>IF(A9taxstdlife="n/a","n/a",IF(W$3&gt;(A9taxstdlife+$E595),((Input!$P$151+Input!$P$117)*$P$7)-SUM($P595:V595),((Input!$P$151+Input!$P$117)*$P$7)/A9taxstdlife))</f>
        <v>0</v>
      </c>
      <c r="X595" s="161">
        <f>IF(A9taxstdlife="n/a","n/a",IF(X$3&gt;(A9taxstdlife+$E595),((Input!$P$151+Input!$P$117)*$P$7)-SUM($P595:W595),((Input!$P$151+Input!$P$117)*$P$7)/A9taxstdlife))</f>
        <v>0</v>
      </c>
      <c r="Y595" s="161">
        <f>IF(A9taxstdlife="n/a","n/a",IF(Y$3&gt;(A9taxstdlife+$E595),((Input!$P$151+Input!$P$117)*$P$7)-SUM($P595:X595),((Input!$P$151+Input!$P$117)*$P$7)/A9taxstdlife))</f>
        <v>0</v>
      </c>
      <c r="Z595" s="161">
        <f>IF(A9taxstdlife="n/a","n/a",IF(Z$3&gt;(A9taxstdlife+$E595),((Input!$P$151+Input!$P$117)*$P$7)-SUM($P595:Y595),((Input!$P$151+Input!$P$117)*$P$7)/A9taxstdlife))</f>
        <v>0</v>
      </c>
      <c r="AA595" s="161">
        <f>IF(A9taxstdlife="n/a","n/a",IF(AA$3&gt;(A9taxstdlife+$E595),((Input!$P$151+Input!$P$117)*$P$7)-SUM($P595:Z595),((Input!$P$151+Input!$P$117)*$P$7)/A9taxstdlife))</f>
        <v>0</v>
      </c>
      <c r="AB595" s="161">
        <f>IF(A9taxstdlife="n/a","n/a",IF(AB$3&gt;(A9taxstdlife+$E595),((Input!$P$151+Input!$P$117)*$P$7)-SUM($P595:AA595),((Input!$P$151+Input!$P$117)*$P$7)/A9taxstdlife))</f>
        <v>0</v>
      </c>
      <c r="AC595" s="161">
        <f>IF(A9taxstdlife="n/a","n/a",IF(AC$3&gt;(A9taxstdlife+$E595),((Input!$P$151+Input!$P$117)*$P$7)-SUM($P595:AB595),((Input!$P$151+Input!$P$117)*$P$7)/A9taxstdlife))</f>
        <v>0</v>
      </c>
      <c r="AD595" s="161">
        <f>IF(A9taxstdlife="n/a","n/a",IF(AD$3&gt;(A9taxstdlife+$E595),((Input!$P$151+Input!$P$117)*$P$7)-SUM($P595:AC595),((Input!$P$151+Input!$P$117)*$P$7)/A9taxstdlife))</f>
        <v>0</v>
      </c>
      <c r="AE595" s="161">
        <f>IF(A9taxstdlife="n/a","n/a",IF(AE$3&gt;(A9taxstdlife+$E595),((Input!$P$151+Input!$P$117)*$P$7)-SUM($P595:AD595),((Input!$P$151+Input!$P$117)*$P$7)/A9taxstdlife))</f>
        <v>0</v>
      </c>
      <c r="AF595" s="161">
        <f>IF(A9taxstdlife="n/a","n/a",IF(AF$3&gt;(A9taxstdlife+$E595),((Input!$P$151+Input!$P$117)*$P$7)-SUM($P595:AE595),((Input!$P$151+Input!$P$117)*$P$7)/A9taxstdlife))</f>
        <v>0</v>
      </c>
      <c r="AG595" s="161">
        <f>IF(A9taxstdlife="n/a","n/a",IF(AG$3&gt;(A9taxstdlife+$E595),((Input!$P$151+Input!$P$117)*$P$7)-SUM($P595:AF595),((Input!$P$151+Input!$P$117)*$P$7)/A9taxstdlife))</f>
        <v>0</v>
      </c>
      <c r="AH595" s="161">
        <f>IF(A9taxstdlife="n/a","n/a",IF(AH$3&gt;(A9taxstdlife+$E595),((Input!$P$151+Input!$P$117)*$P$7)-SUM($P595:AG595),((Input!$P$151+Input!$P$117)*$P$7)/A9taxstdlife))</f>
        <v>0</v>
      </c>
      <c r="AI595" s="161">
        <f>IF(A9taxstdlife="n/a","n/a",IF(AI$3&gt;(A9taxstdlife+$E595),((Input!$P$151+Input!$P$117)*$P$7)-SUM($P595:AH595),((Input!$P$151+Input!$P$117)*$P$7)/A9taxstdlife))</f>
        <v>0</v>
      </c>
      <c r="AJ595" s="161">
        <f>IF(A9taxstdlife="n/a","n/a",IF(AJ$3&gt;(A9taxstdlife+$E595),((Input!$P$151+Input!$P$117)*$P$7)-SUM($P595:AI595),((Input!$P$151+Input!$P$117)*$P$7)/A9taxstdlife))</f>
        <v>0</v>
      </c>
      <c r="AK595" s="161">
        <f>IF(A9taxstdlife="n/a","n/a",IF(AK$3&gt;(A9taxstdlife+$E595),((Input!$P$151+Input!$P$117)*$P$7)-SUM($P595:AJ595),((Input!$P$151+Input!$P$117)*$P$7)/A9taxstdlife))</f>
        <v>0</v>
      </c>
      <c r="AL595" s="161">
        <f>IF(A9taxstdlife="n/a","n/a",IF(AL$3&gt;(A9taxstdlife+$E595),((Input!$P$151+Input!$P$117)*$P$7)-SUM($P595:AK595),((Input!$P$151+Input!$P$117)*$P$7)/A9taxstdlife))</f>
        <v>0</v>
      </c>
      <c r="AM595" s="161">
        <f>IF(A9taxstdlife="n/a","n/a",IF(AM$3&gt;(A9taxstdlife+$E595),((Input!$P$151+Input!$P$117)*$P$7)-SUM($P595:AL595),((Input!$P$151+Input!$P$117)*$P$7)/A9taxstdlife))</f>
        <v>0</v>
      </c>
      <c r="AN595" s="161">
        <f>IF(A9taxstdlife="n/a","n/a",IF(AN$3&gt;(A9taxstdlife+$E595),((Input!$P$151+Input!$P$117)*$P$7)-SUM($P595:AM595),((Input!$P$151+Input!$P$117)*$P$7)/A9taxstdlife))</f>
        <v>0</v>
      </c>
      <c r="AO595" s="161">
        <f>IF(A9taxstdlife="n/a","n/a",IF(AO$3&gt;(A9taxstdlife+$E595),((Input!$P$151+Input!$P$117)*$P$7)-SUM($P595:AN595),((Input!$P$151+Input!$P$117)*$P$7)/A9taxstdlife))</f>
        <v>0</v>
      </c>
      <c r="AP595" s="161">
        <f>IF(A9taxstdlife="n/a","n/a",IF(AP$3&gt;(A9taxstdlife+$E595),((Input!$P$151+Input!$P$117)*$P$7)-SUM($P595:AO595),((Input!$P$151+Input!$P$117)*$P$7)/A9taxstdlife))</f>
        <v>0</v>
      </c>
      <c r="AQ595" s="161">
        <f>IF(A9taxstdlife="n/a","n/a",IF(AQ$3&gt;(A9taxstdlife+$E595),((Input!$P$151+Input!$P$117)*$P$7)-SUM($P595:AP595),((Input!$P$151+Input!$P$117)*$P$7)/A9taxstdlife))</f>
        <v>0</v>
      </c>
      <c r="AR595" s="161">
        <f>IF(A9taxstdlife="n/a","n/a",IF(AR$3&gt;(A9taxstdlife+$E595),((Input!$P$151+Input!$P$117)*$P$7)-SUM($P595:AQ595),((Input!$P$151+Input!$P$117)*$P$7)/A9taxstdlife))</f>
        <v>0</v>
      </c>
      <c r="AS595" s="161">
        <f>IF(A9taxstdlife="n/a","n/a",IF(AS$3&gt;(A9taxstdlife+$E595),((Input!$P$151+Input!$P$117)*$P$7)-SUM($P595:AR595),((Input!$P$151+Input!$P$117)*$P$7)/A9taxstdlife))</f>
        <v>0</v>
      </c>
      <c r="AT595" s="161">
        <f>IF(A9taxstdlife="n/a","n/a",IF(AT$3&gt;(A9taxstdlife+$E595),((Input!$P$151+Input!$P$117)*$P$7)-SUM($P595:AS595),((Input!$P$151+Input!$P$117)*$P$7)/A9taxstdlife))</f>
        <v>0</v>
      </c>
      <c r="AU595" s="161">
        <f>IF(A9taxstdlife="n/a","n/a",IF(AU$3&gt;(A9taxstdlife+$E595),((Input!$P$151+Input!$P$117)*$P$7)-SUM($P595:AT595),((Input!$P$151+Input!$P$117)*$P$7)/A9taxstdlife))</f>
        <v>0</v>
      </c>
      <c r="AV595" s="161">
        <f>IF(A9taxstdlife="n/a","n/a",IF(AV$3&gt;(A9taxstdlife+$E595),((Input!$P$151+Input!$P$117)*$P$7)-SUM($P595:AU595),((Input!$P$151+Input!$P$117)*$P$7)/A9taxstdlife))</f>
        <v>0</v>
      </c>
      <c r="AW595" s="161">
        <f>IF(A9taxstdlife="n/a","n/a",IF(AW$3&gt;(A9taxstdlife+$E595),((Input!$P$151+Input!$P$117)*$P$7)-SUM($P595:AV595),((Input!$P$151+Input!$P$117)*$P$7)/A9taxstdlife))</f>
        <v>0</v>
      </c>
      <c r="AX595" s="161">
        <f>IF(A9taxstdlife="n/a","n/a",IF(AX$3&gt;(A9taxstdlife+$E595),((Input!$P$151+Input!$P$117)*$P$7)-SUM($P595:AW595),((Input!$P$151+Input!$P$117)*$P$7)/A9taxstdlife))</f>
        <v>0</v>
      </c>
      <c r="AY595" s="161">
        <f>IF(A9taxstdlife="n/a","n/a",IF(AY$3&gt;(A9taxstdlife+$E595),((Input!$P$151+Input!$P$117)*$P$7)-SUM($P595:AX595),((Input!$P$151+Input!$P$117)*$P$7)/A9taxstdlife))</f>
        <v>0</v>
      </c>
      <c r="AZ595" s="161">
        <f>IF(A9taxstdlife="n/a","n/a",IF(AZ$3&gt;(A9taxstdlife+$E595),((Input!$P$151+Input!$P$117)*$P$7)-SUM($P595:AY595),((Input!$P$151+Input!$P$117)*$P$7)/A9taxstdlife))</f>
        <v>0</v>
      </c>
      <c r="BA595" s="161">
        <f>IF(A9taxstdlife="n/a","n/a",IF(BA$3&gt;(A9taxstdlife+$E595),((Input!$P$151+Input!$P$117)*$P$7)-SUM($P595:AZ595),((Input!$P$151+Input!$P$117)*$P$7)/A9taxstdlife))</f>
        <v>0</v>
      </c>
      <c r="BB595" s="161">
        <f>IF(A9taxstdlife="n/a","n/a",IF(BB$3&gt;(A9taxstdlife+$E595),((Input!$P$151+Input!$P$117)*$P$7)-SUM($P595:BA595),((Input!$P$151+Input!$P$117)*$P$7)/A9taxstdlife))</f>
        <v>0</v>
      </c>
      <c r="BC595" s="161">
        <f>IF(A9taxstdlife="n/a","n/a",IF(BC$3&gt;(A9taxstdlife+$E595),((Input!$P$151+Input!$P$117)*$P$7)-SUM($P595:BB595),((Input!$P$151+Input!$P$117)*$P$7)/A9taxstdlife))</f>
        <v>0</v>
      </c>
      <c r="BD595" s="161">
        <f>IF(A9taxstdlife="n/a","n/a",IF(BD$3&gt;(A9taxstdlife+$E595),((Input!$P$151+Input!$P$117)*$P$7)-SUM($P595:BC595),((Input!$P$151+Input!$P$117)*$P$7)/A9taxstdlife))</f>
        <v>0</v>
      </c>
      <c r="BE595" s="161">
        <f>IF(A9taxstdlife="n/a","n/a",IF(BE$3&gt;(A9taxstdlife+$E595),((Input!$P$151+Input!$P$117)*$P$7)-SUM($P595:BD595),((Input!$P$151+Input!$P$117)*$P$7)/A9taxstdlife))</f>
        <v>0</v>
      </c>
      <c r="BF595" s="161">
        <f>IF(A9taxstdlife="n/a","n/a",IF(BF$3&gt;(A9taxstdlife+$E595),((Input!$P$151+Input!$P$117)*$P$7)-SUM($P595:BE595),((Input!$P$151+Input!$P$117)*$P$7)/A9taxstdlife))</f>
        <v>0</v>
      </c>
      <c r="BG595" s="161">
        <f>IF(A9taxstdlife="n/a","n/a",IF(BG$3&gt;(A9taxstdlife+$E595),((Input!$P$151+Input!$P$117)*$P$7)-SUM($P595:BF595),((Input!$P$151+Input!$P$117)*$P$7)/A9taxstdlife))</f>
        <v>0</v>
      </c>
      <c r="BH595" s="161">
        <f>IF(A9taxstdlife="n/a","n/a",IF(BH$3&gt;(A9taxstdlife+$E595),((Input!$P$151+Input!$P$117)*$P$7)-SUM($P595:BG595),((Input!$P$151+Input!$P$117)*$P$7)/A9taxstdlife))</f>
        <v>0</v>
      </c>
      <c r="BI595" s="161">
        <f>IF(A9taxstdlife="n/a","n/a",IF(BI$3&gt;(A9taxstdlife+$E595),((Input!$P$151+Input!$P$117)*$P$7)-SUM($P595:BH595),((Input!$P$151+Input!$P$117)*$P$7)/A9taxstdlife))</f>
        <v>0</v>
      </c>
      <c r="BJ595" s="19"/>
      <c r="BK595" s="19"/>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s="5" customFormat="1" hidden="1" outlineLevel="1" x14ac:dyDescent="0.2">
      <c r="A596" s="19"/>
      <c r="B596" s="19"/>
      <c r="C596" s="35">
        <f>Asset9</f>
        <v>0</v>
      </c>
      <c r="D596" s="19"/>
      <c r="E596" s="19"/>
      <c r="F596" s="32"/>
      <c r="G596" s="156">
        <f t="shared" ref="G596:AL596" si="122">SUM(G584:G595)</f>
        <v>0</v>
      </c>
      <c r="H596" s="156">
        <f t="shared" si="122"/>
        <v>0</v>
      </c>
      <c r="I596" s="156">
        <f t="shared" si="122"/>
        <v>0</v>
      </c>
      <c r="J596" s="156">
        <f t="shared" si="122"/>
        <v>0</v>
      </c>
      <c r="K596" s="156">
        <f t="shared" si="122"/>
        <v>0</v>
      </c>
      <c r="L596" s="156">
        <f t="shared" si="122"/>
        <v>0</v>
      </c>
      <c r="M596" s="156">
        <f t="shared" si="122"/>
        <v>0</v>
      </c>
      <c r="N596" s="156">
        <f t="shared" si="122"/>
        <v>0</v>
      </c>
      <c r="O596" s="156">
        <f t="shared" si="122"/>
        <v>0</v>
      </c>
      <c r="P596" s="156">
        <f t="shared" si="122"/>
        <v>0</v>
      </c>
      <c r="Q596" s="156">
        <f t="shared" si="122"/>
        <v>0</v>
      </c>
      <c r="R596" s="156">
        <f t="shared" si="122"/>
        <v>0</v>
      </c>
      <c r="S596" s="156">
        <f t="shared" si="122"/>
        <v>0</v>
      </c>
      <c r="T596" s="156">
        <f t="shared" si="122"/>
        <v>0</v>
      </c>
      <c r="U596" s="156">
        <f t="shared" si="122"/>
        <v>0</v>
      </c>
      <c r="V596" s="156">
        <f t="shared" si="122"/>
        <v>0</v>
      </c>
      <c r="W596" s="156">
        <f t="shared" si="122"/>
        <v>0</v>
      </c>
      <c r="X596" s="156">
        <f t="shared" si="122"/>
        <v>0</v>
      </c>
      <c r="Y596" s="156">
        <f t="shared" si="122"/>
        <v>0</v>
      </c>
      <c r="Z596" s="156">
        <f t="shared" si="122"/>
        <v>0</v>
      </c>
      <c r="AA596" s="156">
        <f t="shared" si="122"/>
        <v>0</v>
      </c>
      <c r="AB596" s="156">
        <f t="shared" si="122"/>
        <v>0</v>
      </c>
      <c r="AC596" s="156">
        <f t="shared" si="122"/>
        <v>0</v>
      </c>
      <c r="AD596" s="156">
        <f t="shared" si="122"/>
        <v>0</v>
      </c>
      <c r="AE596" s="156">
        <f t="shared" si="122"/>
        <v>0</v>
      </c>
      <c r="AF596" s="156">
        <f t="shared" si="122"/>
        <v>0</v>
      </c>
      <c r="AG596" s="156">
        <f t="shared" si="122"/>
        <v>0</v>
      </c>
      <c r="AH596" s="156">
        <f t="shared" si="122"/>
        <v>0</v>
      </c>
      <c r="AI596" s="156">
        <f t="shared" si="122"/>
        <v>0</v>
      </c>
      <c r="AJ596" s="156">
        <f t="shared" si="122"/>
        <v>0</v>
      </c>
      <c r="AK596" s="156">
        <f t="shared" si="122"/>
        <v>0</v>
      </c>
      <c r="AL596" s="156">
        <f t="shared" si="122"/>
        <v>0</v>
      </c>
      <c r="AM596" s="156">
        <f t="shared" ref="AM596:BI596" si="123">SUM(AM584:AM595)</f>
        <v>0</v>
      </c>
      <c r="AN596" s="156">
        <f t="shared" si="123"/>
        <v>0</v>
      </c>
      <c r="AO596" s="156">
        <f t="shared" si="123"/>
        <v>0</v>
      </c>
      <c r="AP596" s="156">
        <f t="shared" si="123"/>
        <v>0</v>
      </c>
      <c r="AQ596" s="156">
        <f t="shared" si="123"/>
        <v>0</v>
      </c>
      <c r="AR596" s="156">
        <f t="shared" si="123"/>
        <v>0</v>
      </c>
      <c r="AS596" s="156">
        <f t="shared" si="123"/>
        <v>0</v>
      </c>
      <c r="AT596" s="156">
        <f t="shared" si="123"/>
        <v>0</v>
      </c>
      <c r="AU596" s="156">
        <f t="shared" si="123"/>
        <v>0</v>
      </c>
      <c r="AV596" s="156">
        <f t="shared" si="123"/>
        <v>0</v>
      </c>
      <c r="AW596" s="156">
        <f t="shared" si="123"/>
        <v>0</v>
      </c>
      <c r="AX596" s="156">
        <f t="shared" si="123"/>
        <v>0</v>
      </c>
      <c r="AY596" s="156">
        <f t="shared" si="123"/>
        <v>0</v>
      </c>
      <c r="AZ596" s="156">
        <f t="shared" si="123"/>
        <v>0</v>
      </c>
      <c r="BA596" s="156">
        <f t="shared" si="123"/>
        <v>0</v>
      </c>
      <c r="BB596" s="156">
        <f t="shared" si="123"/>
        <v>0</v>
      </c>
      <c r="BC596" s="156">
        <f t="shared" si="123"/>
        <v>0</v>
      </c>
      <c r="BD596" s="156">
        <f t="shared" si="123"/>
        <v>0</v>
      </c>
      <c r="BE596" s="156">
        <f t="shared" si="123"/>
        <v>0</v>
      </c>
      <c r="BF596" s="156">
        <f t="shared" si="123"/>
        <v>0</v>
      </c>
      <c r="BG596" s="156">
        <f t="shared" si="123"/>
        <v>0</v>
      </c>
      <c r="BH596" s="156">
        <f t="shared" si="123"/>
        <v>0</v>
      </c>
      <c r="BI596" s="156">
        <f t="shared" si="123"/>
        <v>0</v>
      </c>
      <c r="BJ596" s="19"/>
      <c r="BK596" s="19"/>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s="5" customFormat="1" hidden="1" outlineLevel="2" x14ac:dyDescent="0.2">
      <c r="A597" s="19"/>
      <c r="B597" s="42">
        <f>C609</f>
        <v>0</v>
      </c>
      <c r="C597" s="43"/>
      <c r="D597" s="44" t="s">
        <v>72</v>
      </c>
      <c r="E597" s="43"/>
      <c r="F597" s="45"/>
      <c r="G597" s="160">
        <f>IF(G$3&gt;A10taxremlife,A10taxvalue-SUM($F597:F597),IF(A10taxremlife="N/A","n/a",A10taxvalue/A10taxremlife))</f>
        <v>0</v>
      </c>
      <c r="H597" s="160">
        <f>IF(H$3&gt;A10taxremlife,A10taxvalue-SUM($F597:G597),IF(A10taxremlife="N/A","n/a",A10taxvalue/A10taxremlife))</f>
        <v>0</v>
      </c>
      <c r="I597" s="160">
        <f>IF(I$3&gt;A10taxremlife,A10taxvalue-SUM($F597:H597),IF(A10taxremlife="N/A","n/a",A10taxvalue/A10taxremlife))</f>
        <v>0</v>
      </c>
      <c r="J597" s="160">
        <f>IF(J$3&gt;A10taxremlife,A10taxvalue-SUM($F597:I597),IF(A10taxremlife="N/A","n/a",A10taxvalue/A10taxremlife))</f>
        <v>0</v>
      </c>
      <c r="K597" s="160">
        <f>IF(K$3&gt;A10taxremlife,A10taxvalue-SUM($F597:J597),IF(A10taxremlife="N/A","n/a",A10taxvalue/A10taxremlife))</f>
        <v>0</v>
      </c>
      <c r="L597" s="160">
        <f>IF(L$3&gt;A10taxremlife,A10taxvalue-SUM($F597:K597),IF(A10taxremlife="N/A","n/a",A10taxvalue/A10taxremlife))</f>
        <v>0</v>
      </c>
      <c r="M597" s="160">
        <f>IF(M$3&gt;A10taxremlife,A10taxvalue-SUM($F597:L597),IF(A10taxremlife="N/A","n/a",A10taxvalue/A10taxremlife))</f>
        <v>0</v>
      </c>
      <c r="N597" s="160">
        <f>IF(N$3&gt;A10taxremlife,A10taxvalue-SUM($F597:M597),IF(A10taxremlife="N/A","n/a",A10taxvalue/A10taxremlife))</f>
        <v>0</v>
      </c>
      <c r="O597" s="160">
        <f>IF(O$3&gt;A10taxremlife,A10taxvalue-SUM($F597:N597),IF(A10taxremlife="N/A","n/a",A10taxvalue/A10taxremlife))</f>
        <v>0</v>
      </c>
      <c r="P597" s="160">
        <f>IF(P$3&gt;A10taxremlife,A10taxvalue-SUM($F597:O597),IF(A10taxremlife="N/A","n/a",A10taxvalue/A10taxremlife))</f>
        <v>0</v>
      </c>
      <c r="Q597" s="160">
        <f>IF(Q$3&gt;A10taxremlife,A10taxvalue-SUM($F597:P597),IF(A10taxremlife="N/A","n/a",A10taxvalue/A10taxremlife))</f>
        <v>0</v>
      </c>
      <c r="R597" s="160">
        <f>IF(R$3&gt;A10taxremlife,A10taxvalue-SUM($F597:Q597),IF(A10taxremlife="N/A","n/a",A10taxvalue/A10taxremlife))</f>
        <v>0</v>
      </c>
      <c r="S597" s="160">
        <f>IF(S$3&gt;A10taxremlife,A10taxvalue-SUM($F597:R597),IF(A10taxremlife="N/A","n/a",A10taxvalue/A10taxremlife))</f>
        <v>0</v>
      </c>
      <c r="T597" s="160">
        <f>IF(T$3&gt;A10taxremlife,A10taxvalue-SUM($F597:S597),IF(A10taxremlife="N/A","n/a",A10taxvalue/A10taxremlife))</f>
        <v>0</v>
      </c>
      <c r="U597" s="160">
        <f>IF(U$3&gt;A10taxremlife,A10taxvalue-SUM($F597:T597),IF(A10taxremlife="N/A","n/a",A10taxvalue/A10taxremlife))</f>
        <v>0</v>
      </c>
      <c r="V597" s="160">
        <f>IF(V$3&gt;A10taxremlife,A10taxvalue-SUM($F597:U597),IF(A10taxremlife="N/A","n/a",A10taxvalue/A10taxremlife))</f>
        <v>0</v>
      </c>
      <c r="W597" s="160">
        <f>IF(W$3&gt;A10taxremlife,A10taxvalue-SUM($F597:V597),IF(A10taxremlife="N/A","n/a",A10taxvalue/A10taxremlife))</f>
        <v>0</v>
      </c>
      <c r="X597" s="160">
        <f>IF(X$3&gt;A10taxremlife,A10taxvalue-SUM($F597:W597),IF(A10taxremlife="N/A","n/a",A10taxvalue/A10taxremlife))</f>
        <v>0</v>
      </c>
      <c r="Y597" s="160">
        <f>IF(Y$3&gt;A10taxremlife,A10taxvalue-SUM($F597:X597),IF(A10taxremlife="N/A","n/a",A10taxvalue/A10taxremlife))</f>
        <v>0</v>
      </c>
      <c r="Z597" s="160">
        <f>IF(Z$3&gt;A10taxremlife,A10taxvalue-SUM($F597:Y597),IF(A10taxremlife="N/A","n/a",A10taxvalue/A10taxremlife))</f>
        <v>0</v>
      </c>
      <c r="AA597" s="160">
        <f>IF(AA$3&gt;A10taxremlife,A10taxvalue-SUM($F597:Z597),IF(A10taxremlife="N/A","n/a",A10taxvalue/A10taxremlife))</f>
        <v>0</v>
      </c>
      <c r="AB597" s="160">
        <f>IF(AB$3&gt;A10taxremlife,A10taxvalue-SUM($F597:AA597),IF(A10taxremlife="N/A","n/a",A10taxvalue/A10taxremlife))</f>
        <v>0</v>
      </c>
      <c r="AC597" s="160">
        <f>IF(AC$3&gt;A10taxremlife,A10taxvalue-SUM($F597:AB597),IF(A10taxremlife="N/A","n/a",A10taxvalue/A10taxremlife))</f>
        <v>0</v>
      </c>
      <c r="AD597" s="160">
        <f>IF(AD$3&gt;A10taxremlife,A10taxvalue-SUM($F597:AC597),IF(A10taxremlife="N/A","n/a",A10taxvalue/A10taxremlife))</f>
        <v>0</v>
      </c>
      <c r="AE597" s="160">
        <f>IF(AE$3&gt;A10taxremlife,A10taxvalue-SUM($F597:AD597),IF(A10taxremlife="N/A","n/a",A10taxvalue/A10taxremlife))</f>
        <v>0</v>
      </c>
      <c r="AF597" s="160">
        <f>IF(AF$3&gt;A10taxremlife,A10taxvalue-SUM($F597:AE597),IF(A10taxremlife="N/A","n/a",A10taxvalue/A10taxremlife))</f>
        <v>0</v>
      </c>
      <c r="AG597" s="160">
        <f>IF(AG$3&gt;A10taxremlife,A10taxvalue-SUM($F597:AF597),IF(A10taxremlife="N/A","n/a",A10taxvalue/A10taxremlife))</f>
        <v>0</v>
      </c>
      <c r="AH597" s="160">
        <f>IF(AH$3&gt;A10taxremlife,A10taxvalue-SUM($F597:AG597),IF(A10taxremlife="N/A","n/a",A10taxvalue/A10taxremlife))</f>
        <v>0</v>
      </c>
      <c r="AI597" s="160">
        <f>IF(AI$3&gt;A10taxremlife,A10taxvalue-SUM($F597:AH597),IF(A10taxremlife="N/A","n/a",A10taxvalue/A10taxremlife))</f>
        <v>0</v>
      </c>
      <c r="AJ597" s="160">
        <f>IF(AJ$3&gt;A10taxremlife,A10taxvalue-SUM($F597:AI597),IF(A10taxremlife="N/A","n/a",A10taxvalue/A10taxremlife))</f>
        <v>0</v>
      </c>
      <c r="AK597" s="160">
        <f>IF(AK$3&gt;A10taxremlife,A10taxvalue-SUM($F597:AJ597),IF(A10taxremlife="N/A","n/a",A10taxvalue/A10taxremlife))</f>
        <v>0</v>
      </c>
      <c r="AL597" s="160">
        <f>IF(AL$3&gt;A10taxremlife,A10taxvalue-SUM($F597:AK597),IF(A10taxremlife="N/A","n/a",A10taxvalue/A10taxremlife))</f>
        <v>0</v>
      </c>
      <c r="AM597" s="160">
        <f>IF(AM$3&gt;A10taxremlife,A10taxvalue-SUM($F597:AL597),IF(A10taxremlife="N/A","n/a",A10taxvalue/A10taxremlife))</f>
        <v>0</v>
      </c>
      <c r="AN597" s="160">
        <f>IF(AN$3&gt;A10taxremlife,A10taxvalue-SUM($F597:AM597),IF(A10taxremlife="N/A","n/a",A10taxvalue/A10taxremlife))</f>
        <v>0</v>
      </c>
      <c r="AO597" s="160">
        <f>IF(AO$3&gt;A10taxremlife,A10taxvalue-SUM($F597:AN597),IF(A10taxremlife="N/A","n/a",A10taxvalue/A10taxremlife))</f>
        <v>0</v>
      </c>
      <c r="AP597" s="160">
        <f>IF(AP$3&gt;A10taxremlife,A10taxvalue-SUM($F597:AO597),IF(A10taxremlife="N/A","n/a",A10taxvalue/A10taxremlife))</f>
        <v>0</v>
      </c>
      <c r="AQ597" s="160">
        <f>IF(AQ$3&gt;A10taxremlife,A10taxvalue-SUM($F597:AP597),IF(A10taxremlife="N/A","n/a",A10taxvalue/A10taxremlife))</f>
        <v>0</v>
      </c>
      <c r="AR597" s="160">
        <f>IF(AR$3&gt;A10taxremlife,A10taxvalue-SUM($F597:AQ597),IF(A10taxremlife="N/A","n/a",A10taxvalue/A10taxremlife))</f>
        <v>0</v>
      </c>
      <c r="AS597" s="160">
        <f>IF(AS$3&gt;A10taxremlife,A10taxvalue-SUM($F597:AR597),IF(A10taxremlife="N/A","n/a",A10taxvalue/A10taxremlife))</f>
        <v>0</v>
      </c>
      <c r="AT597" s="160">
        <f>IF(AT$3&gt;A10taxremlife,A10taxvalue-SUM($F597:AS597),IF(A10taxremlife="N/A","n/a",A10taxvalue/A10taxremlife))</f>
        <v>0</v>
      </c>
      <c r="AU597" s="160">
        <f>IF(AU$3&gt;A10taxremlife,A10taxvalue-SUM($F597:AT597),IF(A10taxremlife="N/A","n/a",A10taxvalue/A10taxremlife))</f>
        <v>0</v>
      </c>
      <c r="AV597" s="160">
        <f>IF(AV$3&gt;A10taxremlife,A10taxvalue-SUM($F597:AU597),IF(A10taxremlife="N/A","n/a",A10taxvalue/A10taxremlife))</f>
        <v>0</v>
      </c>
      <c r="AW597" s="160">
        <f>IF(AW$3&gt;A10taxremlife,A10taxvalue-SUM($F597:AV597),IF(A10taxremlife="N/A","n/a",A10taxvalue/A10taxremlife))</f>
        <v>0</v>
      </c>
      <c r="AX597" s="160">
        <f>IF(AX$3&gt;A10taxremlife,A10taxvalue-SUM($F597:AW597),IF(A10taxremlife="N/A","n/a",A10taxvalue/A10taxremlife))</f>
        <v>0</v>
      </c>
      <c r="AY597" s="160">
        <f>IF(AY$3&gt;A10taxremlife,A10taxvalue-SUM($F597:AX597),IF(A10taxremlife="N/A","n/a",A10taxvalue/A10taxremlife))</f>
        <v>0</v>
      </c>
      <c r="AZ597" s="160">
        <f>IF(AZ$3&gt;A10taxremlife,A10taxvalue-SUM($F597:AY597),IF(A10taxremlife="N/A","n/a",A10taxvalue/A10taxremlife))</f>
        <v>0</v>
      </c>
      <c r="BA597" s="160">
        <f>IF(BA$3&gt;A10taxremlife,A10taxvalue-SUM($F597:AZ597),IF(A10taxremlife="N/A","n/a",A10taxvalue/A10taxremlife))</f>
        <v>0</v>
      </c>
      <c r="BB597" s="160">
        <f>IF(BB$3&gt;A10taxremlife,A10taxvalue-SUM($F597:BA597),IF(A10taxremlife="N/A","n/a",A10taxvalue/A10taxremlife))</f>
        <v>0</v>
      </c>
      <c r="BC597" s="160">
        <f>IF(BC$3&gt;A10taxremlife,A10taxvalue-SUM($F597:BB597),IF(A10taxremlife="N/A","n/a",A10taxvalue/A10taxremlife))</f>
        <v>0</v>
      </c>
      <c r="BD597" s="160">
        <f>IF(BD$3&gt;A10taxremlife,A10taxvalue-SUM($F597:BC597),IF(A10taxremlife="N/A","n/a",A10taxvalue/A10taxremlife))</f>
        <v>0</v>
      </c>
      <c r="BE597" s="160">
        <f>IF(BE$3&gt;A10taxremlife,A10taxvalue-SUM($F597:BD597),IF(A10taxremlife="N/A","n/a",A10taxvalue/A10taxremlife))</f>
        <v>0</v>
      </c>
      <c r="BF597" s="160">
        <f>IF(BF$3&gt;A10taxremlife,A10taxvalue-SUM($F597:BE597),IF(A10taxremlife="N/A","n/a",A10taxvalue/A10taxremlife))</f>
        <v>0</v>
      </c>
      <c r="BG597" s="160">
        <f>IF(BG$3&gt;A10taxremlife,A10taxvalue-SUM($F597:BF597),IF(A10taxremlife="N/A","n/a",A10taxvalue/A10taxremlife))</f>
        <v>0</v>
      </c>
      <c r="BH597" s="160">
        <f>IF(BH$3&gt;A10taxremlife,A10taxvalue-SUM($F597:BG597),IF(A10taxremlife="N/A","n/a",A10taxvalue/A10taxremlife))</f>
        <v>0</v>
      </c>
      <c r="BI597" s="160">
        <f>IF(BI$3&gt;A10taxremlife,A10taxvalue-SUM($F597:BH597),IF(A10taxremlife="N/A","n/a",A10taxvalue/A10taxremlife))</f>
        <v>0</v>
      </c>
      <c r="BJ597" s="19"/>
      <c r="BK597" s="19"/>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s="5" customFormat="1" hidden="1" outlineLevel="2" x14ac:dyDescent="0.2">
      <c r="A598" s="19"/>
      <c r="B598" s="19"/>
      <c r="C598" s="35"/>
      <c r="D598" s="469" t="s">
        <v>71</v>
      </c>
      <c r="E598" s="281">
        <v>0</v>
      </c>
      <c r="F598" s="37"/>
      <c r="G598" s="161"/>
      <c r="H598" s="161"/>
      <c r="I598" s="161"/>
      <c r="J598" s="161"/>
      <c r="K598" s="161"/>
      <c r="L598" s="161"/>
      <c r="M598" s="161"/>
      <c r="N598" s="161"/>
      <c r="O598" s="161"/>
      <c r="P598" s="161"/>
      <c r="Q598" s="161"/>
      <c r="R598" s="161"/>
      <c r="S598" s="161"/>
      <c r="T598" s="161"/>
      <c r="U598" s="161"/>
      <c r="V598" s="161"/>
      <c r="W598" s="161"/>
      <c r="X598" s="161"/>
      <c r="Y598" s="161"/>
      <c r="Z598" s="161"/>
      <c r="AA598" s="161"/>
      <c r="AB598" s="161"/>
      <c r="AC598" s="161"/>
      <c r="AD598" s="161"/>
      <c r="AE598" s="161"/>
      <c r="AF598" s="161"/>
      <c r="AG598" s="161"/>
      <c r="AH598" s="161"/>
      <c r="AI598" s="161"/>
      <c r="AJ598" s="161"/>
      <c r="AK598" s="161"/>
      <c r="AL598" s="161"/>
      <c r="AM598" s="161"/>
      <c r="AN598" s="161"/>
      <c r="AO598" s="161"/>
      <c r="AP598" s="161"/>
      <c r="AQ598" s="161"/>
      <c r="AR598" s="161"/>
      <c r="AS598" s="161"/>
      <c r="AT598" s="161"/>
      <c r="AU598" s="161"/>
      <c r="AV598" s="161"/>
      <c r="AW598" s="161"/>
      <c r="AX598" s="161"/>
      <c r="AY598" s="161"/>
      <c r="AZ598" s="161"/>
      <c r="BA598" s="161"/>
      <c r="BB598" s="161"/>
      <c r="BC598" s="161"/>
      <c r="BD598" s="161"/>
      <c r="BE598" s="161"/>
      <c r="BF598" s="161"/>
      <c r="BG598" s="161"/>
      <c r="BH598" s="161"/>
      <c r="BI598" s="161"/>
      <c r="BJ598" s="19"/>
      <c r="BK598" s="19"/>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s="5" customFormat="1" hidden="1" outlineLevel="2" x14ac:dyDescent="0.2">
      <c r="A599" s="19"/>
      <c r="B599" s="19"/>
      <c r="C599" s="35"/>
      <c r="D599" s="469"/>
      <c r="E599" s="281">
        <v>1</v>
      </c>
      <c r="F599" s="37"/>
      <c r="G599" s="304"/>
      <c r="H599" s="161">
        <f>IF(A10taxstdlife="n/a","n/a",IF(H$3&gt;(A10taxstdlife+$E599),((Input!$G$152+Input!$G$118)*$G$7)-SUM($G599:G599),((Input!$G$152+Input!$G$118)*$G$7)/A10taxstdlife))</f>
        <v>0</v>
      </c>
      <c r="I599" s="161">
        <f>IF(A10taxstdlife="n/a","n/a",IF(I$3&gt;(A10taxstdlife+$E599),((Input!$G$152+Input!$G$118)*$G$7)-SUM($G599:H599),((Input!$G$152+Input!$G$118)*$G$7)/A10taxstdlife))</f>
        <v>0</v>
      </c>
      <c r="J599" s="161">
        <f>IF(A10taxstdlife="n/a","n/a",IF(J$3&gt;(A10taxstdlife+$E599),((Input!$G$152+Input!$G$118)*$G$7)-SUM($G599:I599),((Input!$G$152+Input!$G$118)*$G$7)/A10taxstdlife))</f>
        <v>0</v>
      </c>
      <c r="K599" s="161">
        <f>IF(A10taxstdlife="n/a","n/a",IF(K$3&gt;(A10taxstdlife+$E599),((Input!$G$152+Input!$G$118)*$G$7)-SUM($G599:J599),((Input!$G$152+Input!$G$118)*$G$7)/A10taxstdlife))</f>
        <v>0</v>
      </c>
      <c r="L599" s="161">
        <f>IF(A10taxstdlife="n/a","n/a",IF(L$3&gt;(A10taxstdlife+$E599),((Input!$G$152+Input!$G$118)*$G$7)-SUM($G599:K599),((Input!$G$152+Input!$G$118)*$G$7)/A10taxstdlife))</f>
        <v>0</v>
      </c>
      <c r="M599" s="161">
        <f>IF(A10taxstdlife="n/a","n/a",IF(M$3&gt;(A10taxstdlife+$E599),((Input!$G$152+Input!$G$118)*$G$7)-SUM($G599:L599),((Input!$G$152+Input!$G$118)*$G$7)/A10taxstdlife))</f>
        <v>0</v>
      </c>
      <c r="N599" s="161">
        <f>IF(A10taxstdlife="n/a","n/a",IF(N$3&gt;(A10taxstdlife+$E599),((Input!$G$152+Input!$G$118)*$G$7)-SUM($G599:M599),((Input!$G$152+Input!$G$118)*$G$7)/A10taxstdlife))</f>
        <v>0</v>
      </c>
      <c r="O599" s="161">
        <f>IF(A10taxstdlife="n/a","n/a",IF(O$3&gt;(A10taxstdlife+$E599),((Input!$G$152+Input!$G$118)*$G$7)-SUM($G599:N599),((Input!$G$152+Input!$G$118)*$G$7)/A10taxstdlife))</f>
        <v>0</v>
      </c>
      <c r="P599" s="161">
        <f>IF(A10taxstdlife="n/a","n/a",IF(P$3&gt;(A10taxstdlife+$E599),((Input!$G$152+Input!$G$118)*$G$7)-SUM($G599:O599),((Input!$G$152+Input!$G$118)*$G$7)/A10taxstdlife))</f>
        <v>0</v>
      </c>
      <c r="Q599" s="161">
        <f>IF(A10taxstdlife="n/a","n/a",IF(Q$3&gt;(A10taxstdlife+$E599),((Input!$G$152+Input!$G$118)*$G$7)-SUM($G599:P599),((Input!$G$152+Input!$G$118)*$G$7)/A10taxstdlife))</f>
        <v>0</v>
      </c>
      <c r="R599" s="161">
        <f>IF(A10taxstdlife="n/a","n/a",IF(R$3&gt;(A10taxstdlife+$E599),((Input!$G$152+Input!$G$118)*$G$7)-SUM($G599:Q599),((Input!$G$152+Input!$G$118)*$G$7)/A10taxstdlife))</f>
        <v>0</v>
      </c>
      <c r="S599" s="161">
        <f>IF(A10taxstdlife="n/a","n/a",IF(S$3&gt;(A10taxstdlife+$E599),((Input!$G$152+Input!$G$118)*$G$7)-SUM($G599:R599),((Input!$G$152+Input!$G$118)*$G$7)/A10taxstdlife))</f>
        <v>0</v>
      </c>
      <c r="T599" s="161">
        <f>IF(A10taxstdlife="n/a","n/a",IF(T$3&gt;(A10taxstdlife+$E599),((Input!$G$152+Input!$G$118)*$G$7)-SUM($G599:S599),((Input!$G$152+Input!$G$118)*$G$7)/A10taxstdlife))</f>
        <v>0</v>
      </c>
      <c r="U599" s="161">
        <f>IF(A10taxstdlife="n/a","n/a",IF(U$3&gt;(A10taxstdlife+$E599),((Input!$G$152+Input!$G$118)*$G$7)-SUM($G599:T599),((Input!$G$152+Input!$G$118)*$G$7)/A10taxstdlife))</f>
        <v>0</v>
      </c>
      <c r="V599" s="161">
        <f>IF(A10taxstdlife="n/a","n/a",IF(V$3&gt;(A10taxstdlife+$E599),((Input!$G$152+Input!$G$118)*$G$7)-SUM($G599:U599),((Input!$G$152+Input!$G$118)*$G$7)/A10taxstdlife))</f>
        <v>0</v>
      </c>
      <c r="W599" s="161">
        <f>IF(A10taxstdlife="n/a","n/a",IF(W$3&gt;(A10taxstdlife+$E599),((Input!$G$152+Input!$G$118)*$G$7)-SUM($G599:V599),((Input!$G$152+Input!$G$118)*$G$7)/A10taxstdlife))</f>
        <v>0</v>
      </c>
      <c r="X599" s="161">
        <f>IF(A10taxstdlife="n/a","n/a",IF(X$3&gt;(A10taxstdlife+$E599),((Input!$G$152+Input!$G$118)*$G$7)-SUM($G599:W599),((Input!$G$152+Input!$G$118)*$G$7)/A10taxstdlife))</f>
        <v>0</v>
      </c>
      <c r="Y599" s="161">
        <f>IF(A10taxstdlife="n/a","n/a",IF(Y$3&gt;(A10taxstdlife+$E599),((Input!$G$152+Input!$G$118)*$G$7)-SUM($G599:X599),((Input!$G$152+Input!$G$118)*$G$7)/A10taxstdlife))</f>
        <v>0</v>
      </c>
      <c r="Z599" s="161">
        <f>IF(A10taxstdlife="n/a","n/a",IF(Z$3&gt;(A10taxstdlife+$E599),((Input!$G$152+Input!$G$118)*$G$7)-SUM($G599:Y599),((Input!$G$152+Input!$G$118)*$G$7)/A10taxstdlife))</f>
        <v>0</v>
      </c>
      <c r="AA599" s="161">
        <f>IF(A10taxstdlife="n/a","n/a",IF(AA$3&gt;(A10taxstdlife+$E599),((Input!$G$152+Input!$G$118)*$G$7)-SUM($G599:Z599),((Input!$G$152+Input!$G$118)*$G$7)/A10taxstdlife))</f>
        <v>0</v>
      </c>
      <c r="AB599" s="161">
        <f>IF(A10taxstdlife="n/a","n/a",IF(AB$3&gt;(A10taxstdlife+$E599),((Input!$G$152+Input!$G$118)*$G$7)-SUM($G599:AA599),((Input!$G$152+Input!$G$118)*$G$7)/A10taxstdlife))</f>
        <v>0</v>
      </c>
      <c r="AC599" s="161">
        <f>IF(A10taxstdlife="n/a","n/a",IF(AC$3&gt;(A10taxstdlife+$E599),((Input!$G$152+Input!$G$118)*$G$7)-SUM($G599:AB599),((Input!$G$152+Input!$G$118)*$G$7)/A10taxstdlife))</f>
        <v>0</v>
      </c>
      <c r="AD599" s="161">
        <f>IF(A10taxstdlife="n/a","n/a",IF(AD$3&gt;(A10taxstdlife+$E599),((Input!$G$152+Input!$G$118)*$G$7)-SUM($G599:AC599),((Input!$G$152+Input!$G$118)*$G$7)/A10taxstdlife))</f>
        <v>0</v>
      </c>
      <c r="AE599" s="161">
        <f>IF(A10taxstdlife="n/a","n/a",IF(AE$3&gt;(A10taxstdlife+$E599),((Input!$G$152+Input!$G$118)*$G$7)-SUM($G599:AD599),((Input!$G$152+Input!$G$118)*$G$7)/A10taxstdlife))</f>
        <v>0</v>
      </c>
      <c r="AF599" s="161">
        <f>IF(A10taxstdlife="n/a","n/a",IF(AF$3&gt;(A10taxstdlife+$E599),((Input!$G$152+Input!$G$118)*$G$7)-SUM($G599:AE599),((Input!$G$152+Input!$G$118)*$G$7)/A10taxstdlife))</f>
        <v>0</v>
      </c>
      <c r="AG599" s="161">
        <f>IF(A10taxstdlife="n/a","n/a",IF(AG$3&gt;(A10taxstdlife+$E599),((Input!$G$152+Input!$G$118)*$G$7)-SUM($G599:AF599),((Input!$G$152+Input!$G$118)*$G$7)/A10taxstdlife))</f>
        <v>0</v>
      </c>
      <c r="AH599" s="161">
        <f>IF(A10taxstdlife="n/a","n/a",IF(AH$3&gt;(A10taxstdlife+$E599),((Input!$G$152+Input!$G$118)*$G$7)-SUM($G599:AG599),((Input!$G$152+Input!$G$118)*$G$7)/A10taxstdlife))</f>
        <v>0</v>
      </c>
      <c r="AI599" s="161">
        <f>IF(A10taxstdlife="n/a","n/a",IF(AI$3&gt;(A10taxstdlife+$E599),((Input!$G$152+Input!$G$118)*$G$7)-SUM($G599:AH599),((Input!$G$152+Input!$G$118)*$G$7)/A10taxstdlife))</f>
        <v>0</v>
      </c>
      <c r="AJ599" s="161">
        <f>IF(A10taxstdlife="n/a","n/a",IF(AJ$3&gt;(A10taxstdlife+$E599),((Input!$G$152+Input!$G$118)*$G$7)-SUM($G599:AI599),((Input!$G$152+Input!$G$118)*$G$7)/A10taxstdlife))</f>
        <v>0</v>
      </c>
      <c r="AK599" s="161">
        <f>IF(A10taxstdlife="n/a","n/a",IF(AK$3&gt;(A10taxstdlife+$E599),((Input!$G$152+Input!$G$118)*$G$7)-SUM($G599:AJ599),((Input!$G$152+Input!$G$118)*$G$7)/A10taxstdlife))</f>
        <v>0</v>
      </c>
      <c r="AL599" s="161">
        <f>IF(A10taxstdlife="n/a","n/a",IF(AL$3&gt;(A10taxstdlife+$E599),((Input!$G$152+Input!$G$118)*$G$7)-SUM($G599:AK599),((Input!$G$152+Input!$G$118)*$G$7)/A10taxstdlife))</f>
        <v>0</v>
      </c>
      <c r="AM599" s="161">
        <f>IF(A10taxstdlife="n/a","n/a",IF(AM$3&gt;(A10taxstdlife+$E599),((Input!$G$152+Input!$G$118)*$G$7)-SUM($G599:AL599),((Input!$G$152+Input!$G$118)*$G$7)/A10taxstdlife))</f>
        <v>0</v>
      </c>
      <c r="AN599" s="161">
        <f>IF(A10taxstdlife="n/a","n/a",IF(AN$3&gt;(A10taxstdlife+$E599),((Input!$G$152+Input!$G$118)*$G$7)-SUM($G599:AM599),((Input!$G$152+Input!$G$118)*$G$7)/A10taxstdlife))</f>
        <v>0</v>
      </c>
      <c r="AO599" s="161">
        <f>IF(A10taxstdlife="n/a","n/a",IF(AO$3&gt;(A10taxstdlife+$E599),((Input!$G$152+Input!$G$118)*$G$7)-SUM($G599:AN599),((Input!$G$152+Input!$G$118)*$G$7)/A10taxstdlife))</f>
        <v>0</v>
      </c>
      <c r="AP599" s="161">
        <f>IF(A10taxstdlife="n/a","n/a",IF(AP$3&gt;(A10taxstdlife+$E599),((Input!$G$152+Input!$G$118)*$G$7)-SUM($G599:AO599),((Input!$G$152+Input!$G$118)*$G$7)/A10taxstdlife))</f>
        <v>0</v>
      </c>
      <c r="AQ599" s="161">
        <f>IF(A10taxstdlife="n/a","n/a",IF(AQ$3&gt;(A10taxstdlife+$E599),((Input!$G$152+Input!$G$118)*$G$7)-SUM($G599:AP599),((Input!$G$152+Input!$G$118)*$G$7)/A10taxstdlife))</f>
        <v>0</v>
      </c>
      <c r="AR599" s="161">
        <f>IF(A10taxstdlife="n/a","n/a",IF(AR$3&gt;(A10taxstdlife+$E599),((Input!$G$152+Input!$G$118)*$G$7)-SUM($G599:AQ599),((Input!$G$152+Input!$G$118)*$G$7)/A10taxstdlife))</f>
        <v>0</v>
      </c>
      <c r="AS599" s="161">
        <f>IF(A10taxstdlife="n/a","n/a",IF(AS$3&gt;(A10taxstdlife+$E599),((Input!$G$152+Input!$G$118)*$G$7)-SUM($G599:AR599),((Input!$G$152+Input!$G$118)*$G$7)/A10taxstdlife))</f>
        <v>0</v>
      </c>
      <c r="AT599" s="161">
        <f>IF(A10taxstdlife="n/a","n/a",IF(AT$3&gt;(A10taxstdlife+$E599),((Input!$G$152+Input!$G$118)*$G$7)-SUM($G599:AS599),((Input!$G$152+Input!$G$118)*$G$7)/A10taxstdlife))</f>
        <v>0</v>
      </c>
      <c r="AU599" s="161">
        <f>IF(A10taxstdlife="n/a","n/a",IF(AU$3&gt;(A10taxstdlife+$E599),((Input!$G$152+Input!$G$118)*$G$7)-SUM($G599:AT599),((Input!$G$152+Input!$G$118)*$G$7)/A10taxstdlife))</f>
        <v>0</v>
      </c>
      <c r="AV599" s="161">
        <f>IF(A10taxstdlife="n/a","n/a",IF(AV$3&gt;(A10taxstdlife+$E599),((Input!$G$152+Input!$G$118)*$G$7)-SUM($G599:AU599),((Input!$G$152+Input!$G$118)*$G$7)/A10taxstdlife))</f>
        <v>0</v>
      </c>
      <c r="AW599" s="161">
        <f>IF(A10taxstdlife="n/a","n/a",IF(AW$3&gt;(A10taxstdlife+$E599),((Input!$G$152+Input!$G$118)*$G$7)-SUM($G599:AV599),((Input!$G$152+Input!$G$118)*$G$7)/A10taxstdlife))</f>
        <v>0</v>
      </c>
      <c r="AX599" s="161">
        <f>IF(A10taxstdlife="n/a","n/a",IF(AX$3&gt;(A10taxstdlife+$E599),((Input!$G$152+Input!$G$118)*$G$7)-SUM($G599:AW599),((Input!$G$152+Input!$G$118)*$G$7)/A10taxstdlife))</f>
        <v>0</v>
      </c>
      <c r="AY599" s="161">
        <f>IF(A10taxstdlife="n/a","n/a",IF(AY$3&gt;(A10taxstdlife+$E599),((Input!$G$152+Input!$G$118)*$G$7)-SUM($G599:AX599),((Input!$G$152+Input!$G$118)*$G$7)/A10taxstdlife))</f>
        <v>0</v>
      </c>
      <c r="AZ599" s="161">
        <f>IF(A10taxstdlife="n/a","n/a",IF(AZ$3&gt;(A10taxstdlife+$E599),((Input!$G$152+Input!$G$118)*$G$7)-SUM($G599:AY599),((Input!$G$152+Input!$G$118)*$G$7)/A10taxstdlife))</f>
        <v>0</v>
      </c>
      <c r="BA599" s="161">
        <f>IF(A10taxstdlife="n/a","n/a",IF(BA$3&gt;(A10taxstdlife+$E599),((Input!$G$152+Input!$G$118)*$G$7)-SUM($G599:AZ599),((Input!$G$152+Input!$G$118)*$G$7)/A10taxstdlife))</f>
        <v>0</v>
      </c>
      <c r="BB599" s="161">
        <f>IF(A10taxstdlife="n/a","n/a",IF(BB$3&gt;(A10taxstdlife+$E599),((Input!$G$152+Input!$G$118)*$G$7)-SUM($G599:BA599),((Input!$G$152+Input!$G$118)*$G$7)/A10taxstdlife))</f>
        <v>0</v>
      </c>
      <c r="BC599" s="161">
        <f>IF(A10taxstdlife="n/a","n/a",IF(BC$3&gt;(A10taxstdlife+$E599),((Input!$G$152+Input!$G$118)*$G$7)-SUM($G599:BB599),((Input!$G$152+Input!$G$118)*$G$7)/A10taxstdlife))</f>
        <v>0</v>
      </c>
      <c r="BD599" s="161">
        <f>IF(A10taxstdlife="n/a","n/a",IF(BD$3&gt;(A10taxstdlife+$E599),((Input!$G$152+Input!$G$118)*$G$7)-SUM($G599:BC599),((Input!$G$152+Input!$G$118)*$G$7)/A10taxstdlife))</f>
        <v>0</v>
      </c>
      <c r="BE599" s="161">
        <f>IF(A10taxstdlife="n/a","n/a",IF(BE$3&gt;(A10taxstdlife+$E599),((Input!$G$152+Input!$G$118)*$G$7)-SUM($G599:BD599),((Input!$G$152+Input!$G$118)*$G$7)/A10taxstdlife))</f>
        <v>0</v>
      </c>
      <c r="BF599" s="161">
        <f>IF(A10taxstdlife="n/a","n/a",IF(BF$3&gt;(A10taxstdlife+$E599),((Input!$G$152+Input!$G$118)*$G$7)-SUM($G599:BE599),((Input!$G$152+Input!$G$118)*$G$7)/A10taxstdlife))</f>
        <v>0</v>
      </c>
      <c r="BG599" s="161">
        <f>IF(A10taxstdlife="n/a","n/a",IF(BG$3&gt;(A10taxstdlife+$E599),((Input!$G$152+Input!$G$118)*$G$7)-SUM($G599:BF599),((Input!$G$152+Input!$G$118)*$G$7)/A10taxstdlife))</f>
        <v>0</v>
      </c>
      <c r="BH599" s="161">
        <f>IF(A10taxstdlife="n/a","n/a",IF(BH$3&gt;(A10taxstdlife+$E599),((Input!$G$152+Input!$G$118)*$G$7)-SUM($G599:BG599),((Input!$G$152+Input!$G$118)*$G$7)/A10taxstdlife))</f>
        <v>0</v>
      </c>
      <c r="BI599" s="161">
        <f>IF(A10taxstdlife="n/a","n/a",IF(BI$3&gt;(A10taxstdlife+$E599),((Input!$G$152+Input!$G$118)*$G$7)-SUM($G599:BH599),((Input!$G$152+Input!$G$118)*$G$7)/A10taxstdlife))</f>
        <v>0</v>
      </c>
      <c r="BJ599" s="19"/>
      <c r="BK599" s="1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s="5" customFormat="1" hidden="1" outlineLevel="2" x14ac:dyDescent="0.2">
      <c r="A600" s="19"/>
      <c r="B600" s="19"/>
      <c r="C600" s="35"/>
      <c r="D600" s="469"/>
      <c r="E600" s="281">
        <v>2</v>
      </c>
      <c r="F600" s="37"/>
      <c r="G600" s="305"/>
      <c r="H600" s="306"/>
      <c r="I600" s="161">
        <f>IF(A10taxstdlife="n/a","n/a",IF(I$3&gt;(A10taxstdlife+$E600),((Input!$H$152+Input!$H$118)*$H$7)-SUM($H600:H600),((Input!$H$152+Input!$H$118)*$H$7)/A10taxstdlife))</f>
        <v>0</v>
      </c>
      <c r="J600" s="161">
        <f>IF(A10taxstdlife="n/a","n/a",IF(J$3&gt;(A10taxstdlife+$E600),((Input!$H$152+Input!$H$118)*$H$7)-SUM($H600:I600),((Input!$H$152+Input!$H$118)*$H$7)/A10taxstdlife))</f>
        <v>0</v>
      </c>
      <c r="K600" s="161">
        <f>IF(A10taxstdlife="n/a","n/a",IF(K$3&gt;(A10taxstdlife+$E600),((Input!$H$152+Input!$H$118)*$H$7)-SUM($H600:J600),((Input!$H$152+Input!$H$118)*$H$7)/A10taxstdlife))</f>
        <v>0</v>
      </c>
      <c r="L600" s="161">
        <f>IF(A10taxstdlife="n/a","n/a",IF(L$3&gt;(A10taxstdlife+$E600),((Input!$H$152+Input!$H$118)*$H$7)-SUM($H600:K600),((Input!$H$152+Input!$H$118)*$H$7)/A10taxstdlife))</f>
        <v>0</v>
      </c>
      <c r="M600" s="161">
        <f>IF(A10taxstdlife="n/a","n/a",IF(M$3&gt;(A10taxstdlife+$E600),((Input!$H$152+Input!$H$118)*$H$7)-SUM($H600:L600),((Input!$H$152+Input!$H$118)*$H$7)/A10taxstdlife))</f>
        <v>0</v>
      </c>
      <c r="N600" s="161">
        <f>IF(A10taxstdlife="n/a","n/a",IF(N$3&gt;(A10taxstdlife+$E600),((Input!$H$152+Input!$H$118)*$H$7)-SUM($H600:M600),((Input!$H$152+Input!$H$118)*$H$7)/A10taxstdlife))</f>
        <v>0</v>
      </c>
      <c r="O600" s="161">
        <f>IF(A10taxstdlife="n/a","n/a",IF(O$3&gt;(A10taxstdlife+$E600),((Input!$H$152+Input!$H$118)*$H$7)-SUM($H600:N600),((Input!$H$152+Input!$H$118)*$H$7)/A10taxstdlife))</f>
        <v>0</v>
      </c>
      <c r="P600" s="161">
        <f>IF(A10taxstdlife="n/a","n/a",IF(P$3&gt;(A10taxstdlife+$E600),((Input!$H$152+Input!$H$118)*$H$7)-SUM($H600:O600),((Input!$H$152+Input!$H$118)*$H$7)/A10taxstdlife))</f>
        <v>0</v>
      </c>
      <c r="Q600" s="161">
        <f>IF(A10taxstdlife="n/a","n/a",IF(Q$3&gt;(A10taxstdlife+$E600),((Input!$H$152+Input!$H$118)*$H$7)-SUM($H600:P600),((Input!$H$152+Input!$H$118)*$H$7)/A10taxstdlife))</f>
        <v>0</v>
      </c>
      <c r="R600" s="161">
        <f>IF(A10taxstdlife="n/a","n/a",IF(R$3&gt;(A10taxstdlife+$E600),((Input!$H$152+Input!$H$118)*$H$7)-SUM($H600:Q600),((Input!$H$152+Input!$H$118)*$H$7)/A10taxstdlife))</f>
        <v>0</v>
      </c>
      <c r="S600" s="161">
        <f>IF(A10taxstdlife="n/a","n/a",IF(S$3&gt;(A10taxstdlife+$E600),((Input!$H$152+Input!$H$118)*$H$7)-SUM($H600:R600),((Input!$H$152+Input!$H$118)*$H$7)/A10taxstdlife))</f>
        <v>0</v>
      </c>
      <c r="T600" s="161">
        <f>IF(A10taxstdlife="n/a","n/a",IF(T$3&gt;(A10taxstdlife+$E600),((Input!$H$152+Input!$H$118)*$H$7)-SUM($H600:S600),((Input!$H$152+Input!$H$118)*$H$7)/A10taxstdlife))</f>
        <v>0</v>
      </c>
      <c r="U600" s="161">
        <f>IF(A10taxstdlife="n/a","n/a",IF(U$3&gt;(A10taxstdlife+$E600),((Input!$H$152+Input!$H$118)*$H$7)-SUM($H600:T600),((Input!$H$152+Input!$H$118)*$H$7)/A10taxstdlife))</f>
        <v>0</v>
      </c>
      <c r="V600" s="161">
        <f>IF(A10taxstdlife="n/a","n/a",IF(V$3&gt;(A10taxstdlife+$E600),((Input!$H$152+Input!$H$118)*$H$7)-SUM($H600:U600),((Input!$H$152+Input!$H$118)*$H$7)/A10taxstdlife))</f>
        <v>0</v>
      </c>
      <c r="W600" s="161">
        <f>IF(A10taxstdlife="n/a","n/a",IF(W$3&gt;(A10taxstdlife+$E600),((Input!$H$152+Input!$H$118)*$H$7)-SUM($H600:V600),((Input!$H$152+Input!$H$118)*$H$7)/A10taxstdlife))</f>
        <v>0</v>
      </c>
      <c r="X600" s="161">
        <f>IF(A10taxstdlife="n/a","n/a",IF(X$3&gt;(A10taxstdlife+$E600),((Input!$H$152+Input!$H$118)*$H$7)-SUM($H600:W600),((Input!$H$152+Input!$H$118)*$H$7)/A10taxstdlife))</f>
        <v>0</v>
      </c>
      <c r="Y600" s="161">
        <f>IF(A10taxstdlife="n/a","n/a",IF(Y$3&gt;(A10taxstdlife+$E600),((Input!$H$152+Input!$H$118)*$H$7)-SUM($H600:X600),((Input!$H$152+Input!$H$118)*$H$7)/A10taxstdlife))</f>
        <v>0</v>
      </c>
      <c r="Z600" s="161">
        <f>IF(A10taxstdlife="n/a","n/a",IF(Z$3&gt;(A10taxstdlife+$E600),((Input!$H$152+Input!$H$118)*$H$7)-SUM($H600:Y600),((Input!$H$152+Input!$H$118)*$H$7)/A10taxstdlife))</f>
        <v>0</v>
      </c>
      <c r="AA600" s="161">
        <f>IF(A10taxstdlife="n/a","n/a",IF(AA$3&gt;(A10taxstdlife+$E600),((Input!$H$152+Input!$H$118)*$H$7)-SUM($H600:Z600),((Input!$H$152+Input!$H$118)*$H$7)/A10taxstdlife))</f>
        <v>0</v>
      </c>
      <c r="AB600" s="161">
        <f>IF(A10taxstdlife="n/a","n/a",IF(AB$3&gt;(A10taxstdlife+$E600),((Input!$H$152+Input!$H$118)*$H$7)-SUM($H600:AA600),((Input!$H$152+Input!$H$118)*$H$7)/A10taxstdlife))</f>
        <v>0</v>
      </c>
      <c r="AC600" s="161">
        <f>IF(A10taxstdlife="n/a","n/a",IF(AC$3&gt;(A10taxstdlife+$E600),((Input!$H$152+Input!$H$118)*$H$7)-SUM($H600:AB600),((Input!$H$152+Input!$H$118)*$H$7)/A10taxstdlife))</f>
        <v>0</v>
      </c>
      <c r="AD600" s="161">
        <f>IF(A10taxstdlife="n/a","n/a",IF(AD$3&gt;(A10taxstdlife+$E600),((Input!$H$152+Input!$H$118)*$H$7)-SUM($H600:AC600),((Input!$H$152+Input!$H$118)*$H$7)/A10taxstdlife))</f>
        <v>0</v>
      </c>
      <c r="AE600" s="161">
        <f>IF(A10taxstdlife="n/a","n/a",IF(AE$3&gt;(A10taxstdlife+$E600),((Input!$H$152+Input!$H$118)*$H$7)-SUM($H600:AD600),((Input!$H$152+Input!$H$118)*$H$7)/A10taxstdlife))</f>
        <v>0</v>
      </c>
      <c r="AF600" s="161">
        <f>IF(A10taxstdlife="n/a","n/a",IF(AF$3&gt;(A10taxstdlife+$E600),((Input!$H$152+Input!$H$118)*$H$7)-SUM($H600:AE600),((Input!$H$152+Input!$H$118)*$H$7)/A10taxstdlife))</f>
        <v>0</v>
      </c>
      <c r="AG600" s="161">
        <f>IF(A10taxstdlife="n/a","n/a",IF(AG$3&gt;(A10taxstdlife+$E600),((Input!$H$152+Input!$H$118)*$H$7)-SUM($H600:AF600),((Input!$H$152+Input!$H$118)*$H$7)/A10taxstdlife))</f>
        <v>0</v>
      </c>
      <c r="AH600" s="161">
        <f>IF(A10taxstdlife="n/a","n/a",IF(AH$3&gt;(A10taxstdlife+$E600),((Input!$H$152+Input!$H$118)*$H$7)-SUM($H600:AG600),((Input!$H$152+Input!$H$118)*$H$7)/A10taxstdlife))</f>
        <v>0</v>
      </c>
      <c r="AI600" s="161">
        <f>IF(A10taxstdlife="n/a","n/a",IF(AI$3&gt;(A10taxstdlife+$E600),((Input!$H$152+Input!$H$118)*$H$7)-SUM($H600:AH600),((Input!$H$152+Input!$H$118)*$H$7)/A10taxstdlife))</f>
        <v>0</v>
      </c>
      <c r="AJ600" s="161">
        <f>IF(A10taxstdlife="n/a","n/a",IF(AJ$3&gt;(A10taxstdlife+$E600),((Input!$H$152+Input!$H$118)*$H$7)-SUM($H600:AI600),((Input!$H$152+Input!$H$118)*$H$7)/A10taxstdlife))</f>
        <v>0</v>
      </c>
      <c r="AK600" s="161">
        <f>IF(A10taxstdlife="n/a","n/a",IF(AK$3&gt;(A10taxstdlife+$E600),((Input!$H$152+Input!$H$118)*$H$7)-SUM($H600:AJ600),((Input!$H$152+Input!$H$118)*$H$7)/A10taxstdlife))</f>
        <v>0</v>
      </c>
      <c r="AL600" s="161">
        <f>IF(A10taxstdlife="n/a","n/a",IF(AL$3&gt;(A10taxstdlife+$E600),((Input!$H$152+Input!$H$118)*$H$7)-SUM($H600:AK600),((Input!$H$152+Input!$H$118)*$H$7)/A10taxstdlife))</f>
        <v>0</v>
      </c>
      <c r="AM600" s="161">
        <f>IF(A10taxstdlife="n/a","n/a",IF(AM$3&gt;(A10taxstdlife+$E600),((Input!$H$152+Input!$H$118)*$H$7)-SUM($H600:AL600),((Input!$H$152+Input!$H$118)*$H$7)/A10taxstdlife))</f>
        <v>0</v>
      </c>
      <c r="AN600" s="161">
        <f>IF(A10taxstdlife="n/a","n/a",IF(AN$3&gt;(A10taxstdlife+$E600),((Input!$H$152+Input!$H$118)*$H$7)-SUM($H600:AM600),((Input!$H$152+Input!$H$118)*$H$7)/A10taxstdlife))</f>
        <v>0</v>
      </c>
      <c r="AO600" s="161">
        <f>IF(A10taxstdlife="n/a","n/a",IF(AO$3&gt;(A10taxstdlife+$E600),((Input!$H$152+Input!$H$118)*$H$7)-SUM($H600:AN600),((Input!$H$152+Input!$H$118)*$H$7)/A10taxstdlife))</f>
        <v>0</v>
      </c>
      <c r="AP600" s="161">
        <f>IF(A10taxstdlife="n/a","n/a",IF(AP$3&gt;(A10taxstdlife+$E600),((Input!$H$152+Input!$H$118)*$H$7)-SUM($H600:AO600),((Input!$H$152+Input!$H$118)*$H$7)/A10taxstdlife))</f>
        <v>0</v>
      </c>
      <c r="AQ600" s="161">
        <f>IF(A10taxstdlife="n/a","n/a",IF(AQ$3&gt;(A10taxstdlife+$E600),((Input!$H$152+Input!$H$118)*$H$7)-SUM($H600:AP600),((Input!$H$152+Input!$H$118)*$H$7)/A10taxstdlife))</f>
        <v>0</v>
      </c>
      <c r="AR600" s="161">
        <f>IF(A10taxstdlife="n/a","n/a",IF(AR$3&gt;(A10taxstdlife+$E600),((Input!$H$152+Input!$H$118)*$H$7)-SUM($H600:AQ600),((Input!$H$152+Input!$H$118)*$H$7)/A10taxstdlife))</f>
        <v>0</v>
      </c>
      <c r="AS600" s="161">
        <f>IF(A10taxstdlife="n/a","n/a",IF(AS$3&gt;(A10taxstdlife+$E600),((Input!$H$152+Input!$H$118)*$H$7)-SUM($H600:AR600),((Input!$H$152+Input!$H$118)*$H$7)/A10taxstdlife))</f>
        <v>0</v>
      </c>
      <c r="AT600" s="161">
        <f>IF(A10taxstdlife="n/a","n/a",IF(AT$3&gt;(A10taxstdlife+$E600),((Input!$H$152+Input!$H$118)*$H$7)-SUM($H600:AS600),((Input!$H$152+Input!$H$118)*$H$7)/A10taxstdlife))</f>
        <v>0</v>
      </c>
      <c r="AU600" s="161">
        <f>IF(A10taxstdlife="n/a","n/a",IF(AU$3&gt;(A10taxstdlife+$E600),((Input!$H$152+Input!$H$118)*$H$7)-SUM($H600:AT600),((Input!$H$152+Input!$H$118)*$H$7)/A10taxstdlife))</f>
        <v>0</v>
      </c>
      <c r="AV600" s="161">
        <f>IF(A10taxstdlife="n/a","n/a",IF(AV$3&gt;(A10taxstdlife+$E600),((Input!$H$152+Input!$H$118)*$H$7)-SUM($H600:AU600),((Input!$H$152+Input!$H$118)*$H$7)/A10taxstdlife))</f>
        <v>0</v>
      </c>
      <c r="AW600" s="161">
        <f>IF(A10taxstdlife="n/a","n/a",IF(AW$3&gt;(A10taxstdlife+$E600),((Input!$H$152+Input!$H$118)*$H$7)-SUM($H600:AV600),((Input!$H$152+Input!$H$118)*$H$7)/A10taxstdlife))</f>
        <v>0</v>
      </c>
      <c r="AX600" s="161">
        <f>IF(A10taxstdlife="n/a","n/a",IF(AX$3&gt;(A10taxstdlife+$E600),((Input!$H$152+Input!$H$118)*$H$7)-SUM($H600:AW600),((Input!$H$152+Input!$H$118)*$H$7)/A10taxstdlife))</f>
        <v>0</v>
      </c>
      <c r="AY600" s="161">
        <f>IF(A10taxstdlife="n/a","n/a",IF(AY$3&gt;(A10taxstdlife+$E600),((Input!$H$152+Input!$H$118)*$H$7)-SUM($H600:AX600),((Input!$H$152+Input!$H$118)*$H$7)/A10taxstdlife))</f>
        <v>0</v>
      </c>
      <c r="AZ600" s="161">
        <f>IF(A10taxstdlife="n/a","n/a",IF(AZ$3&gt;(A10taxstdlife+$E600),((Input!$H$152+Input!$H$118)*$H$7)-SUM($H600:AY600),((Input!$H$152+Input!$H$118)*$H$7)/A10taxstdlife))</f>
        <v>0</v>
      </c>
      <c r="BA600" s="161">
        <f>IF(A10taxstdlife="n/a","n/a",IF(BA$3&gt;(A10taxstdlife+$E600),((Input!$H$152+Input!$H$118)*$H$7)-SUM($H600:AZ600),((Input!$H$152+Input!$H$118)*$H$7)/A10taxstdlife))</f>
        <v>0</v>
      </c>
      <c r="BB600" s="161">
        <f>IF(A10taxstdlife="n/a","n/a",IF(BB$3&gt;(A10taxstdlife+$E600),((Input!$H$152+Input!$H$118)*$H$7)-SUM($H600:BA600),((Input!$H$152+Input!$H$118)*$H$7)/A10taxstdlife))</f>
        <v>0</v>
      </c>
      <c r="BC600" s="161">
        <f>IF(A10taxstdlife="n/a","n/a",IF(BC$3&gt;(A10taxstdlife+$E600),((Input!$H$152+Input!$H$118)*$H$7)-SUM($H600:BB600),((Input!$H$152+Input!$H$118)*$H$7)/A10taxstdlife))</f>
        <v>0</v>
      </c>
      <c r="BD600" s="161">
        <f>IF(A10taxstdlife="n/a","n/a",IF(BD$3&gt;(A10taxstdlife+$E600),((Input!$H$152+Input!$H$118)*$H$7)-SUM($H600:BC600),((Input!$H$152+Input!$H$118)*$H$7)/A10taxstdlife))</f>
        <v>0</v>
      </c>
      <c r="BE600" s="161">
        <f>IF(A10taxstdlife="n/a","n/a",IF(BE$3&gt;(A10taxstdlife+$E600),((Input!$H$152+Input!$H$118)*$H$7)-SUM($H600:BD600),((Input!$H$152+Input!$H$118)*$H$7)/A10taxstdlife))</f>
        <v>0</v>
      </c>
      <c r="BF600" s="161">
        <f>IF(A10taxstdlife="n/a","n/a",IF(BF$3&gt;(A10taxstdlife+$E600),((Input!$H$152+Input!$H$118)*$H$7)-SUM($H600:BE600),((Input!$H$152+Input!$H$118)*$H$7)/A10taxstdlife))</f>
        <v>0</v>
      </c>
      <c r="BG600" s="161">
        <f>IF(A10taxstdlife="n/a","n/a",IF(BG$3&gt;(A10taxstdlife+$E600),((Input!$H$152+Input!$H$118)*$H$7)-SUM($H600:BF600),((Input!$H$152+Input!$H$118)*$H$7)/A10taxstdlife))</f>
        <v>0</v>
      </c>
      <c r="BH600" s="161">
        <f>IF(A10taxstdlife="n/a","n/a",IF(BH$3&gt;(A10taxstdlife+$E600),((Input!$H$152+Input!$H$118)*$H$7)-SUM($H600:BG600),((Input!$H$152+Input!$H$118)*$H$7)/A10taxstdlife))</f>
        <v>0</v>
      </c>
      <c r="BI600" s="161">
        <f>IF(A10taxstdlife="n/a","n/a",IF(BI$3&gt;(A10taxstdlife+$E600),((Input!$H$152+Input!$H$118)*$H$7)-SUM($H600:BH600),((Input!$H$152+Input!$H$118)*$H$7)/A10taxstdlife))</f>
        <v>0</v>
      </c>
      <c r="BJ600" s="19"/>
      <c r="BK600" s="19"/>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s="5" customFormat="1" hidden="1" outlineLevel="2" x14ac:dyDescent="0.2">
      <c r="A601" s="19"/>
      <c r="B601" s="19"/>
      <c r="C601" s="35"/>
      <c r="D601" s="469"/>
      <c r="E601" s="281">
        <v>3</v>
      </c>
      <c r="F601" s="37"/>
      <c r="G601" s="305"/>
      <c r="H601" s="307"/>
      <c r="I601" s="306"/>
      <c r="J601" s="161">
        <f>IF(A10taxstdlife="n/a","n/a",IF(J$3&gt;(A10taxstdlife+$E601),((Input!$I$152+Input!$I$118)*$I$7)-SUM($I601:I601),((Input!$I$152+Input!$I$118)*$I$7)/A10taxstdlife))</f>
        <v>0</v>
      </c>
      <c r="K601" s="161">
        <f>IF(A10taxstdlife="n/a","n/a",IF(K$3&gt;(A10taxstdlife+$E601),((Input!$I$152+Input!$I$118)*$I$7)-SUM($I601:J601),((Input!$I$152+Input!$I$118)*$I$7)/A10taxstdlife))</f>
        <v>0</v>
      </c>
      <c r="L601" s="161">
        <f>IF(A10taxstdlife="n/a","n/a",IF(L$3&gt;(A10taxstdlife+$E601),((Input!$I$152+Input!$I$118)*$I$7)-SUM($I601:K601),((Input!$I$152+Input!$I$118)*$I$7)/A10taxstdlife))</f>
        <v>0</v>
      </c>
      <c r="M601" s="161">
        <f>IF(A10taxstdlife="n/a","n/a",IF(M$3&gt;(A10taxstdlife+$E601),((Input!$I$152+Input!$I$118)*$I$7)-SUM($I601:L601),((Input!$I$152+Input!$I$118)*$I$7)/A10taxstdlife))</f>
        <v>0</v>
      </c>
      <c r="N601" s="161">
        <f>IF(A10taxstdlife="n/a","n/a",IF(N$3&gt;(A10taxstdlife+$E601),((Input!$I$152+Input!$I$118)*$I$7)-SUM($I601:M601),((Input!$I$152+Input!$I$118)*$I$7)/A10taxstdlife))</f>
        <v>0</v>
      </c>
      <c r="O601" s="161">
        <f>IF(A10taxstdlife="n/a","n/a",IF(O$3&gt;(A10taxstdlife+$E601),((Input!$I$152+Input!$I$118)*$I$7)-SUM($I601:N601),((Input!$I$152+Input!$I$118)*$I$7)/A10taxstdlife))</f>
        <v>0</v>
      </c>
      <c r="P601" s="161">
        <f>IF(A10taxstdlife="n/a","n/a",IF(P$3&gt;(A10taxstdlife+$E601),((Input!$I$152+Input!$I$118)*$I$7)-SUM($I601:O601),((Input!$I$152+Input!$I$118)*$I$7)/A10taxstdlife))</f>
        <v>0</v>
      </c>
      <c r="Q601" s="161">
        <f>IF(A10taxstdlife="n/a","n/a",IF(Q$3&gt;(A10taxstdlife+$E601),((Input!$I$152+Input!$I$118)*$I$7)-SUM($I601:P601),((Input!$I$152+Input!$I$118)*$I$7)/A10taxstdlife))</f>
        <v>0</v>
      </c>
      <c r="R601" s="161">
        <f>IF(A10taxstdlife="n/a","n/a",IF(R$3&gt;(A10taxstdlife+$E601),((Input!$I$152+Input!$I$118)*$I$7)-SUM($I601:Q601),((Input!$I$152+Input!$I$118)*$I$7)/A10taxstdlife))</f>
        <v>0</v>
      </c>
      <c r="S601" s="161">
        <f>IF(A10taxstdlife="n/a","n/a",IF(S$3&gt;(A10taxstdlife+$E601),((Input!$I$152+Input!$I$118)*$I$7)-SUM($I601:R601),((Input!$I$152+Input!$I$118)*$I$7)/A10taxstdlife))</f>
        <v>0</v>
      </c>
      <c r="T601" s="161">
        <f>IF(A10taxstdlife="n/a","n/a",IF(T$3&gt;(A10taxstdlife+$E601),((Input!$I$152+Input!$I$118)*$I$7)-SUM($I601:S601),((Input!$I$152+Input!$I$118)*$I$7)/A10taxstdlife))</f>
        <v>0</v>
      </c>
      <c r="U601" s="161">
        <f>IF(A10taxstdlife="n/a","n/a",IF(U$3&gt;(A10taxstdlife+$E601),((Input!$I$152+Input!$I$118)*$I$7)-SUM($I601:T601),((Input!$I$152+Input!$I$118)*$I$7)/A10taxstdlife))</f>
        <v>0</v>
      </c>
      <c r="V601" s="161">
        <f>IF(A10taxstdlife="n/a","n/a",IF(V$3&gt;(A10taxstdlife+$E601),((Input!$I$152+Input!$I$118)*$I$7)-SUM($I601:U601),((Input!$I$152+Input!$I$118)*$I$7)/A10taxstdlife))</f>
        <v>0</v>
      </c>
      <c r="W601" s="161">
        <f>IF(A10taxstdlife="n/a","n/a",IF(W$3&gt;(A10taxstdlife+$E601),((Input!$I$152+Input!$I$118)*$I$7)-SUM($I601:V601),((Input!$I$152+Input!$I$118)*$I$7)/A10taxstdlife))</f>
        <v>0</v>
      </c>
      <c r="X601" s="161">
        <f>IF(A10taxstdlife="n/a","n/a",IF(X$3&gt;(A10taxstdlife+$E601),((Input!$I$152+Input!$I$118)*$I$7)-SUM($I601:W601),((Input!$I$152+Input!$I$118)*$I$7)/A10taxstdlife))</f>
        <v>0</v>
      </c>
      <c r="Y601" s="161">
        <f>IF(A10taxstdlife="n/a","n/a",IF(Y$3&gt;(A10taxstdlife+$E601),((Input!$I$152+Input!$I$118)*$I$7)-SUM($I601:X601),((Input!$I$152+Input!$I$118)*$I$7)/A10taxstdlife))</f>
        <v>0</v>
      </c>
      <c r="Z601" s="161">
        <f>IF(A10taxstdlife="n/a","n/a",IF(Z$3&gt;(A10taxstdlife+$E601),((Input!$I$152+Input!$I$118)*$I$7)-SUM($I601:Y601),((Input!$I$152+Input!$I$118)*$I$7)/A10taxstdlife))</f>
        <v>0</v>
      </c>
      <c r="AA601" s="161">
        <f>IF(A10taxstdlife="n/a","n/a",IF(AA$3&gt;(A10taxstdlife+$E601),((Input!$I$152+Input!$I$118)*$I$7)-SUM($I601:Z601),((Input!$I$152+Input!$I$118)*$I$7)/A10taxstdlife))</f>
        <v>0</v>
      </c>
      <c r="AB601" s="161">
        <f>IF(A10taxstdlife="n/a","n/a",IF(AB$3&gt;(A10taxstdlife+$E601),((Input!$I$152+Input!$I$118)*$I$7)-SUM($I601:AA601),((Input!$I$152+Input!$I$118)*$I$7)/A10taxstdlife))</f>
        <v>0</v>
      </c>
      <c r="AC601" s="161">
        <f>IF(A10taxstdlife="n/a","n/a",IF(AC$3&gt;(A10taxstdlife+$E601),((Input!$I$152+Input!$I$118)*$I$7)-SUM($I601:AB601),((Input!$I$152+Input!$I$118)*$I$7)/A10taxstdlife))</f>
        <v>0</v>
      </c>
      <c r="AD601" s="161">
        <f>IF(A10taxstdlife="n/a","n/a",IF(AD$3&gt;(A10taxstdlife+$E601),((Input!$I$152+Input!$I$118)*$I$7)-SUM($I601:AC601),((Input!$I$152+Input!$I$118)*$I$7)/A10taxstdlife))</f>
        <v>0</v>
      </c>
      <c r="AE601" s="161">
        <f>IF(A10taxstdlife="n/a","n/a",IF(AE$3&gt;(A10taxstdlife+$E601),((Input!$I$152+Input!$I$118)*$I$7)-SUM($I601:AD601),((Input!$I$152+Input!$I$118)*$I$7)/A10taxstdlife))</f>
        <v>0</v>
      </c>
      <c r="AF601" s="161">
        <f>IF(A10taxstdlife="n/a","n/a",IF(AF$3&gt;(A10taxstdlife+$E601),((Input!$I$152+Input!$I$118)*$I$7)-SUM($I601:AE601),((Input!$I$152+Input!$I$118)*$I$7)/A10taxstdlife))</f>
        <v>0</v>
      </c>
      <c r="AG601" s="161">
        <f>IF(A10taxstdlife="n/a","n/a",IF(AG$3&gt;(A10taxstdlife+$E601),((Input!$I$152+Input!$I$118)*$I$7)-SUM($I601:AF601),((Input!$I$152+Input!$I$118)*$I$7)/A10taxstdlife))</f>
        <v>0</v>
      </c>
      <c r="AH601" s="161">
        <f>IF(A10taxstdlife="n/a","n/a",IF(AH$3&gt;(A10taxstdlife+$E601),((Input!$I$152+Input!$I$118)*$I$7)-SUM($I601:AG601),((Input!$I$152+Input!$I$118)*$I$7)/A10taxstdlife))</f>
        <v>0</v>
      </c>
      <c r="AI601" s="161">
        <f>IF(A10taxstdlife="n/a","n/a",IF(AI$3&gt;(A10taxstdlife+$E601),((Input!$I$152+Input!$I$118)*$I$7)-SUM($I601:AH601),((Input!$I$152+Input!$I$118)*$I$7)/A10taxstdlife))</f>
        <v>0</v>
      </c>
      <c r="AJ601" s="161">
        <f>IF(A10taxstdlife="n/a","n/a",IF(AJ$3&gt;(A10taxstdlife+$E601),((Input!$I$152+Input!$I$118)*$I$7)-SUM($I601:AI601),((Input!$I$152+Input!$I$118)*$I$7)/A10taxstdlife))</f>
        <v>0</v>
      </c>
      <c r="AK601" s="161">
        <f>IF(A10taxstdlife="n/a","n/a",IF(AK$3&gt;(A10taxstdlife+$E601),((Input!$I$152+Input!$I$118)*$I$7)-SUM($I601:AJ601),((Input!$I$152+Input!$I$118)*$I$7)/A10taxstdlife))</f>
        <v>0</v>
      </c>
      <c r="AL601" s="161">
        <f>IF(A10taxstdlife="n/a","n/a",IF(AL$3&gt;(A10taxstdlife+$E601),((Input!$I$152+Input!$I$118)*$I$7)-SUM($I601:AK601),((Input!$I$152+Input!$I$118)*$I$7)/A10taxstdlife))</f>
        <v>0</v>
      </c>
      <c r="AM601" s="161">
        <f>IF(A10taxstdlife="n/a","n/a",IF(AM$3&gt;(A10taxstdlife+$E601),((Input!$I$152+Input!$I$118)*$I$7)-SUM($I601:AL601),((Input!$I$152+Input!$I$118)*$I$7)/A10taxstdlife))</f>
        <v>0</v>
      </c>
      <c r="AN601" s="161">
        <f>IF(A10taxstdlife="n/a","n/a",IF(AN$3&gt;(A10taxstdlife+$E601),((Input!$I$152+Input!$I$118)*$I$7)-SUM($I601:AM601),((Input!$I$152+Input!$I$118)*$I$7)/A10taxstdlife))</f>
        <v>0</v>
      </c>
      <c r="AO601" s="161">
        <f>IF(A10taxstdlife="n/a","n/a",IF(AO$3&gt;(A10taxstdlife+$E601),((Input!$I$152+Input!$I$118)*$I$7)-SUM($I601:AN601),((Input!$I$152+Input!$I$118)*$I$7)/A10taxstdlife))</f>
        <v>0</v>
      </c>
      <c r="AP601" s="161">
        <f>IF(A10taxstdlife="n/a","n/a",IF(AP$3&gt;(A10taxstdlife+$E601),((Input!$I$152+Input!$I$118)*$I$7)-SUM($I601:AO601),((Input!$I$152+Input!$I$118)*$I$7)/A10taxstdlife))</f>
        <v>0</v>
      </c>
      <c r="AQ601" s="161">
        <f>IF(A10taxstdlife="n/a","n/a",IF(AQ$3&gt;(A10taxstdlife+$E601),((Input!$I$152+Input!$I$118)*$I$7)-SUM($I601:AP601),((Input!$I$152+Input!$I$118)*$I$7)/A10taxstdlife))</f>
        <v>0</v>
      </c>
      <c r="AR601" s="161">
        <f>IF(A10taxstdlife="n/a","n/a",IF(AR$3&gt;(A10taxstdlife+$E601),((Input!$I$152+Input!$I$118)*$I$7)-SUM($I601:AQ601),((Input!$I$152+Input!$I$118)*$I$7)/A10taxstdlife))</f>
        <v>0</v>
      </c>
      <c r="AS601" s="161">
        <f>IF(A10taxstdlife="n/a","n/a",IF(AS$3&gt;(A10taxstdlife+$E601),((Input!$I$152+Input!$I$118)*$I$7)-SUM($I601:AR601),((Input!$I$152+Input!$I$118)*$I$7)/A10taxstdlife))</f>
        <v>0</v>
      </c>
      <c r="AT601" s="161">
        <f>IF(A10taxstdlife="n/a","n/a",IF(AT$3&gt;(A10taxstdlife+$E601),((Input!$I$152+Input!$I$118)*$I$7)-SUM($I601:AS601),((Input!$I$152+Input!$I$118)*$I$7)/A10taxstdlife))</f>
        <v>0</v>
      </c>
      <c r="AU601" s="161">
        <f>IF(A10taxstdlife="n/a","n/a",IF(AU$3&gt;(A10taxstdlife+$E601),((Input!$I$152+Input!$I$118)*$I$7)-SUM($I601:AT601),((Input!$I$152+Input!$I$118)*$I$7)/A10taxstdlife))</f>
        <v>0</v>
      </c>
      <c r="AV601" s="161">
        <f>IF(A10taxstdlife="n/a","n/a",IF(AV$3&gt;(A10taxstdlife+$E601),((Input!$I$152+Input!$I$118)*$I$7)-SUM($I601:AU601),((Input!$I$152+Input!$I$118)*$I$7)/A10taxstdlife))</f>
        <v>0</v>
      </c>
      <c r="AW601" s="161">
        <f>IF(A10taxstdlife="n/a","n/a",IF(AW$3&gt;(A10taxstdlife+$E601),((Input!$I$152+Input!$I$118)*$I$7)-SUM($I601:AV601),((Input!$I$152+Input!$I$118)*$I$7)/A10taxstdlife))</f>
        <v>0</v>
      </c>
      <c r="AX601" s="161">
        <f>IF(A10taxstdlife="n/a","n/a",IF(AX$3&gt;(A10taxstdlife+$E601),((Input!$I$152+Input!$I$118)*$I$7)-SUM($I601:AW601),((Input!$I$152+Input!$I$118)*$I$7)/A10taxstdlife))</f>
        <v>0</v>
      </c>
      <c r="AY601" s="161">
        <f>IF(A10taxstdlife="n/a","n/a",IF(AY$3&gt;(A10taxstdlife+$E601),((Input!$I$152+Input!$I$118)*$I$7)-SUM($I601:AX601),((Input!$I$152+Input!$I$118)*$I$7)/A10taxstdlife))</f>
        <v>0</v>
      </c>
      <c r="AZ601" s="161">
        <f>IF(A10taxstdlife="n/a","n/a",IF(AZ$3&gt;(A10taxstdlife+$E601),((Input!$I$152+Input!$I$118)*$I$7)-SUM($I601:AY601),((Input!$I$152+Input!$I$118)*$I$7)/A10taxstdlife))</f>
        <v>0</v>
      </c>
      <c r="BA601" s="161">
        <f>IF(A10taxstdlife="n/a","n/a",IF(BA$3&gt;(A10taxstdlife+$E601),((Input!$I$152+Input!$I$118)*$I$7)-SUM($I601:AZ601),((Input!$I$152+Input!$I$118)*$I$7)/A10taxstdlife))</f>
        <v>0</v>
      </c>
      <c r="BB601" s="161">
        <f>IF(A10taxstdlife="n/a","n/a",IF(BB$3&gt;(A10taxstdlife+$E601),((Input!$I$152+Input!$I$118)*$I$7)-SUM($I601:BA601),((Input!$I$152+Input!$I$118)*$I$7)/A10taxstdlife))</f>
        <v>0</v>
      </c>
      <c r="BC601" s="161">
        <f>IF(A10taxstdlife="n/a","n/a",IF(BC$3&gt;(A10taxstdlife+$E601),((Input!$I$152+Input!$I$118)*$I$7)-SUM($I601:BB601),((Input!$I$152+Input!$I$118)*$I$7)/A10taxstdlife))</f>
        <v>0</v>
      </c>
      <c r="BD601" s="161">
        <f>IF(A10taxstdlife="n/a","n/a",IF(BD$3&gt;(A10taxstdlife+$E601),((Input!$I$152+Input!$I$118)*$I$7)-SUM($I601:BC601),((Input!$I$152+Input!$I$118)*$I$7)/A10taxstdlife))</f>
        <v>0</v>
      </c>
      <c r="BE601" s="161">
        <f>IF(A10taxstdlife="n/a","n/a",IF(BE$3&gt;(A10taxstdlife+$E601),((Input!$I$152+Input!$I$118)*$I$7)-SUM($I601:BD601),((Input!$I$152+Input!$I$118)*$I$7)/A10taxstdlife))</f>
        <v>0</v>
      </c>
      <c r="BF601" s="161">
        <f>IF(A10taxstdlife="n/a","n/a",IF(BF$3&gt;(A10taxstdlife+$E601),((Input!$I$152+Input!$I$118)*$I$7)-SUM($I601:BE601),((Input!$I$152+Input!$I$118)*$I$7)/A10taxstdlife))</f>
        <v>0</v>
      </c>
      <c r="BG601" s="161">
        <f>IF(A10taxstdlife="n/a","n/a",IF(BG$3&gt;(A10taxstdlife+$E601),((Input!$I$152+Input!$I$118)*$I$7)-SUM($I601:BF601),((Input!$I$152+Input!$I$118)*$I$7)/A10taxstdlife))</f>
        <v>0</v>
      </c>
      <c r="BH601" s="161">
        <f>IF(A10taxstdlife="n/a","n/a",IF(BH$3&gt;(A10taxstdlife+$E601),((Input!$I$152+Input!$I$118)*$I$7)-SUM($I601:BG601),((Input!$I$152+Input!$I$118)*$I$7)/A10taxstdlife))</f>
        <v>0</v>
      </c>
      <c r="BI601" s="161">
        <f>IF(A10taxstdlife="n/a","n/a",IF(BI$3&gt;(A10taxstdlife+$E601),((Input!$I$152+Input!$I$118)*$I$7)-SUM($I601:BH601),((Input!$I$152+Input!$I$118)*$I$7)/A10taxstdlife))</f>
        <v>0</v>
      </c>
      <c r="BJ601" s="19"/>
      <c r="BK601" s="19"/>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s="5" customFormat="1" hidden="1" outlineLevel="2" x14ac:dyDescent="0.2">
      <c r="A602" s="19"/>
      <c r="B602" s="19"/>
      <c r="C602" s="35"/>
      <c r="D602" s="469"/>
      <c r="E602" s="281">
        <v>4</v>
      </c>
      <c r="F602" s="37"/>
      <c r="G602" s="305"/>
      <c r="H602" s="307"/>
      <c r="I602" s="307"/>
      <c r="J602" s="306"/>
      <c r="K602" s="161">
        <f>IF(A10taxstdlife="n/a","n/a",IF(K$3&gt;(A10taxstdlife+$E602),((Input!$J$152+Input!$J$118)*$J$7)-SUM($J602:J602),((Input!$J$152+Input!$J$118)*$J$7)/A10taxstdlife))</f>
        <v>0</v>
      </c>
      <c r="L602" s="161">
        <f>IF(A10taxstdlife="n/a","n/a",IF(L$3&gt;(A10taxstdlife+$E602),((Input!$J$152+Input!$J$118)*$J$7)-SUM($J602:K602),((Input!$J$152+Input!$J$118)*$J$7)/A10taxstdlife))</f>
        <v>0</v>
      </c>
      <c r="M602" s="161">
        <f>IF(A10taxstdlife="n/a","n/a",IF(M$3&gt;(A10taxstdlife+$E602),((Input!$J$152+Input!$J$118)*$J$7)-SUM($J602:L602),((Input!$J$152+Input!$J$118)*$J$7)/A10taxstdlife))</f>
        <v>0</v>
      </c>
      <c r="N602" s="161">
        <f>IF(A10taxstdlife="n/a","n/a",IF(N$3&gt;(A10taxstdlife+$E602),((Input!$J$152+Input!$J$118)*$J$7)-SUM($J602:M602),((Input!$J$152+Input!$J$118)*$J$7)/A10taxstdlife))</f>
        <v>0</v>
      </c>
      <c r="O602" s="161">
        <f>IF(A10taxstdlife="n/a","n/a",IF(O$3&gt;(A10taxstdlife+$E602),((Input!$J$152+Input!$J$118)*$J$7)-SUM($J602:N602),((Input!$J$152+Input!$J$118)*$J$7)/A10taxstdlife))</f>
        <v>0</v>
      </c>
      <c r="P602" s="161">
        <f>IF(A10taxstdlife="n/a","n/a",IF(P$3&gt;(A10taxstdlife+$E602),((Input!$J$152+Input!$J$118)*$J$7)-SUM($J602:O602),((Input!$J$152+Input!$J$118)*$J$7)/A10taxstdlife))</f>
        <v>0</v>
      </c>
      <c r="Q602" s="161">
        <f>IF(A10taxstdlife="n/a","n/a",IF(Q$3&gt;(A10taxstdlife+$E602),((Input!$J$152+Input!$J$118)*$J$7)-SUM($J602:P602),((Input!$J$152+Input!$J$118)*$J$7)/A10taxstdlife))</f>
        <v>0</v>
      </c>
      <c r="R602" s="161">
        <f>IF(A10taxstdlife="n/a","n/a",IF(R$3&gt;(A10taxstdlife+$E602),((Input!$J$152+Input!$J$118)*$J$7)-SUM($J602:Q602),((Input!$J$152+Input!$J$118)*$J$7)/A10taxstdlife))</f>
        <v>0</v>
      </c>
      <c r="S602" s="161">
        <f>IF(A10taxstdlife="n/a","n/a",IF(S$3&gt;(A10taxstdlife+$E602),((Input!$J$152+Input!$J$118)*$J$7)-SUM($J602:R602),((Input!$J$152+Input!$J$118)*$J$7)/A10taxstdlife))</f>
        <v>0</v>
      </c>
      <c r="T602" s="161">
        <f>IF(A10taxstdlife="n/a","n/a",IF(T$3&gt;(A10taxstdlife+$E602),((Input!$J$152+Input!$J$118)*$J$7)-SUM($J602:S602),((Input!$J$152+Input!$J$118)*$J$7)/A10taxstdlife))</f>
        <v>0</v>
      </c>
      <c r="U602" s="161">
        <f>IF(A10taxstdlife="n/a","n/a",IF(U$3&gt;(A10taxstdlife+$E602),((Input!$J$152+Input!$J$118)*$J$7)-SUM($J602:T602),((Input!$J$152+Input!$J$118)*$J$7)/A10taxstdlife))</f>
        <v>0</v>
      </c>
      <c r="V602" s="161">
        <f>IF(A10taxstdlife="n/a","n/a",IF(V$3&gt;(A10taxstdlife+$E602),((Input!$J$152+Input!$J$118)*$J$7)-SUM($J602:U602),((Input!$J$152+Input!$J$118)*$J$7)/A10taxstdlife))</f>
        <v>0</v>
      </c>
      <c r="W602" s="161">
        <f>IF(A10taxstdlife="n/a","n/a",IF(W$3&gt;(A10taxstdlife+$E602),((Input!$J$152+Input!$J$118)*$J$7)-SUM($J602:V602),((Input!$J$152+Input!$J$118)*$J$7)/A10taxstdlife))</f>
        <v>0</v>
      </c>
      <c r="X602" s="161">
        <f>IF(A10taxstdlife="n/a","n/a",IF(X$3&gt;(A10taxstdlife+$E602),((Input!$J$152+Input!$J$118)*$J$7)-SUM($J602:W602),((Input!$J$152+Input!$J$118)*$J$7)/A10taxstdlife))</f>
        <v>0</v>
      </c>
      <c r="Y602" s="161">
        <f>IF(A10taxstdlife="n/a","n/a",IF(Y$3&gt;(A10taxstdlife+$E602),((Input!$J$152+Input!$J$118)*$J$7)-SUM($J602:X602),((Input!$J$152+Input!$J$118)*$J$7)/A10taxstdlife))</f>
        <v>0</v>
      </c>
      <c r="Z602" s="161">
        <f>IF(A10taxstdlife="n/a","n/a",IF(Z$3&gt;(A10taxstdlife+$E602),((Input!$J$152+Input!$J$118)*$J$7)-SUM($J602:Y602),((Input!$J$152+Input!$J$118)*$J$7)/A10taxstdlife))</f>
        <v>0</v>
      </c>
      <c r="AA602" s="161">
        <f>IF(A10taxstdlife="n/a","n/a",IF(AA$3&gt;(A10taxstdlife+$E602),((Input!$J$152+Input!$J$118)*$J$7)-SUM($J602:Z602),((Input!$J$152+Input!$J$118)*$J$7)/A10taxstdlife))</f>
        <v>0</v>
      </c>
      <c r="AB602" s="161">
        <f>IF(A10taxstdlife="n/a","n/a",IF(AB$3&gt;(A10taxstdlife+$E602),((Input!$J$152+Input!$J$118)*$J$7)-SUM($J602:AA602),((Input!$J$152+Input!$J$118)*$J$7)/A10taxstdlife))</f>
        <v>0</v>
      </c>
      <c r="AC602" s="161">
        <f>IF(A10taxstdlife="n/a","n/a",IF(AC$3&gt;(A10taxstdlife+$E602),((Input!$J$152+Input!$J$118)*$J$7)-SUM($J602:AB602),((Input!$J$152+Input!$J$118)*$J$7)/A10taxstdlife))</f>
        <v>0</v>
      </c>
      <c r="AD602" s="161">
        <f>IF(A10taxstdlife="n/a","n/a",IF(AD$3&gt;(A10taxstdlife+$E602),((Input!$J$152+Input!$J$118)*$J$7)-SUM($J602:AC602),((Input!$J$152+Input!$J$118)*$J$7)/A10taxstdlife))</f>
        <v>0</v>
      </c>
      <c r="AE602" s="161">
        <f>IF(A10taxstdlife="n/a","n/a",IF(AE$3&gt;(A10taxstdlife+$E602),((Input!$J$152+Input!$J$118)*$J$7)-SUM($J602:AD602),((Input!$J$152+Input!$J$118)*$J$7)/A10taxstdlife))</f>
        <v>0</v>
      </c>
      <c r="AF602" s="161">
        <f>IF(A10taxstdlife="n/a","n/a",IF(AF$3&gt;(A10taxstdlife+$E602),((Input!$J$152+Input!$J$118)*$J$7)-SUM($J602:AE602),((Input!$J$152+Input!$J$118)*$J$7)/A10taxstdlife))</f>
        <v>0</v>
      </c>
      <c r="AG602" s="161">
        <f>IF(A10taxstdlife="n/a","n/a",IF(AG$3&gt;(A10taxstdlife+$E602),((Input!$J$152+Input!$J$118)*$J$7)-SUM($J602:AF602),((Input!$J$152+Input!$J$118)*$J$7)/A10taxstdlife))</f>
        <v>0</v>
      </c>
      <c r="AH602" s="161">
        <f>IF(A10taxstdlife="n/a","n/a",IF(AH$3&gt;(A10taxstdlife+$E602),((Input!$J$152+Input!$J$118)*$J$7)-SUM($J602:AG602),((Input!$J$152+Input!$J$118)*$J$7)/A10taxstdlife))</f>
        <v>0</v>
      </c>
      <c r="AI602" s="161">
        <f>IF(A10taxstdlife="n/a","n/a",IF(AI$3&gt;(A10taxstdlife+$E602),((Input!$J$152+Input!$J$118)*$J$7)-SUM($J602:AH602),((Input!$J$152+Input!$J$118)*$J$7)/A10taxstdlife))</f>
        <v>0</v>
      </c>
      <c r="AJ602" s="161">
        <f>IF(A10taxstdlife="n/a","n/a",IF(AJ$3&gt;(A10taxstdlife+$E602),((Input!$J$152+Input!$J$118)*$J$7)-SUM($J602:AI602),((Input!$J$152+Input!$J$118)*$J$7)/A10taxstdlife))</f>
        <v>0</v>
      </c>
      <c r="AK602" s="161">
        <f>IF(A10taxstdlife="n/a","n/a",IF(AK$3&gt;(A10taxstdlife+$E602),((Input!$J$152+Input!$J$118)*$J$7)-SUM($J602:AJ602),((Input!$J$152+Input!$J$118)*$J$7)/A10taxstdlife))</f>
        <v>0</v>
      </c>
      <c r="AL602" s="161">
        <f>IF(A10taxstdlife="n/a","n/a",IF(AL$3&gt;(A10taxstdlife+$E602),((Input!$J$152+Input!$J$118)*$J$7)-SUM($J602:AK602),((Input!$J$152+Input!$J$118)*$J$7)/A10taxstdlife))</f>
        <v>0</v>
      </c>
      <c r="AM602" s="161">
        <f>IF(A10taxstdlife="n/a","n/a",IF(AM$3&gt;(A10taxstdlife+$E602),((Input!$J$152+Input!$J$118)*$J$7)-SUM($J602:AL602),((Input!$J$152+Input!$J$118)*$J$7)/A10taxstdlife))</f>
        <v>0</v>
      </c>
      <c r="AN602" s="161">
        <f>IF(A10taxstdlife="n/a","n/a",IF(AN$3&gt;(A10taxstdlife+$E602),((Input!$J$152+Input!$J$118)*$J$7)-SUM($J602:AM602),((Input!$J$152+Input!$J$118)*$J$7)/A10taxstdlife))</f>
        <v>0</v>
      </c>
      <c r="AO602" s="161">
        <f>IF(A10taxstdlife="n/a","n/a",IF(AO$3&gt;(A10taxstdlife+$E602),((Input!$J$152+Input!$J$118)*$J$7)-SUM($J602:AN602),((Input!$J$152+Input!$J$118)*$J$7)/A10taxstdlife))</f>
        <v>0</v>
      </c>
      <c r="AP602" s="161">
        <f>IF(A10taxstdlife="n/a","n/a",IF(AP$3&gt;(A10taxstdlife+$E602),((Input!$J$152+Input!$J$118)*$J$7)-SUM($J602:AO602),((Input!$J$152+Input!$J$118)*$J$7)/A10taxstdlife))</f>
        <v>0</v>
      </c>
      <c r="AQ602" s="161">
        <f>IF(A10taxstdlife="n/a","n/a",IF(AQ$3&gt;(A10taxstdlife+$E602),((Input!$J$152+Input!$J$118)*$J$7)-SUM($J602:AP602),((Input!$J$152+Input!$J$118)*$J$7)/A10taxstdlife))</f>
        <v>0</v>
      </c>
      <c r="AR602" s="161">
        <f>IF(A10taxstdlife="n/a","n/a",IF(AR$3&gt;(A10taxstdlife+$E602),((Input!$J$152+Input!$J$118)*$J$7)-SUM($J602:AQ602),((Input!$J$152+Input!$J$118)*$J$7)/A10taxstdlife))</f>
        <v>0</v>
      </c>
      <c r="AS602" s="161">
        <f>IF(A10taxstdlife="n/a","n/a",IF(AS$3&gt;(A10taxstdlife+$E602),((Input!$J$152+Input!$J$118)*$J$7)-SUM($J602:AR602),((Input!$J$152+Input!$J$118)*$J$7)/A10taxstdlife))</f>
        <v>0</v>
      </c>
      <c r="AT602" s="161">
        <f>IF(A10taxstdlife="n/a","n/a",IF(AT$3&gt;(A10taxstdlife+$E602),((Input!$J$152+Input!$J$118)*$J$7)-SUM($J602:AS602),((Input!$J$152+Input!$J$118)*$J$7)/A10taxstdlife))</f>
        <v>0</v>
      </c>
      <c r="AU602" s="161">
        <f>IF(A10taxstdlife="n/a","n/a",IF(AU$3&gt;(A10taxstdlife+$E602),((Input!$J$152+Input!$J$118)*$J$7)-SUM($J602:AT602),((Input!$J$152+Input!$J$118)*$J$7)/A10taxstdlife))</f>
        <v>0</v>
      </c>
      <c r="AV602" s="161">
        <f>IF(A10taxstdlife="n/a","n/a",IF(AV$3&gt;(A10taxstdlife+$E602),((Input!$J$152+Input!$J$118)*$J$7)-SUM($J602:AU602),((Input!$J$152+Input!$J$118)*$J$7)/A10taxstdlife))</f>
        <v>0</v>
      </c>
      <c r="AW602" s="161">
        <f>IF(A10taxstdlife="n/a","n/a",IF(AW$3&gt;(A10taxstdlife+$E602),((Input!$J$152+Input!$J$118)*$J$7)-SUM($J602:AV602),((Input!$J$152+Input!$J$118)*$J$7)/A10taxstdlife))</f>
        <v>0</v>
      </c>
      <c r="AX602" s="161">
        <f>IF(A10taxstdlife="n/a","n/a",IF(AX$3&gt;(A10taxstdlife+$E602),((Input!$J$152+Input!$J$118)*$J$7)-SUM($J602:AW602),((Input!$J$152+Input!$J$118)*$J$7)/A10taxstdlife))</f>
        <v>0</v>
      </c>
      <c r="AY602" s="161">
        <f>IF(A10taxstdlife="n/a","n/a",IF(AY$3&gt;(A10taxstdlife+$E602),((Input!$J$152+Input!$J$118)*$J$7)-SUM($J602:AX602),((Input!$J$152+Input!$J$118)*$J$7)/A10taxstdlife))</f>
        <v>0</v>
      </c>
      <c r="AZ602" s="161">
        <f>IF(A10taxstdlife="n/a","n/a",IF(AZ$3&gt;(A10taxstdlife+$E602),((Input!$J$152+Input!$J$118)*$J$7)-SUM($J602:AY602),((Input!$J$152+Input!$J$118)*$J$7)/A10taxstdlife))</f>
        <v>0</v>
      </c>
      <c r="BA602" s="161">
        <f>IF(A10taxstdlife="n/a","n/a",IF(BA$3&gt;(A10taxstdlife+$E602),((Input!$J$152+Input!$J$118)*$J$7)-SUM($J602:AZ602),((Input!$J$152+Input!$J$118)*$J$7)/A10taxstdlife))</f>
        <v>0</v>
      </c>
      <c r="BB602" s="161">
        <f>IF(A10taxstdlife="n/a","n/a",IF(BB$3&gt;(A10taxstdlife+$E602),((Input!$J$152+Input!$J$118)*$J$7)-SUM($J602:BA602),((Input!$J$152+Input!$J$118)*$J$7)/A10taxstdlife))</f>
        <v>0</v>
      </c>
      <c r="BC602" s="161">
        <f>IF(A10taxstdlife="n/a","n/a",IF(BC$3&gt;(A10taxstdlife+$E602),((Input!$J$152+Input!$J$118)*$J$7)-SUM($J602:BB602),((Input!$J$152+Input!$J$118)*$J$7)/A10taxstdlife))</f>
        <v>0</v>
      </c>
      <c r="BD602" s="161">
        <f>IF(A10taxstdlife="n/a","n/a",IF(BD$3&gt;(A10taxstdlife+$E602),((Input!$J$152+Input!$J$118)*$J$7)-SUM($J602:BC602),((Input!$J$152+Input!$J$118)*$J$7)/A10taxstdlife))</f>
        <v>0</v>
      </c>
      <c r="BE602" s="161">
        <f>IF(A10taxstdlife="n/a","n/a",IF(BE$3&gt;(A10taxstdlife+$E602),((Input!$J$152+Input!$J$118)*$J$7)-SUM($J602:BD602),((Input!$J$152+Input!$J$118)*$J$7)/A10taxstdlife))</f>
        <v>0</v>
      </c>
      <c r="BF602" s="161">
        <f>IF(A10taxstdlife="n/a","n/a",IF(BF$3&gt;(A10taxstdlife+$E602),((Input!$J$152+Input!$J$118)*$J$7)-SUM($J602:BE602),((Input!$J$152+Input!$J$118)*$J$7)/A10taxstdlife))</f>
        <v>0</v>
      </c>
      <c r="BG602" s="161">
        <f>IF(A10taxstdlife="n/a","n/a",IF(BG$3&gt;(A10taxstdlife+$E602),((Input!$J$152+Input!$J$118)*$J$7)-SUM($J602:BF602),((Input!$J$152+Input!$J$118)*$J$7)/A10taxstdlife))</f>
        <v>0</v>
      </c>
      <c r="BH602" s="161">
        <f>IF(A10taxstdlife="n/a","n/a",IF(BH$3&gt;(A10taxstdlife+$E602),((Input!$J$152+Input!$J$118)*$J$7)-SUM($J602:BG602),((Input!$J$152+Input!$J$118)*$J$7)/A10taxstdlife))</f>
        <v>0</v>
      </c>
      <c r="BI602" s="161">
        <f>IF(A10taxstdlife="n/a","n/a",IF(BI$3&gt;(A10taxstdlife+$E602),((Input!$J$152+Input!$J$118)*$J$7)-SUM($J602:BH602),((Input!$J$152+Input!$J$118)*$J$7)/A10taxstdlife))</f>
        <v>0</v>
      </c>
      <c r="BJ602" s="19"/>
      <c r="BK602" s="19"/>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s="5" customFormat="1" hidden="1" outlineLevel="2" x14ac:dyDescent="0.2">
      <c r="A603" s="19"/>
      <c r="B603" s="19"/>
      <c r="C603" s="35"/>
      <c r="D603" s="469"/>
      <c r="E603" s="281">
        <v>5</v>
      </c>
      <c r="F603" s="37"/>
      <c r="G603" s="305"/>
      <c r="H603" s="307"/>
      <c r="I603" s="307"/>
      <c r="J603" s="307"/>
      <c r="K603" s="306"/>
      <c r="L603" s="161">
        <f>IF(A10taxstdlife="n/a","n/a",IF(L$3&gt;(A10taxstdlife+$E603),((Input!$K$152+Input!$K$118)*$K$7)-SUM($K603:K603),((Input!$K$152+Input!$K$118)*$K$7)/A10taxstdlife))</f>
        <v>0</v>
      </c>
      <c r="M603" s="161">
        <f>IF(A10taxstdlife="n/a","n/a",IF(M$3&gt;(A10taxstdlife+$E603),((Input!$K$152+Input!$K$118)*$K$7)-SUM($K603:L603),((Input!$K$152+Input!$K$118)*$K$7)/A10taxstdlife))</f>
        <v>0</v>
      </c>
      <c r="N603" s="161">
        <f>IF(A10taxstdlife="n/a","n/a",IF(N$3&gt;(A10taxstdlife+$E603),((Input!$K$152+Input!$K$118)*$K$7)-SUM($K603:M603),((Input!$K$152+Input!$K$118)*$K$7)/A10taxstdlife))</f>
        <v>0</v>
      </c>
      <c r="O603" s="161">
        <f>IF(A10taxstdlife="n/a","n/a",IF(O$3&gt;(A10taxstdlife+$E603),((Input!$K$152+Input!$K$118)*$K$7)-SUM($K603:N603),((Input!$K$152+Input!$K$118)*$K$7)/A10taxstdlife))</f>
        <v>0</v>
      </c>
      <c r="P603" s="161">
        <f>IF(A10taxstdlife="n/a","n/a",IF(P$3&gt;(A10taxstdlife+$E603),((Input!$K$152+Input!$K$118)*$K$7)-SUM($K603:O603),((Input!$K$152+Input!$K$118)*$K$7)/A10taxstdlife))</f>
        <v>0</v>
      </c>
      <c r="Q603" s="161">
        <f>IF(A10taxstdlife="n/a","n/a",IF(Q$3&gt;(A10taxstdlife+$E603),((Input!$K$152+Input!$K$118)*$K$7)-SUM($K603:P603),((Input!$K$152+Input!$K$118)*$K$7)/A10taxstdlife))</f>
        <v>0</v>
      </c>
      <c r="R603" s="161">
        <f>IF(A10taxstdlife="n/a","n/a",IF(R$3&gt;(A10taxstdlife+$E603),((Input!$K$152+Input!$K$118)*$K$7)-SUM($K603:Q603),((Input!$K$152+Input!$K$118)*$K$7)/A10taxstdlife))</f>
        <v>0</v>
      </c>
      <c r="S603" s="161">
        <f>IF(A10taxstdlife="n/a","n/a",IF(S$3&gt;(A10taxstdlife+$E603),((Input!$K$152+Input!$K$118)*$K$7)-SUM($K603:R603),((Input!$K$152+Input!$K$118)*$K$7)/A10taxstdlife))</f>
        <v>0</v>
      </c>
      <c r="T603" s="161">
        <f>IF(A10taxstdlife="n/a","n/a",IF(T$3&gt;(A10taxstdlife+$E603),((Input!$K$152+Input!$K$118)*$K$7)-SUM($K603:S603),((Input!$K$152+Input!$K$118)*$K$7)/A10taxstdlife))</f>
        <v>0</v>
      </c>
      <c r="U603" s="161">
        <f>IF(A10taxstdlife="n/a","n/a",IF(U$3&gt;(A10taxstdlife+$E603),((Input!$K$152+Input!$K$118)*$K$7)-SUM($K603:T603),((Input!$K$152+Input!$K$118)*$K$7)/A10taxstdlife))</f>
        <v>0</v>
      </c>
      <c r="V603" s="161">
        <f>IF(A10taxstdlife="n/a","n/a",IF(V$3&gt;(A10taxstdlife+$E603),((Input!$K$152+Input!$K$118)*$K$7)-SUM($K603:U603),((Input!$K$152+Input!$K$118)*$K$7)/A10taxstdlife))</f>
        <v>0</v>
      </c>
      <c r="W603" s="161">
        <f>IF(A10taxstdlife="n/a","n/a",IF(W$3&gt;(A10taxstdlife+$E603),((Input!$K$152+Input!$K$118)*$K$7)-SUM($K603:V603),((Input!$K$152+Input!$K$118)*$K$7)/A10taxstdlife))</f>
        <v>0</v>
      </c>
      <c r="X603" s="161">
        <f>IF(A10taxstdlife="n/a","n/a",IF(X$3&gt;(A10taxstdlife+$E603),((Input!$K$152+Input!$K$118)*$K$7)-SUM($K603:W603),((Input!$K$152+Input!$K$118)*$K$7)/A10taxstdlife))</f>
        <v>0</v>
      </c>
      <c r="Y603" s="161">
        <f>IF(A10taxstdlife="n/a","n/a",IF(Y$3&gt;(A10taxstdlife+$E603),((Input!$K$152+Input!$K$118)*$K$7)-SUM($K603:X603),((Input!$K$152+Input!$K$118)*$K$7)/A10taxstdlife))</f>
        <v>0</v>
      </c>
      <c r="Z603" s="161">
        <f>IF(A10taxstdlife="n/a","n/a",IF(Z$3&gt;(A10taxstdlife+$E603),((Input!$K$152+Input!$K$118)*$K$7)-SUM($K603:Y603),((Input!$K$152+Input!$K$118)*$K$7)/A10taxstdlife))</f>
        <v>0</v>
      </c>
      <c r="AA603" s="161">
        <f>IF(A10taxstdlife="n/a","n/a",IF(AA$3&gt;(A10taxstdlife+$E603),((Input!$K$152+Input!$K$118)*$K$7)-SUM($K603:Z603),((Input!$K$152+Input!$K$118)*$K$7)/A10taxstdlife))</f>
        <v>0</v>
      </c>
      <c r="AB603" s="161">
        <f>IF(A10taxstdlife="n/a","n/a",IF(AB$3&gt;(A10taxstdlife+$E603),((Input!$K$152+Input!$K$118)*$K$7)-SUM($K603:AA603),((Input!$K$152+Input!$K$118)*$K$7)/A10taxstdlife))</f>
        <v>0</v>
      </c>
      <c r="AC603" s="161">
        <f>IF(A10taxstdlife="n/a","n/a",IF(AC$3&gt;(A10taxstdlife+$E603),((Input!$K$152+Input!$K$118)*$K$7)-SUM($K603:AB603),((Input!$K$152+Input!$K$118)*$K$7)/A10taxstdlife))</f>
        <v>0</v>
      </c>
      <c r="AD603" s="161">
        <f>IF(A10taxstdlife="n/a","n/a",IF(AD$3&gt;(A10taxstdlife+$E603),((Input!$K$152+Input!$K$118)*$K$7)-SUM($K603:AC603),((Input!$K$152+Input!$K$118)*$K$7)/A10taxstdlife))</f>
        <v>0</v>
      </c>
      <c r="AE603" s="161">
        <f>IF(A10taxstdlife="n/a","n/a",IF(AE$3&gt;(A10taxstdlife+$E603),((Input!$K$152+Input!$K$118)*$K$7)-SUM($K603:AD603),((Input!$K$152+Input!$K$118)*$K$7)/A10taxstdlife))</f>
        <v>0</v>
      </c>
      <c r="AF603" s="161">
        <f>IF(A10taxstdlife="n/a","n/a",IF(AF$3&gt;(A10taxstdlife+$E603),((Input!$K$152+Input!$K$118)*$K$7)-SUM($K603:AE603),((Input!$K$152+Input!$K$118)*$K$7)/A10taxstdlife))</f>
        <v>0</v>
      </c>
      <c r="AG603" s="161">
        <f>IF(A10taxstdlife="n/a","n/a",IF(AG$3&gt;(A10taxstdlife+$E603),((Input!$K$152+Input!$K$118)*$K$7)-SUM($K603:AF603),((Input!$K$152+Input!$K$118)*$K$7)/A10taxstdlife))</f>
        <v>0</v>
      </c>
      <c r="AH603" s="161">
        <f>IF(A10taxstdlife="n/a","n/a",IF(AH$3&gt;(A10taxstdlife+$E603),((Input!$K$152+Input!$K$118)*$K$7)-SUM($K603:AG603),((Input!$K$152+Input!$K$118)*$K$7)/A10taxstdlife))</f>
        <v>0</v>
      </c>
      <c r="AI603" s="161">
        <f>IF(A10taxstdlife="n/a","n/a",IF(AI$3&gt;(A10taxstdlife+$E603),((Input!$K$152+Input!$K$118)*$K$7)-SUM($K603:AH603),((Input!$K$152+Input!$K$118)*$K$7)/A10taxstdlife))</f>
        <v>0</v>
      </c>
      <c r="AJ603" s="161">
        <f>IF(A10taxstdlife="n/a","n/a",IF(AJ$3&gt;(A10taxstdlife+$E603),((Input!$K$152+Input!$K$118)*$K$7)-SUM($K603:AI603),((Input!$K$152+Input!$K$118)*$K$7)/A10taxstdlife))</f>
        <v>0</v>
      </c>
      <c r="AK603" s="161">
        <f>IF(A10taxstdlife="n/a","n/a",IF(AK$3&gt;(A10taxstdlife+$E603),((Input!$K$152+Input!$K$118)*$K$7)-SUM($K603:AJ603),((Input!$K$152+Input!$K$118)*$K$7)/A10taxstdlife))</f>
        <v>0</v>
      </c>
      <c r="AL603" s="161">
        <f>IF(A10taxstdlife="n/a","n/a",IF(AL$3&gt;(A10taxstdlife+$E603),((Input!$K$152+Input!$K$118)*$K$7)-SUM($K603:AK603),((Input!$K$152+Input!$K$118)*$K$7)/A10taxstdlife))</f>
        <v>0</v>
      </c>
      <c r="AM603" s="161">
        <f>IF(A10taxstdlife="n/a","n/a",IF(AM$3&gt;(A10taxstdlife+$E603),((Input!$K$152+Input!$K$118)*$K$7)-SUM($K603:AL603),((Input!$K$152+Input!$K$118)*$K$7)/A10taxstdlife))</f>
        <v>0</v>
      </c>
      <c r="AN603" s="161">
        <f>IF(A10taxstdlife="n/a","n/a",IF(AN$3&gt;(A10taxstdlife+$E603),((Input!$K$152+Input!$K$118)*$K$7)-SUM($K603:AM603),((Input!$K$152+Input!$K$118)*$K$7)/A10taxstdlife))</f>
        <v>0</v>
      </c>
      <c r="AO603" s="161">
        <f>IF(A10taxstdlife="n/a","n/a",IF(AO$3&gt;(A10taxstdlife+$E603),((Input!$K$152+Input!$K$118)*$K$7)-SUM($K603:AN603),((Input!$K$152+Input!$K$118)*$K$7)/A10taxstdlife))</f>
        <v>0</v>
      </c>
      <c r="AP603" s="161">
        <f>IF(A10taxstdlife="n/a","n/a",IF(AP$3&gt;(A10taxstdlife+$E603),((Input!$K$152+Input!$K$118)*$K$7)-SUM($K603:AO603),((Input!$K$152+Input!$K$118)*$K$7)/A10taxstdlife))</f>
        <v>0</v>
      </c>
      <c r="AQ603" s="161">
        <f>IF(A10taxstdlife="n/a","n/a",IF(AQ$3&gt;(A10taxstdlife+$E603),((Input!$K$152+Input!$K$118)*$K$7)-SUM($K603:AP603),((Input!$K$152+Input!$K$118)*$K$7)/A10taxstdlife))</f>
        <v>0</v>
      </c>
      <c r="AR603" s="161">
        <f>IF(A10taxstdlife="n/a","n/a",IF(AR$3&gt;(A10taxstdlife+$E603),((Input!$K$152+Input!$K$118)*$K$7)-SUM($K603:AQ603),((Input!$K$152+Input!$K$118)*$K$7)/A10taxstdlife))</f>
        <v>0</v>
      </c>
      <c r="AS603" s="161">
        <f>IF(A10taxstdlife="n/a","n/a",IF(AS$3&gt;(A10taxstdlife+$E603),((Input!$K$152+Input!$K$118)*$K$7)-SUM($K603:AR603),((Input!$K$152+Input!$K$118)*$K$7)/A10taxstdlife))</f>
        <v>0</v>
      </c>
      <c r="AT603" s="161">
        <f>IF(A10taxstdlife="n/a","n/a",IF(AT$3&gt;(A10taxstdlife+$E603),((Input!$K$152+Input!$K$118)*$K$7)-SUM($K603:AS603),((Input!$K$152+Input!$K$118)*$K$7)/A10taxstdlife))</f>
        <v>0</v>
      </c>
      <c r="AU603" s="161">
        <f>IF(A10taxstdlife="n/a","n/a",IF(AU$3&gt;(A10taxstdlife+$E603),((Input!$K$152+Input!$K$118)*$K$7)-SUM($K603:AT603),((Input!$K$152+Input!$K$118)*$K$7)/A10taxstdlife))</f>
        <v>0</v>
      </c>
      <c r="AV603" s="161">
        <f>IF(A10taxstdlife="n/a","n/a",IF(AV$3&gt;(A10taxstdlife+$E603),((Input!$K$152+Input!$K$118)*$K$7)-SUM($K603:AU603),((Input!$K$152+Input!$K$118)*$K$7)/A10taxstdlife))</f>
        <v>0</v>
      </c>
      <c r="AW603" s="161">
        <f>IF(A10taxstdlife="n/a","n/a",IF(AW$3&gt;(A10taxstdlife+$E603),((Input!$K$152+Input!$K$118)*$K$7)-SUM($K603:AV603),((Input!$K$152+Input!$K$118)*$K$7)/A10taxstdlife))</f>
        <v>0</v>
      </c>
      <c r="AX603" s="161">
        <f>IF(A10taxstdlife="n/a","n/a",IF(AX$3&gt;(A10taxstdlife+$E603),((Input!$K$152+Input!$K$118)*$K$7)-SUM($K603:AW603),((Input!$K$152+Input!$K$118)*$K$7)/A10taxstdlife))</f>
        <v>0</v>
      </c>
      <c r="AY603" s="161">
        <f>IF(A10taxstdlife="n/a","n/a",IF(AY$3&gt;(A10taxstdlife+$E603),((Input!$K$152+Input!$K$118)*$K$7)-SUM($K603:AX603),((Input!$K$152+Input!$K$118)*$K$7)/A10taxstdlife))</f>
        <v>0</v>
      </c>
      <c r="AZ603" s="161">
        <f>IF(A10taxstdlife="n/a","n/a",IF(AZ$3&gt;(A10taxstdlife+$E603),((Input!$K$152+Input!$K$118)*$K$7)-SUM($K603:AY603),((Input!$K$152+Input!$K$118)*$K$7)/A10taxstdlife))</f>
        <v>0</v>
      </c>
      <c r="BA603" s="161">
        <f>IF(A10taxstdlife="n/a","n/a",IF(BA$3&gt;(A10taxstdlife+$E603),((Input!$K$152+Input!$K$118)*$K$7)-SUM($K603:AZ603),((Input!$K$152+Input!$K$118)*$K$7)/A10taxstdlife))</f>
        <v>0</v>
      </c>
      <c r="BB603" s="161">
        <f>IF(A10taxstdlife="n/a","n/a",IF(BB$3&gt;(A10taxstdlife+$E603),((Input!$K$152+Input!$K$118)*$K$7)-SUM($K603:BA603),((Input!$K$152+Input!$K$118)*$K$7)/A10taxstdlife))</f>
        <v>0</v>
      </c>
      <c r="BC603" s="161">
        <f>IF(A10taxstdlife="n/a","n/a",IF(BC$3&gt;(A10taxstdlife+$E603),((Input!$K$152+Input!$K$118)*$K$7)-SUM($K603:BB603),((Input!$K$152+Input!$K$118)*$K$7)/A10taxstdlife))</f>
        <v>0</v>
      </c>
      <c r="BD603" s="161">
        <f>IF(A10taxstdlife="n/a","n/a",IF(BD$3&gt;(A10taxstdlife+$E603),((Input!$K$152+Input!$K$118)*$K$7)-SUM($K603:BC603),((Input!$K$152+Input!$K$118)*$K$7)/A10taxstdlife))</f>
        <v>0</v>
      </c>
      <c r="BE603" s="161">
        <f>IF(A10taxstdlife="n/a","n/a",IF(BE$3&gt;(A10taxstdlife+$E603),((Input!$K$152+Input!$K$118)*$K$7)-SUM($K603:BD603),((Input!$K$152+Input!$K$118)*$K$7)/A10taxstdlife))</f>
        <v>0</v>
      </c>
      <c r="BF603" s="161">
        <f>IF(A10taxstdlife="n/a","n/a",IF(BF$3&gt;(A10taxstdlife+$E603),((Input!$K$152+Input!$K$118)*$K$7)-SUM($K603:BE603),((Input!$K$152+Input!$K$118)*$K$7)/A10taxstdlife))</f>
        <v>0</v>
      </c>
      <c r="BG603" s="161">
        <f>IF(A10taxstdlife="n/a","n/a",IF(BG$3&gt;(A10taxstdlife+$E603),((Input!$K$152+Input!$K$118)*$K$7)-SUM($K603:BF603),((Input!$K$152+Input!$K$118)*$K$7)/A10taxstdlife))</f>
        <v>0</v>
      </c>
      <c r="BH603" s="161">
        <f>IF(A10taxstdlife="n/a","n/a",IF(BH$3&gt;(A10taxstdlife+$E603),((Input!$K$152+Input!$K$118)*$K$7)-SUM($K603:BG603),((Input!$K$152+Input!$K$118)*$K$7)/A10taxstdlife))</f>
        <v>0</v>
      </c>
      <c r="BI603" s="161">
        <f>IF(A10taxstdlife="n/a","n/a",IF(BI$3&gt;(A10taxstdlife+$E603),((Input!$K$152+Input!$K$118)*$K$7)-SUM($K603:BH603),((Input!$K$152+Input!$K$118)*$K$7)/A10taxstdlife))</f>
        <v>0</v>
      </c>
      <c r="BJ603" s="19"/>
      <c r="BK603" s="19"/>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s="5" customFormat="1" hidden="1" outlineLevel="2" x14ac:dyDescent="0.2">
      <c r="A604" s="19"/>
      <c r="B604" s="19"/>
      <c r="C604" s="35"/>
      <c r="D604" s="469"/>
      <c r="E604" s="281">
        <v>6</v>
      </c>
      <c r="F604" s="37"/>
      <c r="G604" s="305"/>
      <c r="H604" s="307"/>
      <c r="I604" s="307"/>
      <c r="J604" s="307"/>
      <c r="K604" s="307"/>
      <c r="L604" s="306"/>
      <c r="M604" s="161">
        <f>IF(A10taxstdlife="n/a","n/a",IF(M$3&gt;(A10taxstdlife+$E604),((Input!$L$152+Input!$L$118)*$L$7)-SUM($L604:L604),((Input!$L$152+Input!$L$118)*$L$7)/A10taxstdlife))</f>
        <v>0</v>
      </c>
      <c r="N604" s="161">
        <f>IF(A10taxstdlife="n/a","n/a",IF(N$3&gt;(A10taxstdlife+$E604),((Input!$L$152+Input!$L$118)*$L$7)-SUM($L604:M604),((Input!$L$152+Input!$L$118)*$L$7)/A10taxstdlife))</f>
        <v>0</v>
      </c>
      <c r="O604" s="161">
        <f>IF(A10taxstdlife="n/a","n/a",IF(O$3&gt;(A10taxstdlife+$E604),((Input!$L$152+Input!$L$118)*$L$7)-SUM($L604:N604),((Input!$L$152+Input!$L$118)*$L$7)/A10taxstdlife))</f>
        <v>0</v>
      </c>
      <c r="P604" s="161">
        <f>IF(A10taxstdlife="n/a","n/a",IF(P$3&gt;(A10taxstdlife+$E604),((Input!$L$152+Input!$L$118)*$L$7)-SUM($L604:O604),((Input!$L$152+Input!$L$118)*$L$7)/A10taxstdlife))</f>
        <v>0</v>
      </c>
      <c r="Q604" s="161">
        <f>IF(A10taxstdlife="n/a","n/a",IF(Q$3&gt;(A10taxstdlife+$E604),((Input!$L$152+Input!$L$118)*$L$7)-SUM($L604:P604),((Input!$L$152+Input!$L$118)*$L$7)/A10taxstdlife))</f>
        <v>0</v>
      </c>
      <c r="R604" s="161">
        <f>IF(A10taxstdlife="n/a","n/a",IF(R$3&gt;(A10taxstdlife+$E604),((Input!$L$152+Input!$L$118)*$L$7)-SUM($L604:Q604),((Input!$L$152+Input!$L$118)*$L$7)/A10taxstdlife))</f>
        <v>0</v>
      </c>
      <c r="S604" s="161">
        <f>IF(A10taxstdlife="n/a","n/a",IF(S$3&gt;(A10taxstdlife+$E604),((Input!$L$152+Input!$L$118)*$L$7)-SUM($L604:R604),((Input!$L$152+Input!$L$118)*$L$7)/A10taxstdlife))</f>
        <v>0</v>
      </c>
      <c r="T604" s="161">
        <f>IF(A10taxstdlife="n/a","n/a",IF(T$3&gt;(A10taxstdlife+$E604),((Input!$L$152+Input!$L$118)*$L$7)-SUM($L604:S604),((Input!$L$152+Input!$L$118)*$L$7)/A10taxstdlife))</f>
        <v>0</v>
      </c>
      <c r="U604" s="161">
        <f>IF(A10taxstdlife="n/a","n/a",IF(U$3&gt;(A10taxstdlife+$E604),((Input!$L$152+Input!$L$118)*$L$7)-SUM($L604:T604),((Input!$L$152+Input!$L$118)*$L$7)/A10taxstdlife))</f>
        <v>0</v>
      </c>
      <c r="V604" s="161">
        <f>IF(A10taxstdlife="n/a","n/a",IF(V$3&gt;(A10taxstdlife+$E604),((Input!$L$152+Input!$L$118)*$L$7)-SUM($L604:U604),((Input!$L$152+Input!$L$118)*$L$7)/A10taxstdlife))</f>
        <v>0</v>
      </c>
      <c r="W604" s="161">
        <f>IF(A10taxstdlife="n/a","n/a",IF(W$3&gt;(A10taxstdlife+$E604),((Input!$L$152+Input!$L$118)*$L$7)-SUM($L604:V604),((Input!$L$152+Input!$L$118)*$L$7)/A10taxstdlife))</f>
        <v>0</v>
      </c>
      <c r="X604" s="161">
        <f>IF(A10taxstdlife="n/a","n/a",IF(X$3&gt;(A10taxstdlife+$E604),((Input!$L$152+Input!$L$118)*$L$7)-SUM($L604:W604),((Input!$L$152+Input!$L$118)*$L$7)/A10taxstdlife))</f>
        <v>0</v>
      </c>
      <c r="Y604" s="161">
        <f>IF(A10taxstdlife="n/a","n/a",IF(Y$3&gt;(A10taxstdlife+$E604),((Input!$L$152+Input!$L$118)*$L$7)-SUM($L604:X604),((Input!$L$152+Input!$L$118)*$L$7)/A10taxstdlife))</f>
        <v>0</v>
      </c>
      <c r="Z604" s="161">
        <f>IF(A10taxstdlife="n/a","n/a",IF(Z$3&gt;(A10taxstdlife+$E604),((Input!$L$152+Input!$L$118)*$L$7)-SUM($L604:Y604),((Input!$L$152+Input!$L$118)*$L$7)/A10taxstdlife))</f>
        <v>0</v>
      </c>
      <c r="AA604" s="161">
        <f>IF(A10taxstdlife="n/a","n/a",IF(AA$3&gt;(A10taxstdlife+$E604),((Input!$L$152+Input!$L$118)*$L$7)-SUM($L604:Z604),((Input!$L$152+Input!$L$118)*$L$7)/A10taxstdlife))</f>
        <v>0</v>
      </c>
      <c r="AB604" s="161">
        <f>IF(A10taxstdlife="n/a","n/a",IF(AB$3&gt;(A10taxstdlife+$E604),((Input!$L$152+Input!$L$118)*$L$7)-SUM($L604:AA604),((Input!$L$152+Input!$L$118)*$L$7)/A10taxstdlife))</f>
        <v>0</v>
      </c>
      <c r="AC604" s="161">
        <f>IF(A10taxstdlife="n/a","n/a",IF(AC$3&gt;(A10taxstdlife+$E604),((Input!$L$152+Input!$L$118)*$L$7)-SUM($L604:AB604),((Input!$L$152+Input!$L$118)*$L$7)/A10taxstdlife))</f>
        <v>0</v>
      </c>
      <c r="AD604" s="161">
        <f>IF(A10taxstdlife="n/a","n/a",IF(AD$3&gt;(A10taxstdlife+$E604),((Input!$L$152+Input!$L$118)*$L$7)-SUM($L604:AC604),((Input!$L$152+Input!$L$118)*$L$7)/A10taxstdlife))</f>
        <v>0</v>
      </c>
      <c r="AE604" s="161">
        <f>IF(A10taxstdlife="n/a","n/a",IF(AE$3&gt;(A10taxstdlife+$E604),((Input!$L$152+Input!$L$118)*$L$7)-SUM($L604:AD604),((Input!$L$152+Input!$L$118)*$L$7)/A10taxstdlife))</f>
        <v>0</v>
      </c>
      <c r="AF604" s="161">
        <f>IF(A10taxstdlife="n/a","n/a",IF(AF$3&gt;(A10taxstdlife+$E604),((Input!$L$152+Input!$L$118)*$L$7)-SUM($L604:AE604),((Input!$L$152+Input!$L$118)*$L$7)/A10taxstdlife))</f>
        <v>0</v>
      </c>
      <c r="AG604" s="161">
        <f>IF(A10taxstdlife="n/a","n/a",IF(AG$3&gt;(A10taxstdlife+$E604),((Input!$L$152+Input!$L$118)*$L$7)-SUM($L604:AF604),((Input!$L$152+Input!$L$118)*$L$7)/A10taxstdlife))</f>
        <v>0</v>
      </c>
      <c r="AH604" s="161">
        <f>IF(A10taxstdlife="n/a","n/a",IF(AH$3&gt;(A10taxstdlife+$E604),((Input!$L$152+Input!$L$118)*$L$7)-SUM($L604:AG604),((Input!$L$152+Input!$L$118)*$L$7)/A10taxstdlife))</f>
        <v>0</v>
      </c>
      <c r="AI604" s="161">
        <f>IF(A10taxstdlife="n/a","n/a",IF(AI$3&gt;(A10taxstdlife+$E604),((Input!$L$152+Input!$L$118)*$L$7)-SUM($L604:AH604),((Input!$L$152+Input!$L$118)*$L$7)/A10taxstdlife))</f>
        <v>0</v>
      </c>
      <c r="AJ604" s="161">
        <f>IF(A10taxstdlife="n/a","n/a",IF(AJ$3&gt;(A10taxstdlife+$E604),((Input!$L$152+Input!$L$118)*$L$7)-SUM($L604:AI604),((Input!$L$152+Input!$L$118)*$L$7)/A10taxstdlife))</f>
        <v>0</v>
      </c>
      <c r="AK604" s="161">
        <f>IF(A10taxstdlife="n/a","n/a",IF(AK$3&gt;(A10taxstdlife+$E604),((Input!$L$152+Input!$L$118)*$L$7)-SUM($L604:AJ604),((Input!$L$152+Input!$L$118)*$L$7)/A10taxstdlife))</f>
        <v>0</v>
      </c>
      <c r="AL604" s="161">
        <f>IF(A10taxstdlife="n/a","n/a",IF(AL$3&gt;(A10taxstdlife+$E604),((Input!$L$152+Input!$L$118)*$L$7)-SUM($L604:AK604),((Input!$L$152+Input!$L$118)*$L$7)/A10taxstdlife))</f>
        <v>0</v>
      </c>
      <c r="AM604" s="161">
        <f>IF(A10taxstdlife="n/a","n/a",IF(AM$3&gt;(A10taxstdlife+$E604),((Input!$L$152+Input!$L$118)*$L$7)-SUM($L604:AL604),((Input!$L$152+Input!$L$118)*$L$7)/A10taxstdlife))</f>
        <v>0</v>
      </c>
      <c r="AN604" s="161">
        <f>IF(A10taxstdlife="n/a","n/a",IF(AN$3&gt;(A10taxstdlife+$E604),((Input!$L$152+Input!$L$118)*$L$7)-SUM($L604:AM604),((Input!$L$152+Input!$L$118)*$L$7)/A10taxstdlife))</f>
        <v>0</v>
      </c>
      <c r="AO604" s="161">
        <f>IF(A10taxstdlife="n/a","n/a",IF(AO$3&gt;(A10taxstdlife+$E604),((Input!$L$152+Input!$L$118)*$L$7)-SUM($L604:AN604),((Input!$L$152+Input!$L$118)*$L$7)/A10taxstdlife))</f>
        <v>0</v>
      </c>
      <c r="AP604" s="161">
        <f>IF(A10taxstdlife="n/a","n/a",IF(AP$3&gt;(A10taxstdlife+$E604),((Input!$L$152+Input!$L$118)*$L$7)-SUM($L604:AO604),((Input!$L$152+Input!$L$118)*$L$7)/A10taxstdlife))</f>
        <v>0</v>
      </c>
      <c r="AQ604" s="161">
        <f>IF(A10taxstdlife="n/a","n/a",IF(AQ$3&gt;(A10taxstdlife+$E604),((Input!$L$152+Input!$L$118)*$L$7)-SUM($L604:AP604),((Input!$L$152+Input!$L$118)*$L$7)/A10taxstdlife))</f>
        <v>0</v>
      </c>
      <c r="AR604" s="161">
        <f>IF(A10taxstdlife="n/a","n/a",IF(AR$3&gt;(A10taxstdlife+$E604),((Input!$L$152+Input!$L$118)*$L$7)-SUM($L604:AQ604),((Input!$L$152+Input!$L$118)*$L$7)/A10taxstdlife))</f>
        <v>0</v>
      </c>
      <c r="AS604" s="161">
        <f>IF(A10taxstdlife="n/a","n/a",IF(AS$3&gt;(A10taxstdlife+$E604),((Input!$L$152+Input!$L$118)*$L$7)-SUM($L604:AR604),((Input!$L$152+Input!$L$118)*$L$7)/A10taxstdlife))</f>
        <v>0</v>
      </c>
      <c r="AT604" s="161">
        <f>IF(A10taxstdlife="n/a","n/a",IF(AT$3&gt;(A10taxstdlife+$E604),((Input!$L$152+Input!$L$118)*$L$7)-SUM($L604:AS604),((Input!$L$152+Input!$L$118)*$L$7)/A10taxstdlife))</f>
        <v>0</v>
      </c>
      <c r="AU604" s="161">
        <f>IF(A10taxstdlife="n/a","n/a",IF(AU$3&gt;(A10taxstdlife+$E604),((Input!$L$152+Input!$L$118)*$L$7)-SUM($L604:AT604),((Input!$L$152+Input!$L$118)*$L$7)/A10taxstdlife))</f>
        <v>0</v>
      </c>
      <c r="AV604" s="161">
        <f>IF(A10taxstdlife="n/a","n/a",IF(AV$3&gt;(A10taxstdlife+$E604),((Input!$L$152+Input!$L$118)*$L$7)-SUM($L604:AU604),((Input!$L$152+Input!$L$118)*$L$7)/A10taxstdlife))</f>
        <v>0</v>
      </c>
      <c r="AW604" s="161">
        <f>IF(A10taxstdlife="n/a","n/a",IF(AW$3&gt;(A10taxstdlife+$E604),((Input!$L$152+Input!$L$118)*$L$7)-SUM($L604:AV604),((Input!$L$152+Input!$L$118)*$L$7)/A10taxstdlife))</f>
        <v>0</v>
      </c>
      <c r="AX604" s="161">
        <f>IF(A10taxstdlife="n/a","n/a",IF(AX$3&gt;(A10taxstdlife+$E604),((Input!$L$152+Input!$L$118)*$L$7)-SUM($L604:AW604),((Input!$L$152+Input!$L$118)*$L$7)/A10taxstdlife))</f>
        <v>0</v>
      </c>
      <c r="AY604" s="161">
        <f>IF(A10taxstdlife="n/a","n/a",IF(AY$3&gt;(A10taxstdlife+$E604),((Input!$L$152+Input!$L$118)*$L$7)-SUM($L604:AX604),((Input!$L$152+Input!$L$118)*$L$7)/A10taxstdlife))</f>
        <v>0</v>
      </c>
      <c r="AZ604" s="161">
        <f>IF(A10taxstdlife="n/a","n/a",IF(AZ$3&gt;(A10taxstdlife+$E604),((Input!$L$152+Input!$L$118)*$L$7)-SUM($L604:AY604),((Input!$L$152+Input!$L$118)*$L$7)/A10taxstdlife))</f>
        <v>0</v>
      </c>
      <c r="BA604" s="161">
        <f>IF(A10taxstdlife="n/a","n/a",IF(BA$3&gt;(A10taxstdlife+$E604),((Input!$L$152+Input!$L$118)*$L$7)-SUM($L604:AZ604),((Input!$L$152+Input!$L$118)*$L$7)/A10taxstdlife))</f>
        <v>0</v>
      </c>
      <c r="BB604" s="161">
        <f>IF(A10taxstdlife="n/a","n/a",IF(BB$3&gt;(A10taxstdlife+$E604),((Input!$L$152+Input!$L$118)*$L$7)-SUM($L604:BA604),((Input!$L$152+Input!$L$118)*$L$7)/A10taxstdlife))</f>
        <v>0</v>
      </c>
      <c r="BC604" s="161">
        <f>IF(A10taxstdlife="n/a","n/a",IF(BC$3&gt;(A10taxstdlife+$E604),((Input!$L$152+Input!$L$118)*$L$7)-SUM($L604:BB604),((Input!$L$152+Input!$L$118)*$L$7)/A10taxstdlife))</f>
        <v>0</v>
      </c>
      <c r="BD604" s="161">
        <f>IF(A10taxstdlife="n/a","n/a",IF(BD$3&gt;(A10taxstdlife+$E604),((Input!$L$152+Input!$L$118)*$L$7)-SUM($L604:BC604),((Input!$L$152+Input!$L$118)*$L$7)/A10taxstdlife))</f>
        <v>0</v>
      </c>
      <c r="BE604" s="161">
        <f>IF(A10taxstdlife="n/a","n/a",IF(BE$3&gt;(A10taxstdlife+$E604),((Input!$L$152+Input!$L$118)*$L$7)-SUM($L604:BD604),((Input!$L$152+Input!$L$118)*$L$7)/A10taxstdlife))</f>
        <v>0</v>
      </c>
      <c r="BF604" s="161">
        <f>IF(A10taxstdlife="n/a","n/a",IF(BF$3&gt;(A10taxstdlife+$E604),((Input!$L$152+Input!$L$118)*$L$7)-SUM($L604:BE604),((Input!$L$152+Input!$L$118)*$L$7)/A10taxstdlife))</f>
        <v>0</v>
      </c>
      <c r="BG604" s="161">
        <f>IF(A10taxstdlife="n/a","n/a",IF(BG$3&gt;(A10taxstdlife+$E604),((Input!$L$152+Input!$L$118)*$L$7)-SUM($L604:BF604),((Input!$L$152+Input!$L$118)*$L$7)/A10taxstdlife))</f>
        <v>0</v>
      </c>
      <c r="BH604" s="161">
        <f>IF(A10taxstdlife="n/a","n/a",IF(BH$3&gt;(A10taxstdlife+$E604),((Input!$L$152+Input!$L$118)*$L$7)-SUM($L604:BG604),((Input!$L$152+Input!$L$118)*$L$7)/A10taxstdlife))</f>
        <v>0</v>
      </c>
      <c r="BI604" s="161">
        <f>IF(A10taxstdlife="n/a","n/a",IF(BI$3&gt;(A10taxstdlife+$E604),((Input!$L$152+Input!$L$118)*$L$7)-SUM($L604:BH604),((Input!$L$152+Input!$L$118)*$L$7)/A10taxstdlife))</f>
        <v>0</v>
      </c>
      <c r="BJ604" s="19"/>
      <c r="BK604" s="19"/>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s="5" customFormat="1" hidden="1" outlineLevel="2" x14ac:dyDescent="0.2">
      <c r="A605" s="19"/>
      <c r="B605" s="19"/>
      <c r="C605" s="35"/>
      <c r="D605" s="469"/>
      <c r="E605" s="281">
        <v>7</v>
      </c>
      <c r="F605" s="37"/>
      <c r="G605" s="305"/>
      <c r="H605" s="307"/>
      <c r="I605" s="307"/>
      <c r="J605" s="307"/>
      <c r="K605" s="307"/>
      <c r="L605" s="307"/>
      <c r="M605" s="306"/>
      <c r="N605" s="161">
        <f>IF(A10taxstdlife="n/a","n/a",IF(N$3&gt;(A10taxstdlife+$E605),((Input!$M$152+Input!$M$118)*$M$7)-SUM($M605:M605),((Input!$M$152+Input!$M$118)*$M$7)/A10taxstdlife))</f>
        <v>0</v>
      </c>
      <c r="O605" s="161">
        <f>IF(A10taxstdlife="n/a","n/a",IF(O$3&gt;(A10taxstdlife+$E605),((Input!$M$152+Input!$M$118)*$M$7)-SUM($M605:N605),((Input!$M$152+Input!$M$118)*$M$7)/A10taxstdlife))</f>
        <v>0</v>
      </c>
      <c r="P605" s="161">
        <f>IF(A10taxstdlife="n/a","n/a",IF(P$3&gt;(A10taxstdlife+$E605),((Input!$M$152+Input!$M$118)*$M$7)-SUM($M605:O605),((Input!$M$152+Input!$M$118)*$M$7)/A10taxstdlife))</f>
        <v>0</v>
      </c>
      <c r="Q605" s="161">
        <f>IF(A10taxstdlife="n/a","n/a",IF(Q$3&gt;(A10taxstdlife+$E605),((Input!$M$152+Input!$M$118)*$M$7)-SUM($M605:P605),((Input!$M$152+Input!$M$118)*$M$7)/A10taxstdlife))</f>
        <v>0</v>
      </c>
      <c r="R605" s="161">
        <f>IF(A10taxstdlife="n/a","n/a",IF(R$3&gt;(A10taxstdlife+$E605),((Input!$M$152+Input!$M$118)*$M$7)-SUM($M605:Q605),((Input!$M$152+Input!$M$118)*$M$7)/A10taxstdlife))</f>
        <v>0</v>
      </c>
      <c r="S605" s="161">
        <f>IF(A10taxstdlife="n/a","n/a",IF(S$3&gt;(A10taxstdlife+$E605),((Input!$M$152+Input!$M$118)*$M$7)-SUM($M605:R605),((Input!$M$152+Input!$M$118)*$M$7)/A10taxstdlife))</f>
        <v>0</v>
      </c>
      <c r="T605" s="161">
        <f>IF(A10taxstdlife="n/a","n/a",IF(T$3&gt;(A10taxstdlife+$E605),((Input!$M$152+Input!$M$118)*$M$7)-SUM($M605:S605),((Input!$M$152+Input!$M$118)*$M$7)/A10taxstdlife))</f>
        <v>0</v>
      </c>
      <c r="U605" s="161">
        <f>IF(A10taxstdlife="n/a","n/a",IF(U$3&gt;(A10taxstdlife+$E605),((Input!$M$152+Input!$M$118)*$M$7)-SUM($M605:T605),((Input!$M$152+Input!$M$118)*$M$7)/A10taxstdlife))</f>
        <v>0</v>
      </c>
      <c r="V605" s="161">
        <f>IF(A10taxstdlife="n/a","n/a",IF(V$3&gt;(A10taxstdlife+$E605),((Input!$M$152+Input!$M$118)*$M$7)-SUM($M605:U605),((Input!$M$152+Input!$M$118)*$M$7)/A10taxstdlife))</f>
        <v>0</v>
      </c>
      <c r="W605" s="161">
        <f>IF(A10taxstdlife="n/a","n/a",IF(W$3&gt;(A10taxstdlife+$E605),((Input!$M$152+Input!$M$118)*$M$7)-SUM($M605:V605),((Input!$M$152+Input!$M$118)*$M$7)/A10taxstdlife))</f>
        <v>0</v>
      </c>
      <c r="X605" s="161">
        <f>IF(A10taxstdlife="n/a","n/a",IF(X$3&gt;(A10taxstdlife+$E605),((Input!$M$152+Input!$M$118)*$M$7)-SUM($M605:W605),((Input!$M$152+Input!$M$118)*$M$7)/A10taxstdlife))</f>
        <v>0</v>
      </c>
      <c r="Y605" s="161">
        <f>IF(A10taxstdlife="n/a","n/a",IF(Y$3&gt;(A10taxstdlife+$E605),((Input!$M$152+Input!$M$118)*$M$7)-SUM($M605:X605),((Input!$M$152+Input!$M$118)*$M$7)/A10taxstdlife))</f>
        <v>0</v>
      </c>
      <c r="Z605" s="161">
        <f>IF(A10taxstdlife="n/a","n/a",IF(Z$3&gt;(A10taxstdlife+$E605),((Input!$M$152+Input!$M$118)*$M$7)-SUM($M605:Y605),((Input!$M$152+Input!$M$118)*$M$7)/A10taxstdlife))</f>
        <v>0</v>
      </c>
      <c r="AA605" s="161">
        <f>IF(A10taxstdlife="n/a","n/a",IF(AA$3&gt;(A10taxstdlife+$E605),((Input!$M$152+Input!$M$118)*$M$7)-SUM($M605:Z605),((Input!$M$152+Input!$M$118)*$M$7)/A10taxstdlife))</f>
        <v>0</v>
      </c>
      <c r="AB605" s="161">
        <f>IF(A10taxstdlife="n/a","n/a",IF(AB$3&gt;(A10taxstdlife+$E605),((Input!$M$152+Input!$M$118)*$M$7)-SUM($M605:AA605),((Input!$M$152+Input!$M$118)*$M$7)/A10taxstdlife))</f>
        <v>0</v>
      </c>
      <c r="AC605" s="161">
        <f>IF(A10taxstdlife="n/a","n/a",IF(AC$3&gt;(A10taxstdlife+$E605),((Input!$M$152+Input!$M$118)*$M$7)-SUM($M605:AB605),((Input!$M$152+Input!$M$118)*$M$7)/A10taxstdlife))</f>
        <v>0</v>
      </c>
      <c r="AD605" s="161">
        <f>IF(A10taxstdlife="n/a","n/a",IF(AD$3&gt;(A10taxstdlife+$E605),((Input!$M$152+Input!$M$118)*$M$7)-SUM($M605:AC605),((Input!$M$152+Input!$M$118)*$M$7)/A10taxstdlife))</f>
        <v>0</v>
      </c>
      <c r="AE605" s="161">
        <f>IF(A10taxstdlife="n/a","n/a",IF(AE$3&gt;(A10taxstdlife+$E605),((Input!$M$152+Input!$M$118)*$M$7)-SUM($M605:AD605),((Input!$M$152+Input!$M$118)*$M$7)/A10taxstdlife))</f>
        <v>0</v>
      </c>
      <c r="AF605" s="161">
        <f>IF(A10taxstdlife="n/a","n/a",IF(AF$3&gt;(A10taxstdlife+$E605),((Input!$M$152+Input!$M$118)*$M$7)-SUM($M605:AE605),((Input!$M$152+Input!$M$118)*$M$7)/A10taxstdlife))</f>
        <v>0</v>
      </c>
      <c r="AG605" s="161">
        <f>IF(A10taxstdlife="n/a","n/a",IF(AG$3&gt;(A10taxstdlife+$E605),((Input!$M$152+Input!$M$118)*$M$7)-SUM($M605:AF605),((Input!$M$152+Input!$M$118)*$M$7)/A10taxstdlife))</f>
        <v>0</v>
      </c>
      <c r="AH605" s="161">
        <f>IF(A10taxstdlife="n/a","n/a",IF(AH$3&gt;(A10taxstdlife+$E605),((Input!$M$152+Input!$M$118)*$M$7)-SUM($M605:AG605),((Input!$M$152+Input!$M$118)*$M$7)/A10taxstdlife))</f>
        <v>0</v>
      </c>
      <c r="AI605" s="161">
        <f>IF(A10taxstdlife="n/a","n/a",IF(AI$3&gt;(A10taxstdlife+$E605),((Input!$M$152+Input!$M$118)*$M$7)-SUM($M605:AH605),((Input!$M$152+Input!$M$118)*$M$7)/A10taxstdlife))</f>
        <v>0</v>
      </c>
      <c r="AJ605" s="161">
        <f>IF(A10taxstdlife="n/a","n/a",IF(AJ$3&gt;(A10taxstdlife+$E605),((Input!$M$152+Input!$M$118)*$M$7)-SUM($M605:AI605),((Input!$M$152+Input!$M$118)*$M$7)/A10taxstdlife))</f>
        <v>0</v>
      </c>
      <c r="AK605" s="161">
        <f>IF(A10taxstdlife="n/a","n/a",IF(AK$3&gt;(A10taxstdlife+$E605),((Input!$M$152+Input!$M$118)*$M$7)-SUM($M605:AJ605),((Input!$M$152+Input!$M$118)*$M$7)/A10taxstdlife))</f>
        <v>0</v>
      </c>
      <c r="AL605" s="161">
        <f>IF(A10taxstdlife="n/a","n/a",IF(AL$3&gt;(A10taxstdlife+$E605),((Input!$M$152+Input!$M$118)*$M$7)-SUM($M605:AK605),((Input!$M$152+Input!$M$118)*$M$7)/A10taxstdlife))</f>
        <v>0</v>
      </c>
      <c r="AM605" s="161">
        <f>IF(A10taxstdlife="n/a","n/a",IF(AM$3&gt;(A10taxstdlife+$E605),((Input!$M$152+Input!$M$118)*$M$7)-SUM($M605:AL605),((Input!$M$152+Input!$M$118)*$M$7)/A10taxstdlife))</f>
        <v>0</v>
      </c>
      <c r="AN605" s="161">
        <f>IF(A10taxstdlife="n/a","n/a",IF(AN$3&gt;(A10taxstdlife+$E605),((Input!$M$152+Input!$M$118)*$M$7)-SUM($M605:AM605),((Input!$M$152+Input!$M$118)*$M$7)/A10taxstdlife))</f>
        <v>0</v>
      </c>
      <c r="AO605" s="161">
        <f>IF(A10taxstdlife="n/a","n/a",IF(AO$3&gt;(A10taxstdlife+$E605),((Input!$M$152+Input!$M$118)*$M$7)-SUM($M605:AN605),((Input!$M$152+Input!$M$118)*$M$7)/A10taxstdlife))</f>
        <v>0</v>
      </c>
      <c r="AP605" s="161">
        <f>IF(A10taxstdlife="n/a","n/a",IF(AP$3&gt;(A10taxstdlife+$E605),((Input!$M$152+Input!$M$118)*$M$7)-SUM($M605:AO605),((Input!$M$152+Input!$M$118)*$M$7)/A10taxstdlife))</f>
        <v>0</v>
      </c>
      <c r="AQ605" s="161">
        <f>IF(A10taxstdlife="n/a","n/a",IF(AQ$3&gt;(A10taxstdlife+$E605),((Input!$M$152+Input!$M$118)*$M$7)-SUM($M605:AP605),((Input!$M$152+Input!$M$118)*$M$7)/A10taxstdlife))</f>
        <v>0</v>
      </c>
      <c r="AR605" s="161">
        <f>IF(A10taxstdlife="n/a","n/a",IF(AR$3&gt;(A10taxstdlife+$E605),((Input!$M$152+Input!$M$118)*$M$7)-SUM($M605:AQ605),((Input!$M$152+Input!$M$118)*$M$7)/A10taxstdlife))</f>
        <v>0</v>
      </c>
      <c r="AS605" s="161">
        <f>IF(A10taxstdlife="n/a","n/a",IF(AS$3&gt;(A10taxstdlife+$E605),((Input!$M$152+Input!$M$118)*$M$7)-SUM($M605:AR605),((Input!$M$152+Input!$M$118)*$M$7)/A10taxstdlife))</f>
        <v>0</v>
      </c>
      <c r="AT605" s="161">
        <f>IF(A10taxstdlife="n/a","n/a",IF(AT$3&gt;(A10taxstdlife+$E605),((Input!$M$152+Input!$M$118)*$M$7)-SUM($M605:AS605),((Input!$M$152+Input!$M$118)*$M$7)/A10taxstdlife))</f>
        <v>0</v>
      </c>
      <c r="AU605" s="161">
        <f>IF(A10taxstdlife="n/a","n/a",IF(AU$3&gt;(A10taxstdlife+$E605),((Input!$M$152+Input!$M$118)*$M$7)-SUM($M605:AT605),((Input!$M$152+Input!$M$118)*$M$7)/A10taxstdlife))</f>
        <v>0</v>
      </c>
      <c r="AV605" s="161">
        <f>IF(A10taxstdlife="n/a","n/a",IF(AV$3&gt;(A10taxstdlife+$E605),((Input!$M$152+Input!$M$118)*$M$7)-SUM($M605:AU605),((Input!$M$152+Input!$M$118)*$M$7)/A10taxstdlife))</f>
        <v>0</v>
      </c>
      <c r="AW605" s="161">
        <f>IF(A10taxstdlife="n/a","n/a",IF(AW$3&gt;(A10taxstdlife+$E605),((Input!$M$152+Input!$M$118)*$M$7)-SUM($M605:AV605),((Input!$M$152+Input!$M$118)*$M$7)/A10taxstdlife))</f>
        <v>0</v>
      </c>
      <c r="AX605" s="161">
        <f>IF(A10taxstdlife="n/a","n/a",IF(AX$3&gt;(A10taxstdlife+$E605),((Input!$M$152+Input!$M$118)*$M$7)-SUM($M605:AW605),((Input!$M$152+Input!$M$118)*$M$7)/A10taxstdlife))</f>
        <v>0</v>
      </c>
      <c r="AY605" s="161">
        <f>IF(A10taxstdlife="n/a","n/a",IF(AY$3&gt;(A10taxstdlife+$E605),((Input!$M$152+Input!$M$118)*$M$7)-SUM($M605:AX605),((Input!$M$152+Input!$M$118)*$M$7)/A10taxstdlife))</f>
        <v>0</v>
      </c>
      <c r="AZ605" s="161">
        <f>IF(A10taxstdlife="n/a","n/a",IF(AZ$3&gt;(A10taxstdlife+$E605),((Input!$M$152+Input!$M$118)*$M$7)-SUM($M605:AY605),((Input!$M$152+Input!$M$118)*$M$7)/A10taxstdlife))</f>
        <v>0</v>
      </c>
      <c r="BA605" s="161">
        <f>IF(A10taxstdlife="n/a","n/a",IF(BA$3&gt;(A10taxstdlife+$E605),((Input!$M$152+Input!$M$118)*$M$7)-SUM($M605:AZ605),((Input!$M$152+Input!$M$118)*$M$7)/A10taxstdlife))</f>
        <v>0</v>
      </c>
      <c r="BB605" s="161">
        <f>IF(A10taxstdlife="n/a","n/a",IF(BB$3&gt;(A10taxstdlife+$E605),((Input!$M$152+Input!$M$118)*$M$7)-SUM($M605:BA605),((Input!$M$152+Input!$M$118)*$M$7)/A10taxstdlife))</f>
        <v>0</v>
      </c>
      <c r="BC605" s="161">
        <f>IF(A10taxstdlife="n/a","n/a",IF(BC$3&gt;(A10taxstdlife+$E605),((Input!$M$152+Input!$M$118)*$M$7)-SUM($M605:BB605),((Input!$M$152+Input!$M$118)*$M$7)/A10taxstdlife))</f>
        <v>0</v>
      </c>
      <c r="BD605" s="161">
        <f>IF(A10taxstdlife="n/a","n/a",IF(BD$3&gt;(A10taxstdlife+$E605),((Input!$M$152+Input!$M$118)*$M$7)-SUM($M605:BC605),((Input!$M$152+Input!$M$118)*$M$7)/A10taxstdlife))</f>
        <v>0</v>
      </c>
      <c r="BE605" s="161">
        <f>IF(A10taxstdlife="n/a","n/a",IF(BE$3&gt;(A10taxstdlife+$E605),((Input!$M$152+Input!$M$118)*$M$7)-SUM($M605:BD605),((Input!$M$152+Input!$M$118)*$M$7)/A10taxstdlife))</f>
        <v>0</v>
      </c>
      <c r="BF605" s="161">
        <f>IF(A10taxstdlife="n/a","n/a",IF(BF$3&gt;(A10taxstdlife+$E605),((Input!$M$152+Input!$M$118)*$M$7)-SUM($M605:BE605),((Input!$M$152+Input!$M$118)*$M$7)/A10taxstdlife))</f>
        <v>0</v>
      </c>
      <c r="BG605" s="161">
        <f>IF(A10taxstdlife="n/a","n/a",IF(BG$3&gt;(A10taxstdlife+$E605),((Input!$M$152+Input!$M$118)*$M$7)-SUM($M605:BF605),((Input!$M$152+Input!$M$118)*$M$7)/A10taxstdlife))</f>
        <v>0</v>
      </c>
      <c r="BH605" s="161">
        <f>IF(A10taxstdlife="n/a","n/a",IF(BH$3&gt;(A10taxstdlife+$E605),((Input!$M$152+Input!$M$118)*$M$7)-SUM($M605:BG605),((Input!$M$152+Input!$M$118)*$M$7)/A10taxstdlife))</f>
        <v>0</v>
      </c>
      <c r="BI605" s="161">
        <f>IF(A10taxstdlife="n/a","n/a",IF(BI$3&gt;(A10taxstdlife+$E605),((Input!$M$152+Input!$M$118)*$M$7)-SUM($M605:BH605),((Input!$M$152+Input!$M$118)*$M$7)/A10taxstdlife))</f>
        <v>0</v>
      </c>
      <c r="BJ605" s="19"/>
      <c r="BK605" s="19"/>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s="5" customFormat="1" hidden="1" outlineLevel="2" x14ac:dyDescent="0.2">
      <c r="A606" s="19"/>
      <c r="B606" s="19"/>
      <c r="C606" s="35"/>
      <c r="D606" s="469"/>
      <c r="E606" s="281">
        <v>8</v>
      </c>
      <c r="F606" s="37"/>
      <c r="G606" s="305"/>
      <c r="H606" s="307"/>
      <c r="I606" s="307"/>
      <c r="J606" s="307"/>
      <c r="K606" s="307"/>
      <c r="L606" s="307"/>
      <c r="M606" s="307"/>
      <c r="N606" s="306"/>
      <c r="O606" s="161">
        <f>IF(A10taxstdlife="n/a","n/a",IF(O$3&gt;(A10taxstdlife+$E606),((Input!$N$152+Input!$N$118)*$N$7)-SUM($N606:N606),((Input!$N$152+Input!$N$118)*$N$7)/A10taxstdlife))</f>
        <v>0</v>
      </c>
      <c r="P606" s="161">
        <f>IF(A10taxstdlife="n/a","n/a",IF(P$3&gt;(A10taxstdlife+$E606),((Input!$N$152+Input!$N$118)*$N$7)-SUM($N606:O606),((Input!$N$152+Input!$N$118)*$N$7)/A10taxstdlife))</f>
        <v>0</v>
      </c>
      <c r="Q606" s="161">
        <f>IF(A10taxstdlife="n/a","n/a",IF(Q$3&gt;(A10taxstdlife+$E606),((Input!$N$152+Input!$N$118)*$N$7)-SUM($N606:P606),((Input!$N$152+Input!$N$118)*$N$7)/A10taxstdlife))</f>
        <v>0</v>
      </c>
      <c r="R606" s="161">
        <f>IF(A10taxstdlife="n/a","n/a",IF(R$3&gt;(A10taxstdlife+$E606),((Input!$N$152+Input!$N$118)*$N$7)-SUM($N606:Q606),((Input!$N$152+Input!$N$118)*$N$7)/A10taxstdlife))</f>
        <v>0</v>
      </c>
      <c r="S606" s="161">
        <f>IF(A10taxstdlife="n/a","n/a",IF(S$3&gt;(A10taxstdlife+$E606),((Input!$N$152+Input!$N$118)*$N$7)-SUM($N606:R606),((Input!$N$152+Input!$N$118)*$N$7)/A10taxstdlife))</f>
        <v>0</v>
      </c>
      <c r="T606" s="161">
        <f>IF(A10taxstdlife="n/a","n/a",IF(T$3&gt;(A10taxstdlife+$E606),((Input!$N$152+Input!$N$118)*$N$7)-SUM($N606:S606),((Input!$N$152+Input!$N$118)*$N$7)/A10taxstdlife))</f>
        <v>0</v>
      </c>
      <c r="U606" s="161">
        <f>IF(A10taxstdlife="n/a","n/a",IF(U$3&gt;(A10taxstdlife+$E606),((Input!$N$152+Input!$N$118)*$N$7)-SUM($N606:T606),((Input!$N$152+Input!$N$118)*$N$7)/A10taxstdlife))</f>
        <v>0</v>
      </c>
      <c r="V606" s="161">
        <f>IF(A10taxstdlife="n/a","n/a",IF(V$3&gt;(A10taxstdlife+$E606),((Input!$N$152+Input!$N$118)*$N$7)-SUM($N606:U606),((Input!$N$152+Input!$N$118)*$N$7)/A10taxstdlife))</f>
        <v>0</v>
      </c>
      <c r="W606" s="161">
        <f>IF(A10taxstdlife="n/a","n/a",IF(W$3&gt;(A10taxstdlife+$E606),((Input!$N$152+Input!$N$118)*$N$7)-SUM($N606:V606),((Input!$N$152+Input!$N$118)*$N$7)/A10taxstdlife))</f>
        <v>0</v>
      </c>
      <c r="X606" s="161">
        <f>IF(A10taxstdlife="n/a","n/a",IF(X$3&gt;(A10taxstdlife+$E606),((Input!$N$152+Input!$N$118)*$N$7)-SUM($N606:W606),((Input!$N$152+Input!$N$118)*$N$7)/A10taxstdlife))</f>
        <v>0</v>
      </c>
      <c r="Y606" s="161">
        <f>IF(A10taxstdlife="n/a","n/a",IF(Y$3&gt;(A10taxstdlife+$E606),((Input!$N$152+Input!$N$118)*$N$7)-SUM($N606:X606),((Input!$N$152+Input!$N$118)*$N$7)/A10taxstdlife))</f>
        <v>0</v>
      </c>
      <c r="Z606" s="161">
        <f>IF(A10taxstdlife="n/a","n/a",IF(Z$3&gt;(A10taxstdlife+$E606),((Input!$N$152+Input!$N$118)*$N$7)-SUM($N606:Y606),((Input!$N$152+Input!$N$118)*$N$7)/A10taxstdlife))</f>
        <v>0</v>
      </c>
      <c r="AA606" s="161">
        <f>IF(A10taxstdlife="n/a","n/a",IF(AA$3&gt;(A10taxstdlife+$E606),((Input!$N$152+Input!$N$118)*$N$7)-SUM($N606:Z606),((Input!$N$152+Input!$N$118)*$N$7)/A10taxstdlife))</f>
        <v>0</v>
      </c>
      <c r="AB606" s="161">
        <f>IF(A10taxstdlife="n/a","n/a",IF(AB$3&gt;(A10taxstdlife+$E606),((Input!$N$152+Input!$N$118)*$N$7)-SUM($N606:AA606),((Input!$N$152+Input!$N$118)*$N$7)/A10taxstdlife))</f>
        <v>0</v>
      </c>
      <c r="AC606" s="161">
        <f>IF(A10taxstdlife="n/a","n/a",IF(AC$3&gt;(A10taxstdlife+$E606),((Input!$N$152+Input!$N$118)*$N$7)-SUM($N606:AB606),((Input!$N$152+Input!$N$118)*$N$7)/A10taxstdlife))</f>
        <v>0</v>
      </c>
      <c r="AD606" s="161">
        <f>IF(A10taxstdlife="n/a","n/a",IF(AD$3&gt;(A10taxstdlife+$E606),((Input!$N$152+Input!$N$118)*$N$7)-SUM($N606:AC606),((Input!$N$152+Input!$N$118)*$N$7)/A10taxstdlife))</f>
        <v>0</v>
      </c>
      <c r="AE606" s="161">
        <f>IF(A10taxstdlife="n/a","n/a",IF(AE$3&gt;(A10taxstdlife+$E606),((Input!$N$152+Input!$N$118)*$N$7)-SUM($N606:AD606),((Input!$N$152+Input!$N$118)*$N$7)/A10taxstdlife))</f>
        <v>0</v>
      </c>
      <c r="AF606" s="161">
        <f>IF(A10taxstdlife="n/a","n/a",IF(AF$3&gt;(A10taxstdlife+$E606),((Input!$N$152+Input!$N$118)*$N$7)-SUM($N606:AE606),((Input!$N$152+Input!$N$118)*$N$7)/A10taxstdlife))</f>
        <v>0</v>
      </c>
      <c r="AG606" s="161">
        <f>IF(A10taxstdlife="n/a","n/a",IF(AG$3&gt;(A10taxstdlife+$E606),((Input!$N$152+Input!$N$118)*$N$7)-SUM($N606:AF606),((Input!$N$152+Input!$N$118)*$N$7)/A10taxstdlife))</f>
        <v>0</v>
      </c>
      <c r="AH606" s="161">
        <f>IF(A10taxstdlife="n/a","n/a",IF(AH$3&gt;(A10taxstdlife+$E606),((Input!$N$152+Input!$N$118)*$N$7)-SUM($N606:AG606),((Input!$N$152+Input!$N$118)*$N$7)/A10taxstdlife))</f>
        <v>0</v>
      </c>
      <c r="AI606" s="161">
        <f>IF(A10taxstdlife="n/a","n/a",IF(AI$3&gt;(A10taxstdlife+$E606),((Input!$N$152+Input!$N$118)*$N$7)-SUM($N606:AH606),((Input!$N$152+Input!$N$118)*$N$7)/A10taxstdlife))</f>
        <v>0</v>
      </c>
      <c r="AJ606" s="161">
        <f>IF(A10taxstdlife="n/a","n/a",IF(AJ$3&gt;(A10taxstdlife+$E606),((Input!$N$152+Input!$N$118)*$N$7)-SUM($N606:AI606),((Input!$N$152+Input!$N$118)*$N$7)/A10taxstdlife))</f>
        <v>0</v>
      </c>
      <c r="AK606" s="161">
        <f>IF(A10taxstdlife="n/a","n/a",IF(AK$3&gt;(A10taxstdlife+$E606),((Input!$N$152+Input!$N$118)*$N$7)-SUM($N606:AJ606),((Input!$N$152+Input!$N$118)*$N$7)/A10taxstdlife))</f>
        <v>0</v>
      </c>
      <c r="AL606" s="161">
        <f>IF(A10taxstdlife="n/a","n/a",IF(AL$3&gt;(A10taxstdlife+$E606),((Input!$N$152+Input!$N$118)*$N$7)-SUM($N606:AK606),((Input!$N$152+Input!$N$118)*$N$7)/A10taxstdlife))</f>
        <v>0</v>
      </c>
      <c r="AM606" s="161">
        <f>IF(A10taxstdlife="n/a","n/a",IF(AM$3&gt;(A10taxstdlife+$E606),((Input!$N$152+Input!$N$118)*$N$7)-SUM($N606:AL606),((Input!$N$152+Input!$N$118)*$N$7)/A10taxstdlife))</f>
        <v>0</v>
      </c>
      <c r="AN606" s="161">
        <f>IF(A10taxstdlife="n/a","n/a",IF(AN$3&gt;(A10taxstdlife+$E606),((Input!$N$152+Input!$N$118)*$N$7)-SUM($N606:AM606),((Input!$N$152+Input!$N$118)*$N$7)/A10taxstdlife))</f>
        <v>0</v>
      </c>
      <c r="AO606" s="161">
        <f>IF(A10taxstdlife="n/a","n/a",IF(AO$3&gt;(A10taxstdlife+$E606),((Input!$N$152+Input!$N$118)*$N$7)-SUM($N606:AN606),((Input!$N$152+Input!$N$118)*$N$7)/A10taxstdlife))</f>
        <v>0</v>
      </c>
      <c r="AP606" s="161">
        <f>IF(A10taxstdlife="n/a","n/a",IF(AP$3&gt;(A10taxstdlife+$E606),((Input!$N$152+Input!$N$118)*$N$7)-SUM($N606:AO606),((Input!$N$152+Input!$N$118)*$N$7)/A10taxstdlife))</f>
        <v>0</v>
      </c>
      <c r="AQ606" s="161">
        <f>IF(A10taxstdlife="n/a","n/a",IF(AQ$3&gt;(A10taxstdlife+$E606),((Input!$N$152+Input!$N$118)*$N$7)-SUM($N606:AP606),((Input!$N$152+Input!$N$118)*$N$7)/A10taxstdlife))</f>
        <v>0</v>
      </c>
      <c r="AR606" s="161">
        <f>IF(A10taxstdlife="n/a","n/a",IF(AR$3&gt;(A10taxstdlife+$E606),((Input!$N$152+Input!$N$118)*$N$7)-SUM($N606:AQ606),((Input!$N$152+Input!$N$118)*$N$7)/A10taxstdlife))</f>
        <v>0</v>
      </c>
      <c r="AS606" s="161">
        <f>IF(A10taxstdlife="n/a","n/a",IF(AS$3&gt;(A10taxstdlife+$E606),((Input!$N$152+Input!$N$118)*$N$7)-SUM($N606:AR606),((Input!$N$152+Input!$N$118)*$N$7)/A10taxstdlife))</f>
        <v>0</v>
      </c>
      <c r="AT606" s="161">
        <f>IF(A10taxstdlife="n/a","n/a",IF(AT$3&gt;(A10taxstdlife+$E606),((Input!$N$152+Input!$N$118)*$N$7)-SUM($N606:AS606),((Input!$N$152+Input!$N$118)*$N$7)/A10taxstdlife))</f>
        <v>0</v>
      </c>
      <c r="AU606" s="161">
        <f>IF(A10taxstdlife="n/a","n/a",IF(AU$3&gt;(A10taxstdlife+$E606),((Input!$N$152+Input!$N$118)*$N$7)-SUM($N606:AT606),((Input!$N$152+Input!$N$118)*$N$7)/A10taxstdlife))</f>
        <v>0</v>
      </c>
      <c r="AV606" s="161">
        <f>IF(A10taxstdlife="n/a","n/a",IF(AV$3&gt;(A10taxstdlife+$E606),((Input!$N$152+Input!$N$118)*$N$7)-SUM($N606:AU606),((Input!$N$152+Input!$N$118)*$N$7)/A10taxstdlife))</f>
        <v>0</v>
      </c>
      <c r="AW606" s="161">
        <f>IF(A10taxstdlife="n/a","n/a",IF(AW$3&gt;(A10taxstdlife+$E606),((Input!$N$152+Input!$N$118)*$N$7)-SUM($N606:AV606),((Input!$N$152+Input!$N$118)*$N$7)/A10taxstdlife))</f>
        <v>0</v>
      </c>
      <c r="AX606" s="161">
        <f>IF(A10taxstdlife="n/a","n/a",IF(AX$3&gt;(A10taxstdlife+$E606),((Input!$N$152+Input!$N$118)*$N$7)-SUM($N606:AW606),((Input!$N$152+Input!$N$118)*$N$7)/A10taxstdlife))</f>
        <v>0</v>
      </c>
      <c r="AY606" s="161">
        <f>IF(A10taxstdlife="n/a","n/a",IF(AY$3&gt;(A10taxstdlife+$E606),((Input!$N$152+Input!$N$118)*$N$7)-SUM($N606:AX606),((Input!$N$152+Input!$N$118)*$N$7)/A10taxstdlife))</f>
        <v>0</v>
      </c>
      <c r="AZ606" s="161">
        <f>IF(A10taxstdlife="n/a","n/a",IF(AZ$3&gt;(A10taxstdlife+$E606),((Input!$N$152+Input!$N$118)*$N$7)-SUM($N606:AY606),((Input!$N$152+Input!$N$118)*$N$7)/A10taxstdlife))</f>
        <v>0</v>
      </c>
      <c r="BA606" s="161">
        <f>IF(A10taxstdlife="n/a","n/a",IF(BA$3&gt;(A10taxstdlife+$E606),((Input!$N$152+Input!$N$118)*$N$7)-SUM($N606:AZ606),((Input!$N$152+Input!$N$118)*$N$7)/A10taxstdlife))</f>
        <v>0</v>
      </c>
      <c r="BB606" s="161">
        <f>IF(A10taxstdlife="n/a","n/a",IF(BB$3&gt;(A10taxstdlife+$E606),((Input!$N$152+Input!$N$118)*$N$7)-SUM($N606:BA606),((Input!$N$152+Input!$N$118)*$N$7)/A10taxstdlife))</f>
        <v>0</v>
      </c>
      <c r="BC606" s="161">
        <f>IF(A10taxstdlife="n/a","n/a",IF(BC$3&gt;(A10taxstdlife+$E606),((Input!$N$152+Input!$N$118)*$N$7)-SUM($N606:BB606),((Input!$N$152+Input!$N$118)*$N$7)/A10taxstdlife))</f>
        <v>0</v>
      </c>
      <c r="BD606" s="161">
        <f>IF(A10taxstdlife="n/a","n/a",IF(BD$3&gt;(A10taxstdlife+$E606),((Input!$N$152+Input!$N$118)*$N$7)-SUM($N606:BC606),((Input!$N$152+Input!$N$118)*$N$7)/A10taxstdlife))</f>
        <v>0</v>
      </c>
      <c r="BE606" s="161">
        <f>IF(A10taxstdlife="n/a","n/a",IF(BE$3&gt;(A10taxstdlife+$E606),((Input!$N$152+Input!$N$118)*$N$7)-SUM($N606:BD606),((Input!$N$152+Input!$N$118)*$N$7)/A10taxstdlife))</f>
        <v>0</v>
      </c>
      <c r="BF606" s="161">
        <f>IF(A10taxstdlife="n/a","n/a",IF(BF$3&gt;(A10taxstdlife+$E606),((Input!$N$152+Input!$N$118)*$N$7)-SUM($N606:BE606),((Input!$N$152+Input!$N$118)*$N$7)/A10taxstdlife))</f>
        <v>0</v>
      </c>
      <c r="BG606" s="161">
        <f>IF(A10taxstdlife="n/a","n/a",IF(BG$3&gt;(A10taxstdlife+$E606),((Input!$N$152+Input!$N$118)*$N$7)-SUM($N606:BF606),((Input!$N$152+Input!$N$118)*$N$7)/A10taxstdlife))</f>
        <v>0</v>
      </c>
      <c r="BH606" s="161">
        <f>IF(A10taxstdlife="n/a","n/a",IF(BH$3&gt;(A10taxstdlife+$E606),((Input!$N$152+Input!$N$118)*$N$7)-SUM($N606:BG606),((Input!$N$152+Input!$N$118)*$N$7)/A10taxstdlife))</f>
        <v>0</v>
      </c>
      <c r="BI606" s="161">
        <f>IF(A10taxstdlife="n/a","n/a",IF(BI$3&gt;(A10taxstdlife+$E606),((Input!$N$152+Input!$N$118)*$N$7)-SUM($N606:BH606),((Input!$N$152+Input!$N$118)*$N$7)/A10taxstdlife))</f>
        <v>0</v>
      </c>
      <c r="BJ606" s="19"/>
      <c r="BK606" s="19"/>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s="5" customFormat="1" hidden="1" outlineLevel="2" x14ac:dyDescent="0.2">
      <c r="A607" s="19"/>
      <c r="B607" s="19"/>
      <c r="C607" s="35"/>
      <c r="D607" s="469"/>
      <c r="E607" s="281">
        <v>9</v>
      </c>
      <c r="F607" s="37"/>
      <c r="G607" s="305"/>
      <c r="H607" s="307"/>
      <c r="I607" s="307"/>
      <c r="J607" s="307"/>
      <c r="K607" s="307"/>
      <c r="L607" s="307"/>
      <c r="M607" s="307"/>
      <c r="N607" s="307"/>
      <c r="O607" s="306"/>
      <c r="P607" s="161">
        <f>IF(A10taxstdlife="n/a","n/a",IF(P$3&gt;(A10taxstdlife+$E607),((Input!$O$152+Input!$O$118)*$O$7)-SUM($O607:O607),((Input!$O$152+Input!$O$118)*$O$7)/A10taxstdlife))</f>
        <v>0</v>
      </c>
      <c r="Q607" s="161">
        <f>IF(A10taxstdlife="n/a","n/a",IF(Q$3&gt;(A10taxstdlife+$E607),((Input!$O$152+Input!$O$118)*$O$7)-SUM($O607:P607),((Input!$O$152+Input!$O$118)*$O$7)/A10taxstdlife))</f>
        <v>0</v>
      </c>
      <c r="R607" s="161">
        <f>IF(A10taxstdlife="n/a","n/a",IF(R$3&gt;(A10taxstdlife+$E607),((Input!$O$152+Input!$O$118)*$O$7)-SUM($O607:Q607),((Input!$O$152+Input!$O$118)*$O$7)/A10taxstdlife))</f>
        <v>0</v>
      </c>
      <c r="S607" s="161">
        <f>IF(A10taxstdlife="n/a","n/a",IF(S$3&gt;(A10taxstdlife+$E607),((Input!$O$152+Input!$O$118)*$O$7)-SUM($O607:R607),((Input!$O$152+Input!$O$118)*$O$7)/A10taxstdlife))</f>
        <v>0</v>
      </c>
      <c r="T607" s="161">
        <f>IF(A10taxstdlife="n/a","n/a",IF(T$3&gt;(A10taxstdlife+$E607),((Input!$O$152+Input!$O$118)*$O$7)-SUM($O607:S607),((Input!$O$152+Input!$O$118)*$O$7)/A10taxstdlife))</f>
        <v>0</v>
      </c>
      <c r="U607" s="161">
        <f>IF(A10taxstdlife="n/a","n/a",IF(U$3&gt;(A10taxstdlife+$E607),((Input!$O$152+Input!$O$118)*$O$7)-SUM($O607:T607),((Input!$O$152+Input!$O$118)*$O$7)/A10taxstdlife))</f>
        <v>0</v>
      </c>
      <c r="V607" s="161">
        <f>IF(A10taxstdlife="n/a","n/a",IF(V$3&gt;(A10taxstdlife+$E607),((Input!$O$152+Input!$O$118)*$O$7)-SUM($O607:U607),((Input!$O$152+Input!$O$118)*$O$7)/A10taxstdlife))</f>
        <v>0</v>
      </c>
      <c r="W607" s="161">
        <f>IF(A10taxstdlife="n/a","n/a",IF(W$3&gt;(A10taxstdlife+$E607),((Input!$O$152+Input!$O$118)*$O$7)-SUM($O607:V607),((Input!$O$152+Input!$O$118)*$O$7)/A10taxstdlife))</f>
        <v>0</v>
      </c>
      <c r="X607" s="161">
        <f>IF(A10taxstdlife="n/a","n/a",IF(X$3&gt;(A10taxstdlife+$E607),((Input!$O$152+Input!$O$118)*$O$7)-SUM($O607:W607),((Input!$O$152+Input!$O$118)*$O$7)/A10taxstdlife))</f>
        <v>0</v>
      </c>
      <c r="Y607" s="161">
        <f>IF(A10taxstdlife="n/a","n/a",IF(Y$3&gt;(A10taxstdlife+$E607),((Input!$O$152+Input!$O$118)*$O$7)-SUM($O607:X607),((Input!$O$152+Input!$O$118)*$O$7)/A10taxstdlife))</f>
        <v>0</v>
      </c>
      <c r="Z607" s="161">
        <f>IF(A10taxstdlife="n/a","n/a",IF(Z$3&gt;(A10taxstdlife+$E607),((Input!$O$152+Input!$O$118)*$O$7)-SUM($O607:Y607),((Input!$O$152+Input!$O$118)*$O$7)/A10taxstdlife))</f>
        <v>0</v>
      </c>
      <c r="AA607" s="161">
        <f>IF(A10taxstdlife="n/a","n/a",IF(AA$3&gt;(A10taxstdlife+$E607),((Input!$O$152+Input!$O$118)*$O$7)-SUM($O607:Z607),((Input!$O$152+Input!$O$118)*$O$7)/A10taxstdlife))</f>
        <v>0</v>
      </c>
      <c r="AB607" s="161">
        <f>IF(A10taxstdlife="n/a","n/a",IF(AB$3&gt;(A10taxstdlife+$E607),((Input!$O$152+Input!$O$118)*$O$7)-SUM($O607:AA607),((Input!$O$152+Input!$O$118)*$O$7)/A10taxstdlife))</f>
        <v>0</v>
      </c>
      <c r="AC607" s="161">
        <f>IF(A10taxstdlife="n/a","n/a",IF(AC$3&gt;(A10taxstdlife+$E607),((Input!$O$152+Input!$O$118)*$O$7)-SUM($O607:AB607),((Input!$O$152+Input!$O$118)*$O$7)/A10taxstdlife))</f>
        <v>0</v>
      </c>
      <c r="AD607" s="161">
        <f>IF(A10taxstdlife="n/a","n/a",IF(AD$3&gt;(A10taxstdlife+$E607),((Input!$O$152+Input!$O$118)*$O$7)-SUM($O607:AC607),((Input!$O$152+Input!$O$118)*$O$7)/A10taxstdlife))</f>
        <v>0</v>
      </c>
      <c r="AE607" s="161">
        <f>IF(A10taxstdlife="n/a","n/a",IF(AE$3&gt;(A10taxstdlife+$E607),((Input!$O$152+Input!$O$118)*$O$7)-SUM($O607:AD607),((Input!$O$152+Input!$O$118)*$O$7)/A10taxstdlife))</f>
        <v>0</v>
      </c>
      <c r="AF607" s="161">
        <f>IF(A10taxstdlife="n/a","n/a",IF(AF$3&gt;(A10taxstdlife+$E607),((Input!$O$152+Input!$O$118)*$O$7)-SUM($O607:AE607),((Input!$O$152+Input!$O$118)*$O$7)/A10taxstdlife))</f>
        <v>0</v>
      </c>
      <c r="AG607" s="161">
        <f>IF(A10taxstdlife="n/a","n/a",IF(AG$3&gt;(A10taxstdlife+$E607),((Input!$O$152+Input!$O$118)*$O$7)-SUM($O607:AF607),((Input!$O$152+Input!$O$118)*$O$7)/A10taxstdlife))</f>
        <v>0</v>
      </c>
      <c r="AH607" s="161">
        <f>IF(A10taxstdlife="n/a","n/a",IF(AH$3&gt;(A10taxstdlife+$E607),((Input!$O$152+Input!$O$118)*$O$7)-SUM($O607:AG607),((Input!$O$152+Input!$O$118)*$O$7)/A10taxstdlife))</f>
        <v>0</v>
      </c>
      <c r="AI607" s="161">
        <f>IF(A10taxstdlife="n/a","n/a",IF(AI$3&gt;(A10taxstdlife+$E607),((Input!$O$152+Input!$O$118)*$O$7)-SUM($O607:AH607),((Input!$O$152+Input!$O$118)*$O$7)/A10taxstdlife))</f>
        <v>0</v>
      </c>
      <c r="AJ607" s="161">
        <f>IF(A10taxstdlife="n/a","n/a",IF(AJ$3&gt;(A10taxstdlife+$E607),((Input!$O$152+Input!$O$118)*$O$7)-SUM($O607:AI607),((Input!$O$152+Input!$O$118)*$O$7)/A10taxstdlife))</f>
        <v>0</v>
      </c>
      <c r="AK607" s="161">
        <f>IF(A10taxstdlife="n/a","n/a",IF(AK$3&gt;(A10taxstdlife+$E607),((Input!$O$152+Input!$O$118)*$O$7)-SUM($O607:AJ607),((Input!$O$152+Input!$O$118)*$O$7)/A10taxstdlife))</f>
        <v>0</v>
      </c>
      <c r="AL607" s="161">
        <f>IF(A10taxstdlife="n/a","n/a",IF(AL$3&gt;(A10taxstdlife+$E607),((Input!$O$152+Input!$O$118)*$O$7)-SUM($O607:AK607),((Input!$O$152+Input!$O$118)*$O$7)/A10taxstdlife))</f>
        <v>0</v>
      </c>
      <c r="AM607" s="161">
        <f>IF(A10taxstdlife="n/a","n/a",IF(AM$3&gt;(A10taxstdlife+$E607),((Input!$O$152+Input!$O$118)*$O$7)-SUM($O607:AL607),((Input!$O$152+Input!$O$118)*$O$7)/A10taxstdlife))</f>
        <v>0</v>
      </c>
      <c r="AN607" s="161">
        <f>IF(A10taxstdlife="n/a","n/a",IF(AN$3&gt;(A10taxstdlife+$E607),((Input!$O$152+Input!$O$118)*$O$7)-SUM($O607:AM607),((Input!$O$152+Input!$O$118)*$O$7)/A10taxstdlife))</f>
        <v>0</v>
      </c>
      <c r="AO607" s="161">
        <f>IF(A10taxstdlife="n/a","n/a",IF(AO$3&gt;(A10taxstdlife+$E607),((Input!$O$152+Input!$O$118)*$O$7)-SUM($O607:AN607),((Input!$O$152+Input!$O$118)*$O$7)/A10taxstdlife))</f>
        <v>0</v>
      </c>
      <c r="AP607" s="161">
        <f>IF(A10taxstdlife="n/a","n/a",IF(AP$3&gt;(A10taxstdlife+$E607),((Input!$O$152+Input!$O$118)*$O$7)-SUM($O607:AO607),((Input!$O$152+Input!$O$118)*$O$7)/A10taxstdlife))</f>
        <v>0</v>
      </c>
      <c r="AQ607" s="161">
        <f>IF(A10taxstdlife="n/a","n/a",IF(AQ$3&gt;(A10taxstdlife+$E607),((Input!$O$152+Input!$O$118)*$O$7)-SUM($O607:AP607),((Input!$O$152+Input!$O$118)*$O$7)/A10taxstdlife))</f>
        <v>0</v>
      </c>
      <c r="AR607" s="161">
        <f>IF(A10taxstdlife="n/a","n/a",IF(AR$3&gt;(A10taxstdlife+$E607),((Input!$O$152+Input!$O$118)*$O$7)-SUM($O607:AQ607),((Input!$O$152+Input!$O$118)*$O$7)/A10taxstdlife))</f>
        <v>0</v>
      </c>
      <c r="AS607" s="161">
        <f>IF(A10taxstdlife="n/a","n/a",IF(AS$3&gt;(A10taxstdlife+$E607),((Input!$O$152+Input!$O$118)*$O$7)-SUM($O607:AR607),((Input!$O$152+Input!$O$118)*$O$7)/A10taxstdlife))</f>
        <v>0</v>
      </c>
      <c r="AT607" s="161">
        <f>IF(A10taxstdlife="n/a","n/a",IF(AT$3&gt;(A10taxstdlife+$E607),((Input!$O$152+Input!$O$118)*$O$7)-SUM($O607:AS607),((Input!$O$152+Input!$O$118)*$O$7)/A10taxstdlife))</f>
        <v>0</v>
      </c>
      <c r="AU607" s="161">
        <f>IF(A10taxstdlife="n/a","n/a",IF(AU$3&gt;(A10taxstdlife+$E607),((Input!$O$152+Input!$O$118)*$O$7)-SUM($O607:AT607),((Input!$O$152+Input!$O$118)*$O$7)/A10taxstdlife))</f>
        <v>0</v>
      </c>
      <c r="AV607" s="161">
        <f>IF(A10taxstdlife="n/a","n/a",IF(AV$3&gt;(A10taxstdlife+$E607),((Input!$O$152+Input!$O$118)*$O$7)-SUM($O607:AU607),((Input!$O$152+Input!$O$118)*$O$7)/A10taxstdlife))</f>
        <v>0</v>
      </c>
      <c r="AW607" s="161">
        <f>IF(A10taxstdlife="n/a","n/a",IF(AW$3&gt;(A10taxstdlife+$E607),((Input!$O$152+Input!$O$118)*$O$7)-SUM($O607:AV607),((Input!$O$152+Input!$O$118)*$O$7)/A10taxstdlife))</f>
        <v>0</v>
      </c>
      <c r="AX607" s="161">
        <f>IF(A10taxstdlife="n/a","n/a",IF(AX$3&gt;(A10taxstdlife+$E607),((Input!$O$152+Input!$O$118)*$O$7)-SUM($O607:AW607),((Input!$O$152+Input!$O$118)*$O$7)/A10taxstdlife))</f>
        <v>0</v>
      </c>
      <c r="AY607" s="161">
        <f>IF(A10taxstdlife="n/a","n/a",IF(AY$3&gt;(A10taxstdlife+$E607),((Input!$O$152+Input!$O$118)*$O$7)-SUM($O607:AX607),((Input!$O$152+Input!$O$118)*$O$7)/A10taxstdlife))</f>
        <v>0</v>
      </c>
      <c r="AZ607" s="161">
        <f>IF(A10taxstdlife="n/a","n/a",IF(AZ$3&gt;(A10taxstdlife+$E607),((Input!$O$152+Input!$O$118)*$O$7)-SUM($O607:AY607),((Input!$O$152+Input!$O$118)*$O$7)/A10taxstdlife))</f>
        <v>0</v>
      </c>
      <c r="BA607" s="161">
        <f>IF(A10taxstdlife="n/a","n/a",IF(BA$3&gt;(A10taxstdlife+$E607),((Input!$O$152+Input!$O$118)*$O$7)-SUM($O607:AZ607),((Input!$O$152+Input!$O$118)*$O$7)/A10taxstdlife))</f>
        <v>0</v>
      </c>
      <c r="BB607" s="161">
        <f>IF(A10taxstdlife="n/a","n/a",IF(BB$3&gt;(A10taxstdlife+$E607),((Input!$O$152+Input!$O$118)*$O$7)-SUM($O607:BA607),((Input!$O$152+Input!$O$118)*$O$7)/A10taxstdlife))</f>
        <v>0</v>
      </c>
      <c r="BC607" s="161">
        <f>IF(A10taxstdlife="n/a","n/a",IF(BC$3&gt;(A10taxstdlife+$E607),((Input!$O$152+Input!$O$118)*$O$7)-SUM($O607:BB607),((Input!$O$152+Input!$O$118)*$O$7)/A10taxstdlife))</f>
        <v>0</v>
      </c>
      <c r="BD607" s="161">
        <f>IF(A10taxstdlife="n/a","n/a",IF(BD$3&gt;(A10taxstdlife+$E607),((Input!$O$152+Input!$O$118)*$O$7)-SUM($O607:BC607),((Input!$O$152+Input!$O$118)*$O$7)/A10taxstdlife))</f>
        <v>0</v>
      </c>
      <c r="BE607" s="161">
        <f>IF(A10taxstdlife="n/a","n/a",IF(BE$3&gt;(A10taxstdlife+$E607),((Input!$O$152+Input!$O$118)*$O$7)-SUM($O607:BD607),((Input!$O$152+Input!$O$118)*$O$7)/A10taxstdlife))</f>
        <v>0</v>
      </c>
      <c r="BF607" s="161">
        <f>IF(A10taxstdlife="n/a","n/a",IF(BF$3&gt;(A10taxstdlife+$E607),((Input!$O$152+Input!$O$118)*$O$7)-SUM($O607:BE607),((Input!$O$152+Input!$O$118)*$O$7)/A10taxstdlife))</f>
        <v>0</v>
      </c>
      <c r="BG607" s="161">
        <f>IF(A10taxstdlife="n/a","n/a",IF(BG$3&gt;(A10taxstdlife+$E607),((Input!$O$152+Input!$O$118)*$O$7)-SUM($O607:BF607),((Input!$O$152+Input!$O$118)*$O$7)/A10taxstdlife))</f>
        <v>0</v>
      </c>
      <c r="BH607" s="161">
        <f>IF(A10taxstdlife="n/a","n/a",IF(BH$3&gt;(A10taxstdlife+$E607),((Input!$O$152+Input!$O$118)*$O$7)-SUM($O607:BG607),((Input!$O$152+Input!$O$118)*$O$7)/A10taxstdlife))</f>
        <v>0</v>
      </c>
      <c r="BI607" s="161">
        <f>IF(A10taxstdlife="n/a","n/a",IF(BI$3&gt;(A10taxstdlife+$E607),((Input!$O$152+Input!$O$118)*$O$7)-SUM($O607:BH607),((Input!$O$152+Input!$O$118)*$O$7)/A10taxstdlife))</f>
        <v>0</v>
      </c>
      <c r="BJ607" s="40"/>
      <c r="BK607" s="19"/>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s="5" customFormat="1" hidden="1" outlineLevel="2" x14ac:dyDescent="0.2">
      <c r="A608" s="19"/>
      <c r="B608" s="19"/>
      <c r="C608" s="35"/>
      <c r="D608" s="469"/>
      <c r="E608" s="282">
        <v>10</v>
      </c>
      <c r="F608" s="37"/>
      <c r="G608" s="305"/>
      <c r="H608" s="307"/>
      <c r="I608" s="307"/>
      <c r="J608" s="307"/>
      <c r="K608" s="307"/>
      <c r="L608" s="307"/>
      <c r="M608" s="307"/>
      <c r="N608" s="307"/>
      <c r="O608" s="307"/>
      <c r="P608" s="306"/>
      <c r="Q608" s="161">
        <f>IF(A10taxstdlife="n/a","n/a",IF(Q$3&gt;(A10taxstdlife+$E608),((Input!$P$152+Input!$P$118)*$P$7)-SUM($P608:P608),((Input!$P$152+Input!$P$118)*$P$7)/A10taxstdlife))</f>
        <v>0</v>
      </c>
      <c r="R608" s="161">
        <f>IF(A10taxstdlife="n/a","n/a",IF(R$3&gt;(A10taxstdlife+$E608),((Input!$P$152+Input!$P$118)*$P$7)-SUM($P608:Q608),((Input!$P$152+Input!$P$118)*$P$7)/A10taxstdlife))</f>
        <v>0</v>
      </c>
      <c r="S608" s="161">
        <f>IF(A10taxstdlife="n/a","n/a",IF(S$3&gt;(A10taxstdlife+$E608),((Input!$P$152+Input!$P$118)*$P$7)-SUM($P608:R608),((Input!$P$152+Input!$P$118)*$P$7)/A10taxstdlife))</f>
        <v>0</v>
      </c>
      <c r="T608" s="161">
        <f>IF(A10taxstdlife="n/a","n/a",IF(T$3&gt;(A10taxstdlife+$E608),((Input!$P$152+Input!$P$118)*$P$7)-SUM($P608:S608),((Input!$P$152+Input!$P$118)*$P$7)/A10taxstdlife))</f>
        <v>0</v>
      </c>
      <c r="U608" s="161">
        <f>IF(A10taxstdlife="n/a","n/a",IF(U$3&gt;(A10taxstdlife+$E608),((Input!$P$152+Input!$P$118)*$P$7)-SUM($P608:T608),((Input!$P$152+Input!$P$118)*$P$7)/A10taxstdlife))</f>
        <v>0</v>
      </c>
      <c r="V608" s="161">
        <f>IF(A10taxstdlife="n/a","n/a",IF(V$3&gt;(A10taxstdlife+$E608),((Input!$P$152+Input!$P$118)*$P$7)-SUM($P608:U608),((Input!$P$152+Input!$P$118)*$P$7)/A10taxstdlife))</f>
        <v>0</v>
      </c>
      <c r="W608" s="161">
        <f>IF(A10taxstdlife="n/a","n/a",IF(W$3&gt;(A10taxstdlife+$E608),((Input!$P$152+Input!$P$118)*$P$7)-SUM($P608:V608),((Input!$P$152+Input!$P$118)*$P$7)/A10taxstdlife))</f>
        <v>0</v>
      </c>
      <c r="X608" s="161">
        <f>IF(A10taxstdlife="n/a","n/a",IF(X$3&gt;(A10taxstdlife+$E608),((Input!$P$152+Input!$P$118)*$P$7)-SUM($P608:W608),((Input!$P$152+Input!$P$118)*$P$7)/A10taxstdlife))</f>
        <v>0</v>
      </c>
      <c r="Y608" s="161">
        <f>IF(A10taxstdlife="n/a","n/a",IF(Y$3&gt;(A10taxstdlife+$E608),((Input!$P$152+Input!$P$118)*$P$7)-SUM($P608:X608),((Input!$P$152+Input!$P$118)*$P$7)/A10taxstdlife))</f>
        <v>0</v>
      </c>
      <c r="Z608" s="161">
        <f>IF(A10taxstdlife="n/a","n/a",IF(Z$3&gt;(A10taxstdlife+$E608),((Input!$P$152+Input!$P$118)*$P$7)-SUM($P608:Y608),((Input!$P$152+Input!$P$118)*$P$7)/A10taxstdlife))</f>
        <v>0</v>
      </c>
      <c r="AA608" s="161">
        <f>IF(A10taxstdlife="n/a","n/a",IF(AA$3&gt;(A10taxstdlife+$E608),((Input!$P$152+Input!$P$118)*$P$7)-SUM($P608:Z608),((Input!$P$152+Input!$P$118)*$P$7)/A10taxstdlife))</f>
        <v>0</v>
      </c>
      <c r="AB608" s="161">
        <f>IF(A10taxstdlife="n/a","n/a",IF(AB$3&gt;(A10taxstdlife+$E608),((Input!$P$152+Input!$P$118)*$P$7)-SUM($P608:AA608),((Input!$P$152+Input!$P$118)*$P$7)/A10taxstdlife))</f>
        <v>0</v>
      </c>
      <c r="AC608" s="161">
        <f>IF(A10taxstdlife="n/a","n/a",IF(AC$3&gt;(A10taxstdlife+$E608),((Input!$P$152+Input!$P$118)*$P$7)-SUM($P608:AB608),((Input!$P$152+Input!$P$118)*$P$7)/A10taxstdlife))</f>
        <v>0</v>
      </c>
      <c r="AD608" s="161">
        <f>IF(A10taxstdlife="n/a","n/a",IF(AD$3&gt;(A10taxstdlife+$E608),((Input!$P$152+Input!$P$118)*$P$7)-SUM($P608:AC608),((Input!$P$152+Input!$P$118)*$P$7)/A10taxstdlife))</f>
        <v>0</v>
      </c>
      <c r="AE608" s="161">
        <f>IF(A10taxstdlife="n/a","n/a",IF(AE$3&gt;(A10taxstdlife+$E608),((Input!$P$152+Input!$P$118)*$P$7)-SUM($P608:AD608),((Input!$P$152+Input!$P$118)*$P$7)/A10taxstdlife))</f>
        <v>0</v>
      </c>
      <c r="AF608" s="161">
        <f>IF(A10taxstdlife="n/a","n/a",IF(AF$3&gt;(A10taxstdlife+$E608),((Input!$P$152+Input!$P$118)*$P$7)-SUM($P608:AE608),((Input!$P$152+Input!$P$118)*$P$7)/A10taxstdlife))</f>
        <v>0</v>
      </c>
      <c r="AG608" s="161">
        <f>IF(A10taxstdlife="n/a","n/a",IF(AG$3&gt;(A10taxstdlife+$E608),((Input!$P$152+Input!$P$118)*$P$7)-SUM($P608:AF608),((Input!$P$152+Input!$P$118)*$P$7)/A10taxstdlife))</f>
        <v>0</v>
      </c>
      <c r="AH608" s="161">
        <f>IF(A10taxstdlife="n/a","n/a",IF(AH$3&gt;(A10taxstdlife+$E608),((Input!$P$152+Input!$P$118)*$P$7)-SUM($P608:AG608),((Input!$P$152+Input!$P$118)*$P$7)/A10taxstdlife))</f>
        <v>0</v>
      </c>
      <c r="AI608" s="161">
        <f>IF(A10taxstdlife="n/a","n/a",IF(AI$3&gt;(A10taxstdlife+$E608),((Input!$P$152+Input!$P$118)*$P$7)-SUM($P608:AH608),((Input!$P$152+Input!$P$118)*$P$7)/A10taxstdlife))</f>
        <v>0</v>
      </c>
      <c r="AJ608" s="161">
        <f>IF(A10taxstdlife="n/a","n/a",IF(AJ$3&gt;(A10taxstdlife+$E608),((Input!$P$152+Input!$P$118)*$P$7)-SUM($P608:AI608),((Input!$P$152+Input!$P$118)*$P$7)/A10taxstdlife))</f>
        <v>0</v>
      </c>
      <c r="AK608" s="161">
        <f>IF(A10taxstdlife="n/a","n/a",IF(AK$3&gt;(A10taxstdlife+$E608),((Input!$P$152+Input!$P$118)*$P$7)-SUM($P608:AJ608),((Input!$P$152+Input!$P$118)*$P$7)/A10taxstdlife))</f>
        <v>0</v>
      </c>
      <c r="AL608" s="161">
        <f>IF(A10taxstdlife="n/a","n/a",IF(AL$3&gt;(A10taxstdlife+$E608),((Input!$P$152+Input!$P$118)*$P$7)-SUM($P608:AK608),((Input!$P$152+Input!$P$118)*$P$7)/A10taxstdlife))</f>
        <v>0</v>
      </c>
      <c r="AM608" s="161">
        <f>IF(A10taxstdlife="n/a","n/a",IF(AM$3&gt;(A10taxstdlife+$E608),((Input!$P$152+Input!$P$118)*$P$7)-SUM($P608:AL608),((Input!$P$152+Input!$P$118)*$P$7)/A10taxstdlife))</f>
        <v>0</v>
      </c>
      <c r="AN608" s="161">
        <f>IF(A10taxstdlife="n/a","n/a",IF(AN$3&gt;(A10taxstdlife+$E608),((Input!$P$152+Input!$P$118)*$P$7)-SUM($P608:AM608),((Input!$P$152+Input!$P$118)*$P$7)/A10taxstdlife))</f>
        <v>0</v>
      </c>
      <c r="AO608" s="161">
        <f>IF(A10taxstdlife="n/a","n/a",IF(AO$3&gt;(A10taxstdlife+$E608),((Input!$P$152+Input!$P$118)*$P$7)-SUM($P608:AN608),((Input!$P$152+Input!$P$118)*$P$7)/A10taxstdlife))</f>
        <v>0</v>
      </c>
      <c r="AP608" s="161">
        <f>IF(A10taxstdlife="n/a","n/a",IF(AP$3&gt;(A10taxstdlife+$E608),((Input!$P$152+Input!$P$118)*$P$7)-SUM($P608:AO608),((Input!$P$152+Input!$P$118)*$P$7)/A10taxstdlife))</f>
        <v>0</v>
      </c>
      <c r="AQ608" s="161">
        <f>IF(A10taxstdlife="n/a","n/a",IF(AQ$3&gt;(A10taxstdlife+$E608),((Input!$P$152+Input!$P$118)*$P$7)-SUM($P608:AP608),((Input!$P$152+Input!$P$118)*$P$7)/A10taxstdlife))</f>
        <v>0</v>
      </c>
      <c r="AR608" s="161">
        <f>IF(A10taxstdlife="n/a","n/a",IF(AR$3&gt;(A10taxstdlife+$E608),((Input!$P$152+Input!$P$118)*$P$7)-SUM($P608:AQ608),((Input!$P$152+Input!$P$118)*$P$7)/A10taxstdlife))</f>
        <v>0</v>
      </c>
      <c r="AS608" s="161">
        <f>IF(A10taxstdlife="n/a","n/a",IF(AS$3&gt;(A10taxstdlife+$E608),((Input!$P$152+Input!$P$118)*$P$7)-SUM($P608:AR608),((Input!$P$152+Input!$P$118)*$P$7)/A10taxstdlife))</f>
        <v>0</v>
      </c>
      <c r="AT608" s="161">
        <f>IF(A10taxstdlife="n/a","n/a",IF(AT$3&gt;(A10taxstdlife+$E608),((Input!$P$152+Input!$P$118)*$P$7)-SUM($P608:AS608),((Input!$P$152+Input!$P$118)*$P$7)/A10taxstdlife))</f>
        <v>0</v>
      </c>
      <c r="AU608" s="161">
        <f>IF(A10taxstdlife="n/a","n/a",IF(AU$3&gt;(A10taxstdlife+$E608),((Input!$P$152+Input!$P$118)*$P$7)-SUM($P608:AT608),((Input!$P$152+Input!$P$118)*$P$7)/A10taxstdlife))</f>
        <v>0</v>
      </c>
      <c r="AV608" s="161">
        <f>IF(A10taxstdlife="n/a","n/a",IF(AV$3&gt;(A10taxstdlife+$E608),((Input!$P$152+Input!$P$118)*$P$7)-SUM($P608:AU608),((Input!$P$152+Input!$P$118)*$P$7)/A10taxstdlife))</f>
        <v>0</v>
      </c>
      <c r="AW608" s="161">
        <f>IF(A10taxstdlife="n/a","n/a",IF(AW$3&gt;(A10taxstdlife+$E608),((Input!$P$152+Input!$P$118)*$P$7)-SUM($P608:AV608),((Input!$P$152+Input!$P$118)*$P$7)/A10taxstdlife))</f>
        <v>0</v>
      </c>
      <c r="AX608" s="161">
        <f>IF(A10taxstdlife="n/a","n/a",IF(AX$3&gt;(A10taxstdlife+$E608),((Input!$P$152+Input!$P$118)*$P$7)-SUM($P608:AW608),((Input!$P$152+Input!$P$118)*$P$7)/A10taxstdlife))</f>
        <v>0</v>
      </c>
      <c r="AY608" s="161">
        <f>IF(A10taxstdlife="n/a","n/a",IF(AY$3&gt;(A10taxstdlife+$E608),((Input!$P$152+Input!$P$118)*$P$7)-SUM($P608:AX608),((Input!$P$152+Input!$P$118)*$P$7)/A10taxstdlife))</f>
        <v>0</v>
      </c>
      <c r="AZ608" s="161">
        <f>IF(A10taxstdlife="n/a","n/a",IF(AZ$3&gt;(A10taxstdlife+$E608),((Input!$P$152+Input!$P$118)*$P$7)-SUM($P608:AY608),((Input!$P$152+Input!$P$118)*$P$7)/A10taxstdlife))</f>
        <v>0</v>
      </c>
      <c r="BA608" s="161">
        <f>IF(A10taxstdlife="n/a","n/a",IF(BA$3&gt;(A10taxstdlife+$E608),((Input!$P$152+Input!$P$118)*$P$7)-SUM($P608:AZ608),((Input!$P$152+Input!$P$118)*$P$7)/A10taxstdlife))</f>
        <v>0</v>
      </c>
      <c r="BB608" s="161">
        <f>IF(A10taxstdlife="n/a","n/a",IF(BB$3&gt;(A10taxstdlife+$E608),((Input!$P$152+Input!$P$118)*$P$7)-SUM($P608:BA608),((Input!$P$152+Input!$P$118)*$P$7)/A10taxstdlife))</f>
        <v>0</v>
      </c>
      <c r="BC608" s="161">
        <f>IF(A10taxstdlife="n/a","n/a",IF(BC$3&gt;(A10taxstdlife+$E608),((Input!$P$152+Input!$P$118)*$P$7)-SUM($P608:BB608),((Input!$P$152+Input!$P$118)*$P$7)/A10taxstdlife))</f>
        <v>0</v>
      </c>
      <c r="BD608" s="161">
        <f>IF(A10taxstdlife="n/a","n/a",IF(BD$3&gt;(A10taxstdlife+$E608),((Input!$P$152+Input!$P$118)*$P$7)-SUM($P608:BC608),((Input!$P$152+Input!$P$118)*$P$7)/A10taxstdlife))</f>
        <v>0</v>
      </c>
      <c r="BE608" s="161">
        <f>IF(A10taxstdlife="n/a","n/a",IF(BE$3&gt;(A10taxstdlife+$E608),((Input!$P$152+Input!$P$118)*$P$7)-SUM($P608:BD608),((Input!$P$152+Input!$P$118)*$P$7)/A10taxstdlife))</f>
        <v>0</v>
      </c>
      <c r="BF608" s="161">
        <f>IF(A10taxstdlife="n/a","n/a",IF(BF$3&gt;(A10taxstdlife+$E608),((Input!$P$152+Input!$P$118)*$P$7)-SUM($P608:BE608),((Input!$P$152+Input!$P$118)*$P$7)/A10taxstdlife))</f>
        <v>0</v>
      </c>
      <c r="BG608" s="161">
        <f>IF(A10taxstdlife="n/a","n/a",IF(BG$3&gt;(A10taxstdlife+$E608),((Input!$P$152+Input!$P$118)*$P$7)-SUM($P608:BF608),((Input!$P$152+Input!$P$118)*$P$7)/A10taxstdlife))</f>
        <v>0</v>
      </c>
      <c r="BH608" s="161">
        <f>IF(A10taxstdlife="n/a","n/a",IF(BH$3&gt;(A10taxstdlife+$E608),((Input!$P$152+Input!$P$118)*$P$7)-SUM($P608:BG608),((Input!$P$152+Input!$P$118)*$P$7)/A10taxstdlife))</f>
        <v>0</v>
      </c>
      <c r="BI608" s="161">
        <f>IF(A10taxstdlife="n/a","n/a",IF(BI$3&gt;(A10taxstdlife+$E608),((Input!$P$152+Input!$P$118)*$P$7)-SUM($P608:BH608),((Input!$P$152+Input!$P$118)*$P$7)/A10taxstdlife))</f>
        <v>0</v>
      </c>
      <c r="BJ608" s="19"/>
      <c r="BK608" s="19"/>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s="5" customFormat="1" hidden="1" outlineLevel="1" x14ac:dyDescent="0.2">
      <c r="A609" s="19"/>
      <c r="B609" s="19"/>
      <c r="C609" s="35">
        <f>Asset10</f>
        <v>0</v>
      </c>
      <c r="D609" s="19"/>
      <c r="E609" s="19"/>
      <c r="F609" s="32"/>
      <c r="G609" s="156">
        <f t="shared" ref="G609:AL609" si="124">SUM(G597:G608)</f>
        <v>0</v>
      </c>
      <c r="H609" s="156">
        <f t="shared" si="124"/>
        <v>0</v>
      </c>
      <c r="I609" s="156">
        <f t="shared" si="124"/>
        <v>0</v>
      </c>
      <c r="J609" s="156">
        <f t="shared" si="124"/>
        <v>0</v>
      </c>
      <c r="K609" s="156">
        <f t="shared" si="124"/>
        <v>0</v>
      </c>
      <c r="L609" s="156">
        <f t="shared" si="124"/>
        <v>0</v>
      </c>
      <c r="M609" s="156">
        <f t="shared" si="124"/>
        <v>0</v>
      </c>
      <c r="N609" s="156">
        <f t="shared" si="124"/>
        <v>0</v>
      </c>
      <c r="O609" s="156">
        <f t="shared" si="124"/>
        <v>0</v>
      </c>
      <c r="P609" s="156">
        <f t="shared" si="124"/>
        <v>0</v>
      </c>
      <c r="Q609" s="156">
        <f t="shared" si="124"/>
        <v>0</v>
      </c>
      <c r="R609" s="156">
        <f t="shared" si="124"/>
        <v>0</v>
      </c>
      <c r="S609" s="156">
        <f t="shared" si="124"/>
        <v>0</v>
      </c>
      <c r="T609" s="156">
        <f t="shared" si="124"/>
        <v>0</v>
      </c>
      <c r="U609" s="156">
        <f t="shared" si="124"/>
        <v>0</v>
      </c>
      <c r="V609" s="156">
        <f t="shared" si="124"/>
        <v>0</v>
      </c>
      <c r="W609" s="156">
        <f t="shared" si="124"/>
        <v>0</v>
      </c>
      <c r="X609" s="156">
        <f t="shared" si="124"/>
        <v>0</v>
      </c>
      <c r="Y609" s="156">
        <f t="shared" si="124"/>
        <v>0</v>
      </c>
      <c r="Z609" s="156">
        <f t="shared" si="124"/>
        <v>0</v>
      </c>
      <c r="AA609" s="156">
        <f t="shared" si="124"/>
        <v>0</v>
      </c>
      <c r="AB609" s="156">
        <f t="shared" si="124"/>
        <v>0</v>
      </c>
      <c r="AC609" s="156">
        <f t="shared" si="124"/>
        <v>0</v>
      </c>
      <c r="AD609" s="156">
        <f t="shared" si="124"/>
        <v>0</v>
      </c>
      <c r="AE609" s="156">
        <f t="shared" si="124"/>
        <v>0</v>
      </c>
      <c r="AF609" s="156">
        <f t="shared" si="124"/>
        <v>0</v>
      </c>
      <c r="AG609" s="156">
        <f t="shared" si="124"/>
        <v>0</v>
      </c>
      <c r="AH609" s="156">
        <f t="shared" si="124"/>
        <v>0</v>
      </c>
      <c r="AI609" s="156">
        <f t="shared" si="124"/>
        <v>0</v>
      </c>
      <c r="AJ609" s="156">
        <f t="shared" si="124"/>
        <v>0</v>
      </c>
      <c r="AK609" s="156">
        <f t="shared" si="124"/>
        <v>0</v>
      </c>
      <c r="AL609" s="156">
        <f t="shared" si="124"/>
        <v>0</v>
      </c>
      <c r="AM609" s="156">
        <f t="shared" ref="AM609:BI609" si="125">SUM(AM597:AM608)</f>
        <v>0</v>
      </c>
      <c r="AN609" s="156">
        <f t="shared" si="125"/>
        <v>0</v>
      </c>
      <c r="AO609" s="156">
        <f t="shared" si="125"/>
        <v>0</v>
      </c>
      <c r="AP609" s="156">
        <f t="shared" si="125"/>
        <v>0</v>
      </c>
      <c r="AQ609" s="156">
        <f t="shared" si="125"/>
        <v>0</v>
      </c>
      <c r="AR609" s="156">
        <f t="shared" si="125"/>
        <v>0</v>
      </c>
      <c r="AS609" s="156">
        <f t="shared" si="125"/>
        <v>0</v>
      </c>
      <c r="AT609" s="156">
        <f t="shared" si="125"/>
        <v>0</v>
      </c>
      <c r="AU609" s="156">
        <f t="shared" si="125"/>
        <v>0</v>
      </c>
      <c r="AV609" s="156">
        <f t="shared" si="125"/>
        <v>0</v>
      </c>
      <c r="AW609" s="156">
        <f t="shared" si="125"/>
        <v>0</v>
      </c>
      <c r="AX609" s="156">
        <f t="shared" si="125"/>
        <v>0</v>
      </c>
      <c r="AY609" s="156">
        <f t="shared" si="125"/>
        <v>0</v>
      </c>
      <c r="AZ609" s="156">
        <f t="shared" si="125"/>
        <v>0</v>
      </c>
      <c r="BA609" s="156">
        <f t="shared" si="125"/>
        <v>0</v>
      </c>
      <c r="BB609" s="156">
        <f t="shared" si="125"/>
        <v>0</v>
      </c>
      <c r="BC609" s="156">
        <f t="shared" si="125"/>
        <v>0</v>
      </c>
      <c r="BD609" s="156">
        <f t="shared" si="125"/>
        <v>0</v>
      </c>
      <c r="BE609" s="156">
        <f t="shared" si="125"/>
        <v>0</v>
      </c>
      <c r="BF609" s="156">
        <f t="shared" si="125"/>
        <v>0</v>
      </c>
      <c r="BG609" s="156">
        <f t="shared" si="125"/>
        <v>0</v>
      </c>
      <c r="BH609" s="156">
        <f t="shared" si="125"/>
        <v>0</v>
      </c>
      <c r="BI609" s="156">
        <f t="shared" si="125"/>
        <v>0</v>
      </c>
      <c r="BJ609" s="19"/>
      <c r="BK609" s="1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s="5" customFormat="1" hidden="1" outlineLevel="2" x14ac:dyDescent="0.2">
      <c r="A610" s="19"/>
      <c r="B610" s="42">
        <f>C622</f>
        <v>0</v>
      </c>
      <c r="C610" s="43"/>
      <c r="D610" s="44" t="s">
        <v>72</v>
      </c>
      <c r="E610" s="43"/>
      <c r="F610" s="45"/>
      <c r="G610" s="160">
        <f>IF(G$3&gt;A11taxremlife,A11taxvalue-SUM($F610:F610),IF(A11taxremlife="N/A","n/a",A11taxvalue/A11taxremlife))</f>
        <v>0</v>
      </c>
      <c r="H610" s="160">
        <f>IF(H$3&gt;A11taxremlife,A11taxvalue-SUM($F610:G610),IF(A11taxremlife="N/A","n/a",A11taxvalue/A11taxremlife))</f>
        <v>0</v>
      </c>
      <c r="I610" s="160">
        <f>IF(I$3&gt;A11taxremlife,A11taxvalue-SUM($F610:H610),IF(A11taxremlife="N/A","n/a",A11taxvalue/A11taxremlife))</f>
        <v>0</v>
      </c>
      <c r="J610" s="160">
        <f>IF(J$3&gt;A11taxremlife,A11taxvalue-SUM($F610:I610),IF(A11taxremlife="N/A","n/a",A11taxvalue/A11taxremlife))</f>
        <v>0</v>
      </c>
      <c r="K610" s="160">
        <f>IF(K$3&gt;A11taxremlife,A11taxvalue-SUM($F610:J610),IF(A11taxremlife="N/A","n/a",A11taxvalue/A11taxremlife))</f>
        <v>0</v>
      </c>
      <c r="L610" s="160">
        <f>IF(L$3&gt;A11taxremlife,A11taxvalue-SUM($F610:K610),IF(A11taxremlife="N/A","n/a",A11taxvalue/A11taxremlife))</f>
        <v>0</v>
      </c>
      <c r="M610" s="160">
        <f>IF(M$3&gt;A11taxremlife,A11taxvalue-SUM($F610:L610),IF(A11taxremlife="N/A","n/a",A11taxvalue/A11taxremlife))</f>
        <v>0</v>
      </c>
      <c r="N610" s="160">
        <f>IF(N$3&gt;A11taxremlife,A11taxvalue-SUM($F610:M610),IF(A11taxremlife="N/A","n/a",A11taxvalue/A11taxremlife))</f>
        <v>0</v>
      </c>
      <c r="O610" s="160">
        <f>IF(O$3&gt;A11taxremlife,A11taxvalue-SUM($F610:N610),IF(A11taxremlife="N/A","n/a",A11taxvalue/A11taxremlife))</f>
        <v>0</v>
      </c>
      <c r="P610" s="160">
        <f>IF(P$3&gt;A11taxremlife,A11taxvalue-SUM($F610:O610),IF(A11taxremlife="N/A","n/a",A11taxvalue/A11taxremlife))</f>
        <v>0</v>
      </c>
      <c r="Q610" s="160">
        <f>IF(Q$3&gt;A11taxremlife,A11taxvalue-SUM($F610:P610),IF(A11taxremlife="N/A","n/a",A11taxvalue/A11taxremlife))</f>
        <v>0</v>
      </c>
      <c r="R610" s="160">
        <f>IF(R$3&gt;A11taxremlife,A11taxvalue-SUM($F610:Q610),IF(A11taxremlife="N/A","n/a",A11taxvalue/A11taxremlife))</f>
        <v>0</v>
      </c>
      <c r="S610" s="160">
        <f>IF(S$3&gt;A11taxremlife,A11taxvalue-SUM($F610:R610),IF(A11taxremlife="N/A","n/a",A11taxvalue/A11taxremlife))</f>
        <v>0</v>
      </c>
      <c r="T610" s="160">
        <f>IF(T$3&gt;A11taxremlife,A11taxvalue-SUM($F610:S610),IF(A11taxremlife="N/A","n/a",A11taxvalue/A11taxremlife))</f>
        <v>0</v>
      </c>
      <c r="U610" s="160">
        <f>IF(U$3&gt;A11taxremlife,A11taxvalue-SUM($F610:T610),IF(A11taxremlife="N/A","n/a",A11taxvalue/A11taxremlife))</f>
        <v>0</v>
      </c>
      <c r="V610" s="160">
        <f>IF(V$3&gt;A11taxremlife,A11taxvalue-SUM($F610:U610),IF(A11taxremlife="N/A","n/a",A11taxvalue/A11taxremlife))</f>
        <v>0</v>
      </c>
      <c r="W610" s="160">
        <f>IF(W$3&gt;A11taxremlife,A11taxvalue-SUM($F610:V610),IF(A11taxremlife="N/A","n/a",A11taxvalue/A11taxremlife))</f>
        <v>0</v>
      </c>
      <c r="X610" s="160">
        <f>IF(X$3&gt;A11taxremlife,A11taxvalue-SUM($F610:W610),IF(A11taxremlife="N/A","n/a",A11taxvalue/A11taxremlife))</f>
        <v>0</v>
      </c>
      <c r="Y610" s="160">
        <f>IF(Y$3&gt;A11taxremlife,A11taxvalue-SUM($F610:X610),IF(A11taxremlife="N/A","n/a",A11taxvalue/A11taxremlife))</f>
        <v>0</v>
      </c>
      <c r="Z610" s="160">
        <f>IF(Z$3&gt;A11taxremlife,A11taxvalue-SUM($F610:Y610),IF(A11taxremlife="N/A","n/a",A11taxvalue/A11taxremlife))</f>
        <v>0</v>
      </c>
      <c r="AA610" s="160">
        <f>IF(AA$3&gt;A11taxremlife,A11taxvalue-SUM($F610:Z610),IF(A11taxremlife="N/A","n/a",A11taxvalue/A11taxremlife))</f>
        <v>0</v>
      </c>
      <c r="AB610" s="160">
        <f>IF(AB$3&gt;A11taxremlife,A11taxvalue-SUM($F610:AA610),IF(A11taxremlife="N/A","n/a",A11taxvalue/A11taxremlife))</f>
        <v>0</v>
      </c>
      <c r="AC610" s="160">
        <f>IF(AC$3&gt;A11taxremlife,A11taxvalue-SUM($F610:AB610),IF(A11taxremlife="N/A","n/a",A11taxvalue/A11taxremlife))</f>
        <v>0</v>
      </c>
      <c r="AD610" s="160">
        <f>IF(AD$3&gt;A11taxremlife,A11taxvalue-SUM($F610:AC610),IF(A11taxremlife="N/A","n/a",A11taxvalue/A11taxremlife))</f>
        <v>0</v>
      </c>
      <c r="AE610" s="160">
        <f>IF(AE$3&gt;A11taxremlife,A11taxvalue-SUM($F610:AD610),IF(A11taxremlife="N/A","n/a",A11taxvalue/A11taxremlife))</f>
        <v>0</v>
      </c>
      <c r="AF610" s="160">
        <f>IF(AF$3&gt;A11taxremlife,A11taxvalue-SUM($F610:AE610),IF(A11taxremlife="N/A","n/a",A11taxvalue/A11taxremlife))</f>
        <v>0</v>
      </c>
      <c r="AG610" s="160">
        <f>IF(AG$3&gt;A11taxremlife,A11taxvalue-SUM($F610:AF610),IF(A11taxremlife="N/A","n/a",A11taxvalue/A11taxremlife))</f>
        <v>0</v>
      </c>
      <c r="AH610" s="160">
        <f>IF(AH$3&gt;A11taxremlife,A11taxvalue-SUM($F610:AG610),IF(A11taxremlife="N/A","n/a",A11taxvalue/A11taxremlife))</f>
        <v>0</v>
      </c>
      <c r="AI610" s="160">
        <f>IF(AI$3&gt;A11taxremlife,A11taxvalue-SUM($F610:AH610),IF(A11taxremlife="N/A","n/a",A11taxvalue/A11taxremlife))</f>
        <v>0</v>
      </c>
      <c r="AJ610" s="160">
        <f>IF(AJ$3&gt;A11taxremlife,A11taxvalue-SUM($F610:AI610),IF(A11taxremlife="N/A","n/a",A11taxvalue/A11taxremlife))</f>
        <v>0</v>
      </c>
      <c r="AK610" s="160">
        <f>IF(AK$3&gt;A11taxremlife,A11taxvalue-SUM($F610:AJ610),IF(A11taxremlife="N/A","n/a",A11taxvalue/A11taxremlife))</f>
        <v>0</v>
      </c>
      <c r="AL610" s="160">
        <f>IF(AL$3&gt;A11taxremlife,A11taxvalue-SUM($F610:AK610),IF(A11taxremlife="N/A","n/a",A11taxvalue/A11taxremlife))</f>
        <v>0</v>
      </c>
      <c r="AM610" s="160">
        <f>IF(AM$3&gt;A11taxremlife,A11taxvalue-SUM($F610:AL610),IF(A11taxremlife="N/A","n/a",A11taxvalue/A11taxremlife))</f>
        <v>0</v>
      </c>
      <c r="AN610" s="160">
        <f>IF(AN$3&gt;A11taxremlife,A11taxvalue-SUM($F610:AM610),IF(A11taxremlife="N/A","n/a",A11taxvalue/A11taxremlife))</f>
        <v>0</v>
      </c>
      <c r="AO610" s="160">
        <f>IF(AO$3&gt;A11taxremlife,A11taxvalue-SUM($F610:AN610),IF(A11taxremlife="N/A","n/a",A11taxvalue/A11taxremlife))</f>
        <v>0</v>
      </c>
      <c r="AP610" s="160">
        <f>IF(AP$3&gt;A11taxremlife,A11taxvalue-SUM($F610:AO610),IF(A11taxremlife="N/A","n/a",A11taxvalue/A11taxremlife))</f>
        <v>0</v>
      </c>
      <c r="AQ610" s="160">
        <f>IF(AQ$3&gt;A11taxremlife,A11taxvalue-SUM($F610:AP610),IF(A11taxremlife="N/A","n/a",A11taxvalue/A11taxremlife))</f>
        <v>0</v>
      </c>
      <c r="AR610" s="160">
        <f>IF(AR$3&gt;A11taxremlife,A11taxvalue-SUM($F610:AQ610),IF(A11taxremlife="N/A","n/a",A11taxvalue/A11taxremlife))</f>
        <v>0</v>
      </c>
      <c r="AS610" s="160">
        <f>IF(AS$3&gt;A11taxremlife,A11taxvalue-SUM($F610:AR610),IF(A11taxremlife="N/A","n/a",A11taxvalue/A11taxremlife))</f>
        <v>0</v>
      </c>
      <c r="AT610" s="160">
        <f>IF(AT$3&gt;A11taxremlife,A11taxvalue-SUM($F610:AS610),IF(A11taxremlife="N/A","n/a",A11taxvalue/A11taxremlife))</f>
        <v>0</v>
      </c>
      <c r="AU610" s="160">
        <f>IF(AU$3&gt;A11taxremlife,A11taxvalue-SUM($F610:AT610),IF(A11taxremlife="N/A","n/a",A11taxvalue/A11taxremlife))</f>
        <v>0</v>
      </c>
      <c r="AV610" s="160">
        <f>IF(AV$3&gt;A11taxremlife,A11taxvalue-SUM($F610:AU610),IF(A11taxremlife="N/A","n/a",A11taxvalue/A11taxremlife))</f>
        <v>0</v>
      </c>
      <c r="AW610" s="160">
        <f>IF(AW$3&gt;A11taxremlife,A11taxvalue-SUM($F610:AV610),IF(A11taxremlife="N/A","n/a",A11taxvalue/A11taxremlife))</f>
        <v>0</v>
      </c>
      <c r="AX610" s="160">
        <f>IF(AX$3&gt;A11taxremlife,A11taxvalue-SUM($F610:AW610),IF(A11taxremlife="N/A","n/a",A11taxvalue/A11taxremlife))</f>
        <v>0</v>
      </c>
      <c r="AY610" s="160">
        <f>IF(AY$3&gt;A11taxremlife,A11taxvalue-SUM($F610:AX610),IF(A11taxremlife="N/A","n/a",A11taxvalue/A11taxremlife))</f>
        <v>0</v>
      </c>
      <c r="AZ610" s="160">
        <f>IF(AZ$3&gt;A11taxremlife,A11taxvalue-SUM($F610:AY610),IF(A11taxremlife="N/A","n/a",A11taxvalue/A11taxremlife))</f>
        <v>0</v>
      </c>
      <c r="BA610" s="160">
        <f>IF(BA$3&gt;A11taxremlife,A11taxvalue-SUM($F610:AZ610),IF(A11taxremlife="N/A","n/a",A11taxvalue/A11taxremlife))</f>
        <v>0</v>
      </c>
      <c r="BB610" s="160">
        <f>IF(BB$3&gt;A11taxremlife,A11taxvalue-SUM($F610:BA610),IF(A11taxremlife="N/A","n/a",A11taxvalue/A11taxremlife))</f>
        <v>0</v>
      </c>
      <c r="BC610" s="160">
        <f>IF(BC$3&gt;A11taxremlife,A11taxvalue-SUM($F610:BB610),IF(A11taxremlife="N/A","n/a",A11taxvalue/A11taxremlife))</f>
        <v>0</v>
      </c>
      <c r="BD610" s="160">
        <f>IF(BD$3&gt;A11taxremlife,A11taxvalue-SUM($F610:BC610),IF(A11taxremlife="N/A","n/a",A11taxvalue/A11taxremlife))</f>
        <v>0</v>
      </c>
      <c r="BE610" s="160">
        <f>IF(BE$3&gt;A11taxremlife,A11taxvalue-SUM($F610:BD610),IF(A11taxremlife="N/A","n/a",A11taxvalue/A11taxremlife))</f>
        <v>0</v>
      </c>
      <c r="BF610" s="160">
        <f>IF(BF$3&gt;A11taxremlife,A11taxvalue-SUM($F610:BE610),IF(A11taxremlife="N/A","n/a",A11taxvalue/A11taxremlife))</f>
        <v>0</v>
      </c>
      <c r="BG610" s="160">
        <f>IF(BG$3&gt;A11taxremlife,A11taxvalue-SUM($F610:BF610),IF(A11taxremlife="N/A","n/a",A11taxvalue/A11taxremlife))</f>
        <v>0</v>
      </c>
      <c r="BH610" s="160">
        <f>IF(BH$3&gt;A11taxremlife,A11taxvalue-SUM($F610:BG610),IF(A11taxremlife="N/A","n/a",A11taxvalue/A11taxremlife))</f>
        <v>0</v>
      </c>
      <c r="BI610" s="160">
        <f>IF(BI$3&gt;A11taxremlife,A11taxvalue-SUM($F610:BH610),IF(A11taxremlife="N/A","n/a",A11taxvalue/A11taxremlife))</f>
        <v>0</v>
      </c>
      <c r="BJ610" s="19"/>
      <c r="BK610" s="19"/>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s="5" customFormat="1" hidden="1" outlineLevel="2" x14ac:dyDescent="0.2">
      <c r="A611" s="19"/>
      <c r="B611" s="19"/>
      <c r="C611" s="35"/>
      <c r="D611" s="469" t="s">
        <v>71</v>
      </c>
      <c r="E611" s="281">
        <v>0</v>
      </c>
      <c r="F611" s="37"/>
      <c r="G611" s="161"/>
      <c r="H611" s="161"/>
      <c r="I611" s="161"/>
      <c r="J611" s="161"/>
      <c r="K611" s="161"/>
      <c r="L611" s="161"/>
      <c r="M611" s="161"/>
      <c r="N611" s="161"/>
      <c r="O611" s="161"/>
      <c r="P611" s="161"/>
      <c r="Q611" s="161"/>
      <c r="R611" s="161"/>
      <c r="S611" s="161"/>
      <c r="T611" s="161"/>
      <c r="U611" s="161"/>
      <c r="V611" s="161"/>
      <c r="W611" s="161"/>
      <c r="X611" s="161"/>
      <c r="Y611" s="161"/>
      <c r="Z611" s="161"/>
      <c r="AA611" s="161"/>
      <c r="AB611" s="161"/>
      <c r="AC611" s="161"/>
      <c r="AD611" s="161"/>
      <c r="AE611" s="161"/>
      <c r="AF611" s="161"/>
      <c r="AG611" s="161"/>
      <c r="AH611" s="161"/>
      <c r="AI611" s="161"/>
      <c r="AJ611" s="161"/>
      <c r="AK611" s="161"/>
      <c r="AL611" s="161"/>
      <c r="AM611" s="161"/>
      <c r="AN611" s="161"/>
      <c r="AO611" s="161"/>
      <c r="AP611" s="161"/>
      <c r="AQ611" s="161"/>
      <c r="AR611" s="161"/>
      <c r="AS611" s="161"/>
      <c r="AT611" s="161"/>
      <c r="AU611" s="161"/>
      <c r="AV611" s="161"/>
      <c r="AW611" s="161"/>
      <c r="AX611" s="161"/>
      <c r="AY611" s="161"/>
      <c r="AZ611" s="161"/>
      <c r="BA611" s="161"/>
      <c r="BB611" s="161"/>
      <c r="BC611" s="161"/>
      <c r="BD611" s="161"/>
      <c r="BE611" s="161"/>
      <c r="BF611" s="161"/>
      <c r="BG611" s="161"/>
      <c r="BH611" s="161"/>
      <c r="BI611" s="161"/>
      <c r="BJ611" s="19"/>
      <c r="BK611" s="19"/>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s="5" customFormat="1" hidden="1" outlineLevel="2" x14ac:dyDescent="0.2">
      <c r="A612" s="19"/>
      <c r="B612" s="19"/>
      <c r="C612" s="35"/>
      <c r="D612" s="469"/>
      <c r="E612" s="281">
        <v>1</v>
      </c>
      <c r="F612" s="37"/>
      <c r="G612" s="304"/>
      <c r="H612" s="161">
        <f>IF(A11taxstdlife="n/a","n/a",IF(H$3&gt;(A11taxstdlife+$E612),((Input!$G$153+Input!$G$119)*$G$7)-SUM($G612:G612),((Input!$G$153+Input!$G$119)*$G$7)/A11taxstdlife))</f>
        <v>0</v>
      </c>
      <c r="I612" s="161">
        <f>IF(A11taxstdlife="n/a","n/a",IF(I$3&gt;(A11taxstdlife+$E612),((Input!$G$153+Input!$G$119)*$G$7)-SUM($G612:H612),((Input!$G$153+Input!$G$119)*$G$7)/A11taxstdlife))</f>
        <v>0</v>
      </c>
      <c r="J612" s="161">
        <f>IF(A11taxstdlife="n/a","n/a",IF(J$3&gt;(A11taxstdlife+$E612),((Input!$G$153+Input!$G$119)*$G$7)-SUM($G612:I612),((Input!$G$153+Input!$G$119)*$G$7)/A11taxstdlife))</f>
        <v>0</v>
      </c>
      <c r="K612" s="161">
        <f>IF(A11taxstdlife="n/a","n/a",IF(K$3&gt;(A11taxstdlife+$E612),((Input!$G$153+Input!$G$119)*$G$7)-SUM($G612:J612),((Input!$G$153+Input!$G$119)*$G$7)/A11taxstdlife))</f>
        <v>0</v>
      </c>
      <c r="L612" s="161">
        <f>IF(A11taxstdlife="n/a","n/a",IF(L$3&gt;(A11taxstdlife+$E612),((Input!$G$153+Input!$G$119)*$G$7)-SUM($G612:K612),((Input!$G$153+Input!$G$119)*$G$7)/A11taxstdlife))</f>
        <v>0</v>
      </c>
      <c r="M612" s="161">
        <f>IF(A11taxstdlife="n/a","n/a",IF(M$3&gt;(A11taxstdlife+$E612),((Input!$G$153+Input!$G$119)*$G$7)-SUM($G612:L612),((Input!$G$153+Input!$G$119)*$G$7)/A11taxstdlife))</f>
        <v>0</v>
      </c>
      <c r="N612" s="161">
        <f>IF(A11taxstdlife="n/a","n/a",IF(N$3&gt;(A11taxstdlife+$E612),((Input!$G$153+Input!$G$119)*$G$7)-SUM($G612:M612),((Input!$G$153+Input!$G$119)*$G$7)/A11taxstdlife))</f>
        <v>0</v>
      </c>
      <c r="O612" s="161">
        <f>IF(A11taxstdlife="n/a","n/a",IF(O$3&gt;(A11taxstdlife+$E612),((Input!$G$153+Input!$G$119)*$G$7)-SUM($G612:N612),((Input!$G$153+Input!$G$119)*$G$7)/A11taxstdlife))</f>
        <v>0</v>
      </c>
      <c r="P612" s="161">
        <f>IF(A11taxstdlife="n/a","n/a",IF(P$3&gt;(A11taxstdlife+$E612),((Input!$G$153+Input!$G$119)*$G$7)-SUM($G612:O612),((Input!$G$153+Input!$G$119)*$G$7)/A11taxstdlife))</f>
        <v>0</v>
      </c>
      <c r="Q612" s="161">
        <f>IF(A11taxstdlife="n/a","n/a",IF(Q$3&gt;(A11taxstdlife+$E612),((Input!$G$153+Input!$G$119)*$G$7)-SUM($G612:P612),((Input!$G$153+Input!$G$119)*$G$7)/A11taxstdlife))</f>
        <v>0</v>
      </c>
      <c r="R612" s="161">
        <f>IF(A11taxstdlife="n/a","n/a",IF(R$3&gt;(A11taxstdlife+$E612),((Input!$G$153+Input!$G$119)*$G$7)-SUM($G612:Q612),((Input!$G$153+Input!$G$119)*$G$7)/A11taxstdlife))</f>
        <v>0</v>
      </c>
      <c r="S612" s="161">
        <f>IF(A11taxstdlife="n/a","n/a",IF(S$3&gt;(A11taxstdlife+$E612),((Input!$G$153+Input!$G$119)*$G$7)-SUM($G612:R612),((Input!$G$153+Input!$G$119)*$G$7)/A11taxstdlife))</f>
        <v>0</v>
      </c>
      <c r="T612" s="161">
        <f>IF(A11taxstdlife="n/a","n/a",IF(T$3&gt;(A11taxstdlife+$E612),((Input!$G$153+Input!$G$119)*$G$7)-SUM($G612:S612),((Input!$G$153+Input!$G$119)*$G$7)/A11taxstdlife))</f>
        <v>0</v>
      </c>
      <c r="U612" s="161">
        <f>IF(A11taxstdlife="n/a","n/a",IF(U$3&gt;(A11taxstdlife+$E612),((Input!$G$153+Input!$G$119)*$G$7)-SUM($G612:T612),((Input!$G$153+Input!$G$119)*$G$7)/A11taxstdlife))</f>
        <v>0</v>
      </c>
      <c r="V612" s="161">
        <f>IF(A11taxstdlife="n/a","n/a",IF(V$3&gt;(A11taxstdlife+$E612),((Input!$G$153+Input!$G$119)*$G$7)-SUM($G612:U612),((Input!$G$153+Input!$G$119)*$G$7)/A11taxstdlife))</f>
        <v>0</v>
      </c>
      <c r="W612" s="161">
        <f>IF(A11taxstdlife="n/a","n/a",IF(W$3&gt;(A11taxstdlife+$E612),((Input!$G$153+Input!$G$119)*$G$7)-SUM($G612:V612),((Input!$G$153+Input!$G$119)*$G$7)/A11taxstdlife))</f>
        <v>0</v>
      </c>
      <c r="X612" s="161">
        <f>IF(A11taxstdlife="n/a","n/a",IF(X$3&gt;(A11taxstdlife+$E612),((Input!$G$153+Input!$G$119)*$G$7)-SUM($G612:W612),((Input!$G$153+Input!$G$119)*$G$7)/A11taxstdlife))</f>
        <v>0</v>
      </c>
      <c r="Y612" s="161">
        <f>IF(A11taxstdlife="n/a","n/a",IF(Y$3&gt;(A11taxstdlife+$E612),((Input!$G$153+Input!$G$119)*$G$7)-SUM($G612:X612),((Input!$G$153+Input!$G$119)*$G$7)/A11taxstdlife))</f>
        <v>0</v>
      </c>
      <c r="Z612" s="161">
        <f>IF(A11taxstdlife="n/a","n/a",IF(Z$3&gt;(A11taxstdlife+$E612),((Input!$G$153+Input!$G$119)*$G$7)-SUM($G612:Y612),((Input!$G$153+Input!$G$119)*$G$7)/A11taxstdlife))</f>
        <v>0</v>
      </c>
      <c r="AA612" s="161">
        <f>IF(A11taxstdlife="n/a","n/a",IF(AA$3&gt;(A11taxstdlife+$E612),((Input!$G$153+Input!$G$119)*$G$7)-SUM($G612:Z612),((Input!$G$153+Input!$G$119)*$G$7)/A11taxstdlife))</f>
        <v>0</v>
      </c>
      <c r="AB612" s="161">
        <f>IF(A11taxstdlife="n/a","n/a",IF(AB$3&gt;(A11taxstdlife+$E612),((Input!$G$153+Input!$G$119)*$G$7)-SUM($G612:AA612),((Input!$G$153+Input!$G$119)*$G$7)/A11taxstdlife))</f>
        <v>0</v>
      </c>
      <c r="AC612" s="161">
        <f>IF(A11taxstdlife="n/a","n/a",IF(AC$3&gt;(A11taxstdlife+$E612),((Input!$G$153+Input!$G$119)*$G$7)-SUM($G612:AB612),((Input!$G$153+Input!$G$119)*$G$7)/A11taxstdlife))</f>
        <v>0</v>
      </c>
      <c r="AD612" s="161">
        <f>IF(A11taxstdlife="n/a","n/a",IF(AD$3&gt;(A11taxstdlife+$E612),((Input!$G$153+Input!$G$119)*$G$7)-SUM($G612:AC612),((Input!$G$153+Input!$G$119)*$G$7)/A11taxstdlife))</f>
        <v>0</v>
      </c>
      <c r="AE612" s="161">
        <f>IF(A11taxstdlife="n/a","n/a",IF(AE$3&gt;(A11taxstdlife+$E612),((Input!$G$153+Input!$G$119)*$G$7)-SUM($G612:AD612),((Input!$G$153+Input!$G$119)*$G$7)/A11taxstdlife))</f>
        <v>0</v>
      </c>
      <c r="AF612" s="161">
        <f>IF(A11taxstdlife="n/a","n/a",IF(AF$3&gt;(A11taxstdlife+$E612),((Input!$G$153+Input!$G$119)*$G$7)-SUM($G612:AE612),((Input!$G$153+Input!$G$119)*$G$7)/A11taxstdlife))</f>
        <v>0</v>
      </c>
      <c r="AG612" s="161">
        <f>IF(A11taxstdlife="n/a","n/a",IF(AG$3&gt;(A11taxstdlife+$E612),((Input!$G$153+Input!$G$119)*$G$7)-SUM($G612:AF612),((Input!$G$153+Input!$G$119)*$G$7)/A11taxstdlife))</f>
        <v>0</v>
      </c>
      <c r="AH612" s="161">
        <f>IF(A11taxstdlife="n/a","n/a",IF(AH$3&gt;(A11taxstdlife+$E612),((Input!$G$153+Input!$G$119)*$G$7)-SUM($G612:AG612),((Input!$G$153+Input!$G$119)*$G$7)/A11taxstdlife))</f>
        <v>0</v>
      </c>
      <c r="AI612" s="161">
        <f>IF(A11taxstdlife="n/a","n/a",IF(AI$3&gt;(A11taxstdlife+$E612),((Input!$G$153+Input!$G$119)*$G$7)-SUM($G612:AH612),((Input!$G$153+Input!$G$119)*$G$7)/A11taxstdlife))</f>
        <v>0</v>
      </c>
      <c r="AJ612" s="161">
        <f>IF(A11taxstdlife="n/a","n/a",IF(AJ$3&gt;(A11taxstdlife+$E612),((Input!$G$153+Input!$G$119)*$G$7)-SUM($G612:AI612),((Input!$G$153+Input!$G$119)*$G$7)/A11taxstdlife))</f>
        <v>0</v>
      </c>
      <c r="AK612" s="161">
        <f>IF(A11taxstdlife="n/a","n/a",IF(AK$3&gt;(A11taxstdlife+$E612),((Input!$G$153+Input!$G$119)*$G$7)-SUM($G612:AJ612),((Input!$G$153+Input!$G$119)*$G$7)/A11taxstdlife))</f>
        <v>0</v>
      </c>
      <c r="AL612" s="161">
        <f>IF(A11taxstdlife="n/a","n/a",IF(AL$3&gt;(A11taxstdlife+$E612),((Input!$G$153+Input!$G$119)*$G$7)-SUM($G612:AK612),((Input!$G$153+Input!$G$119)*$G$7)/A11taxstdlife))</f>
        <v>0</v>
      </c>
      <c r="AM612" s="161">
        <f>IF(A11taxstdlife="n/a","n/a",IF(AM$3&gt;(A11taxstdlife+$E612),((Input!$G$153+Input!$G$119)*$G$7)-SUM($G612:AL612),((Input!$G$153+Input!$G$119)*$G$7)/A11taxstdlife))</f>
        <v>0</v>
      </c>
      <c r="AN612" s="161">
        <f>IF(A11taxstdlife="n/a","n/a",IF(AN$3&gt;(A11taxstdlife+$E612),((Input!$G$153+Input!$G$119)*$G$7)-SUM($G612:AM612),((Input!$G$153+Input!$G$119)*$G$7)/A11taxstdlife))</f>
        <v>0</v>
      </c>
      <c r="AO612" s="161">
        <f>IF(A11taxstdlife="n/a","n/a",IF(AO$3&gt;(A11taxstdlife+$E612),((Input!$G$153+Input!$G$119)*$G$7)-SUM($G612:AN612),((Input!$G$153+Input!$G$119)*$G$7)/A11taxstdlife))</f>
        <v>0</v>
      </c>
      <c r="AP612" s="161">
        <f>IF(A11taxstdlife="n/a","n/a",IF(AP$3&gt;(A11taxstdlife+$E612),((Input!$G$153+Input!$G$119)*$G$7)-SUM($G612:AO612),((Input!$G$153+Input!$G$119)*$G$7)/A11taxstdlife))</f>
        <v>0</v>
      </c>
      <c r="AQ612" s="161">
        <f>IF(A11taxstdlife="n/a","n/a",IF(AQ$3&gt;(A11taxstdlife+$E612),((Input!$G$153+Input!$G$119)*$G$7)-SUM($G612:AP612),((Input!$G$153+Input!$G$119)*$G$7)/A11taxstdlife))</f>
        <v>0</v>
      </c>
      <c r="AR612" s="161">
        <f>IF(A11taxstdlife="n/a","n/a",IF(AR$3&gt;(A11taxstdlife+$E612),((Input!$G$153+Input!$G$119)*$G$7)-SUM($G612:AQ612),((Input!$G$153+Input!$G$119)*$G$7)/A11taxstdlife))</f>
        <v>0</v>
      </c>
      <c r="AS612" s="161">
        <f>IF(A11taxstdlife="n/a","n/a",IF(AS$3&gt;(A11taxstdlife+$E612),((Input!$G$153+Input!$G$119)*$G$7)-SUM($G612:AR612),((Input!$G$153+Input!$G$119)*$G$7)/A11taxstdlife))</f>
        <v>0</v>
      </c>
      <c r="AT612" s="161">
        <f>IF(A11taxstdlife="n/a","n/a",IF(AT$3&gt;(A11taxstdlife+$E612),((Input!$G$153+Input!$G$119)*$G$7)-SUM($G612:AS612),((Input!$G$153+Input!$G$119)*$G$7)/A11taxstdlife))</f>
        <v>0</v>
      </c>
      <c r="AU612" s="161">
        <f>IF(A11taxstdlife="n/a","n/a",IF(AU$3&gt;(A11taxstdlife+$E612),((Input!$G$153+Input!$G$119)*$G$7)-SUM($G612:AT612),((Input!$G$153+Input!$G$119)*$G$7)/A11taxstdlife))</f>
        <v>0</v>
      </c>
      <c r="AV612" s="161">
        <f>IF(A11taxstdlife="n/a","n/a",IF(AV$3&gt;(A11taxstdlife+$E612),((Input!$G$153+Input!$G$119)*$G$7)-SUM($G612:AU612),((Input!$G$153+Input!$G$119)*$G$7)/A11taxstdlife))</f>
        <v>0</v>
      </c>
      <c r="AW612" s="161">
        <f>IF(A11taxstdlife="n/a","n/a",IF(AW$3&gt;(A11taxstdlife+$E612),((Input!$G$153+Input!$G$119)*$G$7)-SUM($G612:AV612),((Input!$G$153+Input!$G$119)*$G$7)/A11taxstdlife))</f>
        <v>0</v>
      </c>
      <c r="AX612" s="161">
        <f>IF(A11taxstdlife="n/a","n/a",IF(AX$3&gt;(A11taxstdlife+$E612),((Input!$G$153+Input!$G$119)*$G$7)-SUM($G612:AW612),((Input!$G$153+Input!$G$119)*$G$7)/A11taxstdlife))</f>
        <v>0</v>
      </c>
      <c r="AY612" s="161">
        <f>IF(A11taxstdlife="n/a","n/a",IF(AY$3&gt;(A11taxstdlife+$E612),((Input!$G$153+Input!$G$119)*$G$7)-SUM($G612:AX612),((Input!$G$153+Input!$G$119)*$G$7)/A11taxstdlife))</f>
        <v>0</v>
      </c>
      <c r="AZ612" s="161">
        <f>IF(A11taxstdlife="n/a","n/a",IF(AZ$3&gt;(A11taxstdlife+$E612),((Input!$G$153+Input!$G$119)*$G$7)-SUM($G612:AY612),((Input!$G$153+Input!$G$119)*$G$7)/A11taxstdlife))</f>
        <v>0</v>
      </c>
      <c r="BA612" s="161">
        <f>IF(A11taxstdlife="n/a","n/a",IF(BA$3&gt;(A11taxstdlife+$E612),((Input!$G$153+Input!$G$119)*$G$7)-SUM($G612:AZ612),((Input!$G$153+Input!$G$119)*$G$7)/A11taxstdlife))</f>
        <v>0</v>
      </c>
      <c r="BB612" s="161">
        <f>IF(A11taxstdlife="n/a","n/a",IF(BB$3&gt;(A11taxstdlife+$E612),((Input!$G$153+Input!$G$119)*$G$7)-SUM($G612:BA612),((Input!$G$153+Input!$G$119)*$G$7)/A11taxstdlife))</f>
        <v>0</v>
      </c>
      <c r="BC612" s="161">
        <f>IF(A11taxstdlife="n/a","n/a",IF(BC$3&gt;(A11taxstdlife+$E612),((Input!$G$153+Input!$G$119)*$G$7)-SUM($G612:BB612),((Input!$G$153+Input!$G$119)*$G$7)/A11taxstdlife))</f>
        <v>0</v>
      </c>
      <c r="BD612" s="161">
        <f>IF(A11taxstdlife="n/a","n/a",IF(BD$3&gt;(A11taxstdlife+$E612),((Input!$G$153+Input!$G$119)*$G$7)-SUM($G612:BC612),((Input!$G$153+Input!$G$119)*$G$7)/A11taxstdlife))</f>
        <v>0</v>
      </c>
      <c r="BE612" s="161">
        <f>IF(A11taxstdlife="n/a","n/a",IF(BE$3&gt;(A11taxstdlife+$E612),((Input!$G$153+Input!$G$119)*$G$7)-SUM($G612:BD612),((Input!$G$153+Input!$G$119)*$G$7)/A11taxstdlife))</f>
        <v>0</v>
      </c>
      <c r="BF612" s="161">
        <f>IF(A11taxstdlife="n/a","n/a",IF(BF$3&gt;(A11taxstdlife+$E612),((Input!$G$153+Input!$G$119)*$G$7)-SUM($G612:BE612),((Input!$G$153+Input!$G$119)*$G$7)/A11taxstdlife))</f>
        <v>0</v>
      </c>
      <c r="BG612" s="161">
        <f>IF(A11taxstdlife="n/a","n/a",IF(BG$3&gt;(A11taxstdlife+$E612),((Input!$G$153+Input!$G$119)*$G$7)-SUM($G612:BF612),((Input!$G$153+Input!$G$119)*$G$7)/A11taxstdlife))</f>
        <v>0</v>
      </c>
      <c r="BH612" s="161">
        <f>IF(A11taxstdlife="n/a","n/a",IF(BH$3&gt;(A11taxstdlife+$E612),((Input!$G$153+Input!$G$119)*$G$7)-SUM($G612:BG612),((Input!$G$153+Input!$G$119)*$G$7)/A11taxstdlife))</f>
        <v>0</v>
      </c>
      <c r="BI612" s="161">
        <f>IF(A11taxstdlife="n/a","n/a",IF(BI$3&gt;(A11taxstdlife+$E612),((Input!$G$153+Input!$G$119)*$G$7)-SUM($G612:BH612),((Input!$G$153+Input!$G$119)*$G$7)/A11taxstdlife))</f>
        <v>0</v>
      </c>
      <c r="BJ612" s="19"/>
      <c r="BK612" s="19"/>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s="5" customFormat="1" hidden="1" outlineLevel="2" x14ac:dyDescent="0.2">
      <c r="A613" s="19"/>
      <c r="B613" s="19"/>
      <c r="C613" s="35"/>
      <c r="D613" s="469"/>
      <c r="E613" s="281">
        <v>2</v>
      </c>
      <c r="F613" s="37"/>
      <c r="G613" s="305"/>
      <c r="H613" s="306"/>
      <c r="I613" s="161">
        <f>IF(A11taxstdlife="n/a","n/a",IF(I$3&gt;(A11taxstdlife+$E613),((Input!$H$153+Input!$H$119)*$H$7)-SUM($H613:H613),((Input!$H$153+Input!$H$119)*$H$7)/A11taxstdlife))</f>
        <v>0</v>
      </c>
      <c r="J613" s="161">
        <f>IF(A11taxstdlife="n/a","n/a",IF(J$3&gt;(A11taxstdlife+$E613),((Input!$H$153+Input!$H$119)*$H$7)-SUM($H613:I613),((Input!$H$153+Input!$H$119)*$H$7)/A11taxstdlife))</f>
        <v>0</v>
      </c>
      <c r="K613" s="161">
        <f>IF(A11taxstdlife="n/a","n/a",IF(K$3&gt;(A11taxstdlife+$E613),((Input!$H$153+Input!$H$119)*$H$7)-SUM($H613:J613),((Input!$H$153+Input!$H$119)*$H$7)/A11taxstdlife))</f>
        <v>0</v>
      </c>
      <c r="L613" s="161">
        <f>IF(A11taxstdlife="n/a","n/a",IF(L$3&gt;(A11taxstdlife+$E613),((Input!$H$153+Input!$H$119)*$H$7)-SUM($H613:K613),((Input!$H$153+Input!$H$119)*$H$7)/A11taxstdlife))</f>
        <v>0</v>
      </c>
      <c r="M613" s="161">
        <f>IF(A11taxstdlife="n/a","n/a",IF(M$3&gt;(A11taxstdlife+$E613),((Input!$H$153+Input!$H$119)*$H$7)-SUM($H613:L613),((Input!$H$153+Input!$H$119)*$H$7)/A11taxstdlife))</f>
        <v>0</v>
      </c>
      <c r="N613" s="161">
        <f>IF(A11taxstdlife="n/a","n/a",IF(N$3&gt;(A11taxstdlife+$E613),((Input!$H$153+Input!$H$119)*$H$7)-SUM($H613:M613),((Input!$H$153+Input!$H$119)*$H$7)/A11taxstdlife))</f>
        <v>0</v>
      </c>
      <c r="O613" s="161">
        <f>IF(A11taxstdlife="n/a","n/a",IF(O$3&gt;(A11taxstdlife+$E613),((Input!$H$153+Input!$H$119)*$H$7)-SUM($H613:N613),((Input!$H$153+Input!$H$119)*$H$7)/A11taxstdlife))</f>
        <v>0</v>
      </c>
      <c r="P613" s="161">
        <f>IF(A11taxstdlife="n/a","n/a",IF(P$3&gt;(A11taxstdlife+$E613),((Input!$H$153+Input!$H$119)*$H$7)-SUM($H613:O613),((Input!$H$153+Input!$H$119)*$H$7)/A11taxstdlife))</f>
        <v>0</v>
      </c>
      <c r="Q613" s="161">
        <f>IF(A11taxstdlife="n/a","n/a",IF(Q$3&gt;(A11taxstdlife+$E613),((Input!$H$153+Input!$H$119)*$H$7)-SUM($H613:P613),((Input!$H$153+Input!$H$119)*$H$7)/A11taxstdlife))</f>
        <v>0</v>
      </c>
      <c r="R613" s="161">
        <f>IF(A11taxstdlife="n/a","n/a",IF(R$3&gt;(A11taxstdlife+$E613),((Input!$H$153+Input!$H$119)*$H$7)-SUM($H613:Q613),((Input!$H$153+Input!$H$119)*$H$7)/A11taxstdlife))</f>
        <v>0</v>
      </c>
      <c r="S613" s="161">
        <f>IF(A11taxstdlife="n/a","n/a",IF(S$3&gt;(A11taxstdlife+$E613),((Input!$H$153+Input!$H$119)*$H$7)-SUM($H613:R613),((Input!$H$153+Input!$H$119)*$H$7)/A11taxstdlife))</f>
        <v>0</v>
      </c>
      <c r="T613" s="161">
        <f>IF(A11taxstdlife="n/a","n/a",IF(T$3&gt;(A11taxstdlife+$E613),((Input!$H$153+Input!$H$119)*$H$7)-SUM($H613:S613),((Input!$H$153+Input!$H$119)*$H$7)/A11taxstdlife))</f>
        <v>0</v>
      </c>
      <c r="U613" s="161">
        <f>IF(A11taxstdlife="n/a","n/a",IF(U$3&gt;(A11taxstdlife+$E613),((Input!$H$153+Input!$H$119)*$H$7)-SUM($H613:T613),((Input!$H$153+Input!$H$119)*$H$7)/A11taxstdlife))</f>
        <v>0</v>
      </c>
      <c r="V613" s="161">
        <f>IF(A11taxstdlife="n/a","n/a",IF(V$3&gt;(A11taxstdlife+$E613),((Input!$H$153+Input!$H$119)*$H$7)-SUM($H613:U613),((Input!$H$153+Input!$H$119)*$H$7)/A11taxstdlife))</f>
        <v>0</v>
      </c>
      <c r="W613" s="161">
        <f>IF(A11taxstdlife="n/a","n/a",IF(W$3&gt;(A11taxstdlife+$E613),((Input!$H$153+Input!$H$119)*$H$7)-SUM($H613:V613),((Input!$H$153+Input!$H$119)*$H$7)/A11taxstdlife))</f>
        <v>0</v>
      </c>
      <c r="X613" s="161">
        <f>IF(A11taxstdlife="n/a","n/a",IF(X$3&gt;(A11taxstdlife+$E613),((Input!$H$153+Input!$H$119)*$H$7)-SUM($H613:W613),((Input!$H$153+Input!$H$119)*$H$7)/A11taxstdlife))</f>
        <v>0</v>
      </c>
      <c r="Y613" s="161">
        <f>IF(A11taxstdlife="n/a","n/a",IF(Y$3&gt;(A11taxstdlife+$E613),((Input!$H$153+Input!$H$119)*$H$7)-SUM($H613:X613),((Input!$H$153+Input!$H$119)*$H$7)/A11taxstdlife))</f>
        <v>0</v>
      </c>
      <c r="Z613" s="161">
        <f>IF(A11taxstdlife="n/a","n/a",IF(Z$3&gt;(A11taxstdlife+$E613),((Input!$H$153+Input!$H$119)*$H$7)-SUM($H613:Y613),((Input!$H$153+Input!$H$119)*$H$7)/A11taxstdlife))</f>
        <v>0</v>
      </c>
      <c r="AA613" s="161">
        <f>IF(A11taxstdlife="n/a","n/a",IF(AA$3&gt;(A11taxstdlife+$E613),((Input!$H$153+Input!$H$119)*$H$7)-SUM($H613:Z613),((Input!$H$153+Input!$H$119)*$H$7)/A11taxstdlife))</f>
        <v>0</v>
      </c>
      <c r="AB613" s="161">
        <f>IF(A11taxstdlife="n/a","n/a",IF(AB$3&gt;(A11taxstdlife+$E613),((Input!$H$153+Input!$H$119)*$H$7)-SUM($H613:AA613),((Input!$H$153+Input!$H$119)*$H$7)/A11taxstdlife))</f>
        <v>0</v>
      </c>
      <c r="AC613" s="161">
        <f>IF(A11taxstdlife="n/a","n/a",IF(AC$3&gt;(A11taxstdlife+$E613),((Input!$H$153+Input!$H$119)*$H$7)-SUM($H613:AB613),((Input!$H$153+Input!$H$119)*$H$7)/A11taxstdlife))</f>
        <v>0</v>
      </c>
      <c r="AD613" s="161">
        <f>IF(A11taxstdlife="n/a","n/a",IF(AD$3&gt;(A11taxstdlife+$E613),((Input!$H$153+Input!$H$119)*$H$7)-SUM($H613:AC613),((Input!$H$153+Input!$H$119)*$H$7)/A11taxstdlife))</f>
        <v>0</v>
      </c>
      <c r="AE613" s="161">
        <f>IF(A11taxstdlife="n/a","n/a",IF(AE$3&gt;(A11taxstdlife+$E613),((Input!$H$153+Input!$H$119)*$H$7)-SUM($H613:AD613),((Input!$H$153+Input!$H$119)*$H$7)/A11taxstdlife))</f>
        <v>0</v>
      </c>
      <c r="AF613" s="161">
        <f>IF(A11taxstdlife="n/a","n/a",IF(AF$3&gt;(A11taxstdlife+$E613),((Input!$H$153+Input!$H$119)*$H$7)-SUM($H613:AE613),((Input!$H$153+Input!$H$119)*$H$7)/A11taxstdlife))</f>
        <v>0</v>
      </c>
      <c r="AG613" s="161">
        <f>IF(A11taxstdlife="n/a","n/a",IF(AG$3&gt;(A11taxstdlife+$E613),((Input!$H$153+Input!$H$119)*$H$7)-SUM($H613:AF613),((Input!$H$153+Input!$H$119)*$H$7)/A11taxstdlife))</f>
        <v>0</v>
      </c>
      <c r="AH613" s="161">
        <f>IF(A11taxstdlife="n/a","n/a",IF(AH$3&gt;(A11taxstdlife+$E613),((Input!$H$153+Input!$H$119)*$H$7)-SUM($H613:AG613),((Input!$H$153+Input!$H$119)*$H$7)/A11taxstdlife))</f>
        <v>0</v>
      </c>
      <c r="AI613" s="161">
        <f>IF(A11taxstdlife="n/a","n/a",IF(AI$3&gt;(A11taxstdlife+$E613),((Input!$H$153+Input!$H$119)*$H$7)-SUM($H613:AH613),((Input!$H$153+Input!$H$119)*$H$7)/A11taxstdlife))</f>
        <v>0</v>
      </c>
      <c r="AJ613" s="161">
        <f>IF(A11taxstdlife="n/a","n/a",IF(AJ$3&gt;(A11taxstdlife+$E613),((Input!$H$153+Input!$H$119)*$H$7)-SUM($H613:AI613),((Input!$H$153+Input!$H$119)*$H$7)/A11taxstdlife))</f>
        <v>0</v>
      </c>
      <c r="AK613" s="161">
        <f>IF(A11taxstdlife="n/a","n/a",IF(AK$3&gt;(A11taxstdlife+$E613),((Input!$H$153+Input!$H$119)*$H$7)-SUM($H613:AJ613),((Input!$H$153+Input!$H$119)*$H$7)/A11taxstdlife))</f>
        <v>0</v>
      </c>
      <c r="AL613" s="161">
        <f>IF(A11taxstdlife="n/a","n/a",IF(AL$3&gt;(A11taxstdlife+$E613),((Input!$H$153+Input!$H$119)*$H$7)-SUM($H613:AK613),((Input!$H$153+Input!$H$119)*$H$7)/A11taxstdlife))</f>
        <v>0</v>
      </c>
      <c r="AM613" s="161">
        <f>IF(A11taxstdlife="n/a","n/a",IF(AM$3&gt;(A11taxstdlife+$E613),((Input!$H$153+Input!$H$119)*$H$7)-SUM($H613:AL613),((Input!$H$153+Input!$H$119)*$H$7)/A11taxstdlife))</f>
        <v>0</v>
      </c>
      <c r="AN613" s="161">
        <f>IF(A11taxstdlife="n/a","n/a",IF(AN$3&gt;(A11taxstdlife+$E613),((Input!$H$153+Input!$H$119)*$H$7)-SUM($H613:AM613),((Input!$H$153+Input!$H$119)*$H$7)/A11taxstdlife))</f>
        <v>0</v>
      </c>
      <c r="AO613" s="161">
        <f>IF(A11taxstdlife="n/a","n/a",IF(AO$3&gt;(A11taxstdlife+$E613),((Input!$H$153+Input!$H$119)*$H$7)-SUM($H613:AN613),((Input!$H$153+Input!$H$119)*$H$7)/A11taxstdlife))</f>
        <v>0</v>
      </c>
      <c r="AP613" s="161">
        <f>IF(A11taxstdlife="n/a","n/a",IF(AP$3&gt;(A11taxstdlife+$E613),((Input!$H$153+Input!$H$119)*$H$7)-SUM($H613:AO613),((Input!$H$153+Input!$H$119)*$H$7)/A11taxstdlife))</f>
        <v>0</v>
      </c>
      <c r="AQ613" s="161">
        <f>IF(A11taxstdlife="n/a","n/a",IF(AQ$3&gt;(A11taxstdlife+$E613),((Input!$H$153+Input!$H$119)*$H$7)-SUM($H613:AP613),((Input!$H$153+Input!$H$119)*$H$7)/A11taxstdlife))</f>
        <v>0</v>
      </c>
      <c r="AR613" s="161">
        <f>IF(A11taxstdlife="n/a","n/a",IF(AR$3&gt;(A11taxstdlife+$E613),((Input!$H$153+Input!$H$119)*$H$7)-SUM($H613:AQ613),((Input!$H$153+Input!$H$119)*$H$7)/A11taxstdlife))</f>
        <v>0</v>
      </c>
      <c r="AS613" s="161">
        <f>IF(A11taxstdlife="n/a","n/a",IF(AS$3&gt;(A11taxstdlife+$E613),((Input!$H$153+Input!$H$119)*$H$7)-SUM($H613:AR613),((Input!$H$153+Input!$H$119)*$H$7)/A11taxstdlife))</f>
        <v>0</v>
      </c>
      <c r="AT613" s="161">
        <f>IF(A11taxstdlife="n/a","n/a",IF(AT$3&gt;(A11taxstdlife+$E613),((Input!$H$153+Input!$H$119)*$H$7)-SUM($H613:AS613),((Input!$H$153+Input!$H$119)*$H$7)/A11taxstdlife))</f>
        <v>0</v>
      </c>
      <c r="AU613" s="161">
        <f>IF(A11taxstdlife="n/a","n/a",IF(AU$3&gt;(A11taxstdlife+$E613),((Input!$H$153+Input!$H$119)*$H$7)-SUM($H613:AT613),((Input!$H$153+Input!$H$119)*$H$7)/A11taxstdlife))</f>
        <v>0</v>
      </c>
      <c r="AV613" s="161">
        <f>IF(A11taxstdlife="n/a","n/a",IF(AV$3&gt;(A11taxstdlife+$E613),((Input!$H$153+Input!$H$119)*$H$7)-SUM($H613:AU613),((Input!$H$153+Input!$H$119)*$H$7)/A11taxstdlife))</f>
        <v>0</v>
      </c>
      <c r="AW613" s="161">
        <f>IF(A11taxstdlife="n/a","n/a",IF(AW$3&gt;(A11taxstdlife+$E613),((Input!$H$153+Input!$H$119)*$H$7)-SUM($H613:AV613),((Input!$H$153+Input!$H$119)*$H$7)/A11taxstdlife))</f>
        <v>0</v>
      </c>
      <c r="AX613" s="161">
        <f>IF(A11taxstdlife="n/a","n/a",IF(AX$3&gt;(A11taxstdlife+$E613),((Input!$H$153+Input!$H$119)*$H$7)-SUM($H613:AW613),((Input!$H$153+Input!$H$119)*$H$7)/A11taxstdlife))</f>
        <v>0</v>
      </c>
      <c r="AY613" s="161">
        <f>IF(A11taxstdlife="n/a","n/a",IF(AY$3&gt;(A11taxstdlife+$E613),((Input!$H$153+Input!$H$119)*$H$7)-SUM($H613:AX613),((Input!$H$153+Input!$H$119)*$H$7)/A11taxstdlife))</f>
        <v>0</v>
      </c>
      <c r="AZ613" s="161">
        <f>IF(A11taxstdlife="n/a","n/a",IF(AZ$3&gt;(A11taxstdlife+$E613),((Input!$H$153+Input!$H$119)*$H$7)-SUM($H613:AY613),((Input!$H$153+Input!$H$119)*$H$7)/A11taxstdlife))</f>
        <v>0</v>
      </c>
      <c r="BA613" s="161">
        <f>IF(A11taxstdlife="n/a","n/a",IF(BA$3&gt;(A11taxstdlife+$E613),((Input!$H$153+Input!$H$119)*$H$7)-SUM($H613:AZ613),((Input!$H$153+Input!$H$119)*$H$7)/A11taxstdlife))</f>
        <v>0</v>
      </c>
      <c r="BB613" s="161">
        <f>IF(A11taxstdlife="n/a","n/a",IF(BB$3&gt;(A11taxstdlife+$E613),((Input!$H$153+Input!$H$119)*$H$7)-SUM($H613:BA613),((Input!$H$153+Input!$H$119)*$H$7)/A11taxstdlife))</f>
        <v>0</v>
      </c>
      <c r="BC613" s="161">
        <f>IF(A11taxstdlife="n/a","n/a",IF(BC$3&gt;(A11taxstdlife+$E613),((Input!$H$153+Input!$H$119)*$H$7)-SUM($H613:BB613),((Input!$H$153+Input!$H$119)*$H$7)/A11taxstdlife))</f>
        <v>0</v>
      </c>
      <c r="BD613" s="161">
        <f>IF(A11taxstdlife="n/a","n/a",IF(BD$3&gt;(A11taxstdlife+$E613),((Input!$H$153+Input!$H$119)*$H$7)-SUM($H613:BC613),((Input!$H$153+Input!$H$119)*$H$7)/A11taxstdlife))</f>
        <v>0</v>
      </c>
      <c r="BE613" s="161">
        <f>IF(A11taxstdlife="n/a","n/a",IF(BE$3&gt;(A11taxstdlife+$E613),((Input!$H$153+Input!$H$119)*$H$7)-SUM($H613:BD613),((Input!$H$153+Input!$H$119)*$H$7)/A11taxstdlife))</f>
        <v>0</v>
      </c>
      <c r="BF613" s="161">
        <f>IF(A11taxstdlife="n/a","n/a",IF(BF$3&gt;(A11taxstdlife+$E613),((Input!$H$153+Input!$H$119)*$H$7)-SUM($H613:BE613),((Input!$H$153+Input!$H$119)*$H$7)/A11taxstdlife))</f>
        <v>0</v>
      </c>
      <c r="BG613" s="161">
        <f>IF(A11taxstdlife="n/a","n/a",IF(BG$3&gt;(A11taxstdlife+$E613),((Input!$H$153+Input!$H$119)*$H$7)-SUM($H613:BF613),((Input!$H$153+Input!$H$119)*$H$7)/A11taxstdlife))</f>
        <v>0</v>
      </c>
      <c r="BH613" s="161">
        <f>IF(A11taxstdlife="n/a","n/a",IF(BH$3&gt;(A11taxstdlife+$E613),((Input!$H$153+Input!$H$119)*$H$7)-SUM($H613:BG613),((Input!$H$153+Input!$H$119)*$H$7)/A11taxstdlife))</f>
        <v>0</v>
      </c>
      <c r="BI613" s="161">
        <f>IF(A11taxstdlife="n/a","n/a",IF(BI$3&gt;(A11taxstdlife+$E613),((Input!$H$153+Input!$H$119)*$H$7)-SUM($H613:BH613),((Input!$H$153+Input!$H$119)*$H$7)/A11taxstdlife))</f>
        <v>0</v>
      </c>
      <c r="BJ613" s="19"/>
      <c r="BK613" s="19"/>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s="5" customFormat="1" hidden="1" outlineLevel="2" x14ac:dyDescent="0.2">
      <c r="A614" s="19"/>
      <c r="B614" s="19"/>
      <c r="C614" s="35"/>
      <c r="D614" s="469"/>
      <c r="E614" s="281">
        <v>3</v>
      </c>
      <c r="F614" s="37"/>
      <c r="G614" s="305"/>
      <c r="H614" s="307"/>
      <c r="I614" s="306"/>
      <c r="J614" s="161">
        <f>IF(A11taxstdlife="n/a","n/a",IF(J$3&gt;(A11taxstdlife+$E614),((Input!$I$153+Input!$I$119)*$I$7)-SUM($I614:I614),((Input!$I$153+Input!$I$119)*$I$7)/A11taxstdlife))</f>
        <v>0</v>
      </c>
      <c r="K614" s="161">
        <f>IF(A11taxstdlife="n/a","n/a",IF(K$3&gt;(A11taxstdlife+$E614),((Input!$I$153+Input!$I$119)*$I$7)-SUM($I614:J614),((Input!$I$153+Input!$I$119)*$I$7)/A11taxstdlife))</f>
        <v>0</v>
      </c>
      <c r="L614" s="161">
        <f>IF(A11taxstdlife="n/a","n/a",IF(L$3&gt;(A11taxstdlife+$E614),((Input!$I$153+Input!$I$119)*$I$7)-SUM($I614:K614),((Input!$I$153+Input!$I$119)*$I$7)/A11taxstdlife))</f>
        <v>0</v>
      </c>
      <c r="M614" s="161">
        <f>IF(A11taxstdlife="n/a","n/a",IF(M$3&gt;(A11taxstdlife+$E614),((Input!$I$153+Input!$I$119)*$I$7)-SUM($I614:L614),((Input!$I$153+Input!$I$119)*$I$7)/A11taxstdlife))</f>
        <v>0</v>
      </c>
      <c r="N614" s="161">
        <f>IF(A11taxstdlife="n/a","n/a",IF(N$3&gt;(A11taxstdlife+$E614),((Input!$I$153+Input!$I$119)*$I$7)-SUM($I614:M614),((Input!$I$153+Input!$I$119)*$I$7)/A11taxstdlife))</f>
        <v>0</v>
      </c>
      <c r="O614" s="161">
        <f>IF(A11taxstdlife="n/a","n/a",IF(O$3&gt;(A11taxstdlife+$E614),((Input!$I$153+Input!$I$119)*$I$7)-SUM($I614:N614),((Input!$I$153+Input!$I$119)*$I$7)/A11taxstdlife))</f>
        <v>0</v>
      </c>
      <c r="P614" s="161">
        <f>IF(A11taxstdlife="n/a","n/a",IF(P$3&gt;(A11taxstdlife+$E614),((Input!$I$153+Input!$I$119)*$I$7)-SUM($I614:O614),((Input!$I$153+Input!$I$119)*$I$7)/A11taxstdlife))</f>
        <v>0</v>
      </c>
      <c r="Q614" s="161">
        <f>IF(A11taxstdlife="n/a","n/a",IF(Q$3&gt;(A11taxstdlife+$E614),((Input!$I$153+Input!$I$119)*$I$7)-SUM($I614:P614),((Input!$I$153+Input!$I$119)*$I$7)/A11taxstdlife))</f>
        <v>0</v>
      </c>
      <c r="R614" s="161">
        <f>IF(A11taxstdlife="n/a","n/a",IF(R$3&gt;(A11taxstdlife+$E614),((Input!$I$153+Input!$I$119)*$I$7)-SUM($I614:Q614),((Input!$I$153+Input!$I$119)*$I$7)/A11taxstdlife))</f>
        <v>0</v>
      </c>
      <c r="S614" s="161">
        <f>IF(A11taxstdlife="n/a","n/a",IF(S$3&gt;(A11taxstdlife+$E614),((Input!$I$153+Input!$I$119)*$I$7)-SUM($I614:R614),((Input!$I$153+Input!$I$119)*$I$7)/A11taxstdlife))</f>
        <v>0</v>
      </c>
      <c r="T614" s="161">
        <f>IF(A11taxstdlife="n/a","n/a",IF(T$3&gt;(A11taxstdlife+$E614),((Input!$I$153+Input!$I$119)*$I$7)-SUM($I614:S614),((Input!$I$153+Input!$I$119)*$I$7)/A11taxstdlife))</f>
        <v>0</v>
      </c>
      <c r="U614" s="161">
        <f>IF(A11taxstdlife="n/a","n/a",IF(U$3&gt;(A11taxstdlife+$E614),((Input!$I$153+Input!$I$119)*$I$7)-SUM($I614:T614),((Input!$I$153+Input!$I$119)*$I$7)/A11taxstdlife))</f>
        <v>0</v>
      </c>
      <c r="V614" s="161">
        <f>IF(A11taxstdlife="n/a","n/a",IF(V$3&gt;(A11taxstdlife+$E614),((Input!$I$153+Input!$I$119)*$I$7)-SUM($I614:U614),((Input!$I$153+Input!$I$119)*$I$7)/A11taxstdlife))</f>
        <v>0</v>
      </c>
      <c r="W614" s="161">
        <f>IF(A11taxstdlife="n/a","n/a",IF(W$3&gt;(A11taxstdlife+$E614),((Input!$I$153+Input!$I$119)*$I$7)-SUM($I614:V614),((Input!$I$153+Input!$I$119)*$I$7)/A11taxstdlife))</f>
        <v>0</v>
      </c>
      <c r="X614" s="161">
        <f>IF(A11taxstdlife="n/a","n/a",IF(X$3&gt;(A11taxstdlife+$E614),((Input!$I$153+Input!$I$119)*$I$7)-SUM($I614:W614),((Input!$I$153+Input!$I$119)*$I$7)/A11taxstdlife))</f>
        <v>0</v>
      </c>
      <c r="Y614" s="161">
        <f>IF(A11taxstdlife="n/a","n/a",IF(Y$3&gt;(A11taxstdlife+$E614),((Input!$I$153+Input!$I$119)*$I$7)-SUM($I614:X614),((Input!$I$153+Input!$I$119)*$I$7)/A11taxstdlife))</f>
        <v>0</v>
      </c>
      <c r="Z614" s="161">
        <f>IF(A11taxstdlife="n/a","n/a",IF(Z$3&gt;(A11taxstdlife+$E614),((Input!$I$153+Input!$I$119)*$I$7)-SUM($I614:Y614),((Input!$I$153+Input!$I$119)*$I$7)/A11taxstdlife))</f>
        <v>0</v>
      </c>
      <c r="AA614" s="161">
        <f>IF(A11taxstdlife="n/a","n/a",IF(AA$3&gt;(A11taxstdlife+$E614),((Input!$I$153+Input!$I$119)*$I$7)-SUM($I614:Z614),((Input!$I$153+Input!$I$119)*$I$7)/A11taxstdlife))</f>
        <v>0</v>
      </c>
      <c r="AB614" s="161">
        <f>IF(A11taxstdlife="n/a","n/a",IF(AB$3&gt;(A11taxstdlife+$E614),((Input!$I$153+Input!$I$119)*$I$7)-SUM($I614:AA614),((Input!$I$153+Input!$I$119)*$I$7)/A11taxstdlife))</f>
        <v>0</v>
      </c>
      <c r="AC614" s="161">
        <f>IF(A11taxstdlife="n/a","n/a",IF(AC$3&gt;(A11taxstdlife+$E614),((Input!$I$153+Input!$I$119)*$I$7)-SUM($I614:AB614),((Input!$I$153+Input!$I$119)*$I$7)/A11taxstdlife))</f>
        <v>0</v>
      </c>
      <c r="AD614" s="161">
        <f>IF(A11taxstdlife="n/a","n/a",IF(AD$3&gt;(A11taxstdlife+$E614),((Input!$I$153+Input!$I$119)*$I$7)-SUM($I614:AC614),((Input!$I$153+Input!$I$119)*$I$7)/A11taxstdlife))</f>
        <v>0</v>
      </c>
      <c r="AE614" s="161">
        <f>IF(A11taxstdlife="n/a","n/a",IF(AE$3&gt;(A11taxstdlife+$E614),((Input!$I$153+Input!$I$119)*$I$7)-SUM($I614:AD614),((Input!$I$153+Input!$I$119)*$I$7)/A11taxstdlife))</f>
        <v>0</v>
      </c>
      <c r="AF614" s="161">
        <f>IF(A11taxstdlife="n/a","n/a",IF(AF$3&gt;(A11taxstdlife+$E614),((Input!$I$153+Input!$I$119)*$I$7)-SUM($I614:AE614),((Input!$I$153+Input!$I$119)*$I$7)/A11taxstdlife))</f>
        <v>0</v>
      </c>
      <c r="AG614" s="161">
        <f>IF(A11taxstdlife="n/a","n/a",IF(AG$3&gt;(A11taxstdlife+$E614),((Input!$I$153+Input!$I$119)*$I$7)-SUM($I614:AF614),((Input!$I$153+Input!$I$119)*$I$7)/A11taxstdlife))</f>
        <v>0</v>
      </c>
      <c r="AH614" s="161">
        <f>IF(A11taxstdlife="n/a","n/a",IF(AH$3&gt;(A11taxstdlife+$E614),((Input!$I$153+Input!$I$119)*$I$7)-SUM($I614:AG614),((Input!$I$153+Input!$I$119)*$I$7)/A11taxstdlife))</f>
        <v>0</v>
      </c>
      <c r="AI614" s="161">
        <f>IF(A11taxstdlife="n/a","n/a",IF(AI$3&gt;(A11taxstdlife+$E614),((Input!$I$153+Input!$I$119)*$I$7)-SUM($I614:AH614),((Input!$I$153+Input!$I$119)*$I$7)/A11taxstdlife))</f>
        <v>0</v>
      </c>
      <c r="AJ614" s="161">
        <f>IF(A11taxstdlife="n/a","n/a",IF(AJ$3&gt;(A11taxstdlife+$E614),((Input!$I$153+Input!$I$119)*$I$7)-SUM($I614:AI614),((Input!$I$153+Input!$I$119)*$I$7)/A11taxstdlife))</f>
        <v>0</v>
      </c>
      <c r="AK614" s="161">
        <f>IF(A11taxstdlife="n/a","n/a",IF(AK$3&gt;(A11taxstdlife+$E614),((Input!$I$153+Input!$I$119)*$I$7)-SUM($I614:AJ614),((Input!$I$153+Input!$I$119)*$I$7)/A11taxstdlife))</f>
        <v>0</v>
      </c>
      <c r="AL614" s="161">
        <f>IF(A11taxstdlife="n/a","n/a",IF(AL$3&gt;(A11taxstdlife+$E614),((Input!$I$153+Input!$I$119)*$I$7)-SUM($I614:AK614),((Input!$I$153+Input!$I$119)*$I$7)/A11taxstdlife))</f>
        <v>0</v>
      </c>
      <c r="AM614" s="161">
        <f>IF(A11taxstdlife="n/a","n/a",IF(AM$3&gt;(A11taxstdlife+$E614),((Input!$I$153+Input!$I$119)*$I$7)-SUM($I614:AL614),((Input!$I$153+Input!$I$119)*$I$7)/A11taxstdlife))</f>
        <v>0</v>
      </c>
      <c r="AN614" s="161">
        <f>IF(A11taxstdlife="n/a","n/a",IF(AN$3&gt;(A11taxstdlife+$E614),((Input!$I$153+Input!$I$119)*$I$7)-SUM($I614:AM614),((Input!$I$153+Input!$I$119)*$I$7)/A11taxstdlife))</f>
        <v>0</v>
      </c>
      <c r="AO614" s="161">
        <f>IF(A11taxstdlife="n/a","n/a",IF(AO$3&gt;(A11taxstdlife+$E614),((Input!$I$153+Input!$I$119)*$I$7)-SUM($I614:AN614),((Input!$I$153+Input!$I$119)*$I$7)/A11taxstdlife))</f>
        <v>0</v>
      </c>
      <c r="AP614" s="161">
        <f>IF(A11taxstdlife="n/a","n/a",IF(AP$3&gt;(A11taxstdlife+$E614),((Input!$I$153+Input!$I$119)*$I$7)-SUM($I614:AO614),((Input!$I$153+Input!$I$119)*$I$7)/A11taxstdlife))</f>
        <v>0</v>
      </c>
      <c r="AQ614" s="161">
        <f>IF(A11taxstdlife="n/a","n/a",IF(AQ$3&gt;(A11taxstdlife+$E614),((Input!$I$153+Input!$I$119)*$I$7)-SUM($I614:AP614),((Input!$I$153+Input!$I$119)*$I$7)/A11taxstdlife))</f>
        <v>0</v>
      </c>
      <c r="AR614" s="161">
        <f>IF(A11taxstdlife="n/a","n/a",IF(AR$3&gt;(A11taxstdlife+$E614),((Input!$I$153+Input!$I$119)*$I$7)-SUM($I614:AQ614),((Input!$I$153+Input!$I$119)*$I$7)/A11taxstdlife))</f>
        <v>0</v>
      </c>
      <c r="AS614" s="161">
        <f>IF(A11taxstdlife="n/a","n/a",IF(AS$3&gt;(A11taxstdlife+$E614),((Input!$I$153+Input!$I$119)*$I$7)-SUM($I614:AR614),((Input!$I$153+Input!$I$119)*$I$7)/A11taxstdlife))</f>
        <v>0</v>
      </c>
      <c r="AT614" s="161">
        <f>IF(A11taxstdlife="n/a","n/a",IF(AT$3&gt;(A11taxstdlife+$E614),((Input!$I$153+Input!$I$119)*$I$7)-SUM($I614:AS614),((Input!$I$153+Input!$I$119)*$I$7)/A11taxstdlife))</f>
        <v>0</v>
      </c>
      <c r="AU614" s="161">
        <f>IF(A11taxstdlife="n/a","n/a",IF(AU$3&gt;(A11taxstdlife+$E614),((Input!$I$153+Input!$I$119)*$I$7)-SUM($I614:AT614),((Input!$I$153+Input!$I$119)*$I$7)/A11taxstdlife))</f>
        <v>0</v>
      </c>
      <c r="AV614" s="161">
        <f>IF(A11taxstdlife="n/a","n/a",IF(AV$3&gt;(A11taxstdlife+$E614),((Input!$I$153+Input!$I$119)*$I$7)-SUM($I614:AU614),((Input!$I$153+Input!$I$119)*$I$7)/A11taxstdlife))</f>
        <v>0</v>
      </c>
      <c r="AW614" s="161">
        <f>IF(A11taxstdlife="n/a","n/a",IF(AW$3&gt;(A11taxstdlife+$E614),((Input!$I$153+Input!$I$119)*$I$7)-SUM($I614:AV614),((Input!$I$153+Input!$I$119)*$I$7)/A11taxstdlife))</f>
        <v>0</v>
      </c>
      <c r="AX614" s="161">
        <f>IF(A11taxstdlife="n/a","n/a",IF(AX$3&gt;(A11taxstdlife+$E614),((Input!$I$153+Input!$I$119)*$I$7)-SUM($I614:AW614),((Input!$I$153+Input!$I$119)*$I$7)/A11taxstdlife))</f>
        <v>0</v>
      </c>
      <c r="AY614" s="161">
        <f>IF(A11taxstdlife="n/a","n/a",IF(AY$3&gt;(A11taxstdlife+$E614),((Input!$I$153+Input!$I$119)*$I$7)-SUM($I614:AX614),((Input!$I$153+Input!$I$119)*$I$7)/A11taxstdlife))</f>
        <v>0</v>
      </c>
      <c r="AZ614" s="161">
        <f>IF(A11taxstdlife="n/a","n/a",IF(AZ$3&gt;(A11taxstdlife+$E614),((Input!$I$153+Input!$I$119)*$I$7)-SUM($I614:AY614),((Input!$I$153+Input!$I$119)*$I$7)/A11taxstdlife))</f>
        <v>0</v>
      </c>
      <c r="BA614" s="161">
        <f>IF(A11taxstdlife="n/a","n/a",IF(BA$3&gt;(A11taxstdlife+$E614),((Input!$I$153+Input!$I$119)*$I$7)-SUM($I614:AZ614),((Input!$I$153+Input!$I$119)*$I$7)/A11taxstdlife))</f>
        <v>0</v>
      </c>
      <c r="BB614" s="161">
        <f>IF(A11taxstdlife="n/a","n/a",IF(BB$3&gt;(A11taxstdlife+$E614),((Input!$I$153+Input!$I$119)*$I$7)-SUM($I614:BA614),((Input!$I$153+Input!$I$119)*$I$7)/A11taxstdlife))</f>
        <v>0</v>
      </c>
      <c r="BC614" s="161">
        <f>IF(A11taxstdlife="n/a","n/a",IF(BC$3&gt;(A11taxstdlife+$E614),((Input!$I$153+Input!$I$119)*$I$7)-SUM($I614:BB614),((Input!$I$153+Input!$I$119)*$I$7)/A11taxstdlife))</f>
        <v>0</v>
      </c>
      <c r="BD614" s="161">
        <f>IF(A11taxstdlife="n/a","n/a",IF(BD$3&gt;(A11taxstdlife+$E614),((Input!$I$153+Input!$I$119)*$I$7)-SUM($I614:BC614),((Input!$I$153+Input!$I$119)*$I$7)/A11taxstdlife))</f>
        <v>0</v>
      </c>
      <c r="BE614" s="161">
        <f>IF(A11taxstdlife="n/a","n/a",IF(BE$3&gt;(A11taxstdlife+$E614),((Input!$I$153+Input!$I$119)*$I$7)-SUM($I614:BD614),((Input!$I$153+Input!$I$119)*$I$7)/A11taxstdlife))</f>
        <v>0</v>
      </c>
      <c r="BF614" s="161">
        <f>IF(A11taxstdlife="n/a","n/a",IF(BF$3&gt;(A11taxstdlife+$E614),((Input!$I$153+Input!$I$119)*$I$7)-SUM($I614:BE614),((Input!$I$153+Input!$I$119)*$I$7)/A11taxstdlife))</f>
        <v>0</v>
      </c>
      <c r="BG614" s="161">
        <f>IF(A11taxstdlife="n/a","n/a",IF(BG$3&gt;(A11taxstdlife+$E614),((Input!$I$153+Input!$I$119)*$I$7)-SUM($I614:BF614),((Input!$I$153+Input!$I$119)*$I$7)/A11taxstdlife))</f>
        <v>0</v>
      </c>
      <c r="BH614" s="161">
        <f>IF(A11taxstdlife="n/a","n/a",IF(BH$3&gt;(A11taxstdlife+$E614),((Input!$I$153+Input!$I$119)*$I$7)-SUM($I614:BG614),((Input!$I$153+Input!$I$119)*$I$7)/A11taxstdlife))</f>
        <v>0</v>
      </c>
      <c r="BI614" s="161">
        <f>IF(A11taxstdlife="n/a","n/a",IF(BI$3&gt;(A11taxstdlife+$E614),((Input!$I$153+Input!$I$119)*$I$7)-SUM($I614:BH614),((Input!$I$153+Input!$I$119)*$I$7)/A11taxstdlife))</f>
        <v>0</v>
      </c>
      <c r="BJ614" s="19"/>
      <c r="BK614" s="19"/>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s="5" customFormat="1" hidden="1" outlineLevel="2" x14ac:dyDescent="0.2">
      <c r="A615" s="19"/>
      <c r="B615" s="19"/>
      <c r="C615" s="35"/>
      <c r="D615" s="469"/>
      <c r="E615" s="281">
        <v>4</v>
      </c>
      <c r="F615" s="37"/>
      <c r="G615" s="305"/>
      <c r="H615" s="307"/>
      <c r="I615" s="307"/>
      <c r="J615" s="306"/>
      <c r="K615" s="161">
        <f>IF(A11taxstdlife="n/a","n/a",IF(K$3&gt;(A11taxstdlife+$E615),((Input!$J$153+Input!$J$119)*$J$7)-SUM($J615:J615),((Input!$J$153+Input!$J$119)*$J$7)/A11taxstdlife))</f>
        <v>0</v>
      </c>
      <c r="L615" s="161">
        <f>IF(A11taxstdlife="n/a","n/a",IF(L$3&gt;(A11taxstdlife+$E615),((Input!$J$153+Input!$J$119)*$J$7)-SUM($J615:K615),((Input!$J$153+Input!$J$119)*$J$7)/A11taxstdlife))</f>
        <v>0</v>
      </c>
      <c r="M615" s="161">
        <f>IF(A11taxstdlife="n/a","n/a",IF(M$3&gt;(A11taxstdlife+$E615),((Input!$J$153+Input!$J$119)*$J$7)-SUM($J615:L615),((Input!$J$153+Input!$J$119)*$J$7)/A11taxstdlife))</f>
        <v>0</v>
      </c>
      <c r="N615" s="161">
        <f>IF(A11taxstdlife="n/a","n/a",IF(N$3&gt;(A11taxstdlife+$E615),((Input!$J$153+Input!$J$119)*$J$7)-SUM($J615:M615),((Input!$J$153+Input!$J$119)*$J$7)/A11taxstdlife))</f>
        <v>0</v>
      </c>
      <c r="O615" s="161">
        <f>IF(A11taxstdlife="n/a","n/a",IF(O$3&gt;(A11taxstdlife+$E615),((Input!$J$153+Input!$J$119)*$J$7)-SUM($J615:N615),((Input!$J$153+Input!$J$119)*$J$7)/A11taxstdlife))</f>
        <v>0</v>
      </c>
      <c r="P615" s="161">
        <f>IF(A11taxstdlife="n/a","n/a",IF(P$3&gt;(A11taxstdlife+$E615),((Input!$J$153+Input!$J$119)*$J$7)-SUM($J615:O615),((Input!$J$153+Input!$J$119)*$J$7)/A11taxstdlife))</f>
        <v>0</v>
      </c>
      <c r="Q615" s="161">
        <f>IF(A11taxstdlife="n/a","n/a",IF(Q$3&gt;(A11taxstdlife+$E615),((Input!$J$153+Input!$J$119)*$J$7)-SUM($J615:P615),((Input!$J$153+Input!$J$119)*$J$7)/A11taxstdlife))</f>
        <v>0</v>
      </c>
      <c r="R615" s="161">
        <f>IF(A11taxstdlife="n/a","n/a",IF(R$3&gt;(A11taxstdlife+$E615),((Input!$J$153+Input!$J$119)*$J$7)-SUM($J615:Q615),((Input!$J$153+Input!$J$119)*$J$7)/A11taxstdlife))</f>
        <v>0</v>
      </c>
      <c r="S615" s="161">
        <f>IF(A11taxstdlife="n/a","n/a",IF(S$3&gt;(A11taxstdlife+$E615),((Input!$J$153+Input!$J$119)*$J$7)-SUM($J615:R615),((Input!$J$153+Input!$J$119)*$J$7)/A11taxstdlife))</f>
        <v>0</v>
      </c>
      <c r="T615" s="161">
        <f>IF(A11taxstdlife="n/a","n/a",IF(T$3&gt;(A11taxstdlife+$E615),((Input!$J$153+Input!$J$119)*$J$7)-SUM($J615:S615),((Input!$J$153+Input!$J$119)*$J$7)/A11taxstdlife))</f>
        <v>0</v>
      </c>
      <c r="U615" s="161">
        <f>IF(A11taxstdlife="n/a","n/a",IF(U$3&gt;(A11taxstdlife+$E615),((Input!$J$153+Input!$J$119)*$J$7)-SUM($J615:T615),((Input!$J$153+Input!$J$119)*$J$7)/A11taxstdlife))</f>
        <v>0</v>
      </c>
      <c r="V615" s="161">
        <f>IF(A11taxstdlife="n/a","n/a",IF(V$3&gt;(A11taxstdlife+$E615),((Input!$J$153+Input!$J$119)*$J$7)-SUM($J615:U615),((Input!$J$153+Input!$J$119)*$J$7)/A11taxstdlife))</f>
        <v>0</v>
      </c>
      <c r="W615" s="161">
        <f>IF(A11taxstdlife="n/a","n/a",IF(W$3&gt;(A11taxstdlife+$E615),((Input!$J$153+Input!$J$119)*$J$7)-SUM($J615:V615),((Input!$J$153+Input!$J$119)*$J$7)/A11taxstdlife))</f>
        <v>0</v>
      </c>
      <c r="X615" s="161">
        <f>IF(A11taxstdlife="n/a","n/a",IF(X$3&gt;(A11taxstdlife+$E615),((Input!$J$153+Input!$J$119)*$J$7)-SUM($J615:W615),((Input!$J$153+Input!$J$119)*$J$7)/A11taxstdlife))</f>
        <v>0</v>
      </c>
      <c r="Y615" s="161">
        <f>IF(A11taxstdlife="n/a","n/a",IF(Y$3&gt;(A11taxstdlife+$E615),((Input!$J$153+Input!$J$119)*$J$7)-SUM($J615:X615),((Input!$J$153+Input!$J$119)*$J$7)/A11taxstdlife))</f>
        <v>0</v>
      </c>
      <c r="Z615" s="161">
        <f>IF(A11taxstdlife="n/a","n/a",IF(Z$3&gt;(A11taxstdlife+$E615),((Input!$J$153+Input!$J$119)*$J$7)-SUM($J615:Y615),((Input!$J$153+Input!$J$119)*$J$7)/A11taxstdlife))</f>
        <v>0</v>
      </c>
      <c r="AA615" s="161">
        <f>IF(A11taxstdlife="n/a","n/a",IF(AA$3&gt;(A11taxstdlife+$E615),((Input!$J$153+Input!$J$119)*$J$7)-SUM($J615:Z615),((Input!$J$153+Input!$J$119)*$J$7)/A11taxstdlife))</f>
        <v>0</v>
      </c>
      <c r="AB615" s="161">
        <f>IF(A11taxstdlife="n/a","n/a",IF(AB$3&gt;(A11taxstdlife+$E615),((Input!$J$153+Input!$J$119)*$J$7)-SUM($J615:AA615),((Input!$J$153+Input!$J$119)*$J$7)/A11taxstdlife))</f>
        <v>0</v>
      </c>
      <c r="AC615" s="161">
        <f>IF(A11taxstdlife="n/a","n/a",IF(AC$3&gt;(A11taxstdlife+$E615),((Input!$J$153+Input!$J$119)*$J$7)-SUM($J615:AB615),((Input!$J$153+Input!$J$119)*$J$7)/A11taxstdlife))</f>
        <v>0</v>
      </c>
      <c r="AD615" s="161">
        <f>IF(A11taxstdlife="n/a","n/a",IF(AD$3&gt;(A11taxstdlife+$E615),((Input!$J$153+Input!$J$119)*$J$7)-SUM($J615:AC615),((Input!$J$153+Input!$J$119)*$J$7)/A11taxstdlife))</f>
        <v>0</v>
      </c>
      <c r="AE615" s="161">
        <f>IF(A11taxstdlife="n/a","n/a",IF(AE$3&gt;(A11taxstdlife+$E615),((Input!$J$153+Input!$J$119)*$J$7)-SUM($J615:AD615),((Input!$J$153+Input!$J$119)*$J$7)/A11taxstdlife))</f>
        <v>0</v>
      </c>
      <c r="AF615" s="161">
        <f>IF(A11taxstdlife="n/a","n/a",IF(AF$3&gt;(A11taxstdlife+$E615),((Input!$J$153+Input!$J$119)*$J$7)-SUM($J615:AE615),((Input!$J$153+Input!$J$119)*$J$7)/A11taxstdlife))</f>
        <v>0</v>
      </c>
      <c r="AG615" s="161">
        <f>IF(A11taxstdlife="n/a","n/a",IF(AG$3&gt;(A11taxstdlife+$E615),((Input!$J$153+Input!$J$119)*$J$7)-SUM($J615:AF615),((Input!$J$153+Input!$J$119)*$J$7)/A11taxstdlife))</f>
        <v>0</v>
      </c>
      <c r="AH615" s="161">
        <f>IF(A11taxstdlife="n/a","n/a",IF(AH$3&gt;(A11taxstdlife+$E615),((Input!$J$153+Input!$J$119)*$J$7)-SUM($J615:AG615),((Input!$J$153+Input!$J$119)*$J$7)/A11taxstdlife))</f>
        <v>0</v>
      </c>
      <c r="AI615" s="161">
        <f>IF(A11taxstdlife="n/a","n/a",IF(AI$3&gt;(A11taxstdlife+$E615),((Input!$J$153+Input!$J$119)*$J$7)-SUM($J615:AH615),((Input!$J$153+Input!$J$119)*$J$7)/A11taxstdlife))</f>
        <v>0</v>
      </c>
      <c r="AJ615" s="161">
        <f>IF(A11taxstdlife="n/a","n/a",IF(AJ$3&gt;(A11taxstdlife+$E615),((Input!$J$153+Input!$J$119)*$J$7)-SUM($J615:AI615),((Input!$J$153+Input!$J$119)*$J$7)/A11taxstdlife))</f>
        <v>0</v>
      </c>
      <c r="AK615" s="161">
        <f>IF(A11taxstdlife="n/a","n/a",IF(AK$3&gt;(A11taxstdlife+$E615),((Input!$J$153+Input!$J$119)*$J$7)-SUM($J615:AJ615),((Input!$J$153+Input!$J$119)*$J$7)/A11taxstdlife))</f>
        <v>0</v>
      </c>
      <c r="AL615" s="161">
        <f>IF(A11taxstdlife="n/a","n/a",IF(AL$3&gt;(A11taxstdlife+$E615),((Input!$J$153+Input!$J$119)*$J$7)-SUM($J615:AK615),((Input!$J$153+Input!$J$119)*$J$7)/A11taxstdlife))</f>
        <v>0</v>
      </c>
      <c r="AM615" s="161">
        <f>IF(A11taxstdlife="n/a","n/a",IF(AM$3&gt;(A11taxstdlife+$E615),((Input!$J$153+Input!$J$119)*$J$7)-SUM($J615:AL615),((Input!$J$153+Input!$J$119)*$J$7)/A11taxstdlife))</f>
        <v>0</v>
      </c>
      <c r="AN615" s="161">
        <f>IF(A11taxstdlife="n/a","n/a",IF(AN$3&gt;(A11taxstdlife+$E615),((Input!$J$153+Input!$J$119)*$J$7)-SUM($J615:AM615),((Input!$J$153+Input!$J$119)*$J$7)/A11taxstdlife))</f>
        <v>0</v>
      </c>
      <c r="AO615" s="161">
        <f>IF(A11taxstdlife="n/a","n/a",IF(AO$3&gt;(A11taxstdlife+$E615),((Input!$J$153+Input!$J$119)*$J$7)-SUM($J615:AN615),((Input!$J$153+Input!$J$119)*$J$7)/A11taxstdlife))</f>
        <v>0</v>
      </c>
      <c r="AP615" s="161">
        <f>IF(A11taxstdlife="n/a","n/a",IF(AP$3&gt;(A11taxstdlife+$E615),((Input!$J$153+Input!$J$119)*$J$7)-SUM($J615:AO615),((Input!$J$153+Input!$J$119)*$J$7)/A11taxstdlife))</f>
        <v>0</v>
      </c>
      <c r="AQ615" s="161">
        <f>IF(A11taxstdlife="n/a","n/a",IF(AQ$3&gt;(A11taxstdlife+$E615),((Input!$J$153+Input!$J$119)*$J$7)-SUM($J615:AP615),((Input!$J$153+Input!$J$119)*$J$7)/A11taxstdlife))</f>
        <v>0</v>
      </c>
      <c r="AR615" s="161">
        <f>IF(A11taxstdlife="n/a","n/a",IF(AR$3&gt;(A11taxstdlife+$E615),((Input!$J$153+Input!$J$119)*$J$7)-SUM($J615:AQ615),((Input!$J$153+Input!$J$119)*$J$7)/A11taxstdlife))</f>
        <v>0</v>
      </c>
      <c r="AS615" s="161">
        <f>IF(A11taxstdlife="n/a","n/a",IF(AS$3&gt;(A11taxstdlife+$E615),((Input!$J$153+Input!$J$119)*$J$7)-SUM($J615:AR615),((Input!$J$153+Input!$J$119)*$J$7)/A11taxstdlife))</f>
        <v>0</v>
      </c>
      <c r="AT615" s="161">
        <f>IF(A11taxstdlife="n/a","n/a",IF(AT$3&gt;(A11taxstdlife+$E615),((Input!$J$153+Input!$J$119)*$J$7)-SUM($J615:AS615),((Input!$J$153+Input!$J$119)*$J$7)/A11taxstdlife))</f>
        <v>0</v>
      </c>
      <c r="AU615" s="161">
        <f>IF(A11taxstdlife="n/a","n/a",IF(AU$3&gt;(A11taxstdlife+$E615),((Input!$J$153+Input!$J$119)*$J$7)-SUM($J615:AT615),((Input!$J$153+Input!$J$119)*$J$7)/A11taxstdlife))</f>
        <v>0</v>
      </c>
      <c r="AV615" s="161">
        <f>IF(A11taxstdlife="n/a","n/a",IF(AV$3&gt;(A11taxstdlife+$E615),((Input!$J$153+Input!$J$119)*$J$7)-SUM($J615:AU615),((Input!$J$153+Input!$J$119)*$J$7)/A11taxstdlife))</f>
        <v>0</v>
      </c>
      <c r="AW615" s="161">
        <f>IF(A11taxstdlife="n/a","n/a",IF(AW$3&gt;(A11taxstdlife+$E615),((Input!$J$153+Input!$J$119)*$J$7)-SUM($J615:AV615),((Input!$J$153+Input!$J$119)*$J$7)/A11taxstdlife))</f>
        <v>0</v>
      </c>
      <c r="AX615" s="161">
        <f>IF(A11taxstdlife="n/a","n/a",IF(AX$3&gt;(A11taxstdlife+$E615),((Input!$J$153+Input!$J$119)*$J$7)-SUM($J615:AW615),((Input!$J$153+Input!$J$119)*$J$7)/A11taxstdlife))</f>
        <v>0</v>
      </c>
      <c r="AY615" s="161">
        <f>IF(A11taxstdlife="n/a","n/a",IF(AY$3&gt;(A11taxstdlife+$E615),((Input!$J$153+Input!$J$119)*$J$7)-SUM($J615:AX615),((Input!$J$153+Input!$J$119)*$J$7)/A11taxstdlife))</f>
        <v>0</v>
      </c>
      <c r="AZ615" s="161">
        <f>IF(A11taxstdlife="n/a","n/a",IF(AZ$3&gt;(A11taxstdlife+$E615),((Input!$J$153+Input!$J$119)*$J$7)-SUM($J615:AY615),((Input!$J$153+Input!$J$119)*$J$7)/A11taxstdlife))</f>
        <v>0</v>
      </c>
      <c r="BA615" s="161">
        <f>IF(A11taxstdlife="n/a","n/a",IF(BA$3&gt;(A11taxstdlife+$E615),((Input!$J$153+Input!$J$119)*$J$7)-SUM($J615:AZ615),((Input!$J$153+Input!$J$119)*$J$7)/A11taxstdlife))</f>
        <v>0</v>
      </c>
      <c r="BB615" s="161">
        <f>IF(A11taxstdlife="n/a","n/a",IF(BB$3&gt;(A11taxstdlife+$E615),((Input!$J$153+Input!$J$119)*$J$7)-SUM($J615:BA615),((Input!$J$153+Input!$J$119)*$J$7)/A11taxstdlife))</f>
        <v>0</v>
      </c>
      <c r="BC615" s="161">
        <f>IF(A11taxstdlife="n/a","n/a",IF(BC$3&gt;(A11taxstdlife+$E615),((Input!$J$153+Input!$J$119)*$J$7)-SUM($J615:BB615),((Input!$J$153+Input!$J$119)*$J$7)/A11taxstdlife))</f>
        <v>0</v>
      </c>
      <c r="BD615" s="161">
        <f>IF(A11taxstdlife="n/a","n/a",IF(BD$3&gt;(A11taxstdlife+$E615),((Input!$J$153+Input!$J$119)*$J$7)-SUM($J615:BC615),((Input!$J$153+Input!$J$119)*$J$7)/A11taxstdlife))</f>
        <v>0</v>
      </c>
      <c r="BE615" s="161">
        <f>IF(A11taxstdlife="n/a","n/a",IF(BE$3&gt;(A11taxstdlife+$E615),((Input!$J$153+Input!$J$119)*$J$7)-SUM($J615:BD615),((Input!$J$153+Input!$J$119)*$J$7)/A11taxstdlife))</f>
        <v>0</v>
      </c>
      <c r="BF615" s="161">
        <f>IF(A11taxstdlife="n/a","n/a",IF(BF$3&gt;(A11taxstdlife+$E615),((Input!$J$153+Input!$J$119)*$J$7)-SUM($J615:BE615),((Input!$J$153+Input!$J$119)*$J$7)/A11taxstdlife))</f>
        <v>0</v>
      </c>
      <c r="BG615" s="161">
        <f>IF(A11taxstdlife="n/a","n/a",IF(BG$3&gt;(A11taxstdlife+$E615),((Input!$J$153+Input!$J$119)*$J$7)-SUM($J615:BF615),((Input!$J$153+Input!$J$119)*$J$7)/A11taxstdlife))</f>
        <v>0</v>
      </c>
      <c r="BH615" s="161">
        <f>IF(A11taxstdlife="n/a","n/a",IF(BH$3&gt;(A11taxstdlife+$E615),((Input!$J$153+Input!$J$119)*$J$7)-SUM($J615:BG615),((Input!$J$153+Input!$J$119)*$J$7)/A11taxstdlife))</f>
        <v>0</v>
      </c>
      <c r="BI615" s="161">
        <f>IF(A11taxstdlife="n/a","n/a",IF(BI$3&gt;(A11taxstdlife+$E615),((Input!$J$153+Input!$J$119)*$J$7)-SUM($J615:BH615),((Input!$J$153+Input!$J$119)*$J$7)/A11taxstdlife))</f>
        <v>0</v>
      </c>
      <c r="BJ615" s="19"/>
      <c r="BK615" s="19"/>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s="5" customFormat="1" hidden="1" outlineLevel="2" x14ac:dyDescent="0.2">
      <c r="A616" s="19"/>
      <c r="B616" s="19"/>
      <c r="C616" s="35"/>
      <c r="D616" s="469"/>
      <c r="E616" s="281">
        <v>5</v>
      </c>
      <c r="F616" s="37"/>
      <c r="G616" s="305"/>
      <c r="H616" s="307"/>
      <c r="I616" s="307"/>
      <c r="J616" s="307"/>
      <c r="K616" s="306"/>
      <c r="L616" s="161">
        <f>IF(A11taxstdlife="n/a","n/a",IF(L$3&gt;(A11taxstdlife+$E616),((Input!$K$153+Input!$K$119)*$K$7)-SUM($K616:K616),((Input!$K$153+Input!$K$119)*$K$7)/A11taxstdlife))</f>
        <v>0</v>
      </c>
      <c r="M616" s="161">
        <f>IF(A11taxstdlife="n/a","n/a",IF(M$3&gt;(A11taxstdlife+$E616),((Input!$K$153+Input!$K$119)*$K$7)-SUM($K616:L616),((Input!$K$153+Input!$K$119)*$K$7)/A11taxstdlife))</f>
        <v>0</v>
      </c>
      <c r="N616" s="161">
        <f>IF(A11taxstdlife="n/a","n/a",IF(N$3&gt;(A11taxstdlife+$E616),((Input!$K$153+Input!$K$119)*$K$7)-SUM($K616:M616),((Input!$K$153+Input!$K$119)*$K$7)/A11taxstdlife))</f>
        <v>0</v>
      </c>
      <c r="O616" s="161">
        <f>IF(A11taxstdlife="n/a","n/a",IF(O$3&gt;(A11taxstdlife+$E616),((Input!$K$153+Input!$K$119)*$K$7)-SUM($K616:N616),((Input!$K$153+Input!$K$119)*$K$7)/A11taxstdlife))</f>
        <v>0</v>
      </c>
      <c r="P616" s="161">
        <f>IF(A11taxstdlife="n/a","n/a",IF(P$3&gt;(A11taxstdlife+$E616),((Input!$K$153+Input!$K$119)*$K$7)-SUM($K616:O616),((Input!$K$153+Input!$K$119)*$K$7)/A11taxstdlife))</f>
        <v>0</v>
      </c>
      <c r="Q616" s="161">
        <f>IF(A11taxstdlife="n/a","n/a",IF(Q$3&gt;(A11taxstdlife+$E616),((Input!$K$153+Input!$K$119)*$K$7)-SUM($K616:P616),((Input!$K$153+Input!$K$119)*$K$7)/A11taxstdlife))</f>
        <v>0</v>
      </c>
      <c r="R616" s="161">
        <f>IF(A11taxstdlife="n/a","n/a",IF(R$3&gt;(A11taxstdlife+$E616),((Input!$K$153+Input!$K$119)*$K$7)-SUM($K616:Q616),((Input!$K$153+Input!$K$119)*$K$7)/A11taxstdlife))</f>
        <v>0</v>
      </c>
      <c r="S616" s="161">
        <f>IF(A11taxstdlife="n/a","n/a",IF(S$3&gt;(A11taxstdlife+$E616),((Input!$K$153+Input!$K$119)*$K$7)-SUM($K616:R616),((Input!$K$153+Input!$K$119)*$K$7)/A11taxstdlife))</f>
        <v>0</v>
      </c>
      <c r="T616" s="161">
        <f>IF(A11taxstdlife="n/a","n/a",IF(T$3&gt;(A11taxstdlife+$E616),((Input!$K$153+Input!$K$119)*$K$7)-SUM($K616:S616),((Input!$K$153+Input!$K$119)*$K$7)/A11taxstdlife))</f>
        <v>0</v>
      </c>
      <c r="U616" s="161">
        <f>IF(A11taxstdlife="n/a","n/a",IF(U$3&gt;(A11taxstdlife+$E616),((Input!$K$153+Input!$K$119)*$K$7)-SUM($K616:T616),((Input!$K$153+Input!$K$119)*$K$7)/A11taxstdlife))</f>
        <v>0</v>
      </c>
      <c r="V616" s="161">
        <f>IF(A11taxstdlife="n/a","n/a",IF(V$3&gt;(A11taxstdlife+$E616),((Input!$K$153+Input!$K$119)*$K$7)-SUM($K616:U616),((Input!$K$153+Input!$K$119)*$K$7)/A11taxstdlife))</f>
        <v>0</v>
      </c>
      <c r="W616" s="161">
        <f>IF(A11taxstdlife="n/a","n/a",IF(W$3&gt;(A11taxstdlife+$E616),((Input!$K$153+Input!$K$119)*$K$7)-SUM($K616:V616),((Input!$K$153+Input!$K$119)*$K$7)/A11taxstdlife))</f>
        <v>0</v>
      </c>
      <c r="X616" s="161">
        <f>IF(A11taxstdlife="n/a","n/a",IF(X$3&gt;(A11taxstdlife+$E616),((Input!$K$153+Input!$K$119)*$K$7)-SUM($K616:W616),((Input!$K$153+Input!$K$119)*$K$7)/A11taxstdlife))</f>
        <v>0</v>
      </c>
      <c r="Y616" s="161">
        <f>IF(A11taxstdlife="n/a","n/a",IF(Y$3&gt;(A11taxstdlife+$E616),((Input!$K$153+Input!$K$119)*$K$7)-SUM($K616:X616),((Input!$K$153+Input!$K$119)*$K$7)/A11taxstdlife))</f>
        <v>0</v>
      </c>
      <c r="Z616" s="161">
        <f>IF(A11taxstdlife="n/a","n/a",IF(Z$3&gt;(A11taxstdlife+$E616),((Input!$K$153+Input!$K$119)*$K$7)-SUM($K616:Y616),((Input!$K$153+Input!$K$119)*$K$7)/A11taxstdlife))</f>
        <v>0</v>
      </c>
      <c r="AA616" s="161">
        <f>IF(A11taxstdlife="n/a","n/a",IF(AA$3&gt;(A11taxstdlife+$E616),((Input!$K$153+Input!$K$119)*$K$7)-SUM($K616:Z616),((Input!$K$153+Input!$K$119)*$K$7)/A11taxstdlife))</f>
        <v>0</v>
      </c>
      <c r="AB616" s="161">
        <f>IF(A11taxstdlife="n/a","n/a",IF(AB$3&gt;(A11taxstdlife+$E616),((Input!$K$153+Input!$K$119)*$K$7)-SUM($K616:AA616),((Input!$K$153+Input!$K$119)*$K$7)/A11taxstdlife))</f>
        <v>0</v>
      </c>
      <c r="AC616" s="161">
        <f>IF(A11taxstdlife="n/a","n/a",IF(AC$3&gt;(A11taxstdlife+$E616),((Input!$K$153+Input!$K$119)*$K$7)-SUM($K616:AB616),((Input!$K$153+Input!$K$119)*$K$7)/A11taxstdlife))</f>
        <v>0</v>
      </c>
      <c r="AD616" s="161">
        <f>IF(A11taxstdlife="n/a","n/a",IF(AD$3&gt;(A11taxstdlife+$E616),((Input!$K$153+Input!$K$119)*$K$7)-SUM($K616:AC616),((Input!$K$153+Input!$K$119)*$K$7)/A11taxstdlife))</f>
        <v>0</v>
      </c>
      <c r="AE616" s="161">
        <f>IF(A11taxstdlife="n/a","n/a",IF(AE$3&gt;(A11taxstdlife+$E616),((Input!$K$153+Input!$K$119)*$K$7)-SUM($K616:AD616),((Input!$K$153+Input!$K$119)*$K$7)/A11taxstdlife))</f>
        <v>0</v>
      </c>
      <c r="AF616" s="161">
        <f>IF(A11taxstdlife="n/a","n/a",IF(AF$3&gt;(A11taxstdlife+$E616),((Input!$K$153+Input!$K$119)*$K$7)-SUM($K616:AE616),((Input!$K$153+Input!$K$119)*$K$7)/A11taxstdlife))</f>
        <v>0</v>
      </c>
      <c r="AG616" s="161">
        <f>IF(A11taxstdlife="n/a","n/a",IF(AG$3&gt;(A11taxstdlife+$E616),((Input!$K$153+Input!$K$119)*$K$7)-SUM($K616:AF616),((Input!$K$153+Input!$K$119)*$K$7)/A11taxstdlife))</f>
        <v>0</v>
      </c>
      <c r="AH616" s="161">
        <f>IF(A11taxstdlife="n/a","n/a",IF(AH$3&gt;(A11taxstdlife+$E616),((Input!$K$153+Input!$K$119)*$K$7)-SUM($K616:AG616),((Input!$K$153+Input!$K$119)*$K$7)/A11taxstdlife))</f>
        <v>0</v>
      </c>
      <c r="AI616" s="161">
        <f>IF(A11taxstdlife="n/a","n/a",IF(AI$3&gt;(A11taxstdlife+$E616),((Input!$K$153+Input!$K$119)*$K$7)-SUM($K616:AH616),((Input!$K$153+Input!$K$119)*$K$7)/A11taxstdlife))</f>
        <v>0</v>
      </c>
      <c r="AJ616" s="161">
        <f>IF(A11taxstdlife="n/a","n/a",IF(AJ$3&gt;(A11taxstdlife+$E616),((Input!$K$153+Input!$K$119)*$K$7)-SUM($K616:AI616),((Input!$K$153+Input!$K$119)*$K$7)/A11taxstdlife))</f>
        <v>0</v>
      </c>
      <c r="AK616" s="161">
        <f>IF(A11taxstdlife="n/a","n/a",IF(AK$3&gt;(A11taxstdlife+$E616),((Input!$K$153+Input!$K$119)*$K$7)-SUM($K616:AJ616),((Input!$K$153+Input!$K$119)*$K$7)/A11taxstdlife))</f>
        <v>0</v>
      </c>
      <c r="AL616" s="161">
        <f>IF(A11taxstdlife="n/a","n/a",IF(AL$3&gt;(A11taxstdlife+$E616),((Input!$K$153+Input!$K$119)*$K$7)-SUM($K616:AK616),((Input!$K$153+Input!$K$119)*$K$7)/A11taxstdlife))</f>
        <v>0</v>
      </c>
      <c r="AM616" s="161">
        <f>IF(A11taxstdlife="n/a","n/a",IF(AM$3&gt;(A11taxstdlife+$E616),((Input!$K$153+Input!$K$119)*$K$7)-SUM($K616:AL616),((Input!$K$153+Input!$K$119)*$K$7)/A11taxstdlife))</f>
        <v>0</v>
      </c>
      <c r="AN616" s="161">
        <f>IF(A11taxstdlife="n/a","n/a",IF(AN$3&gt;(A11taxstdlife+$E616),((Input!$K$153+Input!$K$119)*$K$7)-SUM($K616:AM616),((Input!$K$153+Input!$K$119)*$K$7)/A11taxstdlife))</f>
        <v>0</v>
      </c>
      <c r="AO616" s="161">
        <f>IF(A11taxstdlife="n/a","n/a",IF(AO$3&gt;(A11taxstdlife+$E616),((Input!$K$153+Input!$K$119)*$K$7)-SUM($K616:AN616),((Input!$K$153+Input!$K$119)*$K$7)/A11taxstdlife))</f>
        <v>0</v>
      </c>
      <c r="AP616" s="161">
        <f>IF(A11taxstdlife="n/a","n/a",IF(AP$3&gt;(A11taxstdlife+$E616),((Input!$K$153+Input!$K$119)*$K$7)-SUM($K616:AO616),((Input!$K$153+Input!$K$119)*$K$7)/A11taxstdlife))</f>
        <v>0</v>
      </c>
      <c r="AQ616" s="161">
        <f>IF(A11taxstdlife="n/a","n/a",IF(AQ$3&gt;(A11taxstdlife+$E616),((Input!$K$153+Input!$K$119)*$K$7)-SUM($K616:AP616),((Input!$K$153+Input!$K$119)*$K$7)/A11taxstdlife))</f>
        <v>0</v>
      </c>
      <c r="AR616" s="161">
        <f>IF(A11taxstdlife="n/a","n/a",IF(AR$3&gt;(A11taxstdlife+$E616),((Input!$K$153+Input!$K$119)*$K$7)-SUM($K616:AQ616),((Input!$K$153+Input!$K$119)*$K$7)/A11taxstdlife))</f>
        <v>0</v>
      </c>
      <c r="AS616" s="161">
        <f>IF(A11taxstdlife="n/a","n/a",IF(AS$3&gt;(A11taxstdlife+$E616),((Input!$K$153+Input!$K$119)*$K$7)-SUM($K616:AR616),((Input!$K$153+Input!$K$119)*$K$7)/A11taxstdlife))</f>
        <v>0</v>
      </c>
      <c r="AT616" s="161">
        <f>IF(A11taxstdlife="n/a","n/a",IF(AT$3&gt;(A11taxstdlife+$E616),((Input!$K$153+Input!$K$119)*$K$7)-SUM($K616:AS616),((Input!$K$153+Input!$K$119)*$K$7)/A11taxstdlife))</f>
        <v>0</v>
      </c>
      <c r="AU616" s="161">
        <f>IF(A11taxstdlife="n/a","n/a",IF(AU$3&gt;(A11taxstdlife+$E616),((Input!$K$153+Input!$K$119)*$K$7)-SUM($K616:AT616),((Input!$K$153+Input!$K$119)*$K$7)/A11taxstdlife))</f>
        <v>0</v>
      </c>
      <c r="AV616" s="161">
        <f>IF(A11taxstdlife="n/a","n/a",IF(AV$3&gt;(A11taxstdlife+$E616),((Input!$K$153+Input!$K$119)*$K$7)-SUM($K616:AU616),((Input!$K$153+Input!$K$119)*$K$7)/A11taxstdlife))</f>
        <v>0</v>
      </c>
      <c r="AW616" s="161">
        <f>IF(A11taxstdlife="n/a","n/a",IF(AW$3&gt;(A11taxstdlife+$E616),((Input!$K$153+Input!$K$119)*$K$7)-SUM($K616:AV616),((Input!$K$153+Input!$K$119)*$K$7)/A11taxstdlife))</f>
        <v>0</v>
      </c>
      <c r="AX616" s="161">
        <f>IF(A11taxstdlife="n/a","n/a",IF(AX$3&gt;(A11taxstdlife+$E616),((Input!$K$153+Input!$K$119)*$K$7)-SUM($K616:AW616),((Input!$K$153+Input!$K$119)*$K$7)/A11taxstdlife))</f>
        <v>0</v>
      </c>
      <c r="AY616" s="161">
        <f>IF(A11taxstdlife="n/a","n/a",IF(AY$3&gt;(A11taxstdlife+$E616),((Input!$K$153+Input!$K$119)*$K$7)-SUM($K616:AX616),((Input!$K$153+Input!$K$119)*$K$7)/A11taxstdlife))</f>
        <v>0</v>
      </c>
      <c r="AZ616" s="161">
        <f>IF(A11taxstdlife="n/a","n/a",IF(AZ$3&gt;(A11taxstdlife+$E616),((Input!$K$153+Input!$K$119)*$K$7)-SUM($K616:AY616),((Input!$K$153+Input!$K$119)*$K$7)/A11taxstdlife))</f>
        <v>0</v>
      </c>
      <c r="BA616" s="161">
        <f>IF(A11taxstdlife="n/a","n/a",IF(BA$3&gt;(A11taxstdlife+$E616),((Input!$K$153+Input!$K$119)*$K$7)-SUM($K616:AZ616),((Input!$K$153+Input!$K$119)*$K$7)/A11taxstdlife))</f>
        <v>0</v>
      </c>
      <c r="BB616" s="161">
        <f>IF(A11taxstdlife="n/a","n/a",IF(BB$3&gt;(A11taxstdlife+$E616),((Input!$K$153+Input!$K$119)*$K$7)-SUM($K616:BA616),((Input!$K$153+Input!$K$119)*$K$7)/A11taxstdlife))</f>
        <v>0</v>
      </c>
      <c r="BC616" s="161">
        <f>IF(A11taxstdlife="n/a","n/a",IF(BC$3&gt;(A11taxstdlife+$E616),((Input!$K$153+Input!$K$119)*$K$7)-SUM($K616:BB616),((Input!$K$153+Input!$K$119)*$K$7)/A11taxstdlife))</f>
        <v>0</v>
      </c>
      <c r="BD616" s="161">
        <f>IF(A11taxstdlife="n/a","n/a",IF(BD$3&gt;(A11taxstdlife+$E616),((Input!$K$153+Input!$K$119)*$K$7)-SUM($K616:BC616),((Input!$K$153+Input!$K$119)*$K$7)/A11taxstdlife))</f>
        <v>0</v>
      </c>
      <c r="BE616" s="161">
        <f>IF(A11taxstdlife="n/a","n/a",IF(BE$3&gt;(A11taxstdlife+$E616),((Input!$K$153+Input!$K$119)*$K$7)-SUM($K616:BD616),((Input!$K$153+Input!$K$119)*$K$7)/A11taxstdlife))</f>
        <v>0</v>
      </c>
      <c r="BF616" s="161">
        <f>IF(A11taxstdlife="n/a","n/a",IF(BF$3&gt;(A11taxstdlife+$E616),((Input!$K$153+Input!$K$119)*$K$7)-SUM($K616:BE616),((Input!$K$153+Input!$K$119)*$K$7)/A11taxstdlife))</f>
        <v>0</v>
      </c>
      <c r="BG616" s="161">
        <f>IF(A11taxstdlife="n/a","n/a",IF(BG$3&gt;(A11taxstdlife+$E616),((Input!$K$153+Input!$K$119)*$K$7)-SUM($K616:BF616),((Input!$K$153+Input!$K$119)*$K$7)/A11taxstdlife))</f>
        <v>0</v>
      </c>
      <c r="BH616" s="161">
        <f>IF(A11taxstdlife="n/a","n/a",IF(BH$3&gt;(A11taxstdlife+$E616),((Input!$K$153+Input!$K$119)*$K$7)-SUM($K616:BG616),((Input!$K$153+Input!$K$119)*$K$7)/A11taxstdlife))</f>
        <v>0</v>
      </c>
      <c r="BI616" s="161">
        <f>IF(A11taxstdlife="n/a","n/a",IF(BI$3&gt;(A11taxstdlife+$E616),((Input!$K$153+Input!$K$119)*$K$7)-SUM($K616:BH616),((Input!$K$153+Input!$K$119)*$K$7)/A11taxstdlife))</f>
        <v>0</v>
      </c>
      <c r="BJ616" s="19"/>
      <c r="BK616" s="19"/>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s="5" customFormat="1" hidden="1" outlineLevel="2" x14ac:dyDescent="0.2">
      <c r="A617" s="19"/>
      <c r="B617" s="19"/>
      <c r="C617" s="35"/>
      <c r="D617" s="469"/>
      <c r="E617" s="281">
        <v>6</v>
      </c>
      <c r="F617" s="37"/>
      <c r="G617" s="305"/>
      <c r="H617" s="307"/>
      <c r="I617" s="307"/>
      <c r="J617" s="307"/>
      <c r="K617" s="307"/>
      <c r="L617" s="306"/>
      <c r="M617" s="161">
        <f>IF(A11taxstdlife="n/a","n/a",IF(M$3&gt;(A11taxstdlife+$E617),((Input!$L$153+Input!$L$119)*$L$7)-SUM($L617:L617),((Input!$L$153+Input!$L$119)*$L$7)/A11taxstdlife))</f>
        <v>0</v>
      </c>
      <c r="N617" s="161">
        <f>IF(A11taxstdlife="n/a","n/a",IF(N$3&gt;(A11taxstdlife+$E617),((Input!$L$153+Input!$L$119)*$L$7)-SUM($L617:M617),((Input!$L$153+Input!$L$119)*$L$7)/A11taxstdlife))</f>
        <v>0</v>
      </c>
      <c r="O617" s="161">
        <f>IF(A11taxstdlife="n/a","n/a",IF(O$3&gt;(A11taxstdlife+$E617),((Input!$L$153+Input!$L$119)*$L$7)-SUM($L617:N617),((Input!$L$153+Input!$L$119)*$L$7)/A11taxstdlife))</f>
        <v>0</v>
      </c>
      <c r="P617" s="161">
        <f>IF(A11taxstdlife="n/a","n/a",IF(P$3&gt;(A11taxstdlife+$E617),((Input!$L$153+Input!$L$119)*$L$7)-SUM($L617:O617),((Input!$L$153+Input!$L$119)*$L$7)/A11taxstdlife))</f>
        <v>0</v>
      </c>
      <c r="Q617" s="161">
        <f>IF(A11taxstdlife="n/a","n/a",IF(Q$3&gt;(A11taxstdlife+$E617),((Input!$L$153+Input!$L$119)*$L$7)-SUM($L617:P617),((Input!$L$153+Input!$L$119)*$L$7)/A11taxstdlife))</f>
        <v>0</v>
      </c>
      <c r="R617" s="161">
        <f>IF(A11taxstdlife="n/a","n/a",IF(R$3&gt;(A11taxstdlife+$E617),((Input!$L$153+Input!$L$119)*$L$7)-SUM($L617:Q617),((Input!$L$153+Input!$L$119)*$L$7)/A11taxstdlife))</f>
        <v>0</v>
      </c>
      <c r="S617" s="161">
        <f>IF(A11taxstdlife="n/a","n/a",IF(S$3&gt;(A11taxstdlife+$E617),((Input!$L$153+Input!$L$119)*$L$7)-SUM($L617:R617),((Input!$L$153+Input!$L$119)*$L$7)/A11taxstdlife))</f>
        <v>0</v>
      </c>
      <c r="T617" s="161">
        <f>IF(A11taxstdlife="n/a","n/a",IF(T$3&gt;(A11taxstdlife+$E617),((Input!$L$153+Input!$L$119)*$L$7)-SUM($L617:S617),((Input!$L$153+Input!$L$119)*$L$7)/A11taxstdlife))</f>
        <v>0</v>
      </c>
      <c r="U617" s="161">
        <f>IF(A11taxstdlife="n/a","n/a",IF(U$3&gt;(A11taxstdlife+$E617),((Input!$L$153+Input!$L$119)*$L$7)-SUM($L617:T617),((Input!$L$153+Input!$L$119)*$L$7)/A11taxstdlife))</f>
        <v>0</v>
      </c>
      <c r="V617" s="161">
        <f>IF(A11taxstdlife="n/a","n/a",IF(V$3&gt;(A11taxstdlife+$E617),((Input!$L$153+Input!$L$119)*$L$7)-SUM($L617:U617),((Input!$L$153+Input!$L$119)*$L$7)/A11taxstdlife))</f>
        <v>0</v>
      </c>
      <c r="W617" s="161">
        <f>IF(A11taxstdlife="n/a","n/a",IF(W$3&gt;(A11taxstdlife+$E617),((Input!$L$153+Input!$L$119)*$L$7)-SUM($L617:V617),((Input!$L$153+Input!$L$119)*$L$7)/A11taxstdlife))</f>
        <v>0</v>
      </c>
      <c r="X617" s="161">
        <f>IF(A11taxstdlife="n/a","n/a",IF(X$3&gt;(A11taxstdlife+$E617),((Input!$L$153+Input!$L$119)*$L$7)-SUM($L617:W617),((Input!$L$153+Input!$L$119)*$L$7)/A11taxstdlife))</f>
        <v>0</v>
      </c>
      <c r="Y617" s="161">
        <f>IF(A11taxstdlife="n/a","n/a",IF(Y$3&gt;(A11taxstdlife+$E617),((Input!$L$153+Input!$L$119)*$L$7)-SUM($L617:X617),((Input!$L$153+Input!$L$119)*$L$7)/A11taxstdlife))</f>
        <v>0</v>
      </c>
      <c r="Z617" s="161">
        <f>IF(A11taxstdlife="n/a","n/a",IF(Z$3&gt;(A11taxstdlife+$E617),((Input!$L$153+Input!$L$119)*$L$7)-SUM($L617:Y617),((Input!$L$153+Input!$L$119)*$L$7)/A11taxstdlife))</f>
        <v>0</v>
      </c>
      <c r="AA617" s="161">
        <f>IF(A11taxstdlife="n/a","n/a",IF(AA$3&gt;(A11taxstdlife+$E617),((Input!$L$153+Input!$L$119)*$L$7)-SUM($L617:Z617),((Input!$L$153+Input!$L$119)*$L$7)/A11taxstdlife))</f>
        <v>0</v>
      </c>
      <c r="AB617" s="161">
        <f>IF(A11taxstdlife="n/a","n/a",IF(AB$3&gt;(A11taxstdlife+$E617),((Input!$L$153+Input!$L$119)*$L$7)-SUM($L617:AA617),((Input!$L$153+Input!$L$119)*$L$7)/A11taxstdlife))</f>
        <v>0</v>
      </c>
      <c r="AC617" s="161">
        <f>IF(A11taxstdlife="n/a","n/a",IF(AC$3&gt;(A11taxstdlife+$E617),((Input!$L$153+Input!$L$119)*$L$7)-SUM($L617:AB617),((Input!$L$153+Input!$L$119)*$L$7)/A11taxstdlife))</f>
        <v>0</v>
      </c>
      <c r="AD617" s="161">
        <f>IF(A11taxstdlife="n/a","n/a",IF(AD$3&gt;(A11taxstdlife+$E617),((Input!$L$153+Input!$L$119)*$L$7)-SUM($L617:AC617),((Input!$L$153+Input!$L$119)*$L$7)/A11taxstdlife))</f>
        <v>0</v>
      </c>
      <c r="AE617" s="161">
        <f>IF(A11taxstdlife="n/a","n/a",IF(AE$3&gt;(A11taxstdlife+$E617),((Input!$L$153+Input!$L$119)*$L$7)-SUM($L617:AD617),((Input!$L$153+Input!$L$119)*$L$7)/A11taxstdlife))</f>
        <v>0</v>
      </c>
      <c r="AF617" s="161">
        <f>IF(A11taxstdlife="n/a","n/a",IF(AF$3&gt;(A11taxstdlife+$E617),((Input!$L$153+Input!$L$119)*$L$7)-SUM($L617:AE617),((Input!$L$153+Input!$L$119)*$L$7)/A11taxstdlife))</f>
        <v>0</v>
      </c>
      <c r="AG617" s="161">
        <f>IF(A11taxstdlife="n/a","n/a",IF(AG$3&gt;(A11taxstdlife+$E617),((Input!$L$153+Input!$L$119)*$L$7)-SUM($L617:AF617),((Input!$L$153+Input!$L$119)*$L$7)/A11taxstdlife))</f>
        <v>0</v>
      </c>
      <c r="AH617" s="161">
        <f>IF(A11taxstdlife="n/a","n/a",IF(AH$3&gt;(A11taxstdlife+$E617),((Input!$L$153+Input!$L$119)*$L$7)-SUM($L617:AG617),((Input!$L$153+Input!$L$119)*$L$7)/A11taxstdlife))</f>
        <v>0</v>
      </c>
      <c r="AI617" s="161">
        <f>IF(A11taxstdlife="n/a","n/a",IF(AI$3&gt;(A11taxstdlife+$E617),((Input!$L$153+Input!$L$119)*$L$7)-SUM($L617:AH617),((Input!$L$153+Input!$L$119)*$L$7)/A11taxstdlife))</f>
        <v>0</v>
      </c>
      <c r="AJ617" s="161">
        <f>IF(A11taxstdlife="n/a","n/a",IF(AJ$3&gt;(A11taxstdlife+$E617),((Input!$L$153+Input!$L$119)*$L$7)-SUM($L617:AI617),((Input!$L$153+Input!$L$119)*$L$7)/A11taxstdlife))</f>
        <v>0</v>
      </c>
      <c r="AK617" s="161">
        <f>IF(A11taxstdlife="n/a","n/a",IF(AK$3&gt;(A11taxstdlife+$E617),((Input!$L$153+Input!$L$119)*$L$7)-SUM($L617:AJ617),((Input!$L$153+Input!$L$119)*$L$7)/A11taxstdlife))</f>
        <v>0</v>
      </c>
      <c r="AL617" s="161">
        <f>IF(A11taxstdlife="n/a","n/a",IF(AL$3&gt;(A11taxstdlife+$E617),((Input!$L$153+Input!$L$119)*$L$7)-SUM($L617:AK617),((Input!$L$153+Input!$L$119)*$L$7)/A11taxstdlife))</f>
        <v>0</v>
      </c>
      <c r="AM617" s="161">
        <f>IF(A11taxstdlife="n/a","n/a",IF(AM$3&gt;(A11taxstdlife+$E617),((Input!$L$153+Input!$L$119)*$L$7)-SUM($L617:AL617),((Input!$L$153+Input!$L$119)*$L$7)/A11taxstdlife))</f>
        <v>0</v>
      </c>
      <c r="AN617" s="161">
        <f>IF(A11taxstdlife="n/a","n/a",IF(AN$3&gt;(A11taxstdlife+$E617),((Input!$L$153+Input!$L$119)*$L$7)-SUM($L617:AM617),((Input!$L$153+Input!$L$119)*$L$7)/A11taxstdlife))</f>
        <v>0</v>
      </c>
      <c r="AO617" s="161">
        <f>IF(A11taxstdlife="n/a","n/a",IF(AO$3&gt;(A11taxstdlife+$E617),((Input!$L$153+Input!$L$119)*$L$7)-SUM($L617:AN617),((Input!$L$153+Input!$L$119)*$L$7)/A11taxstdlife))</f>
        <v>0</v>
      </c>
      <c r="AP617" s="161">
        <f>IF(A11taxstdlife="n/a","n/a",IF(AP$3&gt;(A11taxstdlife+$E617),((Input!$L$153+Input!$L$119)*$L$7)-SUM($L617:AO617),((Input!$L$153+Input!$L$119)*$L$7)/A11taxstdlife))</f>
        <v>0</v>
      </c>
      <c r="AQ617" s="161">
        <f>IF(A11taxstdlife="n/a","n/a",IF(AQ$3&gt;(A11taxstdlife+$E617),((Input!$L$153+Input!$L$119)*$L$7)-SUM($L617:AP617),((Input!$L$153+Input!$L$119)*$L$7)/A11taxstdlife))</f>
        <v>0</v>
      </c>
      <c r="AR617" s="161">
        <f>IF(A11taxstdlife="n/a","n/a",IF(AR$3&gt;(A11taxstdlife+$E617),((Input!$L$153+Input!$L$119)*$L$7)-SUM($L617:AQ617),((Input!$L$153+Input!$L$119)*$L$7)/A11taxstdlife))</f>
        <v>0</v>
      </c>
      <c r="AS617" s="161">
        <f>IF(A11taxstdlife="n/a","n/a",IF(AS$3&gt;(A11taxstdlife+$E617),((Input!$L$153+Input!$L$119)*$L$7)-SUM($L617:AR617),((Input!$L$153+Input!$L$119)*$L$7)/A11taxstdlife))</f>
        <v>0</v>
      </c>
      <c r="AT617" s="161">
        <f>IF(A11taxstdlife="n/a","n/a",IF(AT$3&gt;(A11taxstdlife+$E617),((Input!$L$153+Input!$L$119)*$L$7)-SUM($L617:AS617),((Input!$L$153+Input!$L$119)*$L$7)/A11taxstdlife))</f>
        <v>0</v>
      </c>
      <c r="AU617" s="161">
        <f>IF(A11taxstdlife="n/a","n/a",IF(AU$3&gt;(A11taxstdlife+$E617),((Input!$L$153+Input!$L$119)*$L$7)-SUM($L617:AT617),((Input!$L$153+Input!$L$119)*$L$7)/A11taxstdlife))</f>
        <v>0</v>
      </c>
      <c r="AV617" s="161">
        <f>IF(A11taxstdlife="n/a","n/a",IF(AV$3&gt;(A11taxstdlife+$E617),((Input!$L$153+Input!$L$119)*$L$7)-SUM($L617:AU617),((Input!$L$153+Input!$L$119)*$L$7)/A11taxstdlife))</f>
        <v>0</v>
      </c>
      <c r="AW617" s="161">
        <f>IF(A11taxstdlife="n/a","n/a",IF(AW$3&gt;(A11taxstdlife+$E617),((Input!$L$153+Input!$L$119)*$L$7)-SUM($L617:AV617),((Input!$L$153+Input!$L$119)*$L$7)/A11taxstdlife))</f>
        <v>0</v>
      </c>
      <c r="AX617" s="161">
        <f>IF(A11taxstdlife="n/a","n/a",IF(AX$3&gt;(A11taxstdlife+$E617),((Input!$L$153+Input!$L$119)*$L$7)-SUM($L617:AW617),((Input!$L$153+Input!$L$119)*$L$7)/A11taxstdlife))</f>
        <v>0</v>
      </c>
      <c r="AY617" s="161">
        <f>IF(A11taxstdlife="n/a","n/a",IF(AY$3&gt;(A11taxstdlife+$E617),((Input!$L$153+Input!$L$119)*$L$7)-SUM($L617:AX617),((Input!$L$153+Input!$L$119)*$L$7)/A11taxstdlife))</f>
        <v>0</v>
      </c>
      <c r="AZ617" s="161">
        <f>IF(A11taxstdlife="n/a","n/a",IF(AZ$3&gt;(A11taxstdlife+$E617),((Input!$L$153+Input!$L$119)*$L$7)-SUM($L617:AY617),((Input!$L$153+Input!$L$119)*$L$7)/A11taxstdlife))</f>
        <v>0</v>
      </c>
      <c r="BA617" s="161">
        <f>IF(A11taxstdlife="n/a","n/a",IF(BA$3&gt;(A11taxstdlife+$E617),((Input!$L$153+Input!$L$119)*$L$7)-SUM($L617:AZ617),((Input!$L$153+Input!$L$119)*$L$7)/A11taxstdlife))</f>
        <v>0</v>
      </c>
      <c r="BB617" s="161">
        <f>IF(A11taxstdlife="n/a","n/a",IF(BB$3&gt;(A11taxstdlife+$E617),((Input!$L$153+Input!$L$119)*$L$7)-SUM($L617:BA617),((Input!$L$153+Input!$L$119)*$L$7)/A11taxstdlife))</f>
        <v>0</v>
      </c>
      <c r="BC617" s="161">
        <f>IF(A11taxstdlife="n/a","n/a",IF(BC$3&gt;(A11taxstdlife+$E617),((Input!$L$153+Input!$L$119)*$L$7)-SUM($L617:BB617),((Input!$L$153+Input!$L$119)*$L$7)/A11taxstdlife))</f>
        <v>0</v>
      </c>
      <c r="BD617" s="161">
        <f>IF(A11taxstdlife="n/a","n/a",IF(BD$3&gt;(A11taxstdlife+$E617),((Input!$L$153+Input!$L$119)*$L$7)-SUM($L617:BC617),((Input!$L$153+Input!$L$119)*$L$7)/A11taxstdlife))</f>
        <v>0</v>
      </c>
      <c r="BE617" s="161">
        <f>IF(A11taxstdlife="n/a","n/a",IF(BE$3&gt;(A11taxstdlife+$E617),((Input!$L$153+Input!$L$119)*$L$7)-SUM($L617:BD617),((Input!$L$153+Input!$L$119)*$L$7)/A11taxstdlife))</f>
        <v>0</v>
      </c>
      <c r="BF617" s="161">
        <f>IF(A11taxstdlife="n/a","n/a",IF(BF$3&gt;(A11taxstdlife+$E617),((Input!$L$153+Input!$L$119)*$L$7)-SUM($L617:BE617),((Input!$L$153+Input!$L$119)*$L$7)/A11taxstdlife))</f>
        <v>0</v>
      </c>
      <c r="BG617" s="161">
        <f>IF(A11taxstdlife="n/a","n/a",IF(BG$3&gt;(A11taxstdlife+$E617),((Input!$L$153+Input!$L$119)*$L$7)-SUM($L617:BF617),((Input!$L$153+Input!$L$119)*$L$7)/A11taxstdlife))</f>
        <v>0</v>
      </c>
      <c r="BH617" s="161">
        <f>IF(A11taxstdlife="n/a","n/a",IF(BH$3&gt;(A11taxstdlife+$E617),((Input!$L$153+Input!$L$119)*$L$7)-SUM($L617:BG617),((Input!$L$153+Input!$L$119)*$L$7)/A11taxstdlife))</f>
        <v>0</v>
      </c>
      <c r="BI617" s="161">
        <f>IF(A11taxstdlife="n/a","n/a",IF(BI$3&gt;(A11taxstdlife+$E617),((Input!$L$153+Input!$L$119)*$L$7)-SUM($L617:BH617),((Input!$L$153+Input!$L$119)*$L$7)/A11taxstdlife))</f>
        <v>0</v>
      </c>
      <c r="BJ617" s="19"/>
      <c r="BK617" s="19"/>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s="5" customFormat="1" hidden="1" outlineLevel="2" x14ac:dyDescent="0.2">
      <c r="A618" s="19"/>
      <c r="B618" s="19"/>
      <c r="C618" s="35"/>
      <c r="D618" s="469"/>
      <c r="E618" s="281">
        <v>7</v>
      </c>
      <c r="F618" s="37"/>
      <c r="G618" s="305"/>
      <c r="H618" s="307"/>
      <c r="I618" s="307"/>
      <c r="J618" s="307"/>
      <c r="K618" s="307"/>
      <c r="L618" s="307"/>
      <c r="M618" s="306"/>
      <c r="N618" s="161">
        <f>IF(A11taxstdlife="n/a","n/a",IF(N$3&gt;(A11taxstdlife+$E618),((Input!$M$153+Input!$M$119)*$M$7)-SUM($M618:M618),((Input!$M$153+Input!$M$119)*$M$7)/A11taxstdlife))</f>
        <v>0</v>
      </c>
      <c r="O618" s="161">
        <f>IF(A11taxstdlife="n/a","n/a",IF(O$3&gt;(A11taxstdlife+$E618),((Input!$M$153+Input!$M$119)*$M$7)-SUM($M618:N618),((Input!$M$153+Input!$M$119)*$M$7)/A11taxstdlife))</f>
        <v>0</v>
      </c>
      <c r="P618" s="161">
        <f>IF(A11taxstdlife="n/a","n/a",IF(P$3&gt;(A11taxstdlife+$E618),((Input!$M$153+Input!$M$119)*$M$7)-SUM($M618:O618),((Input!$M$153+Input!$M$119)*$M$7)/A11taxstdlife))</f>
        <v>0</v>
      </c>
      <c r="Q618" s="161">
        <f>IF(A11taxstdlife="n/a","n/a",IF(Q$3&gt;(A11taxstdlife+$E618),((Input!$M$153+Input!$M$119)*$M$7)-SUM($M618:P618),((Input!$M$153+Input!$M$119)*$M$7)/A11taxstdlife))</f>
        <v>0</v>
      </c>
      <c r="R618" s="161">
        <f>IF(A11taxstdlife="n/a","n/a",IF(R$3&gt;(A11taxstdlife+$E618),((Input!$M$153+Input!$M$119)*$M$7)-SUM($M618:Q618),((Input!$M$153+Input!$M$119)*$M$7)/A11taxstdlife))</f>
        <v>0</v>
      </c>
      <c r="S618" s="161">
        <f>IF(A11taxstdlife="n/a","n/a",IF(S$3&gt;(A11taxstdlife+$E618),((Input!$M$153+Input!$M$119)*$M$7)-SUM($M618:R618),((Input!$M$153+Input!$M$119)*$M$7)/A11taxstdlife))</f>
        <v>0</v>
      </c>
      <c r="T618" s="161">
        <f>IF(A11taxstdlife="n/a","n/a",IF(T$3&gt;(A11taxstdlife+$E618),((Input!$M$153+Input!$M$119)*$M$7)-SUM($M618:S618),((Input!$M$153+Input!$M$119)*$M$7)/A11taxstdlife))</f>
        <v>0</v>
      </c>
      <c r="U618" s="161">
        <f>IF(A11taxstdlife="n/a","n/a",IF(U$3&gt;(A11taxstdlife+$E618),((Input!$M$153+Input!$M$119)*$M$7)-SUM($M618:T618),((Input!$M$153+Input!$M$119)*$M$7)/A11taxstdlife))</f>
        <v>0</v>
      </c>
      <c r="V618" s="161">
        <f>IF(A11taxstdlife="n/a","n/a",IF(V$3&gt;(A11taxstdlife+$E618),((Input!$M$153+Input!$M$119)*$M$7)-SUM($M618:U618),((Input!$M$153+Input!$M$119)*$M$7)/A11taxstdlife))</f>
        <v>0</v>
      </c>
      <c r="W618" s="161">
        <f>IF(A11taxstdlife="n/a","n/a",IF(W$3&gt;(A11taxstdlife+$E618),((Input!$M$153+Input!$M$119)*$M$7)-SUM($M618:V618),((Input!$M$153+Input!$M$119)*$M$7)/A11taxstdlife))</f>
        <v>0</v>
      </c>
      <c r="X618" s="161">
        <f>IF(A11taxstdlife="n/a","n/a",IF(X$3&gt;(A11taxstdlife+$E618),((Input!$M$153+Input!$M$119)*$M$7)-SUM($M618:W618),((Input!$M$153+Input!$M$119)*$M$7)/A11taxstdlife))</f>
        <v>0</v>
      </c>
      <c r="Y618" s="161">
        <f>IF(A11taxstdlife="n/a","n/a",IF(Y$3&gt;(A11taxstdlife+$E618),((Input!$M$153+Input!$M$119)*$M$7)-SUM($M618:X618),((Input!$M$153+Input!$M$119)*$M$7)/A11taxstdlife))</f>
        <v>0</v>
      </c>
      <c r="Z618" s="161">
        <f>IF(A11taxstdlife="n/a","n/a",IF(Z$3&gt;(A11taxstdlife+$E618),((Input!$M$153+Input!$M$119)*$M$7)-SUM($M618:Y618),((Input!$M$153+Input!$M$119)*$M$7)/A11taxstdlife))</f>
        <v>0</v>
      </c>
      <c r="AA618" s="161">
        <f>IF(A11taxstdlife="n/a","n/a",IF(AA$3&gt;(A11taxstdlife+$E618),((Input!$M$153+Input!$M$119)*$M$7)-SUM($M618:Z618),((Input!$M$153+Input!$M$119)*$M$7)/A11taxstdlife))</f>
        <v>0</v>
      </c>
      <c r="AB618" s="161">
        <f>IF(A11taxstdlife="n/a","n/a",IF(AB$3&gt;(A11taxstdlife+$E618),((Input!$M$153+Input!$M$119)*$M$7)-SUM($M618:AA618),((Input!$M$153+Input!$M$119)*$M$7)/A11taxstdlife))</f>
        <v>0</v>
      </c>
      <c r="AC618" s="161">
        <f>IF(A11taxstdlife="n/a","n/a",IF(AC$3&gt;(A11taxstdlife+$E618),((Input!$M$153+Input!$M$119)*$M$7)-SUM($M618:AB618),((Input!$M$153+Input!$M$119)*$M$7)/A11taxstdlife))</f>
        <v>0</v>
      </c>
      <c r="AD618" s="161">
        <f>IF(A11taxstdlife="n/a","n/a",IF(AD$3&gt;(A11taxstdlife+$E618),((Input!$M$153+Input!$M$119)*$M$7)-SUM($M618:AC618),((Input!$M$153+Input!$M$119)*$M$7)/A11taxstdlife))</f>
        <v>0</v>
      </c>
      <c r="AE618" s="161">
        <f>IF(A11taxstdlife="n/a","n/a",IF(AE$3&gt;(A11taxstdlife+$E618),((Input!$M$153+Input!$M$119)*$M$7)-SUM($M618:AD618),((Input!$M$153+Input!$M$119)*$M$7)/A11taxstdlife))</f>
        <v>0</v>
      </c>
      <c r="AF618" s="161">
        <f>IF(A11taxstdlife="n/a","n/a",IF(AF$3&gt;(A11taxstdlife+$E618),((Input!$M$153+Input!$M$119)*$M$7)-SUM($M618:AE618),((Input!$M$153+Input!$M$119)*$M$7)/A11taxstdlife))</f>
        <v>0</v>
      </c>
      <c r="AG618" s="161">
        <f>IF(A11taxstdlife="n/a","n/a",IF(AG$3&gt;(A11taxstdlife+$E618),((Input!$M$153+Input!$M$119)*$M$7)-SUM($M618:AF618),((Input!$M$153+Input!$M$119)*$M$7)/A11taxstdlife))</f>
        <v>0</v>
      </c>
      <c r="AH618" s="161">
        <f>IF(A11taxstdlife="n/a","n/a",IF(AH$3&gt;(A11taxstdlife+$E618),((Input!$M$153+Input!$M$119)*$M$7)-SUM($M618:AG618),((Input!$M$153+Input!$M$119)*$M$7)/A11taxstdlife))</f>
        <v>0</v>
      </c>
      <c r="AI618" s="161">
        <f>IF(A11taxstdlife="n/a","n/a",IF(AI$3&gt;(A11taxstdlife+$E618),((Input!$M$153+Input!$M$119)*$M$7)-SUM($M618:AH618),((Input!$M$153+Input!$M$119)*$M$7)/A11taxstdlife))</f>
        <v>0</v>
      </c>
      <c r="AJ618" s="161">
        <f>IF(A11taxstdlife="n/a","n/a",IF(AJ$3&gt;(A11taxstdlife+$E618),((Input!$M$153+Input!$M$119)*$M$7)-SUM($M618:AI618),((Input!$M$153+Input!$M$119)*$M$7)/A11taxstdlife))</f>
        <v>0</v>
      </c>
      <c r="AK618" s="161">
        <f>IF(A11taxstdlife="n/a","n/a",IF(AK$3&gt;(A11taxstdlife+$E618),((Input!$M$153+Input!$M$119)*$M$7)-SUM($M618:AJ618),((Input!$M$153+Input!$M$119)*$M$7)/A11taxstdlife))</f>
        <v>0</v>
      </c>
      <c r="AL618" s="161">
        <f>IF(A11taxstdlife="n/a","n/a",IF(AL$3&gt;(A11taxstdlife+$E618),((Input!$M$153+Input!$M$119)*$M$7)-SUM($M618:AK618),((Input!$M$153+Input!$M$119)*$M$7)/A11taxstdlife))</f>
        <v>0</v>
      </c>
      <c r="AM618" s="161">
        <f>IF(A11taxstdlife="n/a","n/a",IF(AM$3&gt;(A11taxstdlife+$E618),((Input!$M$153+Input!$M$119)*$M$7)-SUM($M618:AL618),((Input!$M$153+Input!$M$119)*$M$7)/A11taxstdlife))</f>
        <v>0</v>
      </c>
      <c r="AN618" s="161">
        <f>IF(A11taxstdlife="n/a","n/a",IF(AN$3&gt;(A11taxstdlife+$E618),((Input!$M$153+Input!$M$119)*$M$7)-SUM($M618:AM618),((Input!$M$153+Input!$M$119)*$M$7)/A11taxstdlife))</f>
        <v>0</v>
      </c>
      <c r="AO618" s="161">
        <f>IF(A11taxstdlife="n/a","n/a",IF(AO$3&gt;(A11taxstdlife+$E618),((Input!$M$153+Input!$M$119)*$M$7)-SUM($M618:AN618),((Input!$M$153+Input!$M$119)*$M$7)/A11taxstdlife))</f>
        <v>0</v>
      </c>
      <c r="AP618" s="161">
        <f>IF(A11taxstdlife="n/a","n/a",IF(AP$3&gt;(A11taxstdlife+$E618),((Input!$M$153+Input!$M$119)*$M$7)-SUM($M618:AO618),((Input!$M$153+Input!$M$119)*$M$7)/A11taxstdlife))</f>
        <v>0</v>
      </c>
      <c r="AQ618" s="161">
        <f>IF(A11taxstdlife="n/a","n/a",IF(AQ$3&gt;(A11taxstdlife+$E618),((Input!$M$153+Input!$M$119)*$M$7)-SUM($M618:AP618),((Input!$M$153+Input!$M$119)*$M$7)/A11taxstdlife))</f>
        <v>0</v>
      </c>
      <c r="AR618" s="161">
        <f>IF(A11taxstdlife="n/a","n/a",IF(AR$3&gt;(A11taxstdlife+$E618),((Input!$M$153+Input!$M$119)*$M$7)-SUM($M618:AQ618),((Input!$M$153+Input!$M$119)*$M$7)/A11taxstdlife))</f>
        <v>0</v>
      </c>
      <c r="AS618" s="161">
        <f>IF(A11taxstdlife="n/a","n/a",IF(AS$3&gt;(A11taxstdlife+$E618),((Input!$M$153+Input!$M$119)*$M$7)-SUM($M618:AR618),((Input!$M$153+Input!$M$119)*$M$7)/A11taxstdlife))</f>
        <v>0</v>
      </c>
      <c r="AT618" s="161">
        <f>IF(A11taxstdlife="n/a","n/a",IF(AT$3&gt;(A11taxstdlife+$E618),((Input!$M$153+Input!$M$119)*$M$7)-SUM($M618:AS618),((Input!$M$153+Input!$M$119)*$M$7)/A11taxstdlife))</f>
        <v>0</v>
      </c>
      <c r="AU618" s="161">
        <f>IF(A11taxstdlife="n/a","n/a",IF(AU$3&gt;(A11taxstdlife+$E618),((Input!$M$153+Input!$M$119)*$M$7)-SUM($M618:AT618),((Input!$M$153+Input!$M$119)*$M$7)/A11taxstdlife))</f>
        <v>0</v>
      </c>
      <c r="AV618" s="161">
        <f>IF(A11taxstdlife="n/a","n/a",IF(AV$3&gt;(A11taxstdlife+$E618),((Input!$M$153+Input!$M$119)*$M$7)-SUM($M618:AU618),((Input!$M$153+Input!$M$119)*$M$7)/A11taxstdlife))</f>
        <v>0</v>
      </c>
      <c r="AW618" s="161">
        <f>IF(A11taxstdlife="n/a","n/a",IF(AW$3&gt;(A11taxstdlife+$E618),((Input!$M$153+Input!$M$119)*$M$7)-SUM($M618:AV618),((Input!$M$153+Input!$M$119)*$M$7)/A11taxstdlife))</f>
        <v>0</v>
      </c>
      <c r="AX618" s="161">
        <f>IF(A11taxstdlife="n/a","n/a",IF(AX$3&gt;(A11taxstdlife+$E618),((Input!$M$153+Input!$M$119)*$M$7)-SUM($M618:AW618),((Input!$M$153+Input!$M$119)*$M$7)/A11taxstdlife))</f>
        <v>0</v>
      </c>
      <c r="AY618" s="161">
        <f>IF(A11taxstdlife="n/a","n/a",IF(AY$3&gt;(A11taxstdlife+$E618),((Input!$M$153+Input!$M$119)*$M$7)-SUM($M618:AX618),((Input!$M$153+Input!$M$119)*$M$7)/A11taxstdlife))</f>
        <v>0</v>
      </c>
      <c r="AZ618" s="161">
        <f>IF(A11taxstdlife="n/a","n/a",IF(AZ$3&gt;(A11taxstdlife+$E618),((Input!$M$153+Input!$M$119)*$M$7)-SUM($M618:AY618),((Input!$M$153+Input!$M$119)*$M$7)/A11taxstdlife))</f>
        <v>0</v>
      </c>
      <c r="BA618" s="161">
        <f>IF(A11taxstdlife="n/a","n/a",IF(BA$3&gt;(A11taxstdlife+$E618),((Input!$M$153+Input!$M$119)*$M$7)-SUM($M618:AZ618),((Input!$M$153+Input!$M$119)*$M$7)/A11taxstdlife))</f>
        <v>0</v>
      </c>
      <c r="BB618" s="161">
        <f>IF(A11taxstdlife="n/a","n/a",IF(BB$3&gt;(A11taxstdlife+$E618),((Input!$M$153+Input!$M$119)*$M$7)-SUM($M618:BA618),((Input!$M$153+Input!$M$119)*$M$7)/A11taxstdlife))</f>
        <v>0</v>
      </c>
      <c r="BC618" s="161">
        <f>IF(A11taxstdlife="n/a","n/a",IF(BC$3&gt;(A11taxstdlife+$E618),((Input!$M$153+Input!$M$119)*$M$7)-SUM($M618:BB618),((Input!$M$153+Input!$M$119)*$M$7)/A11taxstdlife))</f>
        <v>0</v>
      </c>
      <c r="BD618" s="161">
        <f>IF(A11taxstdlife="n/a","n/a",IF(BD$3&gt;(A11taxstdlife+$E618),((Input!$M$153+Input!$M$119)*$M$7)-SUM($M618:BC618),((Input!$M$153+Input!$M$119)*$M$7)/A11taxstdlife))</f>
        <v>0</v>
      </c>
      <c r="BE618" s="161">
        <f>IF(A11taxstdlife="n/a","n/a",IF(BE$3&gt;(A11taxstdlife+$E618),((Input!$M$153+Input!$M$119)*$M$7)-SUM($M618:BD618),((Input!$M$153+Input!$M$119)*$M$7)/A11taxstdlife))</f>
        <v>0</v>
      </c>
      <c r="BF618" s="161">
        <f>IF(A11taxstdlife="n/a","n/a",IF(BF$3&gt;(A11taxstdlife+$E618),((Input!$M$153+Input!$M$119)*$M$7)-SUM($M618:BE618),((Input!$M$153+Input!$M$119)*$M$7)/A11taxstdlife))</f>
        <v>0</v>
      </c>
      <c r="BG618" s="161">
        <f>IF(A11taxstdlife="n/a","n/a",IF(BG$3&gt;(A11taxstdlife+$E618),((Input!$M$153+Input!$M$119)*$M$7)-SUM($M618:BF618),((Input!$M$153+Input!$M$119)*$M$7)/A11taxstdlife))</f>
        <v>0</v>
      </c>
      <c r="BH618" s="161">
        <f>IF(A11taxstdlife="n/a","n/a",IF(BH$3&gt;(A11taxstdlife+$E618),((Input!$M$153+Input!$M$119)*$M$7)-SUM($M618:BG618),((Input!$M$153+Input!$M$119)*$M$7)/A11taxstdlife))</f>
        <v>0</v>
      </c>
      <c r="BI618" s="161">
        <f>IF(A11taxstdlife="n/a","n/a",IF(BI$3&gt;(A11taxstdlife+$E618),((Input!$M$153+Input!$M$119)*$M$7)-SUM($M618:BH618),((Input!$M$153+Input!$M$119)*$M$7)/A11taxstdlife))</f>
        <v>0</v>
      </c>
      <c r="BJ618" s="19"/>
      <c r="BK618" s="19"/>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s="5" customFormat="1" hidden="1" outlineLevel="2" x14ac:dyDescent="0.2">
      <c r="A619" s="19"/>
      <c r="B619" s="19"/>
      <c r="C619" s="35"/>
      <c r="D619" s="469"/>
      <c r="E619" s="281">
        <v>8</v>
      </c>
      <c r="F619" s="37"/>
      <c r="G619" s="305"/>
      <c r="H619" s="307"/>
      <c r="I619" s="307"/>
      <c r="J619" s="307"/>
      <c r="K619" s="307"/>
      <c r="L619" s="307"/>
      <c r="M619" s="307"/>
      <c r="N619" s="306"/>
      <c r="O619" s="161">
        <f>IF(A11taxstdlife="n/a","n/a",IF(O$3&gt;(A11taxstdlife+$E619),((Input!$N$153+Input!$N$119)*$N$7)-SUM($N619:N619),((Input!$N$153+Input!$N$119)*$N$7)/A11taxstdlife))</f>
        <v>0</v>
      </c>
      <c r="P619" s="161">
        <f>IF(A11taxstdlife="n/a","n/a",IF(P$3&gt;(A11taxstdlife+$E619),((Input!$N$153+Input!$N$119)*$N$7)-SUM($N619:O619),((Input!$N$153+Input!$N$119)*$N$7)/A11taxstdlife))</f>
        <v>0</v>
      </c>
      <c r="Q619" s="161">
        <f>IF(A11taxstdlife="n/a","n/a",IF(Q$3&gt;(A11taxstdlife+$E619),((Input!$N$153+Input!$N$119)*$N$7)-SUM($N619:P619),((Input!$N$153+Input!$N$119)*$N$7)/A11taxstdlife))</f>
        <v>0</v>
      </c>
      <c r="R619" s="161">
        <f>IF(A11taxstdlife="n/a","n/a",IF(R$3&gt;(A11taxstdlife+$E619),((Input!$N$153+Input!$N$119)*$N$7)-SUM($N619:Q619),((Input!$N$153+Input!$N$119)*$N$7)/A11taxstdlife))</f>
        <v>0</v>
      </c>
      <c r="S619" s="161">
        <f>IF(A11taxstdlife="n/a","n/a",IF(S$3&gt;(A11taxstdlife+$E619),((Input!$N$153+Input!$N$119)*$N$7)-SUM($N619:R619),((Input!$N$153+Input!$N$119)*$N$7)/A11taxstdlife))</f>
        <v>0</v>
      </c>
      <c r="T619" s="161">
        <f>IF(A11taxstdlife="n/a","n/a",IF(T$3&gt;(A11taxstdlife+$E619),((Input!$N$153+Input!$N$119)*$N$7)-SUM($N619:S619),((Input!$N$153+Input!$N$119)*$N$7)/A11taxstdlife))</f>
        <v>0</v>
      </c>
      <c r="U619" s="161">
        <f>IF(A11taxstdlife="n/a","n/a",IF(U$3&gt;(A11taxstdlife+$E619),((Input!$N$153+Input!$N$119)*$N$7)-SUM($N619:T619),((Input!$N$153+Input!$N$119)*$N$7)/A11taxstdlife))</f>
        <v>0</v>
      </c>
      <c r="V619" s="161">
        <f>IF(A11taxstdlife="n/a","n/a",IF(V$3&gt;(A11taxstdlife+$E619),((Input!$N$153+Input!$N$119)*$N$7)-SUM($N619:U619),((Input!$N$153+Input!$N$119)*$N$7)/A11taxstdlife))</f>
        <v>0</v>
      </c>
      <c r="W619" s="161">
        <f>IF(A11taxstdlife="n/a","n/a",IF(W$3&gt;(A11taxstdlife+$E619),((Input!$N$153+Input!$N$119)*$N$7)-SUM($N619:V619),((Input!$N$153+Input!$N$119)*$N$7)/A11taxstdlife))</f>
        <v>0</v>
      </c>
      <c r="X619" s="161">
        <f>IF(A11taxstdlife="n/a","n/a",IF(X$3&gt;(A11taxstdlife+$E619),((Input!$N$153+Input!$N$119)*$N$7)-SUM($N619:W619),((Input!$N$153+Input!$N$119)*$N$7)/A11taxstdlife))</f>
        <v>0</v>
      </c>
      <c r="Y619" s="161">
        <f>IF(A11taxstdlife="n/a","n/a",IF(Y$3&gt;(A11taxstdlife+$E619),((Input!$N$153+Input!$N$119)*$N$7)-SUM($N619:X619),((Input!$N$153+Input!$N$119)*$N$7)/A11taxstdlife))</f>
        <v>0</v>
      </c>
      <c r="Z619" s="161">
        <f>IF(A11taxstdlife="n/a","n/a",IF(Z$3&gt;(A11taxstdlife+$E619),((Input!$N$153+Input!$N$119)*$N$7)-SUM($N619:Y619),((Input!$N$153+Input!$N$119)*$N$7)/A11taxstdlife))</f>
        <v>0</v>
      </c>
      <c r="AA619" s="161">
        <f>IF(A11taxstdlife="n/a","n/a",IF(AA$3&gt;(A11taxstdlife+$E619),((Input!$N$153+Input!$N$119)*$N$7)-SUM($N619:Z619),((Input!$N$153+Input!$N$119)*$N$7)/A11taxstdlife))</f>
        <v>0</v>
      </c>
      <c r="AB619" s="161">
        <f>IF(A11taxstdlife="n/a","n/a",IF(AB$3&gt;(A11taxstdlife+$E619),((Input!$N$153+Input!$N$119)*$N$7)-SUM($N619:AA619),((Input!$N$153+Input!$N$119)*$N$7)/A11taxstdlife))</f>
        <v>0</v>
      </c>
      <c r="AC619" s="161">
        <f>IF(A11taxstdlife="n/a","n/a",IF(AC$3&gt;(A11taxstdlife+$E619),((Input!$N$153+Input!$N$119)*$N$7)-SUM($N619:AB619),((Input!$N$153+Input!$N$119)*$N$7)/A11taxstdlife))</f>
        <v>0</v>
      </c>
      <c r="AD619" s="161">
        <f>IF(A11taxstdlife="n/a","n/a",IF(AD$3&gt;(A11taxstdlife+$E619),((Input!$N$153+Input!$N$119)*$N$7)-SUM($N619:AC619),((Input!$N$153+Input!$N$119)*$N$7)/A11taxstdlife))</f>
        <v>0</v>
      </c>
      <c r="AE619" s="161">
        <f>IF(A11taxstdlife="n/a","n/a",IF(AE$3&gt;(A11taxstdlife+$E619),((Input!$N$153+Input!$N$119)*$N$7)-SUM($N619:AD619),((Input!$N$153+Input!$N$119)*$N$7)/A11taxstdlife))</f>
        <v>0</v>
      </c>
      <c r="AF619" s="161">
        <f>IF(A11taxstdlife="n/a","n/a",IF(AF$3&gt;(A11taxstdlife+$E619),((Input!$N$153+Input!$N$119)*$N$7)-SUM($N619:AE619),((Input!$N$153+Input!$N$119)*$N$7)/A11taxstdlife))</f>
        <v>0</v>
      </c>
      <c r="AG619" s="161">
        <f>IF(A11taxstdlife="n/a","n/a",IF(AG$3&gt;(A11taxstdlife+$E619),((Input!$N$153+Input!$N$119)*$N$7)-SUM($N619:AF619),((Input!$N$153+Input!$N$119)*$N$7)/A11taxstdlife))</f>
        <v>0</v>
      </c>
      <c r="AH619" s="161">
        <f>IF(A11taxstdlife="n/a","n/a",IF(AH$3&gt;(A11taxstdlife+$E619),((Input!$N$153+Input!$N$119)*$N$7)-SUM($N619:AG619),((Input!$N$153+Input!$N$119)*$N$7)/A11taxstdlife))</f>
        <v>0</v>
      </c>
      <c r="AI619" s="161">
        <f>IF(A11taxstdlife="n/a","n/a",IF(AI$3&gt;(A11taxstdlife+$E619),((Input!$N$153+Input!$N$119)*$N$7)-SUM($N619:AH619),((Input!$N$153+Input!$N$119)*$N$7)/A11taxstdlife))</f>
        <v>0</v>
      </c>
      <c r="AJ619" s="161">
        <f>IF(A11taxstdlife="n/a","n/a",IF(AJ$3&gt;(A11taxstdlife+$E619),((Input!$N$153+Input!$N$119)*$N$7)-SUM($N619:AI619),((Input!$N$153+Input!$N$119)*$N$7)/A11taxstdlife))</f>
        <v>0</v>
      </c>
      <c r="AK619" s="161">
        <f>IF(A11taxstdlife="n/a","n/a",IF(AK$3&gt;(A11taxstdlife+$E619),((Input!$N$153+Input!$N$119)*$N$7)-SUM($N619:AJ619),((Input!$N$153+Input!$N$119)*$N$7)/A11taxstdlife))</f>
        <v>0</v>
      </c>
      <c r="AL619" s="161">
        <f>IF(A11taxstdlife="n/a","n/a",IF(AL$3&gt;(A11taxstdlife+$E619),((Input!$N$153+Input!$N$119)*$N$7)-SUM($N619:AK619),((Input!$N$153+Input!$N$119)*$N$7)/A11taxstdlife))</f>
        <v>0</v>
      </c>
      <c r="AM619" s="161">
        <f>IF(A11taxstdlife="n/a","n/a",IF(AM$3&gt;(A11taxstdlife+$E619),((Input!$N$153+Input!$N$119)*$N$7)-SUM($N619:AL619),((Input!$N$153+Input!$N$119)*$N$7)/A11taxstdlife))</f>
        <v>0</v>
      </c>
      <c r="AN619" s="161">
        <f>IF(A11taxstdlife="n/a","n/a",IF(AN$3&gt;(A11taxstdlife+$E619),((Input!$N$153+Input!$N$119)*$N$7)-SUM($N619:AM619),((Input!$N$153+Input!$N$119)*$N$7)/A11taxstdlife))</f>
        <v>0</v>
      </c>
      <c r="AO619" s="161">
        <f>IF(A11taxstdlife="n/a","n/a",IF(AO$3&gt;(A11taxstdlife+$E619),((Input!$N$153+Input!$N$119)*$N$7)-SUM($N619:AN619),((Input!$N$153+Input!$N$119)*$N$7)/A11taxstdlife))</f>
        <v>0</v>
      </c>
      <c r="AP619" s="161">
        <f>IF(A11taxstdlife="n/a","n/a",IF(AP$3&gt;(A11taxstdlife+$E619),((Input!$N$153+Input!$N$119)*$N$7)-SUM($N619:AO619),((Input!$N$153+Input!$N$119)*$N$7)/A11taxstdlife))</f>
        <v>0</v>
      </c>
      <c r="AQ619" s="161">
        <f>IF(A11taxstdlife="n/a","n/a",IF(AQ$3&gt;(A11taxstdlife+$E619),((Input!$N$153+Input!$N$119)*$N$7)-SUM($N619:AP619),((Input!$N$153+Input!$N$119)*$N$7)/A11taxstdlife))</f>
        <v>0</v>
      </c>
      <c r="AR619" s="161">
        <f>IF(A11taxstdlife="n/a","n/a",IF(AR$3&gt;(A11taxstdlife+$E619),((Input!$N$153+Input!$N$119)*$N$7)-SUM($N619:AQ619),((Input!$N$153+Input!$N$119)*$N$7)/A11taxstdlife))</f>
        <v>0</v>
      </c>
      <c r="AS619" s="161">
        <f>IF(A11taxstdlife="n/a","n/a",IF(AS$3&gt;(A11taxstdlife+$E619),((Input!$N$153+Input!$N$119)*$N$7)-SUM($N619:AR619),((Input!$N$153+Input!$N$119)*$N$7)/A11taxstdlife))</f>
        <v>0</v>
      </c>
      <c r="AT619" s="161">
        <f>IF(A11taxstdlife="n/a","n/a",IF(AT$3&gt;(A11taxstdlife+$E619),((Input!$N$153+Input!$N$119)*$N$7)-SUM($N619:AS619),((Input!$N$153+Input!$N$119)*$N$7)/A11taxstdlife))</f>
        <v>0</v>
      </c>
      <c r="AU619" s="161">
        <f>IF(A11taxstdlife="n/a","n/a",IF(AU$3&gt;(A11taxstdlife+$E619),((Input!$N$153+Input!$N$119)*$N$7)-SUM($N619:AT619),((Input!$N$153+Input!$N$119)*$N$7)/A11taxstdlife))</f>
        <v>0</v>
      </c>
      <c r="AV619" s="161">
        <f>IF(A11taxstdlife="n/a","n/a",IF(AV$3&gt;(A11taxstdlife+$E619),((Input!$N$153+Input!$N$119)*$N$7)-SUM($N619:AU619),((Input!$N$153+Input!$N$119)*$N$7)/A11taxstdlife))</f>
        <v>0</v>
      </c>
      <c r="AW619" s="161">
        <f>IF(A11taxstdlife="n/a","n/a",IF(AW$3&gt;(A11taxstdlife+$E619),((Input!$N$153+Input!$N$119)*$N$7)-SUM($N619:AV619),((Input!$N$153+Input!$N$119)*$N$7)/A11taxstdlife))</f>
        <v>0</v>
      </c>
      <c r="AX619" s="161">
        <f>IF(A11taxstdlife="n/a","n/a",IF(AX$3&gt;(A11taxstdlife+$E619),((Input!$N$153+Input!$N$119)*$N$7)-SUM($N619:AW619),((Input!$N$153+Input!$N$119)*$N$7)/A11taxstdlife))</f>
        <v>0</v>
      </c>
      <c r="AY619" s="161">
        <f>IF(A11taxstdlife="n/a","n/a",IF(AY$3&gt;(A11taxstdlife+$E619),((Input!$N$153+Input!$N$119)*$N$7)-SUM($N619:AX619),((Input!$N$153+Input!$N$119)*$N$7)/A11taxstdlife))</f>
        <v>0</v>
      </c>
      <c r="AZ619" s="161">
        <f>IF(A11taxstdlife="n/a","n/a",IF(AZ$3&gt;(A11taxstdlife+$E619),((Input!$N$153+Input!$N$119)*$N$7)-SUM($N619:AY619),((Input!$N$153+Input!$N$119)*$N$7)/A11taxstdlife))</f>
        <v>0</v>
      </c>
      <c r="BA619" s="161">
        <f>IF(A11taxstdlife="n/a","n/a",IF(BA$3&gt;(A11taxstdlife+$E619),((Input!$N$153+Input!$N$119)*$N$7)-SUM($N619:AZ619),((Input!$N$153+Input!$N$119)*$N$7)/A11taxstdlife))</f>
        <v>0</v>
      </c>
      <c r="BB619" s="161">
        <f>IF(A11taxstdlife="n/a","n/a",IF(BB$3&gt;(A11taxstdlife+$E619),((Input!$N$153+Input!$N$119)*$N$7)-SUM($N619:BA619),((Input!$N$153+Input!$N$119)*$N$7)/A11taxstdlife))</f>
        <v>0</v>
      </c>
      <c r="BC619" s="161">
        <f>IF(A11taxstdlife="n/a","n/a",IF(BC$3&gt;(A11taxstdlife+$E619),((Input!$N$153+Input!$N$119)*$N$7)-SUM($N619:BB619),((Input!$N$153+Input!$N$119)*$N$7)/A11taxstdlife))</f>
        <v>0</v>
      </c>
      <c r="BD619" s="161">
        <f>IF(A11taxstdlife="n/a","n/a",IF(BD$3&gt;(A11taxstdlife+$E619),((Input!$N$153+Input!$N$119)*$N$7)-SUM($N619:BC619),((Input!$N$153+Input!$N$119)*$N$7)/A11taxstdlife))</f>
        <v>0</v>
      </c>
      <c r="BE619" s="161">
        <f>IF(A11taxstdlife="n/a","n/a",IF(BE$3&gt;(A11taxstdlife+$E619),((Input!$N$153+Input!$N$119)*$N$7)-SUM($N619:BD619),((Input!$N$153+Input!$N$119)*$N$7)/A11taxstdlife))</f>
        <v>0</v>
      </c>
      <c r="BF619" s="161">
        <f>IF(A11taxstdlife="n/a","n/a",IF(BF$3&gt;(A11taxstdlife+$E619),((Input!$N$153+Input!$N$119)*$N$7)-SUM($N619:BE619),((Input!$N$153+Input!$N$119)*$N$7)/A11taxstdlife))</f>
        <v>0</v>
      </c>
      <c r="BG619" s="161">
        <f>IF(A11taxstdlife="n/a","n/a",IF(BG$3&gt;(A11taxstdlife+$E619),((Input!$N$153+Input!$N$119)*$N$7)-SUM($N619:BF619),((Input!$N$153+Input!$N$119)*$N$7)/A11taxstdlife))</f>
        <v>0</v>
      </c>
      <c r="BH619" s="161">
        <f>IF(A11taxstdlife="n/a","n/a",IF(BH$3&gt;(A11taxstdlife+$E619),((Input!$N$153+Input!$N$119)*$N$7)-SUM($N619:BG619),((Input!$N$153+Input!$N$119)*$N$7)/A11taxstdlife))</f>
        <v>0</v>
      </c>
      <c r="BI619" s="161">
        <f>IF(A11taxstdlife="n/a","n/a",IF(BI$3&gt;(A11taxstdlife+$E619),((Input!$N$153+Input!$N$119)*$N$7)-SUM($N619:BH619),((Input!$N$153+Input!$N$119)*$N$7)/A11taxstdlife))</f>
        <v>0</v>
      </c>
      <c r="BJ619" s="19"/>
      <c r="BK619" s="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s="5" customFormat="1" hidden="1" outlineLevel="2" x14ac:dyDescent="0.2">
      <c r="A620" s="19"/>
      <c r="B620" s="19"/>
      <c r="C620" s="35"/>
      <c r="D620" s="469"/>
      <c r="E620" s="281">
        <v>9</v>
      </c>
      <c r="F620" s="37"/>
      <c r="G620" s="305"/>
      <c r="H620" s="307"/>
      <c r="I620" s="307"/>
      <c r="J620" s="307"/>
      <c r="K620" s="307"/>
      <c r="L620" s="307"/>
      <c r="M620" s="307"/>
      <c r="N620" s="307"/>
      <c r="O620" s="306"/>
      <c r="P620" s="161">
        <f>IF(A11taxstdlife="n/a","n/a",IF(P$3&gt;(A11taxstdlife+$E620),((Input!$O$153+Input!$O$119)*$O$7)-SUM($O620:O620),((Input!$O$153+Input!$O$119)*$O$7)/A11taxstdlife))</f>
        <v>0</v>
      </c>
      <c r="Q620" s="161">
        <f>IF(A11taxstdlife="n/a","n/a",IF(Q$3&gt;(A11taxstdlife+$E620),((Input!$O$153+Input!$O$119)*$O$7)-SUM($O620:P620),((Input!$O$153+Input!$O$119)*$O$7)/A11taxstdlife))</f>
        <v>0</v>
      </c>
      <c r="R620" s="161">
        <f>IF(A11taxstdlife="n/a","n/a",IF(R$3&gt;(A11taxstdlife+$E620),((Input!$O$153+Input!$O$119)*$O$7)-SUM($O620:Q620),((Input!$O$153+Input!$O$119)*$O$7)/A11taxstdlife))</f>
        <v>0</v>
      </c>
      <c r="S620" s="161">
        <f>IF(A11taxstdlife="n/a","n/a",IF(S$3&gt;(A11taxstdlife+$E620),((Input!$O$153+Input!$O$119)*$O$7)-SUM($O620:R620),((Input!$O$153+Input!$O$119)*$O$7)/A11taxstdlife))</f>
        <v>0</v>
      </c>
      <c r="T620" s="161">
        <f>IF(A11taxstdlife="n/a","n/a",IF(T$3&gt;(A11taxstdlife+$E620),((Input!$O$153+Input!$O$119)*$O$7)-SUM($O620:S620),((Input!$O$153+Input!$O$119)*$O$7)/A11taxstdlife))</f>
        <v>0</v>
      </c>
      <c r="U620" s="161">
        <f>IF(A11taxstdlife="n/a","n/a",IF(U$3&gt;(A11taxstdlife+$E620),((Input!$O$153+Input!$O$119)*$O$7)-SUM($O620:T620),((Input!$O$153+Input!$O$119)*$O$7)/A11taxstdlife))</f>
        <v>0</v>
      </c>
      <c r="V620" s="161">
        <f>IF(A11taxstdlife="n/a","n/a",IF(V$3&gt;(A11taxstdlife+$E620),((Input!$O$153+Input!$O$119)*$O$7)-SUM($O620:U620),((Input!$O$153+Input!$O$119)*$O$7)/A11taxstdlife))</f>
        <v>0</v>
      </c>
      <c r="W620" s="161">
        <f>IF(A11taxstdlife="n/a","n/a",IF(W$3&gt;(A11taxstdlife+$E620),((Input!$O$153+Input!$O$119)*$O$7)-SUM($O620:V620),((Input!$O$153+Input!$O$119)*$O$7)/A11taxstdlife))</f>
        <v>0</v>
      </c>
      <c r="X620" s="161">
        <f>IF(A11taxstdlife="n/a","n/a",IF(X$3&gt;(A11taxstdlife+$E620),((Input!$O$153+Input!$O$119)*$O$7)-SUM($O620:W620),((Input!$O$153+Input!$O$119)*$O$7)/A11taxstdlife))</f>
        <v>0</v>
      </c>
      <c r="Y620" s="161">
        <f>IF(A11taxstdlife="n/a","n/a",IF(Y$3&gt;(A11taxstdlife+$E620),((Input!$O$153+Input!$O$119)*$O$7)-SUM($O620:X620),((Input!$O$153+Input!$O$119)*$O$7)/A11taxstdlife))</f>
        <v>0</v>
      </c>
      <c r="Z620" s="161">
        <f>IF(A11taxstdlife="n/a","n/a",IF(Z$3&gt;(A11taxstdlife+$E620),((Input!$O$153+Input!$O$119)*$O$7)-SUM($O620:Y620),((Input!$O$153+Input!$O$119)*$O$7)/A11taxstdlife))</f>
        <v>0</v>
      </c>
      <c r="AA620" s="161">
        <f>IF(A11taxstdlife="n/a","n/a",IF(AA$3&gt;(A11taxstdlife+$E620),((Input!$O$153+Input!$O$119)*$O$7)-SUM($O620:Z620),((Input!$O$153+Input!$O$119)*$O$7)/A11taxstdlife))</f>
        <v>0</v>
      </c>
      <c r="AB620" s="161">
        <f>IF(A11taxstdlife="n/a","n/a",IF(AB$3&gt;(A11taxstdlife+$E620),((Input!$O$153+Input!$O$119)*$O$7)-SUM($O620:AA620),((Input!$O$153+Input!$O$119)*$O$7)/A11taxstdlife))</f>
        <v>0</v>
      </c>
      <c r="AC620" s="161">
        <f>IF(A11taxstdlife="n/a","n/a",IF(AC$3&gt;(A11taxstdlife+$E620),((Input!$O$153+Input!$O$119)*$O$7)-SUM($O620:AB620),((Input!$O$153+Input!$O$119)*$O$7)/A11taxstdlife))</f>
        <v>0</v>
      </c>
      <c r="AD620" s="161">
        <f>IF(A11taxstdlife="n/a","n/a",IF(AD$3&gt;(A11taxstdlife+$E620),((Input!$O$153+Input!$O$119)*$O$7)-SUM($O620:AC620),((Input!$O$153+Input!$O$119)*$O$7)/A11taxstdlife))</f>
        <v>0</v>
      </c>
      <c r="AE620" s="161">
        <f>IF(A11taxstdlife="n/a","n/a",IF(AE$3&gt;(A11taxstdlife+$E620),((Input!$O$153+Input!$O$119)*$O$7)-SUM($O620:AD620),((Input!$O$153+Input!$O$119)*$O$7)/A11taxstdlife))</f>
        <v>0</v>
      </c>
      <c r="AF620" s="161">
        <f>IF(A11taxstdlife="n/a","n/a",IF(AF$3&gt;(A11taxstdlife+$E620),((Input!$O$153+Input!$O$119)*$O$7)-SUM($O620:AE620),((Input!$O$153+Input!$O$119)*$O$7)/A11taxstdlife))</f>
        <v>0</v>
      </c>
      <c r="AG620" s="161">
        <f>IF(A11taxstdlife="n/a","n/a",IF(AG$3&gt;(A11taxstdlife+$E620),((Input!$O$153+Input!$O$119)*$O$7)-SUM($O620:AF620),((Input!$O$153+Input!$O$119)*$O$7)/A11taxstdlife))</f>
        <v>0</v>
      </c>
      <c r="AH620" s="161">
        <f>IF(A11taxstdlife="n/a","n/a",IF(AH$3&gt;(A11taxstdlife+$E620),((Input!$O$153+Input!$O$119)*$O$7)-SUM($O620:AG620),((Input!$O$153+Input!$O$119)*$O$7)/A11taxstdlife))</f>
        <v>0</v>
      </c>
      <c r="AI620" s="161">
        <f>IF(A11taxstdlife="n/a","n/a",IF(AI$3&gt;(A11taxstdlife+$E620),((Input!$O$153+Input!$O$119)*$O$7)-SUM($O620:AH620),((Input!$O$153+Input!$O$119)*$O$7)/A11taxstdlife))</f>
        <v>0</v>
      </c>
      <c r="AJ620" s="161">
        <f>IF(A11taxstdlife="n/a","n/a",IF(AJ$3&gt;(A11taxstdlife+$E620),((Input!$O$153+Input!$O$119)*$O$7)-SUM($O620:AI620),((Input!$O$153+Input!$O$119)*$O$7)/A11taxstdlife))</f>
        <v>0</v>
      </c>
      <c r="AK620" s="161">
        <f>IF(A11taxstdlife="n/a","n/a",IF(AK$3&gt;(A11taxstdlife+$E620),((Input!$O$153+Input!$O$119)*$O$7)-SUM($O620:AJ620),((Input!$O$153+Input!$O$119)*$O$7)/A11taxstdlife))</f>
        <v>0</v>
      </c>
      <c r="AL620" s="161">
        <f>IF(A11taxstdlife="n/a","n/a",IF(AL$3&gt;(A11taxstdlife+$E620),((Input!$O$153+Input!$O$119)*$O$7)-SUM($O620:AK620),((Input!$O$153+Input!$O$119)*$O$7)/A11taxstdlife))</f>
        <v>0</v>
      </c>
      <c r="AM620" s="161">
        <f>IF(A11taxstdlife="n/a","n/a",IF(AM$3&gt;(A11taxstdlife+$E620),((Input!$O$153+Input!$O$119)*$O$7)-SUM($O620:AL620),((Input!$O$153+Input!$O$119)*$O$7)/A11taxstdlife))</f>
        <v>0</v>
      </c>
      <c r="AN620" s="161">
        <f>IF(A11taxstdlife="n/a","n/a",IF(AN$3&gt;(A11taxstdlife+$E620),((Input!$O$153+Input!$O$119)*$O$7)-SUM($O620:AM620),((Input!$O$153+Input!$O$119)*$O$7)/A11taxstdlife))</f>
        <v>0</v>
      </c>
      <c r="AO620" s="161">
        <f>IF(A11taxstdlife="n/a","n/a",IF(AO$3&gt;(A11taxstdlife+$E620),((Input!$O$153+Input!$O$119)*$O$7)-SUM($O620:AN620),((Input!$O$153+Input!$O$119)*$O$7)/A11taxstdlife))</f>
        <v>0</v>
      </c>
      <c r="AP620" s="161">
        <f>IF(A11taxstdlife="n/a","n/a",IF(AP$3&gt;(A11taxstdlife+$E620),((Input!$O$153+Input!$O$119)*$O$7)-SUM($O620:AO620),((Input!$O$153+Input!$O$119)*$O$7)/A11taxstdlife))</f>
        <v>0</v>
      </c>
      <c r="AQ620" s="161">
        <f>IF(A11taxstdlife="n/a","n/a",IF(AQ$3&gt;(A11taxstdlife+$E620),((Input!$O$153+Input!$O$119)*$O$7)-SUM($O620:AP620),((Input!$O$153+Input!$O$119)*$O$7)/A11taxstdlife))</f>
        <v>0</v>
      </c>
      <c r="AR620" s="161">
        <f>IF(A11taxstdlife="n/a","n/a",IF(AR$3&gt;(A11taxstdlife+$E620),((Input!$O$153+Input!$O$119)*$O$7)-SUM($O620:AQ620),((Input!$O$153+Input!$O$119)*$O$7)/A11taxstdlife))</f>
        <v>0</v>
      </c>
      <c r="AS620" s="161">
        <f>IF(A11taxstdlife="n/a","n/a",IF(AS$3&gt;(A11taxstdlife+$E620),((Input!$O$153+Input!$O$119)*$O$7)-SUM($O620:AR620),((Input!$O$153+Input!$O$119)*$O$7)/A11taxstdlife))</f>
        <v>0</v>
      </c>
      <c r="AT620" s="161">
        <f>IF(A11taxstdlife="n/a","n/a",IF(AT$3&gt;(A11taxstdlife+$E620),((Input!$O$153+Input!$O$119)*$O$7)-SUM($O620:AS620),((Input!$O$153+Input!$O$119)*$O$7)/A11taxstdlife))</f>
        <v>0</v>
      </c>
      <c r="AU620" s="161">
        <f>IF(A11taxstdlife="n/a","n/a",IF(AU$3&gt;(A11taxstdlife+$E620),((Input!$O$153+Input!$O$119)*$O$7)-SUM($O620:AT620),((Input!$O$153+Input!$O$119)*$O$7)/A11taxstdlife))</f>
        <v>0</v>
      </c>
      <c r="AV620" s="161">
        <f>IF(A11taxstdlife="n/a","n/a",IF(AV$3&gt;(A11taxstdlife+$E620),((Input!$O$153+Input!$O$119)*$O$7)-SUM($O620:AU620),((Input!$O$153+Input!$O$119)*$O$7)/A11taxstdlife))</f>
        <v>0</v>
      </c>
      <c r="AW620" s="161">
        <f>IF(A11taxstdlife="n/a","n/a",IF(AW$3&gt;(A11taxstdlife+$E620),((Input!$O$153+Input!$O$119)*$O$7)-SUM($O620:AV620),((Input!$O$153+Input!$O$119)*$O$7)/A11taxstdlife))</f>
        <v>0</v>
      </c>
      <c r="AX620" s="161">
        <f>IF(A11taxstdlife="n/a","n/a",IF(AX$3&gt;(A11taxstdlife+$E620),((Input!$O$153+Input!$O$119)*$O$7)-SUM($O620:AW620),((Input!$O$153+Input!$O$119)*$O$7)/A11taxstdlife))</f>
        <v>0</v>
      </c>
      <c r="AY620" s="161">
        <f>IF(A11taxstdlife="n/a","n/a",IF(AY$3&gt;(A11taxstdlife+$E620),((Input!$O$153+Input!$O$119)*$O$7)-SUM($O620:AX620),((Input!$O$153+Input!$O$119)*$O$7)/A11taxstdlife))</f>
        <v>0</v>
      </c>
      <c r="AZ620" s="161">
        <f>IF(A11taxstdlife="n/a","n/a",IF(AZ$3&gt;(A11taxstdlife+$E620),((Input!$O$153+Input!$O$119)*$O$7)-SUM($O620:AY620),((Input!$O$153+Input!$O$119)*$O$7)/A11taxstdlife))</f>
        <v>0</v>
      </c>
      <c r="BA620" s="161">
        <f>IF(A11taxstdlife="n/a","n/a",IF(BA$3&gt;(A11taxstdlife+$E620),((Input!$O$153+Input!$O$119)*$O$7)-SUM($O620:AZ620),((Input!$O$153+Input!$O$119)*$O$7)/A11taxstdlife))</f>
        <v>0</v>
      </c>
      <c r="BB620" s="161">
        <f>IF(A11taxstdlife="n/a","n/a",IF(BB$3&gt;(A11taxstdlife+$E620),((Input!$O$153+Input!$O$119)*$O$7)-SUM($O620:BA620),((Input!$O$153+Input!$O$119)*$O$7)/A11taxstdlife))</f>
        <v>0</v>
      </c>
      <c r="BC620" s="161">
        <f>IF(A11taxstdlife="n/a","n/a",IF(BC$3&gt;(A11taxstdlife+$E620),((Input!$O$153+Input!$O$119)*$O$7)-SUM($O620:BB620),((Input!$O$153+Input!$O$119)*$O$7)/A11taxstdlife))</f>
        <v>0</v>
      </c>
      <c r="BD620" s="161">
        <f>IF(A11taxstdlife="n/a","n/a",IF(BD$3&gt;(A11taxstdlife+$E620),((Input!$O$153+Input!$O$119)*$O$7)-SUM($O620:BC620),((Input!$O$153+Input!$O$119)*$O$7)/A11taxstdlife))</f>
        <v>0</v>
      </c>
      <c r="BE620" s="161">
        <f>IF(A11taxstdlife="n/a","n/a",IF(BE$3&gt;(A11taxstdlife+$E620),((Input!$O$153+Input!$O$119)*$O$7)-SUM($O620:BD620),((Input!$O$153+Input!$O$119)*$O$7)/A11taxstdlife))</f>
        <v>0</v>
      </c>
      <c r="BF620" s="161">
        <f>IF(A11taxstdlife="n/a","n/a",IF(BF$3&gt;(A11taxstdlife+$E620),((Input!$O$153+Input!$O$119)*$O$7)-SUM($O620:BE620),((Input!$O$153+Input!$O$119)*$O$7)/A11taxstdlife))</f>
        <v>0</v>
      </c>
      <c r="BG620" s="161">
        <f>IF(A11taxstdlife="n/a","n/a",IF(BG$3&gt;(A11taxstdlife+$E620),((Input!$O$153+Input!$O$119)*$O$7)-SUM($O620:BF620),((Input!$O$153+Input!$O$119)*$O$7)/A11taxstdlife))</f>
        <v>0</v>
      </c>
      <c r="BH620" s="161">
        <f>IF(A11taxstdlife="n/a","n/a",IF(BH$3&gt;(A11taxstdlife+$E620),((Input!$O$153+Input!$O$119)*$O$7)-SUM($O620:BG620),((Input!$O$153+Input!$O$119)*$O$7)/A11taxstdlife))</f>
        <v>0</v>
      </c>
      <c r="BI620" s="161">
        <f>IF(A11taxstdlife="n/a","n/a",IF(BI$3&gt;(A11taxstdlife+$E620),((Input!$O$153+Input!$O$119)*$O$7)-SUM($O620:BH620),((Input!$O$153+Input!$O$119)*$O$7)/A11taxstdlife))</f>
        <v>0</v>
      </c>
      <c r="BJ620" s="19"/>
      <c r="BK620" s="19"/>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s="5" customFormat="1" hidden="1" outlineLevel="2" x14ac:dyDescent="0.2">
      <c r="A621" s="19"/>
      <c r="B621" s="19"/>
      <c r="C621" s="35"/>
      <c r="D621" s="469"/>
      <c r="E621" s="282">
        <v>10</v>
      </c>
      <c r="F621" s="37"/>
      <c r="G621" s="305"/>
      <c r="H621" s="307"/>
      <c r="I621" s="307"/>
      <c r="J621" s="307"/>
      <c r="K621" s="307"/>
      <c r="L621" s="307"/>
      <c r="M621" s="307"/>
      <c r="N621" s="307"/>
      <c r="O621" s="307"/>
      <c r="P621" s="306"/>
      <c r="Q621" s="161">
        <f>IF(A11taxstdlife="n/a","n/a",IF(Q$3&gt;(A11taxstdlife+$E621),((Input!$P$153+Input!$P$119)*$P$7)-SUM($P621:P621),((Input!$P$153+Input!$P$119)*$P$7)/A11taxstdlife))</f>
        <v>0</v>
      </c>
      <c r="R621" s="161">
        <f>IF(A11taxstdlife="n/a","n/a",IF(R$3&gt;(A11taxstdlife+$E621),((Input!$P$153+Input!$P$119)*$P$7)-SUM($P621:Q621),((Input!$P$153+Input!$P$119)*$P$7)/A11taxstdlife))</f>
        <v>0</v>
      </c>
      <c r="S621" s="161">
        <f>IF(A11taxstdlife="n/a","n/a",IF(S$3&gt;(A11taxstdlife+$E621),((Input!$P$153+Input!$P$119)*$P$7)-SUM($P621:R621),((Input!$P$153+Input!$P$119)*$P$7)/A11taxstdlife))</f>
        <v>0</v>
      </c>
      <c r="T621" s="161">
        <f>IF(A11taxstdlife="n/a","n/a",IF(T$3&gt;(A11taxstdlife+$E621),((Input!$P$153+Input!$P$119)*$P$7)-SUM($P621:S621),((Input!$P$153+Input!$P$119)*$P$7)/A11taxstdlife))</f>
        <v>0</v>
      </c>
      <c r="U621" s="161">
        <f>IF(A11taxstdlife="n/a","n/a",IF(U$3&gt;(A11taxstdlife+$E621),((Input!$P$153+Input!$P$119)*$P$7)-SUM($P621:T621),((Input!$P$153+Input!$P$119)*$P$7)/A11taxstdlife))</f>
        <v>0</v>
      </c>
      <c r="V621" s="161">
        <f>IF(A11taxstdlife="n/a","n/a",IF(V$3&gt;(A11taxstdlife+$E621),((Input!$P$153+Input!$P$119)*$P$7)-SUM($P621:U621),((Input!$P$153+Input!$P$119)*$P$7)/A11taxstdlife))</f>
        <v>0</v>
      </c>
      <c r="W621" s="161">
        <f>IF(A11taxstdlife="n/a","n/a",IF(W$3&gt;(A11taxstdlife+$E621),((Input!$P$153+Input!$P$119)*$P$7)-SUM($P621:V621),((Input!$P$153+Input!$P$119)*$P$7)/A11taxstdlife))</f>
        <v>0</v>
      </c>
      <c r="X621" s="161">
        <f>IF(A11taxstdlife="n/a","n/a",IF(X$3&gt;(A11taxstdlife+$E621),((Input!$P$153+Input!$P$119)*$P$7)-SUM($P621:W621),((Input!$P$153+Input!$P$119)*$P$7)/A11taxstdlife))</f>
        <v>0</v>
      </c>
      <c r="Y621" s="161">
        <f>IF(A11taxstdlife="n/a","n/a",IF(Y$3&gt;(A11taxstdlife+$E621),((Input!$P$153+Input!$P$119)*$P$7)-SUM($P621:X621),((Input!$P$153+Input!$P$119)*$P$7)/A11taxstdlife))</f>
        <v>0</v>
      </c>
      <c r="Z621" s="161">
        <f>IF(A11taxstdlife="n/a","n/a",IF(Z$3&gt;(A11taxstdlife+$E621),((Input!$P$153+Input!$P$119)*$P$7)-SUM($P621:Y621),((Input!$P$153+Input!$P$119)*$P$7)/A11taxstdlife))</f>
        <v>0</v>
      </c>
      <c r="AA621" s="161">
        <f>IF(A11taxstdlife="n/a","n/a",IF(AA$3&gt;(A11taxstdlife+$E621),((Input!$P$153+Input!$P$119)*$P$7)-SUM($P621:Z621),((Input!$P$153+Input!$P$119)*$P$7)/A11taxstdlife))</f>
        <v>0</v>
      </c>
      <c r="AB621" s="161">
        <f>IF(A11taxstdlife="n/a","n/a",IF(AB$3&gt;(A11taxstdlife+$E621),((Input!$P$153+Input!$P$119)*$P$7)-SUM($P621:AA621),((Input!$P$153+Input!$P$119)*$P$7)/A11taxstdlife))</f>
        <v>0</v>
      </c>
      <c r="AC621" s="161">
        <f>IF(A11taxstdlife="n/a","n/a",IF(AC$3&gt;(A11taxstdlife+$E621),((Input!$P$153+Input!$P$119)*$P$7)-SUM($P621:AB621),((Input!$P$153+Input!$P$119)*$P$7)/A11taxstdlife))</f>
        <v>0</v>
      </c>
      <c r="AD621" s="161">
        <f>IF(A11taxstdlife="n/a","n/a",IF(AD$3&gt;(A11taxstdlife+$E621),((Input!$P$153+Input!$P$119)*$P$7)-SUM($P621:AC621),((Input!$P$153+Input!$P$119)*$P$7)/A11taxstdlife))</f>
        <v>0</v>
      </c>
      <c r="AE621" s="161">
        <f>IF(A11taxstdlife="n/a","n/a",IF(AE$3&gt;(A11taxstdlife+$E621),((Input!$P$153+Input!$P$119)*$P$7)-SUM($P621:AD621),((Input!$P$153+Input!$P$119)*$P$7)/A11taxstdlife))</f>
        <v>0</v>
      </c>
      <c r="AF621" s="161">
        <f>IF(A11taxstdlife="n/a","n/a",IF(AF$3&gt;(A11taxstdlife+$E621),((Input!$P$153+Input!$P$119)*$P$7)-SUM($P621:AE621),((Input!$P$153+Input!$P$119)*$P$7)/A11taxstdlife))</f>
        <v>0</v>
      </c>
      <c r="AG621" s="161">
        <f>IF(A11taxstdlife="n/a","n/a",IF(AG$3&gt;(A11taxstdlife+$E621),((Input!$P$153+Input!$P$119)*$P$7)-SUM($P621:AF621),((Input!$P$153+Input!$P$119)*$P$7)/A11taxstdlife))</f>
        <v>0</v>
      </c>
      <c r="AH621" s="161">
        <f>IF(A11taxstdlife="n/a","n/a",IF(AH$3&gt;(A11taxstdlife+$E621),((Input!$P$153+Input!$P$119)*$P$7)-SUM($P621:AG621),((Input!$P$153+Input!$P$119)*$P$7)/A11taxstdlife))</f>
        <v>0</v>
      </c>
      <c r="AI621" s="161">
        <f>IF(A11taxstdlife="n/a","n/a",IF(AI$3&gt;(A11taxstdlife+$E621),((Input!$P$153+Input!$P$119)*$P$7)-SUM($P621:AH621),((Input!$P$153+Input!$P$119)*$P$7)/A11taxstdlife))</f>
        <v>0</v>
      </c>
      <c r="AJ621" s="161">
        <f>IF(A11taxstdlife="n/a","n/a",IF(AJ$3&gt;(A11taxstdlife+$E621),((Input!$P$153+Input!$P$119)*$P$7)-SUM($P621:AI621),((Input!$P$153+Input!$P$119)*$P$7)/A11taxstdlife))</f>
        <v>0</v>
      </c>
      <c r="AK621" s="161">
        <f>IF(A11taxstdlife="n/a","n/a",IF(AK$3&gt;(A11taxstdlife+$E621),((Input!$P$153+Input!$P$119)*$P$7)-SUM($P621:AJ621),((Input!$P$153+Input!$P$119)*$P$7)/A11taxstdlife))</f>
        <v>0</v>
      </c>
      <c r="AL621" s="161">
        <f>IF(A11taxstdlife="n/a","n/a",IF(AL$3&gt;(A11taxstdlife+$E621),((Input!$P$153+Input!$P$119)*$P$7)-SUM($P621:AK621),((Input!$P$153+Input!$P$119)*$P$7)/A11taxstdlife))</f>
        <v>0</v>
      </c>
      <c r="AM621" s="161">
        <f>IF(A11taxstdlife="n/a","n/a",IF(AM$3&gt;(A11taxstdlife+$E621),((Input!$P$153+Input!$P$119)*$P$7)-SUM($P621:AL621),((Input!$P$153+Input!$P$119)*$P$7)/A11taxstdlife))</f>
        <v>0</v>
      </c>
      <c r="AN621" s="161">
        <f>IF(A11taxstdlife="n/a","n/a",IF(AN$3&gt;(A11taxstdlife+$E621),((Input!$P$153+Input!$P$119)*$P$7)-SUM($P621:AM621),((Input!$P$153+Input!$P$119)*$P$7)/A11taxstdlife))</f>
        <v>0</v>
      </c>
      <c r="AO621" s="161">
        <f>IF(A11taxstdlife="n/a","n/a",IF(AO$3&gt;(A11taxstdlife+$E621),((Input!$P$153+Input!$P$119)*$P$7)-SUM($P621:AN621),((Input!$P$153+Input!$P$119)*$P$7)/A11taxstdlife))</f>
        <v>0</v>
      </c>
      <c r="AP621" s="161">
        <f>IF(A11taxstdlife="n/a","n/a",IF(AP$3&gt;(A11taxstdlife+$E621),((Input!$P$153+Input!$P$119)*$P$7)-SUM($P621:AO621),((Input!$P$153+Input!$P$119)*$P$7)/A11taxstdlife))</f>
        <v>0</v>
      </c>
      <c r="AQ621" s="161">
        <f>IF(A11taxstdlife="n/a","n/a",IF(AQ$3&gt;(A11taxstdlife+$E621),((Input!$P$153+Input!$P$119)*$P$7)-SUM($P621:AP621),((Input!$P$153+Input!$P$119)*$P$7)/A11taxstdlife))</f>
        <v>0</v>
      </c>
      <c r="AR621" s="161">
        <f>IF(A11taxstdlife="n/a","n/a",IF(AR$3&gt;(A11taxstdlife+$E621),((Input!$P$153+Input!$P$119)*$P$7)-SUM($P621:AQ621),((Input!$P$153+Input!$P$119)*$P$7)/A11taxstdlife))</f>
        <v>0</v>
      </c>
      <c r="AS621" s="161">
        <f>IF(A11taxstdlife="n/a","n/a",IF(AS$3&gt;(A11taxstdlife+$E621),((Input!$P$153+Input!$P$119)*$P$7)-SUM($P621:AR621),((Input!$P$153+Input!$P$119)*$P$7)/A11taxstdlife))</f>
        <v>0</v>
      </c>
      <c r="AT621" s="161">
        <f>IF(A11taxstdlife="n/a","n/a",IF(AT$3&gt;(A11taxstdlife+$E621),((Input!$P$153+Input!$P$119)*$P$7)-SUM($P621:AS621),((Input!$P$153+Input!$P$119)*$P$7)/A11taxstdlife))</f>
        <v>0</v>
      </c>
      <c r="AU621" s="161">
        <f>IF(A11taxstdlife="n/a","n/a",IF(AU$3&gt;(A11taxstdlife+$E621),((Input!$P$153+Input!$P$119)*$P$7)-SUM($P621:AT621),((Input!$P$153+Input!$P$119)*$P$7)/A11taxstdlife))</f>
        <v>0</v>
      </c>
      <c r="AV621" s="161">
        <f>IF(A11taxstdlife="n/a","n/a",IF(AV$3&gt;(A11taxstdlife+$E621),((Input!$P$153+Input!$P$119)*$P$7)-SUM($P621:AU621),((Input!$P$153+Input!$P$119)*$P$7)/A11taxstdlife))</f>
        <v>0</v>
      </c>
      <c r="AW621" s="161">
        <f>IF(A11taxstdlife="n/a","n/a",IF(AW$3&gt;(A11taxstdlife+$E621),((Input!$P$153+Input!$P$119)*$P$7)-SUM($P621:AV621),((Input!$P$153+Input!$P$119)*$P$7)/A11taxstdlife))</f>
        <v>0</v>
      </c>
      <c r="AX621" s="161">
        <f>IF(A11taxstdlife="n/a","n/a",IF(AX$3&gt;(A11taxstdlife+$E621),((Input!$P$153+Input!$P$119)*$P$7)-SUM($P621:AW621),((Input!$P$153+Input!$P$119)*$P$7)/A11taxstdlife))</f>
        <v>0</v>
      </c>
      <c r="AY621" s="161">
        <f>IF(A11taxstdlife="n/a","n/a",IF(AY$3&gt;(A11taxstdlife+$E621),((Input!$P$153+Input!$P$119)*$P$7)-SUM($P621:AX621),((Input!$P$153+Input!$P$119)*$P$7)/A11taxstdlife))</f>
        <v>0</v>
      </c>
      <c r="AZ621" s="161">
        <f>IF(A11taxstdlife="n/a","n/a",IF(AZ$3&gt;(A11taxstdlife+$E621),((Input!$P$153+Input!$P$119)*$P$7)-SUM($P621:AY621),((Input!$P$153+Input!$P$119)*$P$7)/A11taxstdlife))</f>
        <v>0</v>
      </c>
      <c r="BA621" s="161">
        <f>IF(A11taxstdlife="n/a","n/a",IF(BA$3&gt;(A11taxstdlife+$E621),((Input!$P$153+Input!$P$119)*$P$7)-SUM($P621:AZ621),((Input!$P$153+Input!$P$119)*$P$7)/A11taxstdlife))</f>
        <v>0</v>
      </c>
      <c r="BB621" s="161">
        <f>IF(A11taxstdlife="n/a","n/a",IF(BB$3&gt;(A11taxstdlife+$E621),((Input!$P$153+Input!$P$119)*$P$7)-SUM($P621:BA621),((Input!$P$153+Input!$P$119)*$P$7)/A11taxstdlife))</f>
        <v>0</v>
      </c>
      <c r="BC621" s="161">
        <f>IF(A11taxstdlife="n/a","n/a",IF(BC$3&gt;(A11taxstdlife+$E621),((Input!$P$153+Input!$P$119)*$P$7)-SUM($P621:BB621),((Input!$P$153+Input!$P$119)*$P$7)/A11taxstdlife))</f>
        <v>0</v>
      </c>
      <c r="BD621" s="161">
        <f>IF(A11taxstdlife="n/a","n/a",IF(BD$3&gt;(A11taxstdlife+$E621),((Input!$P$153+Input!$P$119)*$P$7)-SUM($P621:BC621),((Input!$P$153+Input!$P$119)*$P$7)/A11taxstdlife))</f>
        <v>0</v>
      </c>
      <c r="BE621" s="161">
        <f>IF(A11taxstdlife="n/a","n/a",IF(BE$3&gt;(A11taxstdlife+$E621),((Input!$P$153+Input!$P$119)*$P$7)-SUM($P621:BD621),((Input!$P$153+Input!$P$119)*$P$7)/A11taxstdlife))</f>
        <v>0</v>
      </c>
      <c r="BF621" s="161">
        <f>IF(A11taxstdlife="n/a","n/a",IF(BF$3&gt;(A11taxstdlife+$E621),((Input!$P$153+Input!$P$119)*$P$7)-SUM($P621:BE621),((Input!$P$153+Input!$P$119)*$P$7)/A11taxstdlife))</f>
        <v>0</v>
      </c>
      <c r="BG621" s="161">
        <f>IF(A11taxstdlife="n/a","n/a",IF(BG$3&gt;(A11taxstdlife+$E621),((Input!$P$153+Input!$P$119)*$P$7)-SUM($P621:BF621),((Input!$P$153+Input!$P$119)*$P$7)/A11taxstdlife))</f>
        <v>0</v>
      </c>
      <c r="BH621" s="161">
        <f>IF(A11taxstdlife="n/a","n/a",IF(BH$3&gt;(A11taxstdlife+$E621),((Input!$P$153+Input!$P$119)*$P$7)-SUM($P621:BG621),((Input!$P$153+Input!$P$119)*$P$7)/A11taxstdlife))</f>
        <v>0</v>
      </c>
      <c r="BI621" s="161">
        <f>IF(A11taxstdlife="n/a","n/a",IF(BI$3&gt;(A11taxstdlife+$E621),((Input!$P$153+Input!$P$119)*$P$7)-SUM($P621:BH621),((Input!$P$153+Input!$P$119)*$P$7)/A11taxstdlife))</f>
        <v>0</v>
      </c>
      <c r="BJ621" s="19"/>
      <c r="BK621" s="19"/>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s="5" customFormat="1" hidden="1" outlineLevel="1" x14ac:dyDescent="0.2">
      <c r="A622" s="19"/>
      <c r="B622" s="19"/>
      <c r="C622" s="35">
        <f>Asset11</f>
        <v>0</v>
      </c>
      <c r="D622" s="19"/>
      <c r="E622" s="19"/>
      <c r="F622" s="32"/>
      <c r="G622" s="156">
        <f t="shared" ref="G622:AL622" si="126">SUM(G610:G621)</f>
        <v>0</v>
      </c>
      <c r="H622" s="156">
        <f t="shared" si="126"/>
        <v>0</v>
      </c>
      <c r="I622" s="156">
        <f t="shared" si="126"/>
        <v>0</v>
      </c>
      <c r="J622" s="156">
        <f t="shared" si="126"/>
        <v>0</v>
      </c>
      <c r="K622" s="156">
        <f t="shared" si="126"/>
        <v>0</v>
      </c>
      <c r="L622" s="156">
        <f t="shared" si="126"/>
        <v>0</v>
      </c>
      <c r="M622" s="156">
        <f t="shared" si="126"/>
        <v>0</v>
      </c>
      <c r="N622" s="156">
        <f t="shared" si="126"/>
        <v>0</v>
      </c>
      <c r="O622" s="156">
        <f t="shared" si="126"/>
        <v>0</v>
      </c>
      <c r="P622" s="156">
        <f t="shared" si="126"/>
        <v>0</v>
      </c>
      <c r="Q622" s="156">
        <f>SUM(Q610:Q621)</f>
        <v>0</v>
      </c>
      <c r="R622" s="156">
        <f t="shared" si="126"/>
        <v>0</v>
      </c>
      <c r="S622" s="156">
        <f t="shared" si="126"/>
        <v>0</v>
      </c>
      <c r="T622" s="156">
        <f t="shared" si="126"/>
        <v>0</v>
      </c>
      <c r="U622" s="156">
        <f t="shared" si="126"/>
        <v>0</v>
      </c>
      <c r="V622" s="156">
        <f t="shared" si="126"/>
        <v>0</v>
      </c>
      <c r="W622" s="156">
        <f t="shared" si="126"/>
        <v>0</v>
      </c>
      <c r="X622" s="156">
        <f t="shared" si="126"/>
        <v>0</v>
      </c>
      <c r="Y622" s="156">
        <f t="shared" si="126"/>
        <v>0</v>
      </c>
      <c r="Z622" s="156">
        <f t="shared" si="126"/>
        <v>0</v>
      </c>
      <c r="AA622" s="156">
        <f t="shared" si="126"/>
        <v>0</v>
      </c>
      <c r="AB622" s="156">
        <f t="shared" si="126"/>
        <v>0</v>
      </c>
      <c r="AC622" s="156">
        <f t="shared" si="126"/>
        <v>0</v>
      </c>
      <c r="AD622" s="156">
        <f t="shared" si="126"/>
        <v>0</v>
      </c>
      <c r="AE622" s="156">
        <f t="shared" si="126"/>
        <v>0</v>
      </c>
      <c r="AF622" s="156">
        <f t="shared" si="126"/>
        <v>0</v>
      </c>
      <c r="AG622" s="156">
        <f t="shared" si="126"/>
        <v>0</v>
      </c>
      <c r="AH622" s="156">
        <f t="shared" si="126"/>
        <v>0</v>
      </c>
      <c r="AI622" s="156">
        <f t="shared" si="126"/>
        <v>0</v>
      </c>
      <c r="AJ622" s="156">
        <f t="shared" si="126"/>
        <v>0</v>
      </c>
      <c r="AK622" s="156">
        <f t="shared" si="126"/>
        <v>0</v>
      </c>
      <c r="AL622" s="156">
        <f t="shared" si="126"/>
        <v>0</v>
      </c>
      <c r="AM622" s="156">
        <f t="shared" ref="AM622:BI622" si="127">SUM(AM610:AM621)</f>
        <v>0</v>
      </c>
      <c r="AN622" s="156">
        <f t="shared" si="127"/>
        <v>0</v>
      </c>
      <c r="AO622" s="156">
        <f t="shared" si="127"/>
        <v>0</v>
      </c>
      <c r="AP622" s="156">
        <f t="shared" si="127"/>
        <v>0</v>
      </c>
      <c r="AQ622" s="156">
        <f t="shared" si="127"/>
        <v>0</v>
      </c>
      <c r="AR622" s="156">
        <f t="shared" si="127"/>
        <v>0</v>
      </c>
      <c r="AS622" s="156">
        <f t="shared" si="127"/>
        <v>0</v>
      </c>
      <c r="AT622" s="156">
        <f t="shared" si="127"/>
        <v>0</v>
      </c>
      <c r="AU622" s="156">
        <f t="shared" si="127"/>
        <v>0</v>
      </c>
      <c r="AV622" s="156">
        <f t="shared" si="127"/>
        <v>0</v>
      </c>
      <c r="AW622" s="156">
        <f t="shared" si="127"/>
        <v>0</v>
      </c>
      <c r="AX622" s="156">
        <f t="shared" si="127"/>
        <v>0</v>
      </c>
      <c r="AY622" s="156">
        <f t="shared" si="127"/>
        <v>0</v>
      </c>
      <c r="AZ622" s="156">
        <f t="shared" si="127"/>
        <v>0</v>
      </c>
      <c r="BA622" s="156">
        <f t="shared" si="127"/>
        <v>0</v>
      </c>
      <c r="BB622" s="156">
        <f t="shared" si="127"/>
        <v>0</v>
      </c>
      <c r="BC622" s="156">
        <f t="shared" si="127"/>
        <v>0</v>
      </c>
      <c r="BD622" s="156">
        <f t="shared" si="127"/>
        <v>0</v>
      </c>
      <c r="BE622" s="156">
        <f t="shared" si="127"/>
        <v>0</v>
      </c>
      <c r="BF622" s="156">
        <f t="shared" si="127"/>
        <v>0</v>
      </c>
      <c r="BG622" s="156">
        <f t="shared" si="127"/>
        <v>0</v>
      </c>
      <c r="BH622" s="156">
        <f t="shared" si="127"/>
        <v>0</v>
      </c>
      <c r="BI622" s="156">
        <f t="shared" si="127"/>
        <v>0</v>
      </c>
      <c r="BJ622" s="19"/>
      <c r="BK622" s="19"/>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s="5" customFormat="1" hidden="1" outlineLevel="2" x14ac:dyDescent="0.2">
      <c r="A623" s="19"/>
      <c r="B623" s="42">
        <f>C635</f>
        <v>0</v>
      </c>
      <c r="C623" s="43"/>
      <c r="D623" s="44" t="s">
        <v>72</v>
      </c>
      <c r="E623" s="43"/>
      <c r="F623" s="45"/>
      <c r="G623" s="160">
        <f>IF(G$3&gt;A12taxremlife,A12taxvalue-SUM($F623:F623),IF(A12taxremlife="N/A","n/a",A12taxvalue/A12taxremlife))</f>
        <v>0</v>
      </c>
      <c r="H623" s="160">
        <f>IF(H$3&gt;A12taxremlife,A12taxvalue-SUM($F623:G623),IF(A12taxremlife="N/A","n/a",A12taxvalue/A12taxremlife))</f>
        <v>0</v>
      </c>
      <c r="I623" s="160">
        <f>IF(I$3&gt;A12taxremlife,A12taxvalue-SUM($F623:H623),IF(A12taxremlife="N/A","n/a",A12taxvalue/A12taxremlife))</f>
        <v>0</v>
      </c>
      <c r="J623" s="160">
        <f>IF(J$3&gt;A12taxremlife,A12taxvalue-SUM($F623:I623),IF(A12taxremlife="N/A","n/a",A12taxvalue/A12taxremlife))</f>
        <v>0</v>
      </c>
      <c r="K623" s="160">
        <f>IF(K$3&gt;A12taxremlife,A12taxvalue-SUM($F623:J623),IF(A12taxremlife="N/A","n/a",A12taxvalue/A12taxremlife))</f>
        <v>0</v>
      </c>
      <c r="L623" s="160">
        <f>IF(L$3&gt;A12taxremlife,A12taxvalue-SUM($F623:K623),IF(A12taxremlife="N/A","n/a",A12taxvalue/A12taxremlife))</f>
        <v>0</v>
      </c>
      <c r="M623" s="160">
        <f>IF(M$3&gt;A12taxremlife,A12taxvalue-SUM($F623:L623),IF(A12taxremlife="N/A","n/a",A12taxvalue/A12taxremlife))</f>
        <v>0</v>
      </c>
      <c r="N623" s="160">
        <f>IF(N$3&gt;A12taxremlife,A12taxvalue-SUM($F623:M623),IF(A12taxremlife="N/A","n/a",A12taxvalue/A12taxremlife))</f>
        <v>0</v>
      </c>
      <c r="O623" s="160">
        <f>IF(O$3&gt;A12taxremlife,A12taxvalue-SUM($F623:N623),IF(A12taxremlife="N/A","n/a",A12taxvalue/A12taxremlife))</f>
        <v>0</v>
      </c>
      <c r="P623" s="160">
        <f>IF(P$3&gt;A12taxremlife,A12taxvalue-SUM($F623:O623),IF(A12taxremlife="N/A","n/a",A12taxvalue/A12taxremlife))</f>
        <v>0</v>
      </c>
      <c r="Q623" s="160">
        <f>IF(Q$3&gt;A12taxremlife,A12taxvalue-SUM($F623:P623),IF(A12taxremlife="N/A","n/a",A12taxvalue/A12taxremlife))</f>
        <v>0</v>
      </c>
      <c r="R623" s="160">
        <f>IF(R$3&gt;A12taxremlife,A12taxvalue-SUM($F623:Q623),IF(A12taxremlife="N/A","n/a",A12taxvalue/A12taxremlife))</f>
        <v>0</v>
      </c>
      <c r="S623" s="160">
        <f>IF(S$3&gt;A12taxremlife,A12taxvalue-SUM($F623:R623),IF(A12taxremlife="N/A","n/a",A12taxvalue/A12taxremlife))</f>
        <v>0</v>
      </c>
      <c r="T623" s="160">
        <f>IF(T$3&gt;A12taxremlife,A12taxvalue-SUM($F623:S623),IF(A12taxremlife="N/A","n/a",A12taxvalue/A12taxremlife))</f>
        <v>0</v>
      </c>
      <c r="U623" s="160">
        <f>IF(U$3&gt;A12taxremlife,A12taxvalue-SUM($F623:T623),IF(A12taxremlife="N/A","n/a",A12taxvalue/A12taxremlife))</f>
        <v>0</v>
      </c>
      <c r="V623" s="160">
        <f>IF(V$3&gt;A12taxremlife,A12taxvalue-SUM($F623:U623),IF(A12taxremlife="N/A","n/a",A12taxvalue/A12taxremlife))</f>
        <v>0</v>
      </c>
      <c r="W623" s="160">
        <f>IF(W$3&gt;A12taxremlife,A12taxvalue-SUM($F623:V623),IF(A12taxremlife="N/A","n/a",A12taxvalue/A12taxremlife))</f>
        <v>0</v>
      </c>
      <c r="X623" s="160">
        <f>IF(X$3&gt;A12taxremlife,A12taxvalue-SUM($F623:W623),IF(A12taxremlife="N/A","n/a",A12taxvalue/A12taxremlife))</f>
        <v>0</v>
      </c>
      <c r="Y623" s="160">
        <f>IF(Y$3&gt;A12taxremlife,A12taxvalue-SUM($F623:X623),IF(A12taxremlife="N/A","n/a",A12taxvalue/A12taxremlife))</f>
        <v>0</v>
      </c>
      <c r="Z623" s="160">
        <f>IF(Z$3&gt;A12taxremlife,A12taxvalue-SUM($F623:Y623),IF(A12taxremlife="N/A","n/a",A12taxvalue/A12taxremlife))</f>
        <v>0</v>
      </c>
      <c r="AA623" s="160">
        <f>IF(AA$3&gt;A12taxremlife,A12taxvalue-SUM($F623:Z623),IF(A12taxremlife="N/A","n/a",A12taxvalue/A12taxremlife))</f>
        <v>0</v>
      </c>
      <c r="AB623" s="160">
        <f>IF(AB$3&gt;A12taxremlife,A12taxvalue-SUM($F623:AA623),IF(A12taxremlife="N/A","n/a",A12taxvalue/A12taxremlife))</f>
        <v>0</v>
      </c>
      <c r="AC623" s="160">
        <f>IF(AC$3&gt;A12taxremlife,A12taxvalue-SUM($F623:AB623),IF(A12taxremlife="N/A","n/a",A12taxvalue/A12taxremlife))</f>
        <v>0</v>
      </c>
      <c r="AD623" s="160">
        <f>IF(AD$3&gt;A12taxremlife,A12taxvalue-SUM($F623:AC623),IF(A12taxremlife="N/A","n/a",A12taxvalue/A12taxremlife))</f>
        <v>0</v>
      </c>
      <c r="AE623" s="160">
        <f>IF(AE$3&gt;A12taxremlife,A12taxvalue-SUM($F623:AD623),IF(A12taxremlife="N/A","n/a",A12taxvalue/A12taxremlife))</f>
        <v>0</v>
      </c>
      <c r="AF623" s="160">
        <f>IF(AF$3&gt;A12taxremlife,A12taxvalue-SUM($F623:AE623),IF(A12taxremlife="N/A","n/a",A12taxvalue/A12taxremlife))</f>
        <v>0</v>
      </c>
      <c r="AG623" s="160">
        <f>IF(AG$3&gt;A12taxremlife,A12taxvalue-SUM($F623:AF623),IF(A12taxremlife="N/A","n/a",A12taxvalue/A12taxremlife))</f>
        <v>0</v>
      </c>
      <c r="AH623" s="160">
        <f>IF(AH$3&gt;A12taxremlife,A12taxvalue-SUM($F623:AG623),IF(A12taxremlife="N/A","n/a",A12taxvalue/A12taxremlife))</f>
        <v>0</v>
      </c>
      <c r="AI623" s="160">
        <f>IF(AI$3&gt;A12taxremlife,A12taxvalue-SUM($F623:AH623),IF(A12taxremlife="N/A","n/a",A12taxvalue/A12taxremlife))</f>
        <v>0</v>
      </c>
      <c r="AJ623" s="160">
        <f>IF(AJ$3&gt;A12taxremlife,A12taxvalue-SUM($F623:AI623),IF(A12taxremlife="N/A","n/a",A12taxvalue/A12taxremlife))</f>
        <v>0</v>
      </c>
      <c r="AK623" s="160">
        <f>IF(AK$3&gt;A12taxremlife,A12taxvalue-SUM($F623:AJ623),IF(A12taxremlife="N/A","n/a",A12taxvalue/A12taxremlife))</f>
        <v>0</v>
      </c>
      <c r="AL623" s="160">
        <f>IF(AL$3&gt;A12taxremlife,A12taxvalue-SUM($F623:AK623),IF(A12taxremlife="N/A","n/a",A12taxvalue/A12taxremlife))</f>
        <v>0</v>
      </c>
      <c r="AM623" s="160">
        <f>IF(AM$3&gt;A12taxremlife,A12taxvalue-SUM($F623:AL623),IF(A12taxremlife="N/A","n/a",A12taxvalue/A12taxremlife))</f>
        <v>0</v>
      </c>
      <c r="AN623" s="160">
        <f>IF(AN$3&gt;A12taxremlife,A12taxvalue-SUM($F623:AM623),IF(A12taxremlife="N/A","n/a",A12taxvalue/A12taxremlife))</f>
        <v>0</v>
      </c>
      <c r="AO623" s="160">
        <f>IF(AO$3&gt;A12taxremlife,A12taxvalue-SUM($F623:AN623),IF(A12taxremlife="N/A","n/a",A12taxvalue/A12taxremlife))</f>
        <v>0</v>
      </c>
      <c r="AP623" s="160">
        <f>IF(AP$3&gt;A12taxremlife,A12taxvalue-SUM($F623:AO623),IF(A12taxremlife="N/A","n/a",A12taxvalue/A12taxremlife))</f>
        <v>0</v>
      </c>
      <c r="AQ623" s="160">
        <f>IF(AQ$3&gt;A12taxremlife,A12taxvalue-SUM($F623:AP623),IF(A12taxremlife="N/A","n/a",A12taxvalue/A12taxremlife))</f>
        <v>0</v>
      </c>
      <c r="AR623" s="160">
        <f>IF(AR$3&gt;A12taxremlife,A12taxvalue-SUM($F623:AQ623),IF(A12taxremlife="N/A","n/a",A12taxvalue/A12taxremlife))</f>
        <v>0</v>
      </c>
      <c r="AS623" s="160">
        <f>IF(AS$3&gt;A12taxremlife,A12taxvalue-SUM($F623:AR623),IF(A12taxremlife="N/A","n/a",A12taxvalue/A12taxremlife))</f>
        <v>0</v>
      </c>
      <c r="AT623" s="160">
        <f>IF(AT$3&gt;A12taxremlife,A12taxvalue-SUM($F623:AS623),IF(A12taxremlife="N/A","n/a",A12taxvalue/A12taxremlife))</f>
        <v>0</v>
      </c>
      <c r="AU623" s="160">
        <f>IF(AU$3&gt;A12taxremlife,A12taxvalue-SUM($F623:AT623),IF(A12taxremlife="N/A","n/a",A12taxvalue/A12taxremlife))</f>
        <v>0</v>
      </c>
      <c r="AV623" s="160">
        <f>IF(AV$3&gt;A12taxremlife,A12taxvalue-SUM($F623:AU623),IF(A12taxremlife="N/A","n/a",A12taxvalue/A12taxremlife))</f>
        <v>0</v>
      </c>
      <c r="AW623" s="160">
        <f>IF(AW$3&gt;A12taxremlife,A12taxvalue-SUM($F623:AV623),IF(A12taxremlife="N/A","n/a",A12taxvalue/A12taxremlife))</f>
        <v>0</v>
      </c>
      <c r="AX623" s="160">
        <f>IF(AX$3&gt;A12taxremlife,A12taxvalue-SUM($F623:AW623),IF(A12taxremlife="N/A","n/a",A12taxvalue/A12taxremlife))</f>
        <v>0</v>
      </c>
      <c r="AY623" s="160">
        <f>IF(AY$3&gt;A12taxremlife,A12taxvalue-SUM($F623:AX623),IF(A12taxremlife="N/A","n/a",A12taxvalue/A12taxremlife))</f>
        <v>0</v>
      </c>
      <c r="AZ623" s="160">
        <f>IF(AZ$3&gt;A12taxremlife,A12taxvalue-SUM($F623:AY623),IF(A12taxremlife="N/A","n/a",A12taxvalue/A12taxremlife))</f>
        <v>0</v>
      </c>
      <c r="BA623" s="160">
        <f>IF(BA$3&gt;A12taxremlife,A12taxvalue-SUM($F623:AZ623),IF(A12taxremlife="N/A","n/a",A12taxvalue/A12taxremlife))</f>
        <v>0</v>
      </c>
      <c r="BB623" s="160">
        <f>IF(BB$3&gt;A12taxremlife,A12taxvalue-SUM($F623:BA623),IF(A12taxremlife="N/A","n/a",A12taxvalue/A12taxremlife))</f>
        <v>0</v>
      </c>
      <c r="BC623" s="160">
        <f>IF(BC$3&gt;A12taxremlife,A12taxvalue-SUM($F623:BB623),IF(A12taxremlife="N/A","n/a",A12taxvalue/A12taxremlife))</f>
        <v>0</v>
      </c>
      <c r="BD623" s="160">
        <f>IF(BD$3&gt;A12taxremlife,A12taxvalue-SUM($F623:BC623),IF(A12taxremlife="N/A","n/a",A12taxvalue/A12taxremlife))</f>
        <v>0</v>
      </c>
      <c r="BE623" s="160">
        <f>IF(BE$3&gt;A12taxremlife,A12taxvalue-SUM($F623:BD623),IF(A12taxremlife="N/A","n/a",A12taxvalue/A12taxremlife))</f>
        <v>0</v>
      </c>
      <c r="BF623" s="160">
        <f>IF(BF$3&gt;A12taxremlife,A12taxvalue-SUM($F623:BE623),IF(A12taxremlife="N/A","n/a",A12taxvalue/A12taxremlife))</f>
        <v>0</v>
      </c>
      <c r="BG623" s="160">
        <f>IF(BG$3&gt;A12taxremlife,A12taxvalue-SUM($F623:BF623),IF(A12taxremlife="N/A","n/a",A12taxvalue/A12taxremlife))</f>
        <v>0</v>
      </c>
      <c r="BH623" s="160">
        <f>IF(BH$3&gt;A12taxremlife,A12taxvalue-SUM($F623:BG623),IF(A12taxremlife="N/A","n/a",A12taxvalue/A12taxremlife))</f>
        <v>0</v>
      </c>
      <c r="BI623" s="160">
        <f>IF(BI$3&gt;A12taxremlife,A12taxvalue-SUM($F623:BH623),IF(A12taxremlife="N/A","n/a",A12taxvalue/A12taxremlife))</f>
        <v>0</v>
      </c>
      <c r="BJ623" s="19"/>
      <c r="BK623" s="19"/>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s="5" customFormat="1" hidden="1" outlineLevel="2" x14ac:dyDescent="0.2">
      <c r="A624" s="19"/>
      <c r="B624" s="19"/>
      <c r="C624" s="35"/>
      <c r="D624" s="469" t="s">
        <v>71</v>
      </c>
      <c r="E624" s="281">
        <v>0</v>
      </c>
      <c r="F624" s="37"/>
      <c r="G624" s="161"/>
      <c r="H624" s="161"/>
      <c r="I624" s="161"/>
      <c r="J624" s="161"/>
      <c r="K624" s="161"/>
      <c r="L624" s="161"/>
      <c r="M624" s="161"/>
      <c r="N624" s="161"/>
      <c r="O624" s="161"/>
      <c r="P624" s="161"/>
      <c r="Q624" s="161"/>
      <c r="R624" s="161"/>
      <c r="S624" s="161"/>
      <c r="T624" s="161"/>
      <c r="U624" s="161"/>
      <c r="V624" s="161"/>
      <c r="W624" s="161"/>
      <c r="X624" s="161"/>
      <c r="Y624" s="161"/>
      <c r="Z624" s="161"/>
      <c r="AA624" s="161"/>
      <c r="AB624" s="161"/>
      <c r="AC624" s="161"/>
      <c r="AD624" s="161"/>
      <c r="AE624" s="161"/>
      <c r="AF624" s="161"/>
      <c r="AG624" s="161"/>
      <c r="AH624" s="161"/>
      <c r="AI624" s="161"/>
      <c r="AJ624" s="161"/>
      <c r="AK624" s="161"/>
      <c r="AL624" s="161"/>
      <c r="AM624" s="161"/>
      <c r="AN624" s="161"/>
      <c r="AO624" s="161"/>
      <c r="AP624" s="161"/>
      <c r="AQ624" s="161"/>
      <c r="AR624" s="161"/>
      <c r="AS624" s="161"/>
      <c r="AT624" s="161"/>
      <c r="AU624" s="161"/>
      <c r="AV624" s="161"/>
      <c r="AW624" s="161"/>
      <c r="AX624" s="161"/>
      <c r="AY624" s="161"/>
      <c r="AZ624" s="161"/>
      <c r="BA624" s="161"/>
      <c r="BB624" s="161"/>
      <c r="BC624" s="161"/>
      <c r="BD624" s="161"/>
      <c r="BE624" s="161"/>
      <c r="BF624" s="161"/>
      <c r="BG624" s="161"/>
      <c r="BH624" s="161"/>
      <c r="BI624" s="161"/>
      <c r="BJ624" s="19"/>
      <c r="BK624" s="19"/>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s="5" customFormat="1" hidden="1" outlineLevel="2" x14ac:dyDescent="0.2">
      <c r="A625" s="19"/>
      <c r="B625" s="19"/>
      <c r="C625" s="35"/>
      <c r="D625" s="469"/>
      <c r="E625" s="281">
        <v>1</v>
      </c>
      <c r="F625" s="37"/>
      <c r="G625" s="304"/>
      <c r="H625" s="161">
        <f>IF(A12taxstdlife="n/a","n/a",IF(H$3&gt;(A12taxstdlife+$E625),((Input!$G$154+Input!$G$120)*$G$7)-SUM($G625:G625),((Input!$G$154+Input!$G$120)*$G$7)/A12taxstdlife))</f>
        <v>0</v>
      </c>
      <c r="I625" s="161">
        <f>IF(A12taxstdlife="n/a","n/a",IF(I$3&gt;(A12taxstdlife+$E625),((Input!$G$154+Input!$G$120)*$G$7)-SUM($G625:H625),((Input!$G$154+Input!$G$120)*$G$7)/A12taxstdlife))</f>
        <v>0</v>
      </c>
      <c r="J625" s="161">
        <f>IF(A12taxstdlife="n/a","n/a",IF(J$3&gt;(A12taxstdlife+$E625),((Input!$G$154+Input!$G$120)*$G$7)-SUM($G625:I625),((Input!$G$154+Input!$G$120)*$G$7)/A12taxstdlife))</f>
        <v>0</v>
      </c>
      <c r="K625" s="161">
        <f>IF(A12taxstdlife="n/a","n/a",IF(K$3&gt;(A12taxstdlife+$E625),((Input!$G$154+Input!$G$120)*$G$7)-SUM($G625:J625),((Input!$G$154+Input!$G$120)*$G$7)/A12taxstdlife))</f>
        <v>0</v>
      </c>
      <c r="L625" s="161">
        <f>IF(A12taxstdlife="n/a","n/a",IF(L$3&gt;(A12taxstdlife+$E625),((Input!$G$154+Input!$G$120)*$G$7)-SUM($G625:K625),((Input!$G$154+Input!$G$120)*$G$7)/A12taxstdlife))</f>
        <v>0</v>
      </c>
      <c r="M625" s="161">
        <f>IF(A12taxstdlife="n/a","n/a",IF(M$3&gt;(A12taxstdlife+$E625),((Input!$G$154+Input!$G$120)*$G$7)-SUM($G625:L625),((Input!$G$154+Input!$G$120)*$G$7)/A12taxstdlife))</f>
        <v>0</v>
      </c>
      <c r="N625" s="161">
        <f>IF(A12taxstdlife="n/a","n/a",IF(N$3&gt;(A12taxstdlife+$E625),((Input!$G$154+Input!$G$120)*$G$7)-SUM($G625:M625),((Input!$G$154+Input!$G$120)*$G$7)/A12taxstdlife))</f>
        <v>0</v>
      </c>
      <c r="O625" s="161">
        <f>IF(A12taxstdlife="n/a","n/a",IF(O$3&gt;(A12taxstdlife+$E625),((Input!$G$154+Input!$G$120)*$G$7)-SUM($G625:N625),((Input!$G$154+Input!$G$120)*$G$7)/A12taxstdlife))</f>
        <v>0</v>
      </c>
      <c r="P625" s="161">
        <f>IF(A12taxstdlife="n/a","n/a",IF(P$3&gt;(A12taxstdlife+$E625),((Input!$G$154+Input!$G$120)*$G$7)-SUM($G625:O625),((Input!$G$154+Input!$G$120)*$G$7)/A12taxstdlife))</f>
        <v>0</v>
      </c>
      <c r="Q625" s="161">
        <f>IF(A12taxstdlife="n/a","n/a",IF(Q$3&gt;(A12taxstdlife+$E625),((Input!$G$154+Input!$G$120)*$G$7)-SUM($G625:P625),((Input!$G$154+Input!$G$120)*$G$7)/A12taxstdlife))</f>
        <v>0</v>
      </c>
      <c r="R625" s="161">
        <f>IF(A12taxstdlife="n/a","n/a",IF(R$3&gt;(A12taxstdlife+$E625),((Input!$G$154+Input!$G$120)*$G$7)-SUM($G625:Q625),((Input!$G$154+Input!$G$120)*$G$7)/A12taxstdlife))</f>
        <v>0</v>
      </c>
      <c r="S625" s="161">
        <f>IF(A12taxstdlife="n/a","n/a",IF(S$3&gt;(A12taxstdlife+$E625),((Input!$G$154+Input!$G$120)*$G$7)-SUM($G625:R625),((Input!$G$154+Input!$G$120)*$G$7)/A12taxstdlife))</f>
        <v>0</v>
      </c>
      <c r="T625" s="161">
        <f>IF(A12taxstdlife="n/a","n/a",IF(T$3&gt;(A12taxstdlife+$E625),((Input!$G$154+Input!$G$120)*$G$7)-SUM($G625:S625),((Input!$G$154+Input!$G$120)*$G$7)/A12taxstdlife))</f>
        <v>0</v>
      </c>
      <c r="U625" s="161">
        <f>IF(A12taxstdlife="n/a","n/a",IF(U$3&gt;(A12taxstdlife+$E625),((Input!$G$154+Input!$G$120)*$G$7)-SUM($G625:T625),((Input!$G$154+Input!$G$120)*$G$7)/A12taxstdlife))</f>
        <v>0</v>
      </c>
      <c r="V625" s="161">
        <f>IF(A12taxstdlife="n/a","n/a",IF(V$3&gt;(A12taxstdlife+$E625),((Input!$G$154+Input!$G$120)*$G$7)-SUM($G625:U625),((Input!$G$154+Input!$G$120)*$G$7)/A12taxstdlife))</f>
        <v>0</v>
      </c>
      <c r="W625" s="161">
        <f>IF(A12taxstdlife="n/a","n/a",IF(W$3&gt;(A12taxstdlife+$E625),((Input!$G$154+Input!$G$120)*$G$7)-SUM($G625:V625),((Input!$G$154+Input!$G$120)*$G$7)/A12taxstdlife))</f>
        <v>0</v>
      </c>
      <c r="X625" s="161">
        <f>IF(A12taxstdlife="n/a","n/a",IF(X$3&gt;(A12taxstdlife+$E625),((Input!$G$154+Input!$G$120)*$G$7)-SUM($G625:W625),((Input!$G$154+Input!$G$120)*$G$7)/A12taxstdlife))</f>
        <v>0</v>
      </c>
      <c r="Y625" s="161">
        <f>IF(A12taxstdlife="n/a","n/a",IF(Y$3&gt;(A12taxstdlife+$E625),((Input!$G$154+Input!$G$120)*$G$7)-SUM($G625:X625),((Input!$G$154+Input!$G$120)*$G$7)/A12taxstdlife))</f>
        <v>0</v>
      </c>
      <c r="Z625" s="161">
        <f>IF(A12taxstdlife="n/a","n/a",IF(Z$3&gt;(A12taxstdlife+$E625),((Input!$G$154+Input!$G$120)*$G$7)-SUM($G625:Y625),((Input!$G$154+Input!$G$120)*$G$7)/A12taxstdlife))</f>
        <v>0</v>
      </c>
      <c r="AA625" s="161">
        <f>IF(A12taxstdlife="n/a","n/a",IF(AA$3&gt;(A12taxstdlife+$E625),((Input!$G$154+Input!$G$120)*$G$7)-SUM($G625:Z625),((Input!$G$154+Input!$G$120)*$G$7)/A12taxstdlife))</f>
        <v>0</v>
      </c>
      <c r="AB625" s="161">
        <f>IF(A12taxstdlife="n/a","n/a",IF(AB$3&gt;(A12taxstdlife+$E625),((Input!$G$154+Input!$G$120)*$G$7)-SUM($G625:AA625),((Input!$G$154+Input!$G$120)*$G$7)/A12taxstdlife))</f>
        <v>0</v>
      </c>
      <c r="AC625" s="161">
        <f>IF(A12taxstdlife="n/a","n/a",IF(AC$3&gt;(A12taxstdlife+$E625),((Input!$G$154+Input!$G$120)*$G$7)-SUM($G625:AB625),((Input!$G$154+Input!$G$120)*$G$7)/A12taxstdlife))</f>
        <v>0</v>
      </c>
      <c r="AD625" s="161">
        <f>IF(A12taxstdlife="n/a","n/a",IF(AD$3&gt;(A12taxstdlife+$E625),((Input!$G$154+Input!$G$120)*$G$7)-SUM($G625:AC625),((Input!$G$154+Input!$G$120)*$G$7)/A12taxstdlife))</f>
        <v>0</v>
      </c>
      <c r="AE625" s="161">
        <f>IF(A12taxstdlife="n/a","n/a",IF(AE$3&gt;(A12taxstdlife+$E625),((Input!$G$154+Input!$G$120)*$G$7)-SUM($G625:AD625),((Input!$G$154+Input!$G$120)*$G$7)/A12taxstdlife))</f>
        <v>0</v>
      </c>
      <c r="AF625" s="161">
        <f>IF(A12taxstdlife="n/a","n/a",IF(AF$3&gt;(A12taxstdlife+$E625),((Input!$G$154+Input!$G$120)*$G$7)-SUM($G625:AE625),((Input!$G$154+Input!$G$120)*$G$7)/A12taxstdlife))</f>
        <v>0</v>
      </c>
      <c r="AG625" s="161">
        <f>IF(A12taxstdlife="n/a","n/a",IF(AG$3&gt;(A12taxstdlife+$E625),((Input!$G$154+Input!$G$120)*$G$7)-SUM($G625:AF625),((Input!$G$154+Input!$G$120)*$G$7)/A12taxstdlife))</f>
        <v>0</v>
      </c>
      <c r="AH625" s="161">
        <f>IF(A12taxstdlife="n/a","n/a",IF(AH$3&gt;(A12taxstdlife+$E625),((Input!$G$154+Input!$G$120)*$G$7)-SUM($G625:AG625),((Input!$G$154+Input!$G$120)*$G$7)/A12taxstdlife))</f>
        <v>0</v>
      </c>
      <c r="AI625" s="161">
        <f>IF(A12taxstdlife="n/a","n/a",IF(AI$3&gt;(A12taxstdlife+$E625),((Input!$G$154+Input!$G$120)*$G$7)-SUM($G625:AH625),((Input!$G$154+Input!$G$120)*$G$7)/A12taxstdlife))</f>
        <v>0</v>
      </c>
      <c r="AJ625" s="161">
        <f>IF(A12taxstdlife="n/a","n/a",IF(AJ$3&gt;(A12taxstdlife+$E625),((Input!$G$154+Input!$G$120)*$G$7)-SUM($G625:AI625),((Input!$G$154+Input!$G$120)*$G$7)/A12taxstdlife))</f>
        <v>0</v>
      </c>
      <c r="AK625" s="161">
        <f>IF(A12taxstdlife="n/a","n/a",IF(AK$3&gt;(A12taxstdlife+$E625),((Input!$G$154+Input!$G$120)*$G$7)-SUM($G625:AJ625),((Input!$G$154+Input!$G$120)*$G$7)/A12taxstdlife))</f>
        <v>0</v>
      </c>
      <c r="AL625" s="161">
        <f>IF(A12taxstdlife="n/a","n/a",IF(AL$3&gt;(A12taxstdlife+$E625),((Input!$G$154+Input!$G$120)*$G$7)-SUM($G625:AK625),((Input!$G$154+Input!$G$120)*$G$7)/A12taxstdlife))</f>
        <v>0</v>
      </c>
      <c r="AM625" s="161">
        <f>IF(A12taxstdlife="n/a","n/a",IF(AM$3&gt;(A12taxstdlife+$E625),((Input!$G$154+Input!$G$120)*$G$7)-SUM($G625:AL625),((Input!$G$154+Input!$G$120)*$G$7)/A12taxstdlife))</f>
        <v>0</v>
      </c>
      <c r="AN625" s="161">
        <f>IF(A12taxstdlife="n/a","n/a",IF(AN$3&gt;(A12taxstdlife+$E625),((Input!$G$154+Input!$G$120)*$G$7)-SUM($G625:AM625),((Input!$G$154+Input!$G$120)*$G$7)/A12taxstdlife))</f>
        <v>0</v>
      </c>
      <c r="AO625" s="161">
        <f>IF(A12taxstdlife="n/a","n/a",IF(AO$3&gt;(A12taxstdlife+$E625),((Input!$G$154+Input!$G$120)*$G$7)-SUM($G625:AN625),((Input!$G$154+Input!$G$120)*$G$7)/A12taxstdlife))</f>
        <v>0</v>
      </c>
      <c r="AP625" s="161">
        <f>IF(A12taxstdlife="n/a","n/a",IF(AP$3&gt;(A12taxstdlife+$E625),((Input!$G$154+Input!$G$120)*$G$7)-SUM($G625:AO625),((Input!$G$154+Input!$G$120)*$G$7)/A12taxstdlife))</f>
        <v>0</v>
      </c>
      <c r="AQ625" s="161">
        <f>IF(A12taxstdlife="n/a","n/a",IF(AQ$3&gt;(A12taxstdlife+$E625),((Input!$G$154+Input!$G$120)*$G$7)-SUM($G625:AP625),((Input!$G$154+Input!$G$120)*$G$7)/A12taxstdlife))</f>
        <v>0</v>
      </c>
      <c r="AR625" s="161">
        <f>IF(A12taxstdlife="n/a","n/a",IF(AR$3&gt;(A12taxstdlife+$E625),((Input!$G$154+Input!$G$120)*$G$7)-SUM($G625:AQ625),((Input!$G$154+Input!$G$120)*$G$7)/A12taxstdlife))</f>
        <v>0</v>
      </c>
      <c r="AS625" s="161">
        <f>IF(A12taxstdlife="n/a","n/a",IF(AS$3&gt;(A12taxstdlife+$E625),((Input!$G$154+Input!$G$120)*$G$7)-SUM($G625:AR625),((Input!$G$154+Input!$G$120)*$G$7)/A12taxstdlife))</f>
        <v>0</v>
      </c>
      <c r="AT625" s="161">
        <f>IF(A12taxstdlife="n/a","n/a",IF(AT$3&gt;(A12taxstdlife+$E625),((Input!$G$154+Input!$G$120)*$G$7)-SUM($G625:AS625),((Input!$G$154+Input!$G$120)*$G$7)/A12taxstdlife))</f>
        <v>0</v>
      </c>
      <c r="AU625" s="161">
        <f>IF(A12taxstdlife="n/a","n/a",IF(AU$3&gt;(A12taxstdlife+$E625),((Input!$G$154+Input!$G$120)*$G$7)-SUM($G625:AT625),((Input!$G$154+Input!$G$120)*$G$7)/A12taxstdlife))</f>
        <v>0</v>
      </c>
      <c r="AV625" s="161">
        <f>IF(A12taxstdlife="n/a","n/a",IF(AV$3&gt;(A12taxstdlife+$E625),((Input!$G$154+Input!$G$120)*$G$7)-SUM($G625:AU625),((Input!$G$154+Input!$G$120)*$G$7)/A12taxstdlife))</f>
        <v>0</v>
      </c>
      <c r="AW625" s="161">
        <f>IF(A12taxstdlife="n/a","n/a",IF(AW$3&gt;(A12taxstdlife+$E625),((Input!$G$154+Input!$G$120)*$G$7)-SUM($G625:AV625),((Input!$G$154+Input!$G$120)*$G$7)/A12taxstdlife))</f>
        <v>0</v>
      </c>
      <c r="AX625" s="161">
        <f>IF(A12taxstdlife="n/a","n/a",IF(AX$3&gt;(A12taxstdlife+$E625),((Input!$G$154+Input!$G$120)*$G$7)-SUM($G625:AW625),((Input!$G$154+Input!$G$120)*$G$7)/A12taxstdlife))</f>
        <v>0</v>
      </c>
      <c r="AY625" s="161">
        <f>IF(A12taxstdlife="n/a","n/a",IF(AY$3&gt;(A12taxstdlife+$E625),((Input!$G$154+Input!$G$120)*$G$7)-SUM($G625:AX625),((Input!$G$154+Input!$G$120)*$G$7)/A12taxstdlife))</f>
        <v>0</v>
      </c>
      <c r="AZ625" s="161">
        <f>IF(A12taxstdlife="n/a","n/a",IF(AZ$3&gt;(A12taxstdlife+$E625),((Input!$G$154+Input!$G$120)*$G$7)-SUM($G625:AY625),((Input!$G$154+Input!$G$120)*$G$7)/A12taxstdlife))</f>
        <v>0</v>
      </c>
      <c r="BA625" s="161">
        <f>IF(A12taxstdlife="n/a","n/a",IF(BA$3&gt;(A12taxstdlife+$E625),((Input!$G$154+Input!$G$120)*$G$7)-SUM($G625:AZ625),((Input!$G$154+Input!$G$120)*$G$7)/A12taxstdlife))</f>
        <v>0</v>
      </c>
      <c r="BB625" s="161">
        <f>IF(A12taxstdlife="n/a","n/a",IF(BB$3&gt;(A12taxstdlife+$E625),((Input!$G$154+Input!$G$120)*$G$7)-SUM($G625:BA625),((Input!$G$154+Input!$G$120)*$G$7)/A12taxstdlife))</f>
        <v>0</v>
      </c>
      <c r="BC625" s="161">
        <f>IF(A12taxstdlife="n/a","n/a",IF(BC$3&gt;(A12taxstdlife+$E625),((Input!$G$154+Input!$G$120)*$G$7)-SUM($G625:BB625),((Input!$G$154+Input!$G$120)*$G$7)/A12taxstdlife))</f>
        <v>0</v>
      </c>
      <c r="BD625" s="161">
        <f>IF(A12taxstdlife="n/a","n/a",IF(BD$3&gt;(A12taxstdlife+$E625),((Input!$G$154+Input!$G$120)*$G$7)-SUM($G625:BC625),((Input!$G$154+Input!$G$120)*$G$7)/A12taxstdlife))</f>
        <v>0</v>
      </c>
      <c r="BE625" s="161">
        <f>IF(A12taxstdlife="n/a","n/a",IF(BE$3&gt;(A12taxstdlife+$E625),((Input!$G$154+Input!$G$120)*$G$7)-SUM($G625:BD625),((Input!$G$154+Input!$G$120)*$G$7)/A12taxstdlife))</f>
        <v>0</v>
      </c>
      <c r="BF625" s="161">
        <f>IF(A12taxstdlife="n/a","n/a",IF(BF$3&gt;(A12taxstdlife+$E625),((Input!$G$154+Input!$G$120)*$G$7)-SUM($G625:BE625),((Input!$G$154+Input!$G$120)*$G$7)/A12taxstdlife))</f>
        <v>0</v>
      </c>
      <c r="BG625" s="161">
        <f>IF(A12taxstdlife="n/a","n/a",IF(BG$3&gt;(A12taxstdlife+$E625),((Input!$G$154+Input!$G$120)*$G$7)-SUM($G625:BF625),((Input!$G$154+Input!$G$120)*$G$7)/A12taxstdlife))</f>
        <v>0</v>
      </c>
      <c r="BH625" s="161">
        <f>IF(A12taxstdlife="n/a","n/a",IF(BH$3&gt;(A12taxstdlife+$E625),((Input!$G$154+Input!$G$120)*$G$7)-SUM($G625:BG625),((Input!$G$154+Input!$G$120)*$G$7)/A12taxstdlife))</f>
        <v>0</v>
      </c>
      <c r="BI625" s="161">
        <f>IF(A12taxstdlife="n/a","n/a",IF(BI$3&gt;(A12taxstdlife+$E625),((Input!$G$154+Input!$G$120)*$G$7)-SUM($G625:BH625),((Input!$G$154+Input!$G$120)*$G$7)/A12taxstdlife))</f>
        <v>0</v>
      </c>
      <c r="BJ625" s="19"/>
      <c r="BK625" s="19"/>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s="5" customFormat="1" hidden="1" outlineLevel="2" x14ac:dyDescent="0.2">
      <c r="A626" s="19"/>
      <c r="B626" s="19"/>
      <c r="C626" s="35"/>
      <c r="D626" s="469"/>
      <c r="E626" s="281">
        <v>2</v>
      </c>
      <c r="F626" s="37"/>
      <c r="G626" s="305"/>
      <c r="H626" s="306"/>
      <c r="I626" s="161">
        <f>IF(A12taxstdlife="n/a","n/a",IF(I$3&gt;(A12taxstdlife+$E626),((Input!$H$154+Input!$H$120)*$H$7)-SUM($H626:H626),((Input!$H$154+Input!$H$120)*$H$7)/A12taxstdlife))</f>
        <v>0</v>
      </c>
      <c r="J626" s="161">
        <f>IF(A12taxstdlife="n/a","n/a",IF(J$3&gt;(A12taxstdlife+$E626),((Input!$H$154+Input!$H$120)*$H$7)-SUM($H626:I626),((Input!$H$154+Input!$H$120)*$H$7)/A12taxstdlife))</f>
        <v>0</v>
      </c>
      <c r="K626" s="161">
        <f>IF(A12taxstdlife="n/a","n/a",IF(K$3&gt;(A12taxstdlife+$E626),((Input!$H$154+Input!$H$120)*$H$7)-SUM($H626:J626),((Input!$H$154+Input!$H$120)*$H$7)/A12taxstdlife))</f>
        <v>0</v>
      </c>
      <c r="L626" s="161">
        <f>IF(A12taxstdlife="n/a","n/a",IF(L$3&gt;(A12taxstdlife+$E626),((Input!$H$154+Input!$H$120)*$H$7)-SUM($H626:K626),((Input!$H$154+Input!$H$120)*$H$7)/A12taxstdlife))</f>
        <v>0</v>
      </c>
      <c r="M626" s="161">
        <f>IF(A12taxstdlife="n/a","n/a",IF(M$3&gt;(A12taxstdlife+$E626),((Input!$H$154+Input!$H$120)*$H$7)-SUM($H626:L626),((Input!$H$154+Input!$H$120)*$H$7)/A12taxstdlife))</f>
        <v>0</v>
      </c>
      <c r="N626" s="161">
        <f>IF(A12taxstdlife="n/a","n/a",IF(N$3&gt;(A12taxstdlife+$E626),((Input!$H$154+Input!$H$120)*$H$7)-SUM($H626:M626),((Input!$H$154+Input!$H$120)*$H$7)/A12taxstdlife))</f>
        <v>0</v>
      </c>
      <c r="O626" s="161">
        <f>IF(A12taxstdlife="n/a","n/a",IF(O$3&gt;(A12taxstdlife+$E626),((Input!$H$154+Input!$H$120)*$H$7)-SUM($H626:N626),((Input!$H$154+Input!$H$120)*$H$7)/A12taxstdlife))</f>
        <v>0</v>
      </c>
      <c r="P626" s="161">
        <f>IF(A12taxstdlife="n/a","n/a",IF(P$3&gt;(A12taxstdlife+$E626),((Input!$H$154+Input!$H$120)*$H$7)-SUM($H626:O626),((Input!$H$154+Input!$H$120)*$H$7)/A12taxstdlife))</f>
        <v>0</v>
      </c>
      <c r="Q626" s="161">
        <f>IF(A12taxstdlife="n/a","n/a",IF(Q$3&gt;(A12taxstdlife+$E626),((Input!$H$154+Input!$H$120)*$H$7)-SUM($H626:P626),((Input!$H$154+Input!$H$120)*$H$7)/A12taxstdlife))</f>
        <v>0</v>
      </c>
      <c r="R626" s="161">
        <f>IF(A12taxstdlife="n/a","n/a",IF(R$3&gt;(A12taxstdlife+$E626),((Input!$H$154+Input!$H$120)*$H$7)-SUM($H626:Q626),((Input!$H$154+Input!$H$120)*$H$7)/A12taxstdlife))</f>
        <v>0</v>
      </c>
      <c r="S626" s="161">
        <f>IF(A12taxstdlife="n/a","n/a",IF(S$3&gt;(A12taxstdlife+$E626),((Input!$H$154+Input!$H$120)*$H$7)-SUM($H626:R626),((Input!$H$154+Input!$H$120)*$H$7)/A12taxstdlife))</f>
        <v>0</v>
      </c>
      <c r="T626" s="161">
        <f>IF(A12taxstdlife="n/a","n/a",IF(T$3&gt;(A12taxstdlife+$E626),((Input!$H$154+Input!$H$120)*$H$7)-SUM($H626:S626),((Input!$H$154+Input!$H$120)*$H$7)/A12taxstdlife))</f>
        <v>0</v>
      </c>
      <c r="U626" s="161">
        <f>IF(A12taxstdlife="n/a","n/a",IF(U$3&gt;(A12taxstdlife+$E626),((Input!$H$154+Input!$H$120)*$H$7)-SUM($H626:T626),((Input!$H$154+Input!$H$120)*$H$7)/A12taxstdlife))</f>
        <v>0</v>
      </c>
      <c r="V626" s="161">
        <f>IF(A12taxstdlife="n/a","n/a",IF(V$3&gt;(A12taxstdlife+$E626),((Input!$H$154+Input!$H$120)*$H$7)-SUM($H626:U626),((Input!$H$154+Input!$H$120)*$H$7)/A12taxstdlife))</f>
        <v>0</v>
      </c>
      <c r="W626" s="161">
        <f>IF(A12taxstdlife="n/a","n/a",IF(W$3&gt;(A12taxstdlife+$E626),((Input!$H$154+Input!$H$120)*$H$7)-SUM($H626:V626),((Input!$H$154+Input!$H$120)*$H$7)/A12taxstdlife))</f>
        <v>0</v>
      </c>
      <c r="X626" s="161">
        <f>IF(A12taxstdlife="n/a","n/a",IF(X$3&gt;(A12taxstdlife+$E626),((Input!$H$154+Input!$H$120)*$H$7)-SUM($H626:W626),((Input!$H$154+Input!$H$120)*$H$7)/A12taxstdlife))</f>
        <v>0</v>
      </c>
      <c r="Y626" s="161">
        <f>IF(A12taxstdlife="n/a","n/a",IF(Y$3&gt;(A12taxstdlife+$E626),((Input!$H$154+Input!$H$120)*$H$7)-SUM($H626:X626),((Input!$H$154+Input!$H$120)*$H$7)/A12taxstdlife))</f>
        <v>0</v>
      </c>
      <c r="Z626" s="161">
        <f>IF(A12taxstdlife="n/a","n/a",IF(Z$3&gt;(A12taxstdlife+$E626),((Input!$H$154+Input!$H$120)*$H$7)-SUM($H626:Y626),((Input!$H$154+Input!$H$120)*$H$7)/A12taxstdlife))</f>
        <v>0</v>
      </c>
      <c r="AA626" s="161">
        <f>IF(A12taxstdlife="n/a","n/a",IF(AA$3&gt;(A12taxstdlife+$E626),((Input!$H$154+Input!$H$120)*$H$7)-SUM($H626:Z626),((Input!$H$154+Input!$H$120)*$H$7)/A12taxstdlife))</f>
        <v>0</v>
      </c>
      <c r="AB626" s="161">
        <f>IF(A12taxstdlife="n/a","n/a",IF(AB$3&gt;(A12taxstdlife+$E626),((Input!$H$154+Input!$H$120)*$H$7)-SUM($H626:AA626),((Input!$H$154+Input!$H$120)*$H$7)/A12taxstdlife))</f>
        <v>0</v>
      </c>
      <c r="AC626" s="161">
        <f>IF(A12taxstdlife="n/a","n/a",IF(AC$3&gt;(A12taxstdlife+$E626),((Input!$H$154+Input!$H$120)*$H$7)-SUM($H626:AB626),((Input!$H$154+Input!$H$120)*$H$7)/A12taxstdlife))</f>
        <v>0</v>
      </c>
      <c r="AD626" s="161">
        <f>IF(A12taxstdlife="n/a","n/a",IF(AD$3&gt;(A12taxstdlife+$E626),((Input!$H$154+Input!$H$120)*$H$7)-SUM($H626:AC626),((Input!$H$154+Input!$H$120)*$H$7)/A12taxstdlife))</f>
        <v>0</v>
      </c>
      <c r="AE626" s="161">
        <f>IF(A12taxstdlife="n/a","n/a",IF(AE$3&gt;(A12taxstdlife+$E626),((Input!$H$154+Input!$H$120)*$H$7)-SUM($H626:AD626),((Input!$H$154+Input!$H$120)*$H$7)/A12taxstdlife))</f>
        <v>0</v>
      </c>
      <c r="AF626" s="161">
        <f>IF(A12taxstdlife="n/a","n/a",IF(AF$3&gt;(A12taxstdlife+$E626),((Input!$H$154+Input!$H$120)*$H$7)-SUM($H626:AE626),((Input!$H$154+Input!$H$120)*$H$7)/A12taxstdlife))</f>
        <v>0</v>
      </c>
      <c r="AG626" s="161">
        <f>IF(A12taxstdlife="n/a","n/a",IF(AG$3&gt;(A12taxstdlife+$E626),((Input!$H$154+Input!$H$120)*$H$7)-SUM($H626:AF626),((Input!$H$154+Input!$H$120)*$H$7)/A12taxstdlife))</f>
        <v>0</v>
      </c>
      <c r="AH626" s="161">
        <f>IF(A12taxstdlife="n/a","n/a",IF(AH$3&gt;(A12taxstdlife+$E626),((Input!$H$154+Input!$H$120)*$H$7)-SUM($H626:AG626),((Input!$H$154+Input!$H$120)*$H$7)/A12taxstdlife))</f>
        <v>0</v>
      </c>
      <c r="AI626" s="161">
        <f>IF(A12taxstdlife="n/a","n/a",IF(AI$3&gt;(A12taxstdlife+$E626),((Input!$H$154+Input!$H$120)*$H$7)-SUM($H626:AH626),((Input!$H$154+Input!$H$120)*$H$7)/A12taxstdlife))</f>
        <v>0</v>
      </c>
      <c r="AJ626" s="161">
        <f>IF(A12taxstdlife="n/a","n/a",IF(AJ$3&gt;(A12taxstdlife+$E626),((Input!$H$154+Input!$H$120)*$H$7)-SUM($H626:AI626),((Input!$H$154+Input!$H$120)*$H$7)/A12taxstdlife))</f>
        <v>0</v>
      </c>
      <c r="AK626" s="161">
        <f>IF(A12taxstdlife="n/a","n/a",IF(AK$3&gt;(A12taxstdlife+$E626),((Input!$H$154+Input!$H$120)*$H$7)-SUM($H626:AJ626),((Input!$H$154+Input!$H$120)*$H$7)/A12taxstdlife))</f>
        <v>0</v>
      </c>
      <c r="AL626" s="161">
        <f>IF(A12taxstdlife="n/a","n/a",IF(AL$3&gt;(A12taxstdlife+$E626),((Input!$H$154+Input!$H$120)*$H$7)-SUM($H626:AK626),((Input!$H$154+Input!$H$120)*$H$7)/A12taxstdlife))</f>
        <v>0</v>
      </c>
      <c r="AM626" s="161">
        <f>IF(A12taxstdlife="n/a","n/a",IF(AM$3&gt;(A12taxstdlife+$E626),((Input!$H$154+Input!$H$120)*$H$7)-SUM($H626:AL626),((Input!$H$154+Input!$H$120)*$H$7)/A12taxstdlife))</f>
        <v>0</v>
      </c>
      <c r="AN626" s="161">
        <f>IF(A12taxstdlife="n/a","n/a",IF(AN$3&gt;(A12taxstdlife+$E626),((Input!$H$154+Input!$H$120)*$H$7)-SUM($H626:AM626),((Input!$H$154+Input!$H$120)*$H$7)/A12taxstdlife))</f>
        <v>0</v>
      </c>
      <c r="AO626" s="161">
        <f>IF(A12taxstdlife="n/a","n/a",IF(AO$3&gt;(A12taxstdlife+$E626),((Input!$H$154+Input!$H$120)*$H$7)-SUM($H626:AN626),((Input!$H$154+Input!$H$120)*$H$7)/A12taxstdlife))</f>
        <v>0</v>
      </c>
      <c r="AP626" s="161">
        <f>IF(A12taxstdlife="n/a","n/a",IF(AP$3&gt;(A12taxstdlife+$E626),((Input!$H$154+Input!$H$120)*$H$7)-SUM($H626:AO626),((Input!$H$154+Input!$H$120)*$H$7)/A12taxstdlife))</f>
        <v>0</v>
      </c>
      <c r="AQ626" s="161">
        <f>IF(A12taxstdlife="n/a","n/a",IF(AQ$3&gt;(A12taxstdlife+$E626),((Input!$H$154+Input!$H$120)*$H$7)-SUM($H626:AP626),((Input!$H$154+Input!$H$120)*$H$7)/A12taxstdlife))</f>
        <v>0</v>
      </c>
      <c r="AR626" s="161">
        <f>IF(A12taxstdlife="n/a","n/a",IF(AR$3&gt;(A12taxstdlife+$E626),((Input!$H$154+Input!$H$120)*$H$7)-SUM($H626:AQ626),((Input!$H$154+Input!$H$120)*$H$7)/A12taxstdlife))</f>
        <v>0</v>
      </c>
      <c r="AS626" s="161">
        <f>IF(A12taxstdlife="n/a","n/a",IF(AS$3&gt;(A12taxstdlife+$E626),((Input!$H$154+Input!$H$120)*$H$7)-SUM($H626:AR626),((Input!$H$154+Input!$H$120)*$H$7)/A12taxstdlife))</f>
        <v>0</v>
      </c>
      <c r="AT626" s="161">
        <f>IF(A12taxstdlife="n/a","n/a",IF(AT$3&gt;(A12taxstdlife+$E626),((Input!$H$154+Input!$H$120)*$H$7)-SUM($H626:AS626),((Input!$H$154+Input!$H$120)*$H$7)/A12taxstdlife))</f>
        <v>0</v>
      </c>
      <c r="AU626" s="161">
        <f>IF(A12taxstdlife="n/a","n/a",IF(AU$3&gt;(A12taxstdlife+$E626),((Input!$H$154+Input!$H$120)*$H$7)-SUM($H626:AT626),((Input!$H$154+Input!$H$120)*$H$7)/A12taxstdlife))</f>
        <v>0</v>
      </c>
      <c r="AV626" s="161">
        <f>IF(A12taxstdlife="n/a","n/a",IF(AV$3&gt;(A12taxstdlife+$E626),((Input!$H$154+Input!$H$120)*$H$7)-SUM($H626:AU626),((Input!$H$154+Input!$H$120)*$H$7)/A12taxstdlife))</f>
        <v>0</v>
      </c>
      <c r="AW626" s="161">
        <f>IF(A12taxstdlife="n/a","n/a",IF(AW$3&gt;(A12taxstdlife+$E626),((Input!$H$154+Input!$H$120)*$H$7)-SUM($H626:AV626),((Input!$H$154+Input!$H$120)*$H$7)/A12taxstdlife))</f>
        <v>0</v>
      </c>
      <c r="AX626" s="161">
        <f>IF(A12taxstdlife="n/a","n/a",IF(AX$3&gt;(A12taxstdlife+$E626),((Input!$H$154+Input!$H$120)*$H$7)-SUM($H626:AW626),((Input!$H$154+Input!$H$120)*$H$7)/A12taxstdlife))</f>
        <v>0</v>
      </c>
      <c r="AY626" s="161">
        <f>IF(A12taxstdlife="n/a","n/a",IF(AY$3&gt;(A12taxstdlife+$E626),((Input!$H$154+Input!$H$120)*$H$7)-SUM($H626:AX626),((Input!$H$154+Input!$H$120)*$H$7)/A12taxstdlife))</f>
        <v>0</v>
      </c>
      <c r="AZ626" s="161">
        <f>IF(A12taxstdlife="n/a","n/a",IF(AZ$3&gt;(A12taxstdlife+$E626),((Input!$H$154+Input!$H$120)*$H$7)-SUM($H626:AY626),((Input!$H$154+Input!$H$120)*$H$7)/A12taxstdlife))</f>
        <v>0</v>
      </c>
      <c r="BA626" s="161">
        <f>IF(A12taxstdlife="n/a","n/a",IF(BA$3&gt;(A12taxstdlife+$E626),((Input!$H$154+Input!$H$120)*$H$7)-SUM($H626:AZ626),((Input!$H$154+Input!$H$120)*$H$7)/A12taxstdlife))</f>
        <v>0</v>
      </c>
      <c r="BB626" s="161">
        <f>IF(A12taxstdlife="n/a","n/a",IF(BB$3&gt;(A12taxstdlife+$E626),((Input!$H$154+Input!$H$120)*$H$7)-SUM($H626:BA626),((Input!$H$154+Input!$H$120)*$H$7)/A12taxstdlife))</f>
        <v>0</v>
      </c>
      <c r="BC626" s="161">
        <f>IF(A12taxstdlife="n/a","n/a",IF(BC$3&gt;(A12taxstdlife+$E626),((Input!$H$154+Input!$H$120)*$H$7)-SUM($H626:BB626),((Input!$H$154+Input!$H$120)*$H$7)/A12taxstdlife))</f>
        <v>0</v>
      </c>
      <c r="BD626" s="161">
        <f>IF(A12taxstdlife="n/a","n/a",IF(BD$3&gt;(A12taxstdlife+$E626),((Input!$H$154+Input!$H$120)*$H$7)-SUM($H626:BC626),((Input!$H$154+Input!$H$120)*$H$7)/A12taxstdlife))</f>
        <v>0</v>
      </c>
      <c r="BE626" s="161">
        <f>IF(A12taxstdlife="n/a","n/a",IF(BE$3&gt;(A12taxstdlife+$E626),((Input!$H$154+Input!$H$120)*$H$7)-SUM($H626:BD626),((Input!$H$154+Input!$H$120)*$H$7)/A12taxstdlife))</f>
        <v>0</v>
      </c>
      <c r="BF626" s="161">
        <f>IF(A12taxstdlife="n/a","n/a",IF(BF$3&gt;(A12taxstdlife+$E626),((Input!$H$154+Input!$H$120)*$H$7)-SUM($H626:BE626),((Input!$H$154+Input!$H$120)*$H$7)/A12taxstdlife))</f>
        <v>0</v>
      </c>
      <c r="BG626" s="161">
        <f>IF(A12taxstdlife="n/a","n/a",IF(BG$3&gt;(A12taxstdlife+$E626),((Input!$H$154+Input!$H$120)*$H$7)-SUM($H626:BF626),((Input!$H$154+Input!$H$120)*$H$7)/A12taxstdlife))</f>
        <v>0</v>
      </c>
      <c r="BH626" s="161">
        <f>IF(A12taxstdlife="n/a","n/a",IF(BH$3&gt;(A12taxstdlife+$E626),((Input!$H$154+Input!$H$120)*$H$7)-SUM($H626:BG626),((Input!$H$154+Input!$H$120)*$H$7)/A12taxstdlife))</f>
        <v>0</v>
      </c>
      <c r="BI626" s="161">
        <f>IF(A12taxstdlife="n/a","n/a",IF(BI$3&gt;(A12taxstdlife+$E626),((Input!$H$154+Input!$H$120)*$H$7)-SUM($H626:BH626),((Input!$H$154+Input!$H$120)*$H$7)/A12taxstdlife))</f>
        <v>0</v>
      </c>
      <c r="BJ626" s="19"/>
      <c r="BK626" s="19"/>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s="5" customFormat="1" hidden="1" outlineLevel="2" x14ac:dyDescent="0.2">
      <c r="A627" s="19"/>
      <c r="B627" s="19"/>
      <c r="C627" s="35"/>
      <c r="D627" s="469"/>
      <c r="E627" s="281">
        <v>3</v>
      </c>
      <c r="F627" s="37"/>
      <c r="G627" s="305"/>
      <c r="H627" s="307"/>
      <c r="I627" s="306"/>
      <c r="J627" s="161">
        <f>IF(A12taxstdlife="n/a","n/a",IF(J$3&gt;(A12taxstdlife+$E627),((Input!$I$154+Input!$I$120)*$I$7)-SUM($I627:I627),((Input!$I$154+Input!$I$120)*$I$7)/A12taxstdlife))</f>
        <v>0</v>
      </c>
      <c r="K627" s="161">
        <f>IF(A12taxstdlife="n/a","n/a",IF(K$3&gt;(A12taxstdlife+$E627),((Input!$I$154+Input!$I$120)*$I$7)-SUM($I627:J627),((Input!$I$154+Input!$I$120)*$I$7)/A12taxstdlife))</f>
        <v>0</v>
      </c>
      <c r="L627" s="161">
        <f>IF(A12taxstdlife="n/a","n/a",IF(L$3&gt;(A12taxstdlife+$E627),((Input!$I$154+Input!$I$120)*$I$7)-SUM($I627:K627),((Input!$I$154+Input!$I$120)*$I$7)/A12taxstdlife))</f>
        <v>0</v>
      </c>
      <c r="M627" s="161">
        <f>IF(A12taxstdlife="n/a","n/a",IF(M$3&gt;(A12taxstdlife+$E627),((Input!$I$154+Input!$I$120)*$I$7)-SUM($I627:L627),((Input!$I$154+Input!$I$120)*$I$7)/A12taxstdlife))</f>
        <v>0</v>
      </c>
      <c r="N627" s="161">
        <f>IF(A12taxstdlife="n/a","n/a",IF(N$3&gt;(A12taxstdlife+$E627),((Input!$I$154+Input!$I$120)*$I$7)-SUM($I627:M627),((Input!$I$154+Input!$I$120)*$I$7)/A12taxstdlife))</f>
        <v>0</v>
      </c>
      <c r="O627" s="161">
        <f>IF(A12taxstdlife="n/a","n/a",IF(O$3&gt;(A12taxstdlife+$E627),((Input!$I$154+Input!$I$120)*$I$7)-SUM($I627:N627),((Input!$I$154+Input!$I$120)*$I$7)/A12taxstdlife))</f>
        <v>0</v>
      </c>
      <c r="P627" s="161">
        <f>IF(A12taxstdlife="n/a","n/a",IF(P$3&gt;(A12taxstdlife+$E627),((Input!$I$154+Input!$I$120)*$I$7)-SUM($I627:O627),((Input!$I$154+Input!$I$120)*$I$7)/A12taxstdlife))</f>
        <v>0</v>
      </c>
      <c r="Q627" s="161">
        <f>IF(A12taxstdlife="n/a","n/a",IF(Q$3&gt;(A12taxstdlife+$E627),((Input!$I$154+Input!$I$120)*$I$7)-SUM($I627:P627),((Input!$I$154+Input!$I$120)*$I$7)/A12taxstdlife))</f>
        <v>0</v>
      </c>
      <c r="R627" s="161">
        <f>IF(A12taxstdlife="n/a","n/a",IF(R$3&gt;(A12taxstdlife+$E627),((Input!$I$154+Input!$I$120)*$I$7)-SUM($I627:Q627),((Input!$I$154+Input!$I$120)*$I$7)/A12taxstdlife))</f>
        <v>0</v>
      </c>
      <c r="S627" s="161">
        <f>IF(A12taxstdlife="n/a","n/a",IF(S$3&gt;(A12taxstdlife+$E627),((Input!$I$154+Input!$I$120)*$I$7)-SUM($I627:R627),((Input!$I$154+Input!$I$120)*$I$7)/A12taxstdlife))</f>
        <v>0</v>
      </c>
      <c r="T627" s="161">
        <f>IF(A12taxstdlife="n/a","n/a",IF(T$3&gt;(A12taxstdlife+$E627),((Input!$I$154+Input!$I$120)*$I$7)-SUM($I627:S627),((Input!$I$154+Input!$I$120)*$I$7)/A12taxstdlife))</f>
        <v>0</v>
      </c>
      <c r="U627" s="161">
        <f>IF(A12taxstdlife="n/a","n/a",IF(U$3&gt;(A12taxstdlife+$E627),((Input!$I$154+Input!$I$120)*$I$7)-SUM($I627:T627),((Input!$I$154+Input!$I$120)*$I$7)/A12taxstdlife))</f>
        <v>0</v>
      </c>
      <c r="V627" s="161">
        <f>IF(A12taxstdlife="n/a","n/a",IF(V$3&gt;(A12taxstdlife+$E627),((Input!$I$154+Input!$I$120)*$I$7)-SUM($I627:U627),((Input!$I$154+Input!$I$120)*$I$7)/A12taxstdlife))</f>
        <v>0</v>
      </c>
      <c r="W627" s="161">
        <f>IF(A12taxstdlife="n/a","n/a",IF(W$3&gt;(A12taxstdlife+$E627),((Input!$I$154+Input!$I$120)*$I$7)-SUM($I627:V627),((Input!$I$154+Input!$I$120)*$I$7)/A12taxstdlife))</f>
        <v>0</v>
      </c>
      <c r="X627" s="161">
        <f>IF(A12taxstdlife="n/a","n/a",IF(X$3&gt;(A12taxstdlife+$E627),((Input!$I$154+Input!$I$120)*$I$7)-SUM($I627:W627),((Input!$I$154+Input!$I$120)*$I$7)/A12taxstdlife))</f>
        <v>0</v>
      </c>
      <c r="Y627" s="161">
        <f>IF(A12taxstdlife="n/a","n/a",IF(Y$3&gt;(A12taxstdlife+$E627),((Input!$I$154+Input!$I$120)*$I$7)-SUM($I627:X627),((Input!$I$154+Input!$I$120)*$I$7)/A12taxstdlife))</f>
        <v>0</v>
      </c>
      <c r="Z627" s="161">
        <f>IF(A12taxstdlife="n/a","n/a",IF(Z$3&gt;(A12taxstdlife+$E627),((Input!$I$154+Input!$I$120)*$I$7)-SUM($I627:Y627),((Input!$I$154+Input!$I$120)*$I$7)/A12taxstdlife))</f>
        <v>0</v>
      </c>
      <c r="AA627" s="161">
        <f>IF(A12taxstdlife="n/a","n/a",IF(AA$3&gt;(A12taxstdlife+$E627),((Input!$I$154+Input!$I$120)*$I$7)-SUM($I627:Z627),((Input!$I$154+Input!$I$120)*$I$7)/A12taxstdlife))</f>
        <v>0</v>
      </c>
      <c r="AB627" s="161">
        <f>IF(A12taxstdlife="n/a","n/a",IF(AB$3&gt;(A12taxstdlife+$E627),((Input!$I$154+Input!$I$120)*$I$7)-SUM($I627:AA627),((Input!$I$154+Input!$I$120)*$I$7)/A12taxstdlife))</f>
        <v>0</v>
      </c>
      <c r="AC627" s="161">
        <f>IF(A12taxstdlife="n/a","n/a",IF(AC$3&gt;(A12taxstdlife+$E627),((Input!$I$154+Input!$I$120)*$I$7)-SUM($I627:AB627),((Input!$I$154+Input!$I$120)*$I$7)/A12taxstdlife))</f>
        <v>0</v>
      </c>
      <c r="AD627" s="161">
        <f>IF(A12taxstdlife="n/a","n/a",IF(AD$3&gt;(A12taxstdlife+$E627),((Input!$I$154+Input!$I$120)*$I$7)-SUM($I627:AC627),((Input!$I$154+Input!$I$120)*$I$7)/A12taxstdlife))</f>
        <v>0</v>
      </c>
      <c r="AE627" s="161">
        <f>IF(A12taxstdlife="n/a","n/a",IF(AE$3&gt;(A12taxstdlife+$E627),((Input!$I$154+Input!$I$120)*$I$7)-SUM($I627:AD627),((Input!$I$154+Input!$I$120)*$I$7)/A12taxstdlife))</f>
        <v>0</v>
      </c>
      <c r="AF627" s="161">
        <f>IF(A12taxstdlife="n/a","n/a",IF(AF$3&gt;(A12taxstdlife+$E627),((Input!$I$154+Input!$I$120)*$I$7)-SUM($I627:AE627),((Input!$I$154+Input!$I$120)*$I$7)/A12taxstdlife))</f>
        <v>0</v>
      </c>
      <c r="AG627" s="161">
        <f>IF(A12taxstdlife="n/a","n/a",IF(AG$3&gt;(A12taxstdlife+$E627),((Input!$I$154+Input!$I$120)*$I$7)-SUM($I627:AF627),((Input!$I$154+Input!$I$120)*$I$7)/A12taxstdlife))</f>
        <v>0</v>
      </c>
      <c r="AH627" s="161">
        <f>IF(A12taxstdlife="n/a","n/a",IF(AH$3&gt;(A12taxstdlife+$E627),((Input!$I$154+Input!$I$120)*$I$7)-SUM($I627:AG627),((Input!$I$154+Input!$I$120)*$I$7)/A12taxstdlife))</f>
        <v>0</v>
      </c>
      <c r="AI627" s="161">
        <f>IF(A12taxstdlife="n/a","n/a",IF(AI$3&gt;(A12taxstdlife+$E627),((Input!$I$154+Input!$I$120)*$I$7)-SUM($I627:AH627),((Input!$I$154+Input!$I$120)*$I$7)/A12taxstdlife))</f>
        <v>0</v>
      </c>
      <c r="AJ627" s="161">
        <f>IF(A12taxstdlife="n/a","n/a",IF(AJ$3&gt;(A12taxstdlife+$E627),((Input!$I$154+Input!$I$120)*$I$7)-SUM($I627:AI627),((Input!$I$154+Input!$I$120)*$I$7)/A12taxstdlife))</f>
        <v>0</v>
      </c>
      <c r="AK627" s="161">
        <f>IF(A12taxstdlife="n/a","n/a",IF(AK$3&gt;(A12taxstdlife+$E627),((Input!$I$154+Input!$I$120)*$I$7)-SUM($I627:AJ627),((Input!$I$154+Input!$I$120)*$I$7)/A12taxstdlife))</f>
        <v>0</v>
      </c>
      <c r="AL627" s="161">
        <f>IF(A12taxstdlife="n/a","n/a",IF(AL$3&gt;(A12taxstdlife+$E627),((Input!$I$154+Input!$I$120)*$I$7)-SUM($I627:AK627),((Input!$I$154+Input!$I$120)*$I$7)/A12taxstdlife))</f>
        <v>0</v>
      </c>
      <c r="AM627" s="161">
        <f>IF(A12taxstdlife="n/a","n/a",IF(AM$3&gt;(A12taxstdlife+$E627),((Input!$I$154+Input!$I$120)*$I$7)-SUM($I627:AL627),((Input!$I$154+Input!$I$120)*$I$7)/A12taxstdlife))</f>
        <v>0</v>
      </c>
      <c r="AN627" s="161">
        <f>IF(A12taxstdlife="n/a","n/a",IF(AN$3&gt;(A12taxstdlife+$E627),((Input!$I$154+Input!$I$120)*$I$7)-SUM($I627:AM627),((Input!$I$154+Input!$I$120)*$I$7)/A12taxstdlife))</f>
        <v>0</v>
      </c>
      <c r="AO627" s="161">
        <f>IF(A12taxstdlife="n/a","n/a",IF(AO$3&gt;(A12taxstdlife+$E627),((Input!$I$154+Input!$I$120)*$I$7)-SUM($I627:AN627),((Input!$I$154+Input!$I$120)*$I$7)/A12taxstdlife))</f>
        <v>0</v>
      </c>
      <c r="AP627" s="161">
        <f>IF(A12taxstdlife="n/a","n/a",IF(AP$3&gt;(A12taxstdlife+$E627),((Input!$I$154+Input!$I$120)*$I$7)-SUM($I627:AO627),((Input!$I$154+Input!$I$120)*$I$7)/A12taxstdlife))</f>
        <v>0</v>
      </c>
      <c r="AQ627" s="161">
        <f>IF(A12taxstdlife="n/a","n/a",IF(AQ$3&gt;(A12taxstdlife+$E627),((Input!$I$154+Input!$I$120)*$I$7)-SUM($I627:AP627),((Input!$I$154+Input!$I$120)*$I$7)/A12taxstdlife))</f>
        <v>0</v>
      </c>
      <c r="AR627" s="161">
        <f>IF(A12taxstdlife="n/a","n/a",IF(AR$3&gt;(A12taxstdlife+$E627),((Input!$I$154+Input!$I$120)*$I$7)-SUM($I627:AQ627),((Input!$I$154+Input!$I$120)*$I$7)/A12taxstdlife))</f>
        <v>0</v>
      </c>
      <c r="AS627" s="161">
        <f>IF(A12taxstdlife="n/a","n/a",IF(AS$3&gt;(A12taxstdlife+$E627),((Input!$I$154+Input!$I$120)*$I$7)-SUM($I627:AR627),((Input!$I$154+Input!$I$120)*$I$7)/A12taxstdlife))</f>
        <v>0</v>
      </c>
      <c r="AT627" s="161">
        <f>IF(A12taxstdlife="n/a","n/a",IF(AT$3&gt;(A12taxstdlife+$E627),((Input!$I$154+Input!$I$120)*$I$7)-SUM($I627:AS627),((Input!$I$154+Input!$I$120)*$I$7)/A12taxstdlife))</f>
        <v>0</v>
      </c>
      <c r="AU627" s="161">
        <f>IF(A12taxstdlife="n/a","n/a",IF(AU$3&gt;(A12taxstdlife+$E627),((Input!$I$154+Input!$I$120)*$I$7)-SUM($I627:AT627),((Input!$I$154+Input!$I$120)*$I$7)/A12taxstdlife))</f>
        <v>0</v>
      </c>
      <c r="AV627" s="161">
        <f>IF(A12taxstdlife="n/a","n/a",IF(AV$3&gt;(A12taxstdlife+$E627),((Input!$I$154+Input!$I$120)*$I$7)-SUM($I627:AU627),((Input!$I$154+Input!$I$120)*$I$7)/A12taxstdlife))</f>
        <v>0</v>
      </c>
      <c r="AW627" s="161">
        <f>IF(A12taxstdlife="n/a","n/a",IF(AW$3&gt;(A12taxstdlife+$E627),((Input!$I$154+Input!$I$120)*$I$7)-SUM($I627:AV627),((Input!$I$154+Input!$I$120)*$I$7)/A12taxstdlife))</f>
        <v>0</v>
      </c>
      <c r="AX627" s="161">
        <f>IF(A12taxstdlife="n/a","n/a",IF(AX$3&gt;(A12taxstdlife+$E627),((Input!$I$154+Input!$I$120)*$I$7)-SUM($I627:AW627),((Input!$I$154+Input!$I$120)*$I$7)/A12taxstdlife))</f>
        <v>0</v>
      </c>
      <c r="AY627" s="161">
        <f>IF(A12taxstdlife="n/a","n/a",IF(AY$3&gt;(A12taxstdlife+$E627),((Input!$I$154+Input!$I$120)*$I$7)-SUM($I627:AX627),((Input!$I$154+Input!$I$120)*$I$7)/A12taxstdlife))</f>
        <v>0</v>
      </c>
      <c r="AZ627" s="161">
        <f>IF(A12taxstdlife="n/a","n/a",IF(AZ$3&gt;(A12taxstdlife+$E627),((Input!$I$154+Input!$I$120)*$I$7)-SUM($I627:AY627),((Input!$I$154+Input!$I$120)*$I$7)/A12taxstdlife))</f>
        <v>0</v>
      </c>
      <c r="BA627" s="161">
        <f>IF(A12taxstdlife="n/a","n/a",IF(BA$3&gt;(A12taxstdlife+$E627),((Input!$I$154+Input!$I$120)*$I$7)-SUM($I627:AZ627),((Input!$I$154+Input!$I$120)*$I$7)/A12taxstdlife))</f>
        <v>0</v>
      </c>
      <c r="BB627" s="161">
        <f>IF(A12taxstdlife="n/a","n/a",IF(BB$3&gt;(A12taxstdlife+$E627),((Input!$I$154+Input!$I$120)*$I$7)-SUM($I627:BA627),((Input!$I$154+Input!$I$120)*$I$7)/A12taxstdlife))</f>
        <v>0</v>
      </c>
      <c r="BC627" s="161">
        <f>IF(A12taxstdlife="n/a","n/a",IF(BC$3&gt;(A12taxstdlife+$E627),((Input!$I$154+Input!$I$120)*$I$7)-SUM($I627:BB627),((Input!$I$154+Input!$I$120)*$I$7)/A12taxstdlife))</f>
        <v>0</v>
      </c>
      <c r="BD627" s="161">
        <f>IF(A12taxstdlife="n/a","n/a",IF(BD$3&gt;(A12taxstdlife+$E627),((Input!$I$154+Input!$I$120)*$I$7)-SUM($I627:BC627),((Input!$I$154+Input!$I$120)*$I$7)/A12taxstdlife))</f>
        <v>0</v>
      </c>
      <c r="BE627" s="161">
        <f>IF(A12taxstdlife="n/a","n/a",IF(BE$3&gt;(A12taxstdlife+$E627),((Input!$I$154+Input!$I$120)*$I$7)-SUM($I627:BD627),((Input!$I$154+Input!$I$120)*$I$7)/A12taxstdlife))</f>
        <v>0</v>
      </c>
      <c r="BF627" s="161">
        <f>IF(A12taxstdlife="n/a","n/a",IF(BF$3&gt;(A12taxstdlife+$E627),((Input!$I$154+Input!$I$120)*$I$7)-SUM($I627:BE627),((Input!$I$154+Input!$I$120)*$I$7)/A12taxstdlife))</f>
        <v>0</v>
      </c>
      <c r="BG627" s="161">
        <f>IF(A12taxstdlife="n/a","n/a",IF(BG$3&gt;(A12taxstdlife+$E627),((Input!$I$154+Input!$I$120)*$I$7)-SUM($I627:BF627),((Input!$I$154+Input!$I$120)*$I$7)/A12taxstdlife))</f>
        <v>0</v>
      </c>
      <c r="BH627" s="161">
        <f>IF(A12taxstdlife="n/a","n/a",IF(BH$3&gt;(A12taxstdlife+$E627),((Input!$I$154+Input!$I$120)*$I$7)-SUM($I627:BG627),((Input!$I$154+Input!$I$120)*$I$7)/A12taxstdlife))</f>
        <v>0</v>
      </c>
      <c r="BI627" s="161">
        <f>IF(A12taxstdlife="n/a","n/a",IF(BI$3&gt;(A12taxstdlife+$E627),((Input!$I$154+Input!$I$120)*$I$7)-SUM($I627:BH627),((Input!$I$154+Input!$I$120)*$I$7)/A12taxstdlife))</f>
        <v>0</v>
      </c>
      <c r="BJ627" s="19"/>
      <c r="BK627" s="19"/>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s="5" customFormat="1" hidden="1" outlineLevel="2" x14ac:dyDescent="0.2">
      <c r="A628" s="19"/>
      <c r="B628" s="19"/>
      <c r="C628" s="35"/>
      <c r="D628" s="469"/>
      <c r="E628" s="281">
        <v>4</v>
      </c>
      <c r="F628" s="37"/>
      <c r="G628" s="305"/>
      <c r="H628" s="307"/>
      <c r="I628" s="307"/>
      <c r="J628" s="306"/>
      <c r="K628" s="161">
        <f>IF(A12taxstdlife="n/a","n/a",IF(K$3&gt;(A12taxstdlife+$E628),((Input!$J$154+Input!$J$120)*$J$7)-SUM($J628:J628),((Input!$J$154+Input!$J$120)*$J$7)/A12taxstdlife))</f>
        <v>0</v>
      </c>
      <c r="L628" s="161">
        <f>IF(A12taxstdlife="n/a","n/a",IF(L$3&gt;(A12taxstdlife+$E628),((Input!$J$154+Input!$J$120)*$J$7)-SUM($J628:K628),((Input!$J$154+Input!$J$120)*$J$7)/A12taxstdlife))</f>
        <v>0</v>
      </c>
      <c r="M628" s="161">
        <f>IF(A12taxstdlife="n/a","n/a",IF(M$3&gt;(A12taxstdlife+$E628),((Input!$J$154+Input!$J$120)*$J$7)-SUM($J628:L628),((Input!$J$154+Input!$J$120)*$J$7)/A12taxstdlife))</f>
        <v>0</v>
      </c>
      <c r="N628" s="161">
        <f>IF(A12taxstdlife="n/a","n/a",IF(N$3&gt;(A12taxstdlife+$E628),((Input!$J$154+Input!$J$120)*$J$7)-SUM($J628:M628),((Input!$J$154+Input!$J$120)*$J$7)/A12taxstdlife))</f>
        <v>0</v>
      </c>
      <c r="O628" s="161">
        <f>IF(A12taxstdlife="n/a","n/a",IF(O$3&gt;(A12taxstdlife+$E628),((Input!$J$154+Input!$J$120)*$J$7)-SUM($J628:N628),((Input!$J$154+Input!$J$120)*$J$7)/A12taxstdlife))</f>
        <v>0</v>
      </c>
      <c r="P628" s="161">
        <f>IF(A12taxstdlife="n/a","n/a",IF(P$3&gt;(A12taxstdlife+$E628),((Input!$J$154+Input!$J$120)*$J$7)-SUM($J628:O628),((Input!$J$154+Input!$J$120)*$J$7)/A12taxstdlife))</f>
        <v>0</v>
      </c>
      <c r="Q628" s="161">
        <f>IF(A12taxstdlife="n/a","n/a",IF(Q$3&gt;(A12taxstdlife+$E628),((Input!$J$154+Input!$J$120)*$J$7)-SUM($J628:P628),((Input!$J$154+Input!$J$120)*$J$7)/A12taxstdlife))</f>
        <v>0</v>
      </c>
      <c r="R628" s="161">
        <f>IF(A12taxstdlife="n/a","n/a",IF(R$3&gt;(A12taxstdlife+$E628),((Input!$J$154+Input!$J$120)*$J$7)-SUM($J628:Q628),((Input!$J$154+Input!$J$120)*$J$7)/A12taxstdlife))</f>
        <v>0</v>
      </c>
      <c r="S628" s="161">
        <f>IF(A12taxstdlife="n/a","n/a",IF(S$3&gt;(A12taxstdlife+$E628),((Input!$J$154+Input!$J$120)*$J$7)-SUM($J628:R628),((Input!$J$154+Input!$J$120)*$J$7)/A12taxstdlife))</f>
        <v>0</v>
      </c>
      <c r="T628" s="161">
        <f>IF(A12taxstdlife="n/a","n/a",IF(T$3&gt;(A12taxstdlife+$E628),((Input!$J$154+Input!$J$120)*$J$7)-SUM($J628:S628),((Input!$J$154+Input!$J$120)*$J$7)/A12taxstdlife))</f>
        <v>0</v>
      </c>
      <c r="U628" s="161">
        <f>IF(A12taxstdlife="n/a","n/a",IF(U$3&gt;(A12taxstdlife+$E628),((Input!$J$154+Input!$J$120)*$J$7)-SUM($J628:T628),((Input!$J$154+Input!$J$120)*$J$7)/A12taxstdlife))</f>
        <v>0</v>
      </c>
      <c r="V628" s="161">
        <f>IF(A12taxstdlife="n/a","n/a",IF(V$3&gt;(A12taxstdlife+$E628),((Input!$J$154+Input!$J$120)*$J$7)-SUM($J628:U628),((Input!$J$154+Input!$J$120)*$J$7)/A12taxstdlife))</f>
        <v>0</v>
      </c>
      <c r="W628" s="161">
        <f>IF(A12taxstdlife="n/a","n/a",IF(W$3&gt;(A12taxstdlife+$E628),((Input!$J$154+Input!$J$120)*$J$7)-SUM($J628:V628),((Input!$J$154+Input!$J$120)*$J$7)/A12taxstdlife))</f>
        <v>0</v>
      </c>
      <c r="X628" s="161">
        <f>IF(A12taxstdlife="n/a","n/a",IF(X$3&gt;(A12taxstdlife+$E628),((Input!$J$154+Input!$J$120)*$J$7)-SUM($J628:W628),((Input!$J$154+Input!$J$120)*$J$7)/A12taxstdlife))</f>
        <v>0</v>
      </c>
      <c r="Y628" s="161">
        <f>IF(A12taxstdlife="n/a","n/a",IF(Y$3&gt;(A12taxstdlife+$E628),((Input!$J$154+Input!$J$120)*$J$7)-SUM($J628:X628),((Input!$J$154+Input!$J$120)*$J$7)/A12taxstdlife))</f>
        <v>0</v>
      </c>
      <c r="Z628" s="161">
        <f>IF(A12taxstdlife="n/a","n/a",IF(Z$3&gt;(A12taxstdlife+$E628),((Input!$J$154+Input!$J$120)*$J$7)-SUM($J628:Y628),((Input!$J$154+Input!$J$120)*$J$7)/A12taxstdlife))</f>
        <v>0</v>
      </c>
      <c r="AA628" s="161">
        <f>IF(A12taxstdlife="n/a","n/a",IF(AA$3&gt;(A12taxstdlife+$E628),((Input!$J$154+Input!$J$120)*$J$7)-SUM($J628:Z628),((Input!$J$154+Input!$J$120)*$J$7)/A12taxstdlife))</f>
        <v>0</v>
      </c>
      <c r="AB628" s="161">
        <f>IF(A12taxstdlife="n/a","n/a",IF(AB$3&gt;(A12taxstdlife+$E628),((Input!$J$154+Input!$J$120)*$J$7)-SUM($J628:AA628),((Input!$J$154+Input!$J$120)*$J$7)/A12taxstdlife))</f>
        <v>0</v>
      </c>
      <c r="AC628" s="161">
        <f>IF(A12taxstdlife="n/a","n/a",IF(AC$3&gt;(A12taxstdlife+$E628),((Input!$J$154+Input!$J$120)*$J$7)-SUM($J628:AB628),((Input!$J$154+Input!$J$120)*$J$7)/A12taxstdlife))</f>
        <v>0</v>
      </c>
      <c r="AD628" s="161">
        <f>IF(A12taxstdlife="n/a","n/a",IF(AD$3&gt;(A12taxstdlife+$E628),((Input!$J$154+Input!$J$120)*$J$7)-SUM($J628:AC628),((Input!$J$154+Input!$J$120)*$J$7)/A12taxstdlife))</f>
        <v>0</v>
      </c>
      <c r="AE628" s="161">
        <f>IF(A12taxstdlife="n/a","n/a",IF(AE$3&gt;(A12taxstdlife+$E628),((Input!$J$154+Input!$J$120)*$J$7)-SUM($J628:AD628),((Input!$J$154+Input!$J$120)*$J$7)/A12taxstdlife))</f>
        <v>0</v>
      </c>
      <c r="AF628" s="161">
        <f>IF(A12taxstdlife="n/a","n/a",IF(AF$3&gt;(A12taxstdlife+$E628),((Input!$J$154+Input!$J$120)*$J$7)-SUM($J628:AE628),((Input!$J$154+Input!$J$120)*$J$7)/A12taxstdlife))</f>
        <v>0</v>
      </c>
      <c r="AG628" s="161">
        <f>IF(A12taxstdlife="n/a","n/a",IF(AG$3&gt;(A12taxstdlife+$E628),((Input!$J$154+Input!$J$120)*$J$7)-SUM($J628:AF628),((Input!$J$154+Input!$J$120)*$J$7)/A12taxstdlife))</f>
        <v>0</v>
      </c>
      <c r="AH628" s="161">
        <f>IF(A12taxstdlife="n/a","n/a",IF(AH$3&gt;(A12taxstdlife+$E628),((Input!$J$154+Input!$J$120)*$J$7)-SUM($J628:AG628),((Input!$J$154+Input!$J$120)*$J$7)/A12taxstdlife))</f>
        <v>0</v>
      </c>
      <c r="AI628" s="161">
        <f>IF(A12taxstdlife="n/a","n/a",IF(AI$3&gt;(A12taxstdlife+$E628),((Input!$J$154+Input!$J$120)*$J$7)-SUM($J628:AH628),((Input!$J$154+Input!$J$120)*$J$7)/A12taxstdlife))</f>
        <v>0</v>
      </c>
      <c r="AJ628" s="161">
        <f>IF(A12taxstdlife="n/a","n/a",IF(AJ$3&gt;(A12taxstdlife+$E628),((Input!$J$154+Input!$J$120)*$J$7)-SUM($J628:AI628),((Input!$J$154+Input!$J$120)*$J$7)/A12taxstdlife))</f>
        <v>0</v>
      </c>
      <c r="AK628" s="161">
        <f>IF(A12taxstdlife="n/a","n/a",IF(AK$3&gt;(A12taxstdlife+$E628),((Input!$J$154+Input!$J$120)*$J$7)-SUM($J628:AJ628),((Input!$J$154+Input!$J$120)*$J$7)/A12taxstdlife))</f>
        <v>0</v>
      </c>
      <c r="AL628" s="161">
        <f>IF(A12taxstdlife="n/a","n/a",IF(AL$3&gt;(A12taxstdlife+$E628),((Input!$J$154+Input!$J$120)*$J$7)-SUM($J628:AK628),((Input!$J$154+Input!$J$120)*$J$7)/A12taxstdlife))</f>
        <v>0</v>
      </c>
      <c r="AM628" s="161">
        <f>IF(A12taxstdlife="n/a","n/a",IF(AM$3&gt;(A12taxstdlife+$E628),((Input!$J$154+Input!$J$120)*$J$7)-SUM($J628:AL628),((Input!$J$154+Input!$J$120)*$J$7)/A12taxstdlife))</f>
        <v>0</v>
      </c>
      <c r="AN628" s="161">
        <f>IF(A12taxstdlife="n/a","n/a",IF(AN$3&gt;(A12taxstdlife+$E628),((Input!$J$154+Input!$J$120)*$J$7)-SUM($J628:AM628),((Input!$J$154+Input!$J$120)*$J$7)/A12taxstdlife))</f>
        <v>0</v>
      </c>
      <c r="AO628" s="161">
        <f>IF(A12taxstdlife="n/a","n/a",IF(AO$3&gt;(A12taxstdlife+$E628),((Input!$J$154+Input!$J$120)*$J$7)-SUM($J628:AN628),((Input!$J$154+Input!$J$120)*$J$7)/A12taxstdlife))</f>
        <v>0</v>
      </c>
      <c r="AP628" s="161">
        <f>IF(A12taxstdlife="n/a","n/a",IF(AP$3&gt;(A12taxstdlife+$E628),((Input!$J$154+Input!$J$120)*$J$7)-SUM($J628:AO628),((Input!$J$154+Input!$J$120)*$J$7)/A12taxstdlife))</f>
        <v>0</v>
      </c>
      <c r="AQ628" s="161">
        <f>IF(A12taxstdlife="n/a","n/a",IF(AQ$3&gt;(A12taxstdlife+$E628),((Input!$J$154+Input!$J$120)*$J$7)-SUM($J628:AP628),((Input!$J$154+Input!$J$120)*$J$7)/A12taxstdlife))</f>
        <v>0</v>
      </c>
      <c r="AR628" s="161">
        <f>IF(A12taxstdlife="n/a","n/a",IF(AR$3&gt;(A12taxstdlife+$E628),((Input!$J$154+Input!$J$120)*$J$7)-SUM($J628:AQ628),((Input!$J$154+Input!$J$120)*$J$7)/A12taxstdlife))</f>
        <v>0</v>
      </c>
      <c r="AS628" s="161">
        <f>IF(A12taxstdlife="n/a","n/a",IF(AS$3&gt;(A12taxstdlife+$E628),((Input!$J$154+Input!$J$120)*$J$7)-SUM($J628:AR628),((Input!$J$154+Input!$J$120)*$J$7)/A12taxstdlife))</f>
        <v>0</v>
      </c>
      <c r="AT628" s="161">
        <f>IF(A12taxstdlife="n/a","n/a",IF(AT$3&gt;(A12taxstdlife+$E628),((Input!$J$154+Input!$J$120)*$J$7)-SUM($J628:AS628),((Input!$J$154+Input!$J$120)*$J$7)/A12taxstdlife))</f>
        <v>0</v>
      </c>
      <c r="AU628" s="161">
        <f>IF(A12taxstdlife="n/a","n/a",IF(AU$3&gt;(A12taxstdlife+$E628),((Input!$J$154+Input!$J$120)*$J$7)-SUM($J628:AT628),((Input!$J$154+Input!$J$120)*$J$7)/A12taxstdlife))</f>
        <v>0</v>
      </c>
      <c r="AV628" s="161">
        <f>IF(A12taxstdlife="n/a","n/a",IF(AV$3&gt;(A12taxstdlife+$E628),((Input!$J$154+Input!$J$120)*$J$7)-SUM($J628:AU628),((Input!$J$154+Input!$J$120)*$J$7)/A12taxstdlife))</f>
        <v>0</v>
      </c>
      <c r="AW628" s="161">
        <f>IF(A12taxstdlife="n/a","n/a",IF(AW$3&gt;(A12taxstdlife+$E628),((Input!$J$154+Input!$J$120)*$J$7)-SUM($J628:AV628),((Input!$J$154+Input!$J$120)*$J$7)/A12taxstdlife))</f>
        <v>0</v>
      </c>
      <c r="AX628" s="161">
        <f>IF(A12taxstdlife="n/a","n/a",IF(AX$3&gt;(A12taxstdlife+$E628),((Input!$J$154+Input!$J$120)*$J$7)-SUM($J628:AW628),((Input!$J$154+Input!$J$120)*$J$7)/A12taxstdlife))</f>
        <v>0</v>
      </c>
      <c r="AY628" s="161">
        <f>IF(A12taxstdlife="n/a","n/a",IF(AY$3&gt;(A12taxstdlife+$E628),((Input!$J$154+Input!$J$120)*$J$7)-SUM($J628:AX628),((Input!$J$154+Input!$J$120)*$J$7)/A12taxstdlife))</f>
        <v>0</v>
      </c>
      <c r="AZ628" s="161">
        <f>IF(A12taxstdlife="n/a","n/a",IF(AZ$3&gt;(A12taxstdlife+$E628),((Input!$J$154+Input!$J$120)*$J$7)-SUM($J628:AY628),((Input!$J$154+Input!$J$120)*$J$7)/A12taxstdlife))</f>
        <v>0</v>
      </c>
      <c r="BA628" s="161">
        <f>IF(A12taxstdlife="n/a","n/a",IF(BA$3&gt;(A12taxstdlife+$E628),((Input!$J$154+Input!$J$120)*$J$7)-SUM($J628:AZ628),((Input!$J$154+Input!$J$120)*$J$7)/A12taxstdlife))</f>
        <v>0</v>
      </c>
      <c r="BB628" s="161">
        <f>IF(A12taxstdlife="n/a","n/a",IF(BB$3&gt;(A12taxstdlife+$E628),((Input!$J$154+Input!$J$120)*$J$7)-SUM($J628:BA628),((Input!$J$154+Input!$J$120)*$J$7)/A12taxstdlife))</f>
        <v>0</v>
      </c>
      <c r="BC628" s="161">
        <f>IF(A12taxstdlife="n/a","n/a",IF(BC$3&gt;(A12taxstdlife+$E628),((Input!$J$154+Input!$J$120)*$J$7)-SUM($J628:BB628),((Input!$J$154+Input!$J$120)*$J$7)/A12taxstdlife))</f>
        <v>0</v>
      </c>
      <c r="BD628" s="161">
        <f>IF(A12taxstdlife="n/a","n/a",IF(BD$3&gt;(A12taxstdlife+$E628),((Input!$J$154+Input!$J$120)*$J$7)-SUM($J628:BC628),((Input!$J$154+Input!$J$120)*$J$7)/A12taxstdlife))</f>
        <v>0</v>
      </c>
      <c r="BE628" s="161">
        <f>IF(A12taxstdlife="n/a","n/a",IF(BE$3&gt;(A12taxstdlife+$E628),((Input!$J$154+Input!$J$120)*$J$7)-SUM($J628:BD628),((Input!$J$154+Input!$J$120)*$J$7)/A12taxstdlife))</f>
        <v>0</v>
      </c>
      <c r="BF628" s="161">
        <f>IF(A12taxstdlife="n/a","n/a",IF(BF$3&gt;(A12taxstdlife+$E628),((Input!$J$154+Input!$J$120)*$J$7)-SUM($J628:BE628),((Input!$J$154+Input!$J$120)*$J$7)/A12taxstdlife))</f>
        <v>0</v>
      </c>
      <c r="BG628" s="161">
        <f>IF(A12taxstdlife="n/a","n/a",IF(BG$3&gt;(A12taxstdlife+$E628),((Input!$J$154+Input!$J$120)*$J$7)-SUM($J628:BF628),((Input!$J$154+Input!$J$120)*$J$7)/A12taxstdlife))</f>
        <v>0</v>
      </c>
      <c r="BH628" s="161">
        <f>IF(A12taxstdlife="n/a","n/a",IF(BH$3&gt;(A12taxstdlife+$E628),((Input!$J$154+Input!$J$120)*$J$7)-SUM($J628:BG628),((Input!$J$154+Input!$J$120)*$J$7)/A12taxstdlife))</f>
        <v>0</v>
      </c>
      <c r="BI628" s="161">
        <f>IF(A12taxstdlife="n/a","n/a",IF(BI$3&gt;(A12taxstdlife+$E628),((Input!$J$154+Input!$J$120)*$J$7)-SUM($J628:BH628),((Input!$J$154+Input!$J$120)*$J$7)/A12taxstdlife))</f>
        <v>0</v>
      </c>
      <c r="BJ628" s="19"/>
      <c r="BK628" s="19"/>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s="5" customFormat="1" hidden="1" outlineLevel="2" x14ac:dyDescent="0.2">
      <c r="A629" s="19"/>
      <c r="B629" s="19"/>
      <c r="C629" s="35"/>
      <c r="D629" s="469"/>
      <c r="E629" s="281">
        <v>5</v>
      </c>
      <c r="F629" s="37"/>
      <c r="G629" s="305"/>
      <c r="H629" s="307"/>
      <c r="I629" s="307"/>
      <c r="J629" s="307"/>
      <c r="K629" s="306"/>
      <c r="L629" s="161">
        <f>IF(A12taxstdlife="n/a","n/a",IF(L$3&gt;(A12taxstdlife+$E629),((Input!$K$154+Input!$K$120)*$K$7)-SUM($K629:K629),((Input!$K$154+Input!$K$120)*$K$7)/A12taxstdlife))</f>
        <v>0</v>
      </c>
      <c r="M629" s="161">
        <f>IF(A12taxstdlife="n/a","n/a",IF(M$3&gt;(A12taxstdlife+$E629),((Input!$K$154+Input!$K$120)*$K$7)-SUM($K629:L629),((Input!$K$154+Input!$K$120)*$K$7)/A12taxstdlife))</f>
        <v>0</v>
      </c>
      <c r="N629" s="161">
        <f>IF(A12taxstdlife="n/a","n/a",IF(N$3&gt;(A12taxstdlife+$E629),((Input!$K$154+Input!$K$120)*$K$7)-SUM($K629:M629),((Input!$K$154+Input!$K$120)*$K$7)/A12taxstdlife))</f>
        <v>0</v>
      </c>
      <c r="O629" s="161">
        <f>IF(A12taxstdlife="n/a","n/a",IF(O$3&gt;(A12taxstdlife+$E629),((Input!$K$154+Input!$K$120)*$K$7)-SUM($K629:N629),((Input!$K$154+Input!$K$120)*$K$7)/A12taxstdlife))</f>
        <v>0</v>
      </c>
      <c r="P629" s="161">
        <f>IF(A12taxstdlife="n/a","n/a",IF(P$3&gt;(A12taxstdlife+$E629),((Input!$K$154+Input!$K$120)*$K$7)-SUM($K629:O629),((Input!$K$154+Input!$K$120)*$K$7)/A12taxstdlife))</f>
        <v>0</v>
      </c>
      <c r="Q629" s="161">
        <f>IF(A12taxstdlife="n/a","n/a",IF(Q$3&gt;(A12taxstdlife+$E629),((Input!$K$154+Input!$K$120)*$K$7)-SUM($K629:P629),((Input!$K$154+Input!$K$120)*$K$7)/A12taxstdlife))</f>
        <v>0</v>
      </c>
      <c r="R629" s="161">
        <f>IF(A12taxstdlife="n/a","n/a",IF(R$3&gt;(A12taxstdlife+$E629),((Input!$K$154+Input!$K$120)*$K$7)-SUM($K629:Q629),((Input!$K$154+Input!$K$120)*$K$7)/A12taxstdlife))</f>
        <v>0</v>
      </c>
      <c r="S629" s="161">
        <f>IF(A12taxstdlife="n/a","n/a",IF(S$3&gt;(A12taxstdlife+$E629),((Input!$K$154+Input!$K$120)*$K$7)-SUM($K629:R629),((Input!$K$154+Input!$K$120)*$K$7)/A12taxstdlife))</f>
        <v>0</v>
      </c>
      <c r="T629" s="161">
        <f>IF(A12taxstdlife="n/a","n/a",IF(T$3&gt;(A12taxstdlife+$E629),((Input!$K$154+Input!$K$120)*$K$7)-SUM($K629:S629),((Input!$K$154+Input!$K$120)*$K$7)/A12taxstdlife))</f>
        <v>0</v>
      </c>
      <c r="U629" s="161">
        <f>IF(A12taxstdlife="n/a","n/a",IF(U$3&gt;(A12taxstdlife+$E629),((Input!$K$154+Input!$K$120)*$K$7)-SUM($K629:T629),((Input!$K$154+Input!$K$120)*$K$7)/A12taxstdlife))</f>
        <v>0</v>
      </c>
      <c r="V629" s="161">
        <f>IF(A12taxstdlife="n/a","n/a",IF(V$3&gt;(A12taxstdlife+$E629),((Input!$K$154+Input!$K$120)*$K$7)-SUM($K629:U629),((Input!$K$154+Input!$K$120)*$K$7)/A12taxstdlife))</f>
        <v>0</v>
      </c>
      <c r="W629" s="161">
        <f>IF(A12taxstdlife="n/a","n/a",IF(W$3&gt;(A12taxstdlife+$E629),((Input!$K$154+Input!$K$120)*$K$7)-SUM($K629:V629),((Input!$K$154+Input!$K$120)*$K$7)/A12taxstdlife))</f>
        <v>0</v>
      </c>
      <c r="X629" s="161">
        <f>IF(A12taxstdlife="n/a","n/a",IF(X$3&gt;(A12taxstdlife+$E629),((Input!$K$154+Input!$K$120)*$K$7)-SUM($K629:W629),((Input!$K$154+Input!$K$120)*$K$7)/A12taxstdlife))</f>
        <v>0</v>
      </c>
      <c r="Y629" s="161">
        <f>IF(A12taxstdlife="n/a","n/a",IF(Y$3&gt;(A12taxstdlife+$E629),((Input!$K$154+Input!$K$120)*$K$7)-SUM($K629:X629),((Input!$K$154+Input!$K$120)*$K$7)/A12taxstdlife))</f>
        <v>0</v>
      </c>
      <c r="Z629" s="161">
        <f>IF(A12taxstdlife="n/a","n/a",IF(Z$3&gt;(A12taxstdlife+$E629),((Input!$K$154+Input!$K$120)*$K$7)-SUM($K629:Y629),((Input!$K$154+Input!$K$120)*$K$7)/A12taxstdlife))</f>
        <v>0</v>
      </c>
      <c r="AA629" s="161">
        <f>IF(A12taxstdlife="n/a","n/a",IF(AA$3&gt;(A12taxstdlife+$E629),((Input!$K$154+Input!$K$120)*$K$7)-SUM($K629:Z629),((Input!$K$154+Input!$K$120)*$K$7)/A12taxstdlife))</f>
        <v>0</v>
      </c>
      <c r="AB629" s="161">
        <f>IF(A12taxstdlife="n/a","n/a",IF(AB$3&gt;(A12taxstdlife+$E629),((Input!$K$154+Input!$K$120)*$K$7)-SUM($K629:AA629),((Input!$K$154+Input!$K$120)*$K$7)/A12taxstdlife))</f>
        <v>0</v>
      </c>
      <c r="AC629" s="161">
        <f>IF(A12taxstdlife="n/a","n/a",IF(AC$3&gt;(A12taxstdlife+$E629),((Input!$K$154+Input!$K$120)*$K$7)-SUM($K629:AB629),((Input!$K$154+Input!$K$120)*$K$7)/A12taxstdlife))</f>
        <v>0</v>
      </c>
      <c r="AD629" s="161">
        <f>IF(A12taxstdlife="n/a","n/a",IF(AD$3&gt;(A12taxstdlife+$E629),((Input!$K$154+Input!$K$120)*$K$7)-SUM($K629:AC629),((Input!$K$154+Input!$K$120)*$K$7)/A12taxstdlife))</f>
        <v>0</v>
      </c>
      <c r="AE629" s="161">
        <f>IF(A12taxstdlife="n/a","n/a",IF(AE$3&gt;(A12taxstdlife+$E629),((Input!$K$154+Input!$K$120)*$K$7)-SUM($K629:AD629),((Input!$K$154+Input!$K$120)*$K$7)/A12taxstdlife))</f>
        <v>0</v>
      </c>
      <c r="AF629" s="161">
        <f>IF(A12taxstdlife="n/a","n/a",IF(AF$3&gt;(A12taxstdlife+$E629),((Input!$K$154+Input!$K$120)*$K$7)-SUM($K629:AE629),((Input!$K$154+Input!$K$120)*$K$7)/A12taxstdlife))</f>
        <v>0</v>
      </c>
      <c r="AG629" s="161">
        <f>IF(A12taxstdlife="n/a","n/a",IF(AG$3&gt;(A12taxstdlife+$E629),((Input!$K$154+Input!$K$120)*$K$7)-SUM($K629:AF629),((Input!$K$154+Input!$K$120)*$K$7)/A12taxstdlife))</f>
        <v>0</v>
      </c>
      <c r="AH629" s="161">
        <f>IF(A12taxstdlife="n/a","n/a",IF(AH$3&gt;(A12taxstdlife+$E629),((Input!$K$154+Input!$K$120)*$K$7)-SUM($K629:AG629),((Input!$K$154+Input!$K$120)*$K$7)/A12taxstdlife))</f>
        <v>0</v>
      </c>
      <c r="AI629" s="161">
        <f>IF(A12taxstdlife="n/a","n/a",IF(AI$3&gt;(A12taxstdlife+$E629),((Input!$K$154+Input!$K$120)*$K$7)-SUM($K629:AH629),((Input!$K$154+Input!$K$120)*$K$7)/A12taxstdlife))</f>
        <v>0</v>
      </c>
      <c r="AJ629" s="161">
        <f>IF(A12taxstdlife="n/a","n/a",IF(AJ$3&gt;(A12taxstdlife+$E629),((Input!$K$154+Input!$K$120)*$K$7)-SUM($K629:AI629),((Input!$K$154+Input!$K$120)*$K$7)/A12taxstdlife))</f>
        <v>0</v>
      </c>
      <c r="AK629" s="161">
        <f>IF(A12taxstdlife="n/a","n/a",IF(AK$3&gt;(A12taxstdlife+$E629),((Input!$K$154+Input!$K$120)*$K$7)-SUM($K629:AJ629),((Input!$K$154+Input!$K$120)*$K$7)/A12taxstdlife))</f>
        <v>0</v>
      </c>
      <c r="AL629" s="161">
        <f>IF(A12taxstdlife="n/a","n/a",IF(AL$3&gt;(A12taxstdlife+$E629),((Input!$K$154+Input!$K$120)*$K$7)-SUM($K629:AK629),((Input!$K$154+Input!$K$120)*$K$7)/A12taxstdlife))</f>
        <v>0</v>
      </c>
      <c r="AM629" s="161">
        <f>IF(A12taxstdlife="n/a","n/a",IF(AM$3&gt;(A12taxstdlife+$E629),((Input!$K$154+Input!$K$120)*$K$7)-SUM($K629:AL629),((Input!$K$154+Input!$K$120)*$K$7)/A12taxstdlife))</f>
        <v>0</v>
      </c>
      <c r="AN629" s="161">
        <f>IF(A12taxstdlife="n/a","n/a",IF(AN$3&gt;(A12taxstdlife+$E629),((Input!$K$154+Input!$K$120)*$K$7)-SUM($K629:AM629),((Input!$K$154+Input!$K$120)*$K$7)/A12taxstdlife))</f>
        <v>0</v>
      </c>
      <c r="AO629" s="161">
        <f>IF(A12taxstdlife="n/a","n/a",IF(AO$3&gt;(A12taxstdlife+$E629),((Input!$K$154+Input!$K$120)*$K$7)-SUM($K629:AN629),((Input!$K$154+Input!$K$120)*$K$7)/A12taxstdlife))</f>
        <v>0</v>
      </c>
      <c r="AP629" s="161">
        <f>IF(A12taxstdlife="n/a","n/a",IF(AP$3&gt;(A12taxstdlife+$E629),((Input!$K$154+Input!$K$120)*$K$7)-SUM($K629:AO629),((Input!$K$154+Input!$K$120)*$K$7)/A12taxstdlife))</f>
        <v>0</v>
      </c>
      <c r="AQ629" s="161">
        <f>IF(A12taxstdlife="n/a","n/a",IF(AQ$3&gt;(A12taxstdlife+$E629),((Input!$K$154+Input!$K$120)*$K$7)-SUM($K629:AP629),((Input!$K$154+Input!$K$120)*$K$7)/A12taxstdlife))</f>
        <v>0</v>
      </c>
      <c r="AR629" s="161">
        <f>IF(A12taxstdlife="n/a","n/a",IF(AR$3&gt;(A12taxstdlife+$E629),((Input!$K$154+Input!$K$120)*$K$7)-SUM($K629:AQ629),((Input!$K$154+Input!$K$120)*$K$7)/A12taxstdlife))</f>
        <v>0</v>
      </c>
      <c r="AS629" s="161">
        <f>IF(A12taxstdlife="n/a","n/a",IF(AS$3&gt;(A12taxstdlife+$E629),((Input!$K$154+Input!$K$120)*$K$7)-SUM($K629:AR629),((Input!$K$154+Input!$K$120)*$K$7)/A12taxstdlife))</f>
        <v>0</v>
      </c>
      <c r="AT629" s="161">
        <f>IF(A12taxstdlife="n/a","n/a",IF(AT$3&gt;(A12taxstdlife+$E629),((Input!$K$154+Input!$K$120)*$K$7)-SUM($K629:AS629),((Input!$K$154+Input!$K$120)*$K$7)/A12taxstdlife))</f>
        <v>0</v>
      </c>
      <c r="AU629" s="161">
        <f>IF(A12taxstdlife="n/a","n/a",IF(AU$3&gt;(A12taxstdlife+$E629),((Input!$K$154+Input!$K$120)*$K$7)-SUM($K629:AT629),((Input!$K$154+Input!$K$120)*$K$7)/A12taxstdlife))</f>
        <v>0</v>
      </c>
      <c r="AV629" s="161">
        <f>IF(A12taxstdlife="n/a","n/a",IF(AV$3&gt;(A12taxstdlife+$E629),((Input!$K$154+Input!$K$120)*$K$7)-SUM($K629:AU629),((Input!$K$154+Input!$K$120)*$K$7)/A12taxstdlife))</f>
        <v>0</v>
      </c>
      <c r="AW629" s="161">
        <f>IF(A12taxstdlife="n/a","n/a",IF(AW$3&gt;(A12taxstdlife+$E629),((Input!$K$154+Input!$K$120)*$K$7)-SUM($K629:AV629),((Input!$K$154+Input!$K$120)*$K$7)/A12taxstdlife))</f>
        <v>0</v>
      </c>
      <c r="AX629" s="161">
        <f>IF(A12taxstdlife="n/a","n/a",IF(AX$3&gt;(A12taxstdlife+$E629),((Input!$K$154+Input!$K$120)*$K$7)-SUM($K629:AW629),((Input!$K$154+Input!$K$120)*$K$7)/A12taxstdlife))</f>
        <v>0</v>
      </c>
      <c r="AY629" s="161">
        <f>IF(A12taxstdlife="n/a","n/a",IF(AY$3&gt;(A12taxstdlife+$E629),((Input!$K$154+Input!$K$120)*$K$7)-SUM($K629:AX629),((Input!$K$154+Input!$K$120)*$K$7)/A12taxstdlife))</f>
        <v>0</v>
      </c>
      <c r="AZ629" s="161">
        <f>IF(A12taxstdlife="n/a","n/a",IF(AZ$3&gt;(A12taxstdlife+$E629),((Input!$K$154+Input!$K$120)*$K$7)-SUM($K629:AY629),((Input!$K$154+Input!$K$120)*$K$7)/A12taxstdlife))</f>
        <v>0</v>
      </c>
      <c r="BA629" s="161">
        <f>IF(A12taxstdlife="n/a","n/a",IF(BA$3&gt;(A12taxstdlife+$E629),((Input!$K$154+Input!$K$120)*$K$7)-SUM($K629:AZ629),((Input!$K$154+Input!$K$120)*$K$7)/A12taxstdlife))</f>
        <v>0</v>
      </c>
      <c r="BB629" s="161">
        <f>IF(A12taxstdlife="n/a","n/a",IF(BB$3&gt;(A12taxstdlife+$E629),((Input!$K$154+Input!$K$120)*$K$7)-SUM($K629:BA629),((Input!$K$154+Input!$K$120)*$K$7)/A12taxstdlife))</f>
        <v>0</v>
      </c>
      <c r="BC629" s="161">
        <f>IF(A12taxstdlife="n/a","n/a",IF(BC$3&gt;(A12taxstdlife+$E629),((Input!$K$154+Input!$K$120)*$K$7)-SUM($K629:BB629),((Input!$K$154+Input!$K$120)*$K$7)/A12taxstdlife))</f>
        <v>0</v>
      </c>
      <c r="BD629" s="161">
        <f>IF(A12taxstdlife="n/a","n/a",IF(BD$3&gt;(A12taxstdlife+$E629),((Input!$K$154+Input!$K$120)*$K$7)-SUM($K629:BC629),((Input!$K$154+Input!$K$120)*$K$7)/A12taxstdlife))</f>
        <v>0</v>
      </c>
      <c r="BE629" s="161">
        <f>IF(A12taxstdlife="n/a","n/a",IF(BE$3&gt;(A12taxstdlife+$E629),((Input!$K$154+Input!$K$120)*$K$7)-SUM($K629:BD629),((Input!$K$154+Input!$K$120)*$K$7)/A12taxstdlife))</f>
        <v>0</v>
      </c>
      <c r="BF629" s="161">
        <f>IF(A12taxstdlife="n/a","n/a",IF(BF$3&gt;(A12taxstdlife+$E629),((Input!$K$154+Input!$K$120)*$K$7)-SUM($K629:BE629),((Input!$K$154+Input!$K$120)*$K$7)/A12taxstdlife))</f>
        <v>0</v>
      </c>
      <c r="BG629" s="161">
        <f>IF(A12taxstdlife="n/a","n/a",IF(BG$3&gt;(A12taxstdlife+$E629),((Input!$K$154+Input!$K$120)*$K$7)-SUM($K629:BF629),((Input!$K$154+Input!$K$120)*$K$7)/A12taxstdlife))</f>
        <v>0</v>
      </c>
      <c r="BH629" s="161">
        <f>IF(A12taxstdlife="n/a","n/a",IF(BH$3&gt;(A12taxstdlife+$E629),((Input!$K$154+Input!$K$120)*$K$7)-SUM($K629:BG629),((Input!$K$154+Input!$K$120)*$K$7)/A12taxstdlife))</f>
        <v>0</v>
      </c>
      <c r="BI629" s="161">
        <f>IF(A12taxstdlife="n/a","n/a",IF(BI$3&gt;(A12taxstdlife+$E629),((Input!$K$154+Input!$K$120)*$K$7)-SUM($K629:BH629),((Input!$K$154+Input!$K$120)*$K$7)/A12taxstdlife))</f>
        <v>0</v>
      </c>
      <c r="BJ629" s="19"/>
      <c r="BK629" s="1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s="5" customFormat="1" hidden="1" outlineLevel="2" x14ac:dyDescent="0.2">
      <c r="A630" s="19"/>
      <c r="B630" s="19"/>
      <c r="C630" s="35"/>
      <c r="D630" s="469"/>
      <c r="E630" s="281">
        <v>6</v>
      </c>
      <c r="F630" s="37"/>
      <c r="G630" s="305"/>
      <c r="H630" s="307"/>
      <c r="I630" s="307"/>
      <c r="J630" s="307"/>
      <c r="K630" s="307"/>
      <c r="L630" s="306"/>
      <c r="M630" s="161">
        <f>IF(A12taxstdlife="n/a","n/a",IF(M$3&gt;(A12taxstdlife+$E630),((Input!$L$154+Input!$L$120)*$L$7)-SUM($L630:L630),((Input!$L$154+Input!$L$120)*$L$7)/A12taxstdlife))</f>
        <v>0</v>
      </c>
      <c r="N630" s="161">
        <f>IF(A12taxstdlife="n/a","n/a",IF(N$3&gt;(A12taxstdlife+$E630),((Input!$L$154+Input!$L$120)*$L$7)-SUM($L630:M630),((Input!$L$154+Input!$L$120)*$L$7)/A12taxstdlife))</f>
        <v>0</v>
      </c>
      <c r="O630" s="161">
        <f>IF(A12taxstdlife="n/a","n/a",IF(O$3&gt;(A12taxstdlife+$E630),((Input!$L$154+Input!$L$120)*$L$7)-SUM($L630:N630),((Input!$L$154+Input!$L$120)*$L$7)/A12taxstdlife))</f>
        <v>0</v>
      </c>
      <c r="P630" s="161">
        <f>IF(A12taxstdlife="n/a","n/a",IF(P$3&gt;(A12taxstdlife+$E630),((Input!$L$154+Input!$L$120)*$L$7)-SUM($L630:O630),((Input!$L$154+Input!$L$120)*$L$7)/A12taxstdlife))</f>
        <v>0</v>
      </c>
      <c r="Q630" s="161">
        <f>IF(A12taxstdlife="n/a","n/a",IF(Q$3&gt;(A12taxstdlife+$E630),((Input!$L$154+Input!$L$120)*$L$7)-SUM($L630:P630),((Input!$L$154+Input!$L$120)*$L$7)/A12taxstdlife))</f>
        <v>0</v>
      </c>
      <c r="R630" s="161">
        <f>IF(A12taxstdlife="n/a","n/a",IF(R$3&gt;(A12taxstdlife+$E630),((Input!$L$154+Input!$L$120)*$L$7)-SUM($L630:Q630),((Input!$L$154+Input!$L$120)*$L$7)/A12taxstdlife))</f>
        <v>0</v>
      </c>
      <c r="S630" s="161">
        <f>IF(A12taxstdlife="n/a","n/a",IF(S$3&gt;(A12taxstdlife+$E630),((Input!$L$154+Input!$L$120)*$L$7)-SUM($L630:R630),((Input!$L$154+Input!$L$120)*$L$7)/A12taxstdlife))</f>
        <v>0</v>
      </c>
      <c r="T630" s="161">
        <f>IF(A12taxstdlife="n/a","n/a",IF(T$3&gt;(A12taxstdlife+$E630),((Input!$L$154+Input!$L$120)*$L$7)-SUM($L630:S630),((Input!$L$154+Input!$L$120)*$L$7)/A12taxstdlife))</f>
        <v>0</v>
      </c>
      <c r="U630" s="161">
        <f>IF(A12taxstdlife="n/a","n/a",IF(U$3&gt;(A12taxstdlife+$E630),((Input!$L$154+Input!$L$120)*$L$7)-SUM($L630:T630),((Input!$L$154+Input!$L$120)*$L$7)/A12taxstdlife))</f>
        <v>0</v>
      </c>
      <c r="V630" s="161">
        <f>IF(A12taxstdlife="n/a","n/a",IF(V$3&gt;(A12taxstdlife+$E630),((Input!$L$154+Input!$L$120)*$L$7)-SUM($L630:U630),((Input!$L$154+Input!$L$120)*$L$7)/A12taxstdlife))</f>
        <v>0</v>
      </c>
      <c r="W630" s="161">
        <f>IF(A12taxstdlife="n/a","n/a",IF(W$3&gt;(A12taxstdlife+$E630),((Input!$L$154+Input!$L$120)*$L$7)-SUM($L630:V630),((Input!$L$154+Input!$L$120)*$L$7)/A12taxstdlife))</f>
        <v>0</v>
      </c>
      <c r="X630" s="161">
        <f>IF(A12taxstdlife="n/a","n/a",IF(X$3&gt;(A12taxstdlife+$E630),((Input!$L$154+Input!$L$120)*$L$7)-SUM($L630:W630),((Input!$L$154+Input!$L$120)*$L$7)/A12taxstdlife))</f>
        <v>0</v>
      </c>
      <c r="Y630" s="161">
        <f>IF(A12taxstdlife="n/a","n/a",IF(Y$3&gt;(A12taxstdlife+$E630),((Input!$L$154+Input!$L$120)*$L$7)-SUM($L630:X630),((Input!$L$154+Input!$L$120)*$L$7)/A12taxstdlife))</f>
        <v>0</v>
      </c>
      <c r="Z630" s="161">
        <f>IF(A12taxstdlife="n/a","n/a",IF(Z$3&gt;(A12taxstdlife+$E630),((Input!$L$154+Input!$L$120)*$L$7)-SUM($L630:Y630),((Input!$L$154+Input!$L$120)*$L$7)/A12taxstdlife))</f>
        <v>0</v>
      </c>
      <c r="AA630" s="161">
        <f>IF(A12taxstdlife="n/a","n/a",IF(AA$3&gt;(A12taxstdlife+$E630),((Input!$L$154+Input!$L$120)*$L$7)-SUM($L630:Z630),((Input!$L$154+Input!$L$120)*$L$7)/A12taxstdlife))</f>
        <v>0</v>
      </c>
      <c r="AB630" s="161">
        <f>IF(A12taxstdlife="n/a","n/a",IF(AB$3&gt;(A12taxstdlife+$E630),((Input!$L$154+Input!$L$120)*$L$7)-SUM($L630:AA630),((Input!$L$154+Input!$L$120)*$L$7)/A12taxstdlife))</f>
        <v>0</v>
      </c>
      <c r="AC630" s="161">
        <f>IF(A12taxstdlife="n/a","n/a",IF(AC$3&gt;(A12taxstdlife+$E630),((Input!$L$154+Input!$L$120)*$L$7)-SUM($L630:AB630),((Input!$L$154+Input!$L$120)*$L$7)/A12taxstdlife))</f>
        <v>0</v>
      </c>
      <c r="AD630" s="161">
        <f>IF(A12taxstdlife="n/a","n/a",IF(AD$3&gt;(A12taxstdlife+$E630),((Input!$L$154+Input!$L$120)*$L$7)-SUM($L630:AC630),((Input!$L$154+Input!$L$120)*$L$7)/A12taxstdlife))</f>
        <v>0</v>
      </c>
      <c r="AE630" s="161">
        <f>IF(A12taxstdlife="n/a","n/a",IF(AE$3&gt;(A12taxstdlife+$E630),((Input!$L$154+Input!$L$120)*$L$7)-SUM($L630:AD630),((Input!$L$154+Input!$L$120)*$L$7)/A12taxstdlife))</f>
        <v>0</v>
      </c>
      <c r="AF630" s="161">
        <f>IF(A12taxstdlife="n/a","n/a",IF(AF$3&gt;(A12taxstdlife+$E630),((Input!$L$154+Input!$L$120)*$L$7)-SUM($L630:AE630),((Input!$L$154+Input!$L$120)*$L$7)/A12taxstdlife))</f>
        <v>0</v>
      </c>
      <c r="AG630" s="161">
        <f>IF(A12taxstdlife="n/a","n/a",IF(AG$3&gt;(A12taxstdlife+$E630),((Input!$L$154+Input!$L$120)*$L$7)-SUM($L630:AF630),((Input!$L$154+Input!$L$120)*$L$7)/A12taxstdlife))</f>
        <v>0</v>
      </c>
      <c r="AH630" s="161">
        <f>IF(A12taxstdlife="n/a","n/a",IF(AH$3&gt;(A12taxstdlife+$E630),((Input!$L$154+Input!$L$120)*$L$7)-SUM($L630:AG630),((Input!$L$154+Input!$L$120)*$L$7)/A12taxstdlife))</f>
        <v>0</v>
      </c>
      <c r="AI630" s="161">
        <f>IF(A12taxstdlife="n/a","n/a",IF(AI$3&gt;(A12taxstdlife+$E630),((Input!$L$154+Input!$L$120)*$L$7)-SUM($L630:AH630),((Input!$L$154+Input!$L$120)*$L$7)/A12taxstdlife))</f>
        <v>0</v>
      </c>
      <c r="AJ630" s="161">
        <f>IF(A12taxstdlife="n/a","n/a",IF(AJ$3&gt;(A12taxstdlife+$E630),((Input!$L$154+Input!$L$120)*$L$7)-SUM($L630:AI630),((Input!$L$154+Input!$L$120)*$L$7)/A12taxstdlife))</f>
        <v>0</v>
      </c>
      <c r="AK630" s="161">
        <f>IF(A12taxstdlife="n/a","n/a",IF(AK$3&gt;(A12taxstdlife+$E630),((Input!$L$154+Input!$L$120)*$L$7)-SUM($L630:AJ630),((Input!$L$154+Input!$L$120)*$L$7)/A12taxstdlife))</f>
        <v>0</v>
      </c>
      <c r="AL630" s="161">
        <f>IF(A12taxstdlife="n/a","n/a",IF(AL$3&gt;(A12taxstdlife+$E630),((Input!$L$154+Input!$L$120)*$L$7)-SUM($L630:AK630),((Input!$L$154+Input!$L$120)*$L$7)/A12taxstdlife))</f>
        <v>0</v>
      </c>
      <c r="AM630" s="161">
        <f>IF(A12taxstdlife="n/a","n/a",IF(AM$3&gt;(A12taxstdlife+$E630),((Input!$L$154+Input!$L$120)*$L$7)-SUM($L630:AL630),((Input!$L$154+Input!$L$120)*$L$7)/A12taxstdlife))</f>
        <v>0</v>
      </c>
      <c r="AN630" s="161">
        <f>IF(A12taxstdlife="n/a","n/a",IF(AN$3&gt;(A12taxstdlife+$E630),((Input!$L$154+Input!$L$120)*$L$7)-SUM($L630:AM630),((Input!$L$154+Input!$L$120)*$L$7)/A12taxstdlife))</f>
        <v>0</v>
      </c>
      <c r="AO630" s="161">
        <f>IF(A12taxstdlife="n/a","n/a",IF(AO$3&gt;(A12taxstdlife+$E630),((Input!$L$154+Input!$L$120)*$L$7)-SUM($L630:AN630),((Input!$L$154+Input!$L$120)*$L$7)/A12taxstdlife))</f>
        <v>0</v>
      </c>
      <c r="AP630" s="161">
        <f>IF(A12taxstdlife="n/a","n/a",IF(AP$3&gt;(A12taxstdlife+$E630),((Input!$L$154+Input!$L$120)*$L$7)-SUM($L630:AO630),((Input!$L$154+Input!$L$120)*$L$7)/A12taxstdlife))</f>
        <v>0</v>
      </c>
      <c r="AQ630" s="161">
        <f>IF(A12taxstdlife="n/a","n/a",IF(AQ$3&gt;(A12taxstdlife+$E630),((Input!$L$154+Input!$L$120)*$L$7)-SUM($L630:AP630),((Input!$L$154+Input!$L$120)*$L$7)/A12taxstdlife))</f>
        <v>0</v>
      </c>
      <c r="AR630" s="161">
        <f>IF(A12taxstdlife="n/a","n/a",IF(AR$3&gt;(A12taxstdlife+$E630),((Input!$L$154+Input!$L$120)*$L$7)-SUM($L630:AQ630),((Input!$L$154+Input!$L$120)*$L$7)/A12taxstdlife))</f>
        <v>0</v>
      </c>
      <c r="AS630" s="161">
        <f>IF(A12taxstdlife="n/a","n/a",IF(AS$3&gt;(A12taxstdlife+$E630),((Input!$L$154+Input!$L$120)*$L$7)-SUM($L630:AR630),((Input!$L$154+Input!$L$120)*$L$7)/A12taxstdlife))</f>
        <v>0</v>
      </c>
      <c r="AT630" s="161">
        <f>IF(A12taxstdlife="n/a","n/a",IF(AT$3&gt;(A12taxstdlife+$E630),((Input!$L$154+Input!$L$120)*$L$7)-SUM($L630:AS630),((Input!$L$154+Input!$L$120)*$L$7)/A12taxstdlife))</f>
        <v>0</v>
      </c>
      <c r="AU630" s="161">
        <f>IF(A12taxstdlife="n/a","n/a",IF(AU$3&gt;(A12taxstdlife+$E630),((Input!$L$154+Input!$L$120)*$L$7)-SUM($L630:AT630),((Input!$L$154+Input!$L$120)*$L$7)/A12taxstdlife))</f>
        <v>0</v>
      </c>
      <c r="AV630" s="161">
        <f>IF(A12taxstdlife="n/a","n/a",IF(AV$3&gt;(A12taxstdlife+$E630),((Input!$L$154+Input!$L$120)*$L$7)-SUM($L630:AU630),((Input!$L$154+Input!$L$120)*$L$7)/A12taxstdlife))</f>
        <v>0</v>
      </c>
      <c r="AW630" s="161">
        <f>IF(A12taxstdlife="n/a","n/a",IF(AW$3&gt;(A12taxstdlife+$E630),((Input!$L$154+Input!$L$120)*$L$7)-SUM($L630:AV630),((Input!$L$154+Input!$L$120)*$L$7)/A12taxstdlife))</f>
        <v>0</v>
      </c>
      <c r="AX630" s="161">
        <f>IF(A12taxstdlife="n/a","n/a",IF(AX$3&gt;(A12taxstdlife+$E630),((Input!$L$154+Input!$L$120)*$L$7)-SUM($L630:AW630),((Input!$L$154+Input!$L$120)*$L$7)/A12taxstdlife))</f>
        <v>0</v>
      </c>
      <c r="AY630" s="161">
        <f>IF(A12taxstdlife="n/a","n/a",IF(AY$3&gt;(A12taxstdlife+$E630),((Input!$L$154+Input!$L$120)*$L$7)-SUM($L630:AX630),((Input!$L$154+Input!$L$120)*$L$7)/A12taxstdlife))</f>
        <v>0</v>
      </c>
      <c r="AZ630" s="161">
        <f>IF(A12taxstdlife="n/a","n/a",IF(AZ$3&gt;(A12taxstdlife+$E630),((Input!$L$154+Input!$L$120)*$L$7)-SUM($L630:AY630),((Input!$L$154+Input!$L$120)*$L$7)/A12taxstdlife))</f>
        <v>0</v>
      </c>
      <c r="BA630" s="161">
        <f>IF(A12taxstdlife="n/a","n/a",IF(BA$3&gt;(A12taxstdlife+$E630),((Input!$L$154+Input!$L$120)*$L$7)-SUM($L630:AZ630),((Input!$L$154+Input!$L$120)*$L$7)/A12taxstdlife))</f>
        <v>0</v>
      </c>
      <c r="BB630" s="161">
        <f>IF(A12taxstdlife="n/a","n/a",IF(BB$3&gt;(A12taxstdlife+$E630),((Input!$L$154+Input!$L$120)*$L$7)-SUM($L630:BA630),((Input!$L$154+Input!$L$120)*$L$7)/A12taxstdlife))</f>
        <v>0</v>
      </c>
      <c r="BC630" s="161">
        <f>IF(A12taxstdlife="n/a","n/a",IF(BC$3&gt;(A12taxstdlife+$E630),((Input!$L$154+Input!$L$120)*$L$7)-SUM($L630:BB630),((Input!$L$154+Input!$L$120)*$L$7)/A12taxstdlife))</f>
        <v>0</v>
      </c>
      <c r="BD630" s="161">
        <f>IF(A12taxstdlife="n/a","n/a",IF(BD$3&gt;(A12taxstdlife+$E630),((Input!$L$154+Input!$L$120)*$L$7)-SUM($L630:BC630),((Input!$L$154+Input!$L$120)*$L$7)/A12taxstdlife))</f>
        <v>0</v>
      </c>
      <c r="BE630" s="161">
        <f>IF(A12taxstdlife="n/a","n/a",IF(BE$3&gt;(A12taxstdlife+$E630),((Input!$L$154+Input!$L$120)*$L$7)-SUM($L630:BD630),((Input!$L$154+Input!$L$120)*$L$7)/A12taxstdlife))</f>
        <v>0</v>
      </c>
      <c r="BF630" s="161">
        <f>IF(A12taxstdlife="n/a","n/a",IF(BF$3&gt;(A12taxstdlife+$E630),((Input!$L$154+Input!$L$120)*$L$7)-SUM($L630:BE630),((Input!$L$154+Input!$L$120)*$L$7)/A12taxstdlife))</f>
        <v>0</v>
      </c>
      <c r="BG630" s="161">
        <f>IF(A12taxstdlife="n/a","n/a",IF(BG$3&gt;(A12taxstdlife+$E630),((Input!$L$154+Input!$L$120)*$L$7)-SUM($L630:BF630),((Input!$L$154+Input!$L$120)*$L$7)/A12taxstdlife))</f>
        <v>0</v>
      </c>
      <c r="BH630" s="161">
        <f>IF(A12taxstdlife="n/a","n/a",IF(BH$3&gt;(A12taxstdlife+$E630),((Input!$L$154+Input!$L$120)*$L$7)-SUM($L630:BG630),((Input!$L$154+Input!$L$120)*$L$7)/A12taxstdlife))</f>
        <v>0</v>
      </c>
      <c r="BI630" s="161">
        <f>IF(A12taxstdlife="n/a","n/a",IF(BI$3&gt;(A12taxstdlife+$E630),((Input!$L$154+Input!$L$120)*$L$7)-SUM($L630:BH630),((Input!$L$154+Input!$L$120)*$L$7)/A12taxstdlife))</f>
        <v>0</v>
      </c>
      <c r="BJ630" s="19"/>
      <c r="BK630" s="19"/>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s="5" customFormat="1" hidden="1" outlineLevel="2" x14ac:dyDescent="0.2">
      <c r="A631" s="19"/>
      <c r="B631" s="19"/>
      <c r="C631" s="35"/>
      <c r="D631" s="469"/>
      <c r="E631" s="281">
        <v>7</v>
      </c>
      <c r="F631" s="37"/>
      <c r="G631" s="305"/>
      <c r="H631" s="307"/>
      <c r="I631" s="307"/>
      <c r="J631" s="307"/>
      <c r="K631" s="307"/>
      <c r="L631" s="307"/>
      <c r="M631" s="306"/>
      <c r="N631" s="161">
        <f>IF(A12taxstdlife="n/a","n/a",IF(N$3&gt;(A12taxstdlife+$E631),((Input!$M$154+Input!$M$120)*$M$7)-SUM($M631:M631),((Input!$M$154+Input!$M$120)*$M$7)/A12taxstdlife))</f>
        <v>0</v>
      </c>
      <c r="O631" s="161">
        <f>IF(A12taxstdlife="n/a","n/a",IF(O$3&gt;(A12taxstdlife+$E631),((Input!$M$154+Input!$M$120)*$M$7)-SUM($M631:N631),((Input!$M$154+Input!$M$120)*$M$7)/A12taxstdlife))</f>
        <v>0</v>
      </c>
      <c r="P631" s="161">
        <f>IF(A12taxstdlife="n/a","n/a",IF(P$3&gt;(A12taxstdlife+$E631),((Input!$M$154+Input!$M$120)*$M$7)-SUM($M631:O631),((Input!$M$154+Input!$M$120)*$M$7)/A12taxstdlife))</f>
        <v>0</v>
      </c>
      <c r="Q631" s="161">
        <f>IF(A12taxstdlife="n/a","n/a",IF(Q$3&gt;(A12taxstdlife+$E631),((Input!$M$154+Input!$M$120)*$M$7)-SUM($M631:P631),((Input!$M$154+Input!$M$120)*$M$7)/A12taxstdlife))</f>
        <v>0</v>
      </c>
      <c r="R631" s="161">
        <f>IF(A12taxstdlife="n/a","n/a",IF(R$3&gt;(A12taxstdlife+$E631),((Input!$M$154+Input!$M$120)*$M$7)-SUM($M631:Q631),((Input!$M$154+Input!$M$120)*$M$7)/A12taxstdlife))</f>
        <v>0</v>
      </c>
      <c r="S631" s="161">
        <f>IF(A12taxstdlife="n/a","n/a",IF(S$3&gt;(A12taxstdlife+$E631),((Input!$M$154+Input!$M$120)*$M$7)-SUM($M631:R631),((Input!$M$154+Input!$M$120)*$M$7)/A12taxstdlife))</f>
        <v>0</v>
      </c>
      <c r="T631" s="161">
        <f>IF(A12taxstdlife="n/a","n/a",IF(T$3&gt;(A12taxstdlife+$E631),((Input!$M$154+Input!$M$120)*$M$7)-SUM($M631:S631),((Input!$M$154+Input!$M$120)*$M$7)/A12taxstdlife))</f>
        <v>0</v>
      </c>
      <c r="U631" s="161">
        <f>IF(A12taxstdlife="n/a","n/a",IF(U$3&gt;(A12taxstdlife+$E631),((Input!$M$154+Input!$M$120)*$M$7)-SUM($M631:T631),((Input!$M$154+Input!$M$120)*$M$7)/A12taxstdlife))</f>
        <v>0</v>
      </c>
      <c r="V631" s="161">
        <f>IF(A12taxstdlife="n/a","n/a",IF(V$3&gt;(A12taxstdlife+$E631),((Input!$M$154+Input!$M$120)*$M$7)-SUM($M631:U631),((Input!$M$154+Input!$M$120)*$M$7)/A12taxstdlife))</f>
        <v>0</v>
      </c>
      <c r="W631" s="161">
        <f>IF(A12taxstdlife="n/a","n/a",IF(W$3&gt;(A12taxstdlife+$E631),((Input!$M$154+Input!$M$120)*$M$7)-SUM($M631:V631),((Input!$M$154+Input!$M$120)*$M$7)/A12taxstdlife))</f>
        <v>0</v>
      </c>
      <c r="X631" s="161">
        <f>IF(A12taxstdlife="n/a","n/a",IF(X$3&gt;(A12taxstdlife+$E631),((Input!$M$154+Input!$M$120)*$M$7)-SUM($M631:W631),((Input!$M$154+Input!$M$120)*$M$7)/A12taxstdlife))</f>
        <v>0</v>
      </c>
      <c r="Y631" s="161">
        <f>IF(A12taxstdlife="n/a","n/a",IF(Y$3&gt;(A12taxstdlife+$E631),((Input!$M$154+Input!$M$120)*$M$7)-SUM($M631:X631),((Input!$M$154+Input!$M$120)*$M$7)/A12taxstdlife))</f>
        <v>0</v>
      </c>
      <c r="Z631" s="161">
        <f>IF(A12taxstdlife="n/a","n/a",IF(Z$3&gt;(A12taxstdlife+$E631),((Input!$M$154+Input!$M$120)*$M$7)-SUM($M631:Y631),((Input!$M$154+Input!$M$120)*$M$7)/A12taxstdlife))</f>
        <v>0</v>
      </c>
      <c r="AA631" s="161">
        <f>IF(A12taxstdlife="n/a","n/a",IF(AA$3&gt;(A12taxstdlife+$E631),((Input!$M$154+Input!$M$120)*$M$7)-SUM($M631:Z631),((Input!$M$154+Input!$M$120)*$M$7)/A12taxstdlife))</f>
        <v>0</v>
      </c>
      <c r="AB631" s="161">
        <f>IF(A12taxstdlife="n/a","n/a",IF(AB$3&gt;(A12taxstdlife+$E631),((Input!$M$154+Input!$M$120)*$M$7)-SUM($M631:AA631),((Input!$M$154+Input!$M$120)*$M$7)/A12taxstdlife))</f>
        <v>0</v>
      </c>
      <c r="AC631" s="161">
        <f>IF(A12taxstdlife="n/a","n/a",IF(AC$3&gt;(A12taxstdlife+$E631),((Input!$M$154+Input!$M$120)*$M$7)-SUM($M631:AB631),((Input!$M$154+Input!$M$120)*$M$7)/A12taxstdlife))</f>
        <v>0</v>
      </c>
      <c r="AD631" s="161">
        <f>IF(A12taxstdlife="n/a","n/a",IF(AD$3&gt;(A12taxstdlife+$E631),((Input!$M$154+Input!$M$120)*$M$7)-SUM($M631:AC631),((Input!$M$154+Input!$M$120)*$M$7)/A12taxstdlife))</f>
        <v>0</v>
      </c>
      <c r="AE631" s="161">
        <f>IF(A12taxstdlife="n/a","n/a",IF(AE$3&gt;(A12taxstdlife+$E631),((Input!$M$154+Input!$M$120)*$M$7)-SUM($M631:AD631),((Input!$M$154+Input!$M$120)*$M$7)/A12taxstdlife))</f>
        <v>0</v>
      </c>
      <c r="AF631" s="161">
        <f>IF(A12taxstdlife="n/a","n/a",IF(AF$3&gt;(A12taxstdlife+$E631),((Input!$M$154+Input!$M$120)*$M$7)-SUM($M631:AE631),((Input!$M$154+Input!$M$120)*$M$7)/A12taxstdlife))</f>
        <v>0</v>
      </c>
      <c r="AG631" s="161">
        <f>IF(A12taxstdlife="n/a","n/a",IF(AG$3&gt;(A12taxstdlife+$E631),((Input!$M$154+Input!$M$120)*$M$7)-SUM($M631:AF631),((Input!$M$154+Input!$M$120)*$M$7)/A12taxstdlife))</f>
        <v>0</v>
      </c>
      <c r="AH631" s="161">
        <f>IF(A12taxstdlife="n/a","n/a",IF(AH$3&gt;(A12taxstdlife+$E631),((Input!$M$154+Input!$M$120)*$M$7)-SUM($M631:AG631),((Input!$M$154+Input!$M$120)*$M$7)/A12taxstdlife))</f>
        <v>0</v>
      </c>
      <c r="AI631" s="161">
        <f>IF(A12taxstdlife="n/a","n/a",IF(AI$3&gt;(A12taxstdlife+$E631),((Input!$M$154+Input!$M$120)*$M$7)-SUM($M631:AH631),((Input!$M$154+Input!$M$120)*$M$7)/A12taxstdlife))</f>
        <v>0</v>
      </c>
      <c r="AJ631" s="161">
        <f>IF(A12taxstdlife="n/a","n/a",IF(AJ$3&gt;(A12taxstdlife+$E631),((Input!$M$154+Input!$M$120)*$M$7)-SUM($M631:AI631),((Input!$M$154+Input!$M$120)*$M$7)/A12taxstdlife))</f>
        <v>0</v>
      </c>
      <c r="AK631" s="161">
        <f>IF(A12taxstdlife="n/a","n/a",IF(AK$3&gt;(A12taxstdlife+$E631),((Input!$M$154+Input!$M$120)*$M$7)-SUM($M631:AJ631),((Input!$M$154+Input!$M$120)*$M$7)/A12taxstdlife))</f>
        <v>0</v>
      </c>
      <c r="AL631" s="161">
        <f>IF(A12taxstdlife="n/a","n/a",IF(AL$3&gt;(A12taxstdlife+$E631),((Input!$M$154+Input!$M$120)*$M$7)-SUM($M631:AK631),((Input!$M$154+Input!$M$120)*$M$7)/A12taxstdlife))</f>
        <v>0</v>
      </c>
      <c r="AM631" s="161">
        <f>IF(A12taxstdlife="n/a","n/a",IF(AM$3&gt;(A12taxstdlife+$E631),((Input!$M$154+Input!$M$120)*$M$7)-SUM($M631:AL631),((Input!$M$154+Input!$M$120)*$M$7)/A12taxstdlife))</f>
        <v>0</v>
      </c>
      <c r="AN631" s="161">
        <f>IF(A12taxstdlife="n/a","n/a",IF(AN$3&gt;(A12taxstdlife+$E631),((Input!$M$154+Input!$M$120)*$M$7)-SUM($M631:AM631),((Input!$M$154+Input!$M$120)*$M$7)/A12taxstdlife))</f>
        <v>0</v>
      </c>
      <c r="AO631" s="161">
        <f>IF(A12taxstdlife="n/a","n/a",IF(AO$3&gt;(A12taxstdlife+$E631),((Input!$M$154+Input!$M$120)*$M$7)-SUM($M631:AN631),((Input!$M$154+Input!$M$120)*$M$7)/A12taxstdlife))</f>
        <v>0</v>
      </c>
      <c r="AP631" s="161">
        <f>IF(A12taxstdlife="n/a","n/a",IF(AP$3&gt;(A12taxstdlife+$E631),((Input!$M$154+Input!$M$120)*$M$7)-SUM($M631:AO631),((Input!$M$154+Input!$M$120)*$M$7)/A12taxstdlife))</f>
        <v>0</v>
      </c>
      <c r="AQ631" s="161">
        <f>IF(A12taxstdlife="n/a","n/a",IF(AQ$3&gt;(A12taxstdlife+$E631),((Input!$M$154+Input!$M$120)*$M$7)-SUM($M631:AP631),((Input!$M$154+Input!$M$120)*$M$7)/A12taxstdlife))</f>
        <v>0</v>
      </c>
      <c r="AR631" s="161">
        <f>IF(A12taxstdlife="n/a","n/a",IF(AR$3&gt;(A12taxstdlife+$E631),((Input!$M$154+Input!$M$120)*$M$7)-SUM($M631:AQ631),((Input!$M$154+Input!$M$120)*$M$7)/A12taxstdlife))</f>
        <v>0</v>
      </c>
      <c r="AS631" s="161">
        <f>IF(A12taxstdlife="n/a","n/a",IF(AS$3&gt;(A12taxstdlife+$E631),((Input!$M$154+Input!$M$120)*$M$7)-SUM($M631:AR631),((Input!$M$154+Input!$M$120)*$M$7)/A12taxstdlife))</f>
        <v>0</v>
      </c>
      <c r="AT631" s="161">
        <f>IF(A12taxstdlife="n/a","n/a",IF(AT$3&gt;(A12taxstdlife+$E631),((Input!$M$154+Input!$M$120)*$M$7)-SUM($M631:AS631),((Input!$M$154+Input!$M$120)*$M$7)/A12taxstdlife))</f>
        <v>0</v>
      </c>
      <c r="AU631" s="161">
        <f>IF(A12taxstdlife="n/a","n/a",IF(AU$3&gt;(A12taxstdlife+$E631),((Input!$M$154+Input!$M$120)*$M$7)-SUM($M631:AT631),((Input!$M$154+Input!$M$120)*$M$7)/A12taxstdlife))</f>
        <v>0</v>
      </c>
      <c r="AV631" s="161">
        <f>IF(A12taxstdlife="n/a","n/a",IF(AV$3&gt;(A12taxstdlife+$E631),((Input!$M$154+Input!$M$120)*$M$7)-SUM($M631:AU631),((Input!$M$154+Input!$M$120)*$M$7)/A12taxstdlife))</f>
        <v>0</v>
      </c>
      <c r="AW631" s="161">
        <f>IF(A12taxstdlife="n/a","n/a",IF(AW$3&gt;(A12taxstdlife+$E631),((Input!$M$154+Input!$M$120)*$M$7)-SUM($M631:AV631),((Input!$M$154+Input!$M$120)*$M$7)/A12taxstdlife))</f>
        <v>0</v>
      </c>
      <c r="AX631" s="161">
        <f>IF(A12taxstdlife="n/a","n/a",IF(AX$3&gt;(A12taxstdlife+$E631),((Input!$M$154+Input!$M$120)*$M$7)-SUM($M631:AW631),((Input!$M$154+Input!$M$120)*$M$7)/A12taxstdlife))</f>
        <v>0</v>
      </c>
      <c r="AY631" s="161">
        <f>IF(A12taxstdlife="n/a","n/a",IF(AY$3&gt;(A12taxstdlife+$E631),((Input!$M$154+Input!$M$120)*$M$7)-SUM($M631:AX631),((Input!$M$154+Input!$M$120)*$M$7)/A12taxstdlife))</f>
        <v>0</v>
      </c>
      <c r="AZ631" s="161">
        <f>IF(A12taxstdlife="n/a","n/a",IF(AZ$3&gt;(A12taxstdlife+$E631),((Input!$M$154+Input!$M$120)*$M$7)-SUM($M631:AY631),((Input!$M$154+Input!$M$120)*$M$7)/A12taxstdlife))</f>
        <v>0</v>
      </c>
      <c r="BA631" s="161">
        <f>IF(A12taxstdlife="n/a","n/a",IF(BA$3&gt;(A12taxstdlife+$E631),((Input!$M$154+Input!$M$120)*$M$7)-SUM($M631:AZ631),((Input!$M$154+Input!$M$120)*$M$7)/A12taxstdlife))</f>
        <v>0</v>
      </c>
      <c r="BB631" s="161">
        <f>IF(A12taxstdlife="n/a","n/a",IF(BB$3&gt;(A12taxstdlife+$E631),((Input!$M$154+Input!$M$120)*$M$7)-SUM($M631:BA631),((Input!$M$154+Input!$M$120)*$M$7)/A12taxstdlife))</f>
        <v>0</v>
      </c>
      <c r="BC631" s="161">
        <f>IF(A12taxstdlife="n/a","n/a",IF(BC$3&gt;(A12taxstdlife+$E631),((Input!$M$154+Input!$M$120)*$M$7)-SUM($M631:BB631),((Input!$M$154+Input!$M$120)*$M$7)/A12taxstdlife))</f>
        <v>0</v>
      </c>
      <c r="BD631" s="161">
        <f>IF(A12taxstdlife="n/a","n/a",IF(BD$3&gt;(A12taxstdlife+$E631),((Input!$M$154+Input!$M$120)*$M$7)-SUM($M631:BC631),((Input!$M$154+Input!$M$120)*$M$7)/A12taxstdlife))</f>
        <v>0</v>
      </c>
      <c r="BE631" s="161">
        <f>IF(A12taxstdlife="n/a","n/a",IF(BE$3&gt;(A12taxstdlife+$E631),((Input!$M$154+Input!$M$120)*$M$7)-SUM($M631:BD631),((Input!$M$154+Input!$M$120)*$M$7)/A12taxstdlife))</f>
        <v>0</v>
      </c>
      <c r="BF631" s="161">
        <f>IF(A12taxstdlife="n/a","n/a",IF(BF$3&gt;(A12taxstdlife+$E631),((Input!$M$154+Input!$M$120)*$M$7)-SUM($M631:BE631),((Input!$M$154+Input!$M$120)*$M$7)/A12taxstdlife))</f>
        <v>0</v>
      </c>
      <c r="BG631" s="161">
        <f>IF(A12taxstdlife="n/a","n/a",IF(BG$3&gt;(A12taxstdlife+$E631),((Input!$M$154+Input!$M$120)*$M$7)-SUM($M631:BF631),((Input!$M$154+Input!$M$120)*$M$7)/A12taxstdlife))</f>
        <v>0</v>
      </c>
      <c r="BH631" s="161">
        <f>IF(A12taxstdlife="n/a","n/a",IF(BH$3&gt;(A12taxstdlife+$E631),((Input!$M$154+Input!$M$120)*$M$7)-SUM($M631:BG631),((Input!$M$154+Input!$M$120)*$M$7)/A12taxstdlife))</f>
        <v>0</v>
      </c>
      <c r="BI631" s="161">
        <f>IF(A12taxstdlife="n/a","n/a",IF(BI$3&gt;(A12taxstdlife+$E631),((Input!$M$154+Input!$M$120)*$M$7)-SUM($M631:BH631),((Input!$M$154+Input!$M$120)*$M$7)/A12taxstdlife))</f>
        <v>0</v>
      </c>
      <c r="BJ631" s="19"/>
      <c r="BK631" s="19"/>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s="5" customFormat="1" hidden="1" outlineLevel="2" x14ac:dyDescent="0.2">
      <c r="A632" s="19"/>
      <c r="B632" s="19"/>
      <c r="C632" s="35"/>
      <c r="D632" s="469"/>
      <c r="E632" s="281">
        <v>8</v>
      </c>
      <c r="F632" s="37"/>
      <c r="G632" s="305"/>
      <c r="H632" s="307"/>
      <c r="I632" s="307"/>
      <c r="J632" s="307"/>
      <c r="K632" s="307"/>
      <c r="L632" s="307"/>
      <c r="M632" s="307"/>
      <c r="N632" s="306"/>
      <c r="O632" s="161">
        <f>IF(A12taxstdlife="n/a","n/a",IF(O$3&gt;(A12taxstdlife+$E632),((Input!$N$154+Input!$N$120)*$N$7)-SUM($N632:N632),((Input!$N$154+Input!$N$120)*$N$7)/A12taxstdlife))</f>
        <v>0</v>
      </c>
      <c r="P632" s="161">
        <f>IF(A12taxstdlife="n/a","n/a",IF(P$3&gt;(A12taxstdlife+$E632),((Input!$N$154+Input!$N$120)*$N$7)-SUM($N632:O632),((Input!$N$154+Input!$N$120)*$N$7)/A12taxstdlife))</f>
        <v>0</v>
      </c>
      <c r="Q632" s="161">
        <f>IF(A12taxstdlife="n/a","n/a",IF(Q$3&gt;(A12taxstdlife+$E632),((Input!$N$154+Input!$N$120)*$N$7)-SUM($N632:P632),((Input!$N$154+Input!$N$120)*$N$7)/A12taxstdlife))</f>
        <v>0</v>
      </c>
      <c r="R632" s="161">
        <f>IF(A12taxstdlife="n/a","n/a",IF(R$3&gt;(A12taxstdlife+$E632),((Input!$N$154+Input!$N$120)*$N$7)-SUM($N632:Q632),((Input!$N$154+Input!$N$120)*$N$7)/A12taxstdlife))</f>
        <v>0</v>
      </c>
      <c r="S632" s="161">
        <f>IF(A12taxstdlife="n/a","n/a",IF(S$3&gt;(A12taxstdlife+$E632),((Input!$N$154+Input!$N$120)*$N$7)-SUM($N632:R632),((Input!$N$154+Input!$N$120)*$N$7)/A12taxstdlife))</f>
        <v>0</v>
      </c>
      <c r="T632" s="161">
        <f>IF(A12taxstdlife="n/a","n/a",IF(T$3&gt;(A12taxstdlife+$E632),((Input!$N$154+Input!$N$120)*$N$7)-SUM($N632:S632),((Input!$N$154+Input!$N$120)*$N$7)/A12taxstdlife))</f>
        <v>0</v>
      </c>
      <c r="U632" s="161">
        <f>IF(A12taxstdlife="n/a","n/a",IF(U$3&gt;(A12taxstdlife+$E632),((Input!$N$154+Input!$N$120)*$N$7)-SUM($N632:T632),((Input!$N$154+Input!$N$120)*$N$7)/A12taxstdlife))</f>
        <v>0</v>
      </c>
      <c r="V632" s="161">
        <f>IF(A12taxstdlife="n/a","n/a",IF(V$3&gt;(A12taxstdlife+$E632),((Input!$N$154+Input!$N$120)*$N$7)-SUM($N632:U632),((Input!$N$154+Input!$N$120)*$N$7)/A12taxstdlife))</f>
        <v>0</v>
      </c>
      <c r="W632" s="161">
        <f>IF(A12taxstdlife="n/a","n/a",IF(W$3&gt;(A12taxstdlife+$E632),((Input!$N$154+Input!$N$120)*$N$7)-SUM($N632:V632),((Input!$N$154+Input!$N$120)*$N$7)/A12taxstdlife))</f>
        <v>0</v>
      </c>
      <c r="X632" s="161">
        <f>IF(A12taxstdlife="n/a","n/a",IF(X$3&gt;(A12taxstdlife+$E632),((Input!$N$154+Input!$N$120)*$N$7)-SUM($N632:W632),((Input!$N$154+Input!$N$120)*$N$7)/A12taxstdlife))</f>
        <v>0</v>
      </c>
      <c r="Y632" s="161">
        <f>IF(A12taxstdlife="n/a","n/a",IF(Y$3&gt;(A12taxstdlife+$E632),((Input!$N$154+Input!$N$120)*$N$7)-SUM($N632:X632),((Input!$N$154+Input!$N$120)*$N$7)/A12taxstdlife))</f>
        <v>0</v>
      </c>
      <c r="Z632" s="161">
        <f>IF(A12taxstdlife="n/a","n/a",IF(Z$3&gt;(A12taxstdlife+$E632),((Input!$N$154+Input!$N$120)*$N$7)-SUM($N632:Y632),((Input!$N$154+Input!$N$120)*$N$7)/A12taxstdlife))</f>
        <v>0</v>
      </c>
      <c r="AA632" s="161">
        <f>IF(A12taxstdlife="n/a","n/a",IF(AA$3&gt;(A12taxstdlife+$E632),((Input!$N$154+Input!$N$120)*$N$7)-SUM($N632:Z632),((Input!$N$154+Input!$N$120)*$N$7)/A12taxstdlife))</f>
        <v>0</v>
      </c>
      <c r="AB632" s="161">
        <f>IF(A12taxstdlife="n/a","n/a",IF(AB$3&gt;(A12taxstdlife+$E632),((Input!$N$154+Input!$N$120)*$N$7)-SUM($N632:AA632),((Input!$N$154+Input!$N$120)*$N$7)/A12taxstdlife))</f>
        <v>0</v>
      </c>
      <c r="AC632" s="161">
        <f>IF(A12taxstdlife="n/a","n/a",IF(AC$3&gt;(A12taxstdlife+$E632),((Input!$N$154+Input!$N$120)*$N$7)-SUM($N632:AB632),((Input!$N$154+Input!$N$120)*$N$7)/A12taxstdlife))</f>
        <v>0</v>
      </c>
      <c r="AD632" s="161">
        <f>IF(A12taxstdlife="n/a","n/a",IF(AD$3&gt;(A12taxstdlife+$E632),((Input!$N$154+Input!$N$120)*$N$7)-SUM($N632:AC632),((Input!$N$154+Input!$N$120)*$N$7)/A12taxstdlife))</f>
        <v>0</v>
      </c>
      <c r="AE632" s="161">
        <f>IF(A12taxstdlife="n/a","n/a",IF(AE$3&gt;(A12taxstdlife+$E632),((Input!$N$154+Input!$N$120)*$N$7)-SUM($N632:AD632),((Input!$N$154+Input!$N$120)*$N$7)/A12taxstdlife))</f>
        <v>0</v>
      </c>
      <c r="AF632" s="161">
        <f>IF(A12taxstdlife="n/a","n/a",IF(AF$3&gt;(A12taxstdlife+$E632),((Input!$N$154+Input!$N$120)*$N$7)-SUM($N632:AE632),((Input!$N$154+Input!$N$120)*$N$7)/A12taxstdlife))</f>
        <v>0</v>
      </c>
      <c r="AG632" s="161">
        <f>IF(A12taxstdlife="n/a","n/a",IF(AG$3&gt;(A12taxstdlife+$E632),((Input!$N$154+Input!$N$120)*$N$7)-SUM($N632:AF632),((Input!$N$154+Input!$N$120)*$N$7)/A12taxstdlife))</f>
        <v>0</v>
      </c>
      <c r="AH632" s="161">
        <f>IF(A12taxstdlife="n/a","n/a",IF(AH$3&gt;(A12taxstdlife+$E632),((Input!$N$154+Input!$N$120)*$N$7)-SUM($N632:AG632),((Input!$N$154+Input!$N$120)*$N$7)/A12taxstdlife))</f>
        <v>0</v>
      </c>
      <c r="AI632" s="161">
        <f>IF(A12taxstdlife="n/a","n/a",IF(AI$3&gt;(A12taxstdlife+$E632),((Input!$N$154+Input!$N$120)*$N$7)-SUM($N632:AH632),((Input!$N$154+Input!$N$120)*$N$7)/A12taxstdlife))</f>
        <v>0</v>
      </c>
      <c r="AJ632" s="161">
        <f>IF(A12taxstdlife="n/a","n/a",IF(AJ$3&gt;(A12taxstdlife+$E632),((Input!$N$154+Input!$N$120)*$N$7)-SUM($N632:AI632),((Input!$N$154+Input!$N$120)*$N$7)/A12taxstdlife))</f>
        <v>0</v>
      </c>
      <c r="AK632" s="161">
        <f>IF(A12taxstdlife="n/a","n/a",IF(AK$3&gt;(A12taxstdlife+$E632),((Input!$N$154+Input!$N$120)*$N$7)-SUM($N632:AJ632),((Input!$N$154+Input!$N$120)*$N$7)/A12taxstdlife))</f>
        <v>0</v>
      </c>
      <c r="AL632" s="161">
        <f>IF(A12taxstdlife="n/a","n/a",IF(AL$3&gt;(A12taxstdlife+$E632),((Input!$N$154+Input!$N$120)*$N$7)-SUM($N632:AK632),((Input!$N$154+Input!$N$120)*$N$7)/A12taxstdlife))</f>
        <v>0</v>
      </c>
      <c r="AM632" s="161">
        <f>IF(A12taxstdlife="n/a","n/a",IF(AM$3&gt;(A12taxstdlife+$E632),((Input!$N$154+Input!$N$120)*$N$7)-SUM($N632:AL632),((Input!$N$154+Input!$N$120)*$N$7)/A12taxstdlife))</f>
        <v>0</v>
      </c>
      <c r="AN632" s="161">
        <f>IF(A12taxstdlife="n/a","n/a",IF(AN$3&gt;(A12taxstdlife+$E632),((Input!$N$154+Input!$N$120)*$N$7)-SUM($N632:AM632),((Input!$N$154+Input!$N$120)*$N$7)/A12taxstdlife))</f>
        <v>0</v>
      </c>
      <c r="AO632" s="161">
        <f>IF(A12taxstdlife="n/a","n/a",IF(AO$3&gt;(A12taxstdlife+$E632),((Input!$N$154+Input!$N$120)*$N$7)-SUM($N632:AN632),((Input!$N$154+Input!$N$120)*$N$7)/A12taxstdlife))</f>
        <v>0</v>
      </c>
      <c r="AP632" s="161">
        <f>IF(A12taxstdlife="n/a","n/a",IF(AP$3&gt;(A12taxstdlife+$E632),((Input!$N$154+Input!$N$120)*$N$7)-SUM($N632:AO632),((Input!$N$154+Input!$N$120)*$N$7)/A12taxstdlife))</f>
        <v>0</v>
      </c>
      <c r="AQ632" s="161">
        <f>IF(A12taxstdlife="n/a","n/a",IF(AQ$3&gt;(A12taxstdlife+$E632),((Input!$N$154+Input!$N$120)*$N$7)-SUM($N632:AP632),((Input!$N$154+Input!$N$120)*$N$7)/A12taxstdlife))</f>
        <v>0</v>
      </c>
      <c r="AR632" s="161">
        <f>IF(A12taxstdlife="n/a","n/a",IF(AR$3&gt;(A12taxstdlife+$E632),((Input!$N$154+Input!$N$120)*$N$7)-SUM($N632:AQ632),((Input!$N$154+Input!$N$120)*$N$7)/A12taxstdlife))</f>
        <v>0</v>
      </c>
      <c r="AS632" s="161">
        <f>IF(A12taxstdlife="n/a","n/a",IF(AS$3&gt;(A12taxstdlife+$E632),((Input!$N$154+Input!$N$120)*$N$7)-SUM($N632:AR632),((Input!$N$154+Input!$N$120)*$N$7)/A12taxstdlife))</f>
        <v>0</v>
      </c>
      <c r="AT632" s="161">
        <f>IF(A12taxstdlife="n/a","n/a",IF(AT$3&gt;(A12taxstdlife+$E632),((Input!$N$154+Input!$N$120)*$N$7)-SUM($N632:AS632),((Input!$N$154+Input!$N$120)*$N$7)/A12taxstdlife))</f>
        <v>0</v>
      </c>
      <c r="AU632" s="161">
        <f>IF(A12taxstdlife="n/a","n/a",IF(AU$3&gt;(A12taxstdlife+$E632),((Input!$N$154+Input!$N$120)*$N$7)-SUM($N632:AT632),((Input!$N$154+Input!$N$120)*$N$7)/A12taxstdlife))</f>
        <v>0</v>
      </c>
      <c r="AV632" s="161">
        <f>IF(A12taxstdlife="n/a","n/a",IF(AV$3&gt;(A12taxstdlife+$E632),((Input!$N$154+Input!$N$120)*$N$7)-SUM($N632:AU632),((Input!$N$154+Input!$N$120)*$N$7)/A12taxstdlife))</f>
        <v>0</v>
      </c>
      <c r="AW632" s="161">
        <f>IF(A12taxstdlife="n/a","n/a",IF(AW$3&gt;(A12taxstdlife+$E632),((Input!$N$154+Input!$N$120)*$N$7)-SUM($N632:AV632),((Input!$N$154+Input!$N$120)*$N$7)/A12taxstdlife))</f>
        <v>0</v>
      </c>
      <c r="AX632" s="161">
        <f>IF(A12taxstdlife="n/a","n/a",IF(AX$3&gt;(A12taxstdlife+$E632),((Input!$N$154+Input!$N$120)*$N$7)-SUM($N632:AW632),((Input!$N$154+Input!$N$120)*$N$7)/A12taxstdlife))</f>
        <v>0</v>
      </c>
      <c r="AY632" s="161">
        <f>IF(A12taxstdlife="n/a","n/a",IF(AY$3&gt;(A12taxstdlife+$E632),((Input!$N$154+Input!$N$120)*$N$7)-SUM($N632:AX632),((Input!$N$154+Input!$N$120)*$N$7)/A12taxstdlife))</f>
        <v>0</v>
      </c>
      <c r="AZ632" s="161">
        <f>IF(A12taxstdlife="n/a","n/a",IF(AZ$3&gt;(A12taxstdlife+$E632),((Input!$N$154+Input!$N$120)*$N$7)-SUM($N632:AY632),((Input!$N$154+Input!$N$120)*$N$7)/A12taxstdlife))</f>
        <v>0</v>
      </c>
      <c r="BA632" s="161">
        <f>IF(A12taxstdlife="n/a","n/a",IF(BA$3&gt;(A12taxstdlife+$E632),((Input!$N$154+Input!$N$120)*$N$7)-SUM($N632:AZ632),((Input!$N$154+Input!$N$120)*$N$7)/A12taxstdlife))</f>
        <v>0</v>
      </c>
      <c r="BB632" s="161">
        <f>IF(A12taxstdlife="n/a","n/a",IF(BB$3&gt;(A12taxstdlife+$E632),((Input!$N$154+Input!$N$120)*$N$7)-SUM($N632:BA632),((Input!$N$154+Input!$N$120)*$N$7)/A12taxstdlife))</f>
        <v>0</v>
      </c>
      <c r="BC632" s="161">
        <f>IF(A12taxstdlife="n/a","n/a",IF(BC$3&gt;(A12taxstdlife+$E632),((Input!$N$154+Input!$N$120)*$N$7)-SUM($N632:BB632),((Input!$N$154+Input!$N$120)*$N$7)/A12taxstdlife))</f>
        <v>0</v>
      </c>
      <c r="BD632" s="161">
        <f>IF(A12taxstdlife="n/a","n/a",IF(BD$3&gt;(A12taxstdlife+$E632),((Input!$N$154+Input!$N$120)*$N$7)-SUM($N632:BC632),((Input!$N$154+Input!$N$120)*$N$7)/A12taxstdlife))</f>
        <v>0</v>
      </c>
      <c r="BE632" s="161">
        <f>IF(A12taxstdlife="n/a","n/a",IF(BE$3&gt;(A12taxstdlife+$E632),((Input!$N$154+Input!$N$120)*$N$7)-SUM($N632:BD632),((Input!$N$154+Input!$N$120)*$N$7)/A12taxstdlife))</f>
        <v>0</v>
      </c>
      <c r="BF632" s="161">
        <f>IF(A12taxstdlife="n/a","n/a",IF(BF$3&gt;(A12taxstdlife+$E632),((Input!$N$154+Input!$N$120)*$N$7)-SUM($N632:BE632),((Input!$N$154+Input!$N$120)*$N$7)/A12taxstdlife))</f>
        <v>0</v>
      </c>
      <c r="BG632" s="161">
        <f>IF(A12taxstdlife="n/a","n/a",IF(BG$3&gt;(A12taxstdlife+$E632),((Input!$N$154+Input!$N$120)*$N$7)-SUM($N632:BF632),((Input!$N$154+Input!$N$120)*$N$7)/A12taxstdlife))</f>
        <v>0</v>
      </c>
      <c r="BH632" s="161">
        <f>IF(A12taxstdlife="n/a","n/a",IF(BH$3&gt;(A12taxstdlife+$E632),((Input!$N$154+Input!$N$120)*$N$7)-SUM($N632:BG632),((Input!$N$154+Input!$N$120)*$N$7)/A12taxstdlife))</f>
        <v>0</v>
      </c>
      <c r="BI632" s="161">
        <f>IF(A12taxstdlife="n/a","n/a",IF(BI$3&gt;(A12taxstdlife+$E632),((Input!$N$154+Input!$N$120)*$N$7)-SUM($N632:BH632),((Input!$N$154+Input!$N$120)*$N$7)/A12taxstdlife))</f>
        <v>0</v>
      </c>
      <c r="BJ632" s="19"/>
      <c r="BK632" s="19"/>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s="5" customFormat="1" hidden="1" outlineLevel="2" x14ac:dyDescent="0.2">
      <c r="A633" s="19"/>
      <c r="B633" s="19"/>
      <c r="C633" s="35"/>
      <c r="D633" s="469"/>
      <c r="E633" s="281">
        <v>9</v>
      </c>
      <c r="F633" s="37"/>
      <c r="G633" s="305"/>
      <c r="H633" s="307"/>
      <c r="I633" s="307"/>
      <c r="J633" s="307"/>
      <c r="K633" s="307"/>
      <c r="L633" s="307"/>
      <c r="M633" s="307"/>
      <c r="N633" s="307"/>
      <c r="O633" s="306"/>
      <c r="P633" s="161">
        <f>IF(A12taxstdlife="n/a","n/a",IF(P$3&gt;(A12taxstdlife+$E633),((Input!$O$154+Input!$O$120)*$O$7)-SUM($O633:O633),((Input!$O$154+Input!$O$120)*$O$7)/A12taxstdlife))</f>
        <v>0</v>
      </c>
      <c r="Q633" s="161">
        <f>IF(A12taxstdlife="n/a","n/a",IF(Q$3&gt;(A12taxstdlife+$E633),((Input!$O$154+Input!$O$120)*$O$7)-SUM($O633:P633),((Input!$O$154+Input!$O$120)*$O$7)/A12taxstdlife))</f>
        <v>0</v>
      </c>
      <c r="R633" s="161">
        <f>IF(A12taxstdlife="n/a","n/a",IF(R$3&gt;(A12taxstdlife+$E633),((Input!$O$154+Input!$O$120)*$O$7)-SUM($O633:Q633),((Input!$O$154+Input!$O$120)*$O$7)/A12taxstdlife))</f>
        <v>0</v>
      </c>
      <c r="S633" s="161">
        <f>IF(A12taxstdlife="n/a","n/a",IF(S$3&gt;(A12taxstdlife+$E633),((Input!$O$154+Input!$O$120)*$O$7)-SUM($O633:R633),((Input!$O$154+Input!$O$120)*$O$7)/A12taxstdlife))</f>
        <v>0</v>
      </c>
      <c r="T633" s="161">
        <f>IF(A12taxstdlife="n/a","n/a",IF(T$3&gt;(A12taxstdlife+$E633),((Input!$O$154+Input!$O$120)*$O$7)-SUM($O633:S633),((Input!$O$154+Input!$O$120)*$O$7)/A12taxstdlife))</f>
        <v>0</v>
      </c>
      <c r="U633" s="161">
        <f>IF(A12taxstdlife="n/a","n/a",IF(U$3&gt;(A12taxstdlife+$E633),((Input!$O$154+Input!$O$120)*$O$7)-SUM($O633:T633),((Input!$O$154+Input!$O$120)*$O$7)/A12taxstdlife))</f>
        <v>0</v>
      </c>
      <c r="V633" s="161">
        <f>IF(A12taxstdlife="n/a","n/a",IF(V$3&gt;(A12taxstdlife+$E633),((Input!$O$154+Input!$O$120)*$O$7)-SUM($O633:U633),((Input!$O$154+Input!$O$120)*$O$7)/A12taxstdlife))</f>
        <v>0</v>
      </c>
      <c r="W633" s="161">
        <f>IF(A12taxstdlife="n/a","n/a",IF(W$3&gt;(A12taxstdlife+$E633),((Input!$O$154+Input!$O$120)*$O$7)-SUM($O633:V633),((Input!$O$154+Input!$O$120)*$O$7)/A12taxstdlife))</f>
        <v>0</v>
      </c>
      <c r="X633" s="161">
        <f>IF(A12taxstdlife="n/a","n/a",IF(X$3&gt;(A12taxstdlife+$E633),((Input!$O$154+Input!$O$120)*$O$7)-SUM($O633:W633),((Input!$O$154+Input!$O$120)*$O$7)/A12taxstdlife))</f>
        <v>0</v>
      </c>
      <c r="Y633" s="161">
        <f>IF(A12taxstdlife="n/a","n/a",IF(Y$3&gt;(A12taxstdlife+$E633),((Input!$O$154+Input!$O$120)*$O$7)-SUM($O633:X633),((Input!$O$154+Input!$O$120)*$O$7)/A12taxstdlife))</f>
        <v>0</v>
      </c>
      <c r="Z633" s="161">
        <f>IF(A12taxstdlife="n/a","n/a",IF(Z$3&gt;(A12taxstdlife+$E633),((Input!$O$154+Input!$O$120)*$O$7)-SUM($O633:Y633),((Input!$O$154+Input!$O$120)*$O$7)/A12taxstdlife))</f>
        <v>0</v>
      </c>
      <c r="AA633" s="161">
        <f>IF(A12taxstdlife="n/a","n/a",IF(AA$3&gt;(A12taxstdlife+$E633),((Input!$O$154+Input!$O$120)*$O$7)-SUM($O633:Z633),((Input!$O$154+Input!$O$120)*$O$7)/A12taxstdlife))</f>
        <v>0</v>
      </c>
      <c r="AB633" s="161">
        <f>IF(A12taxstdlife="n/a","n/a",IF(AB$3&gt;(A12taxstdlife+$E633),((Input!$O$154+Input!$O$120)*$O$7)-SUM($O633:AA633),((Input!$O$154+Input!$O$120)*$O$7)/A12taxstdlife))</f>
        <v>0</v>
      </c>
      <c r="AC633" s="161">
        <f>IF(A12taxstdlife="n/a","n/a",IF(AC$3&gt;(A12taxstdlife+$E633),((Input!$O$154+Input!$O$120)*$O$7)-SUM($O633:AB633),((Input!$O$154+Input!$O$120)*$O$7)/A12taxstdlife))</f>
        <v>0</v>
      </c>
      <c r="AD633" s="161">
        <f>IF(A12taxstdlife="n/a","n/a",IF(AD$3&gt;(A12taxstdlife+$E633),((Input!$O$154+Input!$O$120)*$O$7)-SUM($O633:AC633),((Input!$O$154+Input!$O$120)*$O$7)/A12taxstdlife))</f>
        <v>0</v>
      </c>
      <c r="AE633" s="161">
        <f>IF(A12taxstdlife="n/a","n/a",IF(AE$3&gt;(A12taxstdlife+$E633),((Input!$O$154+Input!$O$120)*$O$7)-SUM($O633:AD633),((Input!$O$154+Input!$O$120)*$O$7)/A12taxstdlife))</f>
        <v>0</v>
      </c>
      <c r="AF633" s="161">
        <f>IF(A12taxstdlife="n/a","n/a",IF(AF$3&gt;(A12taxstdlife+$E633),((Input!$O$154+Input!$O$120)*$O$7)-SUM($O633:AE633),((Input!$O$154+Input!$O$120)*$O$7)/A12taxstdlife))</f>
        <v>0</v>
      </c>
      <c r="AG633" s="161">
        <f>IF(A12taxstdlife="n/a","n/a",IF(AG$3&gt;(A12taxstdlife+$E633),((Input!$O$154+Input!$O$120)*$O$7)-SUM($O633:AF633),((Input!$O$154+Input!$O$120)*$O$7)/A12taxstdlife))</f>
        <v>0</v>
      </c>
      <c r="AH633" s="161">
        <f>IF(A12taxstdlife="n/a","n/a",IF(AH$3&gt;(A12taxstdlife+$E633),((Input!$O$154+Input!$O$120)*$O$7)-SUM($O633:AG633),((Input!$O$154+Input!$O$120)*$O$7)/A12taxstdlife))</f>
        <v>0</v>
      </c>
      <c r="AI633" s="161">
        <f>IF(A12taxstdlife="n/a","n/a",IF(AI$3&gt;(A12taxstdlife+$E633),((Input!$O$154+Input!$O$120)*$O$7)-SUM($O633:AH633),((Input!$O$154+Input!$O$120)*$O$7)/A12taxstdlife))</f>
        <v>0</v>
      </c>
      <c r="AJ633" s="161">
        <f>IF(A12taxstdlife="n/a","n/a",IF(AJ$3&gt;(A12taxstdlife+$E633),((Input!$O$154+Input!$O$120)*$O$7)-SUM($O633:AI633),((Input!$O$154+Input!$O$120)*$O$7)/A12taxstdlife))</f>
        <v>0</v>
      </c>
      <c r="AK633" s="161">
        <f>IF(A12taxstdlife="n/a","n/a",IF(AK$3&gt;(A12taxstdlife+$E633),((Input!$O$154+Input!$O$120)*$O$7)-SUM($O633:AJ633),((Input!$O$154+Input!$O$120)*$O$7)/A12taxstdlife))</f>
        <v>0</v>
      </c>
      <c r="AL633" s="161">
        <f>IF(A12taxstdlife="n/a","n/a",IF(AL$3&gt;(A12taxstdlife+$E633),((Input!$O$154+Input!$O$120)*$O$7)-SUM($O633:AK633),((Input!$O$154+Input!$O$120)*$O$7)/A12taxstdlife))</f>
        <v>0</v>
      </c>
      <c r="AM633" s="161">
        <f>IF(A12taxstdlife="n/a","n/a",IF(AM$3&gt;(A12taxstdlife+$E633),((Input!$O$154+Input!$O$120)*$O$7)-SUM($O633:AL633),((Input!$O$154+Input!$O$120)*$O$7)/A12taxstdlife))</f>
        <v>0</v>
      </c>
      <c r="AN633" s="161">
        <f>IF(A12taxstdlife="n/a","n/a",IF(AN$3&gt;(A12taxstdlife+$E633),((Input!$O$154+Input!$O$120)*$O$7)-SUM($O633:AM633),((Input!$O$154+Input!$O$120)*$O$7)/A12taxstdlife))</f>
        <v>0</v>
      </c>
      <c r="AO633" s="161">
        <f>IF(A12taxstdlife="n/a","n/a",IF(AO$3&gt;(A12taxstdlife+$E633),((Input!$O$154+Input!$O$120)*$O$7)-SUM($O633:AN633),((Input!$O$154+Input!$O$120)*$O$7)/A12taxstdlife))</f>
        <v>0</v>
      </c>
      <c r="AP633" s="161">
        <f>IF(A12taxstdlife="n/a","n/a",IF(AP$3&gt;(A12taxstdlife+$E633),((Input!$O$154+Input!$O$120)*$O$7)-SUM($O633:AO633),((Input!$O$154+Input!$O$120)*$O$7)/A12taxstdlife))</f>
        <v>0</v>
      </c>
      <c r="AQ633" s="161">
        <f>IF(A12taxstdlife="n/a","n/a",IF(AQ$3&gt;(A12taxstdlife+$E633),((Input!$O$154+Input!$O$120)*$O$7)-SUM($O633:AP633),((Input!$O$154+Input!$O$120)*$O$7)/A12taxstdlife))</f>
        <v>0</v>
      </c>
      <c r="AR633" s="161">
        <f>IF(A12taxstdlife="n/a","n/a",IF(AR$3&gt;(A12taxstdlife+$E633),((Input!$O$154+Input!$O$120)*$O$7)-SUM($O633:AQ633),((Input!$O$154+Input!$O$120)*$O$7)/A12taxstdlife))</f>
        <v>0</v>
      </c>
      <c r="AS633" s="161">
        <f>IF(A12taxstdlife="n/a","n/a",IF(AS$3&gt;(A12taxstdlife+$E633),((Input!$O$154+Input!$O$120)*$O$7)-SUM($O633:AR633),((Input!$O$154+Input!$O$120)*$O$7)/A12taxstdlife))</f>
        <v>0</v>
      </c>
      <c r="AT633" s="161">
        <f>IF(A12taxstdlife="n/a","n/a",IF(AT$3&gt;(A12taxstdlife+$E633),((Input!$O$154+Input!$O$120)*$O$7)-SUM($O633:AS633),((Input!$O$154+Input!$O$120)*$O$7)/A12taxstdlife))</f>
        <v>0</v>
      </c>
      <c r="AU633" s="161">
        <f>IF(A12taxstdlife="n/a","n/a",IF(AU$3&gt;(A12taxstdlife+$E633),((Input!$O$154+Input!$O$120)*$O$7)-SUM($O633:AT633),((Input!$O$154+Input!$O$120)*$O$7)/A12taxstdlife))</f>
        <v>0</v>
      </c>
      <c r="AV633" s="161">
        <f>IF(A12taxstdlife="n/a","n/a",IF(AV$3&gt;(A12taxstdlife+$E633),((Input!$O$154+Input!$O$120)*$O$7)-SUM($O633:AU633),((Input!$O$154+Input!$O$120)*$O$7)/A12taxstdlife))</f>
        <v>0</v>
      </c>
      <c r="AW633" s="161">
        <f>IF(A12taxstdlife="n/a","n/a",IF(AW$3&gt;(A12taxstdlife+$E633),((Input!$O$154+Input!$O$120)*$O$7)-SUM($O633:AV633),((Input!$O$154+Input!$O$120)*$O$7)/A12taxstdlife))</f>
        <v>0</v>
      </c>
      <c r="AX633" s="161">
        <f>IF(A12taxstdlife="n/a","n/a",IF(AX$3&gt;(A12taxstdlife+$E633),((Input!$O$154+Input!$O$120)*$O$7)-SUM($O633:AW633),((Input!$O$154+Input!$O$120)*$O$7)/A12taxstdlife))</f>
        <v>0</v>
      </c>
      <c r="AY633" s="161">
        <f>IF(A12taxstdlife="n/a","n/a",IF(AY$3&gt;(A12taxstdlife+$E633),((Input!$O$154+Input!$O$120)*$O$7)-SUM($O633:AX633),((Input!$O$154+Input!$O$120)*$O$7)/A12taxstdlife))</f>
        <v>0</v>
      </c>
      <c r="AZ633" s="161">
        <f>IF(A12taxstdlife="n/a","n/a",IF(AZ$3&gt;(A12taxstdlife+$E633),((Input!$O$154+Input!$O$120)*$O$7)-SUM($O633:AY633),((Input!$O$154+Input!$O$120)*$O$7)/A12taxstdlife))</f>
        <v>0</v>
      </c>
      <c r="BA633" s="161">
        <f>IF(A12taxstdlife="n/a","n/a",IF(BA$3&gt;(A12taxstdlife+$E633),((Input!$O$154+Input!$O$120)*$O$7)-SUM($O633:AZ633),((Input!$O$154+Input!$O$120)*$O$7)/A12taxstdlife))</f>
        <v>0</v>
      </c>
      <c r="BB633" s="161">
        <f>IF(A12taxstdlife="n/a","n/a",IF(BB$3&gt;(A12taxstdlife+$E633),((Input!$O$154+Input!$O$120)*$O$7)-SUM($O633:BA633),((Input!$O$154+Input!$O$120)*$O$7)/A12taxstdlife))</f>
        <v>0</v>
      </c>
      <c r="BC633" s="161">
        <f>IF(A12taxstdlife="n/a","n/a",IF(BC$3&gt;(A12taxstdlife+$E633),((Input!$O$154+Input!$O$120)*$O$7)-SUM($O633:BB633),((Input!$O$154+Input!$O$120)*$O$7)/A12taxstdlife))</f>
        <v>0</v>
      </c>
      <c r="BD633" s="161">
        <f>IF(A12taxstdlife="n/a","n/a",IF(BD$3&gt;(A12taxstdlife+$E633),((Input!$O$154+Input!$O$120)*$O$7)-SUM($O633:BC633),((Input!$O$154+Input!$O$120)*$O$7)/A12taxstdlife))</f>
        <v>0</v>
      </c>
      <c r="BE633" s="161">
        <f>IF(A12taxstdlife="n/a","n/a",IF(BE$3&gt;(A12taxstdlife+$E633),((Input!$O$154+Input!$O$120)*$O$7)-SUM($O633:BD633),((Input!$O$154+Input!$O$120)*$O$7)/A12taxstdlife))</f>
        <v>0</v>
      </c>
      <c r="BF633" s="161">
        <f>IF(A12taxstdlife="n/a","n/a",IF(BF$3&gt;(A12taxstdlife+$E633),((Input!$O$154+Input!$O$120)*$O$7)-SUM($O633:BE633),((Input!$O$154+Input!$O$120)*$O$7)/A12taxstdlife))</f>
        <v>0</v>
      </c>
      <c r="BG633" s="161">
        <f>IF(A12taxstdlife="n/a","n/a",IF(BG$3&gt;(A12taxstdlife+$E633),((Input!$O$154+Input!$O$120)*$O$7)-SUM($O633:BF633),((Input!$O$154+Input!$O$120)*$O$7)/A12taxstdlife))</f>
        <v>0</v>
      </c>
      <c r="BH633" s="161">
        <f>IF(A12taxstdlife="n/a","n/a",IF(BH$3&gt;(A12taxstdlife+$E633),((Input!$O$154+Input!$O$120)*$O$7)-SUM($O633:BG633),((Input!$O$154+Input!$O$120)*$O$7)/A12taxstdlife))</f>
        <v>0</v>
      </c>
      <c r="BI633" s="161">
        <f>IF(A12taxstdlife="n/a","n/a",IF(BI$3&gt;(A12taxstdlife+$E633),((Input!$O$154+Input!$O$120)*$O$7)-SUM($O633:BH633),((Input!$O$154+Input!$O$120)*$O$7)/A12taxstdlife))</f>
        <v>0</v>
      </c>
      <c r="BJ633" s="19"/>
      <c r="BK633" s="19"/>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s="5" customFormat="1" hidden="1" outlineLevel="2" x14ac:dyDescent="0.2">
      <c r="A634" s="19"/>
      <c r="B634" s="19"/>
      <c r="C634" s="35"/>
      <c r="D634" s="469"/>
      <c r="E634" s="282">
        <v>10</v>
      </c>
      <c r="F634" s="37"/>
      <c r="G634" s="305"/>
      <c r="H634" s="307"/>
      <c r="I634" s="307"/>
      <c r="J634" s="307"/>
      <c r="K634" s="307"/>
      <c r="L634" s="307"/>
      <c r="M634" s="307"/>
      <c r="N634" s="307"/>
      <c r="O634" s="307"/>
      <c r="P634" s="306"/>
      <c r="Q634" s="161">
        <f>IF(A12taxstdlife="n/a","n/a",IF(Q$3&gt;(A12taxstdlife+$E634),((Input!$P$154+Input!$P$120)*$P$7)-SUM($P634:P634),((Input!$P$154+Input!$P$120)*$P$7)/A12taxstdlife))</f>
        <v>0</v>
      </c>
      <c r="R634" s="161">
        <f>IF(A12taxstdlife="n/a","n/a",IF(R$3&gt;(A12taxstdlife+$E634),((Input!$P$154+Input!$P$120)*$P$7)-SUM($P634:Q634),((Input!$P$154+Input!$P$120)*$P$7)/A12taxstdlife))</f>
        <v>0</v>
      </c>
      <c r="S634" s="161">
        <f>IF(A12taxstdlife="n/a","n/a",IF(S$3&gt;(A12taxstdlife+$E634),((Input!$P$154+Input!$P$120)*$P$7)-SUM($P634:R634),((Input!$P$154+Input!$P$120)*$P$7)/A12taxstdlife))</f>
        <v>0</v>
      </c>
      <c r="T634" s="161">
        <f>IF(A12taxstdlife="n/a","n/a",IF(T$3&gt;(A12taxstdlife+$E634),((Input!$P$154+Input!$P$120)*$P$7)-SUM($P634:S634),((Input!$P$154+Input!$P$120)*$P$7)/A12taxstdlife))</f>
        <v>0</v>
      </c>
      <c r="U634" s="161">
        <f>IF(A12taxstdlife="n/a","n/a",IF(U$3&gt;(A12taxstdlife+$E634),((Input!$P$154+Input!$P$120)*$P$7)-SUM($P634:T634),((Input!$P$154+Input!$P$120)*$P$7)/A12taxstdlife))</f>
        <v>0</v>
      </c>
      <c r="V634" s="161">
        <f>IF(A12taxstdlife="n/a","n/a",IF(V$3&gt;(A12taxstdlife+$E634),((Input!$P$154+Input!$P$120)*$P$7)-SUM($P634:U634),((Input!$P$154+Input!$P$120)*$P$7)/A12taxstdlife))</f>
        <v>0</v>
      </c>
      <c r="W634" s="161">
        <f>IF(A12taxstdlife="n/a","n/a",IF(W$3&gt;(A12taxstdlife+$E634),((Input!$P$154+Input!$P$120)*$P$7)-SUM($P634:V634),((Input!$P$154+Input!$P$120)*$P$7)/A12taxstdlife))</f>
        <v>0</v>
      </c>
      <c r="X634" s="161">
        <f>IF(A12taxstdlife="n/a","n/a",IF(X$3&gt;(A12taxstdlife+$E634),((Input!$P$154+Input!$P$120)*$P$7)-SUM($P634:W634),((Input!$P$154+Input!$P$120)*$P$7)/A12taxstdlife))</f>
        <v>0</v>
      </c>
      <c r="Y634" s="161">
        <f>IF(A12taxstdlife="n/a","n/a",IF(Y$3&gt;(A12taxstdlife+$E634),((Input!$P$154+Input!$P$120)*$P$7)-SUM($P634:X634),((Input!$P$154+Input!$P$120)*$P$7)/A12taxstdlife))</f>
        <v>0</v>
      </c>
      <c r="Z634" s="161">
        <f>IF(A12taxstdlife="n/a","n/a",IF(Z$3&gt;(A12taxstdlife+$E634),((Input!$P$154+Input!$P$120)*$P$7)-SUM($P634:Y634),((Input!$P$154+Input!$P$120)*$P$7)/A12taxstdlife))</f>
        <v>0</v>
      </c>
      <c r="AA634" s="161">
        <f>IF(A12taxstdlife="n/a","n/a",IF(AA$3&gt;(A12taxstdlife+$E634),((Input!$P$154+Input!$P$120)*$P$7)-SUM($P634:Z634),((Input!$P$154+Input!$P$120)*$P$7)/A12taxstdlife))</f>
        <v>0</v>
      </c>
      <c r="AB634" s="161">
        <f>IF(A12taxstdlife="n/a","n/a",IF(AB$3&gt;(A12taxstdlife+$E634),((Input!$P$154+Input!$P$120)*$P$7)-SUM($P634:AA634),((Input!$P$154+Input!$P$120)*$P$7)/A12taxstdlife))</f>
        <v>0</v>
      </c>
      <c r="AC634" s="161">
        <f>IF(A12taxstdlife="n/a","n/a",IF(AC$3&gt;(A12taxstdlife+$E634),((Input!$P$154+Input!$P$120)*$P$7)-SUM($P634:AB634),((Input!$P$154+Input!$P$120)*$P$7)/A12taxstdlife))</f>
        <v>0</v>
      </c>
      <c r="AD634" s="161">
        <f>IF(A12taxstdlife="n/a","n/a",IF(AD$3&gt;(A12taxstdlife+$E634),((Input!$P$154+Input!$P$120)*$P$7)-SUM($P634:AC634),((Input!$P$154+Input!$P$120)*$P$7)/A12taxstdlife))</f>
        <v>0</v>
      </c>
      <c r="AE634" s="161">
        <f>IF(A12taxstdlife="n/a","n/a",IF(AE$3&gt;(A12taxstdlife+$E634),((Input!$P$154+Input!$P$120)*$P$7)-SUM($P634:AD634),((Input!$P$154+Input!$P$120)*$P$7)/A12taxstdlife))</f>
        <v>0</v>
      </c>
      <c r="AF634" s="161">
        <f>IF(A12taxstdlife="n/a","n/a",IF(AF$3&gt;(A12taxstdlife+$E634),((Input!$P$154+Input!$P$120)*$P$7)-SUM($P634:AE634),((Input!$P$154+Input!$P$120)*$P$7)/A12taxstdlife))</f>
        <v>0</v>
      </c>
      <c r="AG634" s="161">
        <f>IF(A12taxstdlife="n/a","n/a",IF(AG$3&gt;(A12taxstdlife+$E634),((Input!$P$154+Input!$P$120)*$P$7)-SUM($P634:AF634),((Input!$P$154+Input!$P$120)*$P$7)/A12taxstdlife))</f>
        <v>0</v>
      </c>
      <c r="AH634" s="161">
        <f>IF(A12taxstdlife="n/a","n/a",IF(AH$3&gt;(A12taxstdlife+$E634),((Input!$P$154+Input!$P$120)*$P$7)-SUM($P634:AG634),((Input!$P$154+Input!$P$120)*$P$7)/A12taxstdlife))</f>
        <v>0</v>
      </c>
      <c r="AI634" s="161">
        <f>IF(A12taxstdlife="n/a","n/a",IF(AI$3&gt;(A12taxstdlife+$E634),((Input!$P$154+Input!$P$120)*$P$7)-SUM($P634:AH634),((Input!$P$154+Input!$P$120)*$P$7)/A12taxstdlife))</f>
        <v>0</v>
      </c>
      <c r="AJ634" s="161">
        <f>IF(A12taxstdlife="n/a","n/a",IF(AJ$3&gt;(A12taxstdlife+$E634),((Input!$P$154+Input!$P$120)*$P$7)-SUM($P634:AI634),((Input!$P$154+Input!$P$120)*$P$7)/A12taxstdlife))</f>
        <v>0</v>
      </c>
      <c r="AK634" s="161">
        <f>IF(A12taxstdlife="n/a","n/a",IF(AK$3&gt;(A12taxstdlife+$E634),((Input!$P$154+Input!$P$120)*$P$7)-SUM($P634:AJ634),((Input!$P$154+Input!$P$120)*$P$7)/A12taxstdlife))</f>
        <v>0</v>
      </c>
      <c r="AL634" s="161">
        <f>IF(A12taxstdlife="n/a","n/a",IF(AL$3&gt;(A12taxstdlife+$E634),((Input!$P$154+Input!$P$120)*$P$7)-SUM($P634:AK634),((Input!$P$154+Input!$P$120)*$P$7)/A12taxstdlife))</f>
        <v>0</v>
      </c>
      <c r="AM634" s="161">
        <f>IF(A12taxstdlife="n/a","n/a",IF(AM$3&gt;(A12taxstdlife+$E634),((Input!$P$154+Input!$P$120)*$P$7)-SUM($P634:AL634),((Input!$P$154+Input!$P$120)*$P$7)/A12taxstdlife))</f>
        <v>0</v>
      </c>
      <c r="AN634" s="161">
        <f>IF(A12taxstdlife="n/a","n/a",IF(AN$3&gt;(A12taxstdlife+$E634),((Input!$P$154+Input!$P$120)*$P$7)-SUM($P634:AM634),((Input!$P$154+Input!$P$120)*$P$7)/A12taxstdlife))</f>
        <v>0</v>
      </c>
      <c r="AO634" s="161">
        <f>IF(A12taxstdlife="n/a","n/a",IF(AO$3&gt;(A12taxstdlife+$E634),((Input!$P$154+Input!$P$120)*$P$7)-SUM($P634:AN634),((Input!$P$154+Input!$P$120)*$P$7)/A12taxstdlife))</f>
        <v>0</v>
      </c>
      <c r="AP634" s="161">
        <f>IF(A12taxstdlife="n/a","n/a",IF(AP$3&gt;(A12taxstdlife+$E634),((Input!$P$154+Input!$P$120)*$P$7)-SUM($P634:AO634),((Input!$P$154+Input!$P$120)*$P$7)/A12taxstdlife))</f>
        <v>0</v>
      </c>
      <c r="AQ634" s="161">
        <f>IF(A12taxstdlife="n/a","n/a",IF(AQ$3&gt;(A12taxstdlife+$E634),((Input!$P$154+Input!$P$120)*$P$7)-SUM($P634:AP634),((Input!$P$154+Input!$P$120)*$P$7)/A12taxstdlife))</f>
        <v>0</v>
      </c>
      <c r="AR634" s="161">
        <f>IF(A12taxstdlife="n/a","n/a",IF(AR$3&gt;(A12taxstdlife+$E634),((Input!$P$154+Input!$P$120)*$P$7)-SUM($P634:AQ634),((Input!$P$154+Input!$P$120)*$P$7)/A12taxstdlife))</f>
        <v>0</v>
      </c>
      <c r="AS634" s="161">
        <f>IF(A12taxstdlife="n/a","n/a",IF(AS$3&gt;(A12taxstdlife+$E634),((Input!$P$154+Input!$P$120)*$P$7)-SUM($P634:AR634),((Input!$P$154+Input!$P$120)*$P$7)/A12taxstdlife))</f>
        <v>0</v>
      </c>
      <c r="AT634" s="161">
        <f>IF(A12taxstdlife="n/a","n/a",IF(AT$3&gt;(A12taxstdlife+$E634),((Input!$P$154+Input!$P$120)*$P$7)-SUM($P634:AS634),((Input!$P$154+Input!$P$120)*$P$7)/A12taxstdlife))</f>
        <v>0</v>
      </c>
      <c r="AU634" s="161">
        <f>IF(A12taxstdlife="n/a","n/a",IF(AU$3&gt;(A12taxstdlife+$E634),((Input!$P$154+Input!$P$120)*$P$7)-SUM($P634:AT634),((Input!$P$154+Input!$P$120)*$P$7)/A12taxstdlife))</f>
        <v>0</v>
      </c>
      <c r="AV634" s="161">
        <f>IF(A12taxstdlife="n/a","n/a",IF(AV$3&gt;(A12taxstdlife+$E634),((Input!$P$154+Input!$P$120)*$P$7)-SUM($P634:AU634),((Input!$P$154+Input!$P$120)*$P$7)/A12taxstdlife))</f>
        <v>0</v>
      </c>
      <c r="AW634" s="161">
        <f>IF(A12taxstdlife="n/a","n/a",IF(AW$3&gt;(A12taxstdlife+$E634),((Input!$P$154+Input!$P$120)*$P$7)-SUM($P634:AV634),((Input!$P$154+Input!$P$120)*$P$7)/A12taxstdlife))</f>
        <v>0</v>
      </c>
      <c r="AX634" s="161">
        <f>IF(A12taxstdlife="n/a","n/a",IF(AX$3&gt;(A12taxstdlife+$E634),((Input!$P$154+Input!$P$120)*$P$7)-SUM($P634:AW634),((Input!$P$154+Input!$P$120)*$P$7)/A12taxstdlife))</f>
        <v>0</v>
      </c>
      <c r="AY634" s="161">
        <f>IF(A12taxstdlife="n/a","n/a",IF(AY$3&gt;(A12taxstdlife+$E634),((Input!$P$154+Input!$P$120)*$P$7)-SUM($P634:AX634),((Input!$P$154+Input!$P$120)*$P$7)/A12taxstdlife))</f>
        <v>0</v>
      </c>
      <c r="AZ634" s="161">
        <f>IF(A12taxstdlife="n/a","n/a",IF(AZ$3&gt;(A12taxstdlife+$E634),((Input!$P$154+Input!$P$120)*$P$7)-SUM($P634:AY634),((Input!$P$154+Input!$P$120)*$P$7)/A12taxstdlife))</f>
        <v>0</v>
      </c>
      <c r="BA634" s="161">
        <f>IF(A12taxstdlife="n/a","n/a",IF(BA$3&gt;(A12taxstdlife+$E634),((Input!$P$154+Input!$P$120)*$P$7)-SUM($P634:AZ634),((Input!$P$154+Input!$P$120)*$P$7)/A12taxstdlife))</f>
        <v>0</v>
      </c>
      <c r="BB634" s="161">
        <f>IF(A12taxstdlife="n/a","n/a",IF(BB$3&gt;(A12taxstdlife+$E634),((Input!$P$154+Input!$P$120)*$P$7)-SUM($P634:BA634),((Input!$P$154+Input!$P$120)*$P$7)/A12taxstdlife))</f>
        <v>0</v>
      </c>
      <c r="BC634" s="161">
        <f>IF(A12taxstdlife="n/a","n/a",IF(BC$3&gt;(A12taxstdlife+$E634),((Input!$P$154+Input!$P$120)*$P$7)-SUM($P634:BB634),((Input!$P$154+Input!$P$120)*$P$7)/A12taxstdlife))</f>
        <v>0</v>
      </c>
      <c r="BD634" s="161">
        <f>IF(A12taxstdlife="n/a","n/a",IF(BD$3&gt;(A12taxstdlife+$E634),((Input!$P$154+Input!$P$120)*$P$7)-SUM($P634:BC634),((Input!$P$154+Input!$P$120)*$P$7)/A12taxstdlife))</f>
        <v>0</v>
      </c>
      <c r="BE634" s="161">
        <f>IF(A12taxstdlife="n/a","n/a",IF(BE$3&gt;(A12taxstdlife+$E634),((Input!$P$154+Input!$P$120)*$P$7)-SUM($P634:BD634),((Input!$P$154+Input!$P$120)*$P$7)/A12taxstdlife))</f>
        <v>0</v>
      </c>
      <c r="BF634" s="161">
        <f>IF(A12taxstdlife="n/a","n/a",IF(BF$3&gt;(A12taxstdlife+$E634),((Input!$P$154+Input!$P$120)*$P$7)-SUM($P634:BE634),((Input!$P$154+Input!$P$120)*$P$7)/A12taxstdlife))</f>
        <v>0</v>
      </c>
      <c r="BG634" s="161">
        <f>IF(A12taxstdlife="n/a","n/a",IF(BG$3&gt;(A12taxstdlife+$E634),((Input!$P$154+Input!$P$120)*$P$7)-SUM($P634:BF634),((Input!$P$154+Input!$P$120)*$P$7)/A12taxstdlife))</f>
        <v>0</v>
      </c>
      <c r="BH634" s="161">
        <f>IF(A12taxstdlife="n/a","n/a",IF(BH$3&gt;(A12taxstdlife+$E634),((Input!$P$154+Input!$P$120)*$P$7)-SUM($P634:BG634),((Input!$P$154+Input!$P$120)*$P$7)/A12taxstdlife))</f>
        <v>0</v>
      </c>
      <c r="BI634" s="161">
        <f>IF(A12taxstdlife="n/a","n/a",IF(BI$3&gt;(A12taxstdlife+$E634),((Input!$P$154+Input!$P$120)*$P$7)-SUM($P634:BH634),((Input!$P$154+Input!$P$120)*$P$7)/A12taxstdlife))</f>
        <v>0</v>
      </c>
      <c r="BJ634" s="19"/>
      <c r="BK634" s="19"/>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s="5" customFormat="1" hidden="1" outlineLevel="1" x14ac:dyDescent="0.2">
      <c r="A635" s="19"/>
      <c r="B635" s="19"/>
      <c r="C635" s="35">
        <f>Asset12</f>
        <v>0</v>
      </c>
      <c r="D635" s="19"/>
      <c r="E635" s="19"/>
      <c r="F635" s="32"/>
      <c r="G635" s="156">
        <f t="shared" ref="G635:AL635" si="128">SUM(G623:G634)</f>
        <v>0</v>
      </c>
      <c r="H635" s="156">
        <f t="shared" si="128"/>
        <v>0</v>
      </c>
      <c r="I635" s="156">
        <f t="shared" si="128"/>
        <v>0</v>
      </c>
      <c r="J635" s="156">
        <f t="shared" si="128"/>
        <v>0</v>
      </c>
      <c r="K635" s="156">
        <f t="shared" si="128"/>
        <v>0</v>
      </c>
      <c r="L635" s="156">
        <f t="shared" si="128"/>
        <v>0</v>
      </c>
      <c r="M635" s="156">
        <f t="shared" si="128"/>
        <v>0</v>
      </c>
      <c r="N635" s="156">
        <f t="shared" si="128"/>
        <v>0</v>
      </c>
      <c r="O635" s="156">
        <f t="shared" si="128"/>
        <v>0</v>
      </c>
      <c r="P635" s="156">
        <f t="shared" si="128"/>
        <v>0</v>
      </c>
      <c r="Q635" s="156">
        <f t="shared" si="128"/>
        <v>0</v>
      </c>
      <c r="R635" s="156">
        <f t="shared" si="128"/>
        <v>0</v>
      </c>
      <c r="S635" s="156">
        <f t="shared" si="128"/>
        <v>0</v>
      </c>
      <c r="T635" s="156">
        <f t="shared" si="128"/>
        <v>0</v>
      </c>
      <c r="U635" s="156">
        <f t="shared" si="128"/>
        <v>0</v>
      </c>
      <c r="V635" s="156">
        <f t="shared" si="128"/>
        <v>0</v>
      </c>
      <c r="W635" s="156">
        <f t="shared" si="128"/>
        <v>0</v>
      </c>
      <c r="X635" s="156">
        <f t="shared" si="128"/>
        <v>0</v>
      </c>
      <c r="Y635" s="156">
        <f t="shared" si="128"/>
        <v>0</v>
      </c>
      <c r="Z635" s="156">
        <f t="shared" si="128"/>
        <v>0</v>
      </c>
      <c r="AA635" s="156">
        <f t="shared" si="128"/>
        <v>0</v>
      </c>
      <c r="AB635" s="156">
        <f t="shared" si="128"/>
        <v>0</v>
      </c>
      <c r="AC635" s="156">
        <f t="shared" si="128"/>
        <v>0</v>
      </c>
      <c r="AD635" s="156">
        <f t="shared" si="128"/>
        <v>0</v>
      </c>
      <c r="AE635" s="156">
        <f t="shared" si="128"/>
        <v>0</v>
      </c>
      <c r="AF635" s="156">
        <f t="shared" si="128"/>
        <v>0</v>
      </c>
      <c r="AG635" s="156">
        <f t="shared" si="128"/>
        <v>0</v>
      </c>
      <c r="AH635" s="156">
        <f t="shared" si="128"/>
        <v>0</v>
      </c>
      <c r="AI635" s="156">
        <f t="shared" si="128"/>
        <v>0</v>
      </c>
      <c r="AJ635" s="156">
        <f t="shared" si="128"/>
        <v>0</v>
      </c>
      <c r="AK635" s="156">
        <f t="shared" si="128"/>
        <v>0</v>
      </c>
      <c r="AL635" s="156">
        <f t="shared" si="128"/>
        <v>0</v>
      </c>
      <c r="AM635" s="156">
        <f t="shared" ref="AM635:BI635" si="129">SUM(AM623:AM634)</f>
        <v>0</v>
      </c>
      <c r="AN635" s="156">
        <f t="shared" si="129"/>
        <v>0</v>
      </c>
      <c r="AO635" s="156">
        <f t="shared" si="129"/>
        <v>0</v>
      </c>
      <c r="AP635" s="156">
        <f t="shared" si="129"/>
        <v>0</v>
      </c>
      <c r="AQ635" s="156">
        <f t="shared" si="129"/>
        <v>0</v>
      </c>
      <c r="AR635" s="156">
        <f t="shared" si="129"/>
        <v>0</v>
      </c>
      <c r="AS635" s="156">
        <f t="shared" si="129"/>
        <v>0</v>
      </c>
      <c r="AT635" s="156">
        <f t="shared" si="129"/>
        <v>0</v>
      </c>
      <c r="AU635" s="156">
        <f t="shared" si="129"/>
        <v>0</v>
      </c>
      <c r="AV635" s="156">
        <f t="shared" si="129"/>
        <v>0</v>
      </c>
      <c r="AW635" s="156">
        <f t="shared" si="129"/>
        <v>0</v>
      </c>
      <c r="AX635" s="156">
        <f t="shared" si="129"/>
        <v>0</v>
      </c>
      <c r="AY635" s="156">
        <f t="shared" si="129"/>
        <v>0</v>
      </c>
      <c r="AZ635" s="156">
        <f t="shared" si="129"/>
        <v>0</v>
      </c>
      <c r="BA635" s="156">
        <f t="shared" si="129"/>
        <v>0</v>
      </c>
      <c r="BB635" s="156">
        <f t="shared" si="129"/>
        <v>0</v>
      </c>
      <c r="BC635" s="156">
        <f t="shared" si="129"/>
        <v>0</v>
      </c>
      <c r="BD635" s="156">
        <f t="shared" si="129"/>
        <v>0</v>
      </c>
      <c r="BE635" s="156">
        <f t="shared" si="129"/>
        <v>0</v>
      </c>
      <c r="BF635" s="156">
        <f t="shared" si="129"/>
        <v>0</v>
      </c>
      <c r="BG635" s="156">
        <f t="shared" si="129"/>
        <v>0</v>
      </c>
      <c r="BH635" s="156">
        <f t="shared" si="129"/>
        <v>0</v>
      </c>
      <c r="BI635" s="156">
        <f t="shared" si="129"/>
        <v>0</v>
      </c>
      <c r="BJ635" s="19"/>
      <c r="BK635" s="19"/>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s="5" customFormat="1" hidden="1" outlineLevel="2" x14ac:dyDescent="0.2">
      <c r="A636" s="19"/>
      <c r="B636" s="42">
        <f>C648</f>
        <v>0</v>
      </c>
      <c r="C636" s="43"/>
      <c r="D636" s="44" t="s">
        <v>72</v>
      </c>
      <c r="E636" s="43"/>
      <c r="F636" s="45"/>
      <c r="G636" s="160">
        <f>IF(G$3&gt;A13taxremlife,A13taxvalue-SUM($F636:F636),IF(A13taxremlife="N/A","n/a",A13taxvalue/A13taxremlife))</f>
        <v>0</v>
      </c>
      <c r="H636" s="160">
        <f>IF(H$3&gt;A13taxremlife,A13taxvalue-SUM($F636:G636),IF(A13taxremlife="N/A","n/a",A13taxvalue/A13taxremlife))</f>
        <v>0</v>
      </c>
      <c r="I636" s="160">
        <f>IF(I$3&gt;A13taxremlife,A13taxvalue-SUM($F636:H636),IF(A13taxremlife="N/A","n/a",A13taxvalue/A13taxremlife))</f>
        <v>0</v>
      </c>
      <c r="J636" s="160">
        <f>IF(J$3&gt;A13taxremlife,A13taxvalue-SUM($F636:I636),IF(A13taxremlife="N/A","n/a",A13taxvalue/A13taxremlife))</f>
        <v>0</v>
      </c>
      <c r="K636" s="160">
        <f>IF(K$3&gt;A13taxremlife,A13taxvalue-SUM($F636:J636),IF(A13taxremlife="N/A","n/a",A13taxvalue/A13taxremlife))</f>
        <v>0</v>
      </c>
      <c r="L636" s="160">
        <f>IF(L$3&gt;A13taxremlife,A13taxvalue-SUM($F636:K636),IF(A13taxremlife="N/A","n/a",A13taxvalue/A13taxremlife))</f>
        <v>0</v>
      </c>
      <c r="M636" s="160">
        <f>IF(M$3&gt;A13taxremlife,A13taxvalue-SUM($F636:L636),IF(A13taxremlife="N/A","n/a",A13taxvalue/A13taxremlife))</f>
        <v>0</v>
      </c>
      <c r="N636" s="160">
        <f>IF(N$3&gt;A13taxremlife,A13taxvalue-SUM($F636:M636),IF(A13taxremlife="N/A","n/a",A13taxvalue/A13taxremlife))</f>
        <v>0</v>
      </c>
      <c r="O636" s="160">
        <f>IF(O$3&gt;A13taxremlife,A13taxvalue-SUM($F636:N636),IF(A13taxremlife="N/A","n/a",A13taxvalue/A13taxremlife))</f>
        <v>0</v>
      </c>
      <c r="P636" s="160">
        <f>IF(P$3&gt;A13taxremlife,A13taxvalue-SUM($F636:O636),IF(A13taxremlife="N/A","n/a",A13taxvalue/A13taxremlife))</f>
        <v>0</v>
      </c>
      <c r="Q636" s="160">
        <f>IF(Q$3&gt;A13taxremlife,A13taxvalue-SUM($F636:P636),IF(A13taxremlife="N/A","n/a",A13taxvalue/A13taxremlife))</f>
        <v>0</v>
      </c>
      <c r="R636" s="160">
        <f>IF(R$3&gt;A13taxremlife,A13taxvalue-SUM($F636:Q636),IF(A13taxremlife="N/A","n/a",A13taxvalue/A13taxremlife))</f>
        <v>0</v>
      </c>
      <c r="S636" s="160">
        <f>IF(S$3&gt;A13taxremlife,A13taxvalue-SUM($F636:R636),IF(A13taxremlife="N/A","n/a",A13taxvalue/A13taxremlife))</f>
        <v>0</v>
      </c>
      <c r="T636" s="160">
        <f>IF(T$3&gt;A13taxremlife,A13taxvalue-SUM($F636:S636),IF(A13taxremlife="N/A","n/a",A13taxvalue/A13taxremlife))</f>
        <v>0</v>
      </c>
      <c r="U636" s="160">
        <f>IF(U$3&gt;A13taxremlife,A13taxvalue-SUM($F636:T636),IF(A13taxremlife="N/A","n/a",A13taxvalue/A13taxremlife))</f>
        <v>0</v>
      </c>
      <c r="V636" s="160">
        <f>IF(V$3&gt;A13taxremlife,A13taxvalue-SUM($F636:U636),IF(A13taxremlife="N/A","n/a",A13taxvalue/A13taxremlife))</f>
        <v>0</v>
      </c>
      <c r="W636" s="160">
        <f>IF(W$3&gt;A13taxremlife,A13taxvalue-SUM($F636:V636),IF(A13taxremlife="N/A","n/a",A13taxvalue/A13taxremlife))</f>
        <v>0</v>
      </c>
      <c r="X636" s="160">
        <f>IF(X$3&gt;A13taxremlife,A13taxvalue-SUM($F636:W636),IF(A13taxremlife="N/A","n/a",A13taxvalue/A13taxremlife))</f>
        <v>0</v>
      </c>
      <c r="Y636" s="160">
        <f>IF(Y$3&gt;A13taxremlife,A13taxvalue-SUM($F636:X636),IF(A13taxremlife="N/A","n/a",A13taxvalue/A13taxremlife))</f>
        <v>0</v>
      </c>
      <c r="Z636" s="160">
        <f>IF(Z$3&gt;A13taxremlife,A13taxvalue-SUM($F636:Y636),IF(A13taxremlife="N/A","n/a",A13taxvalue/A13taxremlife))</f>
        <v>0</v>
      </c>
      <c r="AA636" s="160">
        <f>IF(AA$3&gt;A13taxremlife,A13taxvalue-SUM($F636:Z636),IF(A13taxremlife="N/A","n/a",A13taxvalue/A13taxremlife))</f>
        <v>0</v>
      </c>
      <c r="AB636" s="160">
        <f>IF(AB$3&gt;A13taxremlife,A13taxvalue-SUM($F636:AA636),IF(A13taxremlife="N/A","n/a",A13taxvalue/A13taxremlife))</f>
        <v>0</v>
      </c>
      <c r="AC636" s="160">
        <f>IF(AC$3&gt;A13taxremlife,A13taxvalue-SUM($F636:AB636),IF(A13taxremlife="N/A","n/a",A13taxvalue/A13taxremlife))</f>
        <v>0</v>
      </c>
      <c r="AD636" s="160">
        <f>IF(AD$3&gt;A13taxremlife,A13taxvalue-SUM($F636:AC636),IF(A13taxremlife="N/A","n/a",A13taxvalue/A13taxremlife))</f>
        <v>0</v>
      </c>
      <c r="AE636" s="160">
        <f>IF(AE$3&gt;A13taxremlife,A13taxvalue-SUM($F636:AD636),IF(A13taxremlife="N/A","n/a",A13taxvalue/A13taxremlife))</f>
        <v>0</v>
      </c>
      <c r="AF636" s="160">
        <f>IF(AF$3&gt;A13taxremlife,A13taxvalue-SUM($F636:AE636),IF(A13taxremlife="N/A","n/a",A13taxvalue/A13taxremlife))</f>
        <v>0</v>
      </c>
      <c r="AG636" s="160">
        <f>IF(AG$3&gt;A13taxremlife,A13taxvalue-SUM($F636:AF636),IF(A13taxremlife="N/A","n/a",A13taxvalue/A13taxremlife))</f>
        <v>0</v>
      </c>
      <c r="AH636" s="160">
        <f>IF(AH$3&gt;A13taxremlife,A13taxvalue-SUM($F636:AG636),IF(A13taxremlife="N/A","n/a",A13taxvalue/A13taxremlife))</f>
        <v>0</v>
      </c>
      <c r="AI636" s="160">
        <f>IF(AI$3&gt;A13taxremlife,A13taxvalue-SUM($F636:AH636),IF(A13taxremlife="N/A","n/a",A13taxvalue/A13taxremlife))</f>
        <v>0</v>
      </c>
      <c r="AJ636" s="160">
        <f>IF(AJ$3&gt;A13taxremlife,A13taxvalue-SUM($F636:AI636),IF(A13taxremlife="N/A","n/a",A13taxvalue/A13taxremlife))</f>
        <v>0</v>
      </c>
      <c r="AK636" s="160">
        <f>IF(AK$3&gt;A13taxremlife,A13taxvalue-SUM($F636:AJ636),IF(A13taxremlife="N/A","n/a",A13taxvalue/A13taxremlife))</f>
        <v>0</v>
      </c>
      <c r="AL636" s="160">
        <f>IF(AL$3&gt;A13taxremlife,A13taxvalue-SUM($F636:AK636),IF(A13taxremlife="N/A","n/a",A13taxvalue/A13taxremlife))</f>
        <v>0</v>
      </c>
      <c r="AM636" s="160">
        <f>IF(AM$3&gt;A13taxremlife,A13taxvalue-SUM($F636:AL636),IF(A13taxremlife="N/A","n/a",A13taxvalue/A13taxremlife))</f>
        <v>0</v>
      </c>
      <c r="AN636" s="160">
        <f>IF(AN$3&gt;A13taxremlife,A13taxvalue-SUM($F636:AM636),IF(A13taxremlife="N/A","n/a",A13taxvalue/A13taxremlife))</f>
        <v>0</v>
      </c>
      <c r="AO636" s="160">
        <f>IF(AO$3&gt;A13taxremlife,A13taxvalue-SUM($F636:AN636),IF(A13taxremlife="N/A","n/a",A13taxvalue/A13taxremlife))</f>
        <v>0</v>
      </c>
      <c r="AP636" s="160">
        <f>IF(AP$3&gt;A13taxremlife,A13taxvalue-SUM($F636:AO636),IF(A13taxremlife="N/A","n/a",A13taxvalue/A13taxremlife))</f>
        <v>0</v>
      </c>
      <c r="AQ636" s="160">
        <f>IF(AQ$3&gt;A13taxremlife,A13taxvalue-SUM($F636:AP636),IF(A13taxremlife="N/A","n/a",A13taxvalue/A13taxremlife))</f>
        <v>0</v>
      </c>
      <c r="AR636" s="160">
        <f>IF(AR$3&gt;A13taxremlife,A13taxvalue-SUM($F636:AQ636),IF(A13taxremlife="N/A","n/a",A13taxvalue/A13taxremlife))</f>
        <v>0</v>
      </c>
      <c r="AS636" s="160">
        <f>IF(AS$3&gt;A13taxremlife,A13taxvalue-SUM($F636:AR636),IF(A13taxremlife="N/A","n/a",A13taxvalue/A13taxremlife))</f>
        <v>0</v>
      </c>
      <c r="AT636" s="160">
        <f>IF(AT$3&gt;A13taxremlife,A13taxvalue-SUM($F636:AS636),IF(A13taxremlife="N/A","n/a",A13taxvalue/A13taxremlife))</f>
        <v>0</v>
      </c>
      <c r="AU636" s="160">
        <f>IF(AU$3&gt;A13taxremlife,A13taxvalue-SUM($F636:AT636),IF(A13taxremlife="N/A","n/a",A13taxvalue/A13taxremlife))</f>
        <v>0</v>
      </c>
      <c r="AV636" s="160">
        <f>IF(AV$3&gt;A13taxremlife,A13taxvalue-SUM($F636:AU636),IF(A13taxremlife="N/A","n/a",A13taxvalue/A13taxremlife))</f>
        <v>0</v>
      </c>
      <c r="AW636" s="160">
        <f>IF(AW$3&gt;A13taxremlife,A13taxvalue-SUM($F636:AV636),IF(A13taxremlife="N/A","n/a",A13taxvalue/A13taxremlife))</f>
        <v>0</v>
      </c>
      <c r="AX636" s="160">
        <f>IF(AX$3&gt;A13taxremlife,A13taxvalue-SUM($F636:AW636),IF(A13taxremlife="N/A","n/a",A13taxvalue/A13taxremlife))</f>
        <v>0</v>
      </c>
      <c r="AY636" s="160">
        <f>IF(AY$3&gt;A13taxremlife,A13taxvalue-SUM($F636:AX636),IF(A13taxremlife="N/A","n/a",A13taxvalue/A13taxremlife))</f>
        <v>0</v>
      </c>
      <c r="AZ636" s="160">
        <f>IF(AZ$3&gt;A13taxremlife,A13taxvalue-SUM($F636:AY636),IF(A13taxremlife="N/A","n/a",A13taxvalue/A13taxremlife))</f>
        <v>0</v>
      </c>
      <c r="BA636" s="160">
        <f>IF(BA$3&gt;A13taxremlife,A13taxvalue-SUM($F636:AZ636),IF(A13taxremlife="N/A","n/a",A13taxvalue/A13taxremlife))</f>
        <v>0</v>
      </c>
      <c r="BB636" s="160">
        <f>IF(BB$3&gt;A13taxremlife,A13taxvalue-SUM($F636:BA636),IF(A13taxremlife="N/A","n/a",A13taxvalue/A13taxremlife))</f>
        <v>0</v>
      </c>
      <c r="BC636" s="160">
        <f>IF(BC$3&gt;A13taxremlife,A13taxvalue-SUM($F636:BB636),IF(A13taxremlife="N/A","n/a",A13taxvalue/A13taxremlife))</f>
        <v>0</v>
      </c>
      <c r="BD636" s="160">
        <f>IF(BD$3&gt;A13taxremlife,A13taxvalue-SUM($F636:BC636),IF(A13taxremlife="N/A","n/a",A13taxvalue/A13taxremlife))</f>
        <v>0</v>
      </c>
      <c r="BE636" s="160">
        <f>IF(BE$3&gt;A13taxremlife,A13taxvalue-SUM($F636:BD636),IF(A13taxremlife="N/A","n/a",A13taxvalue/A13taxremlife))</f>
        <v>0</v>
      </c>
      <c r="BF636" s="160">
        <f>IF(BF$3&gt;A13taxremlife,A13taxvalue-SUM($F636:BE636),IF(A13taxremlife="N/A","n/a",A13taxvalue/A13taxremlife))</f>
        <v>0</v>
      </c>
      <c r="BG636" s="160">
        <f>IF(BG$3&gt;A13taxremlife,A13taxvalue-SUM($F636:BF636),IF(A13taxremlife="N/A","n/a",A13taxvalue/A13taxremlife))</f>
        <v>0</v>
      </c>
      <c r="BH636" s="160">
        <f>IF(BH$3&gt;A13taxremlife,A13taxvalue-SUM($F636:BG636),IF(A13taxremlife="N/A","n/a",A13taxvalue/A13taxremlife))</f>
        <v>0</v>
      </c>
      <c r="BI636" s="160">
        <f>IF(BI$3&gt;A13taxremlife,A13taxvalue-SUM($F636:BH636),IF(A13taxremlife="N/A","n/a",A13taxvalue/A13taxremlife))</f>
        <v>0</v>
      </c>
      <c r="BJ636" s="19"/>
      <c r="BK636" s="19"/>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s="5" customFormat="1" hidden="1" outlineLevel="2" x14ac:dyDescent="0.2">
      <c r="A637" s="19"/>
      <c r="B637" s="19"/>
      <c r="C637" s="35"/>
      <c r="D637" s="469" t="s">
        <v>71</v>
      </c>
      <c r="E637" s="281">
        <v>0</v>
      </c>
      <c r="F637" s="37"/>
      <c r="G637" s="161"/>
      <c r="H637" s="161"/>
      <c r="I637" s="161"/>
      <c r="J637" s="161"/>
      <c r="K637" s="161"/>
      <c r="L637" s="161"/>
      <c r="M637" s="161"/>
      <c r="N637" s="161"/>
      <c r="O637" s="161"/>
      <c r="P637" s="161"/>
      <c r="Q637" s="161"/>
      <c r="R637" s="161"/>
      <c r="S637" s="161"/>
      <c r="T637" s="161"/>
      <c r="U637" s="161"/>
      <c r="V637" s="161"/>
      <c r="W637" s="161"/>
      <c r="X637" s="161"/>
      <c r="Y637" s="161"/>
      <c r="Z637" s="161"/>
      <c r="AA637" s="161"/>
      <c r="AB637" s="161"/>
      <c r="AC637" s="161"/>
      <c r="AD637" s="161"/>
      <c r="AE637" s="161"/>
      <c r="AF637" s="161"/>
      <c r="AG637" s="161"/>
      <c r="AH637" s="161"/>
      <c r="AI637" s="161"/>
      <c r="AJ637" s="161"/>
      <c r="AK637" s="161"/>
      <c r="AL637" s="161"/>
      <c r="AM637" s="161"/>
      <c r="AN637" s="161"/>
      <c r="AO637" s="161"/>
      <c r="AP637" s="161"/>
      <c r="AQ637" s="161"/>
      <c r="AR637" s="161"/>
      <c r="AS637" s="161"/>
      <c r="AT637" s="161"/>
      <c r="AU637" s="161"/>
      <c r="AV637" s="161"/>
      <c r="AW637" s="161"/>
      <c r="AX637" s="161"/>
      <c r="AY637" s="161"/>
      <c r="AZ637" s="161"/>
      <c r="BA637" s="161"/>
      <c r="BB637" s="161"/>
      <c r="BC637" s="161"/>
      <c r="BD637" s="161"/>
      <c r="BE637" s="161"/>
      <c r="BF637" s="161"/>
      <c r="BG637" s="161"/>
      <c r="BH637" s="161"/>
      <c r="BI637" s="161"/>
      <c r="BJ637" s="19"/>
      <c r="BK637" s="19"/>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s="5" customFormat="1" hidden="1" outlineLevel="2" x14ac:dyDescent="0.2">
      <c r="A638" s="19"/>
      <c r="B638" s="19"/>
      <c r="C638" s="35"/>
      <c r="D638" s="469"/>
      <c r="E638" s="281">
        <v>1</v>
      </c>
      <c r="F638" s="37"/>
      <c r="G638" s="304"/>
      <c r="H638" s="161">
        <f>IF(A13taxstdlife="n/a","n/a",IF(H$3&gt;(A13taxstdlife+$E638),((Input!$G$155+Input!$G$121)*$G$7)-SUM($G638:G638),((Input!$G$155+Input!$G$121)*$G$7)/A13taxstdlife))</f>
        <v>0</v>
      </c>
      <c r="I638" s="161">
        <f>IF(A13taxstdlife="n/a","n/a",IF(I$3&gt;(A13taxstdlife+$E638),((Input!$G$155+Input!$G$121)*$G$7)-SUM($G638:H638),((Input!$G$155+Input!$G$121)*$G$7)/A13taxstdlife))</f>
        <v>0</v>
      </c>
      <c r="J638" s="161">
        <f>IF(A13taxstdlife="n/a","n/a",IF(J$3&gt;(A13taxstdlife+$E638),((Input!$G$155+Input!$G$121)*$G$7)-SUM($G638:I638),((Input!$G$155+Input!$G$121)*$G$7)/A13taxstdlife))</f>
        <v>0</v>
      </c>
      <c r="K638" s="161">
        <f>IF(A13taxstdlife="n/a","n/a",IF(K$3&gt;(A13taxstdlife+$E638),((Input!$G$155+Input!$G$121)*$G$7)-SUM($G638:J638),((Input!$G$155+Input!$G$121)*$G$7)/A13taxstdlife))</f>
        <v>0</v>
      </c>
      <c r="L638" s="161">
        <f>IF(A13taxstdlife="n/a","n/a",IF(L$3&gt;(A13taxstdlife+$E638),((Input!$G$155+Input!$G$121)*$G$7)-SUM($G638:K638),((Input!$G$155+Input!$G$121)*$G$7)/A13taxstdlife))</f>
        <v>0</v>
      </c>
      <c r="M638" s="161">
        <f>IF(A13taxstdlife="n/a","n/a",IF(M$3&gt;(A13taxstdlife+$E638),((Input!$G$155+Input!$G$121)*$G$7)-SUM($G638:L638),((Input!$G$155+Input!$G$121)*$G$7)/A13taxstdlife))</f>
        <v>0</v>
      </c>
      <c r="N638" s="161">
        <f>IF(A13taxstdlife="n/a","n/a",IF(N$3&gt;(A13taxstdlife+$E638),((Input!$G$155+Input!$G$121)*$G$7)-SUM($G638:M638),((Input!$G$155+Input!$G$121)*$G$7)/A13taxstdlife))</f>
        <v>0</v>
      </c>
      <c r="O638" s="161">
        <f>IF(A13taxstdlife="n/a","n/a",IF(O$3&gt;(A13taxstdlife+$E638),((Input!$G$155+Input!$G$121)*$G$7)-SUM($G638:N638),((Input!$G$155+Input!$G$121)*$G$7)/A13taxstdlife))</f>
        <v>0</v>
      </c>
      <c r="P638" s="161">
        <f>IF(A13taxstdlife="n/a","n/a",IF(P$3&gt;(A13taxstdlife+$E638),((Input!$G$155+Input!$G$121)*$G$7)-SUM($G638:O638),((Input!$G$155+Input!$G$121)*$G$7)/A13taxstdlife))</f>
        <v>0</v>
      </c>
      <c r="Q638" s="161">
        <f>IF(A13taxstdlife="n/a","n/a",IF(Q$3&gt;(A13taxstdlife+$E638),((Input!$G$155+Input!$G$121)*$G$7)-SUM($G638:P638),((Input!$G$155+Input!$G$121)*$G$7)/A13taxstdlife))</f>
        <v>0</v>
      </c>
      <c r="R638" s="161">
        <f>IF(A13taxstdlife="n/a","n/a",IF(R$3&gt;(A13taxstdlife+$E638),((Input!$G$155+Input!$G$121)*$G$7)-SUM($G638:Q638),((Input!$G$155+Input!$G$121)*$G$7)/A13taxstdlife))</f>
        <v>0</v>
      </c>
      <c r="S638" s="161">
        <f>IF(A13taxstdlife="n/a","n/a",IF(S$3&gt;(A13taxstdlife+$E638),((Input!$G$155+Input!$G$121)*$G$7)-SUM($G638:R638),((Input!$G$155+Input!$G$121)*$G$7)/A13taxstdlife))</f>
        <v>0</v>
      </c>
      <c r="T638" s="161">
        <f>IF(A13taxstdlife="n/a","n/a",IF(T$3&gt;(A13taxstdlife+$E638),((Input!$G$155+Input!$G$121)*$G$7)-SUM($G638:S638),((Input!$G$155+Input!$G$121)*$G$7)/A13taxstdlife))</f>
        <v>0</v>
      </c>
      <c r="U638" s="161">
        <f>IF(A13taxstdlife="n/a","n/a",IF(U$3&gt;(A13taxstdlife+$E638),((Input!$G$155+Input!$G$121)*$G$7)-SUM($G638:T638),((Input!$G$155+Input!$G$121)*$G$7)/A13taxstdlife))</f>
        <v>0</v>
      </c>
      <c r="V638" s="161">
        <f>IF(A13taxstdlife="n/a","n/a",IF(V$3&gt;(A13taxstdlife+$E638),((Input!$G$155+Input!$G$121)*$G$7)-SUM($G638:U638),((Input!$G$155+Input!$G$121)*$G$7)/A13taxstdlife))</f>
        <v>0</v>
      </c>
      <c r="W638" s="161">
        <f>IF(A13taxstdlife="n/a","n/a",IF(W$3&gt;(A13taxstdlife+$E638),((Input!$G$155+Input!$G$121)*$G$7)-SUM($G638:V638),((Input!$G$155+Input!$G$121)*$G$7)/A13taxstdlife))</f>
        <v>0</v>
      </c>
      <c r="X638" s="161">
        <f>IF(A13taxstdlife="n/a","n/a",IF(X$3&gt;(A13taxstdlife+$E638),((Input!$G$155+Input!$G$121)*$G$7)-SUM($G638:W638),((Input!$G$155+Input!$G$121)*$G$7)/A13taxstdlife))</f>
        <v>0</v>
      </c>
      <c r="Y638" s="161">
        <f>IF(A13taxstdlife="n/a","n/a",IF(Y$3&gt;(A13taxstdlife+$E638),((Input!$G$155+Input!$G$121)*$G$7)-SUM($G638:X638),((Input!$G$155+Input!$G$121)*$G$7)/A13taxstdlife))</f>
        <v>0</v>
      </c>
      <c r="Z638" s="161">
        <f>IF(A13taxstdlife="n/a","n/a",IF(Z$3&gt;(A13taxstdlife+$E638),((Input!$G$155+Input!$G$121)*$G$7)-SUM($G638:Y638),((Input!$G$155+Input!$G$121)*$G$7)/A13taxstdlife))</f>
        <v>0</v>
      </c>
      <c r="AA638" s="161">
        <f>IF(A13taxstdlife="n/a","n/a",IF(AA$3&gt;(A13taxstdlife+$E638),((Input!$G$155+Input!$G$121)*$G$7)-SUM($G638:Z638),((Input!$G$155+Input!$G$121)*$G$7)/A13taxstdlife))</f>
        <v>0</v>
      </c>
      <c r="AB638" s="161">
        <f>IF(A13taxstdlife="n/a","n/a",IF(AB$3&gt;(A13taxstdlife+$E638),((Input!$G$155+Input!$G$121)*$G$7)-SUM($G638:AA638),((Input!$G$155+Input!$G$121)*$G$7)/A13taxstdlife))</f>
        <v>0</v>
      </c>
      <c r="AC638" s="161">
        <f>IF(A13taxstdlife="n/a","n/a",IF(AC$3&gt;(A13taxstdlife+$E638),((Input!$G$155+Input!$G$121)*$G$7)-SUM($G638:AB638),((Input!$G$155+Input!$G$121)*$G$7)/A13taxstdlife))</f>
        <v>0</v>
      </c>
      <c r="AD638" s="161">
        <f>IF(A13taxstdlife="n/a","n/a",IF(AD$3&gt;(A13taxstdlife+$E638),((Input!$G$155+Input!$G$121)*$G$7)-SUM($G638:AC638),((Input!$G$155+Input!$G$121)*$G$7)/A13taxstdlife))</f>
        <v>0</v>
      </c>
      <c r="AE638" s="161">
        <f>IF(A13taxstdlife="n/a","n/a",IF(AE$3&gt;(A13taxstdlife+$E638),((Input!$G$155+Input!$G$121)*$G$7)-SUM($G638:AD638),((Input!$G$155+Input!$G$121)*$G$7)/A13taxstdlife))</f>
        <v>0</v>
      </c>
      <c r="AF638" s="161">
        <f>IF(A13taxstdlife="n/a","n/a",IF(AF$3&gt;(A13taxstdlife+$E638),((Input!$G$155+Input!$G$121)*$G$7)-SUM($G638:AE638),((Input!$G$155+Input!$G$121)*$G$7)/A13taxstdlife))</f>
        <v>0</v>
      </c>
      <c r="AG638" s="161">
        <f>IF(A13taxstdlife="n/a","n/a",IF(AG$3&gt;(A13taxstdlife+$E638),((Input!$G$155+Input!$G$121)*$G$7)-SUM($G638:AF638),((Input!$G$155+Input!$G$121)*$G$7)/A13taxstdlife))</f>
        <v>0</v>
      </c>
      <c r="AH638" s="161">
        <f>IF(A13taxstdlife="n/a","n/a",IF(AH$3&gt;(A13taxstdlife+$E638),((Input!$G$155+Input!$G$121)*$G$7)-SUM($G638:AG638),((Input!$G$155+Input!$G$121)*$G$7)/A13taxstdlife))</f>
        <v>0</v>
      </c>
      <c r="AI638" s="161">
        <f>IF(A13taxstdlife="n/a","n/a",IF(AI$3&gt;(A13taxstdlife+$E638),((Input!$G$155+Input!$G$121)*$G$7)-SUM($G638:AH638),((Input!$G$155+Input!$G$121)*$G$7)/A13taxstdlife))</f>
        <v>0</v>
      </c>
      <c r="AJ638" s="161">
        <f>IF(A13taxstdlife="n/a","n/a",IF(AJ$3&gt;(A13taxstdlife+$E638),((Input!$G$155+Input!$G$121)*$G$7)-SUM($G638:AI638),((Input!$G$155+Input!$G$121)*$G$7)/A13taxstdlife))</f>
        <v>0</v>
      </c>
      <c r="AK638" s="161">
        <f>IF(A13taxstdlife="n/a","n/a",IF(AK$3&gt;(A13taxstdlife+$E638),((Input!$G$155+Input!$G$121)*$G$7)-SUM($G638:AJ638),((Input!$G$155+Input!$G$121)*$G$7)/A13taxstdlife))</f>
        <v>0</v>
      </c>
      <c r="AL638" s="161">
        <f>IF(A13taxstdlife="n/a","n/a",IF(AL$3&gt;(A13taxstdlife+$E638),((Input!$G$155+Input!$G$121)*$G$7)-SUM($G638:AK638),((Input!$G$155+Input!$G$121)*$G$7)/A13taxstdlife))</f>
        <v>0</v>
      </c>
      <c r="AM638" s="161">
        <f>IF(A13taxstdlife="n/a","n/a",IF(AM$3&gt;(A13taxstdlife+$E638),((Input!$G$155+Input!$G$121)*$G$7)-SUM($G638:AL638),((Input!$G$155+Input!$G$121)*$G$7)/A13taxstdlife))</f>
        <v>0</v>
      </c>
      <c r="AN638" s="161">
        <f>IF(A13taxstdlife="n/a","n/a",IF(AN$3&gt;(A13taxstdlife+$E638),((Input!$G$155+Input!$G$121)*$G$7)-SUM($G638:AM638),((Input!$G$155+Input!$G$121)*$G$7)/A13taxstdlife))</f>
        <v>0</v>
      </c>
      <c r="AO638" s="161">
        <f>IF(A13taxstdlife="n/a","n/a",IF(AO$3&gt;(A13taxstdlife+$E638),((Input!$G$155+Input!$G$121)*$G$7)-SUM($G638:AN638),((Input!$G$155+Input!$G$121)*$G$7)/A13taxstdlife))</f>
        <v>0</v>
      </c>
      <c r="AP638" s="161">
        <f>IF(A13taxstdlife="n/a","n/a",IF(AP$3&gt;(A13taxstdlife+$E638),((Input!$G$155+Input!$G$121)*$G$7)-SUM($G638:AO638),((Input!$G$155+Input!$G$121)*$G$7)/A13taxstdlife))</f>
        <v>0</v>
      </c>
      <c r="AQ638" s="161">
        <f>IF(A13taxstdlife="n/a","n/a",IF(AQ$3&gt;(A13taxstdlife+$E638),((Input!$G$155+Input!$G$121)*$G$7)-SUM($G638:AP638),((Input!$G$155+Input!$G$121)*$G$7)/A13taxstdlife))</f>
        <v>0</v>
      </c>
      <c r="AR638" s="161">
        <f>IF(A13taxstdlife="n/a","n/a",IF(AR$3&gt;(A13taxstdlife+$E638),((Input!$G$155+Input!$G$121)*$G$7)-SUM($G638:AQ638),((Input!$G$155+Input!$G$121)*$G$7)/A13taxstdlife))</f>
        <v>0</v>
      </c>
      <c r="AS638" s="161">
        <f>IF(A13taxstdlife="n/a","n/a",IF(AS$3&gt;(A13taxstdlife+$E638),((Input!$G$155+Input!$G$121)*$G$7)-SUM($G638:AR638),((Input!$G$155+Input!$G$121)*$G$7)/A13taxstdlife))</f>
        <v>0</v>
      </c>
      <c r="AT638" s="161">
        <f>IF(A13taxstdlife="n/a","n/a",IF(AT$3&gt;(A13taxstdlife+$E638),((Input!$G$155+Input!$G$121)*$G$7)-SUM($G638:AS638),((Input!$G$155+Input!$G$121)*$G$7)/A13taxstdlife))</f>
        <v>0</v>
      </c>
      <c r="AU638" s="161">
        <f>IF(A13taxstdlife="n/a","n/a",IF(AU$3&gt;(A13taxstdlife+$E638),((Input!$G$155+Input!$G$121)*$G$7)-SUM($G638:AT638),((Input!$G$155+Input!$G$121)*$G$7)/A13taxstdlife))</f>
        <v>0</v>
      </c>
      <c r="AV638" s="161">
        <f>IF(A13taxstdlife="n/a","n/a",IF(AV$3&gt;(A13taxstdlife+$E638),((Input!$G$155+Input!$G$121)*$G$7)-SUM($G638:AU638),((Input!$G$155+Input!$G$121)*$G$7)/A13taxstdlife))</f>
        <v>0</v>
      </c>
      <c r="AW638" s="161">
        <f>IF(A13taxstdlife="n/a","n/a",IF(AW$3&gt;(A13taxstdlife+$E638),((Input!$G$155+Input!$G$121)*$G$7)-SUM($G638:AV638),((Input!$G$155+Input!$G$121)*$G$7)/A13taxstdlife))</f>
        <v>0</v>
      </c>
      <c r="AX638" s="161">
        <f>IF(A13taxstdlife="n/a","n/a",IF(AX$3&gt;(A13taxstdlife+$E638),((Input!$G$155+Input!$G$121)*$G$7)-SUM($G638:AW638),((Input!$G$155+Input!$G$121)*$G$7)/A13taxstdlife))</f>
        <v>0</v>
      </c>
      <c r="AY638" s="161">
        <f>IF(A13taxstdlife="n/a","n/a",IF(AY$3&gt;(A13taxstdlife+$E638),((Input!$G$155+Input!$G$121)*$G$7)-SUM($G638:AX638),((Input!$G$155+Input!$G$121)*$G$7)/A13taxstdlife))</f>
        <v>0</v>
      </c>
      <c r="AZ638" s="161">
        <f>IF(A13taxstdlife="n/a","n/a",IF(AZ$3&gt;(A13taxstdlife+$E638),((Input!$G$155+Input!$G$121)*$G$7)-SUM($G638:AY638),((Input!$G$155+Input!$G$121)*$G$7)/A13taxstdlife))</f>
        <v>0</v>
      </c>
      <c r="BA638" s="161">
        <f>IF(A13taxstdlife="n/a","n/a",IF(BA$3&gt;(A13taxstdlife+$E638),((Input!$G$155+Input!$G$121)*$G$7)-SUM($G638:AZ638),((Input!$G$155+Input!$G$121)*$G$7)/A13taxstdlife))</f>
        <v>0</v>
      </c>
      <c r="BB638" s="161">
        <f>IF(A13taxstdlife="n/a","n/a",IF(BB$3&gt;(A13taxstdlife+$E638),((Input!$G$155+Input!$G$121)*$G$7)-SUM($G638:BA638),((Input!$G$155+Input!$G$121)*$G$7)/A13taxstdlife))</f>
        <v>0</v>
      </c>
      <c r="BC638" s="161">
        <f>IF(A13taxstdlife="n/a","n/a",IF(BC$3&gt;(A13taxstdlife+$E638),((Input!$G$155+Input!$G$121)*$G$7)-SUM($G638:BB638),((Input!$G$155+Input!$G$121)*$G$7)/A13taxstdlife))</f>
        <v>0</v>
      </c>
      <c r="BD638" s="161">
        <f>IF(A13taxstdlife="n/a","n/a",IF(BD$3&gt;(A13taxstdlife+$E638),((Input!$G$155+Input!$G$121)*$G$7)-SUM($G638:BC638),((Input!$G$155+Input!$G$121)*$G$7)/A13taxstdlife))</f>
        <v>0</v>
      </c>
      <c r="BE638" s="161">
        <f>IF(A13taxstdlife="n/a","n/a",IF(BE$3&gt;(A13taxstdlife+$E638),((Input!$G$155+Input!$G$121)*$G$7)-SUM($G638:BD638),((Input!$G$155+Input!$G$121)*$G$7)/A13taxstdlife))</f>
        <v>0</v>
      </c>
      <c r="BF638" s="161">
        <f>IF(A13taxstdlife="n/a","n/a",IF(BF$3&gt;(A13taxstdlife+$E638),((Input!$G$155+Input!$G$121)*$G$7)-SUM($G638:BE638),((Input!$G$155+Input!$G$121)*$G$7)/A13taxstdlife))</f>
        <v>0</v>
      </c>
      <c r="BG638" s="161">
        <f>IF(A13taxstdlife="n/a","n/a",IF(BG$3&gt;(A13taxstdlife+$E638),((Input!$G$155+Input!$G$121)*$G$7)-SUM($G638:BF638),((Input!$G$155+Input!$G$121)*$G$7)/A13taxstdlife))</f>
        <v>0</v>
      </c>
      <c r="BH638" s="161">
        <f>IF(A13taxstdlife="n/a","n/a",IF(BH$3&gt;(A13taxstdlife+$E638),((Input!$G$155+Input!$G$121)*$G$7)-SUM($G638:BG638),((Input!$G$155+Input!$G$121)*$G$7)/A13taxstdlife))</f>
        <v>0</v>
      </c>
      <c r="BI638" s="161">
        <f>IF(A13taxstdlife="n/a","n/a",IF(BI$3&gt;(A13taxstdlife+$E638),((Input!$G$155+Input!$G$121)*$G$7)-SUM($G638:BH638),((Input!$G$155+Input!$G$121)*$G$7)/A13taxstdlife))</f>
        <v>0</v>
      </c>
      <c r="BJ638" s="19"/>
      <c r="BK638" s="19"/>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s="5" customFormat="1" hidden="1" outlineLevel="2" x14ac:dyDescent="0.2">
      <c r="A639" s="19"/>
      <c r="B639" s="19"/>
      <c r="C639" s="35"/>
      <c r="D639" s="469"/>
      <c r="E639" s="281">
        <v>2</v>
      </c>
      <c r="F639" s="37"/>
      <c r="G639" s="305"/>
      <c r="H639" s="306"/>
      <c r="I639" s="161">
        <f>IF(A13taxstdlife="n/a","n/a",IF(I$3&gt;(A13taxstdlife+$E639),((Input!$H$155+Input!$H$121)*$H$7)-SUM($H639:H639),((Input!$H$155+Input!$H$121)*$H$7)/A13taxstdlife))</f>
        <v>0</v>
      </c>
      <c r="J639" s="161">
        <f>IF(A13taxstdlife="n/a","n/a",IF(J$3&gt;(A13taxstdlife+$E639),((Input!$H$155+Input!$H$121)*$H$7)-SUM($H639:I639),((Input!$H$155+Input!$H$121)*$H$7)/A13taxstdlife))</f>
        <v>0</v>
      </c>
      <c r="K639" s="161">
        <f>IF(A13taxstdlife="n/a","n/a",IF(K$3&gt;(A13taxstdlife+$E639),((Input!$H$155+Input!$H$121)*$H$7)-SUM($H639:J639),((Input!$H$155+Input!$H$121)*$H$7)/A13taxstdlife))</f>
        <v>0</v>
      </c>
      <c r="L639" s="161">
        <f>IF(A13taxstdlife="n/a","n/a",IF(L$3&gt;(A13taxstdlife+$E639),((Input!$H$155+Input!$H$121)*$H$7)-SUM($H639:K639),((Input!$H$155+Input!$H$121)*$H$7)/A13taxstdlife))</f>
        <v>0</v>
      </c>
      <c r="M639" s="161">
        <f>IF(A13taxstdlife="n/a","n/a",IF(M$3&gt;(A13taxstdlife+$E639),((Input!$H$155+Input!$H$121)*$H$7)-SUM($H639:L639),((Input!$H$155+Input!$H$121)*$H$7)/A13taxstdlife))</f>
        <v>0</v>
      </c>
      <c r="N639" s="161">
        <f>IF(A13taxstdlife="n/a","n/a",IF(N$3&gt;(A13taxstdlife+$E639),((Input!$H$155+Input!$H$121)*$H$7)-SUM($H639:M639),((Input!$H$155+Input!$H$121)*$H$7)/A13taxstdlife))</f>
        <v>0</v>
      </c>
      <c r="O639" s="161">
        <f>IF(A13taxstdlife="n/a","n/a",IF(O$3&gt;(A13taxstdlife+$E639),((Input!$H$155+Input!$H$121)*$H$7)-SUM($H639:N639),((Input!$H$155+Input!$H$121)*$H$7)/A13taxstdlife))</f>
        <v>0</v>
      </c>
      <c r="P639" s="161">
        <f>IF(A13taxstdlife="n/a","n/a",IF(P$3&gt;(A13taxstdlife+$E639),((Input!$H$155+Input!$H$121)*$H$7)-SUM($H639:O639),((Input!$H$155+Input!$H$121)*$H$7)/A13taxstdlife))</f>
        <v>0</v>
      </c>
      <c r="Q639" s="161">
        <f>IF(A13taxstdlife="n/a","n/a",IF(Q$3&gt;(A13taxstdlife+$E639),((Input!$H$155+Input!$H$121)*$H$7)-SUM($H639:P639),((Input!$H$155+Input!$H$121)*$H$7)/A13taxstdlife))</f>
        <v>0</v>
      </c>
      <c r="R639" s="161">
        <f>IF(A13taxstdlife="n/a","n/a",IF(R$3&gt;(A13taxstdlife+$E639),((Input!$H$155+Input!$H$121)*$H$7)-SUM($H639:Q639),((Input!$H$155+Input!$H$121)*$H$7)/A13taxstdlife))</f>
        <v>0</v>
      </c>
      <c r="S639" s="161">
        <f>IF(A13taxstdlife="n/a","n/a",IF(S$3&gt;(A13taxstdlife+$E639),((Input!$H$155+Input!$H$121)*$H$7)-SUM($H639:R639),((Input!$H$155+Input!$H$121)*$H$7)/A13taxstdlife))</f>
        <v>0</v>
      </c>
      <c r="T639" s="161">
        <f>IF(A13taxstdlife="n/a","n/a",IF(T$3&gt;(A13taxstdlife+$E639),((Input!$H$155+Input!$H$121)*$H$7)-SUM($H639:S639),((Input!$H$155+Input!$H$121)*$H$7)/A13taxstdlife))</f>
        <v>0</v>
      </c>
      <c r="U639" s="161">
        <f>IF(A13taxstdlife="n/a","n/a",IF(U$3&gt;(A13taxstdlife+$E639),((Input!$H$155+Input!$H$121)*$H$7)-SUM($H639:T639),((Input!$H$155+Input!$H$121)*$H$7)/A13taxstdlife))</f>
        <v>0</v>
      </c>
      <c r="V639" s="161">
        <f>IF(A13taxstdlife="n/a","n/a",IF(V$3&gt;(A13taxstdlife+$E639),((Input!$H$155+Input!$H$121)*$H$7)-SUM($H639:U639),((Input!$H$155+Input!$H$121)*$H$7)/A13taxstdlife))</f>
        <v>0</v>
      </c>
      <c r="W639" s="161">
        <f>IF(A13taxstdlife="n/a","n/a",IF(W$3&gt;(A13taxstdlife+$E639),((Input!$H$155+Input!$H$121)*$H$7)-SUM($H639:V639),((Input!$H$155+Input!$H$121)*$H$7)/A13taxstdlife))</f>
        <v>0</v>
      </c>
      <c r="X639" s="161">
        <f>IF(A13taxstdlife="n/a","n/a",IF(X$3&gt;(A13taxstdlife+$E639),((Input!$H$155+Input!$H$121)*$H$7)-SUM($H639:W639),((Input!$H$155+Input!$H$121)*$H$7)/A13taxstdlife))</f>
        <v>0</v>
      </c>
      <c r="Y639" s="161">
        <f>IF(A13taxstdlife="n/a","n/a",IF(Y$3&gt;(A13taxstdlife+$E639),((Input!$H$155+Input!$H$121)*$H$7)-SUM($H639:X639),((Input!$H$155+Input!$H$121)*$H$7)/A13taxstdlife))</f>
        <v>0</v>
      </c>
      <c r="Z639" s="161">
        <f>IF(A13taxstdlife="n/a","n/a",IF(Z$3&gt;(A13taxstdlife+$E639),((Input!$H$155+Input!$H$121)*$H$7)-SUM($H639:Y639),((Input!$H$155+Input!$H$121)*$H$7)/A13taxstdlife))</f>
        <v>0</v>
      </c>
      <c r="AA639" s="161">
        <f>IF(A13taxstdlife="n/a","n/a",IF(AA$3&gt;(A13taxstdlife+$E639),((Input!$H$155+Input!$H$121)*$H$7)-SUM($H639:Z639),((Input!$H$155+Input!$H$121)*$H$7)/A13taxstdlife))</f>
        <v>0</v>
      </c>
      <c r="AB639" s="161">
        <f>IF(A13taxstdlife="n/a","n/a",IF(AB$3&gt;(A13taxstdlife+$E639),((Input!$H$155+Input!$H$121)*$H$7)-SUM($H639:AA639),((Input!$H$155+Input!$H$121)*$H$7)/A13taxstdlife))</f>
        <v>0</v>
      </c>
      <c r="AC639" s="161">
        <f>IF(A13taxstdlife="n/a","n/a",IF(AC$3&gt;(A13taxstdlife+$E639),((Input!$H$155+Input!$H$121)*$H$7)-SUM($H639:AB639),((Input!$H$155+Input!$H$121)*$H$7)/A13taxstdlife))</f>
        <v>0</v>
      </c>
      <c r="AD639" s="161">
        <f>IF(A13taxstdlife="n/a","n/a",IF(AD$3&gt;(A13taxstdlife+$E639),((Input!$H$155+Input!$H$121)*$H$7)-SUM($H639:AC639),((Input!$H$155+Input!$H$121)*$H$7)/A13taxstdlife))</f>
        <v>0</v>
      </c>
      <c r="AE639" s="161">
        <f>IF(A13taxstdlife="n/a","n/a",IF(AE$3&gt;(A13taxstdlife+$E639),((Input!$H$155+Input!$H$121)*$H$7)-SUM($H639:AD639),((Input!$H$155+Input!$H$121)*$H$7)/A13taxstdlife))</f>
        <v>0</v>
      </c>
      <c r="AF639" s="161">
        <f>IF(A13taxstdlife="n/a","n/a",IF(AF$3&gt;(A13taxstdlife+$E639),((Input!$H$155+Input!$H$121)*$H$7)-SUM($H639:AE639),((Input!$H$155+Input!$H$121)*$H$7)/A13taxstdlife))</f>
        <v>0</v>
      </c>
      <c r="AG639" s="161">
        <f>IF(A13taxstdlife="n/a","n/a",IF(AG$3&gt;(A13taxstdlife+$E639),((Input!$H$155+Input!$H$121)*$H$7)-SUM($H639:AF639),((Input!$H$155+Input!$H$121)*$H$7)/A13taxstdlife))</f>
        <v>0</v>
      </c>
      <c r="AH639" s="161">
        <f>IF(A13taxstdlife="n/a","n/a",IF(AH$3&gt;(A13taxstdlife+$E639),((Input!$H$155+Input!$H$121)*$H$7)-SUM($H639:AG639),((Input!$H$155+Input!$H$121)*$H$7)/A13taxstdlife))</f>
        <v>0</v>
      </c>
      <c r="AI639" s="161">
        <f>IF(A13taxstdlife="n/a","n/a",IF(AI$3&gt;(A13taxstdlife+$E639),((Input!$H$155+Input!$H$121)*$H$7)-SUM($H639:AH639),((Input!$H$155+Input!$H$121)*$H$7)/A13taxstdlife))</f>
        <v>0</v>
      </c>
      <c r="AJ639" s="161">
        <f>IF(A13taxstdlife="n/a","n/a",IF(AJ$3&gt;(A13taxstdlife+$E639),((Input!$H$155+Input!$H$121)*$H$7)-SUM($H639:AI639),((Input!$H$155+Input!$H$121)*$H$7)/A13taxstdlife))</f>
        <v>0</v>
      </c>
      <c r="AK639" s="161">
        <f>IF(A13taxstdlife="n/a","n/a",IF(AK$3&gt;(A13taxstdlife+$E639),((Input!$H$155+Input!$H$121)*$H$7)-SUM($H639:AJ639),((Input!$H$155+Input!$H$121)*$H$7)/A13taxstdlife))</f>
        <v>0</v>
      </c>
      <c r="AL639" s="161">
        <f>IF(A13taxstdlife="n/a","n/a",IF(AL$3&gt;(A13taxstdlife+$E639),((Input!$H$155+Input!$H$121)*$H$7)-SUM($H639:AK639),((Input!$H$155+Input!$H$121)*$H$7)/A13taxstdlife))</f>
        <v>0</v>
      </c>
      <c r="AM639" s="161">
        <f>IF(A13taxstdlife="n/a","n/a",IF(AM$3&gt;(A13taxstdlife+$E639),((Input!$H$155+Input!$H$121)*$H$7)-SUM($H639:AL639),((Input!$H$155+Input!$H$121)*$H$7)/A13taxstdlife))</f>
        <v>0</v>
      </c>
      <c r="AN639" s="161">
        <f>IF(A13taxstdlife="n/a","n/a",IF(AN$3&gt;(A13taxstdlife+$E639),((Input!$H$155+Input!$H$121)*$H$7)-SUM($H639:AM639),((Input!$H$155+Input!$H$121)*$H$7)/A13taxstdlife))</f>
        <v>0</v>
      </c>
      <c r="AO639" s="161">
        <f>IF(A13taxstdlife="n/a","n/a",IF(AO$3&gt;(A13taxstdlife+$E639),((Input!$H$155+Input!$H$121)*$H$7)-SUM($H639:AN639),((Input!$H$155+Input!$H$121)*$H$7)/A13taxstdlife))</f>
        <v>0</v>
      </c>
      <c r="AP639" s="161">
        <f>IF(A13taxstdlife="n/a","n/a",IF(AP$3&gt;(A13taxstdlife+$E639),((Input!$H$155+Input!$H$121)*$H$7)-SUM($H639:AO639),((Input!$H$155+Input!$H$121)*$H$7)/A13taxstdlife))</f>
        <v>0</v>
      </c>
      <c r="AQ639" s="161">
        <f>IF(A13taxstdlife="n/a","n/a",IF(AQ$3&gt;(A13taxstdlife+$E639),((Input!$H$155+Input!$H$121)*$H$7)-SUM($H639:AP639),((Input!$H$155+Input!$H$121)*$H$7)/A13taxstdlife))</f>
        <v>0</v>
      </c>
      <c r="AR639" s="161">
        <f>IF(A13taxstdlife="n/a","n/a",IF(AR$3&gt;(A13taxstdlife+$E639),((Input!$H$155+Input!$H$121)*$H$7)-SUM($H639:AQ639),((Input!$H$155+Input!$H$121)*$H$7)/A13taxstdlife))</f>
        <v>0</v>
      </c>
      <c r="AS639" s="161">
        <f>IF(A13taxstdlife="n/a","n/a",IF(AS$3&gt;(A13taxstdlife+$E639),((Input!$H$155+Input!$H$121)*$H$7)-SUM($H639:AR639),((Input!$H$155+Input!$H$121)*$H$7)/A13taxstdlife))</f>
        <v>0</v>
      </c>
      <c r="AT639" s="161">
        <f>IF(A13taxstdlife="n/a","n/a",IF(AT$3&gt;(A13taxstdlife+$E639),((Input!$H$155+Input!$H$121)*$H$7)-SUM($H639:AS639),((Input!$H$155+Input!$H$121)*$H$7)/A13taxstdlife))</f>
        <v>0</v>
      </c>
      <c r="AU639" s="161">
        <f>IF(A13taxstdlife="n/a","n/a",IF(AU$3&gt;(A13taxstdlife+$E639),((Input!$H$155+Input!$H$121)*$H$7)-SUM($H639:AT639),((Input!$H$155+Input!$H$121)*$H$7)/A13taxstdlife))</f>
        <v>0</v>
      </c>
      <c r="AV639" s="161">
        <f>IF(A13taxstdlife="n/a","n/a",IF(AV$3&gt;(A13taxstdlife+$E639),((Input!$H$155+Input!$H$121)*$H$7)-SUM($H639:AU639),((Input!$H$155+Input!$H$121)*$H$7)/A13taxstdlife))</f>
        <v>0</v>
      </c>
      <c r="AW639" s="161">
        <f>IF(A13taxstdlife="n/a","n/a",IF(AW$3&gt;(A13taxstdlife+$E639),((Input!$H$155+Input!$H$121)*$H$7)-SUM($H639:AV639),((Input!$H$155+Input!$H$121)*$H$7)/A13taxstdlife))</f>
        <v>0</v>
      </c>
      <c r="AX639" s="161">
        <f>IF(A13taxstdlife="n/a","n/a",IF(AX$3&gt;(A13taxstdlife+$E639),((Input!$H$155+Input!$H$121)*$H$7)-SUM($H639:AW639),((Input!$H$155+Input!$H$121)*$H$7)/A13taxstdlife))</f>
        <v>0</v>
      </c>
      <c r="AY639" s="161">
        <f>IF(A13taxstdlife="n/a","n/a",IF(AY$3&gt;(A13taxstdlife+$E639),((Input!$H$155+Input!$H$121)*$H$7)-SUM($H639:AX639),((Input!$H$155+Input!$H$121)*$H$7)/A13taxstdlife))</f>
        <v>0</v>
      </c>
      <c r="AZ639" s="161">
        <f>IF(A13taxstdlife="n/a","n/a",IF(AZ$3&gt;(A13taxstdlife+$E639),((Input!$H$155+Input!$H$121)*$H$7)-SUM($H639:AY639),((Input!$H$155+Input!$H$121)*$H$7)/A13taxstdlife))</f>
        <v>0</v>
      </c>
      <c r="BA639" s="161">
        <f>IF(A13taxstdlife="n/a","n/a",IF(BA$3&gt;(A13taxstdlife+$E639),((Input!$H$155+Input!$H$121)*$H$7)-SUM($H639:AZ639),((Input!$H$155+Input!$H$121)*$H$7)/A13taxstdlife))</f>
        <v>0</v>
      </c>
      <c r="BB639" s="161">
        <f>IF(A13taxstdlife="n/a","n/a",IF(BB$3&gt;(A13taxstdlife+$E639),((Input!$H$155+Input!$H$121)*$H$7)-SUM($H639:BA639),((Input!$H$155+Input!$H$121)*$H$7)/A13taxstdlife))</f>
        <v>0</v>
      </c>
      <c r="BC639" s="161">
        <f>IF(A13taxstdlife="n/a","n/a",IF(BC$3&gt;(A13taxstdlife+$E639),((Input!$H$155+Input!$H$121)*$H$7)-SUM($H639:BB639),((Input!$H$155+Input!$H$121)*$H$7)/A13taxstdlife))</f>
        <v>0</v>
      </c>
      <c r="BD639" s="161">
        <f>IF(A13taxstdlife="n/a","n/a",IF(BD$3&gt;(A13taxstdlife+$E639),((Input!$H$155+Input!$H$121)*$H$7)-SUM($H639:BC639),((Input!$H$155+Input!$H$121)*$H$7)/A13taxstdlife))</f>
        <v>0</v>
      </c>
      <c r="BE639" s="161">
        <f>IF(A13taxstdlife="n/a","n/a",IF(BE$3&gt;(A13taxstdlife+$E639),((Input!$H$155+Input!$H$121)*$H$7)-SUM($H639:BD639),((Input!$H$155+Input!$H$121)*$H$7)/A13taxstdlife))</f>
        <v>0</v>
      </c>
      <c r="BF639" s="161">
        <f>IF(A13taxstdlife="n/a","n/a",IF(BF$3&gt;(A13taxstdlife+$E639),((Input!$H$155+Input!$H$121)*$H$7)-SUM($H639:BE639),((Input!$H$155+Input!$H$121)*$H$7)/A13taxstdlife))</f>
        <v>0</v>
      </c>
      <c r="BG639" s="161">
        <f>IF(A13taxstdlife="n/a","n/a",IF(BG$3&gt;(A13taxstdlife+$E639),((Input!$H$155+Input!$H$121)*$H$7)-SUM($H639:BF639),((Input!$H$155+Input!$H$121)*$H$7)/A13taxstdlife))</f>
        <v>0</v>
      </c>
      <c r="BH639" s="161">
        <f>IF(A13taxstdlife="n/a","n/a",IF(BH$3&gt;(A13taxstdlife+$E639),((Input!$H$155+Input!$H$121)*$H$7)-SUM($H639:BG639),((Input!$H$155+Input!$H$121)*$H$7)/A13taxstdlife))</f>
        <v>0</v>
      </c>
      <c r="BI639" s="161">
        <f>IF(A13taxstdlife="n/a","n/a",IF(BI$3&gt;(A13taxstdlife+$E639),((Input!$H$155+Input!$H$121)*$H$7)-SUM($H639:BH639),((Input!$H$155+Input!$H$121)*$H$7)/A13taxstdlife))</f>
        <v>0</v>
      </c>
      <c r="BJ639" s="19"/>
      <c r="BK639" s="1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s="5" customFormat="1" hidden="1" outlineLevel="2" x14ac:dyDescent="0.2">
      <c r="A640" s="19"/>
      <c r="B640" s="19"/>
      <c r="C640" s="35"/>
      <c r="D640" s="469"/>
      <c r="E640" s="281">
        <v>3</v>
      </c>
      <c r="F640" s="37"/>
      <c r="G640" s="305"/>
      <c r="H640" s="307"/>
      <c r="I640" s="306"/>
      <c r="J640" s="161">
        <f>IF(A13taxstdlife="n/a","n/a",IF(J$3&gt;(A13taxstdlife+$E640),((Input!$I$155+Input!$I$121)*$I$7)-SUM($I640:I640),((Input!$I$155+Input!$I$121)*$I$7)/A13taxstdlife))</f>
        <v>0</v>
      </c>
      <c r="K640" s="161">
        <f>IF(A13taxstdlife="n/a","n/a",IF(K$3&gt;(A13taxstdlife+$E640),((Input!$I$155+Input!$I$121)*$I$7)-SUM($I640:J640),((Input!$I$155+Input!$I$121)*$I$7)/A13taxstdlife))</f>
        <v>0</v>
      </c>
      <c r="L640" s="161">
        <f>IF(A13taxstdlife="n/a","n/a",IF(L$3&gt;(A13taxstdlife+$E640),((Input!$I$155+Input!$I$121)*$I$7)-SUM($I640:K640),((Input!$I$155+Input!$I$121)*$I$7)/A13taxstdlife))</f>
        <v>0</v>
      </c>
      <c r="M640" s="161">
        <f>IF(A13taxstdlife="n/a","n/a",IF(M$3&gt;(A13taxstdlife+$E640),((Input!$I$155+Input!$I$121)*$I$7)-SUM($I640:L640),((Input!$I$155+Input!$I$121)*$I$7)/A13taxstdlife))</f>
        <v>0</v>
      </c>
      <c r="N640" s="161">
        <f>IF(A13taxstdlife="n/a","n/a",IF(N$3&gt;(A13taxstdlife+$E640),((Input!$I$155+Input!$I$121)*$I$7)-SUM($I640:M640),((Input!$I$155+Input!$I$121)*$I$7)/A13taxstdlife))</f>
        <v>0</v>
      </c>
      <c r="O640" s="161">
        <f>IF(A13taxstdlife="n/a","n/a",IF(O$3&gt;(A13taxstdlife+$E640),((Input!$I$155+Input!$I$121)*$I$7)-SUM($I640:N640),((Input!$I$155+Input!$I$121)*$I$7)/A13taxstdlife))</f>
        <v>0</v>
      </c>
      <c r="P640" s="161">
        <f>IF(A13taxstdlife="n/a","n/a",IF(P$3&gt;(A13taxstdlife+$E640),((Input!$I$155+Input!$I$121)*$I$7)-SUM($I640:O640),((Input!$I$155+Input!$I$121)*$I$7)/A13taxstdlife))</f>
        <v>0</v>
      </c>
      <c r="Q640" s="161">
        <f>IF(A13taxstdlife="n/a","n/a",IF(Q$3&gt;(A13taxstdlife+$E640),((Input!$I$155+Input!$I$121)*$I$7)-SUM($I640:P640),((Input!$I$155+Input!$I$121)*$I$7)/A13taxstdlife))</f>
        <v>0</v>
      </c>
      <c r="R640" s="161">
        <f>IF(A13taxstdlife="n/a","n/a",IF(R$3&gt;(A13taxstdlife+$E640),((Input!$I$155+Input!$I$121)*$I$7)-SUM($I640:Q640),((Input!$I$155+Input!$I$121)*$I$7)/A13taxstdlife))</f>
        <v>0</v>
      </c>
      <c r="S640" s="161">
        <f>IF(A13taxstdlife="n/a","n/a",IF(S$3&gt;(A13taxstdlife+$E640),((Input!$I$155+Input!$I$121)*$I$7)-SUM($I640:R640),((Input!$I$155+Input!$I$121)*$I$7)/A13taxstdlife))</f>
        <v>0</v>
      </c>
      <c r="T640" s="161">
        <f>IF(A13taxstdlife="n/a","n/a",IF(T$3&gt;(A13taxstdlife+$E640),((Input!$I$155+Input!$I$121)*$I$7)-SUM($I640:S640),((Input!$I$155+Input!$I$121)*$I$7)/A13taxstdlife))</f>
        <v>0</v>
      </c>
      <c r="U640" s="161">
        <f>IF(A13taxstdlife="n/a","n/a",IF(U$3&gt;(A13taxstdlife+$E640),((Input!$I$155+Input!$I$121)*$I$7)-SUM($I640:T640),((Input!$I$155+Input!$I$121)*$I$7)/A13taxstdlife))</f>
        <v>0</v>
      </c>
      <c r="V640" s="161">
        <f>IF(A13taxstdlife="n/a","n/a",IF(V$3&gt;(A13taxstdlife+$E640),((Input!$I$155+Input!$I$121)*$I$7)-SUM($I640:U640),((Input!$I$155+Input!$I$121)*$I$7)/A13taxstdlife))</f>
        <v>0</v>
      </c>
      <c r="W640" s="161">
        <f>IF(A13taxstdlife="n/a","n/a",IF(W$3&gt;(A13taxstdlife+$E640),((Input!$I$155+Input!$I$121)*$I$7)-SUM($I640:V640),((Input!$I$155+Input!$I$121)*$I$7)/A13taxstdlife))</f>
        <v>0</v>
      </c>
      <c r="X640" s="161">
        <f>IF(A13taxstdlife="n/a","n/a",IF(X$3&gt;(A13taxstdlife+$E640),((Input!$I$155+Input!$I$121)*$I$7)-SUM($I640:W640),((Input!$I$155+Input!$I$121)*$I$7)/A13taxstdlife))</f>
        <v>0</v>
      </c>
      <c r="Y640" s="161">
        <f>IF(A13taxstdlife="n/a","n/a",IF(Y$3&gt;(A13taxstdlife+$E640),((Input!$I$155+Input!$I$121)*$I$7)-SUM($I640:X640),((Input!$I$155+Input!$I$121)*$I$7)/A13taxstdlife))</f>
        <v>0</v>
      </c>
      <c r="Z640" s="161">
        <f>IF(A13taxstdlife="n/a","n/a",IF(Z$3&gt;(A13taxstdlife+$E640),((Input!$I$155+Input!$I$121)*$I$7)-SUM($I640:Y640),((Input!$I$155+Input!$I$121)*$I$7)/A13taxstdlife))</f>
        <v>0</v>
      </c>
      <c r="AA640" s="161">
        <f>IF(A13taxstdlife="n/a","n/a",IF(AA$3&gt;(A13taxstdlife+$E640),((Input!$I$155+Input!$I$121)*$I$7)-SUM($I640:Z640),((Input!$I$155+Input!$I$121)*$I$7)/A13taxstdlife))</f>
        <v>0</v>
      </c>
      <c r="AB640" s="161">
        <f>IF(A13taxstdlife="n/a","n/a",IF(AB$3&gt;(A13taxstdlife+$E640),((Input!$I$155+Input!$I$121)*$I$7)-SUM($I640:AA640),((Input!$I$155+Input!$I$121)*$I$7)/A13taxstdlife))</f>
        <v>0</v>
      </c>
      <c r="AC640" s="161">
        <f>IF(A13taxstdlife="n/a","n/a",IF(AC$3&gt;(A13taxstdlife+$E640),((Input!$I$155+Input!$I$121)*$I$7)-SUM($I640:AB640),((Input!$I$155+Input!$I$121)*$I$7)/A13taxstdlife))</f>
        <v>0</v>
      </c>
      <c r="AD640" s="161">
        <f>IF(A13taxstdlife="n/a","n/a",IF(AD$3&gt;(A13taxstdlife+$E640),((Input!$I$155+Input!$I$121)*$I$7)-SUM($I640:AC640),((Input!$I$155+Input!$I$121)*$I$7)/A13taxstdlife))</f>
        <v>0</v>
      </c>
      <c r="AE640" s="161">
        <f>IF(A13taxstdlife="n/a","n/a",IF(AE$3&gt;(A13taxstdlife+$E640),((Input!$I$155+Input!$I$121)*$I$7)-SUM($I640:AD640),((Input!$I$155+Input!$I$121)*$I$7)/A13taxstdlife))</f>
        <v>0</v>
      </c>
      <c r="AF640" s="161">
        <f>IF(A13taxstdlife="n/a","n/a",IF(AF$3&gt;(A13taxstdlife+$E640),((Input!$I$155+Input!$I$121)*$I$7)-SUM($I640:AE640),((Input!$I$155+Input!$I$121)*$I$7)/A13taxstdlife))</f>
        <v>0</v>
      </c>
      <c r="AG640" s="161">
        <f>IF(A13taxstdlife="n/a","n/a",IF(AG$3&gt;(A13taxstdlife+$E640),((Input!$I$155+Input!$I$121)*$I$7)-SUM($I640:AF640),((Input!$I$155+Input!$I$121)*$I$7)/A13taxstdlife))</f>
        <v>0</v>
      </c>
      <c r="AH640" s="161">
        <f>IF(A13taxstdlife="n/a","n/a",IF(AH$3&gt;(A13taxstdlife+$E640),((Input!$I$155+Input!$I$121)*$I$7)-SUM($I640:AG640),((Input!$I$155+Input!$I$121)*$I$7)/A13taxstdlife))</f>
        <v>0</v>
      </c>
      <c r="AI640" s="161">
        <f>IF(A13taxstdlife="n/a","n/a",IF(AI$3&gt;(A13taxstdlife+$E640),((Input!$I$155+Input!$I$121)*$I$7)-SUM($I640:AH640),((Input!$I$155+Input!$I$121)*$I$7)/A13taxstdlife))</f>
        <v>0</v>
      </c>
      <c r="AJ640" s="161">
        <f>IF(A13taxstdlife="n/a","n/a",IF(AJ$3&gt;(A13taxstdlife+$E640),((Input!$I$155+Input!$I$121)*$I$7)-SUM($I640:AI640),((Input!$I$155+Input!$I$121)*$I$7)/A13taxstdlife))</f>
        <v>0</v>
      </c>
      <c r="AK640" s="161">
        <f>IF(A13taxstdlife="n/a","n/a",IF(AK$3&gt;(A13taxstdlife+$E640),((Input!$I$155+Input!$I$121)*$I$7)-SUM($I640:AJ640),((Input!$I$155+Input!$I$121)*$I$7)/A13taxstdlife))</f>
        <v>0</v>
      </c>
      <c r="AL640" s="161">
        <f>IF(A13taxstdlife="n/a","n/a",IF(AL$3&gt;(A13taxstdlife+$E640),((Input!$I$155+Input!$I$121)*$I$7)-SUM($I640:AK640),((Input!$I$155+Input!$I$121)*$I$7)/A13taxstdlife))</f>
        <v>0</v>
      </c>
      <c r="AM640" s="161">
        <f>IF(A13taxstdlife="n/a","n/a",IF(AM$3&gt;(A13taxstdlife+$E640),((Input!$I$155+Input!$I$121)*$I$7)-SUM($I640:AL640),((Input!$I$155+Input!$I$121)*$I$7)/A13taxstdlife))</f>
        <v>0</v>
      </c>
      <c r="AN640" s="161">
        <f>IF(A13taxstdlife="n/a","n/a",IF(AN$3&gt;(A13taxstdlife+$E640),((Input!$I$155+Input!$I$121)*$I$7)-SUM($I640:AM640),((Input!$I$155+Input!$I$121)*$I$7)/A13taxstdlife))</f>
        <v>0</v>
      </c>
      <c r="AO640" s="161">
        <f>IF(A13taxstdlife="n/a","n/a",IF(AO$3&gt;(A13taxstdlife+$E640),((Input!$I$155+Input!$I$121)*$I$7)-SUM($I640:AN640),((Input!$I$155+Input!$I$121)*$I$7)/A13taxstdlife))</f>
        <v>0</v>
      </c>
      <c r="AP640" s="161">
        <f>IF(A13taxstdlife="n/a","n/a",IF(AP$3&gt;(A13taxstdlife+$E640),((Input!$I$155+Input!$I$121)*$I$7)-SUM($I640:AO640),((Input!$I$155+Input!$I$121)*$I$7)/A13taxstdlife))</f>
        <v>0</v>
      </c>
      <c r="AQ640" s="161">
        <f>IF(A13taxstdlife="n/a","n/a",IF(AQ$3&gt;(A13taxstdlife+$E640),((Input!$I$155+Input!$I$121)*$I$7)-SUM($I640:AP640),((Input!$I$155+Input!$I$121)*$I$7)/A13taxstdlife))</f>
        <v>0</v>
      </c>
      <c r="AR640" s="161">
        <f>IF(A13taxstdlife="n/a","n/a",IF(AR$3&gt;(A13taxstdlife+$E640),((Input!$I$155+Input!$I$121)*$I$7)-SUM($I640:AQ640),((Input!$I$155+Input!$I$121)*$I$7)/A13taxstdlife))</f>
        <v>0</v>
      </c>
      <c r="AS640" s="161">
        <f>IF(A13taxstdlife="n/a","n/a",IF(AS$3&gt;(A13taxstdlife+$E640),((Input!$I$155+Input!$I$121)*$I$7)-SUM($I640:AR640),((Input!$I$155+Input!$I$121)*$I$7)/A13taxstdlife))</f>
        <v>0</v>
      </c>
      <c r="AT640" s="161">
        <f>IF(A13taxstdlife="n/a","n/a",IF(AT$3&gt;(A13taxstdlife+$E640),((Input!$I$155+Input!$I$121)*$I$7)-SUM($I640:AS640),((Input!$I$155+Input!$I$121)*$I$7)/A13taxstdlife))</f>
        <v>0</v>
      </c>
      <c r="AU640" s="161">
        <f>IF(A13taxstdlife="n/a","n/a",IF(AU$3&gt;(A13taxstdlife+$E640),((Input!$I$155+Input!$I$121)*$I$7)-SUM($I640:AT640),((Input!$I$155+Input!$I$121)*$I$7)/A13taxstdlife))</f>
        <v>0</v>
      </c>
      <c r="AV640" s="161">
        <f>IF(A13taxstdlife="n/a","n/a",IF(AV$3&gt;(A13taxstdlife+$E640),((Input!$I$155+Input!$I$121)*$I$7)-SUM($I640:AU640),((Input!$I$155+Input!$I$121)*$I$7)/A13taxstdlife))</f>
        <v>0</v>
      </c>
      <c r="AW640" s="161">
        <f>IF(A13taxstdlife="n/a","n/a",IF(AW$3&gt;(A13taxstdlife+$E640),((Input!$I$155+Input!$I$121)*$I$7)-SUM($I640:AV640),((Input!$I$155+Input!$I$121)*$I$7)/A13taxstdlife))</f>
        <v>0</v>
      </c>
      <c r="AX640" s="161">
        <f>IF(A13taxstdlife="n/a","n/a",IF(AX$3&gt;(A13taxstdlife+$E640),((Input!$I$155+Input!$I$121)*$I$7)-SUM($I640:AW640),((Input!$I$155+Input!$I$121)*$I$7)/A13taxstdlife))</f>
        <v>0</v>
      </c>
      <c r="AY640" s="161">
        <f>IF(A13taxstdlife="n/a","n/a",IF(AY$3&gt;(A13taxstdlife+$E640),((Input!$I$155+Input!$I$121)*$I$7)-SUM($I640:AX640),((Input!$I$155+Input!$I$121)*$I$7)/A13taxstdlife))</f>
        <v>0</v>
      </c>
      <c r="AZ640" s="161">
        <f>IF(A13taxstdlife="n/a","n/a",IF(AZ$3&gt;(A13taxstdlife+$E640),((Input!$I$155+Input!$I$121)*$I$7)-SUM($I640:AY640),((Input!$I$155+Input!$I$121)*$I$7)/A13taxstdlife))</f>
        <v>0</v>
      </c>
      <c r="BA640" s="161">
        <f>IF(A13taxstdlife="n/a","n/a",IF(BA$3&gt;(A13taxstdlife+$E640),((Input!$I$155+Input!$I$121)*$I$7)-SUM($I640:AZ640),((Input!$I$155+Input!$I$121)*$I$7)/A13taxstdlife))</f>
        <v>0</v>
      </c>
      <c r="BB640" s="161">
        <f>IF(A13taxstdlife="n/a","n/a",IF(BB$3&gt;(A13taxstdlife+$E640),((Input!$I$155+Input!$I$121)*$I$7)-SUM($I640:BA640),((Input!$I$155+Input!$I$121)*$I$7)/A13taxstdlife))</f>
        <v>0</v>
      </c>
      <c r="BC640" s="161">
        <f>IF(A13taxstdlife="n/a","n/a",IF(BC$3&gt;(A13taxstdlife+$E640),((Input!$I$155+Input!$I$121)*$I$7)-SUM($I640:BB640),((Input!$I$155+Input!$I$121)*$I$7)/A13taxstdlife))</f>
        <v>0</v>
      </c>
      <c r="BD640" s="161">
        <f>IF(A13taxstdlife="n/a","n/a",IF(BD$3&gt;(A13taxstdlife+$E640),((Input!$I$155+Input!$I$121)*$I$7)-SUM($I640:BC640),((Input!$I$155+Input!$I$121)*$I$7)/A13taxstdlife))</f>
        <v>0</v>
      </c>
      <c r="BE640" s="161">
        <f>IF(A13taxstdlife="n/a","n/a",IF(BE$3&gt;(A13taxstdlife+$E640),((Input!$I$155+Input!$I$121)*$I$7)-SUM($I640:BD640),((Input!$I$155+Input!$I$121)*$I$7)/A13taxstdlife))</f>
        <v>0</v>
      </c>
      <c r="BF640" s="161">
        <f>IF(A13taxstdlife="n/a","n/a",IF(BF$3&gt;(A13taxstdlife+$E640),((Input!$I$155+Input!$I$121)*$I$7)-SUM($I640:BE640),((Input!$I$155+Input!$I$121)*$I$7)/A13taxstdlife))</f>
        <v>0</v>
      </c>
      <c r="BG640" s="161">
        <f>IF(A13taxstdlife="n/a","n/a",IF(BG$3&gt;(A13taxstdlife+$E640),((Input!$I$155+Input!$I$121)*$I$7)-SUM($I640:BF640),((Input!$I$155+Input!$I$121)*$I$7)/A13taxstdlife))</f>
        <v>0</v>
      </c>
      <c r="BH640" s="161">
        <f>IF(A13taxstdlife="n/a","n/a",IF(BH$3&gt;(A13taxstdlife+$E640),((Input!$I$155+Input!$I$121)*$I$7)-SUM($I640:BG640),((Input!$I$155+Input!$I$121)*$I$7)/A13taxstdlife))</f>
        <v>0</v>
      </c>
      <c r="BI640" s="161">
        <f>IF(A13taxstdlife="n/a","n/a",IF(BI$3&gt;(A13taxstdlife+$E640),((Input!$I$155+Input!$I$121)*$I$7)-SUM($I640:BH640),((Input!$I$155+Input!$I$121)*$I$7)/A13taxstdlife))</f>
        <v>0</v>
      </c>
      <c r="BJ640" s="19"/>
      <c r="BK640" s="19"/>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s="5" customFormat="1" hidden="1" outlineLevel="2" x14ac:dyDescent="0.2">
      <c r="A641" s="19"/>
      <c r="B641" s="19"/>
      <c r="C641" s="35"/>
      <c r="D641" s="469"/>
      <c r="E641" s="281">
        <v>4</v>
      </c>
      <c r="F641" s="37"/>
      <c r="G641" s="305"/>
      <c r="H641" s="307"/>
      <c r="I641" s="307"/>
      <c r="J641" s="306"/>
      <c r="K641" s="161">
        <f>IF(A13taxstdlife="n/a","n/a",IF(K$3&gt;(A13taxstdlife+$E641),((Input!$J$155+Input!$J$121)*$J$7)-SUM($J641:J641),((Input!$J$155+Input!$J$121)*$J$7)/A13taxstdlife))</f>
        <v>0</v>
      </c>
      <c r="L641" s="161">
        <f>IF(A13taxstdlife="n/a","n/a",IF(L$3&gt;(A13taxstdlife+$E641),((Input!$J$155+Input!$J$121)*$J$7)-SUM($J641:K641),((Input!$J$155+Input!$J$121)*$J$7)/A13taxstdlife))</f>
        <v>0</v>
      </c>
      <c r="M641" s="161">
        <f>IF(A13taxstdlife="n/a","n/a",IF(M$3&gt;(A13taxstdlife+$E641),((Input!$J$155+Input!$J$121)*$J$7)-SUM($J641:L641),((Input!$J$155+Input!$J$121)*$J$7)/A13taxstdlife))</f>
        <v>0</v>
      </c>
      <c r="N641" s="161">
        <f>IF(A13taxstdlife="n/a","n/a",IF(N$3&gt;(A13taxstdlife+$E641),((Input!$J$155+Input!$J$121)*$J$7)-SUM($J641:M641),((Input!$J$155+Input!$J$121)*$J$7)/A13taxstdlife))</f>
        <v>0</v>
      </c>
      <c r="O641" s="161">
        <f>IF(A13taxstdlife="n/a","n/a",IF(O$3&gt;(A13taxstdlife+$E641),((Input!$J$155+Input!$J$121)*$J$7)-SUM($J641:N641),((Input!$J$155+Input!$J$121)*$J$7)/A13taxstdlife))</f>
        <v>0</v>
      </c>
      <c r="P641" s="161">
        <f>IF(A13taxstdlife="n/a","n/a",IF(P$3&gt;(A13taxstdlife+$E641),((Input!$J$155+Input!$J$121)*$J$7)-SUM($J641:O641),((Input!$J$155+Input!$J$121)*$J$7)/A13taxstdlife))</f>
        <v>0</v>
      </c>
      <c r="Q641" s="161">
        <f>IF(A13taxstdlife="n/a","n/a",IF(Q$3&gt;(A13taxstdlife+$E641),((Input!$J$155+Input!$J$121)*$J$7)-SUM($J641:P641),((Input!$J$155+Input!$J$121)*$J$7)/A13taxstdlife))</f>
        <v>0</v>
      </c>
      <c r="R641" s="161">
        <f>IF(A13taxstdlife="n/a","n/a",IF(R$3&gt;(A13taxstdlife+$E641),((Input!$J$155+Input!$J$121)*$J$7)-SUM($J641:Q641),((Input!$J$155+Input!$J$121)*$J$7)/A13taxstdlife))</f>
        <v>0</v>
      </c>
      <c r="S641" s="161">
        <f>IF(A13taxstdlife="n/a","n/a",IF(S$3&gt;(A13taxstdlife+$E641),((Input!$J$155+Input!$J$121)*$J$7)-SUM($J641:R641),((Input!$J$155+Input!$J$121)*$J$7)/A13taxstdlife))</f>
        <v>0</v>
      </c>
      <c r="T641" s="161">
        <f>IF(A13taxstdlife="n/a","n/a",IF(T$3&gt;(A13taxstdlife+$E641),((Input!$J$155+Input!$J$121)*$J$7)-SUM($J641:S641),((Input!$J$155+Input!$J$121)*$J$7)/A13taxstdlife))</f>
        <v>0</v>
      </c>
      <c r="U641" s="161">
        <f>IF(A13taxstdlife="n/a","n/a",IF(U$3&gt;(A13taxstdlife+$E641),((Input!$J$155+Input!$J$121)*$J$7)-SUM($J641:T641),((Input!$J$155+Input!$J$121)*$J$7)/A13taxstdlife))</f>
        <v>0</v>
      </c>
      <c r="V641" s="161">
        <f>IF(A13taxstdlife="n/a","n/a",IF(V$3&gt;(A13taxstdlife+$E641),((Input!$J$155+Input!$J$121)*$J$7)-SUM($J641:U641),((Input!$J$155+Input!$J$121)*$J$7)/A13taxstdlife))</f>
        <v>0</v>
      </c>
      <c r="W641" s="161">
        <f>IF(A13taxstdlife="n/a","n/a",IF(W$3&gt;(A13taxstdlife+$E641),((Input!$J$155+Input!$J$121)*$J$7)-SUM($J641:V641),((Input!$J$155+Input!$J$121)*$J$7)/A13taxstdlife))</f>
        <v>0</v>
      </c>
      <c r="X641" s="161">
        <f>IF(A13taxstdlife="n/a","n/a",IF(X$3&gt;(A13taxstdlife+$E641),((Input!$J$155+Input!$J$121)*$J$7)-SUM($J641:W641),((Input!$J$155+Input!$J$121)*$J$7)/A13taxstdlife))</f>
        <v>0</v>
      </c>
      <c r="Y641" s="161">
        <f>IF(A13taxstdlife="n/a","n/a",IF(Y$3&gt;(A13taxstdlife+$E641),((Input!$J$155+Input!$J$121)*$J$7)-SUM($J641:X641),((Input!$J$155+Input!$J$121)*$J$7)/A13taxstdlife))</f>
        <v>0</v>
      </c>
      <c r="Z641" s="161">
        <f>IF(A13taxstdlife="n/a","n/a",IF(Z$3&gt;(A13taxstdlife+$E641),((Input!$J$155+Input!$J$121)*$J$7)-SUM($J641:Y641),((Input!$J$155+Input!$J$121)*$J$7)/A13taxstdlife))</f>
        <v>0</v>
      </c>
      <c r="AA641" s="161">
        <f>IF(A13taxstdlife="n/a","n/a",IF(AA$3&gt;(A13taxstdlife+$E641),((Input!$J$155+Input!$J$121)*$J$7)-SUM($J641:Z641),((Input!$J$155+Input!$J$121)*$J$7)/A13taxstdlife))</f>
        <v>0</v>
      </c>
      <c r="AB641" s="161">
        <f>IF(A13taxstdlife="n/a","n/a",IF(AB$3&gt;(A13taxstdlife+$E641),((Input!$J$155+Input!$J$121)*$J$7)-SUM($J641:AA641),((Input!$J$155+Input!$J$121)*$J$7)/A13taxstdlife))</f>
        <v>0</v>
      </c>
      <c r="AC641" s="161">
        <f>IF(A13taxstdlife="n/a","n/a",IF(AC$3&gt;(A13taxstdlife+$E641),((Input!$J$155+Input!$J$121)*$J$7)-SUM($J641:AB641),((Input!$J$155+Input!$J$121)*$J$7)/A13taxstdlife))</f>
        <v>0</v>
      </c>
      <c r="AD641" s="161">
        <f>IF(A13taxstdlife="n/a","n/a",IF(AD$3&gt;(A13taxstdlife+$E641),((Input!$J$155+Input!$J$121)*$J$7)-SUM($J641:AC641),((Input!$J$155+Input!$J$121)*$J$7)/A13taxstdlife))</f>
        <v>0</v>
      </c>
      <c r="AE641" s="161">
        <f>IF(A13taxstdlife="n/a","n/a",IF(AE$3&gt;(A13taxstdlife+$E641),((Input!$J$155+Input!$J$121)*$J$7)-SUM($J641:AD641),((Input!$J$155+Input!$J$121)*$J$7)/A13taxstdlife))</f>
        <v>0</v>
      </c>
      <c r="AF641" s="161">
        <f>IF(A13taxstdlife="n/a","n/a",IF(AF$3&gt;(A13taxstdlife+$E641),((Input!$J$155+Input!$J$121)*$J$7)-SUM($J641:AE641),((Input!$J$155+Input!$J$121)*$J$7)/A13taxstdlife))</f>
        <v>0</v>
      </c>
      <c r="AG641" s="161">
        <f>IF(A13taxstdlife="n/a","n/a",IF(AG$3&gt;(A13taxstdlife+$E641),((Input!$J$155+Input!$J$121)*$J$7)-SUM($J641:AF641),((Input!$J$155+Input!$J$121)*$J$7)/A13taxstdlife))</f>
        <v>0</v>
      </c>
      <c r="AH641" s="161">
        <f>IF(A13taxstdlife="n/a","n/a",IF(AH$3&gt;(A13taxstdlife+$E641),((Input!$J$155+Input!$J$121)*$J$7)-SUM($J641:AG641),((Input!$J$155+Input!$J$121)*$J$7)/A13taxstdlife))</f>
        <v>0</v>
      </c>
      <c r="AI641" s="161">
        <f>IF(A13taxstdlife="n/a","n/a",IF(AI$3&gt;(A13taxstdlife+$E641),((Input!$J$155+Input!$J$121)*$J$7)-SUM($J641:AH641),((Input!$J$155+Input!$J$121)*$J$7)/A13taxstdlife))</f>
        <v>0</v>
      </c>
      <c r="AJ641" s="161">
        <f>IF(A13taxstdlife="n/a","n/a",IF(AJ$3&gt;(A13taxstdlife+$E641),((Input!$J$155+Input!$J$121)*$J$7)-SUM($J641:AI641),((Input!$J$155+Input!$J$121)*$J$7)/A13taxstdlife))</f>
        <v>0</v>
      </c>
      <c r="AK641" s="161">
        <f>IF(A13taxstdlife="n/a","n/a",IF(AK$3&gt;(A13taxstdlife+$E641),((Input!$J$155+Input!$J$121)*$J$7)-SUM($J641:AJ641),((Input!$J$155+Input!$J$121)*$J$7)/A13taxstdlife))</f>
        <v>0</v>
      </c>
      <c r="AL641" s="161">
        <f>IF(A13taxstdlife="n/a","n/a",IF(AL$3&gt;(A13taxstdlife+$E641),((Input!$J$155+Input!$J$121)*$J$7)-SUM($J641:AK641),((Input!$J$155+Input!$J$121)*$J$7)/A13taxstdlife))</f>
        <v>0</v>
      </c>
      <c r="AM641" s="161">
        <f>IF(A13taxstdlife="n/a","n/a",IF(AM$3&gt;(A13taxstdlife+$E641),((Input!$J$155+Input!$J$121)*$J$7)-SUM($J641:AL641),((Input!$J$155+Input!$J$121)*$J$7)/A13taxstdlife))</f>
        <v>0</v>
      </c>
      <c r="AN641" s="161">
        <f>IF(A13taxstdlife="n/a","n/a",IF(AN$3&gt;(A13taxstdlife+$E641),((Input!$J$155+Input!$J$121)*$J$7)-SUM($J641:AM641),((Input!$J$155+Input!$J$121)*$J$7)/A13taxstdlife))</f>
        <v>0</v>
      </c>
      <c r="AO641" s="161">
        <f>IF(A13taxstdlife="n/a","n/a",IF(AO$3&gt;(A13taxstdlife+$E641),((Input!$J$155+Input!$J$121)*$J$7)-SUM($J641:AN641),((Input!$J$155+Input!$J$121)*$J$7)/A13taxstdlife))</f>
        <v>0</v>
      </c>
      <c r="AP641" s="161">
        <f>IF(A13taxstdlife="n/a","n/a",IF(AP$3&gt;(A13taxstdlife+$E641),((Input!$J$155+Input!$J$121)*$J$7)-SUM($J641:AO641),((Input!$J$155+Input!$J$121)*$J$7)/A13taxstdlife))</f>
        <v>0</v>
      </c>
      <c r="AQ641" s="161">
        <f>IF(A13taxstdlife="n/a","n/a",IF(AQ$3&gt;(A13taxstdlife+$E641),((Input!$J$155+Input!$J$121)*$J$7)-SUM($J641:AP641),((Input!$J$155+Input!$J$121)*$J$7)/A13taxstdlife))</f>
        <v>0</v>
      </c>
      <c r="AR641" s="161">
        <f>IF(A13taxstdlife="n/a","n/a",IF(AR$3&gt;(A13taxstdlife+$E641),((Input!$J$155+Input!$J$121)*$J$7)-SUM($J641:AQ641),((Input!$J$155+Input!$J$121)*$J$7)/A13taxstdlife))</f>
        <v>0</v>
      </c>
      <c r="AS641" s="161">
        <f>IF(A13taxstdlife="n/a","n/a",IF(AS$3&gt;(A13taxstdlife+$E641),((Input!$J$155+Input!$J$121)*$J$7)-SUM($J641:AR641),((Input!$J$155+Input!$J$121)*$J$7)/A13taxstdlife))</f>
        <v>0</v>
      </c>
      <c r="AT641" s="161">
        <f>IF(A13taxstdlife="n/a","n/a",IF(AT$3&gt;(A13taxstdlife+$E641),((Input!$J$155+Input!$J$121)*$J$7)-SUM($J641:AS641),((Input!$J$155+Input!$J$121)*$J$7)/A13taxstdlife))</f>
        <v>0</v>
      </c>
      <c r="AU641" s="161">
        <f>IF(A13taxstdlife="n/a","n/a",IF(AU$3&gt;(A13taxstdlife+$E641),((Input!$J$155+Input!$J$121)*$J$7)-SUM($J641:AT641),((Input!$J$155+Input!$J$121)*$J$7)/A13taxstdlife))</f>
        <v>0</v>
      </c>
      <c r="AV641" s="161">
        <f>IF(A13taxstdlife="n/a","n/a",IF(AV$3&gt;(A13taxstdlife+$E641),((Input!$J$155+Input!$J$121)*$J$7)-SUM($J641:AU641),((Input!$J$155+Input!$J$121)*$J$7)/A13taxstdlife))</f>
        <v>0</v>
      </c>
      <c r="AW641" s="161">
        <f>IF(A13taxstdlife="n/a","n/a",IF(AW$3&gt;(A13taxstdlife+$E641),((Input!$J$155+Input!$J$121)*$J$7)-SUM($J641:AV641),((Input!$J$155+Input!$J$121)*$J$7)/A13taxstdlife))</f>
        <v>0</v>
      </c>
      <c r="AX641" s="161">
        <f>IF(A13taxstdlife="n/a","n/a",IF(AX$3&gt;(A13taxstdlife+$E641),((Input!$J$155+Input!$J$121)*$J$7)-SUM($J641:AW641),((Input!$J$155+Input!$J$121)*$J$7)/A13taxstdlife))</f>
        <v>0</v>
      </c>
      <c r="AY641" s="161">
        <f>IF(A13taxstdlife="n/a","n/a",IF(AY$3&gt;(A13taxstdlife+$E641),((Input!$J$155+Input!$J$121)*$J$7)-SUM($J641:AX641),((Input!$J$155+Input!$J$121)*$J$7)/A13taxstdlife))</f>
        <v>0</v>
      </c>
      <c r="AZ641" s="161">
        <f>IF(A13taxstdlife="n/a","n/a",IF(AZ$3&gt;(A13taxstdlife+$E641),((Input!$J$155+Input!$J$121)*$J$7)-SUM($J641:AY641),((Input!$J$155+Input!$J$121)*$J$7)/A13taxstdlife))</f>
        <v>0</v>
      </c>
      <c r="BA641" s="161">
        <f>IF(A13taxstdlife="n/a","n/a",IF(BA$3&gt;(A13taxstdlife+$E641),((Input!$J$155+Input!$J$121)*$J$7)-SUM($J641:AZ641),((Input!$J$155+Input!$J$121)*$J$7)/A13taxstdlife))</f>
        <v>0</v>
      </c>
      <c r="BB641" s="161">
        <f>IF(A13taxstdlife="n/a","n/a",IF(BB$3&gt;(A13taxstdlife+$E641),((Input!$J$155+Input!$J$121)*$J$7)-SUM($J641:BA641),((Input!$J$155+Input!$J$121)*$J$7)/A13taxstdlife))</f>
        <v>0</v>
      </c>
      <c r="BC641" s="161">
        <f>IF(A13taxstdlife="n/a","n/a",IF(BC$3&gt;(A13taxstdlife+$E641),((Input!$J$155+Input!$J$121)*$J$7)-SUM($J641:BB641),((Input!$J$155+Input!$J$121)*$J$7)/A13taxstdlife))</f>
        <v>0</v>
      </c>
      <c r="BD641" s="161">
        <f>IF(A13taxstdlife="n/a","n/a",IF(BD$3&gt;(A13taxstdlife+$E641),((Input!$J$155+Input!$J$121)*$J$7)-SUM($J641:BC641),((Input!$J$155+Input!$J$121)*$J$7)/A13taxstdlife))</f>
        <v>0</v>
      </c>
      <c r="BE641" s="161">
        <f>IF(A13taxstdlife="n/a","n/a",IF(BE$3&gt;(A13taxstdlife+$E641),((Input!$J$155+Input!$J$121)*$J$7)-SUM($J641:BD641),((Input!$J$155+Input!$J$121)*$J$7)/A13taxstdlife))</f>
        <v>0</v>
      </c>
      <c r="BF641" s="161">
        <f>IF(A13taxstdlife="n/a","n/a",IF(BF$3&gt;(A13taxstdlife+$E641),((Input!$J$155+Input!$J$121)*$J$7)-SUM($J641:BE641),((Input!$J$155+Input!$J$121)*$J$7)/A13taxstdlife))</f>
        <v>0</v>
      </c>
      <c r="BG641" s="161">
        <f>IF(A13taxstdlife="n/a","n/a",IF(BG$3&gt;(A13taxstdlife+$E641),((Input!$J$155+Input!$J$121)*$J$7)-SUM($J641:BF641),((Input!$J$155+Input!$J$121)*$J$7)/A13taxstdlife))</f>
        <v>0</v>
      </c>
      <c r="BH641" s="161">
        <f>IF(A13taxstdlife="n/a","n/a",IF(BH$3&gt;(A13taxstdlife+$E641),((Input!$J$155+Input!$J$121)*$J$7)-SUM($J641:BG641),((Input!$J$155+Input!$J$121)*$J$7)/A13taxstdlife))</f>
        <v>0</v>
      </c>
      <c r="BI641" s="161">
        <f>IF(A13taxstdlife="n/a","n/a",IF(BI$3&gt;(A13taxstdlife+$E641),((Input!$J$155+Input!$J$121)*$J$7)-SUM($J641:BH641),((Input!$J$155+Input!$J$121)*$J$7)/A13taxstdlife))</f>
        <v>0</v>
      </c>
      <c r="BJ641" s="19"/>
      <c r="BK641" s="19"/>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s="5" customFormat="1" hidden="1" outlineLevel="2" x14ac:dyDescent="0.2">
      <c r="A642" s="19"/>
      <c r="B642" s="19"/>
      <c r="C642" s="35"/>
      <c r="D642" s="469"/>
      <c r="E642" s="281">
        <v>5</v>
      </c>
      <c r="F642" s="37"/>
      <c r="G642" s="305"/>
      <c r="H642" s="307"/>
      <c r="I642" s="307"/>
      <c r="J642" s="307"/>
      <c r="K642" s="306"/>
      <c r="L642" s="161">
        <f>IF(A13taxstdlife="n/a","n/a",IF(L$3&gt;(A13taxstdlife+$E642),((Input!$K$155+Input!$K$121)*$K$7)-SUM($K642:K642),((Input!$K$155+Input!$K$121)*$K$7)/A13taxstdlife))</f>
        <v>0</v>
      </c>
      <c r="M642" s="161">
        <f>IF(A13taxstdlife="n/a","n/a",IF(M$3&gt;(A13taxstdlife+$E642),((Input!$K$155+Input!$K$121)*$K$7)-SUM($K642:L642),((Input!$K$155+Input!$K$121)*$K$7)/A13taxstdlife))</f>
        <v>0</v>
      </c>
      <c r="N642" s="161">
        <f>IF(A13taxstdlife="n/a","n/a",IF(N$3&gt;(A13taxstdlife+$E642),((Input!$K$155+Input!$K$121)*$K$7)-SUM($K642:M642),((Input!$K$155+Input!$K$121)*$K$7)/A13taxstdlife))</f>
        <v>0</v>
      </c>
      <c r="O642" s="161">
        <f>IF(A13taxstdlife="n/a","n/a",IF(O$3&gt;(A13taxstdlife+$E642),((Input!$K$155+Input!$K$121)*$K$7)-SUM($K642:N642),((Input!$K$155+Input!$K$121)*$K$7)/A13taxstdlife))</f>
        <v>0</v>
      </c>
      <c r="P642" s="161">
        <f>IF(A13taxstdlife="n/a","n/a",IF(P$3&gt;(A13taxstdlife+$E642),((Input!$K$155+Input!$K$121)*$K$7)-SUM($K642:O642),((Input!$K$155+Input!$K$121)*$K$7)/A13taxstdlife))</f>
        <v>0</v>
      </c>
      <c r="Q642" s="161">
        <f>IF(A13taxstdlife="n/a","n/a",IF(Q$3&gt;(A13taxstdlife+$E642),((Input!$K$155+Input!$K$121)*$K$7)-SUM($K642:P642),((Input!$K$155+Input!$K$121)*$K$7)/A13taxstdlife))</f>
        <v>0</v>
      </c>
      <c r="R642" s="161">
        <f>IF(A13taxstdlife="n/a","n/a",IF(R$3&gt;(A13taxstdlife+$E642),((Input!$K$155+Input!$K$121)*$K$7)-SUM($K642:Q642),((Input!$K$155+Input!$K$121)*$K$7)/A13taxstdlife))</f>
        <v>0</v>
      </c>
      <c r="S642" s="161">
        <f>IF(A13taxstdlife="n/a","n/a",IF(S$3&gt;(A13taxstdlife+$E642),((Input!$K$155+Input!$K$121)*$K$7)-SUM($K642:R642),((Input!$K$155+Input!$K$121)*$K$7)/A13taxstdlife))</f>
        <v>0</v>
      </c>
      <c r="T642" s="161">
        <f>IF(A13taxstdlife="n/a","n/a",IF(T$3&gt;(A13taxstdlife+$E642),((Input!$K$155+Input!$K$121)*$K$7)-SUM($K642:S642),((Input!$K$155+Input!$K$121)*$K$7)/A13taxstdlife))</f>
        <v>0</v>
      </c>
      <c r="U642" s="161">
        <f>IF(A13taxstdlife="n/a","n/a",IF(U$3&gt;(A13taxstdlife+$E642),((Input!$K$155+Input!$K$121)*$K$7)-SUM($K642:T642),((Input!$K$155+Input!$K$121)*$K$7)/A13taxstdlife))</f>
        <v>0</v>
      </c>
      <c r="V642" s="161">
        <f>IF(A13taxstdlife="n/a","n/a",IF(V$3&gt;(A13taxstdlife+$E642),((Input!$K$155+Input!$K$121)*$K$7)-SUM($K642:U642),((Input!$K$155+Input!$K$121)*$K$7)/A13taxstdlife))</f>
        <v>0</v>
      </c>
      <c r="W642" s="161">
        <f>IF(A13taxstdlife="n/a","n/a",IF(W$3&gt;(A13taxstdlife+$E642),((Input!$K$155+Input!$K$121)*$K$7)-SUM($K642:V642),((Input!$K$155+Input!$K$121)*$K$7)/A13taxstdlife))</f>
        <v>0</v>
      </c>
      <c r="X642" s="161">
        <f>IF(A13taxstdlife="n/a","n/a",IF(X$3&gt;(A13taxstdlife+$E642),((Input!$K$155+Input!$K$121)*$K$7)-SUM($K642:W642),((Input!$K$155+Input!$K$121)*$K$7)/A13taxstdlife))</f>
        <v>0</v>
      </c>
      <c r="Y642" s="161">
        <f>IF(A13taxstdlife="n/a","n/a",IF(Y$3&gt;(A13taxstdlife+$E642),((Input!$K$155+Input!$K$121)*$K$7)-SUM($K642:X642),((Input!$K$155+Input!$K$121)*$K$7)/A13taxstdlife))</f>
        <v>0</v>
      </c>
      <c r="Z642" s="161">
        <f>IF(A13taxstdlife="n/a","n/a",IF(Z$3&gt;(A13taxstdlife+$E642),((Input!$K$155+Input!$K$121)*$K$7)-SUM($K642:Y642),((Input!$K$155+Input!$K$121)*$K$7)/A13taxstdlife))</f>
        <v>0</v>
      </c>
      <c r="AA642" s="161">
        <f>IF(A13taxstdlife="n/a","n/a",IF(AA$3&gt;(A13taxstdlife+$E642),((Input!$K$155+Input!$K$121)*$K$7)-SUM($K642:Z642),((Input!$K$155+Input!$K$121)*$K$7)/A13taxstdlife))</f>
        <v>0</v>
      </c>
      <c r="AB642" s="161">
        <f>IF(A13taxstdlife="n/a","n/a",IF(AB$3&gt;(A13taxstdlife+$E642),((Input!$K$155+Input!$K$121)*$K$7)-SUM($K642:AA642),((Input!$K$155+Input!$K$121)*$K$7)/A13taxstdlife))</f>
        <v>0</v>
      </c>
      <c r="AC642" s="161">
        <f>IF(A13taxstdlife="n/a","n/a",IF(AC$3&gt;(A13taxstdlife+$E642),((Input!$K$155+Input!$K$121)*$K$7)-SUM($K642:AB642),((Input!$K$155+Input!$K$121)*$K$7)/A13taxstdlife))</f>
        <v>0</v>
      </c>
      <c r="AD642" s="161">
        <f>IF(A13taxstdlife="n/a","n/a",IF(AD$3&gt;(A13taxstdlife+$E642),((Input!$K$155+Input!$K$121)*$K$7)-SUM($K642:AC642),((Input!$K$155+Input!$K$121)*$K$7)/A13taxstdlife))</f>
        <v>0</v>
      </c>
      <c r="AE642" s="161">
        <f>IF(A13taxstdlife="n/a","n/a",IF(AE$3&gt;(A13taxstdlife+$E642),((Input!$K$155+Input!$K$121)*$K$7)-SUM($K642:AD642),((Input!$K$155+Input!$K$121)*$K$7)/A13taxstdlife))</f>
        <v>0</v>
      </c>
      <c r="AF642" s="161">
        <f>IF(A13taxstdlife="n/a","n/a",IF(AF$3&gt;(A13taxstdlife+$E642),((Input!$K$155+Input!$K$121)*$K$7)-SUM($K642:AE642),((Input!$K$155+Input!$K$121)*$K$7)/A13taxstdlife))</f>
        <v>0</v>
      </c>
      <c r="AG642" s="161">
        <f>IF(A13taxstdlife="n/a","n/a",IF(AG$3&gt;(A13taxstdlife+$E642),((Input!$K$155+Input!$K$121)*$K$7)-SUM($K642:AF642),((Input!$K$155+Input!$K$121)*$K$7)/A13taxstdlife))</f>
        <v>0</v>
      </c>
      <c r="AH642" s="161">
        <f>IF(A13taxstdlife="n/a","n/a",IF(AH$3&gt;(A13taxstdlife+$E642),((Input!$K$155+Input!$K$121)*$K$7)-SUM($K642:AG642),((Input!$K$155+Input!$K$121)*$K$7)/A13taxstdlife))</f>
        <v>0</v>
      </c>
      <c r="AI642" s="161">
        <f>IF(A13taxstdlife="n/a","n/a",IF(AI$3&gt;(A13taxstdlife+$E642),((Input!$K$155+Input!$K$121)*$K$7)-SUM($K642:AH642),((Input!$K$155+Input!$K$121)*$K$7)/A13taxstdlife))</f>
        <v>0</v>
      </c>
      <c r="AJ642" s="161">
        <f>IF(A13taxstdlife="n/a","n/a",IF(AJ$3&gt;(A13taxstdlife+$E642),((Input!$K$155+Input!$K$121)*$K$7)-SUM($K642:AI642),((Input!$K$155+Input!$K$121)*$K$7)/A13taxstdlife))</f>
        <v>0</v>
      </c>
      <c r="AK642" s="161">
        <f>IF(A13taxstdlife="n/a","n/a",IF(AK$3&gt;(A13taxstdlife+$E642),((Input!$K$155+Input!$K$121)*$K$7)-SUM($K642:AJ642),((Input!$K$155+Input!$K$121)*$K$7)/A13taxstdlife))</f>
        <v>0</v>
      </c>
      <c r="AL642" s="161">
        <f>IF(A13taxstdlife="n/a","n/a",IF(AL$3&gt;(A13taxstdlife+$E642),((Input!$K$155+Input!$K$121)*$K$7)-SUM($K642:AK642),((Input!$K$155+Input!$K$121)*$K$7)/A13taxstdlife))</f>
        <v>0</v>
      </c>
      <c r="AM642" s="161">
        <f>IF(A13taxstdlife="n/a","n/a",IF(AM$3&gt;(A13taxstdlife+$E642),((Input!$K$155+Input!$K$121)*$K$7)-SUM($K642:AL642),((Input!$K$155+Input!$K$121)*$K$7)/A13taxstdlife))</f>
        <v>0</v>
      </c>
      <c r="AN642" s="161">
        <f>IF(A13taxstdlife="n/a","n/a",IF(AN$3&gt;(A13taxstdlife+$E642),((Input!$K$155+Input!$K$121)*$K$7)-SUM($K642:AM642),((Input!$K$155+Input!$K$121)*$K$7)/A13taxstdlife))</f>
        <v>0</v>
      </c>
      <c r="AO642" s="161">
        <f>IF(A13taxstdlife="n/a","n/a",IF(AO$3&gt;(A13taxstdlife+$E642),((Input!$K$155+Input!$K$121)*$K$7)-SUM($K642:AN642),((Input!$K$155+Input!$K$121)*$K$7)/A13taxstdlife))</f>
        <v>0</v>
      </c>
      <c r="AP642" s="161">
        <f>IF(A13taxstdlife="n/a","n/a",IF(AP$3&gt;(A13taxstdlife+$E642),((Input!$K$155+Input!$K$121)*$K$7)-SUM($K642:AO642),((Input!$K$155+Input!$K$121)*$K$7)/A13taxstdlife))</f>
        <v>0</v>
      </c>
      <c r="AQ642" s="161">
        <f>IF(A13taxstdlife="n/a","n/a",IF(AQ$3&gt;(A13taxstdlife+$E642),((Input!$K$155+Input!$K$121)*$K$7)-SUM($K642:AP642),((Input!$K$155+Input!$K$121)*$K$7)/A13taxstdlife))</f>
        <v>0</v>
      </c>
      <c r="AR642" s="161">
        <f>IF(A13taxstdlife="n/a","n/a",IF(AR$3&gt;(A13taxstdlife+$E642),((Input!$K$155+Input!$K$121)*$K$7)-SUM($K642:AQ642),((Input!$K$155+Input!$K$121)*$K$7)/A13taxstdlife))</f>
        <v>0</v>
      </c>
      <c r="AS642" s="161">
        <f>IF(A13taxstdlife="n/a","n/a",IF(AS$3&gt;(A13taxstdlife+$E642),((Input!$K$155+Input!$K$121)*$K$7)-SUM($K642:AR642),((Input!$K$155+Input!$K$121)*$K$7)/A13taxstdlife))</f>
        <v>0</v>
      </c>
      <c r="AT642" s="161">
        <f>IF(A13taxstdlife="n/a","n/a",IF(AT$3&gt;(A13taxstdlife+$E642),((Input!$K$155+Input!$K$121)*$K$7)-SUM($K642:AS642),((Input!$K$155+Input!$K$121)*$K$7)/A13taxstdlife))</f>
        <v>0</v>
      </c>
      <c r="AU642" s="161">
        <f>IF(A13taxstdlife="n/a","n/a",IF(AU$3&gt;(A13taxstdlife+$E642),((Input!$K$155+Input!$K$121)*$K$7)-SUM($K642:AT642),((Input!$K$155+Input!$K$121)*$K$7)/A13taxstdlife))</f>
        <v>0</v>
      </c>
      <c r="AV642" s="161">
        <f>IF(A13taxstdlife="n/a","n/a",IF(AV$3&gt;(A13taxstdlife+$E642),((Input!$K$155+Input!$K$121)*$K$7)-SUM($K642:AU642),((Input!$K$155+Input!$K$121)*$K$7)/A13taxstdlife))</f>
        <v>0</v>
      </c>
      <c r="AW642" s="161">
        <f>IF(A13taxstdlife="n/a","n/a",IF(AW$3&gt;(A13taxstdlife+$E642),((Input!$K$155+Input!$K$121)*$K$7)-SUM($K642:AV642),((Input!$K$155+Input!$K$121)*$K$7)/A13taxstdlife))</f>
        <v>0</v>
      </c>
      <c r="AX642" s="161">
        <f>IF(A13taxstdlife="n/a","n/a",IF(AX$3&gt;(A13taxstdlife+$E642),((Input!$K$155+Input!$K$121)*$K$7)-SUM($K642:AW642),((Input!$K$155+Input!$K$121)*$K$7)/A13taxstdlife))</f>
        <v>0</v>
      </c>
      <c r="AY642" s="161">
        <f>IF(A13taxstdlife="n/a","n/a",IF(AY$3&gt;(A13taxstdlife+$E642),((Input!$K$155+Input!$K$121)*$K$7)-SUM($K642:AX642),((Input!$K$155+Input!$K$121)*$K$7)/A13taxstdlife))</f>
        <v>0</v>
      </c>
      <c r="AZ642" s="161">
        <f>IF(A13taxstdlife="n/a","n/a",IF(AZ$3&gt;(A13taxstdlife+$E642),((Input!$K$155+Input!$K$121)*$K$7)-SUM($K642:AY642),((Input!$K$155+Input!$K$121)*$K$7)/A13taxstdlife))</f>
        <v>0</v>
      </c>
      <c r="BA642" s="161">
        <f>IF(A13taxstdlife="n/a","n/a",IF(BA$3&gt;(A13taxstdlife+$E642),((Input!$K$155+Input!$K$121)*$K$7)-SUM($K642:AZ642),((Input!$K$155+Input!$K$121)*$K$7)/A13taxstdlife))</f>
        <v>0</v>
      </c>
      <c r="BB642" s="161">
        <f>IF(A13taxstdlife="n/a","n/a",IF(BB$3&gt;(A13taxstdlife+$E642),((Input!$K$155+Input!$K$121)*$K$7)-SUM($K642:BA642),((Input!$K$155+Input!$K$121)*$K$7)/A13taxstdlife))</f>
        <v>0</v>
      </c>
      <c r="BC642" s="161">
        <f>IF(A13taxstdlife="n/a","n/a",IF(BC$3&gt;(A13taxstdlife+$E642),((Input!$K$155+Input!$K$121)*$K$7)-SUM($K642:BB642),((Input!$K$155+Input!$K$121)*$K$7)/A13taxstdlife))</f>
        <v>0</v>
      </c>
      <c r="BD642" s="161">
        <f>IF(A13taxstdlife="n/a","n/a",IF(BD$3&gt;(A13taxstdlife+$E642),((Input!$K$155+Input!$K$121)*$K$7)-SUM($K642:BC642),((Input!$K$155+Input!$K$121)*$K$7)/A13taxstdlife))</f>
        <v>0</v>
      </c>
      <c r="BE642" s="161">
        <f>IF(A13taxstdlife="n/a","n/a",IF(BE$3&gt;(A13taxstdlife+$E642),((Input!$K$155+Input!$K$121)*$K$7)-SUM($K642:BD642),((Input!$K$155+Input!$K$121)*$K$7)/A13taxstdlife))</f>
        <v>0</v>
      </c>
      <c r="BF642" s="161">
        <f>IF(A13taxstdlife="n/a","n/a",IF(BF$3&gt;(A13taxstdlife+$E642),((Input!$K$155+Input!$K$121)*$K$7)-SUM($K642:BE642),((Input!$K$155+Input!$K$121)*$K$7)/A13taxstdlife))</f>
        <v>0</v>
      </c>
      <c r="BG642" s="161">
        <f>IF(A13taxstdlife="n/a","n/a",IF(BG$3&gt;(A13taxstdlife+$E642),((Input!$K$155+Input!$K$121)*$K$7)-SUM($K642:BF642),((Input!$K$155+Input!$K$121)*$K$7)/A13taxstdlife))</f>
        <v>0</v>
      </c>
      <c r="BH642" s="161">
        <f>IF(A13taxstdlife="n/a","n/a",IF(BH$3&gt;(A13taxstdlife+$E642),((Input!$K$155+Input!$K$121)*$K$7)-SUM($K642:BG642),((Input!$K$155+Input!$K$121)*$K$7)/A13taxstdlife))</f>
        <v>0</v>
      </c>
      <c r="BI642" s="161">
        <f>IF(A13taxstdlife="n/a","n/a",IF(BI$3&gt;(A13taxstdlife+$E642),((Input!$K$155+Input!$K$121)*$K$7)-SUM($K642:BH642),((Input!$K$155+Input!$K$121)*$K$7)/A13taxstdlife))</f>
        <v>0</v>
      </c>
      <c r="BJ642" s="19"/>
      <c r="BK642" s="19"/>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s="5" customFormat="1" hidden="1" outlineLevel="2" x14ac:dyDescent="0.2">
      <c r="A643" s="19"/>
      <c r="B643" s="19"/>
      <c r="C643" s="35"/>
      <c r="D643" s="469"/>
      <c r="E643" s="281">
        <v>6</v>
      </c>
      <c r="F643" s="37"/>
      <c r="G643" s="305"/>
      <c r="H643" s="307"/>
      <c r="I643" s="307"/>
      <c r="J643" s="307"/>
      <c r="K643" s="307"/>
      <c r="L643" s="306"/>
      <c r="M643" s="161">
        <f>IF(A13taxstdlife="n/a","n/a",IF(M$3&gt;(A13taxstdlife+$E643),((Input!$L$155+Input!$L$121)*$L$7)-SUM($L643:L643),((Input!$L$155+Input!$L$121)*$L$7)/A13taxstdlife))</f>
        <v>0</v>
      </c>
      <c r="N643" s="161">
        <f>IF(A13taxstdlife="n/a","n/a",IF(N$3&gt;(A13taxstdlife+$E643),((Input!$L$155+Input!$L$121)*$L$7)-SUM($L643:M643),((Input!$L$155+Input!$L$121)*$L$7)/A13taxstdlife))</f>
        <v>0</v>
      </c>
      <c r="O643" s="161">
        <f>IF(A13taxstdlife="n/a","n/a",IF(O$3&gt;(A13taxstdlife+$E643),((Input!$L$155+Input!$L$121)*$L$7)-SUM($L643:N643),((Input!$L$155+Input!$L$121)*$L$7)/A13taxstdlife))</f>
        <v>0</v>
      </c>
      <c r="P643" s="161">
        <f>IF(A13taxstdlife="n/a","n/a",IF(P$3&gt;(A13taxstdlife+$E643),((Input!$L$155+Input!$L$121)*$L$7)-SUM($L643:O643),((Input!$L$155+Input!$L$121)*$L$7)/A13taxstdlife))</f>
        <v>0</v>
      </c>
      <c r="Q643" s="161">
        <f>IF(A13taxstdlife="n/a","n/a",IF(Q$3&gt;(A13taxstdlife+$E643),((Input!$L$155+Input!$L$121)*$L$7)-SUM($L643:P643),((Input!$L$155+Input!$L$121)*$L$7)/A13taxstdlife))</f>
        <v>0</v>
      </c>
      <c r="R643" s="161">
        <f>IF(A13taxstdlife="n/a","n/a",IF(R$3&gt;(A13taxstdlife+$E643),((Input!$L$155+Input!$L$121)*$L$7)-SUM($L643:Q643),((Input!$L$155+Input!$L$121)*$L$7)/A13taxstdlife))</f>
        <v>0</v>
      </c>
      <c r="S643" s="161">
        <f>IF(A13taxstdlife="n/a","n/a",IF(S$3&gt;(A13taxstdlife+$E643),((Input!$L$155+Input!$L$121)*$L$7)-SUM($L643:R643),((Input!$L$155+Input!$L$121)*$L$7)/A13taxstdlife))</f>
        <v>0</v>
      </c>
      <c r="T643" s="161">
        <f>IF(A13taxstdlife="n/a","n/a",IF(T$3&gt;(A13taxstdlife+$E643),((Input!$L$155+Input!$L$121)*$L$7)-SUM($L643:S643),((Input!$L$155+Input!$L$121)*$L$7)/A13taxstdlife))</f>
        <v>0</v>
      </c>
      <c r="U643" s="161">
        <f>IF(A13taxstdlife="n/a","n/a",IF(U$3&gt;(A13taxstdlife+$E643),((Input!$L$155+Input!$L$121)*$L$7)-SUM($L643:T643),((Input!$L$155+Input!$L$121)*$L$7)/A13taxstdlife))</f>
        <v>0</v>
      </c>
      <c r="V643" s="161">
        <f>IF(A13taxstdlife="n/a","n/a",IF(V$3&gt;(A13taxstdlife+$E643),((Input!$L$155+Input!$L$121)*$L$7)-SUM($L643:U643),((Input!$L$155+Input!$L$121)*$L$7)/A13taxstdlife))</f>
        <v>0</v>
      </c>
      <c r="W643" s="161">
        <f>IF(A13taxstdlife="n/a","n/a",IF(W$3&gt;(A13taxstdlife+$E643),((Input!$L$155+Input!$L$121)*$L$7)-SUM($L643:V643),((Input!$L$155+Input!$L$121)*$L$7)/A13taxstdlife))</f>
        <v>0</v>
      </c>
      <c r="X643" s="161">
        <f>IF(A13taxstdlife="n/a","n/a",IF(X$3&gt;(A13taxstdlife+$E643),((Input!$L$155+Input!$L$121)*$L$7)-SUM($L643:W643),((Input!$L$155+Input!$L$121)*$L$7)/A13taxstdlife))</f>
        <v>0</v>
      </c>
      <c r="Y643" s="161">
        <f>IF(A13taxstdlife="n/a","n/a",IF(Y$3&gt;(A13taxstdlife+$E643),((Input!$L$155+Input!$L$121)*$L$7)-SUM($L643:X643),((Input!$L$155+Input!$L$121)*$L$7)/A13taxstdlife))</f>
        <v>0</v>
      </c>
      <c r="Z643" s="161">
        <f>IF(A13taxstdlife="n/a","n/a",IF(Z$3&gt;(A13taxstdlife+$E643),((Input!$L$155+Input!$L$121)*$L$7)-SUM($L643:Y643),((Input!$L$155+Input!$L$121)*$L$7)/A13taxstdlife))</f>
        <v>0</v>
      </c>
      <c r="AA643" s="161">
        <f>IF(A13taxstdlife="n/a","n/a",IF(AA$3&gt;(A13taxstdlife+$E643),((Input!$L$155+Input!$L$121)*$L$7)-SUM($L643:Z643),((Input!$L$155+Input!$L$121)*$L$7)/A13taxstdlife))</f>
        <v>0</v>
      </c>
      <c r="AB643" s="161">
        <f>IF(A13taxstdlife="n/a","n/a",IF(AB$3&gt;(A13taxstdlife+$E643),((Input!$L$155+Input!$L$121)*$L$7)-SUM($L643:AA643),((Input!$L$155+Input!$L$121)*$L$7)/A13taxstdlife))</f>
        <v>0</v>
      </c>
      <c r="AC643" s="161">
        <f>IF(A13taxstdlife="n/a","n/a",IF(AC$3&gt;(A13taxstdlife+$E643),((Input!$L$155+Input!$L$121)*$L$7)-SUM($L643:AB643),((Input!$L$155+Input!$L$121)*$L$7)/A13taxstdlife))</f>
        <v>0</v>
      </c>
      <c r="AD643" s="161">
        <f>IF(A13taxstdlife="n/a","n/a",IF(AD$3&gt;(A13taxstdlife+$E643),((Input!$L$155+Input!$L$121)*$L$7)-SUM($L643:AC643),((Input!$L$155+Input!$L$121)*$L$7)/A13taxstdlife))</f>
        <v>0</v>
      </c>
      <c r="AE643" s="161">
        <f>IF(A13taxstdlife="n/a","n/a",IF(AE$3&gt;(A13taxstdlife+$E643),((Input!$L$155+Input!$L$121)*$L$7)-SUM($L643:AD643),((Input!$L$155+Input!$L$121)*$L$7)/A13taxstdlife))</f>
        <v>0</v>
      </c>
      <c r="AF643" s="161">
        <f>IF(A13taxstdlife="n/a","n/a",IF(AF$3&gt;(A13taxstdlife+$E643),((Input!$L$155+Input!$L$121)*$L$7)-SUM($L643:AE643),((Input!$L$155+Input!$L$121)*$L$7)/A13taxstdlife))</f>
        <v>0</v>
      </c>
      <c r="AG643" s="161">
        <f>IF(A13taxstdlife="n/a","n/a",IF(AG$3&gt;(A13taxstdlife+$E643),((Input!$L$155+Input!$L$121)*$L$7)-SUM($L643:AF643),((Input!$L$155+Input!$L$121)*$L$7)/A13taxstdlife))</f>
        <v>0</v>
      </c>
      <c r="AH643" s="161">
        <f>IF(A13taxstdlife="n/a","n/a",IF(AH$3&gt;(A13taxstdlife+$E643),((Input!$L$155+Input!$L$121)*$L$7)-SUM($L643:AG643),((Input!$L$155+Input!$L$121)*$L$7)/A13taxstdlife))</f>
        <v>0</v>
      </c>
      <c r="AI643" s="161">
        <f>IF(A13taxstdlife="n/a","n/a",IF(AI$3&gt;(A13taxstdlife+$E643),((Input!$L$155+Input!$L$121)*$L$7)-SUM($L643:AH643),((Input!$L$155+Input!$L$121)*$L$7)/A13taxstdlife))</f>
        <v>0</v>
      </c>
      <c r="AJ643" s="161">
        <f>IF(A13taxstdlife="n/a","n/a",IF(AJ$3&gt;(A13taxstdlife+$E643),((Input!$L$155+Input!$L$121)*$L$7)-SUM($L643:AI643),((Input!$L$155+Input!$L$121)*$L$7)/A13taxstdlife))</f>
        <v>0</v>
      </c>
      <c r="AK643" s="161">
        <f>IF(A13taxstdlife="n/a","n/a",IF(AK$3&gt;(A13taxstdlife+$E643),((Input!$L$155+Input!$L$121)*$L$7)-SUM($L643:AJ643),((Input!$L$155+Input!$L$121)*$L$7)/A13taxstdlife))</f>
        <v>0</v>
      </c>
      <c r="AL643" s="161">
        <f>IF(A13taxstdlife="n/a","n/a",IF(AL$3&gt;(A13taxstdlife+$E643),((Input!$L$155+Input!$L$121)*$L$7)-SUM($L643:AK643),((Input!$L$155+Input!$L$121)*$L$7)/A13taxstdlife))</f>
        <v>0</v>
      </c>
      <c r="AM643" s="161">
        <f>IF(A13taxstdlife="n/a","n/a",IF(AM$3&gt;(A13taxstdlife+$E643),((Input!$L$155+Input!$L$121)*$L$7)-SUM($L643:AL643),((Input!$L$155+Input!$L$121)*$L$7)/A13taxstdlife))</f>
        <v>0</v>
      </c>
      <c r="AN643" s="161">
        <f>IF(A13taxstdlife="n/a","n/a",IF(AN$3&gt;(A13taxstdlife+$E643),((Input!$L$155+Input!$L$121)*$L$7)-SUM($L643:AM643),((Input!$L$155+Input!$L$121)*$L$7)/A13taxstdlife))</f>
        <v>0</v>
      </c>
      <c r="AO643" s="161">
        <f>IF(A13taxstdlife="n/a","n/a",IF(AO$3&gt;(A13taxstdlife+$E643),((Input!$L$155+Input!$L$121)*$L$7)-SUM($L643:AN643),((Input!$L$155+Input!$L$121)*$L$7)/A13taxstdlife))</f>
        <v>0</v>
      </c>
      <c r="AP643" s="161">
        <f>IF(A13taxstdlife="n/a","n/a",IF(AP$3&gt;(A13taxstdlife+$E643),((Input!$L$155+Input!$L$121)*$L$7)-SUM($L643:AO643),((Input!$L$155+Input!$L$121)*$L$7)/A13taxstdlife))</f>
        <v>0</v>
      </c>
      <c r="AQ643" s="161">
        <f>IF(A13taxstdlife="n/a","n/a",IF(AQ$3&gt;(A13taxstdlife+$E643),((Input!$L$155+Input!$L$121)*$L$7)-SUM($L643:AP643),((Input!$L$155+Input!$L$121)*$L$7)/A13taxstdlife))</f>
        <v>0</v>
      </c>
      <c r="AR643" s="161">
        <f>IF(A13taxstdlife="n/a","n/a",IF(AR$3&gt;(A13taxstdlife+$E643),((Input!$L$155+Input!$L$121)*$L$7)-SUM($L643:AQ643),((Input!$L$155+Input!$L$121)*$L$7)/A13taxstdlife))</f>
        <v>0</v>
      </c>
      <c r="AS643" s="161">
        <f>IF(A13taxstdlife="n/a","n/a",IF(AS$3&gt;(A13taxstdlife+$E643),((Input!$L$155+Input!$L$121)*$L$7)-SUM($L643:AR643),((Input!$L$155+Input!$L$121)*$L$7)/A13taxstdlife))</f>
        <v>0</v>
      </c>
      <c r="AT643" s="161">
        <f>IF(A13taxstdlife="n/a","n/a",IF(AT$3&gt;(A13taxstdlife+$E643),((Input!$L$155+Input!$L$121)*$L$7)-SUM($L643:AS643),((Input!$L$155+Input!$L$121)*$L$7)/A13taxstdlife))</f>
        <v>0</v>
      </c>
      <c r="AU643" s="161">
        <f>IF(A13taxstdlife="n/a","n/a",IF(AU$3&gt;(A13taxstdlife+$E643),((Input!$L$155+Input!$L$121)*$L$7)-SUM($L643:AT643),((Input!$L$155+Input!$L$121)*$L$7)/A13taxstdlife))</f>
        <v>0</v>
      </c>
      <c r="AV643" s="161">
        <f>IF(A13taxstdlife="n/a","n/a",IF(AV$3&gt;(A13taxstdlife+$E643),((Input!$L$155+Input!$L$121)*$L$7)-SUM($L643:AU643),((Input!$L$155+Input!$L$121)*$L$7)/A13taxstdlife))</f>
        <v>0</v>
      </c>
      <c r="AW643" s="161">
        <f>IF(A13taxstdlife="n/a","n/a",IF(AW$3&gt;(A13taxstdlife+$E643),((Input!$L$155+Input!$L$121)*$L$7)-SUM($L643:AV643),((Input!$L$155+Input!$L$121)*$L$7)/A13taxstdlife))</f>
        <v>0</v>
      </c>
      <c r="AX643" s="161">
        <f>IF(A13taxstdlife="n/a","n/a",IF(AX$3&gt;(A13taxstdlife+$E643),((Input!$L$155+Input!$L$121)*$L$7)-SUM($L643:AW643),((Input!$L$155+Input!$L$121)*$L$7)/A13taxstdlife))</f>
        <v>0</v>
      </c>
      <c r="AY643" s="161">
        <f>IF(A13taxstdlife="n/a","n/a",IF(AY$3&gt;(A13taxstdlife+$E643),((Input!$L$155+Input!$L$121)*$L$7)-SUM($L643:AX643),((Input!$L$155+Input!$L$121)*$L$7)/A13taxstdlife))</f>
        <v>0</v>
      </c>
      <c r="AZ643" s="161">
        <f>IF(A13taxstdlife="n/a","n/a",IF(AZ$3&gt;(A13taxstdlife+$E643),((Input!$L$155+Input!$L$121)*$L$7)-SUM($L643:AY643),((Input!$L$155+Input!$L$121)*$L$7)/A13taxstdlife))</f>
        <v>0</v>
      </c>
      <c r="BA643" s="161">
        <f>IF(A13taxstdlife="n/a","n/a",IF(BA$3&gt;(A13taxstdlife+$E643),((Input!$L$155+Input!$L$121)*$L$7)-SUM($L643:AZ643),((Input!$L$155+Input!$L$121)*$L$7)/A13taxstdlife))</f>
        <v>0</v>
      </c>
      <c r="BB643" s="161">
        <f>IF(A13taxstdlife="n/a","n/a",IF(BB$3&gt;(A13taxstdlife+$E643),((Input!$L$155+Input!$L$121)*$L$7)-SUM($L643:BA643),((Input!$L$155+Input!$L$121)*$L$7)/A13taxstdlife))</f>
        <v>0</v>
      </c>
      <c r="BC643" s="161">
        <f>IF(A13taxstdlife="n/a","n/a",IF(BC$3&gt;(A13taxstdlife+$E643),((Input!$L$155+Input!$L$121)*$L$7)-SUM($L643:BB643),((Input!$L$155+Input!$L$121)*$L$7)/A13taxstdlife))</f>
        <v>0</v>
      </c>
      <c r="BD643" s="161">
        <f>IF(A13taxstdlife="n/a","n/a",IF(BD$3&gt;(A13taxstdlife+$E643),((Input!$L$155+Input!$L$121)*$L$7)-SUM($L643:BC643),((Input!$L$155+Input!$L$121)*$L$7)/A13taxstdlife))</f>
        <v>0</v>
      </c>
      <c r="BE643" s="161">
        <f>IF(A13taxstdlife="n/a","n/a",IF(BE$3&gt;(A13taxstdlife+$E643),((Input!$L$155+Input!$L$121)*$L$7)-SUM($L643:BD643),((Input!$L$155+Input!$L$121)*$L$7)/A13taxstdlife))</f>
        <v>0</v>
      </c>
      <c r="BF643" s="161">
        <f>IF(A13taxstdlife="n/a","n/a",IF(BF$3&gt;(A13taxstdlife+$E643),((Input!$L$155+Input!$L$121)*$L$7)-SUM($L643:BE643),((Input!$L$155+Input!$L$121)*$L$7)/A13taxstdlife))</f>
        <v>0</v>
      </c>
      <c r="BG643" s="161">
        <f>IF(A13taxstdlife="n/a","n/a",IF(BG$3&gt;(A13taxstdlife+$E643),((Input!$L$155+Input!$L$121)*$L$7)-SUM($L643:BF643),((Input!$L$155+Input!$L$121)*$L$7)/A13taxstdlife))</f>
        <v>0</v>
      </c>
      <c r="BH643" s="161">
        <f>IF(A13taxstdlife="n/a","n/a",IF(BH$3&gt;(A13taxstdlife+$E643),((Input!$L$155+Input!$L$121)*$L$7)-SUM($L643:BG643),((Input!$L$155+Input!$L$121)*$L$7)/A13taxstdlife))</f>
        <v>0</v>
      </c>
      <c r="BI643" s="161">
        <f>IF(A13taxstdlife="n/a","n/a",IF(BI$3&gt;(A13taxstdlife+$E643),((Input!$L$155+Input!$L$121)*$L$7)-SUM($L643:BH643),((Input!$L$155+Input!$L$121)*$L$7)/A13taxstdlife))</f>
        <v>0</v>
      </c>
      <c r="BJ643" s="19"/>
      <c r="BK643" s="19"/>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s="5" customFormat="1" hidden="1" outlineLevel="2" x14ac:dyDescent="0.2">
      <c r="A644" s="19"/>
      <c r="B644" s="19"/>
      <c r="C644" s="35"/>
      <c r="D644" s="469"/>
      <c r="E644" s="281">
        <v>7</v>
      </c>
      <c r="F644" s="37"/>
      <c r="G644" s="305"/>
      <c r="H644" s="307"/>
      <c r="I644" s="307"/>
      <c r="J644" s="307"/>
      <c r="K644" s="307"/>
      <c r="L644" s="307"/>
      <c r="M644" s="306"/>
      <c r="N644" s="161">
        <f>IF(A13taxstdlife="n/a","n/a",IF(N$3&gt;(A13taxstdlife+$E644),((Input!$M$155+Input!$M$121)*$M$7)-SUM($M644:M644),((Input!$M$155+Input!$M$121)*$M$7)/A13taxstdlife))</f>
        <v>0</v>
      </c>
      <c r="O644" s="161">
        <f>IF(A13taxstdlife="n/a","n/a",IF(O$3&gt;(A13taxstdlife+$E644),((Input!$M$155+Input!$M$121)*$M$7)-SUM($M644:N644),((Input!$M$155+Input!$M$121)*$M$7)/A13taxstdlife))</f>
        <v>0</v>
      </c>
      <c r="P644" s="161">
        <f>IF(A13taxstdlife="n/a","n/a",IF(P$3&gt;(A13taxstdlife+$E644),((Input!$M$155+Input!$M$121)*$M$7)-SUM($M644:O644),((Input!$M$155+Input!$M$121)*$M$7)/A13taxstdlife))</f>
        <v>0</v>
      </c>
      <c r="Q644" s="161">
        <f>IF(A13taxstdlife="n/a","n/a",IF(Q$3&gt;(A13taxstdlife+$E644),((Input!$M$155+Input!$M$121)*$M$7)-SUM($M644:P644),((Input!$M$155+Input!$M$121)*$M$7)/A13taxstdlife))</f>
        <v>0</v>
      </c>
      <c r="R644" s="161">
        <f>IF(A13taxstdlife="n/a","n/a",IF(R$3&gt;(A13taxstdlife+$E644),((Input!$M$155+Input!$M$121)*$M$7)-SUM($M644:Q644),((Input!$M$155+Input!$M$121)*$M$7)/A13taxstdlife))</f>
        <v>0</v>
      </c>
      <c r="S644" s="161">
        <f>IF(A13taxstdlife="n/a","n/a",IF(S$3&gt;(A13taxstdlife+$E644),((Input!$M$155+Input!$M$121)*$M$7)-SUM($M644:R644),((Input!$M$155+Input!$M$121)*$M$7)/A13taxstdlife))</f>
        <v>0</v>
      </c>
      <c r="T644" s="161">
        <f>IF(A13taxstdlife="n/a","n/a",IF(T$3&gt;(A13taxstdlife+$E644),((Input!$M$155+Input!$M$121)*$M$7)-SUM($M644:S644),((Input!$M$155+Input!$M$121)*$M$7)/A13taxstdlife))</f>
        <v>0</v>
      </c>
      <c r="U644" s="161">
        <f>IF(A13taxstdlife="n/a","n/a",IF(U$3&gt;(A13taxstdlife+$E644),((Input!$M$155+Input!$M$121)*$M$7)-SUM($M644:T644),((Input!$M$155+Input!$M$121)*$M$7)/A13taxstdlife))</f>
        <v>0</v>
      </c>
      <c r="V644" s="161">
        <f>IF(A13taxstdlife="n/a","n/a",IF(V$3&gt;(A13taxstdlife+$E644),((Input!$M$155+Input!$M$121)*$M$7)-SUM($M644:U644),((Input!$M$155+Input!$M$121)*$M$7)/A13taxstdlife))</f>
        <v>0</v>
      </c>
      <c r="W644" s="161">
        <f>IF(A13taxstdlife="n/a","n/a",IF(W$3&gt;(A13taxstdlife+$E644),((Input!$M$155+Input!$M$121)*$M$7)-SUM($M644:V644),((Input!$M$155+Input!$M$121)*$M$7)/A13taxstdlife))</f>
        <v>0</v>
      </c>
      <c r="X644" s="161">
        <f>IF(A13taxstdlife="n/a","n/a",IF(X$3&gt;(A13taxstdlife+$E644),((Input!$M$155+Input!$M$121)*$M$7)-SUM($M644:W644),((Input!$M$155+Input!$M$121)*$M$7)/A13taxstdlife))</f>
        <v>0</v>
      </c>
      <c r="Y644" s="161">
        <f>IF(A13taxstdlife="n/a","n/a",IF(Y$3&gt;(A13taxstdlife+$E644),((Input!$M$155+Input!$M$121)*$M$7)-SUM($M644:X644),((Input!$M$155+Input!$M$121)*$M$7)/A13taxstdlife))</f>
        <v>0</v>
      </c>
      <c r="Z644" s="161">
        <f>IF(A13taxstdlife="n/a","n/a",IF(Z$3&gt;(A13taxstdlife+$E644),((Input!$M$155+Input!$M$121)*$M$7)-SUM($M644:Y644),((Input!$M$155+Input!$M$121)*$M$7)/A13taxstdlife))</f>
        <v>0</v>
      </c>
      <c r="AA644" s="161">
        <f>IF(A13taxstdlife="n/a","n/a",IF(AA$3&gt;(A13taxstdlife+$E644),((Input!$M$155+Input!$M$121)*$M$7)-SUM($M644:Z644),((Input!$M$155+Input!$M$121)*$M$7)/A13taxstdlife))</f>
        <v>0</v>
      </c>
      <c r="AB644" s="161">
        <f>IF(A13taxstdlife="n/a","n/a",IF(AB$3&gt;(A13taxstdlife+$E644),((Input!$M$155+Input!$M$121)*$M$7)-SUM($M644:AA644),((Input!$M$155+Input!$M$121)*$M$7)/A13taxstdlife))</f>
        <v>0</v>
      </c>
      <c r="AC644" s="161">
        <f>IF(A13taxstdlife="n/a","n/a",IF(AC$3&gt;(A13taxstdlife+$E644),((Input!$M$155+Input!$M$121)*$M$7)-SUM($M644:AB644),((Input!$M$155+Input!$M$121)*$M$7)/A13taxstdlife))</f>
        <v>0</v>
      </c>
      <c r="AD644" s="161">
        <f>IF(A13taxstdlife="n/a","n/a",IF(AD$3&gt;(A13taxstdlife+$E644),((Input!$M$155+Input!$M$121)*$M$7)-SUM($M644:AC644),((Input!$M$155+Input!$M$121)*$M$7)/A13taxstdlife))</f>
        <v>0</v>
      </c>
      <c r="AE644" s="161">
        <f>IF(A13taxstdlife="n/a","n/a",IF(AE$3&gt;(A13taxstdlife+$E644),((Input!$M$155+Input!$M$121)*$M$7)-SUM($M644:AD644),((Input!$M$155+Input!$M$121)*$M$7)/A13taxstdlife))</f>
        <v>0</v>
      </c>
      <c r="AF644" s="161">
        <f>IF(A13taxstdlife="n/a","n/a",IF(AF$3&gt;(A13taxstdlife+$E644),((Input!$M$155+Input!$M$121)*$M$7)-SUM($M644:AE644),((Input!$M$155+Input!$M$121)*$M$7)/A13taxstdlife))</f>
        <v>0</v>
      </c>
      <c r="AG644" s="161">
        <f>IF(A13taxstdlife="n/a","n/a",IF(AG$3&gt;(A13taxstdlife+$E644),((Input!$M$155+Input!$M$121)*$M$7)-SUM($M644:AF644),((Input!$M$155+Input!$M$121)*$M$7)/A13taxstdlife))</f>
        <v>0</v>
      </c>
      <c r="AH644" s="161">
        <f>IF(A13taxstdlife="n/a","n/a",IF(AH$3&gt;(A13taxstdlife+$E644),((Input!$M$155+Input!$M$121)*$M$7)-SUM($M644:AG644),((Input!$M$155+Input!$M$121)*$M$7)/A13taxstdlife))</f>
        <v>0</v>
      </c>
      <c r="AI644" s="161">
        <f>IF(A13taxstdlife="n/a","n/a",IF(AI$3&gt;(A13taxstdlife+$E644),((Input!$M$155+Input!$M$121)*$M$7)-SUM($M644:AH644),((Input!$M$155+Input!$M$121)*$M$7)/A13taxstdlife))</f>
        <v>0</v>
      </c>
      <c r="AJ644" s="161">
        <f>IF(A13taxstdlife="n/a","n/a",IF(AJ$3&gt;(A13taxstdlife+$E644),((Input!$M$155+Input!$M$121)*$M$7)-SUM($M644:AI644),((Input!$M$155+Input!$M$121)*$M$7)/A13taxstdlife))</f>
        <v>0</v>
      </c>
      <c r="AK644" s="161">
        <f>IF(A13taxstdlife="n/a","n/a",IF(AK$3&gt;(A13taxstdlife+$E644),((Input!$M$155+Input!$M$121)*$M$7)-SUM($M644:AJ644),((Input!$M$155+Input!$M$121)*$M$7)/A13taxstdlife))</f>
        <v>0</v>
      </c>
      <c r="AL644" s="161">
        <f>IF(A13taxstdlife="n/a","n/a",IF(AL$3&gt;(A13taxstdlife+$E644),((Input!$M$155+Input!$M$121)*$M$7)-SUM($M644:AK644),((Input!$M$155+Input!$M$121)*$M$7)/A13taxstdlife))</f>
        <v>0</v>
      </c>
      <c r="AM644" s="161">
        <f>IF(A13taxstdlife="n/a","n/a",IF(AM$3&gt;(A13taxstdlife+$E644),((Input!$M$155+Input!$M$121)*$M$7)-SUM($M644:AL644),((Input!$M$155+Input!$M$121)*$M$7)/A13taxstdlife))</f>
        <v>0</v>
      </c>
      <c r="AN644" s="161">
        <f>IF(A13taxstdlife="n/a","n/a",IF(AN$3&gt;(A13taxstdlife+$E644),((Input!$M$155+Input!$M$121)*$M$7)-SUM($M644:AM644),((Input!$M$155+Input!$M$121)*$M$7)/A13taxstdlife))</f>
        <v>0</v>
      </c>
      <c r="AO644" s="161">
        <f>IF(A13taxstdlife="n/a","n/a",IF(AO$3&gt;(A13taxstdlife+$E644),((Input!$M$155+Input!$M$121)*$M$7)-SUM($M644:AN644),((Input!$M$155+Input!$M$121)*$M$7)/A13taxstdlife))</f>
        <v>0</v>
      </c>
      <c r="AP644" s="161">
        <f>IF(A13taxstdlife="n/a","n/a",IF(AP$3&gt;(A13taxstdlife+$E644),((Input!$M$155+Input!$M$121)*$M$7)-SUM($M644:AO644),((Input!$M$155+Input!$M$121)*$M$7)/A13taxstdlife))</f>
        <v>0</v>
      </c>
      <c r="AQ644" s="161">
        <f>IF(A13taxstdlife="n/a","n/a",IF(AQ$3&gt;(A13taxstdlife+$E644),((Input!$M$155+Input!$M$121)*$M$7)-SUM($M644:AP644),((Input!$M$155+Input!$M$121)*$M$7)/A13taxstdlife))</f>
        <v>0</v>
      </c>
      <c r="AR644" s="161">
        <f>IF(A13taxstdlife="n/a","n/a",IF(AR$3&gt;(A13taxstdlife+$E644),((Input!$M$155+Input!$M$121)*$M$7)-SUM($M644:AQ644),((Input!$M$155+Input!$M$121)*$M$7)/A13taxstdlife))</f>
        <v>0</v>
      </c>
      <c r="AS644" s="161">
        <f>IF(A13taxstdlife="n/a","n/a",IF(AS$3&gt;(A13taxstdlife+$E644),((Input!$M$155+Input!$M$121)*$M$7)-SUM($M644:AR644),((Input!$M$155+Input!$M$121)*$M$7)/A13taxstdlife))</f>
        <v>0</v>
      </c>
      <c r="AT644" s="161">
        <f>IF(A13taxstdlife="n/a","n/a",IF(AT$3&gt;(A13taxstdlife+$E644),((Input!$M$155+Input!$M$121)*$M$7)-SUM($M644:AS644),((Input!$M$155+Input!$M$121)*$M$7)/A13taxstdlife))</f>
        <v>0</v>
      </c>
      <c r="AU644" s="161">
        <f>IF(A13taxstdlife="n/a","n/a",IF(AU$3&gt;(A13taxstdlife+$E644),((Input!$M$155+Input!$M$121)*$M$7)-SUM($M644:AT644),((Input!$M$155+Input!$M$121)*$M$7)/A13taxstdlife))</f>
        <v>0</v>
      </c>
      <c r="AV644" s="161">
        <f>IF(A13taxstdlife="n/a","n/a",IF(AV$3&gt;(A13taxstdlife+$E644),((Input!$M$155+Input!$M$121)*$M$7)-SUM($M644:AU644),((Input!$M$155+Input!$M$121)*$M$7)/A13taxstdlife))</f>
        <v>0</v>
      </c>
      <c r="AW644" s="161">
        <f>IF(A13taxstdlife="n/a","n/a",IF(AW$3&gt;(A13taxstdlife+$E644),((Input!$M$155+Input!$M$121)*$M$7)-SUM($M644:AV644),((Input!$M$155+Input!$M$121)*$M$7)/A13taxstdlife))</f>
        <v>0</v>
      </c>
      <c r="AX644" s="161">
        <f>IF(A13taxstdlife="n/a","n/a",IF(AX$3&gt;(A13taxstdlife+$E644),((Input!$M$155+Input!$M$121)*$M$7)-SUM($M644:AW644),((Input!$M$155+Input!$M$121)*$M$7)/A13taxstdlife))</f>
        <v>0</v>
      </c>
      <c r="AY644" s="161">
        <f>IF(A13taxstdlife="n/a","n/a",IF(AY$3&gt;(A13taxstdlife+$E644),((Input!$M$155+Input!$M$121)*$M$7)-SUM($M644:AX644),((Input!$M$155+Input!$M$121)*$M$7)/A13taxstdlife))</f>
        <v>0</v>
      </c>
      <c r="AZ644" s="161">
        <f>IF(A13taxstdlife="n/a","n/a",IF(AZ$3&gt;(A13taxstdlife+$E644),((Input!$M$155+Input!$M$121)*$M$7)-SUM($M644:AY644),((Input!$M$155+Input!$M$121)*$M$7)/A13taxstdlife))</f>
        <v>0</v>
      </c>
      <c r="BA644" s="161">
        <f>IF(A13taxstdlife="n/a","n/a",IF(BA$3&gt;(A13taxstdlife+$E644),((Input!$M$155+Input!$M$121)*$M$7)-SUM($M644:AZ644),((Input!$M$155+Input!$M$121)*$M$7)/A13taxstdlife))</f>
        <v>0</v>
      </c>
      <c r="BB644" s="161">
        <f>IF(A13taxstdlife="n/a","n/a",IF(BB$3&gt;(A13taxstdlife+$E644),((Input!$M$155+Input!$M$121)*$M$7)-SUM($M644:BA644),((Input!$M$155+Input!$M$121)*$M$7)/A13taxstdlife))</f>
        <v>0</v>
      </c>
      <c r="BC644" s="161">
        <f>IF(A13taxstdlife="n/a","n/a",IF(BC$3&gt;(A13taxstdlife+$E644),((Input!$M$155+Input!$M$121)*$M$7)-SUM($M644:BB644),((Input!$M$155+Input!$M$121)*$M$7)/A13taxstdlife))</f>
        <v>0</v>
      </c>
      <c r="BD644" s="161">
        <f>IF(A13taxstdlife="n/a","n/a",IF(BD$3&gt;(A13taxstdlife+$E644),((Input!$M$155+Input!$M$121)*$M$7)-SUM($M644:BC644),((Input!$M$155+Input!$M$121)*$M$7)/A13taxstdlife))</f>
        <v>0</v>
      </c>
      <c r="BE644" s="161">
        <f>IF(A13taxstdlife="n/a","n/a",IF(BE$3&gt;(A13taxstdlife+$E644),((Input!$M$155+Input!$M$121)*$M$7)-SUM($M644:BD644),((Input!$M$155+Input!$M$121)*$M$7)/A13taxstdlife))</f>
        <v>0</v>
      </c>
      <c r="BF644" s="161">
        <f>IF(A13taxstdlife="n/a","n/a",IF(BF$3&gt;(A13taxstdlife+$E644),((Input!$M$155+Input!$M$121)*$M$7)-SUM($M644:BE644),((Input!$M$155+Input!$M$121)*$M$7)/A13taxstdlife))</f>
        <v>0</v>
      </c>
      <c r="BG644" s="161">
        <f>IF(A13taxstdlife="n/a","n/a",IF(BG$3&gt;(A13taxstdlife+$E644),((Input!$M$155+Input!$M$121)*$M$7)-SUM($M644:BF644),((Input!$M$155+Input!$M$121)*$M$7)/A13taxstdlife))</f>
        <v>0</v>
      </c>
      <c r="BH644" s="161">
        <f>IF(A13taxstdlife="n/a","n/a",IF(BH$3&gt;(A13taxstdlife+$E644),((Input!$M$155+Input!$M$121)*$M$7)-SUM($M644:BG644),((Input!$M$155+Input!$M$121)*$M$7)/A13taxstdlife))</f>
        <v>0</v>
      </c>
      <c r="BI644" s="161">
        <f>IF(A13taxstdlife="n/a","n/a",IF(BI$3&gt;(A13taxstdlife+$E644),((Input!$M$155+Input!$M$121)*$M$7)-SUM($M644:BH644),((Input!$M$155+Input!$M$121)*$M$7)/A13taxstdlife))</f>
        <v>0</v>
      </c>
      <c r="BJ644" s="19"/>
      <c r="BK644" s="19"/>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s="5" customFormat="1" hidden="1" outlineLevel="2" x14ac:dyDescent="0.2">
      <c r="A645" s="19"/>
      <c r="B645" s="19"/>
      <c r="C645" s="35"/>
      <c r="D645" s="469"/>
      <c r="E645" s="281">
        <v>8</v>
      </c>
      <c r="F645" s="37"/>
      <c r="G645" s="305"/>
      <c r="H645" s="307"/>
      <c r="I645" s="307"/>
      <c r="J645" s="307"/>
      <c r="K645" s="307"/>
      <c r="L645" s="307"/>
      <c r="M645" s="307"/>
      <c r="N645" s="306"/>
      <c r="O645" s="161">
        <f>IF(A13taxstdlife="n/a","n/a",IF(O$3&gt;(A13taxstdlife+$E645),((Input!$N$155+Input!$N$121)*$N$7)-SUM($N645:N645),((Input!$N$155+Input!$N$121)*$N$7)/A13taxstdlife))</f>
        <v>0</v>
      </c>
      <c r="P645" s="161">
        <f>IF(A13taxstdlife="n/a","n/a",IF(P$3&gt;(A13taxstdlife+$E645),((Input!$N$155+Input!$N$121)*$N$7)-SUM($N645:O645),((Input!$N$155+Input!$N$121)*$N$7)/A13taxstdlife))</f>
        <v>0</v>
      </c>
      <c r="Q645" s="161">
        <f>IF(A13taxstdlife="n/a","n/a",IF(Q$3&gt;(A13taxstdlife+$E645),((Input!$N$155+Input!$N$121)*$N$7)-SUM($N645:P645),((Input!$N$155+Input!$N$121)*$N$7)/A13taxstdlife))</f>
        <v>0</v>
      </c>
      <c r="R645" s="161">
        <f>IF(A13taxstdlife="n/a","n/a",IF(R$3&gt;(A13taxstdlife+$E645),((Input!$N$155+Input!$N$121)*$N$7)-SUM($N645:Q645),((Input!$N$155+Input!$N$121)*$N$7)/A13taxstdlife))</f>
        <v>0</v>
      </c>
      <c r="S645" s="161">
        <f>IF(A13taxstdlife="n/a","n/a",IF(S$3&gt;(A13taxstdlife+$E645),((Input!$N$155+Input!$N$121)*$N$7)-SUM($N645:R645),((Input!$N$155+Input!$N$121)*$N$7)/A13taxstdlife))</f>
        <v>0</v>
      </c>
      <c r="T645" s="161">
        <f>IF(A13taxstdlife="n/a","n/a",IF(T$3&gt;(A13taxstdlife+$E645),((Input!$N$155+Input!$N$121)*$N$7)-SUM($N645:S645),((Input!$N$155+Input!$N$121)*$N$7)/A13taxstdlife))</f>
        <v>0</v>
      </c>
      <c r="U645" s="161">
        <f>IF(A13taxstdlife="n/a","n/a",IF(U$3&gt;(A13taxstdlife+$E645),((Input!$N$155+Input!$N$121)*$N$7)-SUM($N645:T645),((Input!$N$155+Input!$N$121)*$N$7)/A13taxstdlife))</f>
        <v>0</v>
      </c>
      <c r="V645" s="161">
        <f>IF(A13taxstdlife="n/a","n/a",IF(V$3&gt;(A13taxstdlife+$E645),((Input!$N$155+Input!$N$121)*$N$7)-SUM($N645:U645),((Input!$N$155+Input!$N$121)*$N$7)/A13taxstdlife))</f>
        <v>0</v>
      </c>
      <c r="W645" s="161">
        <f>IF(A13taxstdlife="n/a","n/a",IF(W$3&gt;(A13taxstdlife+$E645),((Input!$N$155+Input!$N$121)*$N$7)-SUM($N645:V645),((Input!$N$155+Input!$N$121)*$N$7)/A13taxstdlife))</f>
        <v>0</v>
      </c>
      <c r="X645" s="161">
        <f>IF(A13taxstdlife="n/a","n/a",IF(X$3&gt;(A13taxstdlife+$E645),((Input!$N$155+Input!$N$121)*$N$7)-SUM($N645:W645),((Input!$N$155+Input!$N$121)*$N$7)/A13taxstdlife))</f>
        <v>0</v>
      </c>
      <c r="Y645" s="161">
        <f>IF(A13taxstdlife="n/a","n/a",IF(Y$3&gt;(A13taxstdlife+$E645),((Input!$N$155+Input!$N$121)*$N$7)-SUM($N645:X645),((Input!$N$155+Input!$N$121)*$N$7)/A13taxstdlife))</f>
        <v>0</v>
      </c>
      <c r="Z645" s="161">
        <f>IF(A13taxstdlife="n/a","n/a",IF(Z$3&gt;(A13taxstdlife+$E645),((Input!$N$155+Input!$N$121)*$N$7)-SUM($N645:Y645),((Input!$N$155+Input!$N$121)*$N$7)/A13taxstdlife))</f>
        <v>0</v>
      </c>
      <c r="AA645" s="161">
        <f>IF(A13taxstdlife="n/a","n/a",IF(AA$3&gt;(A13taxstdlife+$E645),((Input!$N$155+Input!$N$121)*$N$7)-SUM($N645:Z645),((Input!$N$155+Input!$N$121)*$N$7)/A13taxstdlife))</f>
        <v>0</v>
      </c>
      <c r="AB645" s="161">
        <f>IF(A13taxstdlife="n/a","n/a",IF(AB$3&gt;(A13taxstdlife+$E645),((Input!$N$155+Input!$N$121)*$N$7)-SUM($N645:AA645),((Input!$N$155+Input!$N$121)*$N$7)/A13taxstdlife))</f>
        <v>0</v>
      </c>
      <c r="AC645" s="161">
        <f>IF(A13taxstdlife="n/a","n/a",IF(AC$3&gt;(A13taxstdlife+$E645),((Input!$N$155+Input!$N$121)*$N$7)-SUM($N645:AB645),((Input!$N$155+Input!$N$121)*$N$7)/A13taxstdlife))</f>
        <v>0</v>
      </c>
      <c r="AD645" s="161">
        <f>IF(A13taxstdlife="n/a","n/a",IF(AD$3&gt;(A13taxstdlife+$E645),((Input!$N$155+Input!$N$121)*$N$7)-SUM($N645:AC645),((Input!$N$155+Input!$N$121)*$N$7)/A13taxstdlife))</f>
        <v>0</v>
      </c>
      <c r="AE645" s="161">
        <f>IF(A13taxstdlife="n/a","n/a",IF(AE$3&gt;(A13taxstdlife+$E645),((Input!$N$155+Input!$N$121)*$N$7)-SUM($N645:AD645),((Input!$N$155+Input!$N$121)*$N$7)/A13taxstdlife))</f>
        <v>0</v>
      </c>
      <c r="AF645" s="161">
        <f>IF(A13taxstdlife="n/a","n/a",IF(AF$3&gt;(A13taxstdlife+$E645),((Input!$N$155+Input!$N$121)*$N$7)-SUM($N645:AE645),((Input!$N$155+Input!$N$121)*$N$7)/A13taxstdlife))</f>
        <v>0</v>
      </c>
      <c r="AG645" s="161">
        <f>IF(A13taxstdlife="n/a","n/a",IF(AG$3&gt;(A13taxstdlife+$E645),((Input!$N$155+Input!$N$121)*$N$7)-SUM($N645:AF645),((Input!$N$155+Input!$N$121)*$N$7)/A13taxstdlife))</f>
        <v>0</v>
      </c>
      <c r="AH645" s="161">
        <f>IF(A13taxstdlife="n/a","n/a",IF(AH$3&gt;(A13taxstdlife+$E645),((Input!$N$155+Input!$N$121)*$N$7)-SUM($N645:AG645),((Input!$N$155+Input!$N$121)*$N$7)/A13taxstdlife))</f>
        <v>0</v>
      </c>
      <c r="AI645" s="161">
        <f>IF(A13taxstdlife="n/a","n/a",IF(AI$3&gt;(A13taxstdlife+$E645),((Input!$N$155+Input!$N$121)*$N$7)-SUM($N645:AH645),((Input!$N$155+Input!$N$121)*$N$7)/A13taxstdlife))</f>
        <v>0</v>
      </c>
      <c r="AJ645" s="161">
        <f>IF(A13taxstdlife="n/a","n/a",IF(AJ$3&gt;(A13taxstdlife+$E645),((Input!$N$155+Input!$N$121)*$N$7)-SUM($N645:AI645),((Input!$N$155+Input!$N$121)*$N$7)/A13taxstdlife))</f>
        <v>0</v>
      </c>
      <c r="AK645" s="161">
        <f>IF(A13taxstdlife="n/a","n/a",IF(AK$3&gt;(A13taxstdlife+$E645),((Input!$N$155+Input!$N$121)*$N$7)-SUM($N645:AJ645),((Input!$N$155+Input!$N$121)*$N$7)/A13taxstdlife))</f>
        <v>0</v>
      </c>
      <c r="AL645" s="161">
        <f>IF(A13taxstdlife="n/a","n/a",IF(AL$3&gt;(A13taxstdlife+$E645),((Input!$N$155+Input!$N$121)*$N$7)-SUM($N645:AK645),((Input!$N$155+Input!$N$121)*$N$7)/A13taxstdlife))</f>
        <v>0</v>
      </c>
      <c r="AM645" s="161">
        <f>IF(A13taxstdlife="n/a","n/a",IF(AM$3&gt;(A13taxstdlife+$E645),((Input!$N$155+Input!$N$121)*$N$7)-SUM($N645:AL645),((Input!$N$155+Input!$N$121)*$N$7)/A13taxstdlife))</f>
        <v>0</v>
      </c>
      <c r="AN645" s="161">
        <f>IF(A13taxstdlife="n/a","n/a",IF(AN$3&gt;(A13taxstdlife+$E645),((Input!$N$155+Input!$N$121)*$N$7)-SUM($N645:AM645),((Input!$N$155+Input!$N$121)*$N$7)/A13taxstdlife))</f>
        <v>0</v>
      </c>
      <c r="AO645" s="161">
        <f>IF(A13taxstdlife="n/a","n/a",IF(AO$3&gt;(A13taxstdlife+$E645),((Input!$N$155+Input!$N$121)*$N$7)-SUM($N645:AN645),((Input!$N$155+Input!$N$121)*$N$7)/A13taxstdlife))</f>
        <v>0</v>
      </c>
      <c r="AP645" s="161">
        <f>IF(A13taxstdlife="n/a","n/a",IF(AP$3&gt;(A13taxstdlife+$E645),((Input!$N$155+Input!$N$121)*$N$7)-SUM($N645:AO645),((Input!$N$155+Input!$N$121)*$N$7)/A13taxstdlife))</f>
        <v>0</v>
      </c>
      <c r="AQ645" s="161">
        <f>IF(A13taxstdlife="n/a","n/a",IF(AQ$3&gt;(A13taxstdlife+$E645),((Input!$N$155+Input!$N$121)*$N$7)-SUM($N645:AP645),((Input!$N$155+Input!$N$121)*$N$7)/A13taxstdlife))</f>
        <v>0</v>
      </c>
      <c r="AR645" s="161">
        <f>IF(A13taxstdlife="n/a","n/a",IF(AR$3&gt;(A13taxstdlife+$E645),((Input!$N$155+Input!$N$121)*$N$7)-SUM($N645:AQ645),((Input!$N$155+Input!$N$121)*$N$7)/A13taxstdlife))</f>
        <v>0</v>
      </c>
      <c r="AS645" s="161">
        <f>IF(A13taxstdlife="n/a","n/a",IF(AS$3&gt;(A13taxstdlife+$E645),((Input!$N$155+Input!$N$121)*$N$7)-SUM($N645:AR645),((Input!$N$155+Input!$N$121)*$N$7)/A13taxstdlife))</f>
        <v>0</v>
      </c>
      <c r="AT645" s="161">
        <f>IF(A13taxstdlife="n/a","n/a",IF(AT$3&gt;(A13taxstdlife+$E645),((Input!$N$155+Input!$N$121)*$N$7)-SUM($N645:AS645),((Input!$N$155+Input!$N$121)*$N$7)/A13taxstdlife))</f>
        <v>0</v>
      </c>
      <c r="AU645" s="161">
        <f>IF(A13taxstdlife="n/a","n/a",IF(AU$3&gt;(A13taxstdlife+$E645),((Input!$N$155+Input!$N$121)*$N$7)-SUM($N645:AT645),((Input!$N$155+Input!$N$121)*$N$7)/A13taxstdlife))</f>
        <v>0</v>
      </c>
      <c r="AV645" s="161">
        <f>IF(A13taxstdlife="n/a","n/a",IF(AV$3&gt;(A13taxstdlife+$E645),((Input!$N$155+Input!$N$121)*$N$7)-SUM($N645:AU645),((Input!$N$155+Input!$N$121)*$N$7)/A13taxstdlife))</f>
        <v>0</v>
      </c>
      <c r="AW645" s="161">
        <f>IF(A13taxstdlife="n/a","n/a",IF(AW$3&gt;(A13taxstdlife+$E645),((Input!$N$155+Input!$N$121)*$N$7)-SUM($N645:AV645),((Input!$N$155+Input!$N$121)*$N$7)/A13taxstdlife))</f>
        <v>0</v>
      </c>
      <c r="AX645" s="161">
        <f>IF(A13taxstdlife="n/a","n/a",IF(AX$3&gt;(A13taxstdlife+$E645),((Input!$N$155+Input!$N$121)*$N$7)-SUM($N645:AW645),((Input!$N$155+Input!$N$121)*$N$7)/A13taxstdlife))</f>
        <v>0</v>
      </c>
      <c r="AY645" s="161">
        <f>IF(A13taxstdlife="n/a","n/a",IF(AY$3&gt;(A13taxstdlife+$E645),((Input!$N$155+Input!$N$121)*$N$7)-SUM($N645:AX645),((Input!$N$155+Input!$N$121)*$N$7)/A13taxstdlife))</f>
        <v>0</v>
      </c>
      <c r="AZ645" s="161">
        <f>IF(A13taxstdlife="n/a","n/a",IF(AZ$3&gt;(A13taxstdlife+$E645),((Input!$N$155+Input!$N$121)*$N$7)-SUM($N645:AY645),((Input!$N$155+Input!$N$121)*$N$7)/A13taxstdlife))</f>
        <v>0</v>
      </c>
      <c r="BA645" s="161">
        <f>IF(A13taxstdlife="n/a","n/a",IF(BA$3&gt;(A13taxstdlife+$E645),((Input!$N$155+Input!$N$121)*$N$7)-SUM($N645:AZ645),((Input!$N$155+Input!$N$121)*$N$7)/A13taxstdlife))</f>
        <v>0</v>
      </c>
      <c r="BB645" s="161">
        <f>IF(A13taxstdlife="n/a","n/a",IF(BB$3&gt;(A13taxstdlife+$E645),((Input!$N$155+Input!$N$121)*$N$7)-SUM($N645:BA645),((Input!$N$155+Input!$N$121)*$N$7)/A13taxstdlife))</f>
        <v>0</v>
      </c>
      <c r="BC645" s="161">
        <f>IF(A13taxstdlife="n/a","n/a",IF(BC$3&gt;(A13taxstdlife+$E645),((Input!$N$155+Input!$N$121)*$N$7)-SUM($N645:BB645),((Input!$N$155+Input!$N$121)*$N$7)/A13taxstdlife))</f>
        <v>0</v>
      </c>
      <c r="BD645" s="161">
        <f>IF(A13taxstdlife="n/a","n/a",IF(BD$3&gt;(A13taxstdlife+$E645),((Input!$N$155+Input!$N$121)*$N$7)-SUM($N645:BC645),((Input!$N$155+Input!$N$121)*$N$7)/A13taxstdlife))</f>
        <v>0</v>
      </c>
      <c r="BE645" s="161">
        <f>IF(A13taxstdlife="n/a","n/a",IF(BE$3&gt;(A13taxstdlife+$E645),((Input!$N$155+Input!$N$121)*$N$7)-SUM($N645:BD645),((Input!$N$155+Input!$N$121)*$N$7)/A13taxstdlife))</f>
        <v>0</v>
      </c>
      <c r="BF645" s="161">
        <f>IF(A13taxstdlife="n/a","n/a",IF(BF$3&gt;(A13taxstdlife+$E645),((Input!$N$155+Input!$N$121)*$N$7)-SUM($N645:BE645),((Input!$N$155+Input!$N$121)*$N$7)/A13taxstdlife))</f>
        <v>0</v>
      </c>
      <c r="BG645" s="161">
        <f>IF(A13taxstdlife="n/a","n/a",IF(BG$3&gt;(A13taxstdlife+$E645),((Input!$N$155+Input!$N$121)*$N$7)-SUM($N645:BF645),((Input!$N$155+Input!$N$121)*$N$7)/A13taxstdlife))</f>
        <v>0</v>
      </c>
      <c r="BH645" s="161">
        <f>IF(A13taxstdlife="n/a","n/a",IF(BH$3&gt;(A13taxstdlife+$E645),((Input!$N$155+Input!$N$121)*$N$7)-SUM($N645:BG645),((Input!$N$155+Input!$N$121)*$N$7)/A13taxstdlife))</f>
        <v>0</v>
      </c>
      <c r="BI645" s="161">
        <f>IF(A13taxstdlife="n/a","n/a",IF(BI$3&gt;(A13taxstdlife+$E645),((Input!$N$155+Input!$N$121)*$N$7)-SUM($N645:BH645),((Input!$N$155+Input!$N$121)*$N$7)/A13taxstdlife))</f>
        <v>0</v>
      </c>
      <c r="BJ645" s="19"/>
      <c r="BK645" s="19"/>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s="5" customFormat="1" hidden="1" outlineLevel="2" x14ac:dyDescent="0.2">
      <c r="A646" s="19"/>
      <c r="B646" s="19"/>
      <c r="C646" s="35"/>
      <c r="D646" s="469"/>
      <c r="E646" s="281">
        <v>9</v>
      </c>
      <c r="F646" s="37"/>
      <c r="G646" s="305"/>
      <c r="H646" s="307"/>
      <c r="I646" s="307"/>
      <c r="J646" s="307"/>
      <c r="K646" s="307"/>
      <c r="L646" s="307"/>
      <c r="M646" s="307"/>
      <c r="N646" s="307"/>
      <c r="O646" s="306"/>
      <c r="P646" s="161">
        <f>IF(A13taxstdlife="n/a","n/a",IF(P$3&gt;(A13taxstdlife+$E646),((Input!$O$155+Input!$O$121)*$O$7)-SUM($O646:O646),((Input!$O$155+Input!$O$121)*$O$7)/A13taxstdlife))</f>
        <v>0</v>
      </c>
      <c r="Q646" s="161">
        <f>IF(A13taxstdlife="n/a","n/a",IF(Q$3&gt;(A13taxstdlife+$E646),((Input!$O$155+Input!$O$121)*$O$7)-SUM($O646:P646),((Input!$O$155+Input!$O$121)*$O$7)/A13taxstdlife))</f>
        <v>0</v>
      </c>
      <c r="R646" s="161">
        <f>IF(A13taxstdlife="n/a","n/a",IF(R$3&gt;(A13taxstdlife+$E646),((Input!$O$155+Input!$O$121)*$O$7)-SUM($O646:Q646),((Input!$O$155+Input!$O$121)*$O$7)/A13taxstdlife))</f>
        <v>0</v>
      </c>
      <c r="S646" s="161">
        <f>IF(A13taxstdlife="n/a","n/a",IF(S$3&gt;(A13taxstdlife+$E646),((Input!$O$155+Input!$O$121)*$O$7)-SUM($O646:R646),((Input!$O$155+Input!$O$121)*$O$7)/A13taxstdlife))</f>
        <v>0</v>
      </c>
      <c r="T646" s="161">
        <f>IF(A13taxstdlife="n/a","n/a",IF(T$3&gt;(A13taxstdlife+$E646),((Input!$O$155+Input!$O$121)*$O$7)-SUM($O646:S646),((Input!$O$155+Input!$O$121)*$O$7)/A13taxstdlife))</f>
        <v>0</v>
      </c>
      <c r="U646" s="161">
        <f>IF(A13taxstdlife="n/a","n/a",IF(U$3&gt;(A13taxstdlife+$E646),((Input!$O$155+Input!$O$121)*$O$7)-SUM($O646:T646),((Input!$O$155+Input!$O$121)*$O$7)/A13taxstdlife))</f>
        <v>0</v>
      </c>
      <c r="V646" s="161">
        <f>IF(A13taxstdlife="n/a","n/a",IF(V$3&gt;(A13taxstdlife+$E646),((Input!$O$155+Input!$O$121)*$O$7)-SUM($O646:U646),((Input!$O$155+Input!$O$121)*$O$7)/A13taxstdlife))</f>
        <v>0</v>
      </c>
      <c r="W646" s="161">
        <f>IF(A13taxstdlife="n/a","n/a",IF(W$3&gt;(A13taxstdlife+$E646),((Input!$O$155+Input!$O$121)*$O$7)-SUM($O646:V646),((Input!$O$155+Input!$O$121)*$O$7)/A13taxstdlife))</f>
        <v>0</v>
      </c>
      <c r="X646" s="161">
        <f>IF(A13taxstdlife="n/a","n/a",IF(X$3&gt;(A13taxstdlife+$E646),((Input!$O$155+Input!$O$121)*$O$7)-SUM($O646:W646),((Input!$O$155+Input!$O$121)*$O$7)/A13taxstdlife))</f>
        <v>0</v>
      </c>
      <c r="Y646" s="161">
        <f>IF(A13taxstdlife="n/a","n/a",IF(Y$3&gt;(A13taxstdlife+$E646),((Input!$O$155+Input!$O$121)*$O$7)-SUM($O646:X646),((Input!$O$155+Input!$O$121)*$O$7)/A13taxstdlife))</f>
        <v>0</v>
      </c>
      <c r="Z646" s="161">
        <f>IF(A13taxstdlife="n/a","n/a",IF(Z$3&gt;(A13taxstdlife+$E646),((Input!$O$155+Input!$O$121)*$O$7)-SUM($O646:Y646),((Input!$O$155+Input!$O$121)*$O$7)/A13taxstdlife))</f>
        <v>0</v>
      </c>
      <c r="AA646" s="161">
        <f>IF(A13taxstdlife="n/a","n/a",IF(AA$3&gt;(A13taxstdlife+$E646),((Input!$O$155+Input!$O$121)*$O$7)-SUM($O646:Z646),((Input!$O$155+Input!$O$121)*$O$7)/A13taxstdlife))</f>
        <v>0</v>
      </c>
      <c r="AB646" s="161">
        <f>IF(A13taxstdlife="n/a","n/a",IF(AB$3&gt;(A13taxstdlife+$E646),((Input!$O$155+Input!$O$121)*$O$7)-SUM($O646:AA646),((Input!$O$155+Input!$O$121)*$O$7)/A13taxstdlife))</f>
        <v>0</v>
      </c>
      <c r="AC646" s="161">
        <f>IF(A13taxstdlife="n/a","n/a",IF(AC$3&gt;(A13taxstdlife+$E646),((Input!$O$155+Input!$O$121)*$O$7)-SUM($O646:AB646),((Input!$O$155+Input!$O$121)*$O$7)/A13taxstdlife))</f>
        <v>0</v>
      </c>
      <c r="AD646" s="161">
        <f>IF(A13taxstdlife="n/a","n/a",IF(AD$3&gt;(A13taxstdlife+$E646),((Input!$O$155+Input!$O$121)*$O$7)-SUM($O646:AC646),((Input!$O$155+Input!$O$121)*$O$7)/A13taxstdlife))</f>
        <v>0</v>
      </c>
      <c r="AE646" s="161">
        <f>IF(A13taxstdlife="n/a","n/a",IF(AE$3&gt;(A13taxstdlife+$E646),((Input!$O$155+Input!$O$121)*$O$7)-SUM($O646:AD646),((Input!$O$155+Input!$O$121)*$O$7)/A13taxstdlife))</f>
        <v>0</v>
      </c>
      <c r="AF646" s="161">
        <f>IF(A13taxstdlife="n/a","n/a",IF(AF$3&gt;(A13taxstdlife+$E646),((Input!$O$155+Input!$O$121)*$O$7)-SUM($O646:AE646),((Input!$O$155+Input!$O$121)*$O$7)/A13taxstdlife))</f>
        <v>0</v>
      </c>
      <c r="AG646" s="161">
        <f>IF(A13taxstdlife="n/a","n/a",IF(AG$3&gt;(A13taxstdlife+$E646),((Input!$O$155+Input!$O$121)*$O$7)-SUM($O646:AF646),((Input!$O$155+Input!$O$121)*$O$7)/A13taxstdlife))</f>
        <v>0</v>
      </c>
      <c r="AH646" s="161">
        <f>IF(A13taxstdlife="n/a","n/a",IF(AH$3&gt;(A13taxstdlife+$E646),((Input!$O$155+Input!$O$121)*$O$7)-SUM($O646:AG646),((Input!$O$155+Input!$O$121)*$O$7)/A13taxstdlife))</f>
        <v>0</v>
      </c>
      <c r="AI646" s="161">
        <f>IF(A13taxstdlife="n/a","n/a",IF(AI$3&gt;(A13taxstdlife+$E646),((Input!$O$155+Input!$O$121)*$O$7)-SUM($O646:AH646),((Input!$O$155+Input!$O$121)*$O$7)/A13taxstdlife))</f>
        <v>0</v>
      </c>
      <c r="AJ646" s="161">
        <f>IF(A13taxstdlife="n/a","n/a",IF(AJ$3&gt;(A13taxstdlife+$E646),((Input!$O$155+Input!$O$121)*$O$7)-SUM($O646:AI646),((Input!$O$155+Input!$O$121)*$O$7)/A13taxstdlife))</f>
        <v>0</v>
      </c>
      <c r="AK646" s="161">
        <f>IF(A13taxstdlife="n/a","n/a",IF(AK$3&gt;(A13taxstdlife+$E646),((Input!$O$155+Input!$O$121)*$O$7)-SUM($O646:AJ646),((Input!$O$155+Input!$O$121)*$O$7)/A13taxstdlife))</f>
        <v>0</v>
      </c>
      <c r="AL646" s="161">
        <f>IF(A13taxstdlife="n/a","n/a",IF(AL$3&gt;(A13taxstdlife+$E646),((Input!$O$155+Input!$O$121)*$O$7)-SUM($O646:AK646),((Input!$O$155+Input!$O$121)*$O$7)/A13taxstdlife))</f>
        <v>0</v>
      </c>
      <c r="AM646" s="161">
        <f>IF(A13taxstdlife="n/a","n/a",IF(AM$3&gt;(A13taxstdlife+$E646),((Input!$O$155+Input!$O$121)*$O$7)-SUM($O646:AL646),((Input!$O$155+Input!$O$121)*$O$7)/A13taxstdlife))</f>
        <v>0</v>
      </c>
      <c r="AN646" s="161">
        <f>IF(A13taxstdlife="n/a","n/a",IF(AN$3&gt;(A13taxstdlife+$E646),((Input!$O$155+Input!$O$121)*$O$7)-SUM($O646:AM646),((Input!$O$155+Input!$O$121)*$O$7)/A13taxstdlife))</f>
        <v>0</v>
      </c>
      <c r="AO646" s="161">
        <f>IF(A13taxstdlife="n/a","n/a",IF(AO$3&gt;(A13taxstdlife+$E646),((Input!$O$155+Input!$O$121)*$O$7)-SUM($O646:AN646),((Input!$O$155+Input!$O$121)*$O$7)/A13taxstdlife))</f>
        <v>0</v>
      </c>
      <c r="AP646" s="161">
        <f>IF(A13taxstdlife="n/a","n/a",IF(AP$3&gt;(A13taxstdlife+$E646),((Input!$O$155+Input!$O$121)*$O$7)-SUM($O646:AO646),((Input!$O$155+Input!$O$121)*$O$7)/A13taxstdlife))</f>
        <v>0</v>
      </c>
      <c r="AQ646" s="161">
        <f>IF(A13taxstdlife="n/a","n/a",IF(AQ$3&gt;(A13taxstdlife+$E646),((Input!$O$155+Input!$O$121)*$O$7)-SUM($O646:AP646),((Input!$O$155+Input!$O$121)*$O$7)/A13taxstdlife))</f>
        <v>0</v>
      </c>
      <c r="AR646" s="161">
        <f>IF(A13taxstdlife="n/a","n/a",IF(AR$3&gt;(A13taxstdlife+$E646),((Input!$O$155+Input!$O$121)*$O$7)-SUM($O646:AQ646),((Input!$O$155+Input!$O$121)*$O$7)/A13taxstdlife))</f>
        <v>0</v>
      </c>
      <c r="AS646" s="161">
        <f>IF(A13taxstdlife="n/a","n/a",IF(AS$3&gt;(A13taxstdlife+$E646),((Input!$O$155+Input!$O$121)*$O$7)-SUM($O646:AR646),((Input!$O$155+Input!$O$121)*$O$7)/A13taxstdlife))</f>
        <v>0</v>
      </c>
      <c r="AT646" s="161">
        <f>IF(A13taxstdlife="n/a","n/a",IF(AT$3&gt;(A13taxstdlife+$E646),((Input!$O$155+Input!$O$121)*$O$7)-SUM($O646:AS646),((Input!$O$155+Input!$O$121)*$O$7)/A13taxstdlife))</f>
        <v>0</v>
      </c>
      <c r="AU646" s="161">
        <f>IF(A13taxstdlife="n/a","n/a",IF(AU$3&gt;(A13taxstdlife+$E646),((Input!$O$155+Input!$O$121)*$O$7)-SUM($O646:AT646),((Input!$O$155+Input!$O$121)*$O$7)/A13taxstdlife))</f>
        <v>0</v>
      </c>
      <c r="AV646" s="161">
        <f>IF(A13taxstdlife="n/a","n/a",IF(AV$3&gt;(A13taxstdlife+$E646),((Input!$O$155+Input!$O$121)*$O$7)-SUM($O646:AU646),((Input!$O$155+Input!$O$121)*$O$7)/A13taxstdlife))</f>
        <v>0</v>
      </c>
      <c r="AW646" s="161">
        <f>IF(A13taxstdlife="n/a","n/a",IF(AW$3&gt;(A13taxstdlife+$E646),((Input!$O$155+Input!$O$121)*$O$7)-SUM($O646:AV646),((Input!$O$155+Input!$O$121)*$O$7)/A13taxstdlife))</f>
        <v>0</v>
      </c>
      <c r="AX646" s="161">
        <f>IF(A13taxstdlife="n/a","n/a",IF(AX$3&gt;(A13taxstdlife+$E646),((Input!$O$155+Input!$O$121)*$O$7)-SUM($O646:AW646),((Input!$O$155+Input!$O$121)*$O$7)/A13taxstdlife))</f>
        <v>0</v>
      </c>
      <c r="AY646" s="161">
        <f>IF(A13taxstdlife="n/a","n/a",IF(AY$3&gt;(A13taxstdlife+$E646),((Input!$O$155+Input!$O$121)*$O$7)-SUM($O646:AX646),((Input!$O$155+Input!$O$121)*$O$7)/A13taxstdlife))</f>
        <v>0</v>
      </c>
      <c r="AZ646" s="161">
        <f>IF(A13taxstdlife="n/a","n/a",IF(AZ$3&gt;(A13taxstdlife+$E646),((Input!$O$155+Input!$O$121)*$O$7)-SUM($O646:AY646),((Input!$O$155+Input!$O$121)*$O$7)/A13taxstdlife))</f>
        <v>0</v>
      </c>
      <c r="BA646" s="161">
        <f>IF(A13taxstdlife="n/a","n/a",IF(BA$3&gt;(A13taxstdlife+$E646),((Input!$O$155+Input!$O$121)*$O$7)-SUM($O646:AZ646),((Input!$O$155+Input!$O$121)*$O$7)/A13taxstdlife))</f>
        <v>0</v>
      </c>
      <c r="BB646" s="161">
        <f>IF(A13taxstdlife="n/a","n/a",IF(BB$3&gt;(A13taxstdlife+$E646),((Input!$O$155+Input!$O$121)*$O$7)-SUM($O646:BA646),((Input!$O$155+Input!$O$121)*$O$7)/A13taxstdlife))</f>
        <v>0</v>
      </c>
      <c r="BC646" s="161">
        <f>IF(A13taxstdlife="n/a","n/a",IF(BC$3&gt;(A13taxstdlife+$E646),((Input!$O$155+Input!$O$121)*$O$7)-SUM($O646:BB646),((Input!$O$155+Input!$O$121)*$O$7)/A13taxstdlife))</f>
        <v>0</v>
      </c>
      <c r="BD646" s="161">
        <f>IF(A13taxstdlife="n/a","n/a",IF(BD$3&gt;(A13taxstdlife+$E646),((Input!$O$155+Input!$O$121)*$O$7)-SUM($O646:BC646),((Input!$O$155+Input!$O$121)*$O$7)/A13taxstdlife))</f>
        <v>0</v>
      </c>
      <c r="BE646" s="161">
        <f>IF(A13taxstdlife="n/a","n/a",IF(BE$3&gt;(A13taxstdlife+$E646),((Input!$O$155+Input!$O$121)*$O$7)-SUM($O646:BD646),((Input!$O$155+Input!$O$121)*$O$7)/A13taxstdlife))</f>
        <v>0</v>
      </c>
      <c r="BF646" s="161">
        <f>IF(A13taxstdlife="n/a","n/a",IF(BF$3&gt;(A13taxstdlife+$E646),((Input!$O$155+Input!$O$121)*$O$7)-SUM($O646:BE646),((Input!$O$155+Input!$O$121)*$O$7)/A13taxstdlife))</f>
        <v>0</v>
      </c>
      <c r="BG646" s="161">
        <f>IF(A13taxstdlife="n/a","n/a",IF(BG$3&gt;(A13taxstdlife+$E646),((Input!$O$155+Input!$O$121)*$O$7)-SUM($O646:BF646),((Input!$O$155+Input!$O$121)*$O$7)/A13taxstdlife))</f>
        <v>0</v>
      </c>
      <c r="BH646" s="161">
        <f>IF(A13taxstdlife="n/a","n/a",IF(BH$3&gt;(A13taxstdlife+$E646),((Input!$O$155+Input!$O$121)*$O$7)-SUM($O646:BG646),((Input!$O$155+Input!$O$121)*$O$7)/A13taxstdlife))</f>
        <v>0</v>
      </c>
      <c r="BI646" s="161">
        <f>IF(A13taxstdlife="n/a","n/a",IF(BI$3&gt;(A13taxstdlife+$E646),((Input!$O$155+Input!$O$121)*$O$7)-SUM($O646:BH646),((Input!$O$155+Input!$O$121)*$O$7)/A13taxstdlife))</f>
        <v>0</v>
      </c>
      <c r="BJ646" s="19"/>
      <c r="BK646" s="19"/>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s="5" customFormat="1" hidden="1" outlineLevel="2" x14ac:dyDescent="0.2">
      <c r="A647" s="19"/>
      <c r="B647" s="19"/>
      <c r="C647" s="35"/>
      <c r="D647" s="469"/>
      <c r="E647" s="282">
        <v>10</v>
      </c>
      <c r="F647" s="37"/>
      <c r="G647" s="305"/>
      <c r="H647" s="307"/>
      <c r="I647" s="307"/>
      <c r="J647" s="307"/>
      <c r="K647" s="307"/>
      <c r="L647" s="307"/>
      <c r="M647" s="307"/>
      <c r="N647" s="307"/>
      <c r="O647" s="307"/>
      <c r="P647" s="306"/>
      <c r="Q647" s="161">
        <f>IF(A13taxstdlife="n/a","n/a",IF(Q$3&gt;(A13taxstdlife+$E647),((Input!$P$155+Input!$P$121)*$P$7)-SUM($P647:P647),((Input!$P$155+Input!$P$121)*$P$7)/A13taxstdlife))</f>
        <v>0</v>
      </c>
      <c r="R647" s="161">
        <f>IF(A13taxstdlife="n/a","n/a",IF(R$3&gt;(A13taxstdlife+$E647),((Input!$P$155+Input!$P$121)*$P$7)-SUM($P647:Q647),((Input!$P$155+Input!$P$121)*$P$7)/A13taxstdlife))</f>
        <v>0</v>
      </c>
      <c r="S647" s="161">
        <f>IF(A13taxstdlife="n/a","n/a",IF(S$3&gt;(A13taxstdlife+$E647),((Input!$P$155+Input!$P$121)*$P$7)-SUM($P647:R647),((Input!$P$155+Input!$P$121)*$P$7)/A13taxstdlife))</f>
        <v>0</v>
      </c>
      <c r="T647" s="161">
        <f>IF(A13taxstdlife="n/a","n/a",IF(T$3&gt;(A13taxstdlife+$E647),((Input!$P$155+Input!$P$121)*$P$7)-SUM($P647:S647),((Input!$P$155+Input!$P$121)*$P$7)/A13taxstdlife))</f>
        <v>0</v>
      </c>
      <c r="U647" s="161">
        <f>IF(A13taxstdlife="n/a","n/a",IF(U$3&gt;(A13taxstdlife+$E647),((Input!$P$155+Input!$P$121)*$P$7)-SUM($P647:T647),((Input!$P$155+Input!$P$121)*$P$7)/A13taxstdlife))</f>
        <v>0</v>
      </c>
      <c r="V647" s="161">
        <f>IF(A13taxstdlife="n/a","n/a",IF(V$3&gt;(A13taxstdlife+$E647),((Input!$P$155+Input!$P$121)*$P$7)-SUM($P647:U647),((Input!$P$155+Input!$P$121)*$P$7)/A13taxstdlife))</f>
        <v>0</v>
      </c>
      <c r="W647" s="161">
        <f>IF(A13taxstdlife="n/a","n/a",IF(W$3&gt;(A13taxstdlife+$E647),((Input!$P$155+Input!$P$121)*$P$7)-SUM($P647:V647),((Input!$P$155+Input!$P$121)*$P$7)/A13taxstdlife))</f>
        <v>0</v>
      </c>
      <c r="X647" s="161">
        <f>IF(A13taxstdlife="n/a","n/a",IF(X$3&gt;(A13taxstdlife+$E647),((Input!$P$155+Input!$P$121)*$P$7)-SUM($P647:W647),((Input!$P$155+Input!$P$121)*$P$7)/A13taxstdlife))</f>
        <v>0</v>
      </c>
      <c r="Y647" s="161">
        <f>IF(A13taxstdlife="n/a","n/a",IF(Y$3&gt;(A13taxstdlife+$E647),((Input!$P$155+Input!$P$121)*$P$7)-SUM($P647:X647),((Input!$P$155+Input!$P$121)*$P$7)/A13taxstdlife))</f>
        <v>0</v>
      </c>
      <c r="Z647" s="161">
        <f>IF(A13taxstdlife="n/a","n/a",IF(Z$3&gt;(A13taxstdlife+$E647),((Input!$P$155+Input!$P$121)*$P$7)-SUM($P647:Y647),((Input!$P$155+Input!$P$121)*$P$7)/A13taxstdlife))</f>
        <v>0</v>
      </c>
      <c r="AA647" s="161">
        <f>IF(A13taxstdlife="n/a","n/a",IF(AA$3&gt;(A13taxstdlife+$E647),((Input!$P$155+Input!$P$121)*$P$7)-SUM($P647:Z647),((Input!$P$155+Input!$P$121)*$P$7)/A13taxstdlife))</f>
        <v>0</v>
      </c>
      <c r="AB647" s="161">
        <f>IF(A13taxstdlife="n/a","n/a",IF(AB$3&gt;(A13taxstdlife+$E647),((Input!$P$155+Input!$P$121)*$P$7)-SUM($P647:AA647),((Input!$P$155+Input!$P$121)*$P$7)/A13taxstdlife))</f>
        <v>0</v>
      </c>
      <c r="AC647" s="161">
        <f>IF(A13taxstdlife="n/a","n/a",IF(AC$3&gt;(A13taxstdlife+$E647),((Input!$P$155+Input!$P$121)*$P$7)-SUM($P647:AB647),((Input!$P$155+Input!$P$121)*$P$7)/A13taxstdlife))</f>
        <v>0</v>
      </c>
      <c r="AD647" s="161">
        <f>IF(A13taxstdlife="n/a","n/a",IF(AD$3&gt;(A13taxstdlife+$E647),((Input!$P$155+Input!$P$121)*$P$7)-SUM($P647:AC647),((Input!$P$155+Input!$P$121)*$P$7)/A13taxstdlife))</f>
        <v>0</v>
      </c>
      <c r="AE647" s="161">
        <f>IF(A13taxstdlife="n/a","n/a",IF(AE$3&gt;(A13taxstdlife+$E647),((Input!$P$155+Input!$P$121)*$P$7)-SUM($P647:AD647),((Input!$P$155+Input!$P$121)*$P$7)/A13taxstdlife))</f>
        <v>0</v>
      </c>
      <c r="AF647" s="161">
        <f>IF(A13taxstdlife="n/a","n/a",IF(AF$3&gt;(A13taxstdlife+$E647),((Input!$P$155+Input!$P$121)*$P$7)-SUM($P647:AE647),((Input!$P$155+Input!$P$121)*$P$7)/A13taxstdlife))</f>
        <v>0</v>
      </c>
      <c r="AG647" s="161">
        <f>IF(A13taxstdlife="n/a","n/a",IF(AG$3&gt;(A13taxstdlife+$E647),((Input!$P$155+Input!$P$121)*$P$7)-SUM($P647:AF647),((Input!$P$155+Input!$P$121)*$P$7)/A13taxstdlife))</f>
        <v>0</v>
      </c>
      <c r="AH647" s="161">
        <f>IF(A13taxstdlife="n/a","n/a",IF(AH$3&gt;(A13taxstdlife+$E647),((Input!$P$155+Input!$P$121)*$P$7)-SUM($P647:AG647),((Input!$P$155+Input!$P$121)*$P$7)/A13taxstdlife))</f>
        <v>0</v>
      </c>
      <c r="AI647" s="161">
        <f>IF(A13taxstdlife="n/a","n/a",IF(AI$3&gt;(A13taxstdlife+$E647),((Input!$P$155+Input!$P$121)*$P$7)-SUM($P647:AH647),((Input!$P$155+Input!$P$121)*$P$7)/A13taxstdlife))</f>
        <v>0</v>
      </c>
      <c r="AJ647" s="161">
        <f>IF(A13taxstdlife="n/a","n/a",IF(AJ$3&gt;(A13taxstdlife+$E647),((Input!$P$155+Input!$P$121)*$P$7)-SUM($P647:AI647),((Input!$P$155+Input!$P$121)*$P$7)/A13taxstdlife))</f>
        <v>0</v>
      </c>
      <c r="AK647" s="161">
        <f>IF(A13taxstdlife="n/a","n/a",IF(AK$3&gt;(A13taxstdlife+$E647),((Input!$P$155+Input!$P$121)*$P$7)-SUM($P647:AJ647),((Input!$P$155+Input!$P$121)*$P$7)/A13taxstdlife))</f>
        <v>0</v>
      </c>
      <c r="AL647" s="161">
        <f>IF(A13taxstdlife="n/a","n/a",IF(AL$3&gt;(A13taxstdlife+$E647),((Input!$P$155+Input!$P$121)*$P$7)-SUM($P647:AK647),((Input!$P$155+Input!$P$121)*$P$7)/A13taxstdlife))</f>
        <v>0</v>
      </c>
      <c r="AM647" s="161">
        <f>IF(A13taxstdlife="n/a","n/a",IF(AM$3&gt;(A13taxstdlife+$E647),((Input!$P$155+Input!$P$121)*$P$7)-SUM($P647:AL647),((Input!$P$155+Input!$P$121)*$P$7)/A13taxstdlife))</f>
        <v>0</v>
      </c>
      <c r="AN647" s="161">
        <f>IF(A13taxstdlife="n/a","n/a",IF(AN$3&gt;(A13taxstdlife+$E647),((Input!$P$155+Input!$P$121)*$P$7)-SUM($P647:AM647),((Input!$P$155+Input!$P$121)*$P$7)/A13taxstdlife))</f>
        <v>0</v>
      </c>
      <c r="AO647" s="161">
        <f>IF(A13taxstdlife="n/a","n/a",IF(AO$3&gt;(A13taxstdlife+$E647),((Input!$P$155+Input!$P$121)*$P$7)-SUM($P647:AN647),((Input!$P$155+Input!$P$121)*$P$7)/A13taxstdlife))</f>
        <v>0</v>
      </c>
      <c r="AP647" s="161">
        <f>IF(A13taxstdlife="n/a","n/a",IF(AP$3&gt;(A13taxstdlife+$E647),((Input!$P$155+Input!$P$121)*$P$7)-SUM($P647:AO647),((Input!$P$155+Input!$P$121)*$P$7)/A13taxstdlife))</f>
        <v>0</v>
      </c>
      <c r="AQ647" s="161">
        <f>IF(A13taxstdlife="n/a","n/a",IF(AQ$3&gt;(A13taxstdlife+$E647),((Input!$P$155+Input!$P$121)*$P$7)-SUM($P647:AP647),((Input!$P$155+Input!$P$121)*$P$7)/A13taxstdlife))</f>
        <v>0</v>
      </c>
      <c r="AR647" s="161">
        <f>IF(A13taxstdlife="n/a","n/a",IF(AR$3&gt;(A13taxstdlife+$E647),((Input!$P$155+Input!$P$121)*$P$7)-SUM($P647:AQ647),((Input!$P$155+Input!$P$121)*$P$7)/A13taxstdlife))</f>
        <v>0</v>
      </c>
      <c r="AS647" s="161">
        <f>IF(A13taxstdlife="n/a","n/a",IF(AS$3&gt;(A13taxstdlife+$E647),((Input!$P$155+Input!$P$121)*$P$7)-SUM($P647:AR647),((Input!$P$155+Input!$P$121)*$P$7)/A13taxstdlife))</f>
        <v>0</v>
      </c>
      <c r="AT647" s="161">
        <f>IF(A13taxstdlife="n/a","n/a",IF(AT$3&gt;(A13taxstdlife+$E647),((Input!$P$155+Input!$P$121)*$P$7)-SUM($P647:AS647),((Input!$P$155+Input!$P$121)*$P$7)/A13taxstdlife))</f>
        <v>0</v>
      </c>
      <c r="AU647" s="161">
        <f>IF(A13taxstdlife="n/a","n/a",IF(AU$3&gt;(A13taxstdlife+$E647),((Input!$P$155+Input!$P$121)*$P$7)-SUM($P647:AT647),((Input!$P$155+Input!$P$121)*$P$7)/A13taxstdlife))</f>
        <v>0</v>
      </c>
      <c r="AV647" s="161">
        <f>IF(A13taxstdlife="n/a","n/a",IF(AV$3&gt;(A13taxstdlife+$E647),((Input!$P$155+Input!$P$121)*$P$7)-SUM($P647:AU647),((Input!$P$155+Input!$P$121)*$P$7)/A13taxstdlife))</f>
        <v>0</v>
      </c>
      <c r="AW647" s="161">
        <f>IF(A13taxstdlife="n/a","n/a",IF(AW$3&gt;(A13taxstdlife+$E647),((Input!$P$155+Input!$P$121)*$P$7)-SUM($P647:AV647),((Input!$P$155+Input!$P$121)*$P$7)/A13taxstdlife))</f>
        <v>0</v>
      </c>
      <c r="AX647" s="161">
        <f>IF(A13taxstdlife="n/a","n/a",IF(AX$3&gt;(A13taxstdlife+$E647),((Input!$P$155+Input!$P$121)*$P$7)-SUM($P647:AW647),((Input!$P$155+Input!$P$121)*$P$7)/A13taxstdlife))</f>
        <v>0</v>
      </c>
      <c r="AY647" s="161">
        <f>IF(A13taxstdlife="n/a","n/a",IF(AY$3&gt;(A13taxstdlife+$E647),((Input!$P$155+Input!$P$121)*$P$7)-SUM($P647:AX647),((Input!$P$155+Input!$P$121)*$P$7)/A13taxstdlife))</f>
        <v>0</v>
      </c>
      <c r="AZ647" s="161">
        <f>IF(A13taxstdlife="n/a","n/a",IF(AZ$3&gt;(A13taxstdlife+$E647),((Input!$P$155+Input!$P$121)*$P$7)-SUM($P647:AY647),((Input!$P$155+Input!$P$121)*$P$7)/A13taxstdlife))</f>
        <v>0</v>
      </c>
      <c r="BA647" s="161">
        <f>IF(A13taxstdlife="n/a","n/a",IF(BA$3&gt;(A13taxstdlife+$E647),((Input!$P$155+Input!$P$121)*$P$7)-SUM($P647:AZ647),((Input!$P$155+Input!$P$121)*$P$7)/A13taxstdlife))</f>
        <v>0</v>
      </c>
      <c r="BB647" s="161">
        <f>IF(A13taxstdlife="n/a","n/a",IF(BB$3&gt;(A13taxstdlife+$E647),((Input!$P$155+Input!$P$121)*$P$7)-SUM($P647:BA647),((Input!$P$155+Input!$P$121)*$P$7)/A13taxstdlife))</f>
        <v>0</v>
      </c>
      <c r="BC647" s="161">
        <f>IF(A13taxstdlife="n/a","n/a",IF(BC$3&gt;(A13taxstdlife+$E647),((Input!$P$155+Input!$P$121)*$P$7)-SUM($P647:BB647),((Input!$P$155+Input!$P$121)*$P$7)/A13taxstdlife))</f>
        <v>0</v>
      </c>
      <c r="BD647" s="161">
        <f>IF(A13taxstdlife="n/a","n/a",IF(BD$3&gt;(A13taxstdlife+$E647),((Input!$P$155+Input!$P$121)*$P$7)-SUM($P647:BC647),((Input!$P$155+Input!$P$121)*$P$7)/A13taxstdlife))</f>
        <v>0</v>
      </c>
      <c r="BE647" s="161">
        <f>IF(A13taxstdlife="n/a","n/a",IF(BE$3&gt;(A13taxstdlife+$E647),((Input!$P$155+Input!$P$121)*$P$7)-SUM($P647:BD647),((Input!$P$155+Input!$P$121)*$P$7)/A13taxstdlife))</f>
        <v>0</v>
      </c>
      <c r="BF647" s="161">
        <f>IF(A13taxstdlife="n/a","n/a",IF(BF$3&gt;(A13taxstdlife+$E647),((Input!$P$155+Input!$P$121)*$P$7)-SUM($P647:BE647),((Input!$P$155+Input!$P$121)*$P$7)/A13taxstdlife))</f>
        <v>0</v>
      </c>
      <c r="BG647" s="161">
        <f>IF(A13taxstdlife="n/a","n/a",IF(BG$3&gt;(A13taxstdlife+$E647),((Input!$P$155+Input!$P$121)*$P$7)-SUM($P647:BF647),((Input!$P$155+Input!$P$121)*$P$7)/A13taxstdlife))</f>
        <v>0</v>
      </c>
      <c r="BH647" s="161">
        <f>IF(A13taxstdlife="n/a","n/a",IF(BH$3&gt;(A13taxstdlife+$E647),((Input!$P$155+Input!$P$121)*$P$7)-SUM($P647:BG647),((Input!$P$155+Input!$P$121)*$P$7)/A13taxstdlife))</f>
        <v>0</v>
      </c>
      <c r="BI647" s="161">
        <f>IF(A13taxstdlife="n/a","n/a",IF(BI$3&gt;(A13taxstdlife+$E647),((Input!$P$155+Input!$P$121)*$P$7)-SUM($P647:BH647),((Input!$P$155+Input!$P$121)*$P$7)/A13taxstdlife))</f>
        <v>0</v>
      </c>
      <c r="BJ647" s="19"/>
      <c r="BK647" s="19"/>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s="5" customFormat="1" hidden="1" outlineLevel="1" x14ac:dyDescent="0.2">
      <c r="A648" s="19"/>
      <c r="B648" s="19"/>
      <c r="C648" s="35">
        <f>Asset13</f>
        <v>0</v>
      </c>
      <c r="D648" s="19"/>
      <c r="E648" s="19"/>
      <c r="F648" s="32"/>
      <c r="G648" s="156">
        <f t="shared" ref="G648:AL648" si="130">SUM(G636:G647)</f>
        <v>0</v>
      </c>
      <c r="H648" s="156">
        <f t="shared" si="130"/>
        <v>0</v>
      </c>
      <c r="I648" s="156">
        <f t="shared" si="130"/>
        <v>0</v>
      </c>
      <c r="J648" s="156">
        <f t="shared" si="130"/>
        <v>0</v>
      </c>
      <c r="K648" s="156">
        <f t="shared" si="130"/>
        <v>0</v>
      </c>
      <c r="L648" s="156">
        <f t="shared" si="130"/>
        <v>0</v>
      </c>
      <c r="M648" s="156">
        <f t="shared" si="130"/>
        <v>0</v>
      </c>
      <c r="N648" s="156">
        <f t="shared" si="130"/>
        <v>0</v>
      </c>
      <c r="O648" s="156">
        <f t="shared" si="130"/>
        <v>0</v>
      </c>
      <c r="P648" s="156">
        <f t="shared" si="130"/>
        <v>0</v>
      </c>
      <c r="Q648" s="156">
        <f t="shared" si="130"/>
        <v>0</v>
      </c>
      <c r="R648" s="156">
        <f t="shared" si="130"/>
        <v>0</v>
      </c>
      <c r="S648" s="156">
        <f t="shared" si="130"/>
        <v>0</v>
      </c>
      <c r="T648" s="156">
        <f t="shared" si="130"/>
        <v>0</v>
      </c>
      <c r="U648" s="156">
        <f t="shared" si="130"/>
        <v>0</v>
      </c>
      <c r="V648" s="156">
        <f t="shared" si="130"/>
        <v>0</v>
      </c>
      <c r="W648" s="156">
        <f t="shared" si="130"/>
        <v>0</v>
      </c>
      <c r="X648" s="156">
        <f t="shared" si="130"/>
        <v>0</v>
      </c>
      <c r="Y648" s="156">
        <f t="shared" si="130"/>
        <v>0</v>
      </c>
      <c r="Z648" s="156">
        <f t="shared" si="130"/>
        <v>0</v>
      </c>
      <c r="AA648" s="156">
        <f t="shared" si="130"/>
        <v>0</v>
      </c>
      <c r="AB648" s="156">
        <f t="shared" si="130"/>
        <v>0</v>
      </c>
      <c r="AC648" s="156">
        <f t="shared" si="130"/>
        <v>0</v>
      </c>
      <c r="AD648" s="156">
        <f t="shared" si="130"/>
        <v>0</v>
      </c>
      <c r="AE648" s="156">
        <f t="shared" si="130"/>
        <v>0</v>
      </c>
      <c r="AF648" s="156">
        <f t="shared" si="130"/>
        <v>0</v>
      </c>
      <c r="AG648" s="156">
        <f t="shared" si="130"/>
        <v>0</v>
      </c>
      <c r="AH648" s="156">
        <f t="shared" si="130"/>
        <v>0</v>
      </c>
      <c r="AI648" s="156">
        <f t="shared" si="130"/>
        <v>0</v>
      </c>
      <c r="AJ648" s="156">
        <f t="shared" si="130"/>
        <v>0</v>
      </c>
      <c r="AK648" s="156">
        <f t="shared" si="130"/>
        <v>0</v>
      </c>
      <c r="AL648" s="156">
        <f t="shared" si="130"/>
        <v>0</v>
      </c>
      <c r="AM648" s="156">
        <f t="shared" ref="AM648:BI648" si="131">SUM(AM636:AM647)</f>
        <v>0</v>
      </c>
      <c r="AN648" s="156">
        <f t="shared" si="131"/>
        <v>0</v>
      </c>
      <c r="AO648" s="156">
        <f t="shared" si="131"/>
        <v>0</v>
      </c>
      <c r="AP648" s="156">
        <f t="shared" si="131"/>
        <v>0</v>
      </c>
      <c r="AQ648" s="156">
        <f t="shared" si="131"/>
        <v>0</v>
      </c>
      <c r="AR648" s="156">
        <f t="shared" si="131"/>
        <v>0</v>
      </c>
      <c r="AS648" s="156">
        <f t="shared" si="131"/>
        <v>0</v>
      </c>
      <c r="AT648" s="156">
        <f t="shared" si="131"/>
        <v>0</v>
      </c>
      <c r="AU648" s="156">
        <f t="shared" si="131"/>
        <v>0</v>
      </c>
      <c r="AV648" s="156">
        <f t="shared" si="131"/>
        <v>0</v>
      </c>
      <c r="AW648" s="156">
        <f t="shared" si="131"/>
        <v>0</v>
      </c>
      <c r="AX648" s="156">
        <f t="shared" si="131"/>
        <v>0</v>
      </c>
      <c r="AY648" s="156">
        <f t="shared" si="131"/>
        <v>0</v>
      </c>
      <c r="AZ648" s="156">
        <f t="shared" si="131"/>
        <v>0</v>
      </c>
      <c r="BA648" s="156">
        <f t="shared" si="131"/>
        <v>0</v>
      </c>
      <c r="BB648" s="156">
        <f t="shared" si="131"/>
        <v>0</v>
      </c>
      <c r="BC648" s="156">
        <f t="shared" si="131"/>
        <v>0</v>
      </c>
      <c r="BD648" s="156">
        <f t="shared" si="131"/>
        <v>0</v>
      </c>
      <c r="BE648" s="156">
        <f t="shared" si="131"/>
        <v>0</v>
      </c>
      <c r="BF648" s="156">
        <f t="shared" si="131"/>
        <v>0</v>
      </c>
      <c r="BG648" s="156">
        <f t="shared" si="131"/>
        <v>0</v>
      </c>
      <c r="BH648" s="156">
        <f t="shared" si="131"/>
        <v>0</v>
      </c>
      <c r="BI648" s="156">
        <f t="shared" si="131"/>
        <v>0</v>
      </c>
      <c r="BJ648" s="19"/>
      <c r="BK648" s="19"/>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s="5" customFormat="1" hidden="1" outlineLevel="2" x14ac:dyDescent="0.2">
      <c r="A649" s="19"/>
      <c r="B649" s="42">
        <f>C661</f>
        <v>0</v>
      </c>
      <c r="C649" s="43"/>
      <c r="D649" s="44" t="s">
        <v>72</v>
      </c>
      <c r="E649" s="43"/>
      <c r="F649" s="45"/>
      <c r="G649" s="160">
        <f>IF(G$3&gt;A14taxremlife,A14taxvalue-SUM($F649:F649),IF(A14taxremlife="N/A","n/a",A14taxvalue/A14taxremlife))</f>
        <v>0</v>
      </c>
      <c r="H649" s="160">
        <f>IF(H$3&gt;A14taxremlife,A14taxvalue-SUM($F649:G649),IF(A14taxremlife="N/A","n/a",A14taxvalue/A14taxremlife))</f>
        <v>0</v>
      </c>
      <c r="I649" s="160">
        <f>IF(I$3&gt;A14taxremlife,A14taxvalue-SUM($F649:H649),IF(A14taxremlife="N/A","n/a",A14taxvalue/A14taxremlife))</f>
        <v>0</v>
      </c>
      <c r="J649" s="160">
        <f>IF(J$3&gt;A14taxremlife,A14taxvalue-SUM($F649:I649),IF(A14taxremlife="N/A","n/a",A14taxvalue/A14taxremlife))</f>
        <v>0</v>
      </c>
      <c r="K649" s="160">
        <f>IF(K$3&gt;A14taxremlife,A14taxvalue-SUM($F649:J649),IF(A14taxremlife="N/A","n/a",A14taxvalue/A14taxremlife))</f>
        <v>0</v>
      </c>
      <c r="L649" s="160">
        <f>IF(L$3&gt;A14taxremlife,A14taxvalue-SUM($F649:K649),IF(A14taxremlife="N/A","n/a",A14taxvalue/A14taxremlife))</f>
        <v>0</v>
      </c>
      <c r="M649" s="160">
        <f>IF(M$3&gt;A14taxremlife,A14taxvalue-SUM($F649:L649),IF(A14taxremlife="N/A","n/a",A14taxvalue/A14taxremlife))</f>
        <v>0</v>
      </c>
      <c r="N649" s="160">
        <f>IF(N$3&gt;A14taxremlife,A14taxvalue-SUM($F649:M649),IF(A14taxremlife="N/A","n/a",A14taxvalue/A14taxremlife))</f>
        <v>0</v>
      </c>
      <c r="O649" s="160">
        <f>IF(O$3&gt;A14taxremlife,A14taxvalue-SUM($F649:N649),IF(A14taxremlife="N/A","n/a",A14taxvalue/A14taxremlife))</f>
        <v>0</v>
      </c>
      <c r="P649" s="160">
        <f>IF(P$3&gt;A14taxremlife,A14taxvalue-SUM($F649:O649),IF(A14taxremlife="N/A","n/a",A14taxvalue/A14taxremlife))</f>
        <v>0</v>
      </c>
      <c r="Q649" s="160">
        <f>IF(Q$3&gt;A14taxremlife,A14taxvalue-SUM($F649:P649),IF(A14taxremlife="N/A","n/a",A14taxvalue/A14taxremlife))</f>
        <v>0</v>
      </c>
      <c r="R649" s="160">
        <f>IF(R$3&gt;A14taxremlife,A14taxvalue-SUM($F649:Q649),IF(A14taxremlife="N/A","n/a",A14taxvalue/A14taxremlife))</f>
        <v>0</v>
      </c>
      <c r="S649" s="160">
        <f>IF(S$3&gt;A14taxremlife,A14taxvalue-SUM($F649:R649),IF(A14taxremlife="N/A","n/a",A14taxvalue/A14taxremlife))</f>
        <v>0</v>
      </c>
      <c r="T649" s="160">
        <f>IF(T$3&gt;A14taxremlife,A14taxvalue-SUM($F649:S649),IF(A14taxremlife="N/A","n/a",A14taxvalue/A14taxremlife))</f>
        <v>0</v>
      </c>
      <c r="U649" s="160">
        <f>IF(U$3&gt;A14taxremlife,A14taxvalue-SUM($F649:T649),IF(A14taxremlife="N/A","n/a",A14taxvalue/A14taxremlife))</f>
        <v>0</v>
      </c>
      <c r="V649" s="160">
        <f>IF(V$3&gt;A14taxremlife,A14taxvalue-SUM($F649:U649),IF(A14taxremlife="N/A","n/a",A14taxvalue/A14taxremlife))</f>
        <v>0</v>
      </c>
      <c r="W649" s="160">
        <f>IF(W$3&gt;A14taxremlife,A14taxvalue-SUM($F649:V649),IF(A14taxremlife="N/A","n/a",A14taxvalue/A14taxremlife))</f>
        <v>0</v>
      </c>
      <c r="X649" s="160">
        <f>IF(X$3&gt;A14taxremlife,A14taxvalue-SUM($F649:W649),IF(A14taxremlife="N/A","n/a",A14taxvalue/A14taxremlife))</f>
        <v>0</v>
      </c>
      <c r="Y649" s="160">
        <f>IF(Y$3&gt;A14taxremlife,A14taxvalue-SUM($F649:X649),IF(A14taxremlife="N/A","n/a",A14taxvalue/A14taxremlife))</f>
        <v>0</v>
      </c>
      <c r="Z649" s="160">
        <f>IF(Z$3&gt;A14taxremlife,A14taxvalue-SUM($F649:Y649),IF(A14taxremlife="N/A","n/a",A14taxvalue/A14taxremlife))</f>
        <v>0</v>
      </c>
      <c r="AA649" s="160">
        <f>IF(AA$3&gt;A14taxremlife,A14taxvalue-SUM($F649:Z649),IF(A14taxremlife="N/A","n/a",A14taxvalue/A14taxremlife))</f>
        <v>0</v>
      </c>
      <c r="AB649" s="160">
        <f>IF(AB$3&gt;A14taxremlife,A14taxvalue-SUM($F649:AA649),IF(A14taxremlife="N/A","n/a",A14taxvalue/A14taxremlife))</f>
        <v>0</v>
      </c>
      <c r="AC649" s="160">
        <f>IF(AC$3&gt;A14taxremlife,A14taxvalue-SUM($F649:AB649),IF(A14taxremlife="N/A","n/a",A14taxvalue/A14taxremlife))</f>
        <v>0</v>
      </c>
      <c r="AD649" s="160">
        <f>IF(AD$3&gt;A14taxremlife,A14taxvalue-SUM($F649:AC649),IF(A14taxremlife="N/A","n/a",A14taxvalue/A14taxremlife))</f>
        <v>0</v>
      </c>
      <c r="AE649" s="160">
        <f>IF(AE$3&gt;A14taxremlife,A14taxvalue-SUM($F649:AD649),IF(A14taxremlife="N/A","n/a",A14taxvalue/A14taxremlife))</f>
        <v>0</v>
      </c>
      <c r="AF649" s="160">
        <f>IF(AF$3&gt;A14taxremlife,A14taxvalue-SUM($F649:AE649),IF(A14taxremlife="N/A","n/a",A14taxvalue/A14taxremlife))</f>
        <v>0</v>
      </c>
      <c r="AG649" s="160">
        <f>IF(AG$3&gt;A14taxremlife,A14taxvalue-SUM($F649:AF649),IF(A14taxremlife="N/A","n/a",A14taxvalue/A14taxremlife))</f>
        <v>0</v>
      </c>
      <c r="AH649" s="160">
        <f>IF(AH$3&gt;A14taxremlife,A14taxvalue-SUM($F649:AG649),IF(A14taxremlife="N/A","n/a",A14taxvalue/A14taxremlife))</f>
        <v>0</v>
      </c>
      <c r="AI649" s="160">
        <f>IF(AI$3&gt;A14taxremlife,A14taxvalue-SUM($F649:AH649),IF(A14taxremlife="N/A","n/a",A14taxvalue/A14taxremlife))</f>
        <v>0</v>
      </c>
      <c r="AJ649" s="160">
        <f>IF(AJ$3&gt;A14taxremlife,A14taxvalue-SUM($F649:AI649),IF(A14taxremlife="N/A","n/a",A14taxvalue/A14taxremlife))</f>
        <v>0</v>
      </c>
      <c r="AK649" s="160">
        <f>IF(AK$3&gt;A14taxremlife,A14taxvalue-SUM($F649:AJ649),IF(A14taxremlife="N/A","n/a",A14taxvalue/A14taxremlife))</f>
        <v>0</v>
      </c>
      <c r="AL649" s="160">
        <f>IF(AL$3&gt;A14taxremlife,A14taxvalue-SUM($F649:AK649),IF(A14taxremlife="N/A","n/a",A14taxvalue/A14taxremlife))</f>
        <v>0</v>
      </c>
      <c r="AM649" s="160">
        <f>IF(AM$3&gt;A14taxremlife,A14taxvalue-SUM($F649:AL649),IF(A14taxremlife="N/A","n/a",A14taxvalue/A14taxremlife))</f>
        <v>0</v>
      </c>
      <c r="AN649" s="160">
        <f>IF(AN$3&gt;A14taxremlife,A14taxvalue-SUM($F649:AM649),IF(A14taxremlife="N/A","n/a",A14taxvalue/A14taxremlife))</f>
        <v>0</v>
      </c>
      <c r="AO649" s="160">
        <f>IF(AO$3&gt;A14taxremlife,A14taxvalue-SUM($F649:AN649),IF(A14taxremlife="N/A","n/a",A14taxvalue/A14taxremlife))</f>
        <v>0</v>
      </c>
      <c r="AP649" s="160">
        <f>IF(AP$3&gt;A14taxremlife,A14taxvalue-SUM($F649:AO649),IF(A14taxremlife="N/A","n/a",A14taxvalue/A14taxremlife))</f>
        <v>0</v>
      </c>
      <c r="AQ649" s="160">
        <f>IF(AQ$3&gt;A14taxremlife,A14taxvalue-SUM($F649:AP649),IF(A14taxremlife="N/A","n/a",A14taxvalue/A14taxremlife))</f>
        <v>0</v>
      </c>
      <c r="AR649" s="160">
        <f>IF(AR$3&gt;A14taxremlife,A14taxvalue-SUM($F649:AQ649),IF(A14taxremlife="N/A","n/a",A14taxvalue/A14taxremlife))</f>
        <v>0</v>
      </c>
      <c r="AS649" s="160">
        <f>IF(AS$3&gt;A14taxremlife,A14taxvalue-SUM($F649:AR649),IF(A14taxremlife="N/A","n/a",A14taxvalue/A14taxremlife))</f>
        <v>0</v>
      </c>
      <c r="AT649" s="160">
        <f>IF(AT$3&gt;A14taxremlife,A14taxvalue-SUM($F649:AS649),IF(A14taxremlife="N/A","n/a",A14taxvalue/A14taxremlife))</f>
        <v>0</v>
      </c>
      <c r="AU649" s="160">
        <f>IF(AU$3&gt;A14taxremlife,A14taxvalue-SUM($F649:AT649),IF(A14taxremlife="N/A","n/a",A14taxvalue/A14taxremlife))</f>
        <v>0</v>
      </c>
      <c r="AV649" s="160">
        <f>IF(AV$3&gt;A14taxremlife,A14taxvalue-SUM($F649:AU649),IF(A14taxremlife="N/A","n/a",A14taxvalue/A14taxremlife))</f>
        <v>0</v>
      </c>
      <c r="AW649" s="160">
        <f>IF(AW$3&gt;A14taxremlife,A14taxvalue-SUM($F649:AV649),IF(A14taxremlife="N/A","n/a",A14taxvalue/A14taxremlife))</f>
        <v>0</v>
      </c>
      <c r="AX649" s="160">
        <f>IF(AX$3&gt;A14taxremlife,A14taxvalue-SUM($F649:AW649),IF(A14taxremlife="N/A","n/a",A14taxvalue/A14taxremlife))</f>
        <v>0</v>
      </c>
      <c r="AY649" s="160">
        <f>IF(AY$3&gt;A14taxremlife,A14taxvalue-SUM($F649:AX649),IF(A14taxremlife="N/A","n/a",A14taxvalue/A14taxremlife))</f>
        <v>0</v>
      </c>
      <c r="AZ649" s="160">
        <f>IF(AZ$3&gt;A14taxremlife,A14taxvalue-SUM($F649:AY649),IF(A14taxremlife="N/A","n/a",A14taxvalue/A14taxremlife))</f>
        <v>0</v>
      </c>
      <c r="BA649" s="160">
        <f>IF(BA$3&gt;A14taxremlife,A14taxvalue-SUM($F649:AZ649),IF(A14taxremlife="N/A","n/a",A14taxvalue/A14taxremlife))</f>
        <v>0</v>
      </c>
      <c r="BB649" s="160">
        <f>IF(BB$3&gt;A14taxremlife,A14taxvalue-SUM($F649:BA649),IF(A14taxremlife="N/A","n/a",A14taxvalue/A14taxremlife))</f>
        <v>0</v>
      </c>
      <c r="BC649" s="160">
        <f>IF(BC$3&gt;A14taxremlife,A14taxvalue-SUM($F649:BB649),IF(A14taxremlife="N/A","n/a",A14taxvalue/A14taxremlife))</f>
        <v>0</v>
      </c>
      <c r="BD649" s="160">
        <f>IF(BD$3&gt;A14taxremlife,A14taxvalue-SUM($F649:BC649),IF(A14taxremlife="N/A","n/a",A14taxvalue/A14taxremlife))</f>
        <v>0</v>
      </c>
      <c r="BE649" s="160">
        <f>IF(BE$3&gt;A14taxremlife,A14taxvalue-SUM($F649:BD649),IF(A14taxremlife="N/A","n/a",A14taxvalue/A14taxremlife))</f>
        <v>0</v>
      </c>
      <c r="BF649" s="160">
        <f>IF(BF$3&gt;A14taxremlife,A14taxvalue-SUM($F649:BE649),IF(A14taxremlife="N/A","n/a",A14taxvalue/A14taxremlife))</f>
        <v>0</v>
      </c>
      <c r="BG649" s="160">
        <f>IF(BG$3&gt;A14taxremlife,A14taxvalue-SUM($F649:BF649),IF(A14taxremlife="N/A","n/a",A14taxvalue/A14taxremlife))</f>
        <v>0</v>
      </c>
      <c r="BH649" s="160">
        <f>IF(BH$3&gt;A14taxremlife,A14taxvalue-SUM($F649:BG649),IF(A14taxremlife="N/A","n/a",A14taxvalue/A14taxremlife))</f>
        <v>0</v>
      </c>
      <c r="BI649" s="160">
        <f>IF(BI$3&gt;A14taxremlife,A14taxvalue-SUM($F649:BH649),IF(A14taxremlife="N/A","n/a",A14taxvalue/A14taxremlife))</f>
        <v>0</v>
      </c>
      <c r="BJ649" s="19"/>
      <c r="BK649" s="1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s="5" customFormat="1" hidden="1" outlineLevel="2" x14ac:dyDescent="0.2">
      <c r="A650" s="19"/>
      <c r="B650" s="19"/>
      <c r="C650" s="35"/>
      <c r="D650" s="469" t="s">
        <v>71</v>
      </c>
      <c r="E650" s="281">
        <v>0</v>
      </c>
      <c r="F650" s="37"/>
      <c r="G650" s="161"/>
      <c r="H650" s="161"/>
      <c r="I650" s="161"/>
      <c r="J650" s="161"/>
      <c r="K650" s="161"/>
      <c r="L650" s="161"/>
      <c r="M650" s="161"/>
      <c r="N650" s="161"/>
      <c r="O650" s="161"/>
      <c r="P650" s="161"/>
      <c r="Q650" s="161"/>
      <c r="R650" s="161"/>
      <c r="S650" s="161"/>
      <c r="T650" s="161"/>
      <c r="U650" s="161"/>
      <c r="V650" s="161"/>
      <c r="W650" s="161"/>
      <c r="X650" s="161"/>
      <c r="Y650" s="161"/>
      <c r="Z650" s="161"/>
      <c r="AA650" s="161"/>
      <c r="AB650" s="161"/>
      <c r="AC650" s="161"/>
      <c r="AD650" s="161"/>
      <c r="AE650" s="161"/>
      <c r="AF650" s="161"/>
      <c r="AG650" s="161"/>
      <c r="AH650" s="161"/>
      <c r="AI650" s="161"/>
      <c r="AJ650" s="161"/>
      <c r="AK650" s="161"/>
      <c r="AL650" s="161"/>
      <c r="AM650" s="161"/>
      <c r="AN650" s="161"/>
      <c r="AO650" s="161"/>
      <c r="AP650" s="161"/>
      <c r="AQ650" s="161"/>
      <c r="AR650" s="161"/>
      <c r="AS650" s="161"/>
      <c r="AT650" s="161"/>
      <c r="AU650" s="161"/>
      <c r="AV650" s="161"/>
      <c r="AW650" s="161"/>
      <c r="AX650" s="161"/>
      <c r="AY650" s="161"/>
      <c r="AZ650" s="161"/>
      <c r="BA650" s="161"/>
      <c r="BB650" s="161"/>
      <c r="BC650" s="161"/>
      <c r="BD650" s="161"/>
      <c r="BE650" s="161"/>
      <c r="BF650" s="161"/>
      <c r="BG650" s="161"/>
      <c r="BH650" s="161"/>
      <c r="BI650" s="161"/>
      <c r="BJ650" s="19"/>
      <c r="BK650" s="19"/>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s="5" customFormat="1" hidden="1" outlineLevel="2" x14ac:dyDescent="0.2">
      <c r="A651" s="19"/>
      <c r="B651" s="19"/>
      <c r="C651" s="35"/>
      <c r="D651" s="469"/>
      <c r="E651" s="281">
        <v>1</v>
      </c>
      <c r="F651" s="37"/>
      <c r="G651" s="304"/>
      <c r="H651" s="161">
        <f>IF(A14taxstdlife="n/a","n/a",IF(H$3&gt;(A14taxstdlife+$E651),((Input!$G$156+Input!$G$122)*$G$7)-SUM($G651:G651),((Input!$G$156+Input!$G$122)*$G$7)/A14taxstdlife))</f>
        <v>0</v>
      </c>
      <c r="I651" s="161">
        <f>IF(A14taxstdlife="n/a","n/a",IF(I$3&gt;(A14taxstdlife+$E651),((Input!$G$156+Input!$G$122)*$G$7)-SUM($G651:H651),((Input!$G$156+Input!$G$122)*$G$7)/A14taxstdlife))</f>
        <v>0</v>
      </c>
      <c r="J651" s="161">
        <f>IF(A14taxstdlife="n/a","n/a",IF(J$3&gt;(A14taxstdlife+$E651),((Input!$G$156+Input!$G$122)*$G$7)-SUM($G651:I651),((Input!$G$156+Input!$G$122)*$G$7)/A14taxstdlife))</f>
        <v>0</v>
      </c>
      <c r="K651" s="161">
        <f>IF(A14taxstdlife="n/a","n/a",IF(K$3&gt;(A14taxstdlife+$E651),((Input!$G$156+Input!$G$122)*$G$7)-SUM($G651:J651),((Input!$G$156+Input!$G$122)*$G$7)/A14taxstdlife))</f>
        <v>0</v>
      </c>
      <c r="L651" s="161">
        <f>IF(A14taxstdlife="n/a","n/a",IF(L$3&gt;(A14taxstdlife+$E651),((Input!$G$156+Input!$G$122)*$G$7)-SUM($G651:K651),((Input!$G$156+Input!$G$122)*$G$7)/A14taxstdlife))</f>
        <v>0</v>
      </c>
      <c r="M651" s="161">
        <f>IF(A14taxstdlife="n/a","n/a",IF(M$3&gt;(A14taxstdlife+$E651),((Input!$G$156+Input!$G$122)*$G$7)-SUM($G651:L651),((Input!$G$156+Input!$G$122)*$G$7)/A14taxstdlife))</f>
        <v>0</v>
      </c>
      <c r="N651" s="161">
        <f>IF(A14taxstdlife="n/a","n/a",IF(N$3&gt;(A14taxstdlife+$E651),((Input!$G$156+Input!$G$122)*$G$7)-SUM($G651:M651),((Input!$G$156+Input!$G$122)*$G$7)/A14taxstdlife))</f>
        <v>0</v>
      </c>
      <c r="O651" s="161">
        <f>IF(A14taxstdlife="n/a","n/a",IF(O$3&gt;(A14taxstdlife+$E651),((Input!$G$156+Input!$G$122)*$G$7)-SUM($G651:N651),((Input!$G$156+Input!$G$122)*$G$7)/A14taxstdlife))</f>
        <v>0</v>
      </c>
      <c r="P651" s="161">
        <f>IF(A14taxstdlife="n/a","n/a",IF(P$3&gt;(A14taxstdlife+$E651),((Input!$G$156+Input!$G$122)*$G$7)-SUM($G651:O651),((Input!$G$156+Input!$G$122)*$G$7)/A14taxstdlife))</f>
        <v>0</v>
      </c>
      <c r="Q651" s="161">
        <f>IF(A14taxstdlife="n/a","n/a",IF(Q$3&gt;(A14taxstdlife+$E651),((Input!$G$156+Input!$G$122)*$G$7)-SUM($G651:P651),((Input!$G$156+Input!$G$122)*$G$7)/A14taxstdlife))</f>
        <v>0</v>
      </c>
      <c r="R651" s="161">
        <f>IF(A14taxstdlife="n/a","n/a",IF(R$3&gt;(A14taxstdlife+$E651),((Input!$G$156+Input!$G$122)*$G$7)-SUM($G651:Q651),((Input!$G$156+Input!$G$122)*$G$7)/A14taxstdlife))</f>
        <v>0</v>
      </c>
      <c r="S651" s="161">
        <f>IF(A14taxstdlife="n/a","n/a",IF(S$3&gt;(A14taxstdlife+$E651),((Input!$G$156+Input!$G$122)*$G$7)-SUM($G651:R651),((Input!$G$156+Input!$G$122)*$G$7)/A14taxstdlife))</f>
        <v>0</v>
      </c>
      <c r="T651" s="161">
        <f>IF(A14taxstdlife="n/a","n/a",IF(T$3&gt;(A14taxstdlife+$E651),((Input!$G$156+Input!$G$122)*$G$7)-SUM($G651:S651),((Input!$G$156+Input!$G$122)*$G$7)/A14taxstdlife))</f>
        <v>0</v>
      </c>
      <c r="U651" s="161">
        <f>IF(A14taxstdlife="n/a","n/a",IF(U$3&gt;(A14taxstdlife+$E651),((Input!$G$156+Input!$G$122)*$G$7)-SUM($G651:T651),((Input!$G$156+Input!$G$122)*$G$7)/A14taxstdlife))</f>
        <v>0</v>
      </c>
      <c r="V651" s="161">
        <f>IF(A14taxstdlife="n/a","n/a",IF(V$3&gt;(A14taxstdlife+$E651),((Input!$G$156+Input!$G$122)*$G$7)-SUM($G651:U651),((Input!$G$156+Input!$G$122)*$G$7)/A14taxstdlife))</f>
        <v>0</v>
      </c>
      <c r="W651" s="161">
        <f>IF(A14taxstdlife="n/a","n/a",IF(W$3&gt;(A14taxstdlife+$E651),((Input!$G$156+Input!$G$122)*$G$7)-SUM($G651:V651),((Input!$G$156+Input!$G$122)*$G$7)/A14taxstdlife))</f>
        <v>0</v>
      </c>
      <c r="X651" s="161">
        <f>IF(A14taxstdlife="n/a","n/a",IF(X$3&gt;(A14taxstdlife+$E651),((Input!$G$156+Input!$G$122)*$G$7)-SUM($G651:W651),((Input!$G$156+Input!$G$122)*$G$7)/A14taxstdlife))</f>
        <v>0</v>
      </c>
      <c r="Y651" s="161">
        <f>IF(A14taxstdlife="n/a","n/a",IF(Y$3&gt;(A14taxstdlife+$E651),((Input!$G$156+Input!$G$122)*$G$7)-SUM($G651:X651),((Input!$G$156+Input!$G$122)*$G$7)/A14taxstdlife))</f>
        <v>0</v>
      </c>
      <c r="Z651" s="161">
        <f>IF(A14taxstdlife="n/a","n/a",IF(Z$3&gt;(A14taxstdlife+$E651),((Input!$G$156+Input!$G$122)*$G$7)-SUM($G651:Y651),((Input!$G$156+Input!$G$122)*$G$7)/A14taxstdlife))</f>
        <v>0</v>
      </c>
      <c r="AA651" s="161">
        <f>IF(A14taxstdlife="n/a","n/a",IF(AA$3&gt;(A14taxstdlife+$E651),((Input!$G$156+Input!$G$122)*$G$7)-SUM($G651:Z651),((Input!$G$156+Input!$G$122)*$G$7)/A14taxstdlife))</f>
        <v>0</v>
      </c>
      <c r="AB651" s="161">
        <f>IF(A14taxstdlife="n/a","n/a",IF(AB$3&gt;(A14taxstdlife+$E651),((Input!$G$156+Input!$G$122)*$G$7)-SUM($G651:AA651),((Input!$G$156+Input!$G$122)*$G$7)/A14taxstdlife))</f>
        <v>0</v>
      </c>
      <c r="AC651" s="161">
        <f>IF(A14taxstdlife="n/a","n/a",IF(AC$3&gt;(A14taxstdlife+$E651),((Input!$G$156+Input!$G$122)*$G$7)-SUM($G651:AB651),((Input!$G$156+Input!$G$122)*$G$7)/A14taxstdlife))</f>
        <v>0</v>
      </c>
      <c r="AD651" s="161">
        <f>IF(A14taxstdlife="n/a","n/a",IF(AD$3&gt;(A14taxstdlife+$E651),((Input!$G$156+Input!$G$122)*$G$7)-SUM($G651:AC651),((Input!$G$156+Input!$G$122)*$G$7)/A14taxstdlife))</f>
        <v>0</v>
      </c>
      <c r="AE651" s="161">
        <f>IF(A14taxstdlife="n/a","n/a",IF(AE$3&gt;(A14taxstdlife+$E651),((Input!$G$156+Input!$G$122)*$G$7)-SUM($G651:AD651),((Input!$G$156+Input!$G$122)*$G$7)/A14taxstdlife))</f>
        <v>0</v>
      </c>
      <c r="AF651" s="161">
        <f>IF(A14taxstdlife="n/a","n/a",IF(AF$3&gt;(A14taxstdlife+$E651),((Input!$G$156+Input!$G$122)*$G$7)-SUM($G651:AE651),((Input!$G$156+Input!$G$122)*$G$7)/A14taxstdlife))</f>
        <v>0</v>
      </c>
      <c r="AG651" s="161">
        <f>IF(A14taxstdlife="n/a","n/a",IF(AG$3&gt;(A14taxstdlife+$E651),((Input!$G$156+Input!$G$122)*$G$7)-SUM($G651:AF651),((Input!$G$156+Input!$G$122)*$G$7)/A14taxstdlife))</f>
        <v>0</v>
      </c>
      <c r="AH651" s="161">
        <f>IF(A14taxstdlife="n/a","n/a",IF(AH$3&gt;(A14taxstdlife+$E651),((Input!$G$156+Input!$G$122)*$G$7)-SUM($G651:AG651),((Input!$G$156+Input!$G$122)*$G$7)/A14taxstdlife))</f>
        <v>0</v>
      </c>
      <c r="AI651" s="161">
        <f>IF(A14taxstdlife="n/a","n/a",IF(AI$3&gt;(A14taxstdlife+$E651),((Input!$G$156+Input!$G$122)*$G$7)-SUM($G651:AH651),((Input!$G$156+Input!$G$122)*$G$7)/A14taxstdlife))</f>
        <v>0</v>
      </c>
      <c r="AJ651" s="161">
        <f>IF(A14taxstdlife="n/a","n/a",IF(AJ$3&gt;(A14taxstdlife+$E651),((Input!$G$156+Input!$G$122)*$G$7)-SUM($G651:AI651),((Input!$G$156+Input!$G$122)*$G$7)/A14taxstdlife))</f>
        <v>0</v>
      </c>
      <c r="AK651" s="161">
        <f>IF(A14taxstdlife="n/a","n/a",IF(AK$3&gt;(A14taxstdlife+$E651),((Input!$G$156+Input!$G$122)*$G$7)-SUM($G651:AJ651),((Input!$G$156+Input!$G$122)*$G$7)/A14taxstdlife))</f>
        <v>0</v>
      </c>
      <c r="AL651" s="161">
        <f>IF(A14taxstdlife="n/a","n/a",IF(AL$3&gt;(A14taxstdlife+$E651),((Input!$G$156+Input!$G$122)*$G$7)-SUM($G651:AK651),((Input!$G$156+Input!$G$122)*$G$7)/A14taxstdlife))</f>
        <v>0</v>
      </c>
      <c r="AM651" s="161">
        <f>IF(A14taxstdlife="n/a","n/a",IF(AM$3&gt;(A14taxstdlife+$E651),((Input!$G$156+Input!$G$122)*$G$7)-SUM($G651:AL651),((Input!$G$156+Input!$G$122)*$G$7)/A14taxstdlife))</f>
        <v>0</v>
      </c>
      <c r="AN651" s="161">
        <f>IF(A14taxstdlife="n/a","n/a",IF(AN$3&gt;(A14taxstdlife+$E651),((Input!$G$156+Input!$G$122)*$G$7)-SUM($G651:AM651),((Input!$G$156+Input!$G$122)*$G$7)/A14taxstdlife))</f>
        <v>0</v>
      </c>
      <c r="AO651" s="161">
        <f>IF(A14taxstdlife="n/a","n/a",IF(AO$3&gt;(A14taxstdlife+$E651),((Input!$G$156+Input!$G$122)*$G$7)-SUM($G651:AN651),((Input!$G$156+Input!$G$122)*$G$7)/A14taxstdlife))</f>
        <v>0</v>
      </c>
      <c r="AP651" s="161">
        <f>IF(A14taxstdlife="n/a","n/a",IF(AP$3&gt;(A14taxstdlife+$E651),((Input!$G$156+Input!$G$122)*$G$7)-SUM($G651:AO651),((Input!$G$156+Input!$G$122)*$G$7)/A14taxstdlife))</f>
        <v>0</v>
      </c>
      <c r="AQ651" s="161">
        <f>IF(A14taxstdlife="n/a","n/a",IF(AQ$3&gt;(A14taxstdlife+$E651),((Input!$G$156+Input!$G$122)*$G$7)-SUM($G651:AP651),((Input!$G$156+Input!$G$122)*$G$7)/A14taxstdlife))</f>
        <v>0</v>
      </c>
      <c r="AR651" s="161">
        <f>IF(A14taxstdlife="n/a","n/a",IF(AR$3&gt;(A14taxstdlife+$E651),((Input!$G$156+Input!$G$122)*$G$7)-SUM($G651:AQ651),((Input!$G$156+Input!$G$122)*$G$7)/A14taxstdlife))</f>
        <v>0</v>
      </c>
      <c r="AS651" s="161">
        <f>IF(A14taxstdlife="n/a","n/a",IF(AS$3&gt;(A14taxstdlife+$E651),((Input!$G$156+Input!$G$122)*$G$7)-SUM($G651:AR651),((Input!$G$156+Input!$G$122)*$G$7)/A14taxstdlife))</f>
        <v>0</v>
      </c>
      <c r="AT651" s="161">
        <f>IF(A14taxstdlife="n/a","n/a",IF(AT$3&gt;(A14taxstdlife+$E651),((Input!$G$156+Input!$G$122)*$G$7)-SUM($G651:AS651),((Input!$G$156+Input!$G$122)*$G$7)/A14taxstdlife))</f>
        <v>0</v>
      </c>
      <c r="AU651" s="161">
        <f>IF(A14taxstdlife="n/a","n/a",IF(AU$3&gt;(A14taxstdlife+$E651),((Input!$G$156+Input!$G$122)*$G$7)-SUM($G651:AT651),((Input!$G$156+Input!$G$122)*$G$7)/A14taxstdlife))</f>
        <v>0</v>
      </c>
      <c r="AV651" s="161">
        <f>IF(A14taxstdlife="n/a","n/a",IF(AV$3&gt;(A14taxstdlife+$E651),((Input!$G$156+Input!$G$122)*$G$7)-SUM($G651:AU651),((Input!$G$156+Input!$G$122)*$G$7)/A14taxstdlife))</f>
        <v>0</v>
      </c>
      <c r="AW651" s="161">
        <f>IF(A14taxstdlife="n/a","n/a",IF(AW$3&gt;(A14taxstdlife+$E651),((Input!$G$156+Input!$G$122)*$G$7)-SUM($G651:AV651),((Input!$G$156+Input!$G$122)*$G$7)/A14taxstdlife))</f>
        <v>0</v>
      </c>
      <c r="AX651" s="161">
        <f>IF(A14taxstdlife="n/a","n/a",IF(AX$3&gt;(A14taxstdlife+$E651),((Input!$G$156+Input!$G$122)*$G$7)-SUM($G651:AW651),((Input!$G$156+Input!$G$122)*$G$7)/A14taxstdlife))</f>
        <v>0</v>
      </c>
      <c r="AY651" s="161">
        <f>IF(A14taxstdlife="n/a","n/a",IF(AY$3&gt;(A14taxstdlife+$E651),((Input!$G$156+Input!$G$122)*$G$7)-SUM($G651:AX651),((Input!$G$156+Input!$G$122)*$G$7)/A14taxstdlife))</f>
        <v>0</v>
      </c>
      <c r="AZ651" s="161">
        <f>IF(A14taxstdlife="n/a","n/a",IF(AZ$3&gt;(A14taxstdlife+$E651),((Input!$G$156+Input!$G$122)*$G$7)-SUM($G651:AY651),((Input!$G$156+Input!$G$122)*$G$7)/A14taxstdlife))</f>
        <v>0</v>
      </c>
      <c r="BA651" s="161">
        <f>IF(A14taxstdlife="n/a","n/a",IF(BA$3&gt;(A14taxstdlife+$E651),((Input!$G$156+Input!$G$122)*$G$7)-SUM($G651:AZ651),((Input!$G$156+Input!$G$122)*$G$7)/A14taxstdlife))</f>
        <v>0</v>
      </c>
      <c r="BB651" s="161">
        <f>IF(A14taxstdlife="n/a","n/a",IF(BB$3&gt;(A14taxstdlife+$E651),((Input!$G$156+Input!$G$122)*$G$7)-SUM($G651:BA651),((Input!$G$156+Input!$G$122)*$G$7)/A14taxstdlife))</f>
        <v>0</v>
      </c>
      <c r="BC651" s="161">
        <f>IF(A14taxstdlife="n/a","n/a",IF(BC$3&gt;(A14taxstdlife+$E651),((Input!$G$156+Input!$G$122)*$G$7)-SUM($G651:BB651),((Input!$G$156+Input!$G$122)*$G$7)/A14taxstdlife))</f>
        <v>0</v>
      </c>
      <c r="BD651" s="161">
        <f>IF(A14taxstdlife="n/a","n/a",IF(BD$3&gt;(A14taxstdlife+$E651),((Input!$G$156+Input!$G$122)*$G$7)-SUM($G651:BC651),((Input!$G$156+Input!$G$122)*$G$7)/A14taxstdlife))</f>
        <v>0</v>
      </c>
      <c r="BE651" s="161">
        <f>IF(A14taxstdlife="n/a","n/a",IF(BE$3&gt;(A14taxstdlife+$E651),((Input!$G$156+Input!$G$122)*$G$7)-SUM($G651:BD651),((Input!$G$156+Input!$G$122)*$G$7)/A14taxstdlife))</f>
        <v>0</v>
      </c>
      <c r="BF651" s="161">
        <f>IF(A14taxstdlife="n/a","n/a",IF(BF$3&gt;(A14taxstdlife+$E651),((Input!$G$156+Input!$G$122)*$G$7)-SUM($G651:BE651),((Input!$G$156+Input!$G$122)*$G$7)/A14taxstdlife))</f>
        <v>0</v>
      </c>
      <c r="BG651" s="161">
        <f>IF(A14taxstdlife="n/a","n/a",IF(BG$3&gt;(A14taxstdlife+$E651),((Input!$G$156+Input!$G$122)*$G$7)-SUM($G651:BF651),((Input!$G$156+Input!$G$122)*$G$7)/A14taxstdlife))</f>
        <v>0</v>
      </c>
      <c r="BH651" s="161">
        <f>IF(A14taxstdlife="n/a","n/a",IF(BH$3&gt;(A14taxstdlife+$E651),((Input!$G$156+Input!$G$122)*$G$7)-SUM($G651:BG651),((Input!$G$156+Input!$G$122)*$G$7)/A14taxstdlife))</f>
        <v>0</v>
      </c>
      <c r="BI651" s="161">
        <f>IF(A14taxstdlife="n/a","n/a",IF(BI$3&gt;(A14taxstdlife+$E651),((Input!$G$156+Input!$G$122)*$G$7)-SUM($G651:BH651),((Input!$G$156+Input!$G$122)*$G$7)/A14taxstdlife))</f>
        <v>0</v>
      </c>
      <c r="BJ651" s="19"/>
      <c r="BK651" s="19"/>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s="5" customFormat="1" hidden="1" outlineLevel="2" x14ac:dyDescent="0.2">
      <c r="A652" s="19"/>
      <c r="B652" s="19"/>
      <c r="C652" s="35"/>
      <c r="D652" s="469"/>
      <c r="E652" s="281">
        <v>2</v>
      </c>
      <c r="F652" s="37"/>
      <c r="G652" s="305"/>
      <c r="H652" s="306"/>
      <c r="I652" s="161">
        <f>IF(A14taxstdlife="n/a","n/a",IF(I$3&gt;(A14taxstdlife+$E652),((Input!$H$156+Input!$H$122)*$H$7)-SUM($H652:H652),((Input!$H$156+Input!$H$122)*$H$7)/A14taxstdlife))</f>
        <v>0</v>
      </c>
      <c r="J652" s="161">
        <f>IF(A14taxstdlife="n/a","n/a",IF(J$3&gt;(A14taxstdlife+$E652),((Input!$H$156+Input!$H$122)*$H$7)-SUM($H652:I652),((Input!$H$156+Input!$H$122)*$H$7)/A14taxstdlife))</f>
        <v>0</v>
      </c>
      <c r="K652" s="161">
        <f>IF(A14taxstdlife="n/a","n/a",IF(K$3&gt;(A14taxstdlife+$E652),((Input!$H$156+Input!$H$122)*$H$7)-SUM($H652:J652),((Input!$H$156+Input!$H$122)*$H$7)/A14taxstdlife))</f>
        <v>0</v>
      </c>
      <c r="L652" s="161">
        <f>IF(A14taxstdlife="n/a","n/a",IF(L$3&gt;(A14taxstdlife+$E652),((Input!$H$156+Input!$H$122)*$H$7)-SUM($H652:K652),((Input!$H$156+Input!$H$122)*$H$7)/A14taxstdlife))</f>
        <v>0</v>
      </c>
      <c r="M652" s="161">
        <f>IF(A14taxstdlife="n/a","n/a",IF(M$3&gt;(A14taxstdlife+$E652),((Input!$H$156+Input!$H$122)*$H$7)-SUM($H652:L652),((Input!$H$156+Input!$H$122)*$H$7)/A14taxstdlife))</f>
        <v>0</v>
      </c>
      <c r="N652" s="161">
        <f>IF(A14taxstdlife="n/a","n/a",IF(N$3&gt;(A14taxstdlife+$E652),((Input!$H$156+Input!$H$122)*$H$7)-SUM($H652:M652),((Input!$H$156+Input!$H$122)*$H$7)/A14taxstdlife))</f>
        <v>0</v>
      </c>
      <c r="O652" s="161">
        <f>IF(A14taxstdlife="n/a","n/a",IF(O$3&gt;(A14taxstdlife+$E652),((Input!$H$156+Input!$H$122)*$H$7)-SUM($H652:N652),((Input!$H$156+Input!$H$122)*$H$7)/A14taxstdlife))</f>
        <v>0</v>
      </c>
      <c r="P652" s="161">
        <f>IF(A14taxstdlife="n/a","n/a",IF(P$3&gt;(A14taxstdlife+$E652),((Input!$H$156+Input!$H$122)*$H$7)-SUM($H652:O652),((Input!$H$156+Input!$H$122)*$H$7)/A14taxstdlife))</f>
        <v>0</v>
      </c>
      <c r="Q652" s="161">
        <f>IF(A14taxstdlife="n/a","n/a",IF(Q$3&gt;(A14taxstdlife+$E652),((Input!$H$156+Input!$H$122)*$H$7)-SUM($H652:P652),((Input!$H$156+Input!$H$122)*$H$7)/A14taxstdlife))</f>
        <v>0</v>
      </c>
      <c r="R652" s="161">
        <f>IF(A14taxstdlife="n/a","n/a",IF(R$3&gt;(A14taxstdlife+$E652),((Input!$H$156+Input!$H$122)*$H$7)-SUM($H652:Q652),((Input!$H$156+Input!$H$122)*$H$7)/A14taxstdlife))</f>
        <v>0</v>
      </c>
      <c r="S652" s="161">
        <f>IF(A14taxstdlife="n/a","n/a",IF(S$3&gt;(A14taxstdlife+$E652),((Input!$H$156+Input!$H$122)*$H$7)-SUM($H652:R652),((Input!$H$156+Input!$H$122)*$H$7)/A14taxstdlife))</f>
        <v>0</v>
      </c>
      <c r="T652" s="161">
        <f>IF(A14taxstdlife="n/a","n/a",IF(T$3&gt;(A14taxstdlife+$E652),((Input!$H$156+Input!$H$122)*$H$7)-SUM($H652:S652),((Input!$H$156+Input!$H$122)*$H$7)/A14taxstdlife))</f>
        <v>0</v>
      </c>
      <c r="U652" s="161">
        <f>IF(A14taxstdlife="n/a","n/a",IF(U$3&gt;(A14taxstdlife+$E652),((Input!$H$156+Input!$H$122)*$H$7)-SUM($H652:T652),((Input!$H$156+Input!$H$122)*$H$7)/A14taxstdlife))</f>
        <v>0</v>
      </c>
      <c r="V652" s="161">
        <f>IF(A14taxstdlife="n/a","n/a",IF(V$3&gt;(A14taxstdlife+$E652),((Input!$H$156+Input!$H$122)*$H$7)-SUM($H652:U652),((Input!$H$156+Input!$H$122)*$H$7)/A14taxstdlife))</f>
        <v>0</v>
      </c>
      <c r="W652" s="161">
        <f>IF(A14taxstdlife="n/a","n/a",IF(W$3&gt;(A14taxstdlife+$E652),((Input!$H$156+Input!$H$122)*$H$7)-SUM($H652:V652),((Input!$H$156+Input!$H$122)*$H$7)/A14taxstdlife))</f>
        <v>0</v>
      </c>
      <c r="X652" s="161">
        <f>IF(A14taxstdlife="n/a","n/a",IF(X$3&gt;(A14taxstdlife+$E652),((Input!$H$156+Input!$H$122)*$H$7)-SUM($H652:W652),((Input!$H$156+Input!$H$122)*$H$7)/A14taxstdlife))</f>
        <v>0</v>
      </c>
      <c r="Y652" s="161">
        <f>IF(A14taxstdlife="n/a","n/a",IF(Y$3&gt;(A14taxstdlife+$E652),((Input!$H$156+Input!$H$122)*$H$7)-SUM($H652:X652),((Input!$H$156+Input!$H$122)*$H$7)/A14taxstdlife))</f>
        <v>0</v>
      </c>
      <c r="Z652" s="161">
        <f>IF(A14taxstdlife="n/a","n/a",IF(Z$3&gt;(A14taxstdlife+$E652),((Input!$H$156+Input!$H$122)*$H$7)-SUM($H652:Y652),((Input!$H$156+Input!$H$122)*$H$7)/A14taxstdlife))</f>
        <v>0</v>
      </c>
      <c r="AA652" s="161">
        <f>IF(A14taxstdlife="n/a","n/a",IF(AA$3&gt;(A14taxstdlife+$E652),((Input!$H$156+Input!$H$122)*$H$7)-SUM($H652:Z652),((Input!$H$156+Input!$H$122)*$H$7)/A14taxstdlife))</f>
        <v>0</v>
      </c>
      <c r="AB652" s="161">
        <f>IF(A14taxstdlife="n/a","n/a",IF(AB$3&gt;(A14taxstdlife+$E652),((Input!$H$156+Input!$H$122)*$H$7)-SUM($H652:AA652),((Input!$H$156+Input!$H$122)*$H$7)/A14taxstdlife))</f>
        <v>0</v>
      </c>
      <c r="AC652" s="161">
        <f>IF(A14taxstdlife="n/a","n/a",IF(AC$3&gt;(A14taxstdlife+$E652),((Input!$H$156+Input!$H$122)*$H$7)-SUM($H652:AB652),((Input!$H$156+Input!$H$122)*$H$7)/A14taxstdlife))</f>
        <v>0</v>
      </c>
      <c r="AD652" s="161">
        <f>IF(A14taxstdlife="n/a","n/a",IF(AD$3&gt;(A14taxstdlife+$E652),((Input!$H$156+Input!$H$122)*$H$7)-SUM($H652:AC652),((Input!$H$156+Input!$H$122)*$H$7)/A14taxstdlife))</f>
        <v>0</v>
      </c>
      <c r="AE652" s="161">
        <f>IF(A14taxstdlife="n/a","n/a",IF(AE$3&gt;(A14taxstdlife+$E652),((Input!$H$156+Input!$H$122)*$H$7)-SUM($H652:AD652),((Input!$H$156+Input!$H$122)*$H$7)/A14taxstdlife))</f>
        <v>0</v>
      </c>
      <c r="AF652" s="161">
        <f>IF(A14taxstdlife="n/a","n/a",IF(AF$3&gt;(A14taxstdlife+$E652),((Input!$H$156+Input!$H$122)*$H$7)-SUM($H652:AE652),((Input!$H$156+Input!$H$122)*$H$7)/A14taxstdlife))</f>
        <v>0</v>
      </c>
      <c r="AG652" s="161">
        <f>IF(A14taxstdlife="n/a","n/a",IF(AG$3&gt;(A14taxstdlife+$E652),((Input!$H$156+Input!$H$122)*$H$7)-SUM($H652:AF652),((Input!$H$156+Input!$H$122)*$H$7)/A14taxstdlife))</f>
        <v>0</v>
      </c>
      <c r="AH652" s="161">
        <f>IF(A14taxstdlife="n/a","n/a",IF(AH$3&gt;(A14taxstdlife+$E652),((Input!$H$156+Input!$H$122)*$H$7)-SUM($H652:AG652),((Input!$H$156+Input!$H$122)*$H$7)/A14taxstdlife))</f>
        <v>0</v>
      </c>
      <c r="AI652" s="161">
        <f>IF(A14taxstdlife="n/a","n/a",IF(AI$3&gt;(A14taxstdlife+$E652),((Input!$H$156+Input!$H$122)*$H$7)-SUM($H652:AH652),((Input!$H$156+Input!$H$122)*$H$7)/A14taxstdlife))</f>
        <v>0</v>
      </c>
      <c r="AJ652" s="161">
        <f>IF(A14taxstdlife="n/a","n/a",IF(AJ$3&gt;(A14taxstdlife+$E652),((Input!$H$156+Input!$H$122)*$H$7)-SUM($H652:AI652),((Input!$H$156+Input!$H$122)*$H$7)/A14taxstdlife))</f>
        <v>0</v>
      </c>
      <c r="AK652" s="161">
        <f>IF(A14taxstdlife="n/a","n/a",IF(AK$3&gt;(A14taxstdlife+$E652),((Input!$H$156+Input!$H$122)*$H$7)-SUM($H652:AJ652),((Input!$H$156+Input!$H$122)*$H$7)/A14taxstdlife))</f>
        <v>0</v>
      </c>
      <c r="AL652" s="161">
        <f>IF(A14taxstdlife="n/a","n/a",IF(AL$3&gt;(A14taxstdlife+$E652),((Input!$H$156+Input!$H$122)*$H$7)-SUM($H652:AK652),((Input!$H$156+Input!$H$122)*$H$7)/A14taxstdlife))</f>
        <v>0</v>
      </c>
      <c r="AM652" s="161">
        <f>IF(A14taxstdlife="n/a","n/a",IF(AM$3&gt;(A14taxstdlife+$E652),((Input!$H$156+Input!$H$122)*$H$7)-SUM($H652:AL652),((Input!$H$156+Input!$H$122)*$H$7)/A14taxstdlife))</f>
        <v>0</v>
      </c>
      <c r="AN652" s="161">
        <f>IF(A14taxstdlife="n/a","n/a",IF(AN$3&gt;(A14taxstdlife+$E652),((Input!$H$156+Input!$H$122)*$H$7)-SUM($H652:AM652),((Input!$H$156+Input!$H$122)*$H$7)/A14taxstdlife))</f>
        <v>0</v>
      </c>
      <c r="AO652" s="161">
        <f>IF(A14taxstdlife="n/a","n/a",IF(AO$3&gt;(A14taxstdlife+$E652),((Input!$H$156+Input!$H$122)*$H$7)-SUM($H652:AN652),((Input!$H$156+Input!$H$122)*$H$7)/A14taxstdlife))</f>
        <v>0</v>
      </c>
      <c r="AP652" s="161">
        <f>IF(A14taxstdlife="n/a","n/a",IF(AP$3&gt;(A14taxstdlife+$E652),((Input!$H$156+Input!$H$122)*$H$7)-SUM($H652:AO652),((Input!$H$156+Input!$H$122)*$H$7)/A14taxstdlife))</f>
        <v>0</v>
      </c>
      <c r="AQ652" s="161">
        <f>IF(A14taxstdlife="n/a","n/a",IF(AQ$3&gt;(A14taxstdlife+$E652),((Input!$H$156+Input!$H$122)*$H$7)-SUM($H652:AP652),((Input!$H$156+Input!$H$122)*$H$7)/A14taxstdlife))</f>
        <v>0</v>
      </c>
      <c r="AR652" s="161">
        <f>IF(A14taxstdlife="n/a","n/a",IF(AR$3&gt;(A14taxstdlife+$E652),((Input!$H$156+Input!$H$122)*$H$7)-SUM($H652:AQ652),((Input!$H$156+Input!$H$122)*$H$7)/A14taxstdlife))</f>
        <v>0</v>
      </c>
      <c r="AS652" s="161">
        <f>IF(A14taxstdlife="n/a","n/a",IF(AS$3&gt;(A14taxstdlife+$E652),((Input!$H$156+Input!$H$122)*$H$7)-SUM($H652:AR652),((Input!$H$156+Input!$H$122)*$H$7)/A14taxstdlife))</f>
        <v>0</v>
      </c>
      <c r="AT652" s="161">
        <f>IF(A14taxstdlife="n/a","n/a",IF(AT$3&gt;(A14taxstdlife+$E652),((Input!$H$156+Input!$H$122)*$H$7)-SUM($H652:AS652),((Input!$H$156+Input!$H$122)*$H$7)/A14taxstdlife))</f>
        <v>0</v>
      </c>
      <c r="AU652" s="161">
        <f>IF(A14taxstdlife="n/a","n/a",IF(AU$3&gt;(A14taxstdlife+$E652),((Input!$H$156+Input!$H$122)*$H$7)-SUM($H652:AT652),((Input!$H$156+Input!$H$122)*$H$7)/A14taxstdlife))</f>
        <v>0</v>
      </c>
      <c r="AV652" s="161">
        <f>IF(A14taxstdlife="n/a","n/a",IF(AV$3&gt;(A14taxstdlife+$E652),((Input!$H$156+Input!$H$122)*$H$7)-SUM($H652:AU652),((Input!$H$156+Input!$H$122)*$H$7)/A14taxstdlife))</f>
        <v>0</v>
      </c>
      <c r="AW652" s="161">
        <f>IF(A14taxstdlife="n/a","n/a",IF(AW$3&gt;(A14taxstdlife+$E652),((Input!$H$156+Input!$H$122)*$H$7)-SUM($H652:AV652),((Input!$H$156+Input!$H$122)*$H$7)/A14taxstdlife))</f>
        <v>0</v>
      </c>
      <c r="AX652" s="161">
        <f>IF(A14taxstdlife="n/a","n/a",IF(AX$3&gt;(A14taxstdlife+$E652),((Input!$H$156+Input!$H$122)*$H$7)-SUM($H652:AW652),((Input!$H$156+Input!$H$122)*$H$7)/A14taxstdlife))</f>
        <v>0</v>
      </c>
      <c r="AY652" s="161">
        <f>IF(A14taxstdlife="n/a","n/a",IF(AY$3&gt;(A14taxstdlife+$E652),((Input!$H$156+Input!$H$122)*$H$7)-SUM($H652:AX652),((Input!$H$156+Input!$H$122)*$H$7)/A14taxstdlife))</f>
        <v>0</v>
      </c>
      <c r="AZ652" s="161">
        <f>IF(A14taxstdlife="n/a","n/a",IF(AZ$3&gt;(A14taxstdlife+$E652),((Input!$H$156+Input!$H$122)*$H$7)-SUM($H652:AY652),((Input!$H$156+Input!$H$122)*$H$7)/A14taxstdlife))</f>
        <v>0</v>
      </c>
      <c r="BA652" s="161">
        <f>IF(A14taxstdlife="n/a","n/a",IF(BA$3&gt;(A14taxstdlife+$E652),((Input!$H$156+Input!$H$122)*$H$7)-SUM($H652:AZ652),((Input!$H$156+Input!$H$122)*$H$7)/A14taxstdlife))</f>
        <v>0</v>
      </c>
      <c r="BB652" s="161">
        <f>IF(A14taxstdlife="n/a","n/a",IF(BB$3&gt;(A14taxstdlife+$E652),((Input!$H$156+Input!$H$122)*$H$7)-SUM($H652:BA652),((Input!$H$156+Input!$H$122)*$H$7)/A14taxstdlife))</f>
        <v>0</v>
      </c>
      <c r="BC652" s="161">
        <f>IF(A14taxstdlife="n/a","n/a",IF(BC$3&gt;(A14taxstdlife+$E652),((Input!$H$156+Input!$H$122)*$H$7)-SUM($H652:BB652),((Input!$H$156+Input!$H$122)*$H$7)/A14taxstdlife))</f>
        <v>0</v>
      </c>
      <c r="BD652" s="161">
        <f>IF(A14taxstdlife="n/a","n/a",IF(BD$3&gt;(A14taxstdlife+$E652),((Input!$H$156+Input!$H$122)*$H$7)-SUM($H652:BC652),((Input!$H$156+Input!$H$122)*$H$7)/A14taxstdlife))</f>
        <v>0</v>
      </c>
      <c r="BE652" s="161">
        <f>IF(A14taxstdlife="n/a","n/a",IF(BE$3&gt;(A14taxstdlife+$E652),((Input!$H$156+Input!$H$122)*$H$7)-SUM($H652:BD652),((Input!$H$156+Input!$H$122)*$H$7)/A14taxstdlife))</f>
        <v>0</v>
      </c>
      <c r="BF652" s="161">
        <f>IF(A14taxstdlife="n/a","n/a",IF(BF$3&gt;(A14taxstdlife+$E652),((Input!$H$156+Input!$H$122)*$H$7)-SUM($H652:BE652),((Input!$H$156+Input!$H$122)*$H$7)/A14taxstdlife))</f>
        <v>0</v>
      </c>
      <c r="BG652" s="161">
        <f>IF(A14taxstdlife="n/a","n/a",IF(BG$3&gt;(A14taxstdlife+$E652),((Input!$H$156+Input!$H$122)*$H$7)-SUM($H652:BF652),((Input!$H$156+Input!$H$122)*$H$7)/A14taxstdlife))</f>
        <v>0</v>
      </c>
      <c r="BH652" s="161">
        <f>IF(A14taxstdlife="n/a","n/a",IF(BH$3&gt;(A14taxstdlife+$E652),((Input!$H$156+Input!$H$122)*$H$7)-SUM($H652:BG652),((Input!$H$156+Input!$H$122)*$H$7)/A14taxstdlife))</f>
        <v>0</v>
      </c>
      <c r="BI652" s="161">
        <f>IF(A14taxstdlife="n/a","n/a",IF(BI$3&gt;(A14taxstdlife+$E652),((Input!$H$156+Input!$H$122)*$H$7)-SUM($H652:BH652),((Input!$H$156+Input!$H$122)*$H$7)/A14taxstdlife))</f>
        <v>0</v>
      </c>
      <c r="BJ652" s="19"/>
      <c r="BK652" s="19"/>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s="5" customFormat="1" hidden="1" outlineLevel="2" x14ac:dyDescent="0.2">
      <c r="A653" s="19"/>
      <c r="B653" s="19"/>
      <c r="C653" s="35"/>
      <c r="D653" s="469"/>
      <c r="E653" s="281">
        <v>3</v>
      </c>
      <c r="F653" s="37"/>
      <c r="G653" s="305"/>
      <c r="H653" s="307"/>
      <c r="I653" s="306"/>
      <c r="J653" s="161">
        <f>IF(A14taxstdlife="n/a","n/a",IF(J$3&gt;(A14taxstdlife+$E653),((Input!$I$156+Input!$I$122)*$I$7)-SUM($I653:I653),((Input!$I$156+Input!$I$122)*$I$7)/A14taxstdlife))</f>
        <v>0</v>
      </c>
      <c r="K653" s="161">
        <f>IF(A14taxstdlife="n/a","n/a",IF(K$3&gt;(A14taxstdlife+$E653),((Input!$I$156+Input!$I$122)*$I$7)-SUM($I653:J653),((Input!$I$156+Input!$I$122)*$I$7)/A14taxstdlife))</f>
        <v>0</v>
      </c>
      <c r="L653" s="161">
        <f>IF(A14taxstdlife="n/a","n/a",IF(L$3&gt;(A14taxstdlife+$E653),((Input!$I$156+Input!$I$122)*$I$7)-SUM($I653:K653),((Input!$I$156+Input!$I$122)*$I$7)/A14taxstdlife))</f>
        <v>0</v>
      </c>
      <c r="M653" s="161">
        <f>IF(A14taxstdlife="n/a","n/a",IF(M$3&gt;(A14taxstdlife+$E653),((Input!$I$156+Input!$I$122)*$I$7)-SUM($I653:L653),((Input!$I$156+Input!$I$122)*$I$7)/A14taxstdlife))</f>
        <v>0</v>
      </c>
      <c r="N653" s="161">
        <f>IF(A14taxstdlife="n/a","n/a",IF(N$3&gt;(A14taxstdlife+$E653),((Input!$I$156+Input!$I$122)*$I$7)-SUM($I653:M653),((Input!$I$156+Input!$I$122)*$I$7)/A14taxstdlife))</f>
        <v>0</v>
      </c>
      <c r="O653" s="161">
        <f>IF(A14taxstdlife="n/a","n/a",IF(O$3&gt;(A14taxstdlife+$E653),((Input!$I$156+Input!$I$122)*$I$7)-SUM($I653:N653),((Input!$I$156+Input!$I$122)*$I$7)/A14taxstdlife))</f>
        <v>0</v>
      </c>
      <c r="P653" s="161">
        <f>IF(A14taxstdlife="n/a","n/a",IF(P$3&gt;(A14taxstdlife+$E653),((Input!$I$156+Input!$I$122)*$I$7)-SUM($I653:O653),((Input!$I$156+Input!$I$122)*$I$7)/A14taxstdlife))</f>
        <v>0</v>
      </c>
      <c r="Q653" s="161">
        <f>IF(A14taxstdlife="n/a","n/a",IF(Q$3&gt;(A14taxstdlife+$E653),((Input!$I$156+Input!$I$122)*$I$7)-SUM($I653:P653),((Input!$I$156+Input!$I$122)*$I$7)/A14taxstdlife))</f>
        <v>0</v>
      </c>
      <c r="R653" s="161">
        <f>IF(A14taxstdlife="n/a","n/a",IF(R$3&gt;(A14taxstdlife+$E653),((Input!$I$156+Input!$I$122)*$I$7)-SUM($I653:Q653),((Input!$I$156+Input!$I$122)*$I$7)/A14taxstdlife))</f>
        <v>0</v>
      </c>
      <c r="S653" s="161">
        <f>IF(A14taxstdlife="n/a","n/a",IF(S$3&gt;(A14taxstdlife+$E653),((Input!$I$156+Input!$I$122)*$I$7)-SUM($I653:R653),((Input!$I$156+Input!$I$122)*$I$7)/A14taxstdlife))</f>
        <v>0</v>
      </c>
      <c r="T653" s="161">
        <f>IF(A14taxstdlife="n/a","n/a",IF(T$3&gt;(A14taxstdlife+$E653),((Input!$I$156+Input!$I$122)*$I$7)-SUM($I653:S653),((Input!$I$156+Input!$I$122)*$I$7)/A14taxstdlife))</f>
        <v>0</v>
      </c>
      <c r="U653" s="161">
        <f>IF(A14taxstdlife="n/a","n/a",IF(U$3&gt;(A14taxstdlife+$E653),((Input!$I$156+Input!$I$122)*$I$7)-SUM($I653:T653),((Input!$I$156+Input!$I$122)*$I$7)/A14taxstdlife))</f>
        <v>0</v>
      </c>
      <c r="V653" s="161">
        <f>IF(A14taxstdlife="n/a","n/a",IF(V$3&gt;(A14taxstdlife+$E653),((Input!$I$156+Input!$I$122)*$I$7)-SUM($I653:U653),((Input!$I$156+Input!$I$122)*$I$7)/A14taxstdlife))</f>
        <v>0</v>
      </c>
      <c r="W653" s="161">
        <f>IF(A14taxstdlife="n/a","n/a",IF(W$3&gt;(A14taxstdlife+$E653),((Input!$I$156+Input!$I$122)*$I$7)-SUM($I653:V653),((Input!$I$156+Input!$I$122)*$I$7)/A14taxstdlife))</f>
        <v>0</v>
      </c>
      <c r="X653" s="161">
        <f>IF(A14taxstdlife="n/a","n/a",IF(X$3&gt;(A14taxstdlife+$E653),((Input!$I$156+Input!$I$122)*$I$7)-SUM($I653:W653),((Input!$I$156+Input!$I$122)*$I$7)/A14taxstdlife))</f>
        <v>0</v>
      </c>
      <c r="Y653" s="161">
        <f>IF(A14taxstdlife="n/a","n/a",IF(Y$3&gt;(A14taxstdlife+$E653),((Input!$I$156+Input!$I$122)*$I$7)-SUM($I653:X653),((Input!$I$156+Input!$I$122)*$I$7)/A14taxstdlife))</f>
        <v>0</v>
      </c>
      <c r="Z653" s="161">
        <f>IF(A14taxstdlife="n/a","n/a",IF(Z$3&gt;(A14taxstdlife+$E653),((Input!$I$156+Input!$I$122)*$I$7)-SUM($I653:Y653),((Input!$I$156+Input!$I$122)*$I$7)/A14taxstdlife))</f>
        <v>0</v>
      </c>
      <c r="AA653" s="161">
        <f>IF(A14taxstdlife="n/a","n/a",IF(AA$3&gt;(A14taxstdlife+$E653),((Input!$I$156+Input!$I$122)*$I$7)-SUM($I653:Z653),((Input!$I$156+Input!$I$122)*$I$7)/A14taxstdlife))</f>
        <v>0</v>
      </c>
      <c r="AB653" s="161">
        <f>IF(A14taxstdlife="n/a","n/a",IF(AB$3&gt;(A14taxstdlife+$E653),((Input!$I$156+Input!$I$122)*$I$7)-SUM($I653:AA653),((Input!$I$156+Input!$I$122)*$I$7)/A14taxstdlife))</f>
        <v>0</v>
      </c>
      <c r="AC653" s="161">
        <f>IF(A14taxstdlife="n/a","n/a",IF(AC$3&gt;(A14taxstdlife+$E653),((Input!$I$156+Input!$I$122)*$I$7)-SUM($I653:AB653),((Input!$I$156+Input!$I$122)*$I$7)/A14taxstdlife))</f>
        <v>0</v>
      </c>
      <c r="AD653" s="161">
        <f>IF(A14taxstdlife="n/a","n/a",IF(AD$3&gt;(A14taxstdlife+$E653),((Input!$I$156+Input!$I$122)*$I$7)-SUM($I653:AC653),((Input!$I$156+Input!$I$122)*$I$7)/A14taxstdlife))</f>
        <v>0</v>
      </c>
      <c r="AE653" s="161">
        <f>IF(A14taxstdlife="n/a","n/a",IF(AE$3&gt;(A14taxstdlife+$E653),((Input!$I$156+Input!$I$122)*$I$7)-SUM($I653:AD653),((Input!$I$156+Input!$I$122)*$I$7)/A14taxstdlife))</f>
        <v>0</v>
      </c>
      <c r="AF653" s="161">
        <f>IF(A14taxstdlife="n/a","n/a",IF(AF$3&gt;(A14taxstdlife+$E653),((Input!$I$156+Input!$I$122)*$I$7)-SUM($I653:AE653),((Input!$I$156+Input!$I$122)*$I$7)/A14taxstdlife))</f>
        <v>0</v>
      </c>
      <c r="AG653" s="161">
        <f>IF(A14taxstdlife="n/a","n/a",IF(AG$3&gt;(A14taxstdlife+$E653),((Input!$I$156+Input!$I$122)*$I$7)-SUM($I653:AF653),((Input!$I$156+Input!$I$122)*$I$7)/A14taxstdlife))</f>
        <v>0</v>
      </c>
      <c r="AH653" s="161">
        <f>IF(A14taxstdlife="n/a","n/a",IF(AH$3&gt;(A14taxstdlife+$E653),((Input!$I$156+Input!$I$122)*$I$7)-SUM($I653:AG653),((Input!$I$156+Input!$I$122)*$I$7)/A14taxstdlife))</f>
        <v>0</v>
      </c>
      <c r="AI653" s="161">
        <f>IF(A14taxstdlife="n/a","n/a",IF(AI$3&gt;(A14taxstdlife+$E653),((Input!$I$156+Input!$I$122)*$I$7)-SUM($I653:AH653),((Input!$I$156+Input!$I$122)*$I$7)/A14taxstdlife))</f>
        <v>0</v>
      </c>
      <c r="AJ653" s="161">
        <f>IF(A14taxstdlife="n/a","n/a",IF(AJ$3&gt;(A14taxstdlife+$E653),((Input!$I$156+Input!$I$122)*$I$7)-SUM($I653:AI653),((Input!$I$156+Input!$I$122)*$I$7)/A14taxstdlife))</f>
        <v>0</v>
      </c>
      <c r="AK653" s="161">
        <f>IF(A14taxstdlife="n/a","n/a",IF(AK$3&gt;(A14taxstdlife+$E653),((Input!$I$156+Input!$I$122)*$I$7)-SUM($I653:AJ653),((Input!$I$156+Input!$I$122)*$I$7)/A14taxstdlife))</f>
        <v>0</v>
      </c>
      <c r="AL653" s="161">
        <f>IF(A14taxstdlife="n/a","n/a",IF(AL$3&gt;(A14taxstdlife+$E653),((Input!$I$156+Input!$I$122)*$I$7)-SUM($I653:AK653),((Input!$I$156+Input!$I$122)*$I$7)/A14taxstdlife))</f>
        <v>0</v>
      </c>
      <c r="AM653" s="161">
        <f>IF(A14taxstdlife="n/a","n/a",IF(AM$3&gt;(A14taxstdlife+$E653),((Input!$I$156+Input!$I$122)*$I$7)-SUM($I653:AL653),((Input!$I$156+Input!$I$122)*$I$7)/A14taxstdlife))</f>
        <v>0</v>
      </c>
      <c r="AN653" s="161">
        <f>IF(A14taxstdlife="n/a","n/a",IF(AN$3&gt;(A14taxstdlife+$E653),((Input!$I$156+Input!$I$122)*$I$7)-SUM($I653:AM653),((Input!$I$156+Input!$I$122)*$I$7)/A14taxstdlife))</f>
        <v>0</v>
      </c>
      <c r="AO653" s="161">
        <f>IF(A14taxstdlife="n/a","n/a",IF(AO$3&gt;(A14taxstdlife+$E653),((Input!$I$156+Input!$I$122)*$I$7)-SUM($I653:AN653),((Input!$I$156+Input!$I$122)*$I$7)/A14taxstdlife))</f>
        <v>0</v>
      </c>
      <c r="AP653" s="161">
        <f>IF(A14taxstdlife="n/a","n/a",IF(AP$3&gt;(A14taxstdlife+$E653),((Input!$I$156+Input!$I$122)*$I$7)-SUM($I653:AO653),((Input!$I$156+Input!$I$122)*$I$7)/A14taxstdlife))</f>
        <v>0</v>
      </c>
      <c r="AQ653" s="161">
        <f>IF(A14taxstdlife="n/a","n/a",IF(AQ$3&gt;(A14taxstdlife+$E653),((Input!$I$156+Input!$I$122)*$I$7)-SUM($I653:AP653),((Input!$I$156+Input!$I$122)*$I$7)/A14taxstdlife))</f>
        <v>0</v>
      </c>
      <c r="AR653" s="161">
        <f>IF(A14taxstdlife="n/a","n/a",IF(AR$3&gt;(A14taxstdlife+$E653),((Input!$I$156+Input!$I$122)*$I$7)-SUM($I653:AQ653),((Input!$I$156+Input!$I$122)*$I$7)/A14taxstdlife))</f>
        <v>0</v>
      </c>
      <c r="AS653" s="161">
        <f>IF(A14taxstdlife="n/a","n/a",IF(AS$3&gt;(A14taxstdlife+$E653),((Input!$I$156+Input!$I$122)*$I$7)-SUM($I653:AR653),((Input!$I$156+Input!$I$122)*$I$7)/A14taxstdlife))</f>
        <v>0</v>
      </c>
      <c r="AT653" s="161">
        <f>IF(A14taxstdlife="n/a","n/a",IF(AT$3&gt;(A14taxstdlife+$E653),((Input!$I$156+Input!$I$122)*$I$7)-SUM($I653:AS653),((Input!$I$156+Input!$I$122)*$I$7)/A14taxstdlife))</f>
        <v>0</v>
      </c>
      <c r="AU653" s="161">
        <f>IF(A14taxstdlife="n/a","n/a",IF(AU$3&gt;(A14taxstdlife+$E653),((Input!$I$156+Input!$I$122)*$I$7)-SUM($I653:AT653),((Input!$I$156+Input!$I$122)*$I$7)/A14taxstdlife))</f>
        <v>0</v>
      </c>
      <c r="AV653" s="161">
        <f>IF(A14taxstdlife="n/a","n/a",IF(AV$3&gt;(A14taxstdlife+$E653),((Input!$I$156+Input!$I$122)*$I$7)-SUM($I653:AU653),((Input!$I$156+Input!$I$122)*$I$7)/A14taxstdlife))</f>
        <v>0</v>
      </c>
      <c r="AW653" s="161">
        <f>IF(A14taxstdlife="n/a","n/a",IF(AW$3&gt;(A14taxstdlife+$E653),((Input!$I$156+Input!$I$122)*$I$7)-SUM($I653:AV653),((Input!$I$156+Input!$I$122)*$I$7)/A14taxstdlife))</f>
        <v>0</v>
      </c>
      <c r="AX653" s="161">
        <f>IF(A14taxstdlife="n/a","n/a",IF(AX$3&gt;(A14taxstdlife+$E653),((Input!$I$156+Input!$I$122)*$I$7)-SUM($I653:AW653),((Input!$I$156+Input!$I$122)*$I$7)/A14taxstdlife))</f>
        <v>0</v>
      </c>
      <c r="AY653" s="161">
        <f>IF(A14taxstdlife="n/a","n/a",IF(AY$3&gt;(A14taxstdlife+$E653),((Input!$I$156+Input!$I$122)*$I$7)-SUM($I653:AX653),((Input!$I$156+Input!$I$122)*$I$7)/A14taxstdlife))</f>
        <v>0</v>
      </c>
      <c r="AZ653" s="161">
        <f>IF(A14taxstdlife="n/a","n/a",IF(AZ$3&gt;(A14taxstdlife+$E653),((Input!$I$156+Input!$I$122)*$I$7)-SUM($I653:AY653),((Input!$I$156+Input!$I$122)*$I$7)/A14taxstdlife))</f>
        <v>0</v>
      </c>
      <c r="BA653" s="161">
        <f>IF(A14taxstdlife="n/a","n/a",IF(BA$3&gt;(A14taxstdlife+$E653),((Input!$I$156+Input!$I$122)*$I$7)-SUM($I653:AZ653),((Input!$I$156+Input!$I$122)*$I$7)/A14taxstdlife))</f>
        <v>0</v>
      </c>
      <c r="BB653" s="161">
        <f>IF(A14taxstdlife="n/a","n/a",IF(BB$3&gt;(A14taxstdlife+$E653),((Input!$I$156+Input!$I$122)*$I$7)-SUM($I653:BA653),((Input!$I$156+Input!$I$122)*$I$7)/A14taxstdlife))</f>
        <v>0</v>
      </c>
      <c r="BC653" s="161">
        <f>IF(A14taxstdlife="n/a","n/a",IF(BC$3&gt;(A14taxstdlife+$E653),((Input!$I$156+Input!$I$122)*$I$7)-SUM($I653:BB653),((Input!$I$156+Input!$I$122)*$I$7)/A14taxstdlife))</f>
        <v>0</v>
      </c>
      <c r="BD653" s="161">
        <f>IF(A14taxstdlife="n/a","n/a",IF(BD$3&gt;(A14taxstdlife+$E653),((Input!$I$156+Input!$I$122)*$I$7)-SUM($I653:BC653),((Input!$I$156+Input!$I$122)*$I$7)/A14taxstdlife))</f>
        <v>0</v>
      </c>
      <c r="BE653" s="161">
        <f>IF(A14taxstdlife="n/a","n/a",IF(BE$3&gt;(A14taxstdlife+$E653),((Input!$I$156+Input!$I$122)*$I$7)-SUM($I653:BD653),((Input!$I$156+Input!$I$122)*$I$7)/A14taxstdlife))</f>
        <v>0</v>
      </c>
      <c r="BF653" s="161">
        <f>IF(A14taxstdlife="n/a","n/a",IF(BF$3&gt;(A14taxstdlife+$E653),((Input!$I$156+Input!$I$122)*$I$7)-SUM($I653:BE653),((Input!$I$156+Input!$I$122)*$I$7)/A14taxstdlife))</f>
        <v>0</v>
      </c>
      <c r="BG653" s="161">
        <f>IF(A14taxstdlife="n/a","n/a",IF(BG$3&gt;(A14taxstdlife+$E653),((Input!$I$156+Input!$I$122)*$I$7)-SUM($I653:BF653),((Input!$I$156+Input!$I$122)*$I$7)/A14taxstdlife))</f>
        <v>0</v>
      </c>
      <c r="BH653" s="161">
        <f>IF(A14taxstdlife="n/a","n/a",IF(BH$3&gt;(A14taxstdlife+$E653),((Input!$I$156+Input!$I$122)*$I$7)-SUM($I653:BG653),((Input!$I$156+Input!$I$122)*$I$7)/A14taxstdlife))</f>
        <v>0</v>
      </c>
      <c r="BI653" s="161">
        <f>IF(A14taxstdlife="n/a","n/a",IF(BI$3&gt;(A14taxstdlife+$E653),((Input!$I$156+Input!$I$122)*$I$7)-SUM($I653:BH653),((Input!$I$156+Input!$I$122)*$I$7)/A14taxstdlife))</f>
        <v>0</v>
      </c>
      <c r="BJ653" s="19"/>
      <c r="BK653" s="19"/>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s="5" customFormat="1" hidden="1" outlineLevel="2" x14ac:dyDescent="0.2">
      <c r="A654" s="19"/>
      <c r="B654" s="19"/>
      <c r="C654" s="35"/>
      <c r="D654" s="469"/>
      <c r="E654" s="281">
        <v>4</v>
      </c>
      <c r="F654" s="37"/>
      <c r="G654" s="305"/>
      <c r="H654" s="307"/>
      <c r="I654" s="307"/>
      <c r="J654" s="306"/>
      <c r="K654" s="161">
        <f>IF(A14taxstdlife="n/a","n/a",IF(K$3&gt;(A14taxstdlife+$E654),((Input!$J$156+Input!$J$122)*$J$7)-SUM($J654:J654),((Input!$J$156+Input!$J$122)*$J$7)/A14taxstdlife))</f>
        <v>0</v>
      </c>
      <c r="L654" s="161">
        <f>IF(A14taxstdlife="n/a","n/a",IF(L$3&gt;(A14taxstdlife+$E654),((Input!$J$156+Input!$J$122)*$J$7)-SUM($J654:K654),((Input!$J$156+Input!$J$122)*$J$7)/A14taxstdlife))</f>
        <v>0</v>
      </c>
      <c r="M654" s="161">
        <f>IF(A14taxstdlife="n/a","n/a",IF(M$3&gt;(A14taxstdlife+$E654),((Input!$J$156+Input!$J$122)*$J$7)-SUM($J654:L654),((Input!$J$156+Input!$J$122)*$J$7)/A14taxstdlife))</f>
        <v>0</v>
      </c>
      <c r="N654" s="161">
        <f>IF(A14taxstdlife="n/a","n/a",IF(N$3&gt;(A14taxstdlife+$E654),((Input!$J$156+Input!$J$122)*$J$7)-SUM($J654:M654),((Input!$J$156+Input!$J$122)*$J$7)/A14taxstdlife))</f>
        <v>0</v>
      </c>
      <c r="O654" s="161">
        <f>IF(A14taxstdlife="n/a","n/a",IF(O$3&gt;(A14taxstdlife+$E654),((Input!$J$156+Input!$J$122)*$J$7)-SUM($J654:N654),((Input!$J$156+Input!$J$122)*$J$7)/A14taxstdlife))</f>
        <v>0</v>
      </c>
      <c r="P654" s="161">
        <f>IF(A14taxstdlife="n/a","n/a",IF(P$3&gt;(A14taxstdlife+$E654),((Input!$J$156+Input!$J$122)*$J$7)-SUM($J654:O654),((Input!$J$156+Input!$J$122)*$J$7)/A14taxstdlife))</f>
        <v>0</v>
      </c>
      <c r="Q654" s="161">
        <f>IF(A14taxstdlife="n/a","n/a",IF(Q$3&gt;(A14taxstdlife+$E654),((Input!$J$156+Input!$J$122)*$J$7)-SUM($J654:P654),((Input!$J$156+Input!$J$122)*$J$7)/A14taxstdlife))</f>
        <v>0</v>
      </c>
      <c r="R654" s="161">
        <f>IF(A14taxstdlife="n/a","n/a",IF(R$3&gt;(A14taxstdlife+$E654),((Input!$J$156+Input!$J$122)*$J$7)-SUM($J654:Q654),((Input!$J$156+Input!$J$122)*$J$7)/A14taxstdlife))</f>
        <v>0</v>
      </c>
      <c r="S654" s="161">
        <f>IF(A14taxstdlife="n/a","n/a",IF(S$3&gt;(A14taxstdlife+$E654),((Input!$J$156+Input!$J$122)*$J$7)-SUM($J654:R654),((Input!$J$156+Input!$J$122)*$J$7)/A14taxstdlife))</f>
        <v>0</v>
      </c>
      <c r="T654" s="161">
        <f>IF(A14taxstdlife="n/a","n/a",IF(T$3&gt;(A14taxstdlife+$E654),((Input!$J$156+Input!$J$122)*$J$7)-SUM($J654:S654),((Input!$J$156+Input!$J$122)*$J$7)/A14taxstdlife))</f>
        <v>0</v>
      </c>
      <c r="U654" s="161">
        <f>IF(A14taxstdlife="n/a","n/a",IF(U$3&gt;(A14taxstdlife+$E654),((Input!$J$156+Input!$J$122)*$J$7)-SUM($J654:T654),((Input!$J$156+Input!$J$122)*$J$7)/A14taxstdlife))</f>
        <v>0</v>
      </c>
      <c r="V654" s="161">
        <f>IF(A14taxstdlife="n/a","n/a",IF(V$3&gt;(A14taxstdlife+$E654),((Input!$J$156+Input!$J$122)*$J$7)-SUM($J654:U654),((Input!$J$156+Input!$J$122)*$J$7)/A14taxstdlife))</f>
        <v>0</v>
      </c>
      <c r="W654" s="161">
        <f>IF(A14taxstdlife="n/a","n/a",IF(W$3&gt;(A14taxstdlife+$E654),((Input!$J$156+Input!$J$122)*$J$7)-SUM($J654:V654),((Input!$J$156+Input!$J$122)*$J$7)/A14taxstdlife))</f>
        <v>0</v>
      </c>
      <c r="X654" s="161">
        <f>IF(A14taxstdlife="n/a","n/a",IF(X$3&gt;(A14taxstdlife+$E654),((Input!$J$156+Input!$J$122)*$J$7)-SUM($J654:W654),((Input!$J$156+Input!$J$122)*$J$7)/A14taxstdlife))</f>
        <v>0</v>
      </c>
      <c r="Y654" s="161">
        <f>IF(A14taxstdlife="n/a","n/a",IF(Y$3&gt;(A14taxstdlife+$E654),((Input!$J$156+Input!$J$122)*$J$7)-SUM($J654:X654),((Input!$J$156+Input!$J$122)*$J$7)/A14taxstdlife))</f>
        <v>0</v>
      </c>
      <c r="Z654" s="161">
        <f>IF(A14taxstdlife="n/a","n/a",IF(Z$3&gt;(A14taxstdlife+$E654),((Input!$J$156+Input!$J$122)*$J$7)-SUM($J654:Y654),((Input!$J$156+Input!$J$122)*$J$7)/A14taxstdlife))</f>
        <v>0</v>
      </c>
      <c r="AA654" s="161">
        <f>IF(A14taxstdlife="n/a","n/a",IF(AA$3&gt;(A14taxstdlife+$E654),((Input!$J$156+Input!$J$122)*$J$7)-SUM($J654:Z654),((Input!$J$156+Input!$J$122)*$J$7)/A14taxstdlife))</f>
        <v>0</v>
      </c>
      <c r="AB654" s="161">
        <f>IF(A14taxstdlife="n/a","n/a",IF(AB$3&gt;(A14taxstdlife+$E654),((Input!$J$156+Input!$J$122)*$J$7)-SUM($J654:AA654),((Input!$J$156+Input!$J$122)*$J$7)/A14taxstdlife))</f>
        <v>0</v>
      </c>
      <c r="AC654" s="161">
        <f>IF(A14taxstdlife="n/a","n/a",IF(AC$3&gt;(A14taxstdlife+$E654),((Input!$J$156+Input!$J$122)*$J$7)-SUM($J654:AB654),((Input!$J$156+Input!$J$122)*$J$7)/A14taxstdlife))</f>
        <v>0</v>
      </c>
      <c r="AD654" s="161">
        <f>IF(A14taxstdlife="n/a","n/a",IF(AD$3&gt;(A14taxstdlife+$E654),((Input!$J$156+Input!$J$122)*$J$7)-SUM($J654:AC654),((Input!$J$156+Input!$J$122)*$J$7)/A14taxstdlife))</f>
        <v>0</v>
      </c>
      <c r="AE654" s="161">
        <f>IF(A14taxstdlife="n/a","n/a",IF(AE$3&gt;(A14taxstdlife+$E654),((Input!$J$156+Input!$J$122)*$J$7)-SUM($J654:AD654),((Input!$J$156+Input!$J$122)*$J$7)/A14taxstdlife))</f>
        <v>0</v>
      </c>
      <c r="AF654" s="161">
        <f>IF(A14taxstdlife="n/a","n/a",IF(AF$3&gt;(A14taxstdlife+$E654),((Input!$J$156+Input!$J$122)*$J$7)-SUM($J654:AE654),((Input!$J$156+Input!$J$122)*$J$7)/A14taxstdlife))</f>
        <v>0</v>
      </c>
      <c r="AG654" s="161">
        <f>IF(A14taxstdlife="n/a","n/a",IF(AG$3&gt;(A14taxstdlife+$E654),((Input!$J$156+Input!$J$122)*$J$7)-SUM($J654:AF654),((Input!$J$156+Input!$J$122)*$J$7)/A14taxstdlife))</f>
        <v>0</v>
      </c>
      <c r="AH654" s="161">
        <f>IF(A14taxstdlife="n/a","n/a",IF(AH$3&gt;(A14taxstdlife+$E654),((Input!$J$156+Input!$J$122)*$J$7)-SUM($J654:AG654),((Input!$J$156+Input!$J$122)*$J$7)/A14taxstdlife))</f>
        <v>0</v>
      </c>
      <c r="AI654" s="161">
        <f>IF(A14taxstdlife="n/a","n/a",IF(AI$3&gt;(A14taxstdlife+$E654),((Input!$J$156+Input!$J$122)*$J$7)-SUM($J654:AH654),((Input!$J$156+Input!$J$122)*$J$7)/A14taxstdlife))</f>
        <v>0</v>
      </c>
      <c r="AJ654" s="161">
        <f>IF(A14taxstdlife="n/a","n/a",IF(AJ$3&gt;(A14taxstdlife+$E654),((Input!$J$156+Input!$J$122)*$J$7)-SUM($J654:AI654),((Input!$J$156+Input!$J$122)*$J$7)/A14taxstdlife))</f>
        <v>0</v>
      </c>
      <c r="AK654" s="161">
        <f>IF(A14taxstdlife="n/a","n/a",IF(AK$3&gt;(A14taxstdlife+$E654),((Input!$J$156+Input!$J$122)*$J$7)-SUM($J654:AJ654),((Input!$J$156+Input!$J$122)*$J$7)/A14taxstdlife))</f>
        <v>0</v>
      </c>
      <c r="AL654" s="161">
        <f>IF(A14taxstdlife="n/a","n/a",IF(AL$3&gt;(A14taxstdlife+$E654),((Input!$J$156+Input!$J$122)*$J$7)-SUM($J654:AK654),((Input!$J$156+Input!$J$122)*$J$7)/A14taxstdlife))</f>
        <v>0</v>
      </c>
      <c r="AM654" s="161">
        <f>IF(A14taxstdlife="n/a","n/a",IF(AM$3&gt;(A14taxstdlife+$E654),((Input!$J$156+Input!$J$122)*$J$7)-SUM($J654:AL654),((Input!$J$156+Input!$J$122)*$J$7)/A14taxstdlife))</f>
        <v>0</v>
      </c>
      <c r="AN654" s="161">
        <f>IF(A14taxstdlife="n/a","n/a",IF(AN$3&gt;(A14taxstdlife+$E654),((Input!$J$156+Input!$J$122)*$J$7)-SUM($J654:AM654),((Input!$J$156+Input!$J$122)*$J$7)/A14taxstdlife))</f>
        <v>0</v>
      </c>
      <c r="AO654" s="161">
        <f>IF(A14taxstdlife="n/a","n/a",IF(AO$3&gt;(A14taxstdlife+$E654),((Input!$J$156+Input!$J$122)*$J$7)-SUM($J654:AN654),((Input!$J$156+Input!$J$122)*$J$7)/A14taxstdlife))</f>
        <v>0</v>
      </c>
      <c r="AP654" s="161">
        <f>IF(A14taxstdlife="n/a","n/a",IF(AP$3&gt;(A14taxstdlife+$E654),((Input!$J$156+Input!$J$122)*$J$7)-SUM($J654:AO654),((Input!$J$156+Input!$J$122)*$J$7)/A14taxstdlife))</f>
        <v>0</v>
      </c>
      <c r="AQ654" s="161">
        <f>IF(A14taxstdlife="n/a","n/a",IF(AQ$3&gt;(A14taxstdlife+$E654),((Input!$J$156+Input!$J$122)*$J$7)-SUM($J654:AP654),((Input!$J$156+Input!$J$122)*$J$7)/A14taxstdlife))</f>
        <v>0</v>
      </c>
      <c r="AR654" s="161">
        <f>IF(A14taxstdlife="n/a","n/a",IF(AR$3&gt;(A14taxstdlife+$E654),((Input!$J$156+Input!$J$122)*$J$7)-SUM($J654:AQ654),((Input!$J$156+Input!$J$122)*$J$7)/A14taxstdlife))</f>
        <v>0</v>
      </c>
      <c r="AS654" s="161">
        <f>IF(A14taxstdlife="n/a","n/a",IF(AS$3&gt;(A14taxstdlife+$E654),((Input!$J$156+Input!$J$122)*$J$7)-SUM($J654:AR654),((Input!$J$156+Input!$J$122)*$J$7)/A14taxstdlife))</f>
        <v>0</v>
      </c>
      <c r="AT654" s="161">
        <f>IF(A14taxstdlife="n/a","n/a",IF(AT$3&gt;(A14taxstdlife+$E654),((Input!$J$156+Input!$J$122)*$J$7)-SUM($J654:AS654),((Input!$J$156+Input!$J$122)*$J$7)/A14taxstdlife))</f>
        <v>0</v>
      </c>
      <c r="AU654" s="161">
        <f>IF(A14taxstdlife="n/a","n/a",IF(AU$3&gt;(A14taxstdlife+$E654),((Input!$J$156+Input!$J$122)*$J$7)-SUM($J654:AT654),((Input!$J$156+Input!$J$122)*$J$7)/A14taxstdlife))</f>
        <v>0</v>
      </c>
      <c r="AV654" s="161">
        <f>IF(A14taxstdlife="n/a","n/a",IF(AV$3&gt;(A14taxstdlife+$E654),((Input!$J$156+Input!$J$122)*$J$7)-SUM($J654:AU654),((Input!$J$156+Input!$J$122)*$J$7)/A14taxstdlife))</f>
        <v>0</v>
      </c>
      <c r="AW654" s="161">
        <f>IF(A14taxstdlife="n/a","n/a",IF(AW$3&gt;(A14taxstdlife+$E654),((Input!$J$156+Input!$J$122)*$J$7)-SUM($J654:AV654),((Input!$J$156+Input!$J$122)*$J$7)/A14taxstdlife))</f>
        <v>0</v>
      </c>
      <c r="AX654" s="161">
        <f>IF(A14taxstdlife="n/a","n/a",IF(AX$3&gt;(A14taxstdlife+$E654),((Input!$J$156+Input!$J$122)*$J$7)-SUM($J654:AW654),((Input!$J$156+Input!$J$122)*$J$7)/A14taxstdlife))</f>
        <v>0</v>
      </c>
      <c r="AY654" s="161">
        <f>IF(A14taxstdlife="n/a","n/a",IF(AY$3&gt;(A14taxstdlife+$E654),((Input!$J$156+Input!$J$122)*$J$7)-SUM($J654:AX654),((Input!$J$156+Input!$J$122)*$J$7)/A14taxstdlife))</f>
        <v>0</v>
      </c>
      <c r="AZ654" s="161">
        <f>IF(A14taxstdlife="n/a","n/a",IF(AZ$3&gt;(A14taxstdlife+$E654),((Input!$J$156+Input!$J$122)*$J$7)-SUM($J654:AY654),((Input!$J$156+Input!$J$122)*$J$7)/A14taxstdlife))</f>
        <v>0</v>
      </c>
      <c r="BA654" s="161">
        <f>IF(A14taxstdlife="n/a","n/a",IF(BA$3&gt;(A14taxstdlife+$E654),((Input!$J$156+Input!$J$122)*$J$7)-SUM($J654:AZ654),((Input!$J$156+Input!$J$122)*$J$7)/A14taxstdlife))</f>
        <v>0</v>
      </c>
      <c r="BB654" s="161">
        <f>IF(A14taxstdlife="n/a","n/a",IF(BB$3&gt;(A14taxstdlife+$E654),((Input!$J$156+Input!$J$122)*$J$7)-SUM($J654:BA654),((Input!$J$156+Input!$J$122)*$J$7)/A14taxstdlife))</f>
        <v>0</v>
      </c>
      <c r="BC654" s="161">
        <f>IF(A14taxstdlife="n/a","n/a",IF(BC$3&gt;(A14taxstdlife+$E654),((Input!$J$156+Input!$J$122)*$J$7)-SUM($J654:BB654),((Input!$J$156+Input!$J$122)*$J$7)/A14taxstdlife))</f>
        <v>0</v>
      </c>
      <c r="BD654" s="161">
        <f>IF(A14taxstdlife="n/a","n/a",IF(BD$3&gt;(A14taxstdlife+$E654),((Input!$J$156+Input!$J$122)*$J$7)-SUM($J654:BC654),((Input!$J$156+Input!$J$122)*$J$7)/A14taxstdlife))</f>
        <v>0</v>
      </c>
      <c r="BE654" s="161">
        <f>IF(A14taxstdlife="n/a","n/a",IF(BE$3&gt;(A14taxstdlife+$E654),((Input!$J$156+Input!$J$122)*$J$7)-SUM($J654:BD654),((Input!$J$156+Input!$J$122)*$J$7)/A14taxstdlife))</f>
        <v>0</v>
      </c>
      <c r="BF654" s="161">
        <f>IF(A14taxstdlife="n/a","n/a",IF(BF$3&gt;(A14taxstdlife+$E654),((Input!$J$156+Input!$J$122)*$J$7)-SUM($J654:BE654),((Input!$J$156+Input!$J$122)*$J$7)/A14taxstdlife))</f>
        <v>0</v>
      </c>
      <c r="BG654" s="161">
        <f>IF(A14taxstdlife="n/a","n/a",IF(BG$3&gt;(A14taxstdlife+$E654),((Input!$J$156+Input!$J$122)*$J$7)-SUM($J654:BF654),((Input!$J$156+Input!$J$122)*$J$7)/A14taxstdlife))</f>
        <v>0</v>
      </c>
      <c r="BH654" s="161">
        <f>IF(A14taxstdlife="n/a","n/a",IF(BH$3&gt;(A14taxstdlife+$E654),((Input!$J$156+Input!$J$122)*$J$7)-SUM($J654:BG654),((Input!$J$156+Input!$J$122)*$J$7)/A14taxstdlife))</f>
        <v>0</v>
      </c>
      <c r="BI654" s="161">
        <f>IF(A14taxstdlife="n/a","n/a",IF(BI$3&gt;(A14taxstdlife+$E654),((Input!$J$156+Input!$J$122)*$J$7)-SUM($J654:BH654),((Input!$J$156+Input!$J$122)*$J$7)/A14taxstdlife))</f>
        <v>0</v>
      </c>
      <c r="BJ654" s="19"/>
      <c r="BK654" s="19"/>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s="5" customFormat="1" hidden="1" outlineLevel="2" x14ac:dyDescent="0.2">
      <c r="A655" s="19"/>
      <c r="B655" s="19"/>
      <c r="C655" s="35"/>
      <c r="D655" s="469"/>
      <c r="E655" s="281">
        <v>5</v>
      </c>
      <c r="F655" s="37"/>
      <c r="G655" s="305"/>
      <c r="H655" s="307"/>
      <c r="I655" s="307"/>
      <c r="J655" s="307"/>
      <c r="K655" s="306"/>
      <c r="L655" s="161">
        <f>IF(A14taxstdlife="n/a","n/a",IF(L$3&gt;(A14taxstdlife+$E655),((Input!$K$156+Input!$K$122)*$K$7)-SUM($K655:K655),((Input!$K$156+Input!$K$122)*$K$7)/A14taxstdlife))</f>
        <v>0</v>
      </c>
      <c r="M655" s="161">
        <f>IF(A14taxstdlife="n/a","n/a",IF(M$3&gt;(A14taxstdlife+$E655),((Input!$K$156+Input!$K$122)*$K$7)-SUM($K655:L655),((Input!$K$156+Input!$K$122)*$K$7)/A14taxstdlife))</f>
        <v>0</v>
      </c>
      <c r="N655" s="161">
        <f>IF(A14taxstdlife="n/a","n/a",IF(N$3&gt;(A14taxstdlife+$E655),((Input!$K$156+Input!$K$122)*$K$7)-SUM($K655:M655),((Input!$K$156+Input!$K$122)*$K$7)/A14taxstdlife))</f>
        <v>0</v>
      </c>
      <c r="O655" s="161">
        <f>IF(A14taxstdlife="n/a","n/a",IF(O$3&gt;(A14taxstdlife+$E655),((Input!$K$156+Input!$K$122)*$K$7)-SUM($K655:N655),((Input!$K$156+Input!$K$122)*$K$7)/A14taxstdlife))</f>
        <v>0</v>
      </c>
      <c r="P655" s="161">
        <f>IF(A14taxstdlife="n/a","n/a",IF(P$3&gt;(A14taxstdlife+$E655),((Input!$K$156+Input!$K$122)*$K$7)-SUM($K655:O655),((Input!$K$156+Input!$K$122)*$K$7)/A14taxstdlife))</f>
        <v>0</v>
      </c>
      <c r="Q655" s="161">
        <f>IF(A14taxstdlife="n/a","n/a",IF(Q$3&gt;(A14taxstdlife+$E655),((Input!$K$156+Input!$K$122)*$K$7)-SUM($K655:P655),((Input!$K$156+Input!$K$122)*$K$7)/A14taxstdlife))</f>
        <v>0</v>
      </c>
      <c r="R655" s="161">
        <f>IF(A14taxstdlife="n/a","n/a",IF(R$3&gt;(A14taxstdlife+$E655),((Input!$K$156+Input!$K$122)*$K$7)-SUM($K655:Q655),((Input!$K$156+Input!$K$122)*$K$7)/A14taxstdlife))</f>
        <v>0</v>
      </c>
      <c r="S655" s="161">
        <f>IF(A14taxstdlife="n/a","n/a",IF(S$3&gt;(A14taxstdlife+$E655),((Input!$K$156+Input!$K$122)*$K$7)-SUM($K655:R655),((Input!$K$156+Input!$K$122)*$K$7)/A14taxstdlife))</f>
        <v>0</v>
      </c>
      <c r="T655" s="161">
        <f>IF(A14taxstdlife="n/a","n/a",IF(T$3&gt;(A14taxstdlife+$E655),((Input!$K$156+Input!$K$122)*$K$7)-SUM($K655:S655),((Input!$K$156+Input!$K$122)*$K$7)/A14taxstdlife))</f>
        <v>0</v>
      </c>
      <c r="U655" s="161">
        <f>IF(A14taxstdlife="n/a","n/a",IF(U$3&gt;(A14taxstdlife+$E655),((Input!$K$156+Input!$K$122)*$K$7)-SUM($K655:T655),((Input!$K$156+Input!$K$122)*$K$7)/A14taxstdlife))</f>
        <v>0</v>
      </c>
      <c r="V655" s="161">
        <f>IF(A14taxstdlife="n/a","n/a",IF(V$3&gt;(A14taxstdlife+$E655),((Input!$K$156+Input!$K$122)*$K$7)-SUM($K655:U655),((Input!$K$156+Input!$K$122)*$K$7)/A14taxstdlife))</f>
        <v>0</v>
      </c>
      <c r="W655" s="161">
        <f>IF(A14taxstdlife="n/a","n/a",IF(W$3&gt;(A14taxstdlife+$E655),((Input!$K$156+Input!$K$122)*$K$7)-SUM($K655:V655),((Input!$K$156+Input!$K$122)*$K$7)/A14taxstdlife))</f>
        <v>0</v>
      </c>
      <c r="X655" s="161">
        <f>IF(A14taxstdlife="n/a","n/a",IF(X$3&gt;(A14taxstdlife+$E655),((Input!$K$156+Input!$K$122)*$K$7)-SUM($K655:W655),((Input!$K$156+Input!$K$122)*$K$7)/A14taxstdlife))</f>
        <v>0</v>
      </c>
      <c r="Y655" s="161">
        <f>IF(A14taxstdlife="n/a","n/a",IF(Y$3&gt;(A14taxstdlife+$E655),((Input!$K$156+Input!$K$122)*$K$7)-SUM($K655:X655),((Input!$K$156+Input!$K$122)*$K$7)/A14taxstdlife))</f>
        <v>0</v>
      </c>
      <c r="Z655" s="161">
        <f>IF(A14taxstdlife="n/a","n/a",IF(Z$3&gt;(A14taxstdlife+$E655),((Input!$K$156+Input!$K$122)*$K$7)-SUM($K655:Y655),((Input!$K$156+Input!$K$122)*$K$7)/A14taxstdlife))</f>
        <v>0</v>
      </c>
      <c r="AA655" s="161">
        <f>IF(A14taxstdlife="n/a","n/a",IF(AA$3&gt;(A14taxstdlife+$E655),((Input!$K$156+Input!$K$122)*$K$7)-SUM($K655:Z655),((Input!$K$156+Input!$K$122)*$K$7)/A14taxstdlife))</f>
        <v>0</v>
      </c>
      <c r="AB655" s="161">
        <f>IF(A14taxstdlife="n/a","n/a",IF(AB$3&gt;(A14taxstdlife+$E655),((Input!$K$156+Input!$K$122)*$K$7)-SUM($K655:AA655),((Input!$K$156+Input!$K$122)*$K$7)/A14taxstdlife))</f>
        <v>0</v>
      </c>
      <c r="AC655" s="161">
        <f>IF(A14taxstdlife="n/a","n/a",IF(AC$3&gt;(A14taxstdlife+$E655),((Input!$K$156+Input!$K$122)*$K$7)-SUM($K655:AB655),((Input!$K$156+Input!$K$122)*$K$7)/A14taxstdlife))</f>
        <v>0</v>
      </c>
      <c r="AD655" s="161">
        <f>IF(A14taxstdlife="n/a","n/a",IF(AD$3&gt;(A14taxstdlife+$E655),((Input!$K$156+Input!$K$122)*$K$7)-SUM($K655:AC655),((Input!$K$156+Input!$K$122)*$K$7)/A14taxstdlife))</f>
        <v>0</v>
      </c>
      <c r="AE655" s="161">
        <f>IF(A14taxstdlife="n/a","n/a",IF(AE$3&gt;(A14taxstdlife+$E655),((Input!$K$156+Input!$K$122)*$K$7)-SUM($K655:AD655),((Input!$K$156+Input!$K$122)*$K$7)/A14taxstdlife))</f>
        <v>0</v>
      </c>
      <c r="AF655" s="161">
        <f>IF(A14taxstdlife="n/a","n/a",IF(AF$3&gt;(A14taxstdlife+$E655),((Input!$K$156+Input!$K$122)*$K$7)-SUM($K655:AE655),((Input!$K$156+Input!$K$122)*$K$7)/A14taxstdlife))</f>
        <v>0</v>
      </c>
      <c r="AG655" s="161">
        <f>IF(A14taxstdlife="n/a","n/a",IF(AG$3&gt;(A14taxstdlife+$E655),((Input!$K$156+Input!$K$122)*$K$7)-SUM($K655:AF655),((Input!$K$156+Input!$K$122)*$K$7)/A14taxstdlife))</f>
        <v>0</v>
      </c>
      <c r="AH655" s="161">
        <f>IF(A14taxstdlife="n/a","n/a",IF(AH$3&gt;(A14taxstdlife+$E655),((Input!$K$156+Input!$K$122)*$K$7)-SUM($K655:AG655),((Input!$K$156+Input!$K$122)*$K$7)/A14taxstdlife))</f>
        <v>0</v>
      </c>
      <c r="AI655" s="161">
        <f>IF(A14taxstdlife="n/a","n/a",IF(AI$3&gt;(A14taxstdlife+$E655),((Input!$K$156+Input!$K$122)*$K$7)-SUM($K655:AH655),((Input!$K$156+Input!$K$122)*$K$7)/A14taxstdlife))</f>
        <v>0</v>
      </c>
      <c r="AJ655" s="161">
        <f>IF(A14taxstdlife="n/a","n/a",IF(AJ$3&gt;(A14taxstdlife+$E655),((Input!$K$156+Input!$K$122)*$K$7)-SUM($K655:AI655),((Input!$K$156+Input!$K$122)*$K$7)/A14taxstdlife))</f>
        <v>0</v>
      </c>
      <c r="AK655" s="161">
        <f>IF(A14taxstdlife="n/a","n/a",IF(AK$3&gt;(A14taxstdlife+$E655),((Input!$K$156+Input!$K$122)*$K$7)-SUM($K655:AJ655),((Input!$K$156+Input!$K$122)*$K$7)/A14taxstdlife))</f>
        <v>0</v>
      </c>
      <c r="AL655" s="161">
        <f>IF(A14taxstdlife="n/a","n/a",IF(AL$3&gt;(A14taxstdlife+$E655),((Input!$K$156+Input!$K$122)*$K$7)-SUM($K655:AK655),((Input!$K$156+Input!$K$122)*$K$7)/A14taxstdlife))</f>
        <v>0</v>
      </c>
      <c r="AM655" s="161">
        <f>IF(A14taxstdlife="n/a","n/a",IF(AM$3&gt;(A14taxstdlife+$E655),((Input!$K$156+Input!$K$122)*$K$7)-SUM($K655:AL655),((Input!$K$156+Input!$K$122)*$K$7)/A14taxstdlife))</f>
        <v>0</v>
      </c>
      <c r="AN655" s="161">
        <f>IF(A14taxstdlife="n/a","n/a",IF(AN$3&gt;(A14taxstdlife+$E655),((Input!$K$156+Input!$K$122)*$K$7)-SUM($K655:AM655),((Input!$K$156+Input!$K$122)*$K$7)/A14taxstdlife))</f>
        <v>0</v>
      </c>
      <c r="AO655" s="161">
        <f>IF(A14taxstdlife="n/a","n/a",IF(AO$3&gt;(A14taxstdlife+$E655),((Input!$K$156+Input!$K$122)*$K$7)-SUM($K655:AN655),((Input!$K$156+Input!$K$122)*$K$7)/A14taxstdlife))</f>
        <v>0</v>
      </c>
      <c r="AP655" s="161">
        <f>IF(A14taxstdlife="n/a","n/a",IF(AP$3&gt;(A14taxstdlife+$E655),((Input!$K$156+Input!$K$122)*$K$7)-SUM($K655:AO655),((Input!$K$156+Input!$K$122)*$K$7)/A14taxstdlife))</f>
        <v>0</v>
      </c>
      <c r="AQ655" s="161">
        <f>IF(A14taxstdlife="n/a","n/a",IF(AQ$3&gt;(A14taxstdlife+$E655),((Input!$K$156+Input!$K$122)*$K$7)-SUM($K655:AP655),((Input!$K$156+Input!$K$122)*$K$7)/A14taxstdlife))</f>
        <v>0</v>
      </c>
      <c r="AR655" s="161">
        <f>IF(A14taxstdlife="n/a","n/a",IF(AR$3&gt;(A14taxstdlife+$E655),((Input!$K$156+Input!$K$122)*$K$7)-SUM($K655:AQ655),((Input!$K$156+Input!$K$122)*$K$7)/A14taxstdlife))</f>
        <v>0</v>
      </c>
      <c r="AS655" s="161">
        <f>IF(A14taxstdlife="n/a","n/a",IF(AS$3&gt;(A14taxstdlife+$E655),((Input!$K$156+Input!$K$122)*$K$7)-SUM($K655:AR655),((Input!$K$156+Input!$K$122)*$K$7)/A14taxstdlife))</f>
        <v>0</v>
      </c>
      <c r="AT655" s="161">
        <f>IF(A14taxstdlife="n/a","n/a",IF(AT$3&gt;(A14taxstdlife+$E655),((Input!$K$156+Input!$K$122)*$K$7)-SUM($K655:AS655),((Input!$K$156+Input!$K$122)*$K$7)/A14taxstdlife))</f>
        <v>0</v>
      </c>
      <c r="AU655" s="161">
        <f>IF(A14taxstdlife="n/a","n/a",IF(AU$3&gt;(A14taxstdlife+$E655),((Input!$K$156+Input!$K$122)*$K$7)-SUM($K655:AT655),((Input!$K$156+Input!$K$122)*$K$7)/A14taxstdlife))</f>
        <v>0</v>
      </c>
      <c r="AV655" s="161">
        <f>IF(A14taxstdlife="n/a","n/a",IF(AV$3&gt;(A14taxstdlife+$E655),((Input!$K$156+Input!$K$122)*$K$7)-SUM($K655:AU655),((Input!$K$156+Input!$K$122)*$K$7)/A14taxstdlife))</f>
        <v>0</v>
      </c>
      <c r="AW655" s="161">
        <f>IF(A14taxstdlife="n/a","n/a",IF(AW$3&gt;(A14taxstdlife+$E655),((Input!$K$156+Input!$K$122)*$K$7)-SUM($K655:AV655),((Input!$K$156+Input!$K$122)*$K$7)/A14taxstdlife))</f>
        <v>0</v>
      </c>
      <c r="AX655" s="161">
        <f>IF(A14taxstdlife="n/a","n/a",IF(AX$3&gt;(A14taxstdlife+$E655),((Input!$K$156+Input!$K$122)*$K$7)-SUM($K655:AW655),((Input!$K$156+Input!$K$122)*$K$7)/A14taxstdlife))</f>
        <v>0</v>
      </c>
      <c r="AY655" s="161">
        <f>IF(A14taxstdlife="n/a","n/a",IF(AY$3&gt;(A14taxstdlife+$E655),((Input!$K$156+Input!$K$122)*$K$7)-SUM($K655:AX655),((Input!$K$156+Input!$K$122)*$K$7)/A14taxstdlife))</f>
        <v>0</v>
      </c>
      <c r="AZ655" s="161">
        <f>IF(A14taxstdlife="n/a","n/a",IF(AZ$3&gt;(A14taxstdlife+$E655),((Input!$K$156+Input!$K$122)*$K$7)-SUM($K655:AY655),((Input!$K$156+Input!$K$122)*$K$7)/A14taxstdlife))</f>
        <v>0</v>
      </c>
      <c r="BA655" s="161">
        <f>IF(A14taxstdlife="n/a","n/a",IF(BA$3&gt;(A14taxstdlife+$E655),((Input!$K$156+Input!$K$122)*$K$7)-SUM($K655:AZ655),((Input!$K$156+Input!$K$122)*$K$7)/A14taxstdlife))</f>
        <v>0</v>
      </c>
      <c r="BB655" s="161">
        <f>IF(A14taxstdlife="n/a","n/a",IF(BB$3&gt;(A14taxstdlife+$E655),((Input!$K$156+Input!$K$122)*$K$7)-SUM($K655:BA655),((Input!$K$156+Input!$K$122)*$K$7)/A14taxstdlife))</f>
        <v>0</v>
      </c>
      <c r="BC655" s="161">
        <f>IF(A14taxstdlife="n/a","n/a",IF(BC$3&gt;(A14taxstdlife+$E655),((Input!$K$156+Input!$K$122)*$K$7)-SUM($K655:BB655),((Input!$K$156+Input!$K$122)*$K$7)/A14taxstdlife))</f>
        <v>0</v>
      </c>
      <c r="BD655" s="161">
        <f>IF(A14taxstdlife="n/a","n/a",IF(BD$3&gt;(A14taxstdlife+$E655),((Input!$K$156+Input!$K$122)*$K$7)-SUM($K655:BC655),((Input!$K$156+Input!$K$122)*$K$7)/A14taxstdlife))</f>
        <v>0</v>
      </c>
      <c r="BE655" s="161">
        <f>IF(A14taxstdlife="n/a","n/a",IF(BE$3&gt;(A14taxstdlife+$E655),((Input!$K$156+Input!$K$122)*$K$7)-SUM($K655:BD655),((Input!$K$156+Input!$K$122)*$K$7)/A14taxstdlife))</f>
        <v>0</v>
      </c>
      <c r="BF655" s="161">
        <f>IF(A14taxstdlife="n/a","n/a",IF(BF$3&gt;(A14taxstdlife+$E655),((Input!$K$156+Input!$K$122)*$K$7)-SUM($K655:BE655),((Input!$K$156+Input!$K$122)*$K$7)/A14taxstdlife))</f>
        <v>0</v>
      </c>
      <c r="BG655" s="161">
        <f>IF(A14taxstdlife="n/a","n/a",IF(BG$3&gt;(A14taxstdlife+$E655),((Input!$K$156+Input!$K$122)*$K$7)-SUM($K655:BF655),((Input!$K$156+Input!$K$122)*$K$7)/A14taxstdlife))</f>
        <v>0</v>
      </c>
      <c r="BH655" s="161">
        <f>IF(A14taxstdlife="n/a","n/a",IF(BH$3&gt;(A14taxstdlife+$E655),((Input!$K$156+Input!$K$122)*$K$7)-SUM($K655:BG655),((Input!$K$156+Input!$K$122)*$K$7)/A14taxstdlife))</f>
        <v>0</v>
      </c>
      <c r="BI655" s="161">
        <f>IF(A14taxstdlife="n/a","n/a",IF(BI$3&gt;(A14taxstdlife+$E655),((Input!$K$156+Input!$K$122)*$K$7)-SUM($K655:BH655),((Input!$K$156+Input!$K$122)*$K$7)/A14taxstdlife))</f>
        <v>0</v>
      </c>
      <c r="BJ655" s="19"/>
      <c r="BK655" s="19"/>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s="5" customFormat="1" hidden="1" outlineLevel="2" x14ac:dyDescent="0.2">
      <c r="A656" s="19"/>
      <c r="B656" s="19"/>
      <c r="C656" s="35"/>
      <c r="D656" s="469"/>
      <c r="E656" s="281">
        <v>6</v>
      </c>
      <c r="F656" s="37"/>
      <c r="G656" s="305"/>
      <c r="H656" s="307"/>
      <c r="I656" s="307"/>
      <c r="J656" s="307"/>
      <c r="K656" s="307"/>
      <c r="L656" s="306"/>
      <c r="M656" s="161">
        <f>IF(A14taxstdlife="n/a","n/a",IF(M$3&gt;(A14taxstdlife+$E656),((Input!$L$156+Input!$L$122)*$L$7)-SUM($L656:L656),((Input!$L$156+Input!$L$122)*$L$7)/A14taxstdlife))</f>
        <v>0</v>
      </c>
      <c r="N656" s="161">
        <f>IF(A14taxstdlife="n/a","n/a",IF(N$3&gt;(A14taxstdlife+$E656),((Input!$L$156+Input!$L$122)*$L$7)-SUM($L656:M656),((Input!$L$156+Input!$L$122)*$L$7)/A14taxstdlife))</f>
        <v>0</v>
      </c>
      <c r="O656" s="161">
        <f>IF(A14taxstdlife="n/a","n/a",IF(O$3&gt;(A14taxstdlife+$E656),((Input!$L$156+Input!$L$122)*$L$7)-SUM($L656:N656),((Input!$L$156+Input!$L$122)*$L$7)/A14taxstdlife))</f>
        <v>0</v>
      </c>
      <c r="P656" s="161">
        <f>IF(A14taxstdlife="n/a","n/a",IF(P$3&gt;(A14taxstdlife+$E656),((Input!$L$156+Input!$L$122)*$L$7)-SUM($L656:O656),((Input!$L$156+Input!$L$122)*$L$7)/A14taxstdlife))</f>
        <v>0</v>
      </c>
      <c r="Q656" s="161">
        <f>IF(A14taxstdlife="n/a","n/a",IF(Q$3&gt;(A14taxstdlife+$E656),((Input!$L$156+Input!$L$122)*$L$7)-SUM($L656:P656),((Input!$L$156+Input!$L$122)*$L$7)/A14taxstdlife))</f>
        <v>0</v>
      </c>
      <c r="R656" s="161">
        <f>IF(A14taxstdlife="n/a","n/a",IF(R$3&gt;(A14taxstdlife+$E656),((Input!$L$156+Input!$L$122)*$L$7)-SUM($L656:Q656),((Input!$L$156+Input!$L$122)*$L$7)/A14taxstdlife))</f>
        <v>0</v>
      </c>
      <c r="S656" s="161">
        <f>IF(A14taxstdlife="n/a","n/a",IF(S$3&gt;(A14taxstdlife+$E656),((Input!$L$156+Input!$L$122)*$L$7)-SUM($L656:R656),((Input!$L$156+Input!$L$122)*$L$7)/A14taxstdlife))</f>
        <v>0</v>
      </c>
      <c r="T656" s="161">
        <f>IF(A14taxstdlife="n/a","n/a",IF(T$3&gt;(A14taxstdlife+$E656),((Input!$L$156+Input!$L$122)*$L$7)-SUM($L656:S656),((Input!$L$156+Input!$L$122)*$L$7)/A14taxstdlife))</f>
        <v>0</v>
      </c>
      <c r="U656" s="161">
        <f>IF(A14taxstdlife="n/a","n/a",IF(U$3&gt;(A14taxstdlife+$E656),((Input!$L$156+Input!$L$122)*$L$7)-SUM($L656:T656),((Input!$L$156+Input!$L$122)*$L$7)/A14taxstdlife))</f>
        <v>0</v>
      </c>
      <c r="V656" s="161">
        <f>IF(A14taxstdlife="n/a","n/a",IF(V$3&gt;(A14taxstdlife+$E656),((Input!$L$156+Input!$L$122)*$L$7)-SUM($L656:U656),((Input!$L$156+Input!$L$122)*$L$7)/A14taxstdlife))</f>
        <v>0</v>
      </c>
      <c r="W656" s="161">
        <f>IF(A14taxstdlife="n/a","n/a",IF(W$3&gt;(A14taxstdlife+$E656),((Input!$L$156+Input!$L$122)*$L$7)-SUM($L656:V656),((Input!$L$156+Input!$L$122)*$L$7)/A14taxstdlife))</f>
        <v>0</v>
      </c>
      <c r="X656" s="161">
        <f>IF(A14taxstdlife="n/a","n/a",IF(X$3&gt;(A14taxstdlife+$E656),((Input!$L$156+Input!$L$122)*$L$7)-SUM($L656:W656),((Input!$L$156+Input!$L$122)*$L$7)/A14taxstdlife))</f>
        <v>0</v>
      </c>
      <c r="Y656" s="161">
        <f>IF(A14taxstdlife="n/a","n/a",IF(Y$3&gt;(A14taxstdlife+$E656),((Input!$L$156+Input!$L$122)*$L$7)-SUM($L656:X656),((Input!$L$156+Input!$L$122)*$L$7)/A14taxstdlife))</f>
        <v>0</v>
      </c>
      <c r="Z656" s="161">
        <f>IF(A14taxstdlife="n/a","n/a",IF(Z$3&gt;(A14taxstdlife+$E656),((Input!$L$156+Input!$L$122)*$L$7)-SUM($L656:Y656),((Input!$L$156+Input!$L$122)*$L$7)/A14taxstdlife))</f>
        <v>0</v>
      </c>
      <c r="AA656" s="161">
        <f>IF(A14taxstdlife="n/a","n/a",IF(AA$3&gt;(A14taxstdlife+$E656),((Input!$L$156+Input!$L$122)*$L$7)-SUM($L656:Z656),((Input!$L$156+Input!$L$122)*$L$7)/A14taxstdlife))</f>
        <v>0</v>
      </c>
      <c r="AB656" s="161">
        <f>IF(A14taxstdlife="n/a","n/a",IF(AB$3&gt;(A14taxstdlife+$E656),((Input!$L$156+Input!$L$122)*$L$7)-SUM($L656:AA656),((Input!$L$156+Input!$L$122)*$L$7)/A14taxstdlife))</f>
        <v>0</v>
      </c>
      <c r="AC656" s="161">
        <f>IF(A14taxstdlife="n/a","n/a",IF(AC$3&gt;(A14taxstdlife+$E656),((Input!$L$156+Input!$L$122)*$L$7)-SUM($L656:AB656),((Input!$L$156+Input!$L$122)*$L$7)/A14taxstdlife))</f>
        <v>0</v>
      </c>
      <c r="AD656" s="161">
        <f>IF(A14taxstdlife="n/a","n/a",IF(AD$3&gt;(A14taxstdlife+$E656),((Input!$L$156+Input!$L$122)*$L$7)-SUM($L656:AC656),((Input!$L$156+Input!$L$122)*$L$7)/A14taxstdlife))</f>
        <v>0</v>
      </c>
      <c r="AE656" s="161">
        <f>IF(A14taxstdlife="n/a","n/a",IF(AE$3&gt;(A14taxstdlife+$E656),((Input!$L$156+Input!$L$122)*$L$7)-SUM($L656:AD656),((Input!$L$156+Input!$L$122)*$L$7)/A14taxstdlife))</f>
        <v>0</v>
      </c>
      <c r="AF656" s="161">
        <f>IF(A14taxstdlife="n/a","n/a",IF(AF$3&gt;(A14taxstdlife+$E656),((Input!$L$156+Input!$L$122)*$L$7)-SUM($L656:AE656),((Input!$L$156+Input!$L$122)*$L$7)/A14taxstdlife))</f>
        <v>0</v>
      </c>
      <c r="AG656" s="161">
        <f>IF(A14taxstdlife="n/a","n/a",IF(AG$3&gt;(A14taxstdlife+$E656),((Input!$L$156+Input!$L$122)*$L$7)-SUM($L656:AF656),((Input!$L$156+Input!$L$122)*$L$7)/A14taxstdlife))</f>
        <v>0</v>
      </c>
      <c r="AH656" s="161">
        <f>IF(A14taxstdlife="n/a","n/a",IF(AH$3&gt;(A14taxstdlife+$E656),((Input!$L$156+Input!$L$122)*$L$7)-SUM($L656:AG656),((Input!$L$156+Input!$L$122)*$L$7)/A14taxstdlife))</f>
        <v>0</v>
      </c>
      <c r="AI656" s="161">
        <f>IF(A14taxstdlife="n/a","n/a",IF(AI$3&gt;(A14taxstdlife+$E656),((Input!$L$156+Input!$L$122)*$L$7)-SUM($L656:AH656),((Input!$L$156+Input!$L$122)*$L$7)/A14taxstdlife))</f>
        <v>0</v>
      </c>
      <c r="AJ656" s="161">
        <f>IF(A14taxstdlife="n/a","n/a",IF(AJ$3&gt;(A14taxstdlife+$E656),((Input!$L$156+Input!$L$122)*$L$7)-SUM($L656:AI656),((Input!$L$156+Input!$L$122)*$L$7)/A14taxstdlife))</f>
        <v>0</v>
      </c>
      <c r="AK656" s="161">
        <f>IF(A14taxstdlife="n/a","n/a",IF(AK$3&gt;(A14taxstdlife+$E656),((Input!$L$156+Input!$L$122)*$L$7)-SUM($L656:AJ656),((Input!$L$156+Input!$L$122)*$L$7)/A14taxstdlife))</f>
        <v>0</v>
      </c>
      <c r="AL656" s="161">
        <f>IF(A14taxstdlife="n/a","n/a",IF(AL$3&gt;(A14taxstdlife+$E656),((Input!$L$156+Input!$L$122)*$L$7)-SUM($L656:AK656),((Input!$L$156+Input!$L$122)*$L$7)/A14taxstdlife))</f>
        <v>0</v>
      </c>
      <c r="AM656" s="161">
        <f>IF(A14taxstdlife="n/a","n/a",IF(AM$3&gt;(A14taxstdlife+$E656),((Input!$L$156+Input!$L$122)*$L$7)-SUM($L656:AL656),((Input!$L$156+Input!$L$122)*$L$7)/A14taxstdlife))</f>
        <v>0</v>
      </c>
      <c r="AN656" s="161">
        <f>IF(A14taxstdlife="n/a","n/a",IF(AN$3&gt;(A14taxstdlife+$E656),((Input!$L$156+Input!$L$122)*$L$7)-SUM($L656:AM656),((Input!$L$156+Input!$L$122)*$L$7)/A14taxstdlife))</f>
        <v>0</v>
      </c>
      <c r="AO656" s="161">
        <f>IF(A14taxstdlife="n/a","n/a",IF(AO$3&gt;(A14taxstdlife+$E656),((Input!$L$156+Input!$L$122)*$L$7)-SUM($L656:AN656),((Input!$L$156+Input!$L$122)*$L$7)/A14taxstdlife))</f>
        <v>0</v>
      </c>
      <c r="AP656" s="161">
        <f>IF(A14taxstdlife="n/a","n/a",IF(AP$3&gt;(A14taxstdlife+$E656),((Input!$L$156+Input!$L$122)*$L$7)-SUM($L656:AO656),((Input!$L$156+Input!$L$122)*$L$7)/A14taxstdlife))</f>
        <v>0</v>
      </c>
      <c r="AQ656" s="161">
        <f>IF(A14taxstdlife="n/a","n/a",IF(AQ$3&gt;(A14taxstdlife+$E656),((Input!$L$156+Input!$L$122)*$L$7)-SUM($L656:AP656),((Input!$L$156+Input!$L$122)*$L$7)/A14taxstdlife))</f>
        <v>0</v>
      </c>
      <c r="AR656" s="161">
        <f>IF(A14taxstdlife="n/a","n/a",IF(AR$3&gt;(A14taxstdlife+$E656),((Input!$L$156+Input!$L$122)*$L$7)-SUM($L656:AQ656),((Input!$L$156+Input!$L$122)*$L$7)/A14taxstdlife))</f>
        <v>0</v>
      </c>
      <c r="AS656" s="161">
        <f>IF(A14taxstdlife="n/a","n/a",IF(AS$3&gt;(A14taxstdlife+$E656),((Input!$L$156+Input!$L$122)*$L$7)-SUM($L656:AR656),((Input!$L$156+Input!$L$122)*$L$7)/A14taxstdlife))</f>
        <v>0</v>
      </c>
      <c r="AT656" s="161">
        <f>IF(A14taxstdlife="n/a","n/a",IF(AT$3&gt;(A14taxstdlife+$E656),((Input!$L$156+Input!$L$122)*$L$7)-SUM($L656:AS656),((Input!$L$156+Input!$L$122)*$L$7)/A14taxstdlife))</f>
        <v>0</v>
      </c>
      <c r="AU656" s="161">
        <f>IF(A14taxstdlife="n/a","n/a",IF(AU$3&gt;(A14taxstdlife+$E656),((Input!$L$156+Input!$L$122)*$L$7)-SUM($L656:AT656),((Input!$L$156+Input!$L$122)*$L$7)/A14taxstdlife))</f>
        <v>0</v>
      </c>
      <c r="AV656" s="161">
        <f>IF(A14taxstdlife="n/a","n/a",IF(AV$3&gt;(A14taxstdlife+$E656),((Input!$L$156+Input!$L$122)*$L$7)-SUM($L656:AU656),((Input!$L$156+Input!$L$122)*$L$7)/A14taxstdlife))</f>
        <v>0</v>
      </c>
      <c r="AW656" s="161">
        <f>IF(A14taxstdlife="n/a","n/a",IF(AW$3&gt;(A14taxstdlife+$E656),((Input!$L$156+Input!$L$122)*$L$7)-SUM($L656:AV656),((Input!$L$156+Input!$L$122)*$L$7)/A14taxstdlife))</f>
        <v>0</v>
      </c>
      <c r="AX656" s="161">
        <f>IF(A14taxstdlife="n/a","n/a",IF(AX$3&gt;(A14taxstdlife+$E656),((Input!$L$156+Input!$L$122)*$L$7)-SUM($L656:AW656),((Input!$L$156+Input!$L$122)*$L$7)/A14taxstdlife))</f>
        <v>0</v>
      </c>
      <c r="AY656" s="161">
        <f>IF(A14taxstdlife="n/a","n/a",IF(AY$3&gt;(A14taxstdlife+$E656),((Input!$L$156+Input!$L$122)*$L$7)-SUM($L656:AX656),((Input!$L$156+Input!$L$122)*$L$7)/A14taxstdlife))</f>
        <v>0</v>
      </c>
      <c r="AZ656" s="161">
        <f>IF(A14taxstdlife="n/a","n/a",IF(AZ$3&gt;(A14taxstdlife+$E656),((Input!$L$156+Input!$L$122)*$L$7)-SUM($L656:AY656),((Input!$L$156+Input!$L$122)*$L$7)/A14taxstdlife))</f>
        <v>0</v>
      </c>
      <c r="BA656" s="161">
        <f>IF(A14taxstdlife="n/a","n/a",IF(BA$3&gt;(A14taxstdlife+$E656),((Input!$L$156+Input!$L$122)*$L$7)-SUM($L656:AZ656),((Input!$L$156+Input!$L$122)*$L$7)/A14taxstdlife))</f>
        <v>0</v>
      </c>
      <c r="BB656" s="161">
        <f>IF(A14taxstdlife="n/a","n/a",IF(BB$3&gt;(A14taxstdlife+$E656),((Input!$L$156+Input!$L$122)*$L$7)-SUM($L656:BA656),((Input!$L$156+Input!$L$122)*$L$7)/A14taxstdlife))</f>
        <v>0</v>
      </c>
      <c r="BC656" s="161">
        <f>IF(A14taxstdlife="n/a","n/a",IF(BC$3&gt;(A14taxstdlife+$E656),((Input!$L$156+Input!$L$122)*$L$7)-SUM($L656:BB656),((Input!$L$156+Input!$L$122)*$L$7)/A14taxstdlife))</f>
        <v>0</v>
      </c>
      <c r="BD656" s="161">
        <f>IF(A14taxstdlife="n/a","n/a",IF(BD$3&gt;(A14taxstdlife+$E656),((Input!$L$156+Input!$L$122)*$L$7)-SUM($L656:BC656),((Input!$L$156+Input!$L$122)*$L$7)/A14taxstdlife))</f>
        <v>0</v>
      </c>
      <c r="BE656" s="161">
        <f>IF(A14taxstdlife="n/a","n/a",IF(BE$3&gt;(A14taxstdlife+$E656),((Input!$L$156+Input!$L$122)*$L$7)-SUM($L656:BD656),((Input!$L$156+Input!$L$122)*$L$7)/A14taxstdlife))</f>
        <v>0</v>
      </c>
      <c r="BF656" s="161">
        <f>IF(A14taxstdlife="n/a","n/a",IF(BF$3&gt;(A14taxstdlife+$E656),((Input!$L$156+Input!$L$122)*$L$7)-SUM($L656:BE656),((Input!$L$156+Input!$L$122)*$L$7)/A14taxstdlife))</f>
        <v>0</v>
      </c>
      <c r="BG656" s="161">
        <f>IF(A14taxstdlife="n/a","n/a",IF(BG$3&gt;(A14taxstdlife+$E656),((Input!$L$156+Input!$L$122)*$L$7)-SUM($L656:BF656),((Input!$L$156+Input!$L$122)*$L$7)/A14taxstdlife))</f>
        <v>0</v>
      </c>
      <c r="BH656" s="161">
        <f>IF(A14taxstdlife="n/a","n/a",IF(BH$3&gt;(A14taxstdlife+$E656),((Input!$L$156+Input!$L$122)*$L$7)-SUM($L656:BG656),((Input!$L$156+Input!$L$122)*$L$7)/A14taxstdlife))</f>
        <v>0</v>
      </c>
      <c r="BI656" s="161">
        <f>IF(A14taxstdlife="n/a","n/a",IF(BI$3&gt;(A14taxstdlife+$E656),((Input!$L$156+Input!$L$122)*$L$7)-SUM($L656:BH656),((Input!$L$156+Input!$L$122)*$L$7)/A14taxstdlife))</f>
        <v>0</v>
      </c>
      <c r="BJ656" s="19"/>
      <c r="BK656" s="19"/>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s="5" customFormat="1" hidden="1" outlineLevel="2" x14ac:dyDescent="0.2">
      <c r="A657" s="19"/>
      <c r="B657" s="19"/>
      <c r="C657" s="35"/>
      <c r="D657" s="469"/>
      <c r="E657" s="281">
        <v>7</v>
      </c>
      <c r="F657" s="37"/>
      <c r="G657" s="305"/>
      <c r="H657" s="307"/>
      <c r="I657" s="307"/>
      <c r="J657" s="307"/>
      <c r="K657" s="307"/>
      <c r="L657" s="307"/>
      <c r="M657" s="306"/>
      <c r="N657" s="161">
        <f>IF(A14taxstdlife="n/a","n/a",IF(N$3&gt;(A14taxstdlife+$E657),((Input!$M$156+Input!$M$122)*$M$7)-SUM($M657:M657),((Input!$M$156+Input!$M$122)*$M$7)/A14taxstdlife))</f>
        <v>0</v>
      </c>
      <c r="O657" s="161">
        <f>IF(A14taxstdlife="n/a","n/a",IF(O$3&gt;(A14taxstdlife+$E657),((Input!$M$156+Input!$M$122)*$M$7)-SUM($M657:N657),((Input!$M$156+Input!$M$122)*$M$7)/A14taxstdlife))</f>
        <v>0</v>
      </c>
      <c r="P657" s="161">
        <f>IF(A14taxstdlife="n/a","n/a",IF(P$3&gt;(A14taxstdlife+$E657),((Input!$M$156+Input!$M$122)*$M$7)-SUM($M657:O657),((Input!$M$156+Input!$M$122)*$M$7)/A14taxstdlife))</f>
        <v>0</v>
      </c>
      <c r="Q657" s="161">
        <f>IF(A14taxstdlife="n/a","n/a",IF(Q$3&gt;(A14taxstdlife+$E657),((Input!$M$156+Input!$M$122)*$M$7)-SUM($M657:P657),((Input!$M$156+Input!$M$122)*$M$7)/A14taxstdlife))</f>
        <v>0</v>
      </c>
      <c r="R657" s="161">
        <f>IF(A14taxstdlife="n/a","n/a",IF(R$3&gt;(A14taxstdlife+$E657),((Input!$M$156+Input!$M$122)*$M$7)-SUM($M657:Q657),((Input!$M$156+Input!$M$122)*$M$7)/A14taxstdlife))</f>
        <v>0</v>
      </c>
      <c r="S657" s="161">
        <f>IF(A14taxstdlife="n/a","n/a",IF(S$3&gt;(A14taxstdlife+$E657),((Input!$M$156+Input!$M$122)*$M$7)-SUM($M657:R657),((Input!$M$156+Input!$M$122)*$M$7)/A14taxstdlife))</f>
        <v>0</v>
      </c>
      <c r="T657" s="161">
        <f>IF(A14taxstdlife="n/a","n/a",IF(T$3&gt;(A14taxstdlife+$E657),((Input!$M$156+Input!$M$122)*$M$7)-SUM($M657:S657),((Input!$M$156+Input!$M$122)*$M$7)/A14taxstdlife))</f>
        <v>0</v>
      </c>
      <c r="U657" s="161">
        <f>IF(A14taxstdlife="n/a","n/a",IF(U$3&gt;(A14taxstdlife+$E657),((Input!$M$156+Input!$M$122)*$M$7)-SUM($M657:T657),((Input!$M$156+Input!$M$122)*$M$7)/A14taxstdlife))</f>
        <v>0</v>
      </c>
      <c r="V657" s="161">
        <f>IF(A14taxstdlife="n/a","n/a",IF(V$3&gt;(A14taxstdlife+$E657),((Input!$M$156+Input!$M$122)*$M$7)-SUM($M657:U657),((Input!$M$156+Input!$M$122)*$M$7)/A14taxstdlife))</f>
        <v>0</v>
      </c>
      <c r="W657" s="161">
        <f>IF(A14taxstdlife="n/a","n/a",IF(W$3&gt;(A14taxstdlife+$E657),((Input!$M$156+Input!$M$122)*$M$7)-SUM($M657:V657),((Input!$M$156+Input!$M$122)*$M$7)/A14taxstdlife))</f>
        <v>0</v>
      </c>
      <c r="X657" s="161">
        <f>IF(A14taxstdlife="n/a","n/a",IF(X$3&gt;(A14taxstdlife+$E657),((Input!$M$156+Input!$M$122)*$M$7)-SUM($M657:W657),((Input!$M$156+Input!$M$122)*$M$7)/A14taxstdlife))</f>
        <v>0</v>
      </c>
      <c r="Y657" s="161">
        <f>IF(A14taxstdlife="n/a","n/a",IF(Y$3&gt;(A14taxstdlife+$E657),((Input!$M$156+Input!$M$122)*$M$7)-SUM($M657:X657),((Input!$M$156+Input!$M$122)*$M$7)/A14taxstdlife))</f>
        <v>0</v>
      </c>
      <c r="Z657" s="161">
        <f>IF(A14taxstdlife="n/a","n/a",IF(Z$3&gt;(A14taxstdlife+$E657),((Input!$M$156+Input!$M$122)*$M$7)-SUM($M657:Y657),((Input!$M$156+Input!$M$122)*$M$7)/A14taxstdlife))</f>
        <v>0</v>
      </c>
      <c r="AA657" s="161">
        <f>IF(A14taxstdlife="n/a","n/a",IF(AA$3&gt;(A14taxstdlife+$E657),((Input!$M$156+Input!$M$122)*$M$7)-SUM($M657:Z657),((Input!$M$156+Input!$M$122)*$M$7)/A14taxstdlife))</f>
        <v>0</v>
      </c>
      <c r="AB657" s="161">
        <f>IF(A14taxstdlife="n/a","n/a",IF(AB$3&gt;(A14taxstdlife+$E657),((Input!$M$156+Input!$M$122)*$M$7)-SUM($M657:AA657),((Input!$M$156+Input!$M$122)*$M$7)/A14taxstdlife))</f>
        <v>0</v>
      </c>
      <c r="AC657" s="161">
        <f>IF(A14taxstdlife="n/a","n/a",IF(AC$3&gt;(A14taxstdlife+$E657),((Input!$M$156+Input!$M$122)*$M$7)-SUM($M657:AB657),((Input!$M$156+Input!$M$122)*$M$7)/A14taxstdlife))</f>
        <v>0</v>
      </c>
      <c r="AD657" s="161">
        <f>IF(A14taxstdlife="n/a","n/a",IF(AD$3&gt;(A14taxstdlife+$E657),((Input!$M$156+Input!$M$122)*$M$7)-SUM($M657:AC657),((Input!$M$156+Input!$M$122)*$M$7)/A14taxstdlife))</f>
        <v>0</v>
      </c>
      <c r="AE657" s="161">
        <f>IF(A14taxstdlife="n/a","n/a",IF(AE$3&gt;(A14taxstdlife+$E657),((Input!$M$156+Input!$M$122)*$M$7)-SUM($M657:AD657),((Input!$M$156+Input!$M$122)*$M$7)/A14taxstdlife))</f>
        <v>0</v>
      </c>
      <c r="AF657" s="161">
        <f>IF(A14taxstdlife="n/a","n/a",IF(AF$3&gt;(A14taxstdlife+$E657),((Input!$M$156+Input!$M$122)*$M$7)-SUM($M657:AE657),((Input!$M$156+Input!$M$122)*$M$7)/A14taxstdlife))</f>
        <v>0</v>
      </c>
      <c r="AG657" s="161">
        <f>IF(A14taxstdlife="n/a","n/a",IF(AG$3&gt;(A14taxstdlife+$E657),((Input!$M$156+Input!$M$122)*$M$7)-SUM($M657:AF657),((Input!$M$156+Input!$M$122)*$M$7)/A14taxstdlife))</f>
        <v>0</v>
      </c>
      <c r="AH657" s="161">
        <f>IF(A14taxstdlife="n/a","n/a",IF(AH$3&gt;(A14taxstdlife+$E657),((Input!$M$156+Input!$M$122)*$M$7)-SUM($M657:AG657),((Input!$M$156+Input!$M$122)*$M$7)/A14taxstdlife))</f>
        <v>0</v>
      </c>
      <c r="AI657" s="161">
        <f>IF(A14taxstdlife="n/a","n/a",IF(AI$3&gt;(A14taxstdlife+$E657),((Input!$M$156+Input!$M$122)*$M$7)-SUM($M657:AH657),((Input!$M$156+Input!$M$122)*$M$7)/A14taxstdlife))</f>
        <v>0</v>
      </c>
      <c r="AJ657" s="161">
        <f>IF(A14taxstdlife="n/a","n/a",IF(AJ$3&gt;(A14taxstdlife+$E657),((Input!$M$156+Input!$M$122)*$M$7)-SUM($M657:AI657),((Input!$M$156+Input!$M$122)*$M$7)/A14taxstdlife))</f>
        <v>0</v>
      </c>
      <c r="AK657" s="161">
        <f>IF(A14taxstdlife="n/a","n/a",IF(AK$3&gt;(A14taxstdlife+$E657),((Input!$M$156+Input!$M$122)*$M$7)-SUM($M657:AJ657),((Input!$M$156+Input!$M$122)*$M$7)/A14taxstdlife))</f>
        <v>0</v>
      </c>
      <c r="AL657" s="161">
        <f>IF(A14taxstdlife="n/a","n/a",IF(AL$3&gt;(A14taxstdlife+$E657),((Input!$M$156+Input!$M$122)*$M$7)-SUM($M657:AK657),((Input!$M$156+Input!$M$122)*$M$7)/A14taxstdlife))</f>
        <v>0</v>
      </c>
      <c r="AM657" s="161">
        <f>IF(A14taxstdlife="n/a","n/a",IF(AM$3&gt;(A14taxstdlife+$E657),((Input!$M$156+Input!$M$122)*$M$7)-SUM($M657:AL657),((Input!$M$156+Input!$M$122)*$M$7)/A14taxstdlife))</f>
        <v>0</v>
      </c>
      <c r="AN657" s="161">
        <f>IF(A14taxstdlife="n/a","n/a",IF(AN$3&gt;(A14taxstdlife+$E657),((Input!$M$156+Input!$M$122)*$M$7)-SUM($M657:AM657),((Input!$M$156+Input!$M$122)*$M$7)/A14taxstdlife))</f>
        <v>0</v>
      </c>
      <c r="AO657" s="161">
        <f>IF(A14taxstdlife="n/a","n/a",IF(AO$3&gt;(A14taxstdlife+$E657),((Input!$M$156+Input!$M$122)*$M$7)-SUM($M657:AN657),((Input!$M$156+Input!$M$122)*$M$7)/A14taxstdlife))</f>
        <v>0</v>
      </c>
      <c r="AP657" s="161">
        <f>IF(A14taxstdlife="n/a","n/a",IF(AP$3&gt;(A14taxstdlife+$E657),((Input!$M$156+Input!$M$122)*$M$7)-SUM($M657:AO657),((Input!$M$156+Input!$M$122)*$M$7)/A14taxstdlife))</f>
        <v>0</v>
      </c>
      <c r="AQ657" s="161">
        <f>IF(A14taxstdlife="n/a","n/a",IF(AQ$3&gt;(A14taxstdlife+$E657),((Input!$M$156+Input!$M$122)*$M$7)-SUM($M657:AP657),((Input!$M$156+Input!$M$122)*$M$7)/A14taxstdlife))</f>
        <v>0</v>
      </c>
      <c r="AR657" s="161">
        <f>IF(A14taxstdlife="n/a","n/a",IF(AR$3&gt;(A14taxstdlife+$E657),((Input!$M$156+Input!$M$122)*$M$7)-SUM($M657:AQ657),((Input!$M$156+Input!$M$122)*$M$7)/A14taxstdlife))</f>
        <v>0</v>
      </c>
      <c r="AS657" s="161">
        <f>IF(A14taxstdlife="n/a","n/a",IF(AS$3&gt;(A14taxstdlife+$E657),((Input!$M$156+Input!$M$122)*$M$7)-SUM($M657:AR657),((Input!$M$156+Input!$M$122)*$M$7)/A14taxstdlife))</f>
        <v>0</v>
      </c>
      <c r="AT657" s="161">
        <f>IF(A14taxstdlife="n/a","n/a",IF(AT$3&gt;(A14taxstdlife+$E657),((Input!$M$156+Input!$M$122)*$M$7)-SUM($M657:AS657),((Input!$M$156+Input!$M$122)*$M$7)/A14taxstdlife))</f>
        <v>0</v>
      </c>
      <c r="AU657" s="161">
        <f>IF(A14taxstdlife="n/a","n/a",IF(AU$3&gt;(A14taxstdlife+$E657),((Input!$M$156+Input!$M$122)*$M$7)-SUM($M657:AT657),((Input!$M$156+Input!$M$122)*$M$7)/A14taxstdlife))</f>
        <v>0</v>
      </c>
      <c r="AV657" s="161">
        <f>IF(A14taxstdlife="n/a","n/a",IF(AV$3&gt;(A14taxstdlife+$E657),((Input!$M$156+Input!$M$122)*$M$7)-SUM($M657:AU657),((Input!$M$156+Input!$M$122)*$M$7)/A14taxstdlife))</f>
        <v>0</v>
      </c>
      <c r="AW657" s="161">
        <f>IF(A14taxstdlife="n/a","n/a",IF(AW$3&gt;(A14taxstdlife+$E657),((Input!$M$156+Input!$M$122)*$M$7)-SUM($M657:AV657),((Input!$M$156+Input!$M$122)*$M$7)/A14taxstdlife))</f>
        <v>0</v>
      </c>
      <c r="AX657" s="161">
        <f>IF(A14taxstdlife="n/a","n/a",IF(AX$3&gt;(A14taxstdlife+$E657),((Input!$M$156+Input!$M$122)*$M$7)-SUM($M657:AW657),((Input!$M$156+Input!$M$122)*$M$7)/A14taxstdlife))</f>
        <v>0</v>
      </c>
      <c r="AY657" s="161">
        <f>IF(A14taxstdlife="n/a","n/a",IF(AY$3&gt;(A14taxstdlife+$E657),((Input!$M$156+Input!$M$122)*$M$7)-SUM($M657:AX657),((Input!$M$156+Input!$M$122)*$M$7)/A14taxstdlife))</f>
        <v>0</v>
      </c>
      <c r="AZ657" s="161">
        <f>IF(A14taxstdlife="n/a","n/a",IF(AZ$3&gt;(A14taxstdlife+$E657),((Input!$M$156+Input!$M$122)*$M$7)-SUM($M657:AY657),((Input!$M$156+Input!$M$122)*$M$7)/A14taxstdlife))</f>
        <v>0</v>
      </c>
      <c r="BA657" s="161">
        <f>IF(A14taxstdlife="n/a","n/a",IF(BA$3&gt;(A14taxstdlife+$E657),((Input!$M$156+Input!$M$122)*$M$7)-SUM($M657:AZ657),((Input!$M$156+Input!$M$122)*$M$7)/A14taxstdlife))</f>
        <v>0</v>
      </c>
      <c r="BB657" s="161">
        <f>IF(A14taxstdlife="n/a","n/a",IF(BB$3&gt;(A14taxstdlife+$E657),((Input!$M$156+Input!$M$122)*$M$7)-SUM($M657:BA657),((Input!$M$156+Input!$M$122)*$M$7)/A14taxstdlife))</f>
        <v>0</v>
      </c>
      <c r="BC657" s="161">
        <f>IF(A14taxstdlife="n/a","n/a",IF(BC$3&gt;(A14taxstdlife+$E657),((Input!$M$156+Input!$M$122)*$M$7)-SUM($M657:BB657),((Input!$M$156+Input!$M$122)*$M$7)/A14taxstdlife))</f>
        <v>0</v>
      </c>
      <c r="BD657" s="161">
        <f>IF(A14taxstdlife="n/a","n/a",IF(BD$3&gt;(A14taxstdlife+$E657),((Input!$M$156+Input!$M$122)*$M$7)-SUM($M657:BC657),((Input!$M$156+Input!$M$122)*$M$7)/A14taxstdlife))</f>
        <v>0</v>
      </c>
      <c r="BE657" s="161">
        <f>IF(A14taxstdlife="n/a","n/a",IF(BE$3&gt;(A14taxstdlife+$E657),((Input!$M$156+Input!$M$122)*$M$7)-SUM($M657:BD657),((Input!$M$156+Input!$M$122)*$M$7)/A14taxstdlife))</f>
        <v>0</v>
      </c>
      <c r="BF657" s="161">
        <f>IF(A14taxstdlife="n/a","n/a",IF(BF$3&gt;(A14taxstdlife+$E657),((Input!$M$156+Input!$M$122)*$M$7)-SUM($M657:BE657),((Input!$M$156+Input!$M$122)*$M$7)/A14taxstdlife))</f>
        <v>0</v>
      </c>
      <c r="BG657" s="161">
        <f>IF(A14taxstdlife="n/a","n/a",IF(BG$3&gt;(A14taxstdlife+$E657),((Input!$M$156+Input!$M$122)*$M$7)-SUM($M657:BF657),((Input!$M$156+Input!$M$122)*$M$7)/A14taxstdlife))</f>
        <v>0</v>
      </c>
      <c r="BH657" s="161">
        <f>IF(A14taxstdlife="n/a","n/a",IF(BH$3&gt;(A14taxstdlife+$E657),((Input!$M$156+Input!$M$122)*$M$7)-SUM($M657:BG657),((Input!$M$156+Input!$M$122)*$M$7)/A14taxstdlife))</f>
        <v>0</v>
      </c>
      <c r="BI657" s="161">
        <f>IF(A14taxstdlife="n/a","n/a",IF(BI$3&gt;(A14taxstdlife+$E657),((Input!$M$156+Input!$M$122)*$M$7)-SUM($M657:BH657),((Input!$M$156+Input!$M$122)*$M$7)/A14taxstdlife))</f>
        <v>0</v>
      </c>
      <c r="BJ657" s="19"/>
      <c r="BK657" s="19"/>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s="5" customFormat="1" hidden="1" outlineLevel="2" x14ac:dyDescent="0.2">
      <c r="A658" s="19"/>
      <c r="B658" s="19"/>
      <c r="C658" s="35"/>
      <c r="D658" s="469"/>
      <c r="E658" s="281">
        <v>8</v>
      </c>
      <c r="F658" s="37"/>
      <c r="G658" s="305"/>
      <c r="H658" s="307"/>
      <c r="I658" s="307"/>
      <c r="J658" s="307"/>
      <c r="K658" s="307"/>
      <c r="L658" s="307"/>
      <c r="M658" s="307"/>
      <c r="N658" s="306"/>
      <c r="O658" s="161">
        <f>IF(A14taxstdlife="n/a","n/a",IF(O$3&gt;(A14taxstdlife+$E658),((Input!$N$156+Input!$N$122)*$N$7)-SUM($N658:N658),((Input!$N$156+Input!$N$122)*$N$7)/A14taxstdlife))</f>
        <v>0</v>
      </c>
      <c r="P658" s="161">
        <f>IF(A14taxstdlife="n/a","n/a",IF(P$3&gt;(A14taxstdlife+$E658),((Input!$N$156+Input!$N$122)*$N$7)-SUM($N658:O658),((Input!$N$156+Input!$N$122)*$N$7)/A14taxstdlife))</f>
        <v>0</v>
      </c>
      <c r="Q658" s="161">
        <f>IF(A14taxstdlife="n/a","n/a",IF(Q$3&gt;(A14taxstdlife+$E658),((Input!$N$156+Input!$N$122)*$N$7)-SUM($N658:P658),((Input!$N$156+Input!$N$122)*$N$7)/A14taxstdlife))</f>
        <v>0</v>
      </c>
      <c r="R658" s="161">
        <f>IF(A14taxstdlife="n/a","n/a",IF(R$3&gt;(A14taxstdlife+$E658),((Input!$N$156+Input!$N$122)*$N$7)-SUM($N658:Q658),((Input!$N$156+Input!$N$122)*$N$7)/A14taxstdlife))</f>
        <v>0</v>
      </c>
      <c r="S658" s="161">
        <f>IF(A14taxstdlife="n/a","n/a",IF(S$3&gt;(A14taxstdlife+$E658),((Input!$N$156+Input!$N$122)*$N$7)-SUM($N658:R658),((Input!$N$156+Input!$N$122)*$N$7)/A14taxstdlife))</f>
        <v>0</v>
      </c>
      <c r="T658" s="161">
        <f>IF(A14taxstdlife="n/a","n/a",IF(T$3&gt;(A14taxstdlife+$E658),((Input!$N$156+Input!$N$122)*$N$7)-SUM($N658:S658),((Input!$N$156+Input!$N$122)*$N$7)/A14taxstdlife))</f>
        <v>0</v>
      </c>
      <c r="U658" s="161">
        <f>IF(A14taxstdlife="n/a","n/a",IF(U$3&gt;(A14taxstdlife+$E658),((Input!$N$156+Input!$N$122)*$N$7)-SUM($N658:T658),((Input!$N$156+Input!$N$122)*$N$7)/A14taxstdlife))</f>
        <v>0</v>
      </c>
      <c r="V658" s="161">
        <f>IF(A14taxstdlife="n/a","n/a",IF(V$3&gt;(A14taxstdlife+$E658),((Input!$N$156+Input!$N$122)*$N$7)-SUM($N658:U658),((Input!$N$156+Input!$N$122)*$N$7)/A14taxstdlife))</f>
        <v>0</v>
      </c>
      <c r="W658" s="161">
        <f>IF(A14taxstdlife="n/a","n/a",IF(W$3&gt;(A14taxstdlife+$E658),((Input!$N$156+Input!$N$122)*$N$7)-SUM($N658:V658),((Input!$N$156+Input!$N$122)*$N$7)/A14taxstdlife))</f>
        <v>0</v>
      </c>
      <c r="X658" s="161">
        <f>IF(A14taxstdlife="n/a","n/a",IF(X$3&gt;(A14taxstdlife+$E658),((Input!$N$156+Input!$N$122)*$N$7)-SUM($N658:W658),((Input!$N$156+Input!$N$122)*$N$7)/A14taxstdlife))</f>
        <v>0</v>
      </c>
      <c r="Y658" s="161">
        <f>IF(A14taxstdlife="n/a","n/a",IF(Y$3&gt;(A14taxstdlife+$E658),((Input!$N$156+Input!$N$122)*$N$7)-SUM($N658:X658),((Input!$N$156+Input!$N$122)*$N$7)/A14taxstdlife))</f>
        <v>0</v>
      </c>
      <c r="Z658" s="161">
        <f>IF(A14taxstdlife="n/a","n/a",IF(Z$3&gt;(A14taxstdlife+$E658),((Input!$N$156+Input!$N$122)*$N$7)-SUM($N658:Y658),((Input!$N$156+Input!$N$122)*$N$7)/A14taxstdlife))</f>
        <v>0</v>
      </c>
      <c r="AA658" s="161">
        <f>IF(A14taxstdlife="n/a","n/a",IF(AA$3&gt;(A14taxstdlife+$E658),((Input!$N$156+Input!$N$122)*$N$7)-SUM($N658:Z658),((Input!$N$156+Input!$N$122)*$N$7)/A14taxstdlife))</f>
        <v>0</v>
      </c>
      <c r="AB658" s="161">
        <f>IF(A14taxstdlife="n/a","n/a",IF(AB$3&gt;(A14taxstdlife+$E658),((Input!$N$156+Input!$N$122)*$N$7)-SUM($N658:AA658),((Input!$N$156+Input!$N$122)*$N$7)/A14taxstdlife))</f>
        <v>0</v>
      </c>
      <c r="AC658" s="161">
        <f>IF(A14taxstdlife="n/a","n/a",IF(AC$3&gt;(A14taxstdlife+$E658),((Input!$N$156+Input!$N$122)*$N$7)-SUM($N658:AB658),((Input!$N$156+Input!$N$122)*$N$7)/A14taxstdlife))</f>
        <v>0</v>
      </c>
      <c r="AD658" s="161">
        <f>IF(A14taxstdlife="n/a","n/a",IF(AD$3&gt;(A14taxstdlife+$E658),((Input!$N$156+Input!$N$122)*$N$7)-SUM($N658:AC658),((Input!$N$156+Input!$N$122)*$N$7)/A14taxstdlife))</f>
        <v>0</v>
      </c>
      <c r="AE658" s="161">
        <f>IF(A14taxstdlife="n/a","n/a",IF(AE$3&gt;(A14taxstdlife+$E658),((Input!$N$156+Input!$N$122)*$N$7)-SUM($N658:AD658),((Input!$N$156+Input!$N$122)*$N$7)/A14taxstdlife))</f>
        <v>0</v>
      </c>
      <c r="AF658" s="161">
        <f>IF(A14taxstdlife="n/a","n/a",IF(AF$3&gt;(A14taxstdlife+$E658),((Input!$N$156+Input!$N$122)*$N$7)-SUM($N658:AE658),((Input!$N$156+Input!$N$122)*$N$7)/A14taxstdlife))</f>
        <v>0</v>
      </c>
      <c r="AG658" s="161">
        <f>IF(A14taxstdlife="n/a","n/a",IF(AG$3&gt;(A14taxstdlife+$E658),((Input!$N$156+Input!$N$122)*$N$7)-SUM($N658:AF658),((Input!$N$156+Input!$N$122)*$N$7)/A14taxstdlife))</f>
        <v>0</v>
      </c>
      <c r="AH658" s="161">
        <f>IF(A14taxstdlife="n/a","n/a",IF(AH$3&gt;(A14taxstdlife+$E658),((Input!$N$156+Input!$N$122)*$N$7)-SUM($N658:AG658),((Input!$N$156+Input!$N$122)*$N$7)/A14taxstdlife))</f>
        <v>0</v>
      </c>
      <c r="AI658" s="161">
        <f>IF(A14taxstdlife="n/a","n/a",IF(AI$3&gt;(A14taxstdlife+$E658),((Input!$N$156+Input!$N$122)*$N$7)-SUM($N658:AH658),((Input!$N$156+Input!$N$122)*$N$7)/A14taxstdlife))</f>
        <v>0</v>
      </c>
      <c r="AJ658" s="161">
        <f>IF(A14taxstdlife="n/a","n/a",IF(AJ$3&gt;(A14taxstdlife+$E658),((Input!$N$156+Input!$N$122)*$N$7)-SUM($N658:AI658),((Input!$N$156+Input!$N$122)*$N$7)/A14taxstdlife))</f>
        <v>0</v>
      </c>
      <c r="AK658" s="161">
        <f>IF(A14taxstdlife="n/a","n/a",IF(AK$3&gt;(A14taxstdlife+$E658),((Input!$N$156+Input!$N$122)*$N$7)-SUM($N658:AJ658),((Input!$N$156+Input!$N$122)*$N$7)/A14taxstdlife))</f>
        <v>0</v>
      </c>
      <c r="AL658" s="161">
        <f>IF(A14taxstdlife="n/a","n/a",IF(AL$3&gt;(A14taxstdlife+$E658),((Input!$N$156+Input!$N$122)*$N$7)-SUM($N658:AK658),((Input!$N$156+Input!$N$122)*$N$7)/A14taxstdlife))</f>
        <v>0</v>
      </c>
      <c r="AM658" s="161">
        <f>IF(A14taxstdlife="n/a","n/a",IF(AM$3&gt;(A14taxstdlife+$E658),((Input!$N$156+Input!$N$122)*$N$7)-SUM($N658:AL658),((Input!$N$156+Input!$N$122)*$N$7)/A14taxstdlife))</f>
        <v>0</v>
      </c>
      <c r="AN658" s="161">
        <f>IF(A14taxstdlife="n/a","n/a",IF(AN$3&gt;(A14taxstdlife+$E658),((Input!$N$156+Input!$N$122)*$N$7)-SUM($N658:AM658),((Input!$N$156+Input!$N$122)*$N$7)/A14taxstdlife))</f>
        <v>0</v>
      </c>
      <c r="AO658" s="161">
        <f>IF(A14taxstdlife="n/a","n/a",IF(AO$3&gt;(A14taxstdlife+$E658),((Input!$N$156+Input!$N$122)*$N$7)-SUM($N658:AN658),((Input!$N$156+Input!$N$122)*$N$7)/A14taxstdlife))</f>
        <v>0</v>
      </c>
      <c r="AP658" s="161">
        <f>IF(A14taxstdlife="n/a","n/a",IF(AP$3&gt;(A14taxstdlife+$E658),((Input!$N$156+Input!$N$122)*$N$7)-SUM($N658:AO658),((Input!$N$156+Input!$N$122)*$N$7)/A14taxstdlife))</f>
        <v>0</v>
      </c>
      <c r="AQ658" s="161">
        <f>IF(A14taxstdlife="n/a","n/a",IF(AQ$3&gt;(A14taxstdlife+$E658),((Input!$N$156+Input!$N$122)*$N$7)-SUM($N658:AP658),((Input!$N$156+Input!$N$122)*$N$7)/A14taxstdlife))</f>
        <v>0</v>
      </c>
      <c r="AR658" s="161">
        <f>IF(A14taxstdlife="n/a","n/a",IF(AR$3&gt;(A14taxstdlife+$E658),((Input!$N$156+Input!$N$122)*$N$7)-SUM($N658:AQ658),((Input!$N$156+Input!$N$122)*$N$7)/A14taxstdlife))</f>
        <v>0</v>
      </c>
      <c r="AS658" s="161">
        <f>IF(A14taxstdlife="n/a","n/a",IF(AS$3&gt;(A14taxstdlife+$E658),((Input!$N$156+Input!$N$122)*$N$7)-SUM($N658:AR658),((Input!$N$156+Input!$N$122)*$N$7)/A14taxstdlife))</f>
        <v>0</v>
      </c>
      <c r="AT658" s="161">
        <f>IF(A14taxstdlife="n/a","n/a",IF(AT$3&gt;(A14taxstdlife+$E658),((Input!$N$156+Input!$N$122)*$N$7)-SUM($N658:AS658),((Input!$N$156+Input!$N$122)*$N$7)/A14taxstdlife))</f>
        <v>0</v>
      </c>
      <c r="AU658" s="161">
        <f>IF(A14taxstdlife="n/a","n/a",IF(AU$3&gt;(A14taxstdlife+$E658),((Input!$N$156+Input!$N$122)*$N$7)-SUM($N658:AT658),((Input!$N$156+Input!$N$122)*$N$7)/A14taxstdlife))</f>
        <v>0</v>
      </c>
      <c r="AV658" s="161">
        <f>IF(A14taxstdlife="n/a","n/a",IF(AV$3&gt;(A14taxstdlife+$E658),((Input!$N$156+Input!$N$122)*$N$7)-SUM($N658:AU658),((Input!$N$156+Input!$N$122)*$N$7)/A14taxstdlife))</f>
        <v>0</v>
      </c>
      <c r="AW658" s="161">
        <f>IF(A14taxstdlife="n/a","n/a",IF(AW$3&gt;(A14taxstdlife+$E658),((Input!$N$156+Input!$N$122)*$N$7)-SUM($N658:AV658),((Input!$N$156+Input!$N$122)*$N$7)/A14taxstdlife))</f>
        <v>0</v>
      </c>
      <c r="AX658" s="161">
        <f>IF(A14taxstdlife="n/a","n/a",IF(AX$3&gt;(A14taxstdlife+$E658),((Input!$N$156+Input!$N$122)*$N$7)-SUM($N658:AW658),((Input!$N$156+Input!$N$122)*$N$7)/A14taxstdlife))</f>
        <v>0</v>
      </c>
      <c r="AY658" s="161">
        <f>IF(A14taxstdlife="n/a","n/a",IF(AY$3&gt;(A14taxstdlife+$E658),((Input!$N$156+Input!$N$122)*$N$7)-SUM($N658:AX658),((Input!$N$156+Input!$N$122)*$N$7)/A14taxstdlife))</f>
        <v>0</v>
      </c>
      <c r="AZ658" s="161">
        <f>IF(A14taxstdlife="n/a","n/a",IF(AZ$3&gt;(A14taxstdlife+$E658),((Input!$N$156+Input!$N$122)*$N$7)-SUM($N658:AY658),((Input!$N$156+Input!$N$122)*$N$7)/A14taxstdlife))</f>
        <v>0</v>
      </c>
      <c r="BA658" s="161">
        <f>IF(A14taxstdlife="n/a","n/a",IF(BA$3&gt;(A14taxstdlife+$E658),((Input!$N$156+Input!$N$122)*$N$7)-SUM($N658:AZ658),((Input!$N$156+Input!$N$122)*$N$7)/A14taxstdlife))</f>
        <v>0</v>
      </c>
      <c r="BB658" s="161">
        <f>IF(A14taxstdlife="n/a","n/a",IF(BB$3&gt;(A14taxstdlife+$E658),((Input!$N$156+Input!$N$122)*$N$7)-SUM($N658:BA658),((Input!$N$156+Input!$N$122)*$N$7)/A14taxstdlife))</f>
        <v>0</v>
      </c>
      <c r="BC658" s="161">
        <f>IF(A14taxstdlife="n/a","n/a",IF(BC$3&gt;(A14taxstdlife+$E658),((Input!$N$156+Input!$N$122)*$N$7)-SUM($N658:BB658),((Input!$N$156+Input!$N$122)*$N$7)/A14taxstdlife))</f>
        <v>0</v>
      </c>
      <c r="BD658" s="161">
        <f>IF(A14taxstdlife="n/a","n/a",IF(BD$3&gt;(A14taxstdlife+$E658),((Input!$N$156+Input!$N$122)*$N$7)-SUM($N658:BC658),((Input!$N$156+Input!$N$122)*$N$7)/A14taxstdlife))</f>
        <v>0</v>
      </c>
      <c r="BE658" s="161">
        <f>IF(A14taxstdlife="n/a","n/a",IF(BE$3&gt;(A14taxstdlife+$E658),((Input!$N$156+Input!$N$122)*$N$7)-SUM($N658:BD658),((Input!$N$156+Input!$N$122)*$N$7)/A14taxstdlife))</f>
        <v>0</v>
      </c>
      <c r="BF658" s="161">
        <f>IF(A14taxstdlife="n/a","n/a",IF(BF$3&gt;(A14taxstdlife+$E658),((Input!$N$156+Input!$N$122)*$N$7)-SUM($N658:BE658),((Input!$N$156+Input!$N$122)*$N$7)/A14taxstdlife))</f>
        <v>0</v>
      </c>
      <c r="BG658" s="161">
        <f>IF(A14taxstdlife="n/a","n/a",IF(BG$3&gt;(A14taxstdlife+$E658),((Input!$N$156+Input!$N$122)*$N$7)-SUM($N658:BF658),((Input!$N$156+Input!$N$122)*$N$7)/A14taxstdlife))</f>
        <v>0</v>
      </c>
      <c r="BH658" s="161">
        <f>IF(A14taxstdlife="n/a","n/a",IF(BH$3&gt;(A14taxstdlife+$E658),((Input!$N$156+Input!$N$122)*$N$7)-SUM($N658:BG658),((Input!$N$156+Input!$N$122)*$N$7)/A14taxstdlife))</f>
        <v>0</v>
      </c>
      <c r="BI658" s="161">
        <f>IF(A14taxstdlife="n/a","n/a",IF(BI$3&gt;(A14taxstdlife+$E658),((Input!$N$156+Input!$N$122)*$N$7)-SUM($N658:BH658),((Input!$N$156+Input!$N$122)*$N$7)/A14taxstdlife))</f>
        <v>0</v>
      </c>
      <c r="BJ658" s="19"/>
      <c r="BK658" s="19"/>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s="5" customFormat="1" hidden="1" outlineLevel="2" x14ac:dyDescent="0.2">
      <c r="A659" s="19"/>
      <c r="B659" s="19"/>
      <c r="C659" s="35"/>
      <c r="D659" s="469"/>
      <c r="E659" s="281">
        <v>9</v>
      </c>
      <c r="F659" s="37"/>
      <c r="G659" s="305"/>
      <c r="H659" s="307"/>
      <c r="I659" s="307"/>
      <c r="J659" s="307"/>
      <c r="K659" s="307"/>
      <c r="L659" s="307"/>
      <c r="M659" s="307"/>
      <c r="N659" s="307"/>
      <c r="O659" s="306"/>
      <c r="P659" s="161">
        <f>IF(A14taxstdlife="n/a","n/a",IF(P$3&gt;(A14taxstdlife+$E659),((Input!$O$156+Input!$O$122)*$O$7)-SUM($O659:O659),((Input!$O$156+Input!$O$122)*$O$7)/A14taxstdlife))</f>
        <v>0</v>
      </c>
      <c r="Q659" s="161">
        <f>IF(A14taxstdlife="n/a","n/a",IF(Q$3&gt;(A14taxstdlife+$E659),((Input!$O$156+Input!$O$122)*$O$7)-SUM($O659:P659),((Input!$O$156+Input!$O$122)*$O$7)/A14taxstdlife))</f>
        <v>0</v>
      </c>
      <c r="R659" s="161">
        <f>IF(A14taxstdlife="n/a","n/a",IF(R$3&gt;(A14taxstdlife+$E659),((Input!$O$156+Input!$O$122)*$O$7)-SUM($O659:Q659),((Input!$O$156+Input!$O$122)*$O$7)/A14taxstdlife))</f>
        <v>0</v>
      </c>
      <c r="S659" s="161">
        <f>IF(A14taxstdlife="n/a","n/a",IF(S$3&gt;(A14taxstdlife+$E659),((Input!$O$156+Input!$O$122)*$O$7)-SUM($O659:R659),((Input!$O$156+Input!$O$122)*$O$7)/A14taxstdlife))</f>
        <v>0</v>
      </c>
      <c r="T659" s="161">
        <f>IF(A14taxstdlife="n/a","n/a",IF(T$3&gt;(A14taxstdlife+$E659),((Input!$O$156+Input!$O$122)*$O$7)-SUM($O659:S659),((Input!$O$156+Input!$O$122)*$O$7)/A14taxstdlife))</f>
        <v>0</v>
      </c>
      <c r="U659" s="161">
        <f>IF(A14taxstdlife="n/a","n/a",IF(U$3&gt;(A14taxstdlife+$E659),((Input!$O$156+Input!$O$122)*$O$7)-SUM($O659:T659),((Input!$O$156+Input!$O$122)*$O$7)/A14taxstdlife))</f>
        <v>0</v>
      </c>
      <c r="V659" s="161">
        <f>IF(A14taxstdlife="n/a","n/a",IF(V$3&gt;(A14taxstdlife+$E659),((Input!$O$156+Input!$O$122)*$O$7)-SUM($O659:U659),((Input!$O$156+Input!$O$122)*$O$7)/A14taxstdlife))</f>
        <v>0</v>
      </c>
      <c r="W659" s="161">
        <f>IF(A14taxstdlife="n/a","n/a",IF(W$3&gt;(A14taxstdlife+$E659),((Input!$O$156+Input!$O$122)*$O$7)-SUM($O659:V659),((Input!$O$156+Input!$O$122)*$O$7)/A14taxstdlife))</f>
        <v>0</v>
      </c>
      <c r="X659" s="161">
        <f>IF(A14taxstdlife="n/a","n/a",IF(X$3&gt;(A14taxstdlife+$E659),((Input!$O$156+Input!$O$122)*$O$7)-SUM($O659:W659),((Input!$O$156+Input!$O$122)*$O$7)/A14taxstdlife))</f>
        <v>0</v>
      </c>
      <c r="Y659" s="161">
        <f>IF(A14taxstdlife="n/a","n/a",IF(Y$3&gt;(A14taxstdlife+$E659),((Input!$O$156+Input!$O$122)*$O$7)-SUM($O659:X659),((Input!$O$156+Input!$O$122)*$O$7)/A14taxstdlife))</f>
        <v>0</v>
      </c>
      <c r="Z659" s="161">
        <f>IF(A14taxstdlife="n/a","n/a",IF(Z$3&gt;(A14taxstdlife+$E659),((Input!$O$156+Input!$O$122)*$O$7)-SUM($O659:Y659),((Input!$O$156+Input!$O$122)*$O$7)/A14taxstdlife))</f>
        <v>0</v>
      </c>
      <c r="AA659" s="161">
        <f>IF(A14taxstdlife="n/a","n/a",IF(AA$3&gt;(A14taxstdlife+$E659),((Input!$O$156+Input!$O$122)*$O$7)-SUM($O659:Z659),((Input!$O$156+Input!$O$122)*$O$7)/A14taxstdlife))</f>
        <v>0</v>
      </c>
      <c r="AB659" s="161">
        <f>IF(A14taxstdlife="n/a","n/a",IF(AB$3&gt;(A14taxstdlife+$E659),((Input!$O$156+Input!$O$122)*$O$7)-SUM($O659:AA659),((Input!$O$156+Input!$O$122)*$O$7)/A14taxstdlife))</f>
        <v>0</v>
      </c>
      <c r="AC659" s="161">
        <f>IF(A14taxstdlife="n/a","n/a",IF(AC$3&gt;(A14taxstdlife+$E659),((Input!$O$156+Input!$O$122)*$O$7)-SUM($O659:AB659),((Input!$O$156+Input!$O$122)*$O$7)/A14taxstdlife))</f>
        <v>0</v>
      </c>
      <c r="AD659" s="161">
        <f>IF(A14taxstdlife="n/a","n/a",IF(AD$3&gt;(A14taxstdlife+$E659),((Input!$O$156+Input!$O$122)*$O$7)-SUM($O659:AC659),((Input!$O$156+Input!$O$122)*$O$7)/A14taxstdlife))</f>
        <v>0</v>
      </c>
      <c r="AE659" s="161">
        <f>IF(A14taxstdlife="n/a","n/a",IF(AE$3&gt;(A14taxstdlife+$E659),((Input!$O$156+Input!$O$122)*$O$7)-SUM($O659:AD659),((Input!$O$156+Input!$O$122)*$O$7)/A14taxstdlife))</f>
        <v>0</v>
      </c>
      <c r="AF659" s="161">
        <f>IF(A14taxstdlife="n/a","n/a",IF(AF$3&gt;(A14taxstdlife+$E659),((Input!$O$156+Input!$O$122)*$O$7)-SUM($O659:AE659),((Input!$O$156+Input!$O$122)*$O$7)/A14taxstdlife))</f>
        <v>0</v>
      </c>
      <c r="AG659" s="161">
        <f>IF(A14taxstdlife="n/a","n/a",IF(AG$3&gt;(A14taxstdlife+$E659),((Input!$O$156+Input!$O$122)*$O$7)-SUM($O659:AF659),((Input!$O$156+Input!$O$122)*$O$7)/A14taxstdlife))</f>
        <v>0</v>
      </c>
      <c r="AH659" s="161">
        <f>IF(A14taxstdlife="n/a","n/a",IF(AH$3&gt;(A14taxstdlife+$E659),((Input!$O$156+Input!$O$122)*$O$7)-SUM($O659:AG659),((Input!$O$156+Input!$O$122)*$O$7)/A14taxstdlife))</f>
        <v>0</v>
      </c>
      <c r="AI659" s="161">
        <f>IF(A14taxstdlife="n/a","n/a",IF(AI$3&gt;(A14taxstdlife+$E659),((Input!$O$156+Input!$O$122)*$O$7)-SUM($O659:AH659),((Input!$O$156+Input!$O$122)*$O$7)/A14taxstdlife))</f>
        <v>0</v>
      </c>
      <c r="AJ659" s="161">
        <f>IF(A14taxstdlife="n/a","n/a",IF(AJ$3&gt;(A14taxstdlife+$E659),((Input!$O$156+Input!$O$122)*$O$7)-SUM($O659:AI659),((Input!$O$156+Input!$O$122)*$O$7)/A14taxstdlife))</f>
        <v>0</v>
      </c>
      <c r="AK659" s="161">
        <f>IF(A14taxstdlife="n/a","n/a",IF(AK$3&gt;(A14taxstdlife+$E659),((Input!$O$156+Input!$O$122)*$O$7)-SUM($O659:AJ659),((Input!$O$156+Input!$O$122)*$O$7)/A14taxstdlife))</f>
        <v>0</v>
      </c>
      <c r="AL659" s="161">
        <f>IF(A14taxstdlife="n/a","n/a",IF(AL$3&gt;(A14taxstdlife+$E659),((Input!$O$156+Input!$O$122)*$O$7)-SUM($O659:AK659),((Input!$O$156+Input!$O$122)*$O$7)/A14taxstdlife))</f>
        <v>0</v>
      </c>
      <c r="AM659" s="161">
        <f>IF(A14taxstdlife="n/a","n/a",IF(AM$3&gt;(A14taxstdlife+$E659),((Input!$O$156+Input!$O$122)*$O$7)-SUM($O659:AL659),((Input!$O$156+Input!$O$122)*$O$7)/A14taxstdlife))</f>
        <v>0</v>
      </c>
      <c r="AN659" s="161">
        <f>IF(A14taxstdlife="n/a","n/a",IF(AN$3&gt;(A14taxstdlife+$E659),((Input!$O$156+Input!$O$122)*$O$7)-SUM($O659:AM659),((Input!$O$156+Input!$O$122)*$O$7)/A14taxstdlife))</f>
        <v>0</v>
      </c>
      <c r="AO659" s="161">
        <f>IF(A14taxstdlife="n/a","n/a",IF(AO$3&gt;(A14taxstdlife+$E659),((Input!$O$156+Input!$O$122)*$O$7)-SUM($O659:AN659),((Input!$O$156+Input!$O$122)*$O$7)/A14taxstdlife))</f>
        <v>0</v>
      </c>
      <c r="AP659" s="161">
        <f>IF(A14taxstdlife="n/a","n/a",IF(AP$3&gt;(A14taxstdlife+$E659),((Input!$O$156+Input!$O$122)*$O$7)-SUM($O659:AO659),((Input!$O$156+Input!$O$122)*$O$7)/A14taxstdlife))</f>
        <v>0</v>
      </c>
      <c r="AQ659" s="161">
        <f>IF(A14taxstdlife="n/a","n/a",IF(AQ$3&gt;(A14taxstdlife+$E659),((Input!$O$156+Input!$O$122)*$O$7)-SUM($O659:AP659),((Input!$O$156+Input!$O$122)*$O$7)/A14taxstdlife))</f>
        <v>0</v>
      </c>
      <c r="AR659" s="161">
        <f>IF(A14taxstdlife="n/a","n/a",IF(AR$3&gt;(A14taxstdlife+$E659),((Input!$O$156+Input!$O$122)*$O$7)-SUM($O659:AQ659),((Input!$O$156+Input!$O$122)*$O$7)/A14taxstdlife))</f>
        <v>0</v>
      </c>
      <c r="AS659" s="161">
        <f>IF(A14taxstdlife="n/a","n/a",IF(AS$3&gt;(A14taxstdlife+$E659),((Input!$O$156+Input!$O$122)*$O$7)-SUM($O659:AR659),((Input!$O$156+Input!$O$122)*$O$7)/A14taxstdlife))</f>
        <v>0</v>
      </c>
      <c r="AT659" s="161">
        <f>IF(A14taxstdlife="n/a","n/a",IF(AT$3&gt;(A14taxstdlife+$E659),((Input!$O$156+Input!$O$122)*$O$7)-SUM($O659:AS659),((Input!$O$156+Input!$O$122)*$O$7)/A14taxstdlife))</f>
        <v>0</v>
      </c>
      <c r="AU659" s="161">
        <f>IF(A14taxstdlife="n/a","n/a",IF(AU$3&gt;(A14taxstdlife+$E659),((Input!$O$156+Input!$O$122)*$O$7)-SUM($O659:AT659),((Input!$O$156+Input!$O$122)*$O$7)/A14taxstdlife))</f>
        <v>0</v>
      </c>
      <c r="AV659" s="161">
        <f>IF(A14taxstdlife="n/a","n/a",IF(AV$3&gt;(A14taxstdlife+$E659),((Input!$O$156+Input!$O$122)*$O$7)-SUM($O659:AU659),((Input!$O$156+Input!$O$122)*$O$7)/A14taxstdlife))</f>
        <v>0</v>
      </c>
      <c r="AW659" s="161">
        <f>IF(A14taxstdlife="n/a","n/a",IF(AW$3&gt;(A14taxstdlife+$E659),((Input!$O$156+Input!$O$122)*$O$7)-SUM($O659:AV659),((Input!$O$156+Input!$O$122)*$O$7)/A14taxstdlife))</f>
        <v>0</v>
      </c>
      <c r="AX659" s="161">
        <f>IF(A14taxstdlife="n/a","n/a",IF(AX$3&gt;(A14taxstdlife+$E659),((Input!$O$156+Input!$O$122)*$O$7)-SUM($O659:AW659),((Input!$O$156+Input!$O$122)*$O$7)/A14taxstdlife))</f>
        <v>0</v>
      </c>
      <c r="AY659" s="161">
        <f>IF(A14taxstdlife="n/a","n/a",IF(AY$3&gt;(A14taxstdlife+$E659),((Input!$O$156+Input!$O$122)*$O$7)-SUM($O659:AX659),((Input!$O$156+Input!$O$122)*$O$7)/A14taxstdlife))</f>
        <v>0</v>
      </c>
      <c r="AZ659" s="161">
        <f>IF(A14taxstdlife="n/a","n/a",IF(AZ$3&gt;(A14taxstdlife+$E659),((Input!$O$156+Input!$O$122)*$O$7)-SUM($O659:AY659),((Input!$O$156+Input!$O$122)*$O$7)/A14taxstdlife))</f>
        <v>0</v>
      </c>
      <c r="BA659" s="161">
        <f>IF(A14taxstdlife="n/a","n/a",IF(BA$3&gt;(A14taxstdlife+$E659),((Input!$O$156+Input!$O$122)*$O$7)-SUM($O659:AZ659),((Input!$O$156+Input!$O$122)*$O$7)/A14taxstdlife))</f>
        <v>0</v>
      </c>
      <c r="BB659" s="161">
        <f>IF(A14taxstdlife="n/a","n/a",IF(BB$3&gt;(A14taxstdlife+$E659),((Input!$O$156+Input!$O$122)*$O$7)-SUM($O659:BA659),((Input!$O$156+Input!$O$122)*$O$7)/A14taxstdlife))</f>
        <v>0</v>
      </c>
      <c r="BC659" s="161">
        <f>IF(A14taxstdlife="n/a","n/a",IF(BC$3&gt;(A14taxstdlife+$E659),((Input!$O$156+Input!$O$122)*$O$7)-SUM($O659:BB659),((Input!$O$156+Input!$O$122)*$O$7)/A14taxstdlife))</f>
        <v>0</v>
      </c>
      <c r="BD659" s="161">
        <f>IF(A14taxstdlife="n/a","n/a",IF(BD$3&gt;(A14taxstdlife+$E659),((Input!$O$156+Input!$O$122)*$O$7)-SUM($O659:BC659),((Input!$O$156+Input!$O$122)*$O$7)/A14taxstdlife))</f>
        <v>0</v>
      </c>
      <c r="BE659" s="161">
        <f>IF(A14taxstdlife="n/a","n/a",IF(BE$3&gt;(A14taxstdlife+$E659),((Input!$O$156+Input!$O$122)*$O$7)-SUM($O659:BD659),((Input!$O$156+Input!$O$122)*$O$7)/A14taxstdlife))</f>
        <v>0</v>
      </c>
      <c r="BF659" s="161">
        <f>IF(A14taxstdlife="n/a","n/a",IF(BF$3&gt;(A14taxstdlife+$E659),((Input!$O$156+Input!$O$122)*$O$7)-SUM($O659:BE659),((Input!$O$156+Input!$O$122)*$O$7)/A14taxstdlife))</f>
        <v>0</v>
      </c>
      <c r="BG659" s="161">
        <f>IF(A14taxstdlife="n/a","n/a",IF(BG$3&gt;(A14taxstdlife+$E659),((Input!$O$156+Input!$O$122)*$O$7)-SUM($O659:BF659),((Input!$O$156+Input!$O$122)*$O$7)/A14taxstdlife))</f>
        <v>0</v>
      </c>
      <c r="BH659" s="161">
        <f>IF(A14taxstdlife="n/a","n/a",IF(BH$3&gt;(A14taxstdlife+$E659),((Input!$O$156+Input!$O$122)*$O$7)-SUM($O659:BG659),((Input!$O$156+Input!$O$122)*$O$7)/A14taxstdlife))</f>
        <v>0</v>
      </c>
      <c r="BI659" s="161">
        <f>IF(A14taxstdlife="n/a","n/a",IF(BI$3&gt;(A14taxstdlife+$E659),((Input!$O$156+Input!$O$122)*$O$7)-SUM($O659:BH659),((Input!$O$156+Input!$O$122)*$O$7)/A14taxstdlife))</f>
        <v>0</v>
      </c>
      <c r="BJ659" s="19"/>
      <c r="BK659" s="1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s="5" customFormat="1" hidden="1" outlineLevel="2" x14ac:dyDescent="0.2">
      <c r="A660" s="19"/>
      <c r="B660" s="19"/>
      <c r="C660" s="35"/>
      <c r="D660" s="469"/>
      <c r="E660" s="282">
        <v>10</v>
      </c>
      <c r="F660" s="37"/>
      <c r="G660" s="305"/>
      <c r="H660" s="307"/>
      <c r="I660" s="307"/>
      <c r="J660" s="307"/>
      <c r="K660" s="307"/>
      <c r="L660" s="307"/>
      <c r="M660" s="307"/>
      <c r="N660" s="307"/>
      <c r="O660" s="307"/>
      <c r="P660" s="306"/>
      <c r="Q660" s="161">
        <f>IF(A14taxstdlife="n/a","n/a",IF(Q$3&gt;(A14taxstdlife+$E660),((Input!$P$156+Input!$P$122)*$P$7)-SUM($P660:P660),((Input!$P$156+Input!$P$122)*$P$7)/A14taxstdlife))</f>
        <v>0</v>
      </c>
      <c r="R660" s="161">
        <f>IF(A14taxstdlife="n/a","n/a",IF(R$3&gt;(A14taxstdlife+$E660),((Input!$P$156+Input!$P$122)*$P$7)-SUM($P660:Q660),((Input!$P$156+Input!$P$122)*$P$7)/A14taxstdlife))</f>
        <v>0</v>
      </c>
      <c r="S660" s="161">
        <f>IF(A14taxstdlife="n/a","n/a",IF(S$3&gt;(A14taxstdlife+$E660),((Input!$P$156+Input!$P$122)*$P$7)-SUM($P660:R660),((Input!$P$156+Input!$P$122)*$P$7)/A14taxstdlife))</f>
        <v>0</v>
      </c>
      <c r="T660" s="161">
        <f>IF(A14taxstdlife="n/a","n/a",IF(T$3&gt;(A14taxstdlife+$E660),((Input!$P$156+Input!$P$122)*$P$7)-SUM($P660:S660),((Input!$P$156+Input!$P$122)*$P$7)/A14taxstdlife))</f>
        <v>0</v>
      </c>
      <c r="U660" s="161">
        <f>IF(A14taxstdlife="n/a","n/a",IF(U$3&gt;(A14taxstdlife+$E660),((Input!$P$156+Input!$P$122)*$P$7)-SUM($P660:T660),((Input!$P$156+Input!$P$122)*$P$7)/A14taxstdlife))</f>
        <v>0</v>
      </c>
      <c r="V660" s="161">
        <f>IF(A14taxstdlife="n/a","n/a",IF(V$3&gt;(A14taxstdlife+$E660),((Input!$P$156+Input!$P$122)*$P$7)-SUM($P660:U660),((Input!$P$156+Input!$P$122)*$P$7)/A14taxstdlife))</f>
        <v>0</v>
      </c>
      <c r="W660" s="161">
        <f>IF(A14taxstdlife="n/a","n/a",IF(W$3&gt;(A14taxstdlife+$E660),((Input!$P$156+Input!$P$122)*$P$7)-SUM($P660:V660),((Input!$P$156+Input!$P$122)*$P$7)/A14taxstdlife))</f>
        <v>0</v>
      </c>
      <c r="X660" s="161">
        <f>IF(A14taxstdlife="n/a","n/a",IF(X$3&gt;(A14taxstdlife+$E660),((Input!$P$156+Input!$P$122)*$P$7)-SUM($P660:W660),((Input!$P$156+Input!$P$122)*$P$7)/A14taxstdlife))</f>
        <v>0</v>
      </c>
      <c r="Y660" s="161">
        <f>IF(A14taxstdlife="n/a","n/a",IF(Y$3&gt;(A14taxstdlife+$E660),((Input!$P$156+Input!$P$122)*$P$7)-SUM($P660:X660),((Input!$P$156+Input!$P$122)*$P$7)/A14taxstdlife))</f>
        <v>0</v>
      </c>
      <c r="Z660" s="161">
        <f>IF(A14taxstdlife="n/a","n/a",IF(Z$3&gt;(A14taxstdlife+$E660),((Input!$P$156+Input!$P$122)*$P$7)-SUM($P660:Y660),((Input!$P$156+Input!$P$122)*$P$7)/A14taxstdlife))</f>
        <v>0</v>
      </c>
      <c r="AA660" s="161">
        <f>IF(A14taxstdlife="n/a","n/a",IF(AA$3&gt;(A14taxstdlife+$E660),((Input!$P$156+Input!$P$122)*$P$7)-SUM($P660:Z660),((Input!$P$156+Input!$P$122)*$P$7)/A14taxstdlife))</f>
        <v>0</v>
      </c>
      <c r="AB660" s="161">
        <f>IF(A14taxstdlife="n/a","n/a",IF(AB$3&gt;(A14taxstdlife+$E660),((Input!$P$156+Input!$P$122)*$P$7)-SUM($P660:AA660),((Input!$P$156+Input!$P$122)*$P$7)/A14taxstdlife))</f>
        <v>0</v>
      </c>
      <c r="AC660" s="161">
        <f>IF(A14taxstdlife="n/a","n/a",IF(AC$3&gt;(A14taxstdlife+$E660),((Input!$P$156+Input!$P$122)*$P$7)-SUM($P660:AB660),((Input!$P$156+Input!$P$122)*$P$7)/A14taxstdlife))</f>
        <v>0</v>
      </c>
      <c r="AD660" s="161">
        <f>IF(A14taxstdlife="n/a","n/a",IF(AD$3&gt;(A14taxstdlife+$E660),((Input!$P$156+Input!$P$122)*$P$7)-SUM($P660:AC660),((Input!$P$156+Input!$P$122)*$P$7)/A14taxstdlife))</f>
        <v>0</v>
      </c>
      <c r="AE660" s="161">
        <f>IF(A14taxstdlife="n/a","n/a",IF(AE$3&gt;(A14taxstdlife+$E660),((Input!$P$156+Input!$P$122)*$P$7)-SUM($P660:AD660),((Input!$P$156+Input!$P$122)*$P$7)/A14taxstdlife))</f>
        <v>0</v>
      </c>
      <c r="AF660" s="161">
        <f>IF(A14taxstdlife="n/a","n/a",IF(AF$3&gt;(A14taxstdlife+$E660),((Input!$P$156+Input!$P$122)*$P$7)-SUM($P660:AE660),((Input!$P$156+Input!$P$122)*$P$7)/A14taxstdlife))</f>
        <v>0</v>
      </c>
      <c r="AG660" s="161">
        <f>IF(A14taxstdlife="n/a","n/a",IF(AG$3&gt;(A14taxstdlife+$E660),((Input!$P$156+Input!$P$122)*$P$7)-SUM($P660:AF660),((Input!$P$156+Input!$P$122)*$P$7)/A14taxstdlife))</f>
        <v>0</v>
      </c>
      <c r="AH660" s="161">
        <f>IF(A14taxstdlife="n/a","n/a",IF(AH$3&gt;(A14taxstdlife+$E660),((Input!$P$156+Input!$P$122)*$P$7)-SUM($P660:AG660),((Input!$P$156+Input!$P$122)*$P$7)/A14taxstdlife))</f>
        <v>0</v>
      </c>
      <c r="AI660" s="161">
        <f>IF(A14taxstdlife="n/a","n/a",IF(AI$3&gt;(A14taxstdlife+$E660),((Input!$P$156+Input!$P$122)*$P$7)-SUM($P660:AH660),((Input!$P$156+Input!$P$122)*$P$7)/A14taxstdlife))</f>
        <v>0</v>
      </c>
      <c r="AJ660" s="161">
        <f>IF(A14taxstdlife="n/a","n/a",IF(AJ$3&gt;(A14taxstdlife+$E660),((Input!$P$156+Input!$P$122)*$P$7)-SUM($P660:AI660),((Input!$P$156+Input!$P$122)*$P$7)/A14taxstdlife))</f>
        <v>0</v>
      </c>
      <c r="AK660" s="161">
        <f>IF(A14taxstdlife="n/a","n/a",IF(AK$3&gt;(A14taxstdlife+$E660),((Input!$P$156+Input!$P$122)*$P$7)-SUM($P660:AJ660),((Input!$P$156+Input!$P$122)*$P$7)/A14taxstdlife))</f>
        <v>0</v>
      </c>
      <c r="AL660" s="161">
        <f>IF(A14taxstdlife="n/a","n/a",IF(AL$3&gt;(A14taxstdlife+$E660),((Input!$P$156+Input!$P$122)*$P$7)-SUM($P660:AK660),((Input!$P$156+Input!$P$122)*$P$7)/A14taxstdlife))</f>
        <v>0</v>
      </c>
      <c r="AM660" s="161">
        <f>IF(A14taxstdlife="n/a","n/a",IF(AM$3&gt;(A14taxstdlife+$E660),((Input!$P$156+Input!$P$122)*$P$7)-SUM($P660:AL660),((Input!$P$156+Input!$P$122)*$P$7)/A14taxstdlife))</f>
        <v>0</v>
      </c>
      <c r="AN660" s="161">
        <f>IF(A14taxstdlife="n/a","n/a",IF(AN$3&gt;(A14taxstdlife+$E660),((Input!$P$156+Input!$P$122)*$P$7)-SUM($P660:AM660),((Input!$P$156+Input!$P$122)*$P$7)/A14taxstdlife))</f>
        <v>0</v>
      </c>
      <c r="AO660" s="161">
        <f>IF(A14taxstdlife="n/a","n/a",IF(AO$3&gt;(A14taxstdlife+$E660),((Input!$P$156+Input!$P$122)*$P$7)-SUM($P660:AN660),((Input!$P$156+Input!$P$122)*$P$7)/A14taxstdlife))</f>
        <v>0</v>
      </c>
      <c r="AP660" s="161">
        <f>IF(A14taxstdlife="n/a","n/a",IF(AP$3&gt;(A14taxstdlife+$E660),((Input!$P$156+Input!$P$122)*$P$7)-SUM($P660:AO660),((Input!$P$156+Input!$P$122)*$P$7)/A14taxstdlife))</f>
        <v>0</v>
      </c>
      <c r="AQ660" s="161">
        <f>IF(A14taxstdlife="n/a","n/a",IF(AQ$3&gt;(A14taxstdlife+$E660),((Input!$P$156+Input!$P$122)*$P$7)-SUM($P660:AP660),((Input!$P$156+Input!$P$122)*$P$7)/A14taxstdlife))</f>
        <v>0</v>
      </c>
      <c r="AR660" s="161">
        <f>IF(A14taxstdlife="n/a","n/a",IF(AR$3&gt;(A14taxstdlife+$E660),((Input!$P$156+Input!$P$122)*$P$7)-SUM($P660:AQ660),((Input!$P$156+Input!$P$122)*$P$7)/A14taxstdlife))</f>
        <v>0</v>
      </c>
      <c r="AS660" s="161">
        <f>IF(A14taxstdlife="n/a","n/a",IF(AS$3&gt;(A14taxstdlife+$E660),((Input!$P$156+Input!$P$122)*$P$7)-SUM($P660:AR660),((Input!$P$156+Input!$P$122)*$P$7)/A14taxstdlife))</f>
        <v>0</v>
      </c>
      <c r="AT660" s="161">
        <f>IF(A14taxstdlife="n/a","n/a",IF(AT$3&gt;(A14taxstdlife+$E660),((Input!$P$156+Input!$P$122)*$P$7)-SUM($P660:AS660),((Input!$P$156+Input!$P$122)*$P$7)/A14taxstdlife))</f>
        <v>0</v>
      </c>
      <c r="AU660" s="161">
        <f>IF(A14taxstdlife="n/a","n/a",IF(AU$3&gt;(A14taxstdlife+$E660),((Input!$P$156+Input!$P$122)*$P$7)-SUM($P660:AT660),((Input!$P$156+Input!$P$122)*$P$7)/A14taxstdlife))</f>
        <v>0</v>
      </c>
      <c r="AV660" s="161">
        <f>IF(A14taxstdlife="n/a","n/a",IF(AV$3&gt;(A14taxstdlife+$E660),((Input!$P$156+Input!$P$122)*$P$7)-SUM($P660:AU660),((Input!$P$156+Input!$P$122)*$P$7)/A14taxstdlife))</f>
        <v>0</v>
      </c>
      <c r="AW660" s="161">
        <f>IF(A14taxstdlife="n/a","n/a",IF(AW$3&gt;(A14taxstdlife+$E660),((Input!$P$156+Input!$P$122)*$P$7)-SUM($P660:AV660),((Input!$P$156+Input!$P$122)*$P$7)/A14taxstdlife))</f>
        <v>0</v>
      </c>
      <c r="AX660" s="161">
        <f>IF(A14taxstdlife="n/a","n/a",IF(AX$3&gt;(A14taxstdlife+$E660),((Input!$P$156+Input!$P$122)*$P$7)-SUM($P660:AW660),((Input!$P$156+Input!$P$122)*$P$7)/A14taxstdlife))</f>
        <v>0</v>
      </c>
      <c r="AY660" s="161">
        <f>IF(A14taxstdlife="n/a","n/a",IF(AY$3&gt;(A14taxstdlife+$E660),((Input!$P$156+Input!$P$122)*$P$7)-SUM($P660:AX660),((Input!$P$156+Input!$P$122)*$P$7)/A14taxstdlife))</f>
        <v>0</v>
      </c>
      <c r="AZ660" s="161">
        <f>IF(A14taxstdlife="n/a","n/a",IF(AZ$3&gt;(A14taxstdlife+$E660),((Input!$P$156+Input!$P$122)*$P$7)-SUM($P660:AY660),((Input!$P$156+Input!$P$122)*$P$7)/A14taxstdlife))</f>
        <v>0</v>
      </c>
      <c r="BA660" s="161">
        <f>IF(A14taxstdlife="n/a","n/a",IF(BA$3&gt;(A14taxstdlife+$E660),((Input!$P$156+Input!$P$122)*$P$7)-SUM($P660:AZ660),((Input!$P$156+Input!$P$122)*$P$7)/A14taxstdlife))</f>
        <v>0</v>
      </c>
      <c r="BB660" s="161">
        <f>IF(A14taxstdlife="n/a","n/a",IF(BB$3&gt;(A14taxstdlife+$E660),((Input!$P$156+Input!$P$122)*$P$7)-SUM($P660:BA660),((Input!$P$156+Input!$P$122)*$P$7)/A14taxstdlife))</f>
        <v>0</v>
      </c>
      <c r="BC660" s="161">
        <f>IF(A14taxstdlife="n/a","n/a",IF(BC$3&gt;(A14taxstdlife+$E660),((Input!$P$156+Input!$P$122)*$P$7)-SUM($P660:BB660),((Input!$P$156+Input!$P$122)*$P$7)/A14taxstdlife))</f>
        <v>0</v>
      </c>
      <c r="BD660" s="161">
        <f>IF(A14taxstdlife="n/a","n/a",IF(BD$3&gt;(A14taxstdlife+$E660),((Input!$P$156+Input!$P$122)*$P$7)-SUM($P660:BC660),((Input!$P$156+Input!$P$122)*$P$7)/A14taxstdlife))</f>
        <v>0</v>
      </c>
      <c r="BE660" s="161">
        <f>IF(A14taxstdlife="n/a","n/a",IF(BE$3&gt;(A14taxstdlife+$E660),((Input!$P$156+Input!$P$122)*$P$7)-SUM($P660:BD660),((Input!$P$156+Input!$P$122)*$P$7)/A14taxstdlife))</f>
        <v>0</v>
      </c>
      <c r="BF660" s="161">
        <f>IF(A14taxstdlife="n/a","n/a",IF(BF$3&gt;(A14taxstdlife+$E660),((Input!$P$156+Input!$P$122)*$P$7)-SUM($P660:BE660),((Input!$P$156+Input!$P$122)*$P$7)/A14taxstdlife))</f>
        <v>0</v>
      </c>
      <c r="BG660" s="161">
        <f>IF(A14taxstdlife="n/a","n/a",IF(BG$3&gt;(A14taxstdlife+$E660),((Input!$P$156+Input!$P$122)*$P$7)-SUM($P660:BF660),((Input!$P$156+Input!$P$122)*$P$7)/A14taxstdlife))</f>
        <v>0</v>
      </c>
      <c r="BH660" s="161">
        <f>IF(A14taxstdlife="n/a","n/a",IF(BH$3&gt;(A14taxstdlife+$E660),((Input!$P$156+Input!$P$122)*$P$7)-SUM($P660:BG660),((Input!$P$156+Input!$P$122)*$P$7)/A14taxstdlife))</f>
        <v>0</v>
      </c>
      <c r="BI660" s="161">
        <f>IF(A14taxstdlife="n/a","n/a",IF(BI$3&gt;(A14taxstdlife+$E660),((Input!$P$156+Input!$P$122)*$P$7)-SUM($P660:BH660),((Input!$P$156+Input!$P$122)*$P$7)/A14taxstdlife))</f>
        <v>0</v>
      </c>
      <c r="BJ660" s="19"/>
      <c r="BK660" s="19"/>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s="5" customFormat="1" hidden="1" outlineLevel="1" x14ac:dyDescent="0.2">
      <c r="A661" s="19"/>
      <c r="B661" s="19"/>
      <c r="C661" s="35">
        <f>Asset14</f>
        <v>0</v>
      </c>
      <c r="D661" s="19"/>
      <c r="E661" s="19"/>
      <c r="F661" s="32"/>
      <c r="G661" s="156">
        <f t="shared" ref="G661:AL661" si="132">SUM(G649:G660)</f>
        <v>0</v>
      </c>
      <c r="H661" s="156">
        <f t="shared" si="132"/>
        <v>0</v>
      </c>
      <c r="I661" s="156">
        <f t="shared" si="132"/>
        <v>0</v>
      </c>
      <c r="J661" s="156">
        <f t="shared" si="132"/>
        <v>0</v>
      </c>
      <c r="K661" s="156">
        <f t="shared" si="132"/>
        <v>0</v>
      </c>
      <c r="L661" s="156">
        <f t="shared" si="132"/>
        <v>0</v>
      </c>
      <c r="M661" s="156">
        <f t="shared" si="132"/>
        <v>0</v>
      </c>
      <c r="N661" s="156">
        <f t="shared" si="132"/>
        <v>0</v>
      </c>
      <c r="O661" s="156">
        <f t="shared" si="132"/>
        <v>0</v>
      </c>
      <c r="P661" s="156">
        <f t="shared" si="132"/>
        <v>0</v>
      </c>
      <c r="Q661" s="156">
        <f t="shared" si="132"/>
        <v>0</v>
      </c>
      <c r="R661" s="156">
        <f t="shared" si="132"/>
        <v>0</v>
      </c>
      <c r="S661" s="156">
        <f t="shared" si="132"/>
        <v>0</v>
      </c>
      <c r="T661" s="156">
        <f t="shared" si="132"/>
        <v>0</v>
      </c>
      <c r="U661" s="156">
        <f t="shared" si="132"/>
        <v>0</v>
      </c>
      <c r="V661" s="156">
        <f t="shared" si="132"/>
        <v>0</v>
      </c>
      <c r="W661" s="156">
        <f t="shared" si="132"/>
        <v>0</v>
      </c>
      <c r="X661" s="156">
        <f t="shared" si="132"/>
        <v>0</v>
      </c>
      <c r="Y661" s="156">
        <f t="shared" si="132"/>
        <v>0</v>
      </c>
      <c r="Z661" s="156">
        <f t="shared" si="132"/>
        <v>0</v>
      </c>
      <c r="AA661" s="156">
        <f t="shared" si="132"/>
        <v>0</v>
      </c>
      <c r="AB661" s="156">
        <f t="shared" si="132"/>
        <v>0</v>
      </c>
      <c r="AC661" s="156">
        <f t="shared" si="132"/>
        <v>0</v>
      </c>
      <c r="AD661" s="156">
        <f t="shared" si="132"/>
        <v>0</v>
      </c>
      <c r="AE661" s="156">
        <f t="shared" si="132"/>
        <v>0</v>
      </c>
      <c r="AF661" s="156">
        <f t="shared" si="132"/>
        <v>0</v>
      </c>
      <c r="AG661" s="156">
        <f t="shared" si="132"/>
        <v>0</v>
      </c>
      <c r="AH661" s="156">
        <f t="shared" si="132"/>
        <v>0</v>
      </c>
      <c r="AI661" s="156">
        <f t="shared" si="132"/>
        <v>0</v>
      </c>
      <c r="AJ661" s="156">
        <f t="shared" si="132"/>
        <v>0</v>
      </c>
      <c r="AK661" s="156">
        <f t="shared" si="132"/>
        <v>0</v>
      </c>
      <c r="AL661" s="156">
        <f t="shared" si="132"/>
        <v>0</v>
      </c>
      <c r="AM661" s="156">
        <f t="shared" ref="AM661:BI661" si="133">SUM(AM649:AM660)</f>
        <v>0</v>
      </c>
      <c r="AN661" s="156">
        <f t="shared" si="133"/>
        <v>0</v>
      </c>
      <c r="AO661" s="156">
        <f t="shared" si="133"/>
        <v>0</v>
      </c>
      <c r="AP661" s="156">
        <f t="shared" si="133"/>
        <v>0</v>
      </c>
      <c r="AQ661" s="156">
        <f t="shared" si="133"/>
        <v>0</v>
      </c>
      <c r="AR661" s="156">
        <f t="shared" si="133"/>
        <v>0</v>
      </c>
      <c r="AS661" s="156">
        <f t="shared" si="133"/>
        <v>0</v>
      </c>
      <c r="AT661" s="156">
        <f t="shared" si="133"/>
        <v>0</v>
      </c>
      <c r="AU661" s="156">
        <f t="shared" si="133"/>
        <v>0</v>
      </c>
      <c r="AV661" s="156">
        <f t="shared" si="133"/>
        <v>0</v>
      </c>
      <c r="AW661" s="156">
        <f t="shared" si="133"/>
        <v>0</v>
      </c>
      <c r="AX661" s="156">
        <f t="shared" si="133"/>
        <v>0</v>
      </c>
      <c r="AY661" s="156">
        <f t="shared" si="133"/>
        <v>0</v>
      </c>
      <c r="AZ661" s="156">
        <f t="shared" si="133"/>
        <v>0</v>
      </c>
      <c r="BA661" s="156">
        <f t="shared" si="133"/>
        <v>0</v>
      </c>
      <c r="BB661" s="156">
        <f t="shared" si="133"/>
        <v>0</v>
      </c>
      <c r="BC661" s="156">
        <f t="shared" si="133"/>
        <v>0</v>
      </c>
      <c r="BD661" s="156">
        <f t="shared" si="133"/>
        <v>0</v>
      </c>
      <c r="BE661" s="156">
        <f t="shared" si="133"/>
        <v>0</v>
      </c>
      <c r="BF661" s="156">
        <f t="shared" si="133"/>
        <v>0</v>
      </c>
      <c r="BG661" s="156">
        <f t="shared" si="133"/>
        <v>0</v>
      </c>
      <c r="BH661" s="156">
        <f t="shared" si="133"/>
        <v>0</v>
      </c>
      <c r="BI661" s="156">
        <f t="shared" si="133"/>
        <v>0</v>
      </c>
      <c r="BJ661" s="19"/>
      <c r="BK661" s="19"/>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s="5" customFormat="1" hidden="1" outlineLevel="2" x14ac:dyDescent="0.2">
      <c r="A662" s="19"/>
      <c r="B662" s="42" t="str">
        <f>C674</f>
        <v>Furniture, fittings, plant and equipment</v>
      </c>
      <c r="C662" s="43"/>
      <c r="D662" s="44" t="s">
        <v>72</v>
      </c>
      <c r="E662" s="43"/>
      <c r="F662" s="45"/>
      <c r="G662" s="160">
        <f>IF(G$3&gt;A15taxremlife,A15taxvalue-SUM($F662:F662),IF(A15taxremlife="N/A","n/a",A15taxvalue/A15taxremlife))</f>
        <v>8.6318033720049592E-2</v>
      </c>
      <c r="H662" s="160">
        <f>IF(H$3&gt;A15taxremlife,A15taxvalue-SUM($F662:G662),IF(A15taxremlife="N/A","n/a",A15taxvalue/A15taxremlife))</f>
        <v>8.6318033720049592E-2</v>
      </c>
      <c r="I662" s="160">
        <f>IF(I$3&gt;A15taxremlife,A15taxvalue-SUM($F662:H662),IF(A15taxremlife="N/A","n/a",A15taxvalue/A15taxremlife))</f>
        <v>8.6318033720049592E-2</v>
      </c>
      <c r="J662" s="160">
        <f>IF(J$3&gt;A15taxremlife,A15taxvalue-SUM($F662:I662),IF(A15taxremlife="N/A","n/a",A15taxvalue/A15taxremlife))</f>
        <v>8.6318033720049592E-2</v>
      </c>
      <c r="K662" s="160">
        <f>IF(K$3&gt;A15taxremlife,A15taxvalue-SUM($F662:J662),IF(A15taxremlife="N/A","n/a",A15taxvalue/A15taxremlife))</f>
        <v>8.6318033720049592E-2</v>
      </c>
      <c r="L662" s="160">
        <f>IF(L$3&gt;A15taxremlife,A15taxvalue-SUM($F662:K662),IF(A15taxremlife="N/A","n/a",A15taxvalue/A15taxremlife))</f>
        <v>8.6318033720049592E-2</v>
      </c>
      <c r="M662" s="160">
        <f>IF(M$3&gt;A15taxremlife,A15taxvalue-SUM($F662:L662),IF(A15taxremlife="N/A","n/a",A15taxvalue/A15taxremlife))</f>
        <v>8.6318033720049592E-2</v>
      </c>
      <c r="N662" s="160">
        <f>IF(N$3&gt;A15taxremlife,A15taxvalue-SUM($F662:M662),IF(A15taxremlife="N/A","n/a",A15taxvalue/A15taxremlife))</f>
        <v>5.1792133292388187E-2</v>
      </c>
      <c r="O662" s="160">
        <f>IF(O$3&gt;A15taxremlife,A15taxvalue-SUM($F662:N662),IF(A15taxremlife="N/A","n/a",A15taxvalue/A15taxremlife))</f>
        <v>0</v>
      </c>
      <c r="P662" s="160">
        <f>IF(P$3&gt;A15taxremlife,A15taxvalue-SUM($F662:O662),IF(A15taxremlife="N/A","n/a",A15taxvalue/A15taxremlife))</f>
        <v>0</v>
      </c>
      <c r="Q662" s="160">
        <f>IF(Q$3&gt;A15taxremlife,A15taxvalue-SUM($F662:P662),IF(A15taxremlife="N/A","n/a",A15taxvalue/A15taxremlife))</f>
        <v>0</v>
      </c>
      <c r="R662" s="160">
        <f>IF(R$3&gt;A15taxremlife,A15taxvalue-SUM($F662:Q662),IF(A15taxremlife="N/A","n/a",A15taxvalue/A15taxremlife))</f>
        <v>0</v>
      </c>
      <c r="S662" s="160">
        <f>IF(S$3&gt;A15taxremlife,A15taxvalue-SUM($F662:R662),IF(A15taxremlife="N/A","n/a",A15taxvalue/A15taxremlife))</f>
        <v>0</v>
      </c>
      <c r="T662" s="160">
        <f>IF(T$3&gt;A15taxremlife,A15taxvalue-SUM($F662:S662),IF(A15taxremlife="N/A","n/a",A15taxvalue/A15taxremlife))</f>
        <v>0</v>
      </c>
      <c r="U662" s="160">
        <f>IF(U$3&gt;A15taxremlife,A15taxvalue-SUM($F662:T662),IF(A15taxremlife="N/A","n/a",A15taxvalue/A15taxremlife))</f>
        <v>0</v>
      </c>
      <c r="V662" s="160">
        <f>IF(V$3&gt;A15taxremlife,A15taxvalue-SUM($F662:U662),IF(A15taxremlife="N/A","n/a",A15taxvalue/A15taxremlife))</f>
        <v>0</v>
      </c>
      <c r="W662" s="160">
        <f>IF(W$3&gt;A15taxremlife,A15taxvalue-SUM($F662:V662),IF(A15taxremlife="N/A","n/a",A15taxvalue/A15taxremlife))</f>
        <v>0</v>
      </c>
      <c r="X662" s="160">
        <f>IF(X$3&gt;A15taxremlife,A15taxvalue-SUM($F662:W662),IF(A15taxremlife="N/A","n/a",A15taxvalue/A15taxremlife))</f>
        <v>0</v>
      </c>
      <c r="Y662" s="160">
        <f>IF(Y$3&gt;A15taxremlife,A15taxvalue-SUM($F662:X662),IF(A15taxremlife="N/A","n/a",A15taxvalue/A15taxremlife))</f>
        <v>0</v>
      </c>
      <c r="Z662" s="160">
        <f>IF(Z$3&gt;A15taxremlife,A15taxvalue-SUM($F662:Y662),IF(A15taxremlife="N/A","n/a",A15taxvalue/A15taxremlife))</f>
        <v>0</v>
      </c>
      <c r="AA662" s="160">
        <f>IF(AA$3&gt;A15taxremlife,A15taxvalue-SUM($F662:Z662),IF(A15taxremlife="N/A","n/a",A15taxvalue/A15taxremlife))</f>
        <v>0</v>
      </c>
      <c r="AB662" s="160">
        <f>IF(AB$3&gt;A15taxremlife,A15taxvalue-SUM($F662:AA662),IF(A15taxremlife="N/A","n/a",A15taxvalue/A15taxremlife))</f>
        <v>0</v>
      </c>
      <c r="AC662" s="160">
        <f>IF(AC$3&gt;A15taxremlife,A15taxvalue-SUM($F662:AB662),IF(A15taxremlife="N/A","n/a",A15taxvalue/A15taxremlife))</f>
        <v>0</v>
      </c>
      <c r="AD662" s="160">
        <f>IF(AD$3&gt;A15taxremlife,A15taxvalue-SUM($F662:AC662),IF(A15taxremlife="N/A","n/a",A15taxvalue/A15taxremlife))</f>
        <v>0</v>
      </c>
      <c r="AE662" s="160">
        <f>IF(AE$3&gt;A15taxremlife,A15taxvalue-SUM($F662:AD662),IF(A15taxremlife="N/A","n/a",A15taxvalue/A15taxremlife))</f>
        <v>0</v>
      </c>
      <c r="AF662" s="160">
        <f>IF(AF$3&gt;A15taxremlife,A15taxvalue-SUM($F662:AE662),IF(A15taxremlife="N/A","n/a",A15taxvalue/A15taxremlife))</f>
        <v>0</v>
      </c>
      <c r="AG662" s="160">
        <f>IF(AG$3&gt;A15taxremlife,A15taxvalue-SUM($F662:AF662),IF(A15taxremlife="N/A","n/a",A15taxvalue/A15taxremlife))</f>
        <v>0</v>
      </c>
      <c r="AH662" s="160">
        <f>IF(AH$3&gt;A15taxremlife,A15taxvalue-SUM($F662:AG662),IF(A15taxremlife="N/A","n/a",A15taxvalue/A15taxremlife))</f>
        <v>0</v>
      </c>
      <c r="AI662" s="160">
        <f>IF(AI$3&gt;A15taxremlife,A15taxvalue-SUM($F662:AH662),IF(A15taxremlife="N/A","n/a",A15taxvalue/A15taxremlife))</f>
        <v>0</v>
      </c>
      <c r="AJ662" s="160">
        <f>IF(AJ$3&gt;A15taxremlife,A15taxvalue-SUM($F662:AI662),IF(A15taxremlife="N/A","n/a",A15taxvalue/A15taxremlife))</f>
        <v>0</v>
      </c>
      <c r="AK662" s="160">
        <f>IF(AK$3&gt;A15taxremlife,A15taxvalue-SUM($F662:AJ662),IF(A15taxremlife="N/A","n/a",A15taxvalue/A15taxremlife))</f>
        <v>0</v>
      </c>
      <c r="AL662" s="160">
        <f>IF(AL$3&gt;A15taxremlife,A15taxvalue-SUM($F662:AK662),IF(A15taxremlife="N/A","n/a",A15taxvalue/A15taxremlife))</f>
        <v>0</v>
      </c>
      <c r="AM662" s="160">
        <f>IF(AM$3&gt;A15taxremlife,A15taxvalue-SUM($F662:AL662),IF(A15taxremlife="N/A","n/a",A15taxvalue/A15taxremlife))</f>
        <v>0</v>
      </c>
      <c r="AN662" s="160">
        <f>IF(AN$3&gt;A15taxremlife,A15taxvalue-SUM($F662:AM662),IF(A15taxremlife="N/A","n/a",A15taxvalue/A15taxremlife))</f>
        <v>0</v>
      </c>
      <c r="AO662" s="160">
        <f>IF(AO$3&gt;A15taxremlife,A15taxvalue-SUM($F662:AN662),IF(A15taxremlife="N/A","n/a",A15taxvalue/A15taxremlife))</f>
        <v>0</v>
      </c>
      <c r="AP662" s="160">
        <f>IF(AP$3&gt;A15taxremlife,A15taxvalue-SUM($F662:AO662),IF(A15taxremlife="N/A","n/a",A15taxvalue/A15taxremlife))</f>
        <v>0</v>
      </c>
      <c r="AQ662" s="160">
        <f>IF(AQ$3&gt;A15taxremlife,A15taxvalue-SUM($F662:AP662),IF(A15taxremlife="N/A","n/a",A15taxvalue/A15taxremlife))</f>
        <v>0</v>
      </c>
      <c r="AR662" s="160">
        <f>IF(AR$3&gt;A15taxremlife,A15taxvalue-SUM($F662:AQ662),IF(A15taxremlife="N/A","n/a",A15taxvalue/A15taxremlife))</f>
        <v>0</v>
      </c>
      <c r="AS662" s="160">
        <f>IF(AS$3&gt;A15taxremlife,A15taxvalue-SUM($F662:AR662),IF(A15taxremlife="N/A","n/a",A15taxvalue/A15taxremlife))</f>
        <v>0</v>
      </c>
      <c r="AT662" s="160">
        <f>IF(AT$3&gt;A15taxremlife,A15taxvalue-SUM($F662:AS662),IF(A15taxremlife="N/A","n/a",A15taxvalue/A15taxremlife))</f>
        <v>0</v>
      </c>
      <c r="AU662" s="160">
        <f>IF(AU$3&gt;A15taxremlife,A15taxvalue-SUM($F662:AT662),IF(A15taxremlife="N/A","n/a",A15taxvalue/A15taxremlife))</f>
        <v>0</v>
      </c>
      <c r="AV662" s="160">
        <f>IF(AV$3&gt;A15taxremlife,A15taxvalue-SUM($F662:AU662),IF(A15taxremlife="N/A","n/a",A15taxvalue/A15taxremlife))</f>
        <v>0</v>
      </c>
      <c r="AW662" s="160">
        <f>IF(AW$3&gt;A15taxremlife,A15taxvalue-SUM($F662:AV662),IF(A15taxremlife="N/A","n/a",A15taxvalue/A15taxremlife))</f>
        <v>0</v>
      </c>
      <c r="AX662" s="160">
        <f>IF(AX$3&gt;A15taxremlife,A15taxvalue-SUM($F662:AW662),IF(A15taxremlife="N/A","n/a",A15taxvalue/A15taxremlife))</f>
        <v>0</v>
      </c>
      <c r="AY662" s="160">
        <f>IF(AY$3&gt;A15taxremlife,A15taxvalue-SUM($F662:AX662),IF(A15taxremlife="N/A","n/a",A15taxvalue/A15taxremlife))</f>
        <v>0</v>
      </c>
      <c r="AZ662" s="160">
        <f>IF(AZ$3&gt;A15taxremlife,A15taxvalue-SUM($F662:AY662),IF(A15taxremlife="N/A","n/a",A15taxvalue/A15taxremlife))</f>
        <v>0</v>
      </c>
      <c r="BA662" s="160">
        <f>IF(BA$3&gt;A15taxremlife,A15taxvalue-SUM($F662:AZ662),IF(A15taxremlife="N/A","n/a",A15taxvalue/A15taxremlife))</f>
        <v>0</v>
      </c>
      <c r="BB662" s="160">
        <f>IF(BB$3&gt;A15taxremlife,A15taxvalue-SUM($F662:BA662),IF(A15taxremlife="N/A","n/a",A15taxvalue/A15taxremlife))</f>
        <v>0</v>
      </c>
      <c r="BC662" s="160">
        <f>IF(BC$3&gt;A15taxremlife,A15taxvalue-SUM($F662:BB662),IF(A15taxremlife="N/A","n/a",A15taxvalue/A15taxremlife))</f>
        <v>0</v>
      </c>
      <c r="BD662" s="160">
        <f>IF(BD$3&gt;A15taxremlife,A15taxvalue-SUM($F662:BC662),IF(A15taxremlife="N/A","n/a",A15taxvalue/A15taxremlife))</f>
        <v>0</v>
      </c>
      <c r="BE662" s="160">
        <f>IF(BE$3&gt;A15taxremlife,A15taxvalue-SUM($F662:BD662),IF(A15taxremlife="N/A","n/a",A15taxvalue/A15taxremlife))</f>
        <v>0</v>
      </c>
      <c r="BF662" s="160">
        <f>IF(BF$3&gt;A15taxremlife,A15taxvalue-SUM($F662:BE662),IF(A15taxremlife="N/A","n/a",A15taxvalue/A15taxremlife))</f>
        <v>0</v>
      </c>
      <c r="BG662" s="160">
        <f>IF(BG$3&gt;A15taxremlife,A15taxvalue-SUM($F662:BF662),IF(A15taxremlife="N/A","n/a",A15taxvalue/A15taxremlife))</f>
        <v>0</v>
      </c>
      <c r="BH662" s="160">
        <f>IF(BH$3&gt;A15taxremlife,A15taxvalue-SUM($F662:BG662),IF(A15taxremlife="N/A","n/a",A15taxvalue/A15taxremlife))</f>
        <v>0</v>
      </c>
      <c r="BI662" s="160">
        <f>IF(BI$3&gt;A15taxremlife,A15taxvalue-SUM($F662:BH662),IF(A15taxremlife="N/A","n/a",A15taxvalue/A15taxremlife))</f>
        <v>0</v>
      </c>
      <c r="BJ662" s="19"/>
      <c r="BK662" s="19"/>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s="5" customFormat="1" hidden="1" outlineLevel="2" x14ac:dyDescent="0.2">
      <c r="A663" s="19"/>
      <c r="B663" s="19"/>
      <c r="C663" s="35"/>
      <c r="D663" s="469" t="s">
        <v>71</v>
      </c>
      <c r="E663" s="281">
        <v>0</v>
      </c>
      <c r="F663" s="37"/>
      <c r="G663" s="161"/>
      <c r="H663" s="161"/>
      <c r="I663" s="161"/>
      <c r="J663" s="161"/>
      <c r="K663" s="161"/>
      <c r="L663" s="161"/>
      <c r="M663" s="161"/>
      <c r="N663" s="161"/>
      <c r="O663" s="161"/>
      <c r="P663" s="161"/>
      <c r="Q663" s="161"/>
      <c r="R663" s="161"/>
      <c r="S663" s="161"/>
      <c r="T663" s="161"/>
      <c r="U663" s="161"/>
      <c r="V663" s="161"/>
      <c r="W663" s="161"/>
      <c r="X663" s="161"/>
      <c r="Y663" s="161"/>
      <c r="Z663" s="161"/>
      <c r="AA663" s="161"/>
      <c r="AB663" s="161"/>
      <c r="AC663" s="161"/>
      <c r="AD663" s="161"/>
      <c r="AE663" s="161"/>
      <c r="AF663" s="161"/>
      <c r="AG663" s="161"/>
      <c r="AH663" s="161"/>
      <c r="AI663" s="161"/>
      <c r="AJ663" s="161"/>
      <c r="AK663" s="161"/>
      <c r="AL663" s="161"/>
      <c r="AM663" s="161"/>
      <c r="AN663" s="161"/>
      <c r="AO663" s="161"/>
      <c r="AP663" s="161"/>
      <c r="AQ663" s="161"/>
      <c r="AR663" s="161"/>
      <c r="AS663" s="161"/>
      <c r="AT663" s="161"/>
      <c r="AU663" s="161"/>
      <c r="AV663" s="161"/>
      <c r="AW663" s="161"/>
      <c r="AX663" s="161"/>
      <c r="AY663" s="161"/>
      <c r="AZ663" s="161"/>
      <c r="BA663" s="161"/>
      <c r="BB663" s="161"/>
      <c r="BC663" s="161"/>
      <c r="BD663" s="161"/>
      <c r="BE663" s="161"/>
      <c r="BF663" s="161"/>
      <c r="BG663" s="161"/>
      <c r="BH663" s="161"/>
      <c r="BI663" s="161"/>
      <c r="BJ663" s="19"/>
      <c r="BK663" s="19"/>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s="5" customFormat="1" hidden="1" outlineLevel="2" x14ac:dyDescent="0.2">
      <c r="A664" s="19"/>
      <c r="B664" s="19"/>
      <c r="C664" s="35"/>
      <c r="D664" s="469"/>
      <c r="E664" s="281">
        <v>1</v>
      </c>
      <c r="F664" s="37"/>
      <c r="G664" s="304"/>
      <c r="H664" s="161">
        <f>IF(A15taxstdlife="n/a","n/a",IF(H$3&gt;(A15taxstdlife+$E664),((Input!$G$157+Input!$G$123)*$G$7)-SUM($G664:G664),((Input!$G$157+Input!$G$123)*$G$7)/A15taxstdlife))</f>
        <v>7.9333204913940372E-3</v>
      </c>
      <c r="I664" s="161">
        <f>IF(A15taxstdlife="n/a","n/a",IF(I$3&gt;(A15taxstdlife+$E664),((Input!$G$157+Input!$G$123)*$G$7)-SUM($G664:H664),((Input!$G$157+Input!$G$123)*$G$7)/A15taxstdlife))</f>
        <v>7.9333204913940372E-3</v>
      </c>
      <c r="J664" s="161">
        <f>IF(A15taxstdlife="n/a","n/a",IF(J$3&gt;(A15taxstdlife+$E664),((Input!$G$157+Input!$G$123)*$G$7)-SUM($G664:I664),((Input!$G$157+Input!$G$123)*$G$7)/A15taxstdlife))</f>
        <v>7.9333204913940372E-3</v>
      </c>
      <c r="K664" s="161">
        <f>IF(A15taxstdlife="n/a","n/a",IF(K$3&gt;(A15taxstdlife+$E664),((Input!$G$157+Input!$G$123)*$G$7)-SUM($G664:J664),((Input!$G$157+Input!$G$123)*$G$7)/A15taxstdlife))</f>
        <v>7.9333204913940372E-3</v>
      </c>
      <c r="L664" s="161">
        <f>IF(A15taxstdlife="n/a","n/a",IF(L$3&gt;(A15taxstdlife+$E664),((Input!$G$157+Input!$G$123)*$G$7)-SUM($G664:K664),((Input!$G$157+Input!$G$123)*$G$7)/A15taxstdlife))</f>
        <v>7.9333204913940372E-3</v>
      </c>
      <c r="M664" s="161">
        <f>IF(A15taxstdlife="n/a","n/a",IF(M$3&gt;(A15taxstdlife+$E664),((Input!$G$157+Input!$G$123)*$G$7)-SUM($G664:L664),((Input!$G$157+Input!$G$123)*$G$7)/A15taxstdlife))</f>
        <v>7.9333204913940372E-3</v>
      </c>
      <c r="N664" s="161">
        <f>IF(A15taxstdlife="n/a","n/a",IF(N$3&gt;(A15taxstdlife+$E664),((Input!$G$157+Input!$G$123)*$G$7)-SUM($G664:M664),((Input!$G$157+Input!$G$123)*$G$7)/A15taxstdlife))</f>
        <v>7.9333204913940372E-3</v>
      </c>
      <c r="O664" s="161">
        <f>IF(A15taxstdlife="n/a","n/a",IF(O$3&gt;(A15taxstdlife+$E664),((Input!$G$157+Input!$G$123)*$G$7)-SUM($G664:N664),((Input!$G$157+Input!$G$123)*$G$7)/A15taxstdlife))</f>
        <v>7.9333204913940372E-3</v>
      </c>
      <c r="P664" s="161">
        <f>IF(A15taxstdlife="n/a","n/a",IF(P$3&gt;(A15taxstdlife+$E664),((Input!$G$157+Input!$G$123)*$G$7)-SUM($G664:O664),((Input!$G$157+Input!$G$123)*$G$7)/A15taxstdlife))</f>
        <v>7.9333204913940372E-3</v>
      </c>
      <c r="Q664" s="161">
        <f>IF(A15taxstdlife="n/a","n/a",IF(Q$3&gt;(A15taxstdlife+$E664),((Input!$G$157+Input!$G$123)*$G$7)-SUM($G664:P664),((Input!$G$157+Input!$G$123)*$G$7)/A15taxstdlife))</f>
        <v>7.9333204913940372E-3</v>
      </c>
      <c r="R664" s="161">
        <f>IF(A15taxstdlife="n/a","n/a",IF(R$3&gt;(A15taxstdlife+$E664),((Input!$G$157+Input!$G$123)*$G$7)-SUM($G664:Q664),((Input!$G$157+Input!$G$123)*$G$7)/A15taxstdlife))</f>
        <v>4.7599922948364376E-3</v>
      </c>
      <c r="S664" s="161">
        <f>IF(A15taxstdlife="n/a","n/a",IF(S$3&gt;(A15taxstdlife+$E664),((Input!$G$157+Input!$G$123)*$G$7)-SUM($G664:R664),((Input!$G$157+Input!$G$123)*$G$7)/A15taxstdlife))</f>
        <v>0</v>
      </c>
      <c r="T664" s="161">
        <f>IF(A15taxstdlife="n/a","n/a",IF(T$3&gt;(A15taxstdlife+$E664),((Input!$G$157+Input!$G$123)*$G$7)-SUM($G664:S664),((Input!$G$157+Input!$G$123)*$G$7)/A15taxstdlife))</f>
        <v>0</v>
      </c>
      <c r="U664" s="161">
        <f>IF(A15taxstdlife="n/a","n/a",IF(U$3&gt;(A15taxstdlife+$E664),((Input!$G$157+Input!$G$123)*$G$7)-SUM($G664:T664),((Input!$G$157+Input!$G$123)*$G$7)/A15taxstdlife))</f>
        <v>0</v>
      </c>
      <c r="V664" s="161">
        <f>IF(A15taxstdlife="n/a","n/a",IF(V$3&gt;(A15taxstdlife+$E664),((Input!$G$157+Input!$G$123)*$G$7)-SUM($G664:U664),((Input!$G$157+Input!$G$123)*$G$7)/A15taxstdlife))</f>
        <v>0</v>
      </c>
      <c r="W664" s="161">
        <f>IF(A15taxstdlife="n/a","n/a",IF(W$3&gt;(A15taxstdlife+$E664),((Input!$G$157+Input!$G$123)*$G$7)-SUM($G664:V664),((Input!$G$157+Input!$G$123)*$G$7)/A15taxstdlife))</f>
        <v>0</v>
      </c>
      <c r="X664" s="161">
        <f>IF(A15taxstdlife="n/a","n/a",IF(X$3&gt;(A15taxstdlife+$E664),((Input!$G$157+Input!$G$123)*$G$7)-SUM($G664:W664),((Input!$G$157+Input!$G$123)*$G$7)/A15taxstdlife))</f>
        <v>0</v>
      </c>
      <c r="Y664" s="161">
        <f>IF(A15taxstdlife="n/a","n/a",IF(Y$3&gt;(A15taxstdlife+$E664),((Input!$G$157+Input!$G$123)*$G$7)-SUM($G664:X664),((Input!$G$157+Input!$G$123)*$G$7)/A15taxstdlife))</f>
        <v>0</v>
      </c>
      <c r="Z664" s="161">
        <f>IF(A15taxstdlife="n/a","n/a",IF(Z$3&gt;(A15taxstdlife+$E664),((Input!$G$157+Input!$G$123)*$G$7)-SUM($G664:Y664),((Input!$G$157+Input!$G$123)*$G$7)/A15taxstdlife))</f>
        <v>0</v>
      </c>
      <c r="AA664" s="161">
        <f>IF(A15taxstdlife="n/a","n/a",IF(AA$3&gt;(A15taxstdlife+$E664),((Input!$G$157+Input!$G$123)*$G$7)-SUM($G664:Z664),((Input!$G$157+Input!$G$123)*$G$7)/A15taxstdlife))</f>
        <v>0</v>
      </c>
      <c r="AB664" s="161">
        <f>IF(A15taxstdlife="n/a","n/a",IF(AB$3&gt;(A15taxstdlife+$E664),((Input!$G$157+Input!$G$123)*$G$7)-SUM($G664:AA664),((Input!$G$157+Input!$G$123)*$G$7)/A15taxstdlife))</f>
        <v>0</v>
      </c>
      <c r="AC664" s="161">
        <f>IF(A15taxstdlife="n/a","n/a",IF(AC$3&gt;(A15taxstdlife+$E664),((Input!$G$157+Input!$G$123)*$G$7)-SUM($G664:AB664),((Input!$G$157+Input!$G$123)*$G$7)/A15taxstdlife))</f>
        <v>0</v>
      </c>
      <c r="AD664" s="161">
        <f>IF(A15taxstdlife="n/a","n/a",IF(AD$3&gt;(A15taxstdlife+$E664),((Input!$G$157+Input!$G$123)*$G$7)-SUM($G664:AC664),((Input!$G$157+Input!$G$123)*$G$7)/A15taxstdlife))</f>
        <v>0</v>
      </c>
      <c r="AE664" s="161">
        <f>IF(A15taxstdlife="n/a","n/a",IF(AE$3&gt;(A15taxstdlife+$E664),((Input!$G$157+Input!$G$123)*$G$7)-SUM($G664:AD664),((Input!$G$157+Input!$G$123)*$G$7)/A15taxstdlife))</f>
        <v>0</v>
      </c>
      <c r="AF664" s="161">
        <f>IF(A15taxstdlife="n/a","n/a",IF(AF$3&gt;(A15taxstdlife+$E664),((Input!$G$157+Input!$G$123)*$G$7)-SUM($G664:AE664),((Input!$G$157+Input!$G$123)*$G$7)/A15taxstdlife))</f>
        <v>0</v>
      </c>
      <c r="AG664" s="161">
        <f>IF(A15taxstdlife="n/a","n/a",IF(AG$3&gt;(A15taxstdlife+$E664),((Input!$G$157+Input!$G$123)*$G$7)-SUM($G664:AF664),((Input!$G$157+Input!$G$123)*$G$7)/A15taxstdlife))</f>
        <v>0</v>
      </c>
      <c r="AH664" s="161">
        <f>IF(A15taxstdlife="n/a","n/a",IF(AH$3&gt;(A15taxstdlife+$E664),((Input!$G$157+Input!$G$123)*$G$7)-SUM($G664:AG664),((Input!$G$157+Input!$G$123)*$G$7)/A15taxstdlife))</f>
        <v>0</v>
      </c>
      <c r="AI664" s="161">
        <f>IF(A15taxstdlife="n/a","n/a",IF(AI$3&gt;(A15taxstdlife+$E664),((Input!$G$157+Input!$G$123)*$G$7)-SUM($G664:AH664),((Input!$G$157+Input!$G$123)*$G$7)/A15taxstdlife))</f>
        <v>0</v>
      </c>
      <c r="AJ664" s="161">
        <f>IF(A15taxstdlife="n/a","n/a",IF(AJ$3&gt;(A15taxstdlife+$E664),((Input!$G$157+Input!$G$123)*$G$7)-SUM($G664:AI664),((Input!$G$157+Input!$G$123)*$G$7)/A15taxstdlife))</f>
        <v>0</v>
      </c>
      <c r="AK664" s="161">
        <f>IF(A15taxstdlife="n/a","n/a",IF(AK$3&gt;(A15taxstdlife+$E664),((Input!$G$157+Input!$G$123)*$G$7)-SUM($G664:AJ664),((Input!$G$157+Input!$G$123)*$G$7)/A15taxstdlife))</f>
        <v>0</v>
      </c>
      <c r="AL664" s="161">
        <f>IF(A15taxstdlife="n/a","n/a",IF(AL$3&gt;(A15taxstdlife+$E664),((Input!$G$157+Input!$G$123)*$G$7)-SUM($G664:AK664),((Input!$G$157+Input!$G$123)*$G$7)/A15taxstdlife))</f>
        <v>0</v>
      </c>
      <c r="AM664" s="161">
        <f>IF(A15taxstdlife="n/a","n/a",IF(AM$3&gt;(A15taxstdlife+$E664),((Input!$G$157+Input!$G$123)*$G$7)-SUM($G664:AL664),((Input!$G$157+Input!$G$123)*$G$7)/A15taxstdlife))</f>
        <v>0</v>
      </c>
      <c r="AN664" s="161">
        <f>IF(A15taxstdlife="n/a","n/a",IF(AN$3&gt;(A15taxstdlife+$E664),((Input!$G$157+Input!$G$123)*$G$7)-SUM($G664:AM664),((Input!$G$157+Input!$G$123)*$G$7)/A15taxstdlife))</f>
        <v>0</v>
      </c>
      <c r="AO664" s="161">
        <f>IF(A15taxstdlife="n/a","n/a",IF(AO$3&gt;(A15taxstdlife+$E664),((Input!$G$157+Input!$G$123)*$G$7)-SUM($G664:AN664),((Input!$G$157+Input!$G$123)*$G$7)/A15taxstdlife))</f>
        <v>0</v>
      </c>
      <c r="AP664" s="161">
        <f>IF(A15taxstdlife="n/a","n/a",IF(AP$3&gt;(A15taxstdlife+$E664),((Input!$G$157+Input!$G$123)*$G$7)-SUM($G664:AO664),((Input!$G$157+Input!$G$123)*$G$7)/A15taxstdlife))</f>
        <v>0</v>
      </c>
      <c r="AQ664" s="161">
        <f>IF(A15taxstdlife="n/a","n/a",IF(AQ$3&gt;(A15taxstdlife+$E664),((Input!$G$157+Input!$G$123)*$G$7)-SUM($G664:AP664),((Input!$G$157+Input!$G$123)*$G$7)/A15taxstdlife))</f>
        <v>0</v>
      </c>
      <c r="AR664" s="161">
        <f>IF(A15taxstdlife="n/a","n/a",IF(AR$3&gt;(A15taxstdlife+$E664),((Input!$G$157+Input!$G$123)*$G$7)-SUM($G664:AQ664),((Input!$G$157+Input!$G$123)*$G$7)/A15taxstdlife))</f>
        <v>0</v>
      </c>
      <c r="AS664" s="161">
        <f>IF(A15taxstdlife="n/a","n/a",IF(AS$3&gt;(A15taxstdlife+$E664),((Input!$G$157+Input!$G$123)*$G$7)-SUM($G664:AR664),((Input!$G$157+Input!$G$123)*$G$7)/A15taxstdlife))</f>
        <v>0</v>
      </c>
      <c r="AT664" s="161">
        <f>IF(A15taxstdlife="n/a","n/a",IF(AT$3&gt;(A15taxstdlife+$E664),((Input!$G$157+Input!$G$123)*$G$7)-SUM($G664:AS664),((Input!$G$157+Input!$G$123)*$G$7)/A15taxstdlife))</f>
        <v>0</v>
      </c>
      <c r="AU664" s="161">
        <f>IF(A15taxstdlife="n/a","n/a",IF(AU$3&gt;(A15taxstdlife+$E664),((Input!$G$157+Input!$G$123)*$G$7)-SUM($G664:AT664),((Input!$G$157+Input!$G$123)*$G$7)/A15taxstdlife))</f>
        <v>0</v>
      </c>
      <c r="AV664" s="161">
        <f>IF(A15taxstdlife="n/a","n/a",IF(AV$3&gt;(A15taxstdlife+$E664),((Input!$G$157+Input!$G$123)*$G$7)-SUM($G664:AU664),((Input!$G$157+Input!$G$123)*$G$7)/A15taxstdlife))</f>
        <v>0</v>
      </c>
      <c r="AW664" s="161">
        <f>IF(A15taxstdlife="n/a","n/a",IF(AW$3&gt;(A15taxstdlife+$E664),((Input!$G$157+Input!$G$123)*$G$7)-SUM($G664:AV664),((Input!$G$157+Input!$G$123)*$G$7)/A15taxstdlife))</f>
        <v>0</v>
      </c>
      <c r="AX664" s="161">
        <f>IF(A15taxstdlife="n/a","n/a",IF(AX$3&gt;(A15taxstdlife+$E664),((Input!$G$157+Input!$G$123)*$G$7)-SUM($G664:AW664),((Input!$G$157+Input!$G$123)*$G$7)/A15taxstdlife))</f>
        <v>0</v>
      </c>
      <c r="AY664" s="161">
        <f>IF(A15taxstdlife="n/a","n/a",IF(AY$3&gt;(A15taxstdlife+$E664),((Input!$G$157+Input!$G$123)*$G$7)-SUM($G664:AX664),((Input!$G$157+Input!$G$123)*$G$7)/A15taxstdlife))</f>
        <v>0</v>
      </c>
      <c r="AZ664" s="161">
        <f>IF(A15taxstdlife="n/a","n/a",IF(AZ$3&gt;(A15taxstdlife+$E664),((Input!$G$157+Input!$G$123)*$G$7)-SUM($G664:AY664),((Input!$G$157+Input!$G$123)*$G$7)/A15taxstdlife))</f>
        <v>0</v>
      </c>
      <c r="BA664" s="161">
        <f>IF(A15taxstdlife="n/a","n/a",IF(BA$3&gt;(A15taxstdlife+$E664),((Input!$G$157+Input!$G$123)*$G$7)-SUM($G664:AZ664),((Input!$G$157+Input!$G$123)*$G$7)/A15taxstdlife))</f>
        <v>0</v>
      </c>
      <c r="BB664" s="161">
        <f>IF(A15taxstdlife="n/a","n/a",IF(BB$3&gt;(A15taxstdlife+$E664),((Input!$G$157+Input!$G$123)*$G$7)-SUM($G664:BA664),((Input!$G$157+Input!$G$123)*$G$7)/A15taxstdlife))</f>
        <v>0</v>
      </c>
      <c r="BC664" s="161">
        <f>IF(A15taxstdlife="n/a","n/a",IF(BC$3&gt;(A15taxstdlife+$E664),((Input!$G$157+Input!$G$123)*$G$7)-SUM($G664:BB664),((Input!$G$157+Input!$G$123)*$G$7)/A15taxstdlife))</f>
        <v>0</v>
      </c>
      <c r="BD664" s="161">
        <f>IF(A15taxstdlife="n/a","n/a",IF(BD$3&gt;(A15taxstdlife+$E664),((Input!$G$157+Input!$G$123)*$G$7)-SUM($G664:BC664),((Input!$G$157+Input!$G$123)*$G$7)/A15taxstdlife))</f>
        <v>0</v>
      </c>
      <c r="BE664" s="161">
        <f>IF(A15taxstdlife="n/a","n/a",IF(BE$3&gt;(A15taxstdlife+$E664),((Input!$G$157+Input!$G$123)*$G$7)-SUM($G664:BD664),((Input!$G$157+Input!$G$123)*$G$7)/A15taxstdlife))</f>
        <v>0</v>
      </c>
      <c r="BF664" s="161">
        <f>IF(A15taxstdlife="n/a","n/a",IF(BF$3&gt;(A15taxstdlife+$E664),((Input!$G$157+Input!$G$123)*$G$7)-SUM($G664:BE664),((Input!$G$157+Input!$G$123)*$G$7)/A15taxstdlife))</f>
        <v>0</v>
      </c>
      <c r="BG664" s="161">
        <f>IF(A15taxstdlife="n/a","n/a",IF(BG$3&gt;(A15taxstdlife+$E664),((Input!$G$157+Input!$G$123)*$G$7)-SUM($G664:BF664),((Input!$G$157+Input!$G$123)*$G$7)/A15taxstdlife))</f>
        <v>0</v>
      </c>
      <c r="BH664" s="161">
        <f>IF(A15taxstdlife="n/a","n/a",IF(BH$3&gt;(A15taxstdlife+$E664),((Input!$G$157+Input!$G$123)*$G$7)-SUM($G664:BG664),((Input!$G$157+Input!$G$123)*$G$7)/A15taxstdlife))</f>
        <v>0</v>
      </c>
      <c r="BI664" s="161">
        <f>IF(A15taxstdlife="n/a","n/a",IF(BI$3&gt;(A15taxstdlife+$E664),((Input!$G$157+Input!$G$123)*$G$7)-SUM($G664:BH664),((Input!$G$157+Input!$G$123)*$G$7)/A15taxstdlife))</f>
        <v>0</v>
      </c>
      <c r="BJ664" s="19"/>
      <c r="BK664" s="19"/>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s="5" customFormat="1" hidden="1" outlineLevel="2" x14ac:dyDescent="0.2">
      <c r="A665" s="19"/>
      <c r="B665" s="19"/>
      <c r="C665" s="35"/>
      <c r="D665" s="469"/>
      <c r="E665" s="281">
        <v>2</v>
      </c>
      <c r="F665" s="37"/>
      <c r="G665" s="305"/>
      <c r="H665" s="306"/>
      <c r="I665" s="161">
        <f>IF(A15taxstdlife="n/a","n/a",IF(I$3&gt;(A15taxstdlife+$E665),((Input!$H$157+Input!$H$123)*$H$7)-SUM($H665:H665),((Input!$H$157+Input!$H$123)*$H$7)/A15taxstdlife))</f>
        <v>4.0786435168718837E-3</v>
      </c>
      <c r="J665" s="161">
        <f>IF(A15taxstdlife="n/a","n/a",IF(J$3&gt;(A15taxstdlife+$E665),((Input!$H$157+Input!$H$123)*$H$7)-SUM($H665:I665),((Input!$H$157+Input!$H$123)*$H$7)/A15taxstdlife))</f>
        <v>4.0786435168718837E-3</v>
      </c>
      <c r="K665" s="161">
        <f>IF(A15taxstdlife="n/a","n/a",IF(K$3&gt;(A15taxstdlife+$E665),((Input!$H$157+Input!$H$123)*$H$7)-SUM($H665:J665),((Input!$H$157+Input!$H$123)*$H$7)/A15taxstdlife))</f>
        <v>4.0786435168718837E-3</v>
      </c>
      <c r="L665" s="161">
        <f>IF(A15taxstdlife="n/a","n/a",IF(L$3&gt;(A15taxstdlife+$E665),((Input!$H$157+Input!$H$123)*$H$7)-SUM($H665:K665),((Input!$H$157+Input!$H$123)*$H$7)/A15taxstdlife))</f>
        <v>4.0786435168718837E-3</v>
      </c>
      <c r="M665" s="161">
        <f>IF(A15taxstdlife="n/a","n/a",IF(M$3&gt;(A15taxstdlife+$E665),((Input!$H$157+Input!$H$123)*$H$7)-SUM($H665:L665),((Input!$H$157+Input!$H$123)*$H$7)/A15taxstdlife))</f>
        <v>4.0786435168718837E-3</v>
      </c>
      <c r="N665" s="161">
        <f>IF(A15taxstdlife="n/a","n/a",IF(N$3&gt;(A15taxstdlife+$E665),((Input!$H$157+Input!$H$123)*$H$7)-SUM($H665:M665),((Input!$H$157+Input!$H$123)*$H$7)/A15taxstdlife))</f>
        <v>4.0786435168718837E-3</v>
      </c>
      <c r="O665" s="161">
        <f>IF(A15taxstdlife="n/a","n/a",IF(O$3&gt;(A15taxstdlife+$E665),((Input!$H$157+Input!$H$123)*$H$7)-SUM($H665:N665),((Input!$H$157+Input!$H$123)*$H$7)/A15taxstdlife))</f>
        <v>4.0786435168718837E-3</v>
      </c>
      <c r="P665" s="161">
        <f>IF(A15taxstdlife="n/a","n/a",IF(P$3&gt;(A15taxstdlife+$E665),((Input!$H$157+Input!$H$123)*$H$7)-SUM($H665:O665),((Input!$H$157+Input!$H$123)*$H$7)/A15taxstdlife))</f>
        <v>4.0786435168718837E-3</v>
      </c>
      <c r="Q665" s="161">
        <f>IF(A15taxstdlife="n/a","n/a",IF(Q$3&gt;(A15taxstdlife+$E665),((Input!$H$157+Input!$H$123)*$H$7)-SUM($H665:P665),((Input!$H$157+Input!$H$123)*$H$7)/A15taxstdlife))</f>
        <v>4.0786435168718837E-3</v>
      </c>
      <c r="R665" s="161">
        <f>IF(A15taxstdlife="n/a","n/a",IF(R$3&gt;(A15taxstdlife+$E665),((Input!$H$157+Input!$H$123)*$H$7)-SUM($H665:Q665),((Input!$H$157+Input!$H$123)*$H$7)/A15taxstdlife))</f>
        <v>4.0786435168718837E-3</v>
      </c>
      <c r="S665" s="161">
        <f>IF(A15taxstdlife="n/a","n/a",IF(S$3&gt;(A15taxstdlife+$E665),((Input!$H$157+Input!$H$123)*$H$7)-SUM($H665:R665),((Input!$H$157+Input!$H$123)*$H$7)/A15taxstdlife))</f>
        <v>2.447186110123116E-3</v>
      </c>
      <c r="T665" s="161">
        <f>IF(A15taxstdlife="n/a","n/a",IF(T$3&gt;(A15taxstdlife+$E665),((Input!$H$157+Input!$H$123)*$H$7)-SUM($H665:S665),((Input!$H$157+Input!$H$123)*$H$7)/A15taxstdlife))</f>
        <v>0</v>
      </c>
      <c r="U665" s="161">
        <f>IF(A15taxstdlife="n/a","n/a",IF(U$3&gt;(A15taxstdlife+$E665),((Input!$H$157+Input!$H$123)*$H$7)-SUM($H665:T665),((Input!$H$157+Input!$H$123)*$H$7)/A15taxstdlife))</f>
        <v>0</v>
      </c>
      <c r="V665" s="161">
        <f>IF(A15taxstdlife="n/a","n/a",IF(V$3&gt;(A15taxstdlife+$E665),((Input!$H$157+Input!$H$123)*$H$7)-SUM($H665:U665),((Input!$H$157+Input!$H$123)*$H$7)/A15taxstdlife))</f>
        <v>0</v>
      </c>
      <c r="W665" s="161">
        <f>IF(A15taxstdlife="n/a","n/a",IF(W$3&gt;(A15taxstdlife+$E665),((Input!$H$157+Input!$H$123)*$H$7)-SUM($H665:V665),((Input!$H$157+Input!$H$123)*$H$7)/A15taxstdlife))</f>
        <v>0</v>
      </c>
      <c r="X665" s="161">
        <f>IF(A15taxstdlife="n/a","n/a",IF(X$3&gt;(A15taxstdlife+$E665),((Input!$H$157+Input!$H$123)*$H$7)-SUM($H665:W665),((Input!$H$157+Input!$H$123)*$H$7)/A15taxstdlife))</f>
        <v>0</v>
      </c>
      <c r="Y665" s="161">
        <f>IF(A15taxstdlife="n/a","n/a",IF(Y$3&gt;(A15taxstdlife+$E665),((Input!$H$157+Input!$H$123)*$H$7)-SUM($H665:X665),((Input!$H$157+Input!$H$123)*$H$7)/A15taxstdlife))</f>
        <v>0</v>
      </c>
      <c r="Z665" s="161">
        <f>IF(A15taxstdlife="n/a","n/a",IF(Z$3&gt;(A15taxstdlife+$E665),((Input!$H$157+Input!$H$123)*$H$7)-SUM($H665:Y665),((Input!$H$157+Input!$H$123)*$H$7)/A15taxstdlife))</f>
        <v>0</v>
      </c>
      <c r="AA665" s="161">
        <f>IF(A15taxstdlife="n/a","n/a",IF(AA$3&gt;(A15taxstdlife+$E665),((Input!$H$157+Input!$H$123)*$H$7)-SUM($H665:Z665),((Input!$H$157+Input!$H$123)*$H$7)/A15taxstdlife))</f>
        <v>0</v>
      </c>
      <c r="AB665" s="161">
        <f>IF(A15taxstdlife="n/a","n/a",IF(AB$3&gt;(A15taxstdlife+$E665),((Input!$H$157+Input!$H$123)*$H$7)-SUM($H665:AA665),((Input!$H$157+Input!$H$123)*$H$7)/A15taxstdlife))</f>
        <v>0</v>
      </c>
      <c r="AC665" s="161">
        <f>IF(A15taxstdlife="n/a","n/a",IF(AC$3&gt;(A15taxstdlife+$E665),((Input!$H$157+Input!$H$123)*$H$7)-SUM($H665:AB665),((Input!$H$157+Input!$H$123)*$H$7)/A15taxstdlife))</f>
        <v>0</v>
      </c>
      <c r="AD665" s="161">
        <f>IF(A15taxstdlife="n/a","n/a",IF(AD$3&gt;(A15taxstdlife+$E665),((Input!$H$157+Input!$H$123)*$H$7)-SUM($H665:AC665),((Input!$H$157+Input!$H$123)*$H$7)/A15taxstdlife))</f>
        <v>0</v>
      </c>
      <c r="AE665" s="161">
        <f>IF(A15taxstdlife="n/a","n/a",IF(AE$3&gt;(A15taxstdlife+$E665),((Input!$H$157+Input!$H$123)*$H$7)-SUM($H665:AD665),((Input!$H$157+Input!$H$123)*$H$7)/A15taxstdlife))</f>
        <v>0</v>
      </c>
      <c r="AF665" s="161">
        <f>IF(A15taxstdlife="n/a","n/a",IF(AF$3&gt;(A15taxstdlife+$E665),((Input!$H$157+Input!$H$123)*$H$7)-SUM($H665:AE665),((Input!$H$157+Input!$H$123)*$H$7)/A15taxstdlife))</f>
        <v>0</v>
      </c>
      <c r="AG665" s="161">
        <f>IF(A15taxstdlife="n/a","n/a",IF(AG$3&gt;(A15taxstdlife+$E665),((Input!$H$157+Input!$H$123)*$H$7)-SUM($H665:AF665),((Input!$H$157+Input!$H$123)*$H$7)/A15taxstdlife))</f>
        <v>0</v>
      </c>
      <c r="AH665" s="161">
        <f>IF(A15taxstdlife="n/a","n/a",IF(AH$3&gt;(A15taxstdlife+$E665),((Input!$H$157+Input!$H$123)*$H$7)-SUM($H665:AG665),((Input!$H$157+Input!$H$123)*$H$7)/A15taxstdlife))</f>
        <v>0</v>
      </c>
      <c r="AI665" s="161">
        <f>IF(A15taxstdlife="n/a","n/a",IF(AI$3&gt;(A15taxstdlife+$E665),((Input!$H$157+Input!$H$123)*$H$7)-SUM($H665:AH665),((Input!$H$157+Input!$H$123)*$H$7)/A15taxstdlife))</f>
        <v>0</v>
      </c>
      <c r="AJ665" s="161">
        <f>IF(A15taxstdlife="n/a","n/a",IF(AJ$3&gt;(A15taxstdlife+$E665),((Input!$H$157+Input!$H$123)*$H$7)-SUM($H665:AI665),((Input!$H$157+Input!$H$123)*$H$7)/A15taxstdlife))</f>
        <v>0</v>
      </c>
      <c r="AK665" s="161">
        <f>IF(A15taxstdlife="n/a","n/a",IF(AK$3&gt;(A15taxstdlife+$E665),((Input!$H$157+Input!$H$123)*$H$7)-SUM($H665:AJ665),((Input!$H$157+Input!$H$123)*$H$7)/A15taxstdlife))</f>
        <v>0</v>
      </c>
      <c r="AL665" s="161">
        <f>IF(A15taxstdlife="n/a","n/a",IF(AL$3&gt;(A15taxstdlife+$E665),((Input!$H$157+Input!$H$123)*$H$7)-SUM($H665:AK665),((Input!$H$157+Input!$H$123)*$H$7)/A15taxstdlife))</f>
        <v>0</v>
      </c>
      <c r="AM665" s="161">
        <f>IF(A15taxstdlife="n/a","n/a",IF(AM$3&gt;(A15taxstdlife+$E665),((Input!$H$157+Input!$H$123)*$H$7)-SUM($H665:AL665),((Input!$H$157+Input!$H$123)*$H$7)/A15taxstdlife))</f>
        <v>0</v>
      </c>
      <c r="AN665" s="161">
        <f>IF(A15taxstdlife="n/a","n/a",IF(AN$3&gt;(A15taxstdlife+$E665),((Input!$H$157+Input!$H$123)*$H$7)-SUM($H665:AM665),((Input!$H$157+Input!$H$123)*$H$7)/A15taxstdlife))</f>
        <v>0</v>
      </c>
      <c r="AO665" s="161">
        <f>IF(A15taxstdlife="n/a","n/a",IF(AO$3&gt;(A15taxstdlife+$E665),((Input!$H$157+Input!$H$123)*$H$7)-SUM($H665:AN665),((Input!$H$157+Input!$H$123)*$H$7)/A15taxstdlife))</f>
        <v>0</v>
      </c>
      <c r="AP665" s="161">
        <f>IF(A15taxstdlife="n/a","n/a",IF(AP$3&gt;(A15taxstdlife+$E665),((Input!$H$157+Input!$H$123)*$H$7)-SUM($H665:AO665),((Input!$H$157+Input!$H$123)*$H$7)/A15taxstdlife))</f>
        <v>0</v>
      </c>
      <c r="AQ665" s="161">
        <f>IF(A15taxstdlife="n/a","n/a",IF(AQ$3&gt;(A15taxstdlife+$E665),((Input!$H$157+Input!$H$123)*$H$7)-SUM($H665:AP665),((Input!$H$157+Input!$H$123)*$H$7)/A15taxstdlife))</f>
        <v>0</v>
      </c>
      <c r="AR665" s="161">
        <f>IF(A15taxstdlife="n/a","n/a",IF(AR$3&gt;(A15taxstdlife+$E665),((Input!$H$157+Input!$H$123)*$H$7)-SUM($H665:AQ665),((Input!$H$157+Input!$H$123)*$H$7)/A15taxstdlife))</f>
        <v>0</v>
      </c>
      <c r="AS665" s="161">
        <f>IF(A15taxstdlife="n/a","n/a",IF(AS$3&gt;(A15taxstdlife+$E665),((Input!$H$157+Input!$H$123)*$H$7)-SUM($H665:AR665),((Input!$H$157+Input!$H$123)*$H$7)/A15taxstdlife))</f>
        <v>0</v>
      </c>
      <c r="AT665" s="161">
        <f>IF(A15taxstdlife="n/a","n/a",IF(AT$3&gt;(A15taxstdlife+$E665),((Input!$H$157+Input!$H$123)*$H$7)-SUM($H665:AS665),((Input!$H$157+Input!$H$123)*$H$7)/A15taxstdlife))</f>
        <v>0</v>
      </c>
      <c r="AU665" s="161">
        <f>IF(A15taxstdlife="n/a","n/a",IF(AU$3&gt;(A15taxstdlife+$E665),((Input!$H$157+Input!$H$123)*$H$7)-SUM($H665:AT665),((Input!$H$157+Input!$H$123)*$H$7)/A15taxstdlife))</f>
        <v>0</v>
      </c>
      <c r="AV665" s="161">
        <f>IF(A15taxstdlife="n/a","n/a",IF(AV$3&gt;(A15taxstdlife+$E665),((Input!$H$157+Input!$H$123)*$H$7)-SUM($H665:AU665),((Input!$H$157+Input!$H$123)*$H$7)/A15taxstdlife))</f>
        <v>0</v>
      </c>
      <c r="AW665" s="161">
        <f>IF(A15taxstdlife="n/a","n/a",IF(AW$3&gt;(A15taxstdlife+$E665),((Input!$H$157+Input!$H$123)*$H$7)-SUM($H665:AV665),((Input!$H$157+Input!$H$123)*$H$7)/A15taxstdlife))</f>
        <v>0</v>
      </c>
      <c r="AX665" s="161">
        <f>IF(A15taxstdlife="n/a","n/a",IF(AX$3&gt;(A15taxstdlife+$E665),((Input!$H$157+Input!$H$123)*$H$7)-SUM($H665:AW665),((Input!$H$157+Input!$H$123)*$H$7)/A15taxstdlife))</f>
        <v>0</v>
      </c>
      <c r="AY665" s="161">
        <f>IF(A15taxstdlife="n/a","n/a",IF(AY$3&gt;(A15taxstdlife+$E665),((Input!$H$157+Input!$H$123)*$H$7)-SUM($H665:AX665),((Input!$H$157+Input!$H$123)*$H$7)/A15taxstdlife))</f>
        <v>0</v>
      </c>
      <c r="AZ665" s="161">
        <f>IF(A15taxstdlife="n/a","n/a",IF(AZ$3&gt;(A15taxstdlife+$E665),((Input!$H$157+Input!$H$123)*$H$7)-SUM($H665:AY665),((Input!$H$157+Input!$H$123)*$H$7)/A15taxstdlife))</f>
        <v>0</v>
      </c>
      <c r="BA665" s="161">
        <f>IF(A15taxstdlife="n/a","n/a",IF(BA$3&gt;(A15taxstdlife+$E665),((Input!$H$157+Input!$H$123)*$H$7)-SUM($H665:AZ665),((Input!$H$157+Input!$H$123)*$H$7)/A15taxstdlife))</f>
        <v>0</v>
      </c>
      <c r="BB665" s="161">
        <f>IF(A15taxstdlife="n/a","n/a",IF(BB$3&gt;(A15taxstdlife+$E665),((Input!$H$157+Input!$H$123)*$H$7)-SUM($H665:BA665),((Input!$H$157+Input!$H$123)*$H$7)/A15taxstdlife))</f>
        <v>0</v>
      </c>
      <c r="BC665" s="161">
        <f>IF(A15taxstdlife="n/a","n/a",IF(BC$3&gt;(A15taxstdlife+$E665),((Input!$H$157+Input!$H$123)*$H$7)-SUM($H665:BB665),((Input!$H$157+Input!$H$123)*$H$7)/A15taxstdlife))</f>
        <v>0</v>
      </c>
      <c r="BD665" s="161">
        <f>IF(A15taxstdlife="n/a","n/a",IF(BD$3&gt;(A15taxstdlife+$E665),((Input!$H$157+Input!$H$123)*$H$7)-SUM($H665:BC665),((Input!$H$157+Input!$H$123)*$H$7)/A15taxstdlife))</f>
        <v>0</v>
      </c>
      <c r="BE665" s="161">
        <f>IF(A15taxstdlife="n/a","n/a",IF(BE$3&gt;(A15taxstdlife+$E665),((Input!$H$157+Input!$H$123)*$H$7)-SUM($H665:BD665),((Input!$H$157+Input!$H$123)*$H$7)/A15taxstdlife))</f>
        <v>0</v>
      </c>
      <c r="BF665" s="161">
        <f>IF(A15taxstdlife="n/a","n/a",IF(BF$3&gt;(A15taxstdlife+$E665),((Input!$H$157+Input!$H$123)*$H$7)-SUM($H665:BE665),((Input!$H$157+Input!$H$123)*$H$7)/A15taxstdlife))</f>
        <v>0</v>
      </c>
      <c r="BG665" s="161">
        <f>IF(A15taxstdlife="n/a","n/a",IF(BG$3&gt;(A15taxstdlife+$E665),((Input!$H$157+Input!$H$123)*$H$7)-SUM($H665:BF665),((Input!$H$157+Input!$H$123)*$H$7)/A15taxstdlife))</f>
        <v>0</v>
      </c>
      <c r="BH665" s="161">
        <f>IF(A15taxstdlife="n/a","n/a",IF(BH$3&gt;(A15taxstdlife+$E665),((Input!$H$157+Input!$H$123)*$H$7)-SUM($H665:BG665),((Input!$H$157+Input!$H$123)*$H$7)/A15taxstdlife))</f>
        <v>0</v>
      </c>
      <c r="BI665" s="161">
        <f>IF(A15taxstdlife="n/a","n/a",IF(BI$3&gt;(A15taxstdlife+$E665),((Input!$H$157+Input!$H$123)*$H$7)-SUM($H665:BH665),((Input!$H$157+Input!$H$123)*$H$7)/A15taxstdlife))</f>
        <v>0</v>
      </c>
      <c r="BJ665" s="19"/>
      <c r="BK665" s="19"/>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s="5" customFormat="1" hidden="1" outlineLevel="2" x14ac:dyDescent="0.2">
      <c r="A666" s="19"/>
      <c r="B666" s="19"/>
      <c r="C666" s="35"/>
      <c r="D666" s="469"/>
      <c r="E666" s="281">
        <v>3</v>
      </c>
      <c r="F666" s="37"/>
      <c r="G666" s="305"/>
      <c r="H666" s="307"/>
      <c r="I666" s="306"/>
      <c r="J666" s="161">
        <f>IF(A15taxstdlife="n/a","n/a",IF(J$3&gt;(A15taxstdlife+$E666),((Input!$I$157+Input!$I$123)*$I$7)-SUM($I666:I666),((Input!$I$157+Input!$I$123)*$I$7)/A15taxstdlife))</f>
        <v>5.4433340520975374E-3</v>
      </c>
      <c r="K666" s="161">
        <f>IF(A15taxstdlife="n/a","n/a",IF(K$3&gt;(A15taxstdlife+$E666),((Input!$I$157+Input!$I$123)*$I$7)-SUM($I666:J666),((Input!$I$157+Input!$I$123)*$I$7)/A15taxstdlife))</f>
        <v>5.4433340520975374E-3</v>
      </c>
      <c r="L666" s="161">
        <f>IF(A15taxstdlife="n/a","n/a",IF(L$3&gt;(A15taxstdlife+$E666),((Input!$I$157+Input!$I$123)*$I$7)-SUM($I666:K666),((Input!$I$157+Input!$I$123)*$I$7)/A15taxstdlife))</f>
        <v>5.4433340520975374E-3</v>
      </c>
      <c r="M666" s="161">
        <f>IF(A15taxstdlife="n/a","n/a",IF(M$3&gt;(A15taxstdlife+$E666),((Input!$I$157+Input!$I$123)*$I$7)-SUM($I666:L666),((Input!$I$157+Input!$I$123)*$I$7)/A15taxstdlife))</f>
        <v>5.4433340520975374E-3</v>
      </c>
      <c r="N666" s="161">
        <f>IF(A15taxstdlife="n/a","n/a",IF(N$3&gt;(A15taxstdlife+$E666),((Input!$I$157+Input!$I$123)*$I$7)-SUM($I666:M666),((Input!$I$157+Input!$I$123)*$I$7)/A15taxstdlife))</f>
        <v>5.4433340520975374E-3</v>
      </c>
      <c r="O666" s="161">
        <f>IF(A15taxstdlife="n/a","n/a",IF(O$3&gt;(A15taxstdlife+$E666),((Input!$I$157+Input!$I$123)*$I$7)-SUM($I666:N666),((Input!$I$157+Input!$I$123)*$I$7)/A15taxstdlife))</f>
        <v>5.4433340520975374E-3</v>
      </c>
      <c r="P666" s="161">
        <f>IF(A15taxstdlife="n/a","n/a",IF(P$3&gt;(A15taxstdlife+$E666),((Input!$I$157+Input!$I$123)*$I$7)-SUM($I666:O666),((Input!$I$157+Input!$I$123)*$I$7)/A15taxstdlife))</f>
        <v>5.4433340520975374E-3</v>
      </c>
      <c r="Q666" s="161">
        <f>IF(A15taxstdlife="n/a","n/a",IF(Q$3&gt;(A15taxstdlife+$E666),((Input!$I$157+Input!$I$123)*$I$7)-SUM($I666:P666),((Input!$I$157+Input!$I$123)*$I$7)/A15taxstdlife))</f>
        <v>5.4433340520975374E-3</v>
      </c>
      <c r="R666" s="161">
        <f>IF(A15taxstdlife="n/a","n/a",IF(R$3&gt;(A15taxstdlife+$E666),((Input!$I$157+Input!$I$123)*$I$7)-SUM($I666:Q666),((Input!$I$157+Input!$I$123)*$I$7)/A15taxstdlife))</f>
        <v>5.4433340520975374E-3</v>
      </c>
      <c r="S666" s="161">
        <f>IF(A15taxstdlife="n/a","n/a",IF(S$3&gt;(A15taxstdlife+$E666),((Input!$I$157+Input!$I$123)*$I$7)-SUM($I666:R666),((Input!$I$157+Input!$I$123)*$I$7)/A15taxstdlife))</f>
        <v>5.4433340520975374E-3</v>
      </c>
      <c r="T666" s="161">
        <f>IF(A15taxstdlife="n/a","n/a",IF(T$3&gt;(A15taxstdlife+$E666),((Input!$I$157+Input!$I$123)*$I$7)-SUM($I666:S666),((Input!$I$157+Input!$I$123)*$I$7)/A15taxstdlife))</f>
        <v>3.2660004312585339E-3</v>
      </c>
      <c r="U666" s="161">
        <f>IF(A15taxstdlife="n/a","n/a",IF(U$3&gt;(A15taxstdlife+$E666),((Input!$I$157+Input!$I$123)*$I$7)-SUM($I666:T666),((Input!$I$157+Input!$I$123)*$I$7)/A15taxstdlife))</f>
        <v>0</v>
      </c>
      <c r="V666" s="161">
        <f>IF(A15taxstdlife="n/a","n/a",IF(V$3&gt;(A15taxstdlife+$E666),((Input!$I$157+Input!$I$123)*$I$7)-SUM($I666:U666),((Input!$I$157+Input!$I$123)*$I$7)/A15taxstdlife))</f>
        <v>0</v>
      </c>
      <c r="W666" s="161">
        <f>IF(A15taxstdlife="n/a","n/a",IF(W$3&gt;(A15taxstdlife+$E666),((Input!$I$157+Input!$I$123)*$I$7)-SUM($I666:V666),((Input!$I$157+Input!$I$123)*$I$7)/A15taxstdlife))</f>
        <v>0</v>
      </c>
      <c r="X666" s="161">
        <f>IF(A15taxstdlife="n/a","n/a",IF(X$3&gt;(A15taxstdlife+$E666),((Input!$I$157+Input!$I$123)*$I$7)-SUM($I666:W666),((Input!$I$157+Input!$I$123)*$I$7)/A15taxstdlife))</f>
        <v>0</v>
      </c>
      <c r="Y666" s="161">
        <f>IF(A15taxstdlife="n/a","n/a",IF(Y$3&gt;(A15taxstdlife+$E666),((Input!$I$157+Input!$I$123)*$I$7)-SUM($I666:X666),((Input!$I$157+Input!$I$123)*$I$7)/A15taxstdlife))</f>
        <v>0</v>
      </c>
      <c r="Z666" s="161">
        <f>IF(A15taxstdlife="n/a","n/a",IF(Z$3&gt;(A15taxstdlife+$E666),((Input!$I$157+Input!$I$123)*$I$7)-SUM($I666:Y666),((Input!$I$157+Input!$I$123)*$I$7)/A15taxstdlife))</f>
        <v>0</v>
      </c>
      <c r="AA666" s="161">
        <f>IF(A15taxstdlife="n/a","n/a",IF(AA$3&gt;(A15taxstdlife+$E666),((Input!$I$157+Input!$I$123)*$I$7)-SUM($I666:Z666),((Input!$I$157+Input!$I$123)*$I$7)/A15taxstdlife))</f>
        <v>0</v>
      </c>
      <c r="AB666" s="161">
        <f>IF(A15taxstdlife="n/a","n/a",IF(AB$3&gt;(A15taxstdlife+$E666),((Input!$I$157+Input!$I$123)*$I$7)-SUM($I666:AA666),((Input!$I$157+Input!$I$123)*$I$7)/A15taxstdlife))</f>
        <v>0</v>
      </c>
      <c r="AC666" s="161">
        <f>IF(A15taxstdlife="n/a","n/a",IF(AC$3&gt;(A15taxstdlife+$E666),((Input!$I$157+Input!$I$123)*$I$7)-SUM($I666:AB666),((Input!$I$157+Input!$I$123)*$I$7)/A15taxstdlife))</f>
        <v>0</v>
      </c>
      <c r="AD666" s="161">
        <f>IF(A15taxstdlife="n/a","n/a",IF(AD$3&gt;(A15taxstdlife+$E666),((Input!$I$157+Input!$I$123)*$I$7)-SUM($I666:AC666),((Input!$I$157+Input!$I$123)*$I$7)/A15taxstdlife))</f>
        <v>0</v>
      </c>
      <c r="AE666" s="161">
        <f>IF(A15taxstdlife="n/a","n/a",IF(AE$3&gt;(A15taxstdlife+$E666),((Input!$I$157+Input!$I$123)*$I$7)-SUM($I666:AD666),((Input!$I$157+Input!$I$123)*$I$7)/A15taxstdlife))</f>
        <v>0</v>
      </c>
      <c r="AF666" s="161">
        <f>IF(A15taxstdlife="n/a","n/a",IF(AF$3&gt;(A15taxstdlife+$E666),((Input!$I$157+Input!$I$123)*$I$7)-SUM($I666:AE666),((Input!$I$157+Input!$I$123)*$I$7)/A15taxstdlife))</f>
        <v>0</v>
      </c>
      <c r="AG666" s="161">
        <f>IF(A15taxstdlife="n/a","n/a",IF(AG$3&gt;(A15taxstdlife+$E666),((Input!$I$157+Input!$I$123)*$I$7)-SUM($I666:AF666),((Input!$I$157+Input!$I$123)*$I$7)/A15taxstdlife))</f>
        <v>0</v>
      </c>
      <c r="AH666" s="161">
        <f>IF(A15taxstdlife="n/a","n/a",IF(AH$3&gt;(A15taxstdlife+$E666),((Input!$I$157+Input!$I$123)*$I$7)-SUM($I666:AG666),((Input!$I$157+Input!$I$123)*$I$7)/A15taxstdlife))</f>
        <v>0</v>
      </c>
      <c r="AI666" s="161">
        <f>IF(A15taxstdlife="n/a","n/a",IF(AI$3&gt;(A15taxstdlife+$E666),((Input!$I$157+Input!$I$123)*$I$7)-SUM($I666:AH666),((Input!$I$157+Input!$I$123)*$I$7)/A15taxstdlife))</f>
        <v>0</v>
      </c>
      <c r="AJ666" s="161">
        <f>IF(A15taxstdlife="n/a","n/a",IF(AJ$3&gt;(A15taxstdlife+$E666),((Input!$I$157+Input!$I$123)*$I$7)-SUM($I666:AI666),((Input!$I$157+Input!$I$123)*$I$7)/A15taxstdlife))</f>
        <v>0</v>
      </c>
      <c r="AK666" s="161">
        <f>IF(A15taxstdlife="n/a","n/a",IF(AK$3&gt;(A15taxstdlife+$E666),((Input!$I$157+Input!$I$123)*$I$7)-SUM($I666:AJ666),((Input!$I$157+Input!$I$123)*$I$7)/A15taxstdlife))</f>
        <v>0</v>
      </c>
      <c r="AL666" s="161">
        <f>IF(A15taxstdlife="n/a","n/a",IF(AL$3&gt;(A15taxstdlife+$E666),((Input!$I$157+Input!$I$123)*$I$7)-SUM($I666:AK666),((Input!$I$157+Input!$I$123)*$I$7)/A15taxstdlife))</f>
        <v>0</v>
      </c>
      <c r="AM666" s="161">
        <f>IF(A15taxstdlife="n/a","n/a",IF(AM$3&gt;(A15taxstdlife+$E666),((Input!$I$157+Input!$I$123)*$I$7)-SUM($I666:AL666),((Input!$I$157+Input!$I$123)*$I$7)/A15taxstdlife))</f>
        <v>0</v>
      </c>
      <c r="AN666" s="161">
        <f>IF(A15taxstdlife="n/a","n/a",IF(AN$3&gt;(A15taxstdlife+$E666),((Input!$I$157+Input!$I$123)*$I$7)-SUM($I666:AM666),((Input!$I$157+Input!$I$123)*$I$7)/A15taxstdlife))</f>
        <v>0</v>
      </c>
      <c r="AO666" s="161">
        <f>IF(A15taxstdlife="n/a","n/a",IF(AO$3&gt;(A15taxstdlife+$E666),((Input!$I$157+Input!$I$123)*$I$7)-SUM($I666:AN666),((Input!$I$157+Input!$I$123)*$I$7)/A15taxstdlife))</f>
        <v>0</v>
      </c>
      <c r="AP666" s="161">
        <f>IF(A15taxstdlife="n/a","n/a",IF(AP$3&gt;(A15taxstdlife+$E666),((Input!$I$157+Input!$I$123)*$I$7)-SUM($I666:AO666),((Input!$I$157+Input!$I$123)*$I$7)/A15taxstdlife))</f>
        <v>0</v>
      </c>
      <c r="AQ666" s="161">
        <f>IF(A15taxstdlife="n/a","n/a",IF(AQ$3&gt;(A15taxstdlife+$E666),((Input!$I$157+Input!$I$123)*$I$7)-SUM($I666:AP666),((Input!$I$157+Input!$I$123)*$I$7)/A15taxstdlife))</f>
        <v>0</v>
      </c>
      <c r="AR666" s="161">
        <f>IF(A15taxstdlife="n/a","n/a",IF(AR$3&gt;(A15taxstdlife+$E666),((Input!$I$157+Input!$I$123)*$I$7)-SUM($I666:AQ666),((Input!$I$157+Input!$I$123)*$I$7)/A15taxstdlife))</f>
        <v>0</v>
      </c>
      <c r="AS666" s="161">
        <f>IF(A15taxstdlife="n/a","n/a",IF(AS$3&gt;(A15taxstdlife+$E666),((Input!$I$157+Input!$I$123)*$I$7)-SUM($I666:AR666),((Input!$I$157+Input!$I$123)*$I$7)/A15taxstdlife))</f>
        <v>0</v>
      </c>
      <c r="AT666" s="161">
        <f>IF(A15taxstdlife="n/a","n/a",IF(AT$3&gt;(A15taxstdlife+$E666),((Input!$I$157+Input!$I$123)*$I$7)-SUM($I666:AS666),((Input!$I$157+Input!$I$123)*$I$7)/A15taxstdlife))</f>
        <v>0</v>
      </c>
      <c r="AU666" s="161">
        <f>IF(A15taxstdlife="n/a","n/a",IF(AU$3&gt;(A15taxstdlife+$E666),((Input!$I$157+Input!$I$123)*$I$7)-SUM($I666:AT666),((Input!$I$157+Input!$I$123)*$I$7)/A15taxstdlife))</f>
        <v>0</v>
      </c>
      <c r="AV666" s="161">
        <f>IF(A15taxstdlife="n/a","n/a",IF(AV$3&gt;(A15taxstdlife+$E666),((Input!$I$157+Input!$I$123)*$I$7)-SUM($I666:AU666),((Input!$I$157+Input!$I$123)*$I$7)/A15taxstdlife))</f>
        <v>0</v>
      </c>
      <c r="AW666" s="161">
        <f>IF(A15taxstdlife="n/a","n/a",IF(AW$3&gt;(A15taxstdlife+$E666),((Input!$I$157+Input!$I$123)*$I$7)-SUM($I666:AV666),((Input!$I$157+Input!$I$123)*$I$7)/A15taxstdlife))</f>
        <v>0</v>
      </c>
      <c r="AX666" s="161">
        <f>IF(A15taxstdlife="n/a","n/a",IF(AX$3&gt;(A15taxstdlife+$E666),((Input!$I$157+Input!$I$123)*$I$7)-SUM($I666:AW666),((Input!$I$157+Input!$I$123)*$I$7)/A15taxstdlife))</f>
        <v>0</v>
      </c>
      <c r="AY666" s="161">
        <f>IF(A15taxstdlife="n/a","n/a",IF(AY$3&gt;(A15taxstdlife+$E666),((Input!$I$157+Input!$I$123)*$I$7)-SUM($I666:AX666),((Input!$I$157+Input!$I$123)*$I$7)/A15taxstdlife))</f>
        <v>0</v>
      </c>
      <c r="AZ666" s="161">
        <f>IF(A15taxstdlife="n/a","n/a",IF(AZ$3&gt;(A15taxstdlife+$E666),((Input!$I$157+Input!$I$123)*$I$7)-SUM($I666:AY666),((Input!$I$157+Input!$I$123)*$I$7)/A15taxstdlife))</f>
        <v>0</v>
      </c>
      <c r="BA666" s="161">
        <f>IF(A15taxstdlife="n/a","n/a",IF(BA$3&gt;(A15taxstdlife+$E666),((Input!$I$157+Input!$I$123)*$I$7)-SUM($I666:AZ666),((Input!$I$157+Input!$I$123)*$I$7)/A15taxstdlife))</f>
        <v>0</v>
      </c>
      <c r="BB666" s="161">
        <f>IF(A15taxstdlife="n/a","n/a",IF(BB$3&gt;(A15taxstdlife+$E666),((Input!$I$157+Input!$I$123)*$I$7)-SUM($I666:BA666),((Input!$I$157+Input!$I$123)*$I$7)/A15taxstdlife))</f>
        <v>0</v>
      </c>
      <c r="BC666" s="161">
        <f>IF(A15taxstdlife="n/a","n/a",IF(BC$3&gt;(A15taxstdlife+$E666),((Input!$I$157+Input!$I$123)*$I$7)-SUM($I666:BB666),((Input!$I$157+Input!$I$123)*$I$7)/A15taxstdlife))</f>
        <v>0</v>
      </c>
      <c r="BD666" s="161">
        <f>IF(A15taxstdlife="n/a","n/a",IF(BD$3&gt;(A15taxstdlife+$E666),((Input!$I$157+Input!$I$123)*$I$7)-SUM($I666:BC666),((Input!$I$157+Input!$I$123)*$I$7)/A15taxstdlife))</f>
        <v>0</v>
      </c>
      <c r="BE666" s="161">
        <f>IF(A15taxstdlife="n/a","n/a",IF(BE$3&gt;(A15taxstdlife+$E666),((Input!$I$157+Input!$I$123)*$I$7)-SUM($I666:BD666),((Input!$I$157+Input!$I$123)*$I$7)/A15taxstdlife))</f>
        <v>0</v>
      </c>
      <c r="BF666" s="161">
        <f>IF(A15taxstdlife="n/a","n/a",IF(BF$3&gt;(A15taxstdlife+$E666),((Input!$I$157+Input!$I$123)*$I$7)-SUM($I666:BE666),((Input!$I$157+Input!$I$123)*$I$7)/A15taxstdlife))</f>
        <v>0</v>
      </c>
      <c r="BG666" s="161">
        <f>IF(A15taxstdlife="n/a","n/a",IF(BG$3&gt;(A15taxstdlife+$E666),((Input!$I$157+Input!$I$123)*$I$7)-SUM($I666:BF666),((Input!$I$157+Input!$I$123)*$I$7)/A15taxstdlife))</f>
        <v>0</v>
      </c>
      <c r="BH666" s="161">
        <f>IF(A15taxstdlife="n/a","n/a",IF(BH$3&gt;(A15taxstdlife+$E666),((Input!$I$157+Input!$I$123)*$I$7)-SUM($I666:BG666),((Input!$I$157+Input!$I$123)*$I$7)/A15taxstdlife))</f>
        <v>0</v>
      </c>
      <c r="BI666" s="161">
        <f>IF(A15taxstdlife="n/a","n/a",IF(BI$3&gt;(A15taxstdlife+$E666),((Input!$I$157+Input!$I$123)*$I$7)-SUM($I666:BH666),((Input!$I$157+Input!$I$123)*$I$7)/A15taxstdlife))</f>
        <v>0</v>
      </c>
      <c r="BJ666" s="19"/>
      <c r="BK666" s="19"/>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s="5" customFormat="1" hidden="1" outlineLevel="2" x14ac:dyDescent="0.2">
      <c r="A667" s="19"/>
      <c r="B667" s="19"/>
      <c r="C667" s="35"/>
      <c r="D667" s="469"/>
      <c r="E667" s="281">
        <v>4</v>
      </c>
      <c r="F667" s="37"/>
      <c r="G667" s="305"/>
      <c r="H667" s="307"/>
      <c r="I667" s="307"/>
      <c r="J667" s="306"/>
      <c r="K667" s="161">
        <f>IF(A15taxstdlife="n/a","n/a",IF(K$3&gt;(A15taxstdlife+$E667),((Input!$J$157+Input!$J$123)*$J$7)-SUM($J667:J667),((Input!$J$157+Input!$J$123)*$J$7)/A15taxstdlife))</f>
        <v>6.260051724292344E-3</v>
      </c>
      <c r="L667" s="161">
        <f>IF(A15taxstdlife="n/a","n/a",IF(L$3&gt;(A15taxstdlife+$E667),((Input!$J$157+Input!$J$123)*$J$7)-SUM($J667:K667),((Input!$J$157+Input!$J$123)*$J$7)/A15taxstdlife))</f>
        <v>6.260051724292344E-3</v>
      </c>
      <c r="M667" s="161">
        <f>IF(A15taxstdlife="n/a","n/a",IF(M$3&gt;(A15taxstdlife+$E667),((Input!$J$157+Input!$J$123)*$J$7)-SUM($J667:L667),((Input!$J$157+Input!$J$123)*$J$7)/A15taxstdlife))</f>
        <v>6.260051724292344E-3</v>
      </c>
      <c r="N667" s="161">
        <f>IF(A15taxstdlife="n/a","n/a",IF(N$3&gt;(A15taxstdlife+$E667),((Input!$J$157+Input!$J$123)*$J$7)-SUM($J667:M667),((Input!$J$157+Input!$J$123)*$J$7)/A15taxstdlife))</f>
        <v>6.260051724292344E-3</v>
      </c>
      <c r="O667" s="161">
        <f>IF(A15taxstdlife="n/a","n/a",IF(O$3&gt;(A15taxstdlife+$E667),((Input!$J$157+Input!$J$123)*$J$7)-SUM($J667:N667),((Input!$J$157+Input!$J$123)*$J$7)/A15taxstdlife))</f>
        <v>6.260051724292344E-3</v>
      </c>
      <c r="P667" s="161">
        <f>IF(A15taxstdlife="n/a","n/a",IF(P$3&gt;(A15taxstdlife+$E667),((Input!$J$157+Input!$J$123)*$J$7)-SUM($J667:O667),((Input!$J$157+Input!$J$123)*$J$7)/A15taxstdlife))</f>
        <v>6.260051724292344E-3</v>
      </c>
      <c r="Q667" s="161">
        <f>IF(A15taxstdlife="n/a","n/a",IF(Q$3&gt;(A15taxstdlife+$E667),((Input!$J$157+Input!$J$123)*$J$7)-SUM($J667:P667),((Input!$J$157+Input!$J$123)*$J$7)/A15taxstdlife))</f>
        <v>6.260051724292344E-3</v>
      </c>
      <c r="R667" s="161">
        <f>IF(A15taxstdlife="n/a","n/a",IF(R$3&gt;(A15taxstdlife+$E667),((Input!$J$157+Input!$J$123)*$J$7)-SUM($J667:Q667),((Input!$J$157+Input!$J$123)*$J$7)/A15taxstdlife))</f>
        <v>6.260051724292344E-3</v>
      </c>
      <c r="S667" s="161">
        <f>IF(A15taxstdlife="n/a","n/a",IF(S$3&gt;(A15taxstdlife+$E667),((Input!$J$157+Input!$J$123)*$J$7)-SUM($J667:R667),((Input!$J$157+Input!$J$123)*$J$7)/A15taxstdlife))</f>
        <v>6.260051724292344E-3</v>
      </c>
      <c r="T667" s="161">
        <f>IF(A15taxstdlife="n/a","n/a",IF(T$3&gt;(A15taxstdlife+$E667),((Input!$J$157+Input!$J$123)*$J$7)-SUM($J667:S667),((Input!$J$157+Input!$J$123)*$J$7)/A15taxstdlife))</f>
        <v>6.260051724292344E-3</v>
      </c>
      <c r="U667" s="161">
        <f>IF(A15taxstdlife="n/a","n/a",IF(U$3&gt;(A15taxstdlife+$E667),((Input!$J$157+Input!$J$123)*$J$7)-SUM($J667:T667),((Input!$J$157+Input!$J$123)*$J$7)/A15taxstdlife))</f>
        <v>3.756031034575405E-3</v>
      </c>
      <c r="V667" s="161">
        <f>IF(A15taxstdlife="n/a","n/a",IF(V$3&gt;(A15taxstdlife+$E667),((Input!$J$157+Input!$J$123)*$J$7)-SUM($J667:U667),((Input!$J$157+Input!$J$123)*$J$7)/A15taxstdlife))</f>
        <v>0</v>
      </c>
      <c r="W667" s="161">
        <f>IF(A15taxstdlife="n/a","n/a",IF(W$3&gt;(A15taxstdlife+$E667),((Input!$J$157+Input!$J$123)*$J$7)-SUM($J667:V667),((Input!$J$157+Input!$J$123)*$J$7)/A15taxstdlife))</f>
        <v>0</v>
      </c>
      <c r="X667" s="161">
        <f>IF(A15taxstdlife="n/a","n/a",IF(X$3&gt;(A15taxstdlife+$E667),((Input!$J$157+Input!$J$123)*$J$7)-SUM($J667:W667),((Input!$J$157+Input!$J$123)*$J$7)/A15taxstdlife))</f>
        <v>0</v>
      </c>
      <c r="Y667" s="161">
        <f>IF(A15taxstdlife="n/a","n/a",IF(Y$3&gt;(A15taxstdlife+$E667),((Input!$J$157+Input!$J$123)*$J$7)-SUM($J667:X667),((Input!$J$157+Input!$J$123)*$J$7)/A15taxstdlife))</f>
        <v>0</v>
      </c>
      <c r="Z667" s="161">
        <f>IF(A15taxstdlife="n/a","n/a",IF(Z$3&gt;(A15taxstdlife+$E667),((Input!$J$157+Input!$J$123)*$J$7)-SUM($J667:Y667),((Input!$J$157+Input!$J$123)*$J$7)/A15taxstdlife))</f>
        <v>0</v>
      </c>
      <c r="AA667" s="161">
        <f>IF(A15taxstdlife="n/a","n/a",IF(AA$3&gt;(A15taxstdlife+$E667),((Input!$J$157+Input!$J$123)*$J$7)-SUM($J667:Z667),((Input!$J$157+Input!$J$123)*$J$7)/A15taxstdlife))</f>
        <v>0</v>
      </c>
      <c r="AB667" s="161">
        <f>IF(A15taxstdlife="n/a","n/a",IF(AB$3&gt;(A15taxstdlife+$E667),((Input!$J$157+Input!$J$123)*$J$7)-SUM($J667:AA667),((Input!$J$157+Input!$J$123)*$J$7)/A15taxstdlife))</f>
        <v>0</v>
      </c>
      <c r="AC667" s="161">
        <f>IF(A15taxstdlife="n/a","n/a",IF(AC$3&gt;(A15taxstdlife+$E667),((Input!$J$157+Input!$J$123)*$J$7)-SUM($J667:AB667),((Input!$J$157+Input!$J$123)*$J$7)/A15taxstdlife))</f>
        <v>0</v>
      </c>
      <c r="AD667" s="161">
        <f>IF(A15taxstdlife="n/a","n/a",IF(AD$3&gt;(A15taxstdlife+$E667),((Input!$J$157+Input!$J$123)*$J$7)-SUM($J667:AC667),((Input!$J$157+Input!$J$123)*$J$7)/A15taxstdlife))</f>
        <v>0</v>
      </c>
      <c r="AE667" s="161">
        <f>IF(A15taxstdlife="n/a","n/a",IF(AE$3&gt;(A15taxstdlife+$E667),((Input!$J$157+Input!$J$123)*$J$7)-SUM($J667:AD667),((Input!$J$157+Input!$J$123)*$J$7)/A15taxstdlife))</f>
        <v>0</v>
      </c>
      <c r="AF667" s="161">
        <f>IF(A15taxstdlife="n/a","n/a",IF(AF$3&gt;(A15taxstdlife+$E667),((Input!$J$157+Input!$J$123)*$J$7)-SUM($J667:AE667),((Input!$J$157+Input!$J$123)*$J$7)/A15taxstdlife))</f>
        <v>0</v>
      </c>
      <c r="AG667" s="161">
        <f>IF(A15taxstdlife="n/a","n/a",IF(AG$3&gt;(A15taxstdlife+$E667),((Input!$J$157+Input!$J$123)*$J$7)-SUM($J667:AF667),((Input!$J$157+Input!$J$123)*$J$7)/A15taxstdlife))</f>
        <v>0</v>
      </c>
      <c r="AH667" s="161">
        <f>IF(A15taxstdlife="n/a","n/a",IF(AH$3&gt;(A15taxstdlife+$E667),((Input!$J$157+Input!$J$123)*$J$7)-SUM($J667:AG667),((Input!$J$157+Input!$J$123)*$J$7)/A15taxstdlife))</f>
        <v>0</v>
      </c>
      <c r="AI667" s="161">
        <f>IF(A15taxstdlife="n/a","n/a",IF(AI$3&gt;(A15taxstdlife+$E667),((Input!$J$157+Input!$J$123)*$J$7)-SUM($J667:AH667),((Input!$J$157+Input!$J$123)*$J$7)/A15taxstdlife))</f>
        <v>0</v>
      </c>
      <c r="AJ667" s="161">
        <f>IF(A15taxstdlife="n/a","n/a",IF(AJ$3&gt;(A15taxstdlife+$E667),((Input!$J$157+Input!$J$123)*$J$7)-SUM($J667:AI667),((Input!$J$157+Input!$J$123)*$J$7)/A15taxstdlife))</f>
        <v>0</v>
      </c>
      <c r="AK667" s="161">
        <f>IF(A15taxstdlife="n/a","n/a",IF(AK$3&gt;(A15taxstdlife+$E667),((Input!$J$157+Input!$J$123)*$J$7)-SUM($J667:AJ667),((Input!$J$157+Input!$J$123)*$J$7)/A15taxstdlife))</f>
        <v>0</v>
      </c>
      <c r="AL667" s="161">
        <f>IF(A15taxstdlife="n/a","n/a",IF(AL$3&gt;(A15taxstdlife+$E667),((Input!$J$157+Input!$J$123)*$J$7)-SUM($J667:AK667),((Input!$J$157+Input!$J$123)*$J$7)/A15taxstdlife))</f>
        <v>0</v>
      </c>
      <c r="AM667" s="161">
        <f>IF(A15taxstdlife="n/a","n/a",IF(AM$3&gt;(A15taxstdlife+$E667),((Input!$J$157+Input!$J$123)*$J$7)-SUM($J667:AL667),((Input!$J$157+Input!$J$123)*$J$7)/A15taxstdlife))</f>
        <v>0</v>
      </c>
      <c r="AN667" s="161">
        <f>IF(A15taxstdlife="n/a","n/a",IF(AN$3&gt;(A15taxstdlife+$E667),((Input!$J$157+Input!$J$123)*$J$7)-SUM($J667:AM667),((Input!$J$157+Input!$J$123)*$J$7)/A15taxstdlife))</f>
        <v>0</v>
      </c>
      <c r="AO667" s="161">
        <f>IF(A15taxstdlife="n/a","n/a",IF(AO$3&gt;(A15taxstdlife+$E667),((Input!$J$157+Input!$J$123)*$J$7)-SUM($J667:AN667),((Input!$J$157+Input!$J$123)*$J$7)/A15taxstdlife))</f>
        <v>0</v>
      </c>
      <c r="AP667" s="161">
        <f>IF(A15taxstdlife="n/a","n/a",IF(AP$3&gt;(A15taxstdlife+$E667),((Input!$J$157+Input!$J$123)*$J$7)-SUM($J667:AO667),((Input!$J$157+Input!$J$123)*$J$7)/A15taxstdlife))</f>
        <v>0</v>
      </c>
      <c r="AQ667" s="161">
        <f>IF(A15taxstdlife="n/a","n/a",IF(AQ$3&gt;(A15taxstdlife+$E667),((Input!$J$157+Input!$J$123)*$J$7)-SUM($J667:AP667),((Input!$J$157+Input!$J$123)*$J$7)/A15taxstdlife))</f>
        <v>0</v>
      </c>
      <c r="AR667" s="161">
        <f>IF(A15taxstdlife="n/a","n/a",IF(AR$3&gt;(A15taxstdlife+$E667),((Input!$J$157+Input!$J$123)*$J$7)-SUM($J667:AQ667),((Input!$J$157+Input!$J$123)*$J$7)/A15taxstdlife))</f>
        <v>0</v>
      </c>
      <c r="AS667" s="161">
        <f>IF(A15taxstdlife="n/a","n/a",IF(AS$3&gt;(A15taxstdlife+$E667),((Input!$J$157+Input!$J$123)*$J$7)-SUM($J667:AR667),((Input!$J$157+Input!$J$123)*$J$7)/A15taxstdlife))</f>
        <v>0</v>
      </c>
      <c r="AT667" s="161">
        <f>IF(A15taxstdlife="n/a","n/a",IF(AT$3&gt;(A15taxstdlife+$E667),((Input!$J$157+Input!$J$123)*$J$7)-SUM($J667:AS667),((Input!$J$157+Input!$J$123)*$J$7)/A15taxstdlife))</f>
        <v>0</v>
      </c>
      <c r="AU667" s="161">
        <f>IF(A15taxstdlife="n/a","n/a",IF(AU$3&gt;(A15taxstdlife+$E667),((Input!$J$157+Input!$J$123)*$J$7)-SUM($J667:AT667),((Input!$J$157+Input!$J$123)*$J$7)/A15taxstdlife))</f>
        <v>0</v>
      </c>
      <c r="AV667" s="161">
        <f>IF(A15taxstdlife="n/a","n/a",IF(AV$3&gt;(A15taxstdlife+$E667),((Input!$J$157+Input!$J$123)*$J$7)-SUM($J667:AU667),((Input!$J$157+Input!$J$123)*$J$7)/A15taxstdlife))</f>
        <v>0</v>
      </c>
      <c r="AW667" s="161">
        <f>IF(A15taxstdlife="n/a","n/a",IF(AW$3&gt;(A15taxstdlife+$E667),((Input!$J$157+Input!$J$123)*$J$7)-SUM($J667:AV667),((Input!$J$157+Input!$J$123)*$J$7)/A15taxstdlife))</f>
        <v>0</v>
      </c>
      <c r="AX667" s="161">
        <f>IF(A15taxstdlife="n/a","n/a",IF(AX$3&gt;(A15taxstdlife+$E667),((Input!$J$157+Input!$J$123)*$J$7)-SUM($J667:AW667),((Input!$J$157+Input!$J$123)*$J$7)/A15taxstdlife))</f>
        <v>0</v>
      </c>
      <c r="AY667" s="161">
        <f>IF(A15taxstdlife="n/a","n/a",IF(AY$3&gt;(A15taxstdlife+$E667),((Input!$J$157+Input!$J$123)*$J$7)-SUM($J667:AX667),((Input!$J$157+Input!$J$123)*$J$7)/A15taxstdlife))</f>
        <v>0</v>
      </c>
      <c r="AZ667" s="161">
        <f>IF(A15taxstdlife="n/a","n/a",IF(AZ$3&gt;(A15taxstdlife+$E667),((Input!$J$157+Input!$J$123)*$J$7)-SUM($J667:AY667),((Input!$J$157+Input!$J$123)*$J$7)/A15taxstdlife))</f>
        <v>0</v>
      </c>
      <c r="BA667" s="161">
        <f>IF(A15taxstdlife="n/a","n/a",IF(BA$3&gt;(A15taxstdlife+$E667),((Input!$J$157+Input!$J$123)*$J$7)-SUM($J667:AZ667),((Input!$J$157+Input!$J$123)*$J$7)/A15taxstdlife))</f>
        <v>0</v>
      </c>
      <c r="BB667" s="161">
        <f>IF(A15taxstdlife="n/a","n/a",IF(BB$3&gt;(A15taxstdlife+$E667),((Input!$J$157+Input!$J$123)*$J$7)-SUM($J667:BA667),((Input!$J$157+Input!$J$123)*$J$7)/A15taxstdlife))</f>
        <v>0</v>
      </c>
      <c r="BC667" s="161">
        <f>IF(A15taxstdlife="n/a","n/a",IF(BC$3&gt;(A15taxstdlife+$E667),((Input!$J$157+Input!$J$123)*$J$7)-SUM($J667:BB667),((Input!$J$157+Input!$J$123)*$J$7)/A15taxstdlife))</f>
        <v>0</v>
      </c>
      <c r="BD667" s="161">
        <f>IF(A15taxstdlife="n/a","n/a",IF(BD$3&gt;(A15taxstdlife+$E667),((Input!$J$157+Input!$J$123)*$J$7)-SUM($J667:BC667),((Input!$J$157+Input!$J$123)*$J$7)/A15taxstdlife))</f>
        <v>0</v>
      </c>
      <c r="BE667" s="161">
        <f>IF(A15taxstdlife="n/a","n/a",IF(BE$3&gt;(A15taxstdlife+$E667),((Input!$J$157+Input!$J$123)*$J$7)-SUM($J667:BD667),((Input!$J$157+Input!$J$123)*$J$7)/A15taxstdlife))</f>
        <v>0</v>
      </c>
      <c r="BF667" s="161">
        <f>IF(A15taxstdlife="n/a","n/a",IF(BF$3&gt;(A15taxstdlife+$E667),((Input!$J$157+Input!$J$123)*$J$7)-SUM($J667:BE667),((Input!$J$157+Input!$J$123)*$J$7)/A15taxstdlife))</f>
        <v>0</v>
      </c>
      <c r="BG667" s="161">
        <f>IF(A15taxstdlife="n/a","n/a",IF(BG$3&gt;(A15taxstdlife+$E667),((Input!$J$157+Input!$J$123)*$J$7)-SUM($J667:BF667),((Input!$J$157+Input!$J$123)*$J$7)/A15taxstdlife))</f>
        <v>0</v>
      </c>
      <c r="BH667" s="161">
        <f>IF(A15taxstdlife="n/a","n/a",IF(BH$3&gt;(A15taxstdlife+$E667),((Input!$J$157+Input!$J$123)*$J$7)-SUM($J667:BG667),((Input!$J$157+Input!$J$123)*$J$7)/A15taxstdlife))</f>
        <v>0</v>
      </c>
      <c r="BI667" s="161">
        <f>IF(A15taxstdlife="n/a","n/a",IF(BI$3&gt;(A15taxstdlife+$E667),((Input!$J$157+Input!$J$123)*$J$7)-SUM($J667:BH667),((Input!$J$157+Input!$J$123)*$J$7)/A15taxstdlife))</f>
        <v>0</v>
      </c>
      <c r="BJ667" s="19"/>
      <c r="BK667" s="19"/>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s="5" customFormat="1" hidden="1" outlineLevel="2" x14ac:dyDescent="0.2">
      <c r="A668" s="19"/>
      <c r="B668" s="19"/>
      <c r="C668" s="35"/>
      <c r="D668" s="469"/>
      <c r="E668" s="281">
        <v>5</v>
      </c>
      <c r="F668" s="37"/>
      <c r="G668" s="305"/>
      <c r="H668" s="307"/>
      <c r="I668" s="307"/>
      <c r="J668" s="307"/>
      <c r="K668" s="306"/>
      <c r="L668" s="161">
        <f>IF(A15taxstdlife="n/a","n/a",IF(L$3&gt;(A15taxstdlife+$E668),((Input!$K$157+Input!$K$123)*$K$7)-SUM($K668:K668),((Input!$K$157+Input!$K$123)*$K$7)/A15taxstdlife))</f>
        <v>9.0829463339626437E-3</v>
      </c>
      <c r="M668" s="161">
        <f>IF(A15taxstdlife="n/a","n/a",IF(M$3&gt;(A15taxstdlife+$E668),((Input!$K$157+Input!$K$123)*$K$7)-SUM($K668:L668),((Input!$K$157+Input!$K$123)*$K$7)/A15taxstdlife))</f>
        <v>9.0829463339626437E-3</v>
      </c>
      <c r="N668" s="161">
        <f>IF(A15taxstdlife="n/a","n/a",IF(N$3&gt;(A15taxstdlife+$E668),((Input!$K$157+Input!$K$123)*$K$7)-SUM($K668:M668),((Input!$K$157+Input!$K$123)*$K$7)/A15taxstdlife))</f>
        <v>9.0829463339626437E-3</v>
      </c>
      <c r="O668" s="161">
        <f>IF(A15taxstdlife="n/a","n/a",IF(O$3&gt;(A15taxstdlife+$E668),((Input!$K$157+Input!$K$123)*$K$7)-SUM($K668:N668),((Input!$K$157+Input!$K$123)*$K$7)/A15taxstdlife))</f>
        <v>9.0829463339626437E-3</v>
      </c>
      <c r="P668" s="161">
        <f>IF(A15taxstdlife="n/a","n/a",IF(P$3&gt;(A15taxstdlife+$E668),((Input!$K$157+Input!$K$123)*$K$7)-SUM($K668:O668),((Input!$K$157+Input!$K$123)*$K$7)/A15taxstdlife))</f>
        <v>9.0829463339626437E-3</v>
      </c>
      <c r="Q668" s="161">
        <f>IF(A15taxstdlife="n/a","n/a",IF(Q$3&gt;(A15taxstdlife+$E668),((Input!$K$157+Input!$K$123)*$K$7)-SUM($K668:P668),((Input!$K$157+Input!$K$123)*$K$7)/A15taxstdlife))</f>
        <v>9.0829463339626437E-3</v>
      </c>
      <c r="R668" s="161">
        <f>IF(A15taxstdlife="n/a","n/a",IF(R$3&gt;(A15taxstdlife+$E668),((Input!$K$157+Input!$K$123)*$K$7)-SUM($K668:Q668),((Input!$K$157+Input!$K$123)*$K$7)/A15taxstdlife))</f>
        <v>9.0829463339626437E-3</v>
      </c>
      <c r="S668" s="161">
        <f>IF(A15taxstdlife="n/a","n/a",IF(S$3&gt;(A15taxstdlife+$E668),((Input!$K$157+Input!$K$123)*$K$7)-SUM($K668:R668),((Input!$K$157+Input!$K$123)*$K$7)/A15taxstdlife))</f>
        <v>9.0829463339626437E-3</v>
      </c>
      <c r="T668" s="161">
        <f>IF(A15taxstdlife="n/a","n/a",IF(T$3&gt;(A15taxstdlife+$E668),((Input!$K$157+Input!$K$123)*$K$7)-SUM($K668:S668),((Input!$K$157+Input!$K$123)*$K$7)/A15taxstdlife))</f>
        <v>9.0829463339626437E-3</v>
      </c>
      <c r="U668" s="161">
        <f>IF(A15taxstdlife="n/a","n/a",IF(U$3&gt;(A15taxstdlife+$E668),((Input!$K$157+Input!$K$123)*$K$7)-SUM($K668:T668),((Input!$K$157+Input!$K$123)*$K$7)/A15taxstdlife))</f>
        <v>9.0829463339626437E-3</v>
      </c>
      <c r="V668" s="161">
        <f>IF(A15taxstdlife="n/a","n/a",IF(V$3&gt;(A15taxstdlife+$E668),((Input!$K$157+Input!$K$123)*$K$7)-SUM($K668:U668),((Input!$K$157+Input!$K$123)*$K$7)/A15taxstdlife))</f>
        <v>5.4497678003775918E-3</v>
      </c>
      <c r="W668" s="161">
        <f>IF(A15taxstdlife="n/a","n/a",IF(W$3&gt;(A15taxstdlife+$E668),((Input!$K$157+Input!$K$123)*$K$7)-SUM($K668:V668),((Input!$K$157+Input!$K$123)*$K$7)/A15taxstdlife))</f>
        <v>0</v>
      </c>
      <c r="X668" s="161">
        <f>IF(A15taxstdlife="n/a","n/a",IF(X$3&gt;(A15taxstdlife+$E668),((Input!$K$157+Input!$K$123)*$K$7)-SUM($K668:W668),((Input!$K$157+Input!$K$123)*$K$7)/A15taxstdlife))</f>
        <v>0</v>
      </c>
      <c r="Y668" s="161">
        <f>IF(A15taxstdlife="n/a","n/a",IF(Y$3&gt;(A15taxstdlife+$E668),((Input!$K$157+Input!$K$123)*$K$7)-SUM($K668:X668),((Input!$K$157+Input!$K$123)*$K$7)/A15taxstdlife))</f>
        <v>0</v>
      </c>
      <c r="Z668" s="161">
        <f>IF(A15taxstdlife="n/a","n/a",IF(Z$3&gt;(A15taxstdlife+$E668),((Input!$K$157+Input!$K$123)*$K$7)-SUM($K668:Y668),((Input!$K$157+Input!$K$123)*$K$7)/A15taxstdlife))</f>
        <v>0</v>
      </c>
      <c r="AA668" s="161">
        <f>IF(A15taxstdlife="n/a","n/a",IF(AA$3&gt;(A15taxstdlife+$E668),((Input!$K$157+Input!$K$123)*$K$7)-SUM($K668:Z668),((Input!$K$157+Input!$K$123)*$K$7)/A15taxstdlife))</f>
        <v>0</v>
      </c>
      <c r="AB668" s="161">
        <f>IF(A15taxstdlife="n/a","n/a",IF(AB$3&gt;(A15taxstdlife+$E668),((Input!$K$157+Input!$K$123)*$K$7)-SUM($K668:AA668),((Input!$K$157+Input!$K$123)*$K$7)/A15taxstdlife))</f>
        <v>0</v>
      </c>
      <c r="AC668" s="161">
        <f>IF(A15taxstdlife="n/a","n/a",IF(AC$3&gt;(A15taxstdlife+$E668),((Input!$K$157+Input!$K$123)*$K$7)-SUM($K668:AB668),((Input!$K$157+Input!$K$123)*$K$7)/A15taxstdlife))</f>
        <v>0</v>
      </c>
      <c r="AD668" s="161">
        <f>IF(A15taxstdlife="n/a","n/a",IF(AD$3&gt;(A15taxstdlife+$E668),((Input!$K$157+Input!$K$123)*$K$7)-SUM($K668:AC668),((Input!$K$157+Input!$K$123)*$K$7)/A15taxstdlife))</f>
        <v>0</v>
      </c>
      <c r="AE668" s="161">
        <f>IF(A15taxstdlife="n/a","n/a",IF(AE$3&gt;(A15taxstdlife+$E668),((Input!$K$157+Input!$K$123)*$K$7)-SUM($K668:AD668),((Input!$K$157+Input!$K$123)*$K$7)/A15taxstdlife))</f>
        <v>0</v>
      </c>
      <c r="AF668" s="161">
        <f>IF(A15taxstdlife="n/a","n/a",IF(AF$3&gt;(A15taxstdlife+$E668),((Input!$K$157+Input!$K$123)*$K$7)-SUM($K668:AE668),((Input!$K$157+Input!$K$123)*$K$7)/A15taxstdlife))</f>
        <v>0</v>
      </c>
      <c r="AG668" s="161">
        <f>IF(A15taxstdlife="n/a","n/a",IF(AG$3&gt;(A15taxstdlife+$E668),((Input!$K$157+Input!$K$123)*$K$7)-SUM($K668:AF668),((Input!$K$157+Input!$K$123)*$K$7)/A15taxstdlife))</f>
        <v>0</v>
      </c>
      <c r="AH668" s="161">
        <f>IF(A15taxstdlife="n/a","n/a",IF(AH$3&gt;(A15taxstdlife+$E668),((Input!$K$157+Input!$K$123)*$K$7)-SUM($K668:AG668),((Input!$K$157+Input!$K$123)*$K$7)/A15taxstdlife))</f>
        <v>0</v>
      </c>
      <c r="AI668" s="161">
        <f>IF(A15taxstdlife="n/a","n/a",IF(AI$3&gt;(A15taxstdlife+$E668),((Input!$K$157+Input!$K$123)*$K$7)-SUM($K668:AH668),((Input!$K$157+Input!$K$123)*$K$7)/A15taxstdlife))</f>
        <v>0</v>
      </c>
      <c r="AJ668" s="161">
        <f>IF(A15taxstdlife="n/a","n/a",IF(AJ$3&gt;(A15taxstdlife+$E668),((Input!$K$157+Input!$K$123)*$K$7)-SUM($K668:AI668),((Input!$K$157+Input!$K$123)*$K$7)/A15taxstdlife))</f>
        <v>0</v>
      </c>
      <c r="AK668" s="161">
        <f>IF(A15taxstdlife="n/a","n/a",IF(AK$3&gt;(A15taxstdlife+$E668),((Input!$K$157+Input!$K$123)*$K$7)-SUM($K668:AJ668),((Input!$K$157+Input!$K$123)*$K$7)/A15taxstdlife))</f>
        <v>0</v>
      </c>
      <c r="AL668" s="161">
        <f>IF(A15taxstdlife="n/a","n/a",IF(AL$3&gt;(A15taxstdlife+$E668),((Input!$K$157+Input!$K$123)*$K$7)-SUM($K668:AK668),((Input!$K$157+Input!$K$123)*$K$7)/A15taxstdlife))</f>
        <v>0</v>
      </c>
      <c r="AM668" s="161">
        <f>IF(A15taxstdlife="n/a","n/a",IF(AM$3&gt;(A15taxstdlife+$E668),((Input!$K$157+Input!$K$123)*$K$7)-SUM($K668:AL668),((Input!$K$157+Input!$K$123)*$K$7)/A15taxstdlife))</f>
        <v>0</v>
      </c>
      <c r="AN668" s="161">
        <f>IF(A15taxstdlife="n/a","n/a",IF(AN$3&gt;(A15taxstdlife+$E668),((Input!$K$157+Input!$K$123)*$K$7)-SUM($K668:AM668),((Input!$K$157+Input!$K$123)*$K$7)/A15taxstdlife))</f>
        <v>0</v>
      </c>
      <c r="AO668" s="161">
        <f>IF(A15taxstdlife="n/a","n/a",IF(AO$3&gt;(A15taxstdlife+$E668),((Input!$K$157+Input!$K$123)*$K$7)-SUM($K668:AN668),((Input!$K$157+Input!$K$123)*$K$7)/A15taxstdlife))</f>
        <v>0</v>
      </c>
      <c r="AP668" s="161">
        <f>IF(A15taxstdlife="n/a","n/a",IF(AP$3&gt;(A15taxstdlife+$E668),((Input!$K$157+Input!$K$123)*$K$7)-SUM($K668:AO668),((Input!$K$157+Input!$K$123)*$K$7)/A15taxstdlife))</f>
        <v>0</v>
      </c>
      <c r="AQ668" s="161">
        <f>IF(A15taxstdlife="n/a","n/a",IF(AQ$3&gt;(A15taxstdlife+$E668),((Input!$K$157+Input!$K$123)*$K$7)-SUM($K668:AP668),((Input!$K$157+Input!$K$123)*$K$7)/A15taxstdlife))</f>
        <v>0</v>
      </c>
      <c r="AR668" s="161">
        <f>IF(A15taxstdlife="n/a","n/a",IF(AR$3&gt;(A15taxstdlife+$E668),((Input!$K$157+Input!$K$123)*$K$7)-SUM($K668:AQ668),((Input!$K$157+Input!$K$123)*$K$7)/A15taxstdlife))</f>
        <v>0</v>
      </c>
      <c r="AS668" s="161">
        <f>IF(A15taxstdlife="n/a","n/a",IF(AS$3&gt;(A15taxstdlife+$E668),((Input!$K$157+Input!$K$123)*$K$7)-SUM($K668:AR668),((Input!$K$157+Input!$K$123)*$K$7)/A15taxstdlife))</f>
        <v>0</v>
      </c>
      <c r="AT668" s="161">
        <f>IF(A15taxstdlife="n/a","n/a",IF(AT$3&gt;(A15taxstdlife+$E668),((Input!$K$157+Input!$K$123)*$K$7)-SUM($K668:AS668),((Input!$K$157+Input!$K$123)*$K$7)/A15taxstdlife))</f>
        <v>0</v>
      </c>
      <c r="AU668" s="161">
        <f>IF(A15taxstdlife="n/a","n/a",IF(AU$3&gt;(A15taxstdlife+$E668),((Input!$K$157+Input!$K$123)*$K$7)-SUM($K668:AT668),((Input!$K$157+Input!$K$123)*$K$7)/A15taxstdlife))</f>
        <v>0</v>
      </c>
      <c r="AV668" s="161">
        <f>IF(A15taxstdlife="n/a","n/a",IF(AV$3&gt;(A15taxstdlife+$E668),((Input!$K$157+Input!$K$123)*$K$7)-SUM($K668:AU668),((Input!$K$157+Input!$K$123)*$K$7)/A15taxstdlife))</f>
        <v>0</v>
      </c>
      <c r="AW668" s="161">
        <f>IF(A15taxstdlife="n/a","n/a",IF(AW$3&gt;(A15taxstdlife+$E668),((Input!$K$157+Input!$K$123)*$K$7)-SUM($K668:AV668),((Input!$K$157+Input!$K$123)*$K$7)/A15taxstdlife))</f>
        <v>0</v>
      </c>
      <c r="AX668" s="161">
        <f>IF(A15taxstdlife="n/a","n/a",IF(AX$3&gt;(A15taxstdlife+$E668),((Input!$K$157+Input!$K$123)*$K$7)-SUM($K668:AW668),((Input!$K$157+Input!$K$123)*$K$7)/A15taxstdlife))</f>
        <v>0</v>
      </c>
      <c r="AY668" s="161">
        <f>IF(A15taxstdlife="n/a","n/a",IF(AY$3&gt;(A15taxstdlife+$E668),((Input!$K$157+Input!$K$123)*$K$7)-SUM($K668:AX668),((Input!$K$157+Input!$K$123)*$K$7)/A15taxstdlife))</f>
        <v>0</v>
      </c>
      <c r="AZ668" s="161">
        <f>IF(A15taxstdlife="n/a","n/a",IF(AZ$3&gt;(A15taxstdlife+$E668),((Input!$K$157+Input!$K$123)*$K$7)-SUM($K668:AY668),((Input!$K$157+Input!$K$123)*$K$7)/A15taxstdlife))</f>
        <v>0</v>
      </c>
      <c r="BA668" s="161">
        <f>IF(A15taxstdlife="n/a","n/a",IF(BA$3&gt;(A15taxstdlife+$E668),((Input!$K$157+Input!$K$123)*$K$7)-SUM($K668:AZ668),((Input!$K$157+Input!$K$123)*$K$7)/A15taxstdlife))</f>
        <v>0</v>
      </c>
      <c r="BB668" s="161">
        <f>IF(A15taxstdlife="n/a","n/a",IF(BB$3&gt;(A15taxstdlife+$E668),((Input!$K$157+Input!$K$123)*$K$7)-SUM($K668:BA668),((Input!$K$157+Input!$K$123)*$K$7)/A15taxstdlife))</f>
        <v>0</v>
      </c>
      <c r="BC668" s="161">
        <f>IF(A15taxstdlife="n/a","n/a",IF(BC$3&gt;(A15taxstdlife+$E668),((Input!$K$157+Input!$K$123)*$K$7)-SUM($K668:BB668),((Input!$K$157+Input!$K$123)*$K$7)/A15taxstdlife))</f>
        <v>0</v>
      </c>
      <c r="BD668" s="161">
        <f>IF(A15taxstdlife="n/a","n/a",IF(BD$3&gt;(A15taxstdlife+$E668),((Input!$K$157+Input!$K$123)*$K$7)-SUM($K668:BC668),((Input!$K$157+Input!$K$123)*$K$7)/A15taxstdlife))</f>
        <v>0</v>
      </c>
      <c r="BE668" s="161">
        <f>IF(A15taxstdlife="n/a","n/a",IF(BE$3&gt;(A15taxstdlife+$E668),((Input!$K$157+Input!$K$123)*$K$7)-SUM($K668:BD668),((Input!$K$157+Input!$K$123)*$K$7)/A15taxstdlife))</f>
        <v>0</v>
      </c>
      <c r="BF668" s="161">
        <f>IF(A15taxstdlife="n/a","n/a",IF(BF$3&gt;(A15taxstdlife+$E668),((Input!$K$157+Input!$K$123)*$K$7)-SUM($K668:BE668),((Input!$K$157+Input!$K$123)*$K$7)/A15taxstdlife))</f>
        <v>0</v>
      </c>
      <c r="BG668" s="161">
        <f>IF(A15taxstdlife="n/a","n/a",IF(BG$3&gt;(A15taxstdlife+$E668),((Input!$K$157+Input!$K$123)*$K$7)-SUM($K668:BF668),((Input!$K$157+Input!$K$123)*$K$7)/A15taxstdlife))</f>
        <v>0</v>
      </c>
      <c r="BH668" s="161">
        <f>IF(A15taxstdlife="n/a","n/a",IF(BH$3&gt;(A15taxstdlife+$E668),((Input!$K$157+Input!$K$123)*$K$7)-SUM($K668:BG668),((Input!$K$157+Input!$K$123)*$K$7)/A15taxstdlife))</f>
        <v>0</v>
      </c>
      <c r="BI668" s="161">
        <f>IF(A15taxstdlife="n/a","n/a",IF(BI$3&gt;(A15taxstdlife+$E668),((Input!$K$157+Input!$K$123)*$K$7)-SUM($K668:BH668),((Input!$K$157+Input!$K$123)*$K$7)/A15taxstdlife))</f>
        <v>0</v>
      </c>
      <c r="BJ668" s="19"/>
      <c r="BK668" s="19"/>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s="5" customFormat="1" hidden="1" outlineLevel="2" x14ac:dyDescent="0.2">
      <c r="A669" s="19"/>
      <c r="B669" s="19"/>
      <c r="C669" s="35"/>
      <c r="D669" s="469"/>
      <c r="E669" s="281">
        <v>6</v>
      </c>
      <c r="F669" s="37"/>
      <c r="G669" s="305"/>
      <c r="H669" s="307"/>
      <c r="I669" s="307"/>
      <c r="J669" s="307"/>
      <c r="K669" s="307"/>
      <c r="L669" s="306"/>
      <c r="M669" s="161">
        <f>IF(A15taxstdlife="n/a","n/a",IF(M$3&gt;(A15taxstdlife+$E669),((Input!$L$157+Input!$L$123)*$L$7)-SUM($L669:L669),((Input!$L$157+Input!$L$123)*$L$7)/A15taxstdlife))</f>
        <v>0</v>
      </c>
      <c r="N669" s="161">
        <f>IF(A15taxstdlife="n/a","n/a",IF(N$3&gt;(A15taxstdlife+$E669),((Input!$L$157+Input!$L$123)*$L$7)-SUM($L669:M669),((Input!$L$157+Input!$L$123)*$L$7)/A15taxstdlife))</f>
        <v>0</v>
      </c>
      <c r="O669" s="161">
        <f>IF(A15taxstdlife="n/a","n/a",IF(O$3&gt;(A15taxstdlife+$E669),((Input!$L$157+Input!$L$123)*$L$7)-SUM($L669:N669),((Input!$L$157+Input!$L$123)*$L$7)/A15taxstdlife))</f>
        <v>0</v>
      </c>
      <c r="P669" s="161">
        <f>IF(A15taxstdlife="n/a","n/a",IF(P$3&gt;(A15taxstdlife+$E669),((Input!$L$157+Input!$L$123)*$L$7)-SUM($L669:O669),((Input!$L$157+Input!$L$123)*$L$7)/A15taxstdlife))</f>
        <v>0</v>
      </c>
      <c r="Q669" s="161">
        <f>IF(A15taxstdlife="n/a","n/a",IF(Q$3&gt;(A15taxstdlife+$E669),((Input!$L$157+Input!$L$123)*$L$7)-SUM($L669:P669),((Input!$L$157+Input!$L$123)*$L$7)/A15taxstdlife))</f>
        <v>0</v>
      </c>
      <c r="R669" s="161">
        <f>IF(A15taxstdlife="n/a","n/a",IF(R$3&gt;(A15taxstdlife+$E669),((Input!$L$157+Input!$L$123)*$L$7)-SUM($L669:Q669),((Input!$L$157+Input!$L$123)*$L$7)/A15taxstdlife))</f>
        <v>0</v>
      </c>
      <c r="S669" s="161">
        <f>IF(A15taxstdlife="n/a","n/a",IF(S$3&gt;(A15taxstdlife+$E669),((Input!$L$157+Input!$L$123)*$L$7)-SUM($L669:R669),((Input!$L$157+Input!$L$123)*$L$7)/A15taxstdlife))</f>
        <v>0</v>
      </c>
      <c r="T669" s="161">
        <f>IF(A15taxstdlife="n/a","n/a",IF(T$3&gt;(A15taxstdlife+$E669),((Input!$L$157+Input!$L$123)*$L$7)-SUM($L669:S669),((Input!$L$157+Input!$L$123)*$L$7)/A15taxstdlife))</f>
        <v>0</v>
      </c>
      <c r="U669" s="161">
        <f>IF(A15taxstdlife="n/a","n/a",IF(U$3&gt;(A15taxstdlife+$E669),((Input!$L$157+Input!$L$123)*$L$7)-SUM($L669:T669),((Input!$L$157+Input!$L$123)*$L$7)/A15taxstdlife))</f>
        <v>0</v>
      </c>
      <c r="V669" s="161">
        <f>IF(A15taxstdlife="n/a","n/a",IF(V$3&gt;(A15taxstdlife+$E669),((Input!$L$157+Input!$L$123)*$L$7)-SUM($L669:U669),((Input!$L$157+Input!$L$123)*$L$7)/A15taxstdlife))</f>
        <v>0</v>
      </c>
      <c r="W669" s="161">
        <f>IF(A15taxstdlife="n/a","n/a",IF(W$3&gt;(A15taxstdlife+$E669),((Input!$L$157+Input!$L$123)*$L$7)-SUM($L669:V669),((Input!$L$157+Input!$L$123)*$L$7)/A15taxstdlife))</f>
        <v>0</v>
      </c>
      <c r="X669" s="161">
        <f>IF(A15taxstdlife="n/a","n/a",IF(X$3&gt;(A15taxstdlife+$E669),((Input!$L$157+Input!$L$123)*$L$7)-SUM($L669:W669),((Input!$L$157+Input!$L$123)*$L$7)/A15taxstdlife))</f>
        <v>0</v>
      </c>
      <c r="Y669" s="161">
        <f>IF(A15taxstdlife="n/a","n/a",IF(Y$3&gt;(A15taxstdlife+$E669),((Input!$L$157+Input!$L$123)*$L$7)-SUM($L669:X669),((Input!$L$157+Input!$L$123)*$L$7)/A15taxstdlife))</f>
        <v>0</v>
      </c>
      <c r="Z669" s="161">
        <f>IF(A15taxstdlife="n/a","n/a",IF(Z$3&gt;(A15taxstdlife+$E669),((Input!$L$157+Input!$L$123)*$L$7)-SUM($L669:Y669),((Input!$L$157+Input!$L$123)*$L$7)/A15taxstdlife))</f>
        <v>0</v>
      </c>
      <c r="AA669" s="161">
        <f>IF(A15taxstdlife="n/a","n/a",IF(AA$3&gt;(A15taxstdlife+$E669),((Input!$L$157+Input!$L$123)*$L$7)-SUM($L669:Z669),((Input!$L$157+Input!$L$123)*$L$7)/A15taxstdlife))</f>
        <v>0</v>
      </c>
      <c r="AB669" s="161">
        <f>IF(A15taxstdlife="n/a","n/a",IF(AB$3&gt;(A15taxstdlife+$E669),((Input!$L$157+Input!$L$123)*$L$7)-SUM($L669:AA669),((Input!$L$157+Input!$L$123)*$L$7)/A15taxstdlife))</f>
        <v>0</v>
      </c>
      <c r="AC669" s="161">
        <f>IF(A15taxstdlife="n/a","n/a",IF(AC$3&gt;(A15taxstdlife+$E669),((Input!$L$157+Input!$L$123)*$L$7)-SUM($L669:AB669),((Input!$L$157+Input!$L$123)*$L$7)/A15taxstdlife))</f>
        <v>0</v>
      </c>
      <c r="AD669" s="161">
        <f>IF(A15taxstdlife="n/a","n/a",IF(AD$3&gt;(A15taxstdlife+$E669),((Input!$L$157+Input!$L$123)*$L$7)-SUM($L669:AC669),((Input!$L$157+Input!$L$123)*$L$7)/A15taxstdlife))</f>
        <v>0</v>
      </c>
      <c r="AE669" s="161">
        <f>IF(A15taxstdlife="n/a","n/a",IF(AE$3&gt;(A15taxstdlife+$E669),((Input!$L$157+Input!$L$123)*$L$7)-SUM($L669:AD669),((Input!$L$157+Input!$L$123)*$L$7)/A15taxstdlife))</f>
        <v>0</v>
      </c>
      <c r="AF669" s="161">
        <f>IF(A15taxstdlife="n/a","n/a",IF(AF$3&gt;(A15taxstdlife+$E669),((Input!$L$157+Input!$L$123)*$L$7)-SUM($L669:AE669),((Input!$L$157+Input!$L$123)*$L$7)/A15taxstdlife))</f>
        <v>0</v>
      </c>
      <c r="AG669" s="161">
        <f>IF(A15taxstdlife="n/a","n/a",IF(AG$3&gt;(A15taxstdlife+$E669),((Input!$L$157+Input!$L$123)*$L$7)-SUM($L669:AF669),((Input!$L$157+Input!$L$123)*$L$7)/A15taxstdlife))</f>
        <v>0</v>
      </c>
      <c r="AH669" s="161">
        <f>IF(A15taxstdlife="n/a","n/a",IF(AH$3&gt;(A15taxstdlife+$E669),((Input!$L$157+Input!$L$123)*$L$7)-SUM($L669:AG669),((Input!$L$157+Input!$L$123)*$L$7)/A15taxstdlife))</f>
        <v>0</v>
      </c>
      <c r="AI669" s="161">
        <f>IF(A15taxstdlife="n/a","n/a",IF(AI$3&gt;(A15taxstdlife+$E669),((Input!$L$157+Input!$L$123)*$L$7)-SUM($L669:AH669),((Input!$L$157+Input!$L$123)*$L$7)/A15taxstdlife))</f>
        <v>0</v>
      </c>
      <c r="AJ669" s="161">
        <f>IF(A15taxstdlife="n/a","n/a",IF(AJ$3&gt;(A15taxstdlife+$E669),((Input!$L$157+Input!$L$123)*$L$7)-SUM($L669:AI669),((Input!$L$157+Input!$L$123)*$L$7)/A15taxstdlife))</f>
        <v>0</v>
      </c>
      <c r="AK669" s="161">
        <f>IF(A15taxstdlife="n/a","n/a",IF(AK$3&gt;(A15taxstdlife+$E669),((Input!$L$157+Input!$L$123)*$L$7)-SUM($L669:AJ669),((Input!$L$157+Input!$L$123)*$L$7)/A15taxstdlife))</f>
        <v>0</v>
      </c>
      <c r="AL669" s="161">
        <f>IF(A15taxstdlife="n/a","n/a",IF(AL$3&gt;(A15taxstdlife+$E669),((Input!$L$157+Input!$L$123)*$L$7)-SUM($L669:AK669),((Input!$L$157+Input!$L$123)*$L$7)/A15taxstdlife))</f>
        <v>0</v>
      </c>
      <c r="AM669" s="161">
        <f>IF(A15taxstdlife="n/a","n/a",IF(AM$3&gt;(A15taxstdlife+$E669),((Input!$L$157+Input!$L$123)*$L$7)-SUM($L669:AL669),((Input!$L$157+Input!$L$123)*$L$7)/A15taxstdlife))</f>
        <v>0</v>
      </c>
      <c r="AN669" s="161">
        <f>IF(A15taxstdlife="n/a","n/a",IF(AN$3&gt;(A15taxstdlife+$E669),((Input!$L$157+Input!$L$123)*$L$7)-SUM($L669:AM669),((Input!$L$157+Input!$L$123)*$L$7)/A15taxstdlife))</f>
        <v>0</v>
      </c>
      <c r="AO669" s="161">
        <f>IF(A15taxstdlife="n/a","n/a",IF(AO$3&gt;(A15taxstdlife+$E669),((Input!$L$157+Input!$L$123)*$L$7)-SUM($L669:AN669),((Input!$L$157+Input!$L$123)*$L$7)/A15taxstdlife))</f>
        <v>0</v>
      </c>
      <c r="AP669" s="161">
        <f>IF(A15taxstdlife="n/a","n/a",IF(AP$3&gt;(A15taxstdlife+$E669),((Input!$L$157+Input!$L$123)*$L$7)-SUM($L669:AO669),((Input!$L$157+Input!$L$123)*$L$7)/A15taxstdlife))</f>
        <v>0</v>
      </c>
      <c r="AQ669" s="161">
        <f>IF(A15taxstdlife="n/a","n/a",IF(AQ$3&gt;(A15taxstdlife+$E669),((Input!$L$157+Input!$L$123)*$L$7)-SUM($L669:AP669),((Input!$L$157+Input!$L$123)*$L$7)/A15taxstdlife))</f>
        <v>0</v>
      </c>
      <c r="AR669" s="161">
        <f>IF(A15taxstdlife="n/a","n/a",IF(AR$3&gt;(A15taxstdlife+$E669),((Input!$L$157+Input!$L$123)*$L$7)-SUM($L669:AQ669),((Input!$L$157+Input!$L$123)*$L$7)/A15taxstdlife))</f>
        <v>0</v>
      </c>
      <c r="AS669" s="161">
        <f>IF(A15taxstdlife="n/a","n/a",IF(AS$3&gt;(A15taxstdlife+$E669),((Input!$L$157+Input!$L$123)*$L$7)-SUM($L669:AR669),((Input!$L$157+Input!$L$123)*$L$7)/A15taxstdlife))</f>
        <v>0</v>
      </c>
      <c r="AT669" s="161">
        <f>IF(A15taxstdlife="n/a","n/a",IF(AT$3&gt;(A15taxstdlife+$E669),((Input!$L$157+Input!$L$123)*$L$7)-SUM($L669:AS669),((Input!$L$157+Input!$L$123)*$L$7)/A15taxstdlife))</f>
        <v>0</v>
      </c>
      <c r="AU669" s="161">
        <f>IF(A15taxstdlife="n/a","n/a",IF(AU$3&gt;(A15taxstdlife+$E669),((Input!$L$157+Input!$L$123)*$L$7)-SUM($L669:AT669),((Input!$L$157+Input!$L$123)*$L$7)/A15taxstdlife))</f>
        <v>0</v>
      </c>
      <c r="AV669" s="161">
        <f>IF(A15taxstdlife="n/a","n/a",IF(AV$3&gt;(A15taxstdlife+$E669),((Input!$L$157+Input!$L$123)*$L$7)-SUM($L669:AU669),((Input!$L$157+Input!$L$123)*$L$7)/A15taxstdlife))</f>
        <v>0</v>
      </c>
      <c r="AW669" s="161">
        <f>IF(A15taxstdlife="n/a","n/a",IF(AW$3&gt;(A15taxstdlife+$E669),((Input!$L$157+Input!$L$123)*$L$7)-SUM($L669:AV669),((Input!$L$157+Input!$L$123)*$L$7)/A15taxstdlife))</f>
        <v>0</v>
      </c>
      <c r="AX669" s="161">
        <f>IF(A15taxstdlife="n/a","n/a",IF(AX$3&gt;(A15taxstdlife+$E669),((Input!$L$157+Input!$L$123)*$L$7)-SUM($L669:AW669),((Input!$L$157+Input!$L$123)*$L$7)/A15taxstdlife))</f>
        <v>0</v>
      </c>
      <c r="AY669" s="161">
        <f>IF(A15taxstdlife="n/a","n/a",IF(AY$3&gt;(A15taxstdlife+$E669),((Input!$L$157+Input!$L$123)*$L$7)-SUM($L669:AX669),((Input!$L$157+Input!$L$123)*$L$7)/A15taxstdlife))</f>
        <v>0</v>
      </c>
      <c r="AZ669" s="161">
        <f>IF(A15taxstdlife="n/a","n/a",IF(AZ$3&gt;(A15taxstdlife+$E669),((Input!$L$157+Input!$L$123)*$L$7)-SUM($L669:AY669),((Input!$L$157+Input!$L$123)*$L$7)/A15taxstdlife))</f>
        <v>0</v>
      </c>
      <c r="BA669" s="161">
        <f>IF(A15taxstdlife="n/a","n/a",IF(BA$3&gt;(A15taxstdlife+$E669),((Input!$L$157+Input!$L$123)*$L$7)-SUM($L669:AZ669),((Input!$L$157+Input!$L$123)*$L$7)/A15taxstdlife))</f>
        <v>0</v>
      </c>
      <c r="BB669" s="161">
        <f>IF(A15taxstdlife="n/a","n/a",IF(BB$3&gt;(A15taxstdlife+$E669),((Input!$L$157+Input!$L$123)*$L$7)-SUM($L669:BA669),((Input!$L$157+Input!$L$123)*$L$7)/A15taxstdlife))</f>
        <v>0</v>
      </c>
      <c r="BC669" s="161">
        <f>IF(A15taxstdlife="n/a","n/a",IF(BC$3&gt;(A15taxstdlife+$E669),((Input!$L$157+Input!$L$123)*$L$7)-SUM($L669:BB669),((Input!$L$157+Input!$L$123)*$L$7)/A15taxstdlife))</f>
        <v>0</v>
      </c>
      <c r="BD669" s="161">
        <f>IF(A15taxstdlife="n/a","n/a",IF(BD$3&gt;(A15taxstdlife+$E669),((Input!$L$157+Input!$L$123)*$L$7)-SUM($L669:BC669),((Input!$L$157+Input!$L$123)*$L$7)/A15taxstdlife))</f>
        <v>0</v>
      </c>
      <c r="BE669" s="161">
        <f>IF(A15taxstdlife="n/a","n/a",IF(BE$3&gt;(A15taxstdlife+$E669),((Input!$L$157+Input!$L$123)*$L$7)-SUM($L669:BD669),((Input!$L$157+Input!$L$123)*$L$7)/A15taxstdlife))</f>
        <v>0</v>
      </c>
      <c r="BF669" s="161">
        <f>IF(A15taxstdlife="n/a","n/a",IF(BF$3&gt;(A15taxstdlife+$E669),((Input!$L$157+Input!$L$123)*$L$7)-SUM($L669:BE669),((Input!$L$157+Input!$L$123)*$L$7)/A15taxstdlife))</f>
        <v>0</v>
      </c>
      <c r="BG669" s="161">
        <f>IF(A15taxstdlife="n/a","n/a",IF(BG$3&gt;(A15taxstdlife+$E669),((Input!$L$157+Input!$L$123)*$L$7)-SUM($L669:BF669),((Input!$L$157+Input!$L$123)*$L$7)/A15taxstdlife))</f>
        <v>0</v>
      </c>
      <c r="BH669" s="161">
        <f>IF(A15taxstdlife="n/a","n/a",IF(BH$3&gt;(A15taxstdlife+$E669),((Input!$L$157+Input!$L$123)*$L$7)-SUM($L669:BG669),((Input!$L$157+Input!$L$123)*$L$7)/A15taxstdlife))</f>
        <v>0</v>
      </c>
      <c r="BI669" s="161">
        <f>IF(A15taxstdlife="n/a","n/a",IF(BI$3&gt;(A15taxstdlife+$E669),((Input!$L$157+Input!$L$123)*$L$7)-SUM($L669:BH669),((Input!$L$157+Input!$L$123)*$L$7)/A15taxstdlife))</f>
        <v>0</v>
      </c>
      <c r="BJ669" s="19"/>
      <c r="BK669" s="1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s="5" customFormat="1" hidden="1" outlineLevel="2" x14ac:dyDescent="0.2">
      <c r="A670" s="19"/>
      <c r="B670" s="19"/>
      <c r="C670" s="35"/>
      <c r="D670" s="469"/>
      <c r="E670" s="281">
        <v>7</v>
      </c>
      <c r="F670" s="37"/>
      <c r="G670" s="305"/>
      <c r="H670" s="307"/>
      <c r="I670" s="307"/>
      <c r="J670" s="307"/>
      <c r="K670" s="307"/>
      <c r="L670" s="307"/>
      <c r="M670" s="306"/>
      <c r="N670" s="161">
        <f>IF(A15taxstdlife="n/a","n/a",IF(N$3&gt;(A15taxstdlife+$E670),((Input!$M$157+Input!$M$123)*$M$7)-SUM($M670:M670),((Input!$M$157+Input!$M$123)*$M$7)/A15taxstdlife))</f>
        <v>0</v>
      </c>
      <c r="O670" s="161">
        <f>IF(A15taxstdlife="n/a","n/a",IF(O$3&gt;(A15taxstdlife+$E670),((Input!$M$157+Input!$M$123)*$M$7)-SUM($M670:N670),((Input!$M$157+Input!$M$123)*$M$7)/A15taxstdlife))</f>
        <v>0</v>
      </c>
      <c r="P670" s="161">
        <f>IF(A15taxstdlife="n/a","n/a",IF(P$3&gt;(A15taxstdlife+$E670),((Input!$M$157+Input!$M$123)*$M$7)-SUM($M670:O670),((Input!$M$157+Input!$M$123)*$M$7)/A15taxstdlife))</f>
        <v>0</v>
      </c>
      <c r="Q670" s="161">
        <f>IF(A15taxstdlife="n/a","n/a",IF(Q$3&gt;(A15taxstdlife+$E670),((Input!$M$157+Input!$M$123)*$M$7)-SUM($M670:P670),((Input!$M$157+Input!$M$123)*$M$7)/A15taxstdlife))</f>
        <v>0</v>
      </c>
      <c r="R670" s="161">
        <f>IF(A15taxstdlife="n/a","n/a",IF(R$3&gt;(A15taxstdlife+$E670),((Input!$M$157+Input!$M$123)*$M$7)-SUM($M670:Q670),((Input!$M$157+Input!$M$123)*$M$7)/A15taxstdlife))</f>
        <v>0</v>
      </c>
      <c r="S670" s="161">
        <f>IF(A15taxstdlife="n/a","n/a",IF(S$3&gt;(A15taxstdlife+$E670),((Input!$M$157+Input!$M$123)*$M$7)-SUM($M670:R670),((Input!$M$157+Input!$M$123)*$M$7)/A15taxstdlife))</f>
        <v>0</v>
      </c>
      <c r="T670" s="161">
        <f>IF(A15taxstdlife="n/a","n/a",IF(T$3&gt;(A15taxstdlife+$E670),((Input!$M$157+Input!$M$123)*$M$7)-SUM($M670:S670),((Input!$M$157+Input!$M$123)*$M$7)/A15taxstdlife))</f>
        <v>0</v>
      </c>
      <c r="U670" s="161">
        <f>IF(A15taxstdlife="n/a","n/a",IF(U$3&gt;(A15taxstdlife+$E670),((Input!$M$157+Input!$M$123)*$M$7)-SUM($M670:T670),((Input!$M$157+Input!$M$123)*$M$7)/A15taxstdlife))</f>
        <v>0</v>
      </c>
      <c r="V670" s="161">
        <f>IF(A15taxstdlife="n/a","n/a",IF(V$3&gt;(A15taxstdlife+$E670),((Input!$M$157+Input!$M$123)*$M$7)-SUM($M670:U670),((Input!$M$157+Input!$M$123)*$M$7)/A15taxstdlife))</f>
        <v>0</v>
      </c>
      <c r="W670" s="161">
        <f>IF(A15taxstdlife="n/a","n/a",IF(W$3&gt;(A15taxstdlife+$E670),((Input!$M$157+Input!$M$123)*$M$7)-SUM($M670:V670),((Input!$M$157+Input!$M$123)*$M$7)/A15taxstdlife))</f>
        <v>0</v>
      </c>
      <c r="X670" s="161">
        <f>IF(A15taxstdlife="n/a","n/a",IF(X$3&gt;(A15taxstdlife+$E670),((Input!$M$157+Input!$M$123)*$M$7)-SUM($M670:W670),((Input!$M$157+Input!$M$123)*$M$7)/A15taxstdlife))</f>
        <v>0</v>
      </c>
      <c r="Y670" s="161">
        <f>IF(A15taxstdlife="n/a","n/a",IF(Y$3&gt;(A15taxstdlife+$E670),((Input!$M$157+Input!$M$123)*$M$7)-SUM($M670:X670),((Input!$M$157+Input!$M$123)*$M$7)/A15taxstdlife))</f>
        <v>0</v>
      </c>
      <c r="Z670" s="161">
        <f>IF(A15taxstdlife="n/a","n/a",IF(Z$3&gt;(A15taxstdlife+$E670),((Input!$M$157+Input!$M$123)*$M$7)-SUM($M670:Y670),((Input!$M$157+Input!$M$123)*$M$7)/A15taxstdlife))</f>
        <v>0</v>
      </c>
      <c r="AA670" s="161">
        <f>IF(A15taxstdlife="n/a","n/a",IF(AA$3&gt;(A15taxstdlife+$E670),((Input!$M$157+Input!$M$123)*$M$7)-SUM($M670:Z670),((Input!$M$157+Input!$M$123)*$M$7)/A15taxstdlife))</f>
        <v>0</v>
      </c>
      <c r="AB670" s="161">
        <f>IF(A15taxstdlife="n/a","n/a",IF(AB$3&gt;(A15taxstdlife+$E670),((Input!$M$157+Input!$M$123)*$M$7)-SUM($M670:AA670),((Input!$M$157+Input!$M$123)*$M$7)/A15taxstdlife))</f>
        <v>0</v>
      </c>
      <c r="AC670" s="161">
        <f>IF(A15taxstdlife="n/a","n/a",IF(AC$3&gt;(A15taxstdlife+$E670),((Input!$M$157+Input!$M$123)*$M$7)-SUM($M670:AB670),((Input!$M$157+Input!$M$123)*$M$7)/A15taxstdlife))</f>
        <v>0</v>
      </c>
      <c r="AD670" s="161">
        <f>IF(A15taxstdlife="n/a","n/a",IF(AD$3&gt;(A15taxstdlife+$E670),((Input!$M$157+Input!$M$123)*$M$7)-SUM($M670:AC670),((Input!$M$157+Input!$M$123)*$M$7)/A15taxstdlife))</f>
        <v>0</v>
      </c>
      <c r="AE670" s="161">
        <f>IF(A15taxstdlife="n/a","n/a",IF(AE$3&gt;(A15taxstdlife+$E670),((Input!$M$157+Input!$M$123)*$M$7)-SUM($M670:AD670),((Input!$M$157+Input!$M$123)*$M$7)/A15taxstdlife))</f>
        <v>0</v>
      </c>
      <c r="AF670" s="161">
        <f>IF(A15taxstdlife="n/a","n/a",IF(AF$3&gt;(A15taxstdlife+$E670),((Input!$M$157+Input!$M$123)*$M$7)-SUM($M670:AE670),((Input!$M$157+Input!$M$123)*$M$7)/A15taxstdlife))</f>
        <v>0</v>
      </c>
      <c r="AG670" s="161">
        <f>IF(A15taxstdlife="n/a","n/a",IF(AG$3&gt;(A15taxstdlife+$E670),((Input!$M$157+Input!$M$123)*$M$7)-SUM($M670:AF670),((Input!$M$157+Input!$M$123)*$M$7)/A15taxstdlife))</f>
        <v>0</v>
      </c>
      <c r="AH670" s="161">
        <f>IF(A15taxstdlife="n/a","n/a",IF(AH$3&gt;(A15taxstdlife+$E670),((Input!$M$157+Input!$M$123)*$M$7)-SUM($M670:AG670),((Input!$M$157+Input!$M$123)*$M$7)/A15taxstdlife))</f>
        <v>0</v>
      </c>
      <c r="AI670" s="161">
        <f>IF(A15taxstdlife="n/a","n/a",IF(AI$3&gt;(A15taxstdlife+$E670),((Input!$M$157+Input!$M$123)*$M$7)-SUM($M670:AH670),((Input!$M$157+Input!$M$123)*$M$7)/A15taxstdlife))</f>
        <v>0</v>
      </c>
      <c r="AJ670" s="161">
        <f>IF(A15taxstdlife="n/a","n/a",IF(AJ$3&gt;(A15taxstdlife+$E670),((Input!$M$157+Input!$M$123)*$M$7)-SUM($M670:AI670),((Input!$M$157+Input!$M$123)*$M$7)/A15taxstdlife))</f>
        <v>0</v>
      </c>
      <c r="AK670" s="161">
        <f>IF(A15taxstdlife="n/a","n/a",IF(AK$3&gt;(A15taxstdlife+$E670),((Input!$M$157+Input!$M$123)*$M$7)-SUM($M670:AJ670),((Input!$M$157+Input!$M$123)*$M$7)/A15taxstdlife))</f>
        <v>0</v>
      </c>
      <c r="AL670" s="161">
        <f>IF(A15taxstdlife="n/a","n/a",IF(AL$3&gt;(A15taxstdlife+$E670),((Input!$M$157+Input!$M$123)*$M$7)-SUM($M670:AK670),((Input!$M$157+Input!$M$123)*$M$7)/A15taxstdlife))</f>
        <v>0</v>
      </c>
      <c r="AM670" s="161">
        <f>IF(A15taxstdlife="n/a","n/a",IF(AM$3&gt;(A15taxstdlife+$E670),((Input!$M$157+Input!$M$123)*$M$7)-SUM($M670:AL670),((Input!$M$157+Input!$M$123)*$M$7)/A15taxstdlife))</f>
        <v>0</v>
      </c>
      <c r="AN670" s="161">
        <f>IF(A15taxstdlife="n/a","n/a",IF(AN$3&gt;(A15taxstdlife+$E670),((Input!$M$157+Input!$M$123)*$M$7)-SUM($M670:AM670),((Input!$M$157+Input!$M$123)*$M$7)/A15taxstdlife))</f>
        <v>0</v>
      </c>
      <c r="AO670" s="161">
        <f>IF(A15taxstdlife="n/a","n/a",IF(AO$3&gt;(A15taxstdlife+$E670),((Input!$M$157+Input!$M$123)*$M$7)-SUM($M670:AN670),((Input!$M$157+Input!$M$123)*$M$7)/A15taxstdlife))</f>
        <v>0</v>
      </c>
      <c r="AP670" s="161">
        <f>IF(A15taxstdlife="n/a","n/a",IF(AP$3&gt;(A15taxstdlife+$E670),((Input!$M$157+Input!$M$123)*$M$7)-SUM($M670:AO670),((Input!$M$157+Input!$M$123)*$M$7)/A15taxstdlife))</f>
        <v>0</v>
      </c>
      <c r="AQ670" s="161">
        <f>IF(A15taxstdlife="n/a","n/a",IF(AQ$3&gt;(A15taxstdlife+$E670),((Input!$M$157+Input!$M$123)*$M$7)-SUM($M670:AP670),((Input!$M$157+Input!$M$123)*$M$7)/A15taxstdlife))</f>
        <v>0</v>
      </c>
      <c r="AR670" s="161">
        <f>IF(A15taxstdlife="n/a","n/a",IF(AR$3&gt;(A15taxstdlife+$E670),((Input!$M$157+Input!$M$123)*$M$7)-SUM($M670:AQ670),((Input!$M$157+Input!$M$123)*$M$7)/A15taxstdlife))</f>
        <v>0</v>
      </c>
      <c r="AS670" s="161">
        <f>IF(A15taxstdlife="n/a","n/a",IF(AS$3&gt;(A15taxstdlife+$E670),((Input!$M$157+Input!$M$123)*$M$7)-SUM($M670:AR670),((Input!$M$157+Input!$M$123)*$M$7)/A15taxstdlife))</f>
        <v>0</v>
      </c>
      <c r="AT670" s="161">
        <f>IF(A15taxstdlife="n/a","n/a",IF(AT$3&gt;(A15taxstdlife+$E670),((Input!$M$157+Input!$M$123)*$M$7)-SUM($M670:AS670),((Input!$M$157+Input!$M$123)*$M$7)/A15taxstdlife))</f>
        <v>0</v>
      </c>
      <c r="AU670" s="161">
        <f>IF(A15taxstdlife="n/a","n/a",IF(AU$3&gt;(A15taxstdlife+$E670),((Input!$M$157+Input!$M$123)*$M$7)-SUM($M670:AT670),((Input!$M$157+Input!$M$123)*$M$7)/A15taxstdlife))</f>
        <v>0</v>
      </c>
      <c r="AV670" s="161">
        <f>IF(A15taxstdlife="n/a","n/a",IF(AV$3&gt;(A15taxstdlife+$E670),((Input!$M$157+Input!$M$123)*$M$7)-SUM($M670:AU670),((Input!$M$157+Input!$M$123)*$M$7)/A15taxstdlife))</f>
        <v>0</v>
      </c>
      <c r="AW670" s="161">
        <f>IF(A15taxstdlife="n/a","n/a",IF(AW$3&gt;(A15taxstdlife+$E670),((Input!$M$157+Input!$M$123)*$M$7)-SUM($M670:AV670),((Input!$M$157+Input!$M$123)*$M$7)/A15taxstdlife))</f>
        <v>0</v>
      </c>
      <c r="AX670" s="161">
        <f>IF(A15taxstdlife="n/a","n/a",IF(AX$3&gt;(A15taxstdlife+$E670),((Input!$M$157+Input!$M$123)*$M$7)-SUM($M670:AW670),((Input!$M$157+Input!$M$123)*$M$7)/A15taxstdlife))</f>
        <v>0</v>
      </c>
      <c r="AY670" s="161">
        <f>IF(A15taxstdlife="n/a","n/a",IF(AY$3&gt;(A15taxstdlife+$E670),((Input!$M$157+Input!$M$123)*$M$7)-SUM($M670:AX670),((Input!$M$157+Input!$M$123)*$M$7)/A15taxstdlife))</f>
        <v>0</v>
      </c>
      <c r="AZ670" s="161">
        <f>IF(A15taxstdlife="n/a","n/a",IF(AZ$3&gt;(A15taxstdlife+$E670),((Input!$M$157+Input!$M$123)*$M$7)-SUM($M670:AY670),((Input!$M$157+Input!$M$123)*$M$7)/A15taxstdlife))</f>
        <v>0</v>
      </c>
      <c r="BA670" s="161">
        <f>IF(A15taxstdlife="n/a","n/a",IF(BA$3&gt;(A15taxstdlife+$E670),((Input!$M$157+Input!$M$123)*$M$7)-SUM($M670:AZ670),((Input!$M$157+Input!$M$123)*$M$7)/A15taxstdlife))</f>
        <v>0</v>
      </c>
      <c r="BB670" s="161">
        <f>IF(A15taxstdlife="n/a","n/a",IF(BB$3&gt;(A15taxstdlife+$E670),((Input!$M$157+Input!$M$123)*$M$7)-SUM($M670:BA670),((Input!$M$157+Input!$M$123)*$M$7)/A15taxstdlife))</f>
        <v>0</v>
      </c>
      <c r="BC670" s="161">
        <f>IF(A15taxstdlife="n/a","n/a",IF(BC$3&gt;(A15taxstdlife+$E670),((Input!$M$157+Input!$M$123)*$M$7)-SUM($M670:BB670),((Input!$M$157+Input!$M$123)*$M$7)/A15taxstdlife))</f>
        <v>0</v>
      </c>
      <c r="BD670" s="161">
        <f>IF(A15taxstdlife="n/a","n/a",IF(BD$3&gt;(A15taxstdlife+$E670),((Input!$M$157+Input!$M$123)*$M$7)-SUM($M670:BC670),((Input!$M$157+Input!$M$123)*$M$7)/A15taxstdlife))</f>
        <v>0</v>
      </c>
      <c r="BE670" s="161">
        <f>IF(A15taxstdlife="n/a","n/a",IF(BE$3&gt;(A15taxstdlife+$E670),((Input!$M$157+Input!$M$123)*$M$7)-SUM($M670:BD670),((Input!$M$157+Input!$M$123)*$M$7)/A15taxstdlife))</f>
        <v>0</v>
      </c>
      <c r="BF670" s="161">
        <f>IF(A15taxstdlife="n/a","n/a",IF(BF$3&gt;(A15taxstdlife+$E670),((Input!$M$157+Input!$M$123)*$M$7)-SUM($M670:BE670),((Input!$M$157+Input!$M$123)*$M$7)/A15taxstdlife))</f>
        <v>0</v>
      </c>
      <c r="BG670" s="161">
        <f>IF(A15taxstdlife="n/a","n/a",IF(BG$3&gt;(A15taxstdlife+$E670),((Input!$M$157+Input!$M$123)*$M$7)-SUM($M670:BF670),((Input!$M$157+Input!$M$123)*$M$7)/A15taxstdlife))</f>
        <v>0</v>
      </c>
      <c r="BH670" s="161">
        <f>IF(A15taxstdlife="n/a","n/a",IF(BH$3&gt;(A15taxstdlife+$E670),((Input!$M$157+Input!$M$123)*$M$7)-SUM($M670:BG670),((Input!$M$157+Input!$M$123)*$M$7)/A15taxstdlife))</f>
        <v>0</v>
      </c>
      <c r="BI670" s="161">
        <f>IF(A15taxstdlife="n/a","n/a",IF(BI$3&gt;(A15taxstdlife+$E670),((Input!$M$157+Input!$M$123)*$M$7)-SUM($M670:BH670),((Input!$M$157+Input!$M$123)*$M$7)/A15taxstdlife))</f>
        <v>0</v>
      </c>
      <c r="BJ670" s="19"/>
      <c r="BK670" s="19"/>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s="5" customFormat="1" hidden="1" outlineLevel="2" x14ac:dyDescent="0.2">
      <c r="A671" s="19"/>
      <c r="B671" s="19"/>
      <c r="C671" s="35"/>
      <c r="D671" s="469"/>
      <c r="E671" s="281">
        <v>8</v>
      </c>
      <c r="F671" s="37"/>
      <c r="G671" s="305"/>
      <c r="H671" s="307"/>
      <c r="I671" s="307"/>
      <c r="J671" s="307"/>
      <c r="K671" s="307"/>
      <c r="L671" s="307"/>
      <c r="M671" s="307"/>
      <c r="N671" s="306"/>
      <c r="O671" s="161">
        <f>IF(A15taxstdlife="n/a","n/a",IF(O$3&gt;(A15taxstdlife+$E671),((Input!$N$157+Input!$N$123)*$N$7)-SUM($N671:N671),((Input!$N$157+Input!$N$123)*$N$7)/A15taxstdlife))</f>
        <v>0</v>
      </c>
      <c r="P671" s="161">
        <f>IF(A15taxstdlife="n/a","n/a",IF(P$3&gt;(A15taxstdlife+$E671),((Input!$N$157+Input!$N$123)*$N$7)-SUM($N671:O671),((Input!$N$157+Input!$N$123)*$N$7)/A15taxstdlife))</f>
        <v>0</v>
      </c>
      <c r="Q671" s="161">
        <f>IF(A15taxstdlife="n/a","n/a",IF(Q$3&gt;(A15taxstdlife+$E671),((Input!$N$157+Input!$N$123)*$N$7)-SUM($N671:P671),((Input!$N$157+Input!$N$123)*$N$7)/A15taxstdlife))</f>
        <v>0</v>
      </c>
      <c r="R671" s="161">
        <f>IF(A15taxstdlife="n/a","n/a",IF(R$3&gt;(A15taxstdlife+$E671),((Input!$N$157+Input!$N$123)*$N$7)-SUM($N671:Q671),((Input!$N$157+Input!$N$123)*$N$7)/A15taxstdlife))</f>
        <v>0</v>
      </c>
      <c r="S671" s="161">
        <f>IF(A15taxstdlife="n/a","n/a",IF(S$3&gt;(A15taxstdlife+$E671),((Input!$N$157+Input!$N$123)*$N$7)-SUM($N671:R671),((Input!$N$157+Input!$N$123)*$N$7)/A15taxstdlife))</f>
        <v>0</v>
      </c>
      <c r="T671" s="161">
        <f>IF(A15taxstdlife="n/a","n/a",IF(T$3&gt;(A15taxstdlife+$E671),((Input!$N$157+Input!$N$123)*$N$7)-SUM($N671:S671),((Input!$N$157+Input!$N$123)*$N$7)/A15taxstdlife))</f>
        <v>0</v>
      </c>
      <c r="U671" s="161">
        <f>IF(A15taxstdlife="n/a","n/a",IF(U$3&gt;(A15taxstdlife+$E671),((Input!$N$157+Input!$N$123)*$N$7)-SUM($N671:T671),((Input!$N$157+Input!$N$123)*$N$7)/A15taxstdlife))</f>
        <v>0</v>
      </c>
      <c r="V671" s="161">
        <f>IF(A15taxstdlife="n/a","n/a",IF(V$3&gt;(A15taxstdlife+$E671),((Input!$N$157+Input!$N$123)*$N$7)-SUM($N671:U671),((Input!$N$157+Input!$N$123)*$N$7)/A15taxstdlife))</f>
        <v>0</v>
      </c>
      <c r="W671" s="161">
        <f>IF(A15taxstdlife="n/a","n/a",IF(W$3&gt;(A15taxstdlife+$E671),((Input!$N$157+Input!$N$123)*$N$7)-SUM($N671:V671),((Input!$N$157+Input!$N$123)*$N$7)/A15taxstdlife))</f>
        <v>0</v>
      </c>
      <c r="X671" s="161">
        <f>IF(A15taxstdlife="n/a","n/a",IF(X$3&gt;(A15taxstdlife+$E671),((Input!$N$157+Input!$N$123)*$N$7)-SUM($N671:W671),((Input!$N$157+Input!$N$123)*$N$7)/A15taxstdlife))</f>
        <v>0</v>
      </c>
      <c r="Y671" s="161">
        <f>IF(A15taxstdlife="n/a","n/a",IF(Y$3&gt;(A15taxstdlife+$E671),((Input!$N$157+Input!$N$123)*$N$7)-SUM($N671:X671),((Input!$N$157+Input!$N$123)*$N$7)/A15taxstdlife))</f>
        <v>0</v>
      </c>
      <c r="Z671" s="161">
        <f>IF(A15taxstdlife="n/a","n/a",IF(Z$3&gt;(A15taxstdlife+$E671),((Input!$N$157+Input!$N$123)*$N$7)-SUM($N671:Y671),((Input!$N$157+Input!$N$123)*$N$7)/A15taxstdlife))</f>
        <v>0</v>
      </c>
      <c r="AA671" s="161">
        <f>IF(A15taxstdlife="n/a","n/a",IF(AA$3&gt;(A15taxstdlife+$E671),((Input!$N$157+Input!$N$123)*$N$7)-SUM($N671:Z671),((Input!$N$157+Input!$N$123)*$N$7)/A15taxstdlife))</f>
        <v>0</v>
      </c>
      <c r="AB671" s="161">
        <f>IF(A15taxstdlife="n/a","n/a",IF(AB$3&gt;(A15taxstdlife+$E671),((Input!$N$157+Input!$N$123)*$N$7)-SUM($N671:AA671),((Input!$N$157+Input!$N$123)*$N$7)/A15taxstdlife))</f>
        <v>0</v>
      </c>
      <c r="AC671" s="161">
        <f>IF(A15taxstdlife="n/a","n/a",IF(AC$3&gt;(A15taxstdlife+$E671),((Input!$N$157+Input!$N$123)*$N$7)-SUM($N671:AB671),((Input!$N$157+Input!$N$123)*$N$7)/A15taxstdlife))</f>
        <v>0</v>
      </c>
      <c r="AD671" s="161">
        <f>IF(A15taxstdlife="n/a","n/a",IF(AD$3&gt;(A15taxstdlife+$E671),((Input!$N$157+Input!$N$123)*$N$7)-SUM($N671:AC671),((Input!$N$157+Input!$N$123)*$N$7)/A15taxstdlife))</f>
        <v>0</v>
      </c>
      <c r="AE671" s="161">
        <f>IF(A15taxstdlife="n/a","n/a",IF(AE$3&gt;(A15taxstdlife+$E671),((Input!$N$157+Input!$N$123)*$N$7)-SUM($N671:AD671),((Input!$N$157+Input!$N$123)*$N$7)/A15taxstdlife))</f>
        <v>0</v>
      </c>
      <c r="AF671" s="161">
        <f>IF(A15taxstdlife="n/a","n/a",IF(AF$3&gt;(A15taxstdlife+$E671),((Input!$N$157+Input!$N$123)*$N$7)-SUM($N671:AE671),((Input!$N$157+Input!$N$123)*$N$7)/A15taxstdlife))</f>
        <v>0</v>
      </c>
      <c r="AG671" s="161">
        <f>IF(A15taxstdlife="n/a","n/a",IF(AG$3&gt;(A15taxstdlife+$E671),((Input!$N$157+Input!$N$123)*$N$7)-SUM($N671:AF671),((Input!$N$157+Input!$N$123)*$N$7)/A15taxstdlife))</f>
        <v>0</v>
      </c>
      <c r="AH671" s="161">
        <f>IF(A15taxstdlife="n/a","n/a",IF(AH$3&gt;(A15taxstdlife+$E671),((Input!$N$157+Input!$N$123)*$N$7)-SUM($N671:AG671),((Input!$N$157+Input!$N$123)*$N$7)/A15taxstdlife))</f>
        <v>0</v>
      </c>
      <c r="AI671" s="161">
        <f>IF(A15taxstdlife="n/a","n/a",IF(AI$3&gt;(A15taxstdlife+$E671),((Input!$N$157+Input!$N$123)*$N$7)-SUM($N671:AH671),((Input!$N$157+Input!$N$123)*$N$7)/A15taxstdlife))</f>
        <v>0</v>
      </c>
      <c r="AJ671" s="161">
        <f>IF(A15taxstdlife="n/a","n/a",IF(AJ$3&gt;(A15taxstdlife+$E671),((Input!$N$157+Input!$N$123)*$N$7)-SUM($N671:AI671),((Input!$N$157+Input!$N$123)*$N$7)/A15taxstdlife))</f>
        <v>0</v>
      </c>
      <c r="AK671" s="161">
        <f>IF(A15taxstdlife="n/a","n/a",IF(AK$3&gt;(A15taxstdlife+$E671),((Input!$N$157+Input!$N$123)*$N$7)-SUM($N671:AJ671),((Input!$N$157+Input!$N$123)*$N$7)/A15taxstdlife))</f>
        <v>0</v>
      </c>
      <c r="AL671" s="161">
        <f>IF(A15taxstdlife="n/a","n/a",IF(AL$3&gt;(A15taxstdlife+$E671),((Input!$N$157+Input!$N$123)*$N$7)-SUM($N671:AK671),((Input!$N$157+Input!$N$123)*$N$7)/A15taxstdlife))</f>
        <v>0</v>
      </c>
      <c r="AM671" s="161">
        <f>IF(A15taxstdlife="n/a","n/a",IF(AM$3&gt;(A15taxstdlife+$E671),((Input!$N$157+Input!$N$123)*$N$7)-SUM($N671:AL671),((Input!$N$157+Input!$N$123)*$N$7)/A15taxstdlife))</f>
        <v>0</v>
      </c>
      <c r="AN671" s="161">
        <f>IF(A15taxstdlife="n/a","n/a",IF(AN$3&gt;(A15taxstdlife+$E671),((Input!$N$157+Input!$N$123)*$N$7)-SUM($N671:AM671),((Input!$N$157+Input!$N$123)*$N$7)/A15taxstdlife))</f>
        <v>0</v>
      </c>
      <c r="AO671" s="161">
        <f>IF(A15taxstdlife="n/a","n/a",IF(AO$3&gt;(A15taxstdlife+$E671),((Input!$N$157+Input!$N$123)*$N$7)-SUM($N671:AN671),((Input!$N$157+Input!$N$123)*$N$7)/A15taxstdlife))</f>
        <v>0</v>
      </c>
      <c r="AP671" s="161">
        <f>IF(A15taxstdlife="n/a","n/a",IF(AP$3&gt;(A15taxstdlife+$E671),((Input!$N$157+Input!$N$123)*$N$7)-SUM($N671:AO671),((Input!$N$157+Input!$N$123)*$N$7)/A15taxstdlife))</f>
        <v>0</v>
      </c>
      <c r="AQ671" s="161">
        <f>IF(A15taxstdlife="n/a","n/a",IF(AQ$3&gt;(A15taxstdlife+$E671),((Input!$N$157+Input!$N$123)*$N$7)-SUM($N671:AP671),((Input!$N$157+Input!$N$123)*$N$7)/A15taxstdlife))</f>
        <v>0</v>
      </c>
      <c r="AR671" s="161">
        <f>IF(A15taxstdlife="n/a","n/a",IF(AR$3&gt;(A15taxstdlife+$E671),((Input!$N$157+Input!$N$123)*$N$7)-SUM($N671:AQ671),((Input!$N$157+Input!$N$123)*$N$7)/A15taxstdlife))</f>
        <v>0</v>
      </c>
      <c r="AS671" s="161">
        <f>IF(A15taxstdlife="n/a","n/a",IF(AS$3&gt;(A15taxstdlife+$E671),((Input!$N$157+Input!$N$123)*$N$7)-SUM($N671:AR671),((Input!$N$157+Input!$N$123)*$N$7)/A15taxstdlife))</f>
        <v>0</v>
      </c>
      <c r="AT671" s="161">
        <f>IF(A15taxstdlife="n/a","n/a",IF(AT$3&gt;(A15taxstdlife+$E671),((Input!$N$157+Input!$N$123)*$N$7)-SUM($N671:AS671),((Input!$N$157+Input!$N$123)*$N$7)/A15taxstdlife))</f>
        <v>0</v>
      </c>
      <c r="AU671" s="161">
        <f>IF(A15taxstdlife="n/a","n/a",IF(AU$3&gt;(A15taxstdlife+$E671),((Input!$N$157+Input!$N$123)*$N$7)-SUM($N671:AT671),((Input!$N$157+Input!$N$123)*$N$7)/A15taxstdlife))</f>
        <v>0</v>
      </c>
      <c r="AV671" s="161">
        <f>IF(A15taxstdlife="n/a","n/a",IF(AV$3&gt;(A15taxstdlife+$E671),((Input!$N$157+Input!$N$123)*$N$7)-SUM($N671:AU671),((Input!$N$157+Input!$N$123)*$N$7)/A15taxstdlife))</f>
        <v>0</v>
      </c>
      <c r="AW671" s="161">
        <f>IF(A15taxstdlife="n/a","n/a",IF(AW$3&gt;(A15taxstdlife+$E671),((Input!$N$157+Input!$N$123)*$N$7)-SUM($N671:AV671),((Input!$N$157+Input!$N$123)*$N$7)/A15taxstdlife))</f>
        <v>0</v>
      </c>
      <c r="AX671" s="161">
        <f>IF(A15taxstdlife="n/a","n/a",IF(AX$3&gt;(A15taxstdlife+$E671),((Input!$N$157+Input!$N$123)*$N$7)-SUM($N671:AW671),((Input!$N$157+Input!$N$123)*$N$7)/A15taxstdlife))</f>
        <v>0</v>
      </c>
      <c r="AY671" s="161">
        <f>IF(A15taxstdlife="n/a","n/a",IF(AY$3&gt;(A15taxstdlife+$E671),((Input!$N$157+Input!$N$123)*$N$7)-SUM($N671:AX671),((Input!$N$157+Input!$N$123)*$N$7)/A15taxstdlife))</f>
        <v>0</v>
      </c>
      <c r="AZ671" s="161">
        <f>IF(A15taxstdlife="n/a","n/a",IF(AZ$3&gt;(A15taxstdlife+$E671),((Input!$N$157+Input!$N$123)*$N$7)-SUM($N671:AY671),((Input!$N$157+Input!$N$123)*$N$7)/A15taxstdlife))</f>
        <v>0</v>
      </c>
      <c r="BA671" s="161">
        <f>IF(A15taxstdlife="n/a","n/a",IF(BA$3&gt;(A15taxstdlife+$E671),((Input!$N$157+Input!$N$123)*$N$7)-SUM($N671:AZ671),((Input!$N$157+Input!$N$123)*$N$7)/A15taxstdlife))</f>
        <v>0</v>
      </c>
      <c r="BB671" s="161">
        <f>IF(A15taxstdlife="n/a","n/a",IF(BB$3&gt;(A15taxstdlife+$E671),((Input!$N$157+Input!$N$123)*$N$7)-SUM($N671:BA671),((Input!$N$157+Input!$N$123)*$N$7)/A15taxstdlife))</f>
        <v>0</v>
      </c>
      <c r="BC671" s="161">
        <f>IF(A15taxstdlife="n/a","n/a",IF(BC$3&gt;(A15taxstdlife+$E671),((Input!$N$157+Input!$N$123)*$N$7)-SUM($N671:BB671),((Input!$N$157+Input!$N$123)*$N$7)/A15taxstdlife))</f>
        <v>0</v>
      </c>
      <c r="BD671" s="161">
        <f>IF(A15taxstdlife="n/a","n/a",IF(BD$3&gt;(A15taxstdlife+$E671),((Input!$N$157+Input!$N$123)*$N$7)-SUM($N671:BC671),((Input!$N$157+Input!$N$123)*$N$7)/A15taxstdlife))</f>
        <v>0</v>
      </c>
      <c r="BE671" s="161">
        <f>IF(A15taxstdlife="n/a","n/a",IF(BE$3&gt;(A15taxstdlife+$E671),((Input!$N$157+Input!$N$123)*$N$7)-SUM($N671:BD671),((Input!$N$157+Input!$N$123)*$N$7)/A15taxstdlife))</f>
        <v>0</v>
      </c>
      <c r="BF671" s="161">
        <f>IF(A15taxstdlife="n/a","n/a",IF(BF$3&gt;(A15taxstdlife+$E671),((Input!$N$157+Input!$N$123)*$N$7)-SUM($N671:BE671),((Input!$N$157+Input!$N$123)*$N$7)/A15taxstdlife))</f>
        <v>0</v>
      </c>
      <c r="BG671" s="161">
        <f>IF(A15taxstdlife="n/a","n/a",IF(BG$3&gt;(A15taxstdlife+$E671),((Input!$N$157+Input!$N$123)*$N$7)-SUM($N671:BF671),((Input!$N$157+Input!$N$123)*$N$7)/A15taxstdlife))</f>
        <v>0</v>
      </c>
      <c r="BH671" s="161">
        <f>IF(A15taxstdlife="n/a","n/a",IF(BH$3&gt;(A15taxstdlife+$E671),((Input!$N$157+Input!$N$123)*$N$7)-SUM($N671:BG671),((Input!$N$157+Input!$N$123)*$N$7)/A15taxstdlife))</f>
        <v>0</v>
      </c>
      <c r="BI671" s="161">
        <f>IF(A15taxstdlife="n/a","n/a",IF(BI$3&gt;(A15taxstdlife+$E671),((Input!$N$157+Input!$N$123)*$N$7)-SUM($N671:BH671),((Input!$N$157+Input!$N$123)*$N$7)/A15taxstdlife))</f>
        <v>0</v>
      </c>
      <c r="BJ671" s="19"/>
      <c r="BK671" s="19"/>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s="5" customFormat="1" hidden="1" outlineLevel="2" x14ac:dyDescent="0.2">
      <c r="A672" s="19"/>
      <c r="B672" s="19"/>
      <c r="C672" s="35"/>
      <c r="D672" s="469"/>
      <c r="E672" s="281">
        <v>9</v>
      </c>
      <c r="F672" s="37"/>
      <c r="G672" s="305"/>
      <c r="H672" s="307"/>
      <c r="I672" s="307"/>
      <c r="J672" s="307"/>
      <c r="K672" s="307"/>
      <c r="L672" s="307"/>
      <c r="M672" s="307"/>
      <c r="N672" s="307"/>
      <c r="O672" s="306"/>
      <c r="P672" s="161">
        <f>IF(A15taxstdlife="n/a","n/a",IF(P$3&gt;(A15taxstdlife+$E672),((Input!$O$157+Input!$O$123)*$O$7)-SUM($O672:O672),((Input!$O$157+Input!$O$123)*$O$7)/A15taxstdlife))</f>
        <v>0</v>
      </c>
      <c r="Q672" s="161">
        <f>IF(A15taxstdlife="n/a","n/a",IF(Q$3&gt;(A15taxstdlife+$E672),((Input!$O$157+Input!$O$123)*$O$7)-SUM($O672:P672),((Input!$O$157+Input!$O$123)*$O$7)/A15taxstdlife))</f>
        <v>0</v>
      </c>
      <c r="R672" s="161">
        <f>IF(A15taxstdlife="n/a","n/a",IF(R$3&gt;(A15taxstdlife+$E672),((Input!$O$157+Input!$O$123)*$O$7)-SUM($O672:Q672),((Input!$O$157+Input!$O$123)*$O$7)/A15taxstdlife))</f>
        <v>0</v>
      </c>
      <c r="S672" s="161">
        <f>IF(A15taxstdlife="n/a","n/a",IF(S$3&gt;(A15taxstdlife+$E672),((Input!$O$157+Input!$O$123)*$O$7)-SUM($O672:R672),((Input!$O$157+Input!$O$123)*$O$7)/A15taxstdlife))</f>
        <v>0</v>
      </c>
      <c r="T672" s="161">
        <f>IF(A15taxstdlife="n/a","n/a",IF(T$3&gt;(A15taxstdlife+$E672),((Input!$O$157+Input!$O$123)*$O$7)-SUM($O672:S672),((Input!$O$157+Input!$O$123)*$O$7)/A15taxstdlife))</f>
        <v>0</v>
      </c>
      <c r="U672" s="161">
        <f>IF(A15taxstdlife="n/a","n/a",IF(U$3&gt;(A15taxstdlife+$E672),((Input!$O$157+Input!$O$123)*$O$7)-SUM($O672:T672),((Input!$O$157+Input!$O$123)*$O$7)/A15taxstdlife))</f>
        <v>0</v>
      </c>
      <c r="V672" s="161">
        <f>IF(A15taxstdlife="n/a","n/a",IF(V$3&gt;(A15taxstdlife+$E672),((Input!$O$157+Input!$O$123)*$O$7)-SUM($O672:U672),((Input!$O$157+Input!$O$123)*$O$7)/A15taxstdlife))</f>
        <v>0</v>
      </c>
      <c r="W672" s="161">
        <f>IF(A15taxstdlife="n/a","n/a",IF(W$3&gt;(A15taxstdlife+$E672),((Input!$O$157+Input!$O$123)*$O$7)-SUM($O672:V672),((Input!$O$157+Input!$O$123)*$O$7)/A15taxstdlife))</f>
        <v>0</v>
      </c>
      <c r="X672" s="161">
        <f>IF(A15taxstdlife="n/a","n/a",IF(X$3&gt;(A15taxstdlife+$E672),((Input!$O$157+Input!$O$123)*$O$7)-SUM($O672:W672),((Input!$O$157+Input!$O$123)*$O$7)/A15taxstdlife))</f>
        <v>0</v>
      </c>
      <c r="Y672" s="161">
        <f>IF(A15taxstdlife="n/a","n/a",IF(Y$3&gt;(A15taxstdlife+$E672),((Input!$O$157+Input!$O$123)*$O$7)-SUM($O672:X672),((Input!$O$157+Input!$O$123)*$O$7)/A15taxstdlife))</f>
        <v>0</v>
      </c>
      <c r="Z672" s="161">
        <f>IF(A15taxstdlife="n/a","n/a",IF(Z$3&gt;(A15taxstdlife+$E672),((Input!$O$157+Input!$O$123)*$O$7)-SUM($O672:Y672),((Input!$O$157+Input!$O$123)*$O$7)/A15taxstdlife))</f>
        <v>0</v>
      </c>
      <c r="AA672" s="161">
        <f>IF(A15taxstdlife="n/a","n/a",IF(AA$3&gt;(A15taxstdlife+$E672),((Input!$O$157+Input!$O$123)*$O$7)-SUM($O672:Z672),((Input!$O$157+Input!$O$123)*$O$7)/A15taxstdlife))</f>
        <v>0</v>
      </c>
      <c r="AB672" s="161">
        <f>IF(A15taxstdlife="n/a","n/a",IF(AB$3&gt;(A15taxstdlife+$E672),((Input!$O$157+Input!$O$123)*$O$7)-SUM($O672:AA672),((Input!$O$157+Input!$O$123)*$O$7)/A15taxstdlife))</f>
        <v>0</v>
      </c>
      <c r="AC672" s="161">
        <f>IF(A15taxstdlife="n/a","n/a",IF(AC$3&gt;(A15taxstdlife+$E672),((Input!$O$157+Input!$O$123)*$O$7)-SUM($O672:AB672),((Input!$O$157+Input!$O$123)*$O$7)/A15taxstdlife))</f>
        <v>0</v>
      </c>
      <c r="AD672" s="161">
        <f>IF(A15taxstdlife="n/a","n/a",IF(AD$3&gt;(A15taxstdlife+$E672),((Input!$O$157+Input!$O$123)*$O$7)-SUM($O672:AC672),((Input!$O$157+Input!$O$123)*$O$7)/A15taxstdlife))</f>
        <v>0</v>
      </c>
      <c r="AE672" s="161">
        <f>IF(A15taxstdlife="n/a","n/a",IF(AE$3&gt;(A15taxstdlife+$E672),((Input!$O$157+Input!$O$123)*$O$7)-SUM($O672:AD672),((Input!$O$157+Input!$O$123)*$O$7)/A15taxstdlife))</f>
        <v>0</v>
      </c>
      <c r="AF672" s="161">
        <f>IF(A15taxstdlife="n/a","n/a",IF(AF$3&gt;(A15taxstdlife+$E672),((Input!$O$157+Input!$O$123)*$O$7)-SUM($O672:AE672),((Input!$O$157+Input!$O$123)*$O$7)/A15taxstdlife))</f>
        <v>0</v>
      </c>
      <c r="AG672" s="161">
        <f>IF(A15taxstdlife="n/a","n/a",IF(AG$3&gt;(A15taxstdlife+$E672),((Input!$O$157+Input!$O$123)*$O$7)-SUM($O672:AF672),((Input!$O$157+Input!$O$123)*$O$7)/A15taxstdlife))</f>
        <v>0</v>
      </c>
      <c r="AH672" s="161">
        <f>IF(A15taxstdlife="n/a","n/a",IF(AH$3&gt;(A15taxstdlife+$E672),((Input!$O$157+Input!$O$123)*$O$7)-SUM($O672:AG672),((Input!$O$157+Input!$O$123)*$O$7)/A15taxstdlife))</f>
        <v>0</v>
      </c>
      <c r="AI672" s="161">
        <f>IF(A15taxstdlife="n/a","n/a",IF(AI$3&gt;(A15taxstdlife+$E672),((Input!$O$157+Input!$O$123)*$O$7)-SUM($O672:AH672),((Input!$O$157+Input!$O$123)*$O$7)/A15taxstdlife))</f>
        <v>0</v>
      </c>
      <c r="AJ672" s="161">
        <f>IF(A15taxstdlife="n/a","n/a",IF(AJ$3&gt;(A15taxstdlife+$E672),((Input!$O$157+Input!$O$123)*$O$7)-SUM($O672:AI672),((Input!$O$157+Input!$O$123)*$O$7)/A15taxstdlife))</f>
        <v>0</v>
      </c>
      <c r="AK672" s="161">
        <f>IF(A15taxstdlife="n/a","n/a",IF(AK$3&gt;(A15taxstdlife+$E672),((Input!$O$157+Input!$O$123)*$O$7)-SUM($O672:AJ672),((Input!$O$157+Input!$O$123)*$O$7)/A15taxstdlife))</f>
        <v>0</v>
      </c>
      <c r="AL672" s="161">
        <f>IF(A15taxstdlife="n/a","n/a",IF(AL$3&gt;(A15taxstdlife+$E672),((Input!$O$157+Input!$O$123)*$O$7)-SUM($O672:AK672),((Input!$O$157+Input!$O$123)*$O$7)/A15taxstdlife))</f>
        <v>0</v>
      </c>
      <c r="AM672" s="161">
        <f>IF(A15taxstdlife="n/a","n/a",IF(AM$3&gt;(A15taxstdlife+$E672),((Input!$O$157+Input!$O$123)*$O$7)-SUM($O672:AL672),((Input!$O$157+Input!$O$123)*$O$7)/A15taxstdlife))</f>
        <v>0</v>
      </c>
      <c r="AN672" s="161">
        <f>IF(A15taxstdlife="n/a","n/a",IF(AN$3&gt;(A15taxstdlife+$E672),((Input!$O$157+Input!$O$123)*$O$7)-SUM($O672:AM672),((Input!$O$157+Input!$O$123)*$O$7)/A15taxstdlife))</f>
        <v>0</v>
      </c>
      <c r="AO672" s="161">
        <f>IF(A15taxstdlife="n/a","n/a",IF(AO$3&gt;(A15taxstdlife+$E672),((Input!$O$157+Input!$O$123)*$O$7)-SUM($O672:AN672),((Input!$O$157+Input!$O$123)*$O$7)/A15taxstdlife))</f>
        <v>0</v>
      </c>
      <c r="AP672" s="161">
        <f>IF(A15taxstdlife="n/a","n/a",IF(AP$3&gt;(A15taxstdlife+$E672),((Input!$O$157+Input!$O$123)*$O$7)-SUM($O672:AO672),((Input!$O$157+Input!$O$123)*$O$7)/A15taxstdlife))</f>
        <v>0</v>
      </c>
      <c r="AQ672" s="161">
        <f>IF(A15taxstdlife="n/a","n/a",IF(AQ$3&gt;(A15taxstdlife+$E672),((Input!$O$157+Input!$O$123)*$O$7)-SUM($O672:AP672),((Input!$O$157+Input!$O$123)*$O$7)/A15taxstdlife))</f>
        <v>0</v>
      </c>
      <c r="AR672" s="161">
        <f>IF(A15taxstdlife="n/a","n/a",IF(AR$3&gt;(A15taxstdlife+$E672),((Input!$O$157+Input!$O$123)*$O$7)-SUM($O672:AQ672),((Input!$O$157+Input!$O$123)*$O$7)/A15taxstdlife))</f>
        <v>0</v>
      </c>
      <c r="AS672" s="161">
        <f>IF(A15taxstdlife="n/a","n/a",IF(AS$3&gt;(A15taxstdlife+$E672),((Input!$O$157+Input!$O$123)*$O$7)-SUM($O672:AR672),((Input!$O$157+Input!$O$123)*$O$7)/A15taxstdlife))</f>
        <v>0</v>
      </c>
      <c r="AT672" s="161">
        <f>IF(A15taxstdlife="n/a","n/a",IF(AT$3&gt;(A15taxstdlife+$E672),((Input!$O$157+Input!$O$123)*$O$7)-SUM($O672:AS672),((Input!$O$157+Input!$O$123)*$O$7)/A15taxstdlife))</f>
        <v>0</v>
      </c>
      <c r="AU672" s="161">
        <f>IF(A15taxstdlife="n/a","n/a",IF(AU$3&gt;(A15taxstdlife+$E672),((Input!$O$157+Input!$O$123)*$O$7)-SUM($O672:AT672),((Input!$O$157+Input!$O$123)*$O$7)/A15taxstdlife))</f>
        <v>0</v>
      </c>
      <c r="AV672" s="161">
        <f>IF(A15taxstdlife="n/a","n/a",IF(AV$3&gt;(A15taxstdlife+$E672),((Input!$O$157+Input!$O$123)*$O$7)-SUM($O672:AU672),((Input!$O$157+Input!$O$123)*$O$7)/A15taxstdlife))</f>
        <v>0</v>
      </c>
      <c r="AW672" s="161">
        <f>IF(A15taxstdlife="n/a","n/a",IF(AW$3&gt;(A15taxstdlife+$E672),((Input!$O$157+Input!$O$123)*$O$7)-SUM($O672:AV672),((Input!$O$157+Input!$O$123)*$O$7)/A15taxstdlife))</f>
        <v>0</v>
      </c>
      <c r="AX672" s="161">
        <f>IF(A15taxstdlife="n/a","n/a",IF(AX$3&gt;(A15taxstdlife+$E672),((Input!$O$157+Input!$O$123)*$O$7)-SUM($O672:AW672),((Input!$O$157+Input!$O$123)*$O$7)/A15taxstdlife))</f>
        <v>0</v>
      </c>
      <c r="AY672" s="161">
        <f>IF(A15taxstdlife="n/a","n/a",IF(AY$3&gt;(A15taxstdlife+$E672),((Input!$O$157+Input!$O$123)*$O$7)-SUM($O672:AX672),((Input!$O$157+Input!$O$123)*$O$7)/A15taxstdlife))</f>
        <v>0</v>
      </c>
      <c r="AZ672" s="161">
        <f>IF(A15taxstdlife="n/a","n/a",IF(AZ$3&gt;(A15taxstdlife+$E672),((Input!$O$157+Input!$O$123)*$O$7)-SUM($O672:AY672),((Input!$O$157+Input!$O$123)*$O$7)/A15taxstdlife))</f>
        <v>0</v>
      </c>
      <c r="BA672" s="161">
        <f>IF(A15taxstdlife="n/a","n/a",IF(BA$3&gt;(A15taxstdlife+$E672),((Input!$O$157+Input!$O$123)*$O$7)-SUM($O672:AZ672),((Input!$O$157+Input!$O$123)*$O$7)/A15taxstdlife))</f>
        <v>0</v>
      </c>
      <c r="BB672" s="161">
        <f>IF(A15taxstdlife="n/a","n/a",IF(BB$3&gt;(A15taxstdlife+$E672),((Input!$O$157+Input!$O$123)*$O$7)-SUM($O672:BA672),((Input!$O$157+Input!$O$123)*$O$7)/A15taxstdlife))</f>
        <v>0</v>
      </c>
      <c r="BC672" s="161">
        <f>IF(A15taxstdlife="n/a","n/a",IF(BC$3&gt;(A15taxstdlife+$E672),((Input!$O$157+Input!$O$123)*$O$7)-SUM($O672:BB672),((Input!$O$157+Input!$O$123)*$O$7)/A15taxstdlife))</f>
        <v>0</v>
      </c>
      <c r="BD672" s="161">
        <f>IF(A15taxstdlife="n/a","n/a",IF(BD$3&gt;(A15taxstdlife+$E672),((Input!$O$157+Input!$O$123)*$O$7)-SUM($O672:BC672),((Input!$O$157+Input!$O$123)*$O$7)/A15taxstdlife))</f>
        <v>0</v>
      </c>
      <c r="BE672" s="161">
        <f>IF(A15taxstdlife="n/a","n/a",IF(BE$3&gt;(A15taxstdlife+$E672),((Input!$O$157+Input!$O$123)*$O$7)-SUM($O672:BD672),((Input!$O$157+Input!$O$123)*$O$7)/A15taxstdlife))</f>
        <v>0</v>
      </c>
      <c r="BF672" s="161">
        <f>IF(A15taxstdlife="n/a","n/a",IF(BF$3&gt;(A15taxstdlife+$E672),((Input!$O$157+Input!$O$123)*$O$7)-SUM($O672:BE672),((Input!$O$157+Input!$O$123)*$O$7)/A15taxstdlife))</f>
        <v>0</v>
      </c>
      <c r="BG672" s="161">
        <f>IF(A15taxstdlife="n/a","n/a",IF(BG$3&gt;(A15taxstdlife+$E672),((Input!$O$157+Input!$O$123)*$O$7)-SUM($O672:BF672),((Input!$O$157+Input!$O$123)*$O$7)/A15taxstdlife))</f>
        <v>0</v>
      </c>
      <c r="BH672" s="161">
        <f>IF(A15taxstdlife="n/a","n/a",IF(BH$3&gt;(A15taxstdlife+$E672),((Input!$O$157+Input!$O$123)*$O$7)-SUM($O672:BG672),((Input!$O$157+Input!$O$123)*$O$7)/A15taxstdlife))</f>
        <v>0</v>
      </c>
      <c r="BI672" s="161">
        <f>IF(A15taxstdlife="n/a","n/a",IF(BI$3&gt;(A15taxstdlife+$E672),((Input!$O$157+Input!$O$123)*$O$7)-SUM($O672:BH672),((Input!$O$157+Input!$O$123)*$O$7)/A15taxstdlife))</f>
        <v>0</v>
      </c>
      <c r="BJ672" s="19"/>
      <c r="BK672" s="19"/>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s="5" customFormat="1" hidden="1" outlineLevel="2" x14ac:dyDescent="0.2">
      <c r="A673" s="19"/>
      <c r="B673" s="19"/>
      <c r="C673" s="35"/>
      <c r="D673" s="469"/>
      <c r="E673" s="282">
        <v>10</v>
      </c>
      <c r="F673" s="37"/>
      <c r="G673" s="305"/>
      <c r="H673" s="307"/>
      <c r="I673" s="307"/>
      <c r="J673" s="307"/>
      <c r="K673" s="307"/>
      <c r="L673" s="307"/>
      <c r="M673" s="307"/>
      <c r="N673" s="307"/>
      <c r="O673" s="307"/>
      <c r="P673" s="306"/>
      <c r="Q673" s="161">
        <f>IF(A15taxstdlife="n/a","n/a",IF(Q$3&gt;(A15taxstdlife+$E673),((Input!$P$157+Input!$P$123)*$P$7)-SUM($P673:P673),((Input!$P$157+Input!$P$123)*$P$7)/A15taxstdlife))</f>
        <v>0</v>
      </c>
      <c r="R673" s="161">
        <f>IF(A15taxstdlife="n/a","n/a",IF(R$3&gt;(A15taxstdlife+$E673),((Input!$P$157+Input!$P$123)*$P$7)-SUM($P673:Q673),((Input!$P$157+Input!$P$123)*$P$7)/A15taxstdlife))</f>
        <v>0</v>
      </c>
      <c r="S673" s="161">
        <f>IF(A15taxstdlife="n/a","n/a",IF(S$3&gt;(A15taxstdlife+$E673),((Input!$P$157+Input!$P$123)*$P$7)-SUM($P673:R673),((Input!$P$157+Input!$P$123)*$P$7)/A15taxstdlife))</f>
        <v>0</v>
      </c>
      <c r="T673" s="161">
        <f>IF(A15taxstdlife="n/a","n/a",IF(T$3&gt;(A15taxstdlife+$E673),((Input!$P$157+Input!$P$123)*$P$7)-SUM($P673:S673),((Input!$P$157+Input!$P$123)*$P$7)/A15taxstdlife))</f>
        <v>0</v>
      </c>
      <c r="U673" s="161">
        <f>IF(A15taxstdlife="n/a","n/a",IF(U$3&gt;(A15taxstdlife+$E673),((Input!$P$157+Input!$P$123)*$P$7)-SUM($P673:T673),((Input!$P$157+Input!$P$123)*$P$7)/A15taxstdlife))</f>
        <v>0</v>
      </c>
      <c r="V673" s="161">
        <f>IF(A15taxstdlife="n/a","n/a",IF(V$3&gt;(A15taxstdlife+$E673),((Input!$P$157+Input!$P$123)*$P$7)-SUM($P673:U673),((Input!$P$157+Input!$P$123)*$P$7)/A15taxstdlife))</f>
        <v>0</v>
      </c>
      <c r="W673" s="161">
        <f>IF(A15taxstdlife="n/a","n/a",IF(W$3&gt;(A15taxstdlife+$E673),((Input!$P$157+Input!$P$123)*$P$7)-SUM($P673:V673),((Input!$P$157+Input!$P$123)*$P$7)/A15taxstdlife))</f>
        <v>0</v>
      </c>
      <c r="X673" s="161">
        <f>IF(A15taxstdlife="n/a","n/a",IF(X$3&gt;(A15taxstdlife+$E673),((Input!$P$157+Input!$P$123)*$P$7)-SUM($P673:W673),((Input!$P$157+Input!$P$123)*$P$7)/A15taxstdlife))</f>
        <v>0</v>
      </c>
      <c r="Y673" s="161">
        <f>IF(A15taxstdlife="n/a","n/a",IF(Y$3&gt;(A15taxstdlife+$E673),((Input!$P$157+Input!$P$123)*$P$7)-SUM($P673:X673),((Input!$P$157+Input!$P$123)*$P$7)/A15taxstdlife))</f>
        <v>0</v>
      </c>
      <c r="Z673" s="161">
        <f>IF(A15taxstdlife="n/a","n/a",IF(Z$3&gt;(A15taxstdlife+$E673),((Input!$P$157+Input!$P$123)*$P$7)-SUM($P673:Y673),((Input!$P$157+Input!$P$123)*$P$7)/A15taxstdlife))</f>
        <v>0</v>
      </c>
      <c r="AA673" s="161">
        <f>IF(A15taxstdlife="n/a","n/a",IF(AA$3&gt;(A15taxstdlife+$E673),((Input!$P$157+Input!$P$123)*$P$7)-SUM($P673:Z673),((Input!$P$157+Input!$P$123)*$P$7)/A15taxstdlife))</f>
        <v>0</v>
      </c>
      <c r="AB673" s="161">
        <f>IF(A15taxstdlife="n/a","n/a",IF(AB$3&gt;(A15taxstdlife+$E673),((Input!$P$157+Input!$P$123)*$P$7)-SUM($P673:AA673),((Input!$P$157+Input!$P$123)*$P$7)/A15taxstdlife))</f>
        <v>0</v>
      </c>
      <c r="AC673" s="161">
        <f>IF(A15taxstdlife="n/a","n/a",IF(AC$3&gt;(A15taxstdlife+$E673),((Input!$P$157+Input!$P$123)*$P$7)-SUM($P673:AB673),((Input!$P$157+Input!$P$123)*$P$7)/A15taxstdlife))</f>
        <v>0</v>
      </c>
      <c r="AD673" s="161">
        <f>IF(A15taxstdlife="n/a","n/a",IF(AD$3&gt;(A15taxstdlife+$E673),((Input!$P$157+Input!$P$123)*$P$7)-SUM($P673:AC673),((Input!$P$157+Input!$P$123)*$P$7)/A15taxstdlife))</f>
        <v>0</v>
      </c>
      <c r="AE673" s="161">
        <f>IF(A15taxstdlife="n/a","n/a",IF(AE$3&gt;(A15taxstdlife+$E673),((Input!$P$157+Input!$P$123)*$P$7)-SUM($P673:AD673),((Input!$P$157+Input!$P$123)*$P$7)/A15taxstdlife))</f>
        <v>0</v>
      </c>
      <c r="AF673" s="161">
        <f>IF(A15taxstdlife="n/a","n/a",IF(AF$3&gt;(A15taxstdlife+$E673),((Input!$P$157+Input!$P$123)*$P$7)-SUM($P673:AE673),((Input!$P$157+Input!$P$123)*$P$7)/A15taxstdlife))</f>
        <v>0</v>
      </c>
      <c r="AG673" s="161">
        <f>IF(A15taxstdlife="n/a","n/a",IF(AG$3&gt;(A15taxstdlife+$E673),((Input!$P$157+Input!$P$123)*$P$7)-SUM($P673:AF673),((Input!$P$157+Input!$P$123)*$P$7)/A15taxstdlife))</f>
        <v>0</v>
      </c>
      <c r="AH673" s="161">
        <f>IF(A15taxstdlife="n/a","n/a",IF(AH$3&gt;(A15taxstdlife+$E673),((Input!$P$157+Input!$P$123)*$P$7)-SUM($P673:AG673),((Input!$P$157+Input!$P$123)*$P$7)/A15taxstdlife))</f>
        <v>0</v>
      </c>
      <c r="AI673" s="161">
        <f>IF(A15taxstdlife="n/a","n/a",IF(AI$3&gt;(A15taxstdlife+$E673),((Input!$P$157+Input!$P$123)*$P$7)-SUM($P673:AH673),((Input!$P$157+Input!$P$123)*$P$7)/A15taxstdlife))</f>
        <v>0</v>
      </c>
      <c r="AJ673" s="161">
        <f>IF(A15taxstdlife="n/a","n/a",IF(AJ$3&gt;(A15taxstdlife+$E673),((Input!$P$157+Input!$P$123)*$P$7)-SUM($P673:AI673),((Input!$P$157+Input!$P$123)*$P$7)/A15taxstdlife))</f>
        <v>0</v>
      </c>
      <c r="AK673" s="161">
        <f>IF(A15taxstdlife="n/a","n/a",IF(AK$3&gt;(A15taxstdlife+$E673),((Input!$P$157+Input!$P$123)*$P$7)-SUM($P673:AJ673),((Input!$P$157+Input!$P$123)*$P$7)/A15taxstdlife))</f>
        <v>0</v>
      </c>
      <c r="AL673" s="161">
        <f>IF(A15taxstdlife="n/a","n/a",IF(AL$3&gt;(A15taxstdlife+$E673),((Input!$P$157+Input!$P$123)*$P$7)-SUM($P673:AK673),((Input!$P$157+Input!$P$123)*$P$7)/A15taxstdlife))</f>
        <v>0</v>
      </c>
      <c r="AM673" s="161">
        <f>IF(A15taxstdlife="n/a","n/a",IF(AM$3&gt;(A15taxstdlife+$E673),((Input!$P$157+Input!$P$123)*$P$7)-SUM($P673:AL673),((Input!$P$157+Input!$P$123)*$P$7)/A15taxstdlife))</f>
        <v>0</v>
      </c>
      <c r="AN673" s="161">
        <f>IF(A15taxstdlife="n/a","n/a",IF(AN$3&gt;(A15taxstdlife+$E673),((Input!$P$157+Input!$P$123)*$P$7)-SUM($P673:AM673),((Input!$P$157+Input!$P$123)*$P$7)/A15taxstdlife))</f>
        <v>0</v>
      </c>
      <c r="AO673" s="161">
        <f>IF(A15taxstdlife="n/a","n/a",IF(AO$3&gt;(A15taxstdlife+$E673),((Input!$P$157+Input!$P$123)*$P$7)-SUM($P673:AN673),((Input!$P$157+Input!$P$123)*$P$7)/A15taxstdlife))</f>
        <v>0</v>
      </c>
      <c r="AP673" s="161">
        <f>IF(A15taxstdlife="n/a","n/a",IF(AP$3&gt;(A15taxstdlife+$E673),((Input!$P$157+Input!$P$123)*$P$7)-SUM($P673:AO673),((Input!$P$157+Input!$P$123)*$P$7)/A15taxstdlife))</f>
        <v>0</v>
      </c>
      <c r="AQ673" s="161">
        <f>IF(A15taxstdlife="n/a","n/a",IF(AQ$3&gt;(A15taxstdlife+$E673),((Input!$P$157+Input!$P$123)*$P$7)-SUM($P673:AP673),((Input!$P$157+Input!$P$123)*$P$7)/A15taxstdlife))</f>
        <v>0</v>
      </c>
      <c r="AR673" s="161">
        <f>IF(A15taxstdlife="n/a","n/a",IF(AR$3&gt;(A15taxstdlife+$E673),((Input!$P$157+Input!$P$123)*$P$7)-SUM($P673:AQ673),((Input!$P$157+Input!$P$123)*$P$7)/A15taxstdlife))</f>
        <v>0</v>
      </c>
      <c r="AS673" s="161">
        <f>IF(A15taxstdlife="n/a","n/a",IF(AS$3&gt;(A15taxstdlife+$E673),((Input!$P$157+Input!$P$123)*$P$7)-SUM($P673:AR673),((Input!$P$157+Input!$P$123)*$P$7)/A15taxstdlife))</f>
        <v>0</v>
      </c>
      <c r="AT673" s="161">
        <f>IF(A15taxstdlife="n/a","n/a",IF(AT$3&gt;(A15taxstdlife+$E673),((Input!$P$157+Input!$P$123)*$P$7)-SUM($P673:AS673),((Input!$P$157+Input!$P$123)*$P$7)/A15taxstdlife))</f>
        <v>0</v>
      </c>
      <c r="AU673" s="161">
        <f>IF(A15taxstdlife="n/a","n/a",IF(AU$3&gt;(A15taxstdlife+$E673),((Input!$P$157+Input!$P$123)*$P$7)-SUM($P673:AT673),((Input!$P$157+Input!$P$123)*$P$7)/A15taxstdlife))</f>
        <v>0</v>
      </c>
      <c r="AV673" s="161">
        <f>IF(A15taxstdlife="n/a","n/a",IF(AV$3&gt;(A15taxstdlife+$E673),((Input!$P$157+Input!$P$123)*$P$7)-SUM($P673:AU673),((Input!$P$157+Input!$P$123)*$P$7)/A15taxstdlife))</f>
        <v>0</v>
      </c>
      <c r="AW673" s="161">
        <f>IF(A15taxstdlife="n/a","n/a",IF(AW$3&gt;(A15taxstdlife+$E673),((Input!$P$157+Input!$P$123)*$P$7)-SUM($P673:AV673),((Input!$P$157+Input!$P$123)*$P$7)/A15taxstdlife))</f>
        <v>0</v>
      </c>
      <c r="AX673" s="161">
        <f>IF(A15taxstdlife="n/a","n/a",IF(AX$3&gt;(A15taxstdlife+$E673),((Input!$P$157+Input!$P$123)*$P$7)-SUM($P673:AW673),((Input!$P$157+Input!$P$123)*$P$7)/A15taxstdlife))</f>
        <v>0</v>
      </c>
      <c r="AY673" s="161">
        <f>IF(A15taxstdlife="n/a","n/a",IF(AY$3&gt;(A15taxstdlife+$E673),((Input!$P$157+Input!$P$123)*$P$7)-SUM($P673:AX673),((Input!$P$157+Input!$P$123)*$P$7)/A15taxstdlife))</f>
        <v>0</v>
      </c>
      <c r="AZ673" s="161">
        <f>IF(A15taxstdlife="n/a","n/a",IF(AZ$3&gt;(A15taxstdlife+$E673),((Input!$P$157+Input!$P$123)*$P$7)-SUM($P673:AY673),((Input!$P$157+Input!$P$123)*$P$7)/A15taxstdlife))</f>
        <v>0</v>
      </c>
      <c r="BA673" s="161">
        <f>IF(A15taxstdlife="n/a","n/a",IF(BA$3&gt;(A15taxstdlife+$E673),((Input!$P$157+Input!$P$123)*$P$7)-SUM($P673:AZ673),((Input!$P$157+Input!$P$123)*$P$7)/A15taxstdlife))</f>
        <v>0</v>
      </c>
      <c r="BB673" s="161">
        <f>IF(A15taxstdlife="n/a","n/a",IF(BB$3&gt;(A15taxstdlife+$E673),((Input!$P$157+Input!$P$123)*$P$7)-SUM($P673:BA673),((Input!$P$157+Input!$P$123)*$P$7)/A15taxstdlife))</f>
        <v>0</v>
      </c>
      <c r="BC673" s="161">
        <f>IF(A15taxstdlife="n/a","n/a",IF(BC$3&gt;(A15taxstdlife+$E673),((Input!$P$157+Input!$P$123)*$P$7)-SUM($P673:BB673),((Input!$P$157+Input!$P$123)*$P$7)/A15taxstdlife))</f>
        <v>0</v>
      </c>
      <c r="BD673" s="161">
        <f>IF(A15taxstdlife="n/a","n/a",IF(BD$3&gt;(A15taxstdlife+$E673),((Input!$P$157+Input!$P$123)*$P$7)-SUM($P673:BC673),((Input!$P$157+Input!$P$123)*$P$7)/A15taxstdlife))</f>
        <v>0</v>
      </c>
      <c r="BE673" s="161">
        <f>IF(A15taxstdlife="n/a","n/a",IF(BE$3&gt;(A15taxstdlife+$E673),((Input!$P$157+Input!$P$123)*$P$7)-SUM($P673:BD673),((Input!$P$157+Input!$P$123)*$P$7)/A15taxstdlife))</f>
        <v>0</v>
      </c>
      <c r="BF673" s="161">
        <f>IF(A15taxstdlife="n/a","n/a",IF(BF$3&gt;(A15taxstdlife+$E673),((Input!$P$157+Input!$P$123)*$P$7)-SUM($P673:BE673),((Input!$P$157+Input!$P$123)*$P$7)/A15taxstdlife))</f>
        <v>0</v>
      </c>
      <c r="BG673" s="161">
        <f>IF(A15taxstdlife="n/a","n/a",IF(BG$3&gt;(A15taxstdlife+$E673),((Input!$P$157+Input!$P$123)*$P$7)-SUM($P673:BF673),((Input!$P$157+Input!$P$123)*$P$7)/A15taxstdlife))</f>
        <v>0</v>
      </c>
      <c r="BH673" s="161">
        <f>IF(A15taxstdlife="n/a","n/a",IF(BH$3&gt;(A15taxstdlife+$E673),((Input!$P$157+Input!$P$123)*$P$7)-SUM($P673:BG673),((Input!$P$157+Input!$P$123)*$P$7)/A15taxstdlife))</f>
        <v>0</v>
      </c>
      <c r="BI673" s="161">
        <f>IF(A15taxstdlife="n/a","n/a",IF(BI$3&gt;(A15taxstdlife+$E673),((Input!$P$157+Input!$P$123)*$P$7)-SUM($P673:BH673),((Input!$P$157+Input!$P$123)*$P$7)/A15taxstdlife))</f>
        <v>0</v>
      </c>
      <c r="BJ673" s="19"/>
      <c r="BK673" s="19"/>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s="5" customFormat="1" hidden="1" outlineLevel="1" x14ac:dyDescent="0.2">
      <c r="A674" s="19"/>
      <c r="B674" s="19"/>
      <c r="C674" s="35" t="str">
        <f>Asset15</f>
        <v>Furniture, fittings, plant and equipment</v>
      </c>
      <c r="D674" s="19"/>
      <c r="E674" s="19"/>
      <c r="F674" s="32"/>
      <c r="G674" s="156">
        <f t="shared" ref="G674:AL674" si="134">SUM(G662:G673)</f>
        <v>8.6318033720049592E-2</v>
      </c>
      <c r="H674" s="156">
        <f t="shared" si="134"/>
        <v>9.4251354211443622E-2</v>
      </c>
      <c r="I674" s="156">
        <f t="shared" si="134"/>
        <v>9.8329997728315507E-2</v>
      </c>
      <c r="J674" s="156">
        <f t="shared" si="134"/>
        <v>0.10377333178041305</v>
      </c>
      <c r="K674" s="156">
        <f t="shared" si="134"/>
        <v>0.1100333835047054</v>
      </c>
      <c r="L674" s="156">
        <f t="shared" si="134"/>
        <v>0.11911632983866804</v>
      </c>
      <c r="M674" s="156">
        <f t="shared" si="134"/>
        <v>0.11911632983866804</v>
      </c>
      <c r="N674" s="156">
        <f t="shared" si="134"/>
        <v>8.459042941100664E-2</v>
      </c>
      <c r="O674" s="156">
        <f t="shared" si="134"/>
        <v>3.2798296118618446E-2</v>
      </c>
      <c r="P674" s="156">
        <f t="shared" si="134"/>
        <v>3.2798296118618446E-2</v>
      </c>
      <c r="Q674" s="156">
        <f t="shared" si="134"/>
        <v>3.2798296118618446E-2</v>
      </c>
      <c r="R674" s="156">
        <f t="shared" si="134"/>
        <v>2.9624967922060846E-2</v>
      </c>
      <c r="S674" s="156">
        <f t="shared" si="134"/>
        <v>2.3233518220475639E-2</v>
      </c>
      <c r="T674" s="156">
        <f t="shared" si="134"/>
        <v>1.8608998489513522E-2</v>
      </c>
      <c r="U674" s="156">
        <f t="shared" si="134"/>
        <v>1.2838977368538049E-2</v>
      </c>
      <c r="V674" s="156">
        <f t="shared" si="134"/>
        <v>5.4497678003775918E-3</v>
      </c>
      <c r="W674" s="156">
        <f t="shared" si="134"/>
        <v>0</v>
      </c>
      <c r="X674" s="156">
        <f t="shared" si="134"/>
        <v>0</v>
      </c>
      <c r="Y674" s="156">
        <f t="shared" si="134"/>
        <v>0</v>
      </c>
      <c r="Z674" s="156">
        <f t="shared" si="134"/>
        <v>0</v>
      </c>
      <c r="AA674" s="156">
        <f t="shared" si="134"/>
        <v>0</v>
      </c>
      <c r="AB674" s="156">
        <f t="shared" si="134"/>
        <v>0</v>
      </c>
      <c r="AC674" s="156">
        <f t="shared" si="134"/>
        <v>0</v>
      </c>
      <c r="AD674" s="156">
        <f t="shared" si="134"/>
        <v>0</v>
      </c>
      <c r="AE674" s="156">
        <f t="shared" si="134"/>
        <v>0</v>
      </c>
      <c r="AF674" s="156">
        <f t="shared" si="134"/>
        <v>0</v>
      </c>
      <c r="AG674" s="156">
        <f t="shared" si="134"/>
        <v>0</v>
      </c>
      <c r="AH674" s="156">
        <f t="shared" si="134"/>
        <v>0</v>
      </c>
      <c r="AI674" s="156">
        <f t="shared" si="134"/>
        <v>0</v>
      </c>
      <c r="AJ674" s="156">
        <f t="shared" si="134"/>
        <v>0</v>
      </c>
      <c r="AK674" s="156">
        <f t="shared" si="134"/>
        <v>0</v>
      </c>
      <c r="AL674" s="156">
        <f t="shared" si="134"/>
        <v>0</v>
      </c>
      <c r="AM674" s="156">
        <f t="shared" ref="AM674:BI674" si="135">SUM(AM662:AM673)</f>
        <v>0</v>
      </c>
      <c r="AN674" s="156">
        <f t="shared" si="135"/>
        <v>0</v>
      </c>
      <c r="AO674" s="156">
        <f t="shared" si="135"/>
        <v>0</v>
      </c>
      <c r="AP674" s="156">
        <f t="shared" si="135"/>
        <v>0</v>
      </c>
      <c r="AQ674" s="156">
        <f t="shared" si="135"/>
        <v>0</v>
      </c>
      <c r="AR674" s="156">
        <f t="shared" si="135"/>
        <v>0</v>
      </c>
      <c r="AS674" s="156">
        <f t="shared" si="135"/>
        <v>0</v>
      </c>
      <c r="AT674" s="156">
        <f t="shared" si="135"/>
        <v>0</v>
      </c>
      <c r="AU674" s="156">
        <f t="shared" si="135"/>
        <v>0</v>
      </c>
      <c r="AV674" s="156">
        <f t="shared" si="135"/>
        <v>0</v>
      </c>
      <c r="AW674" s="156">
        <f t="shared" si="135"/>
        <v>0</v>
      </c>
      <c r="AX674" s="156">
        <f t="shared" si="135"/>
        <v>0</v>
      </c>
      <c r="AY674" s="156">
        <f t="shared" si="135"/>
        <v>0</v>
      </c>
      <c r="AZ674" s="156">
        <f t="shared" si="135"/>
        <v>0</v>
      </c>
      <c r="BA674" s="156">
        <f t="shared" si="135"/>
        <v>0</v>
      </c>
      <c r="BB674" s="156">
        <f t="shared" si="135"/>
        <v>0</v>
      </c>
      <c r="BC674" s="156">
        <f t="shared" si="135"/>
        <v>0</v>
      </c>
      <c r="BD674" s="156">
        <f t="shared" si="135"/>
        <v>0</v>
      </c>
      <c r="BE674" s="156">
        <f t="shared" si="135"/>
        <v>0</v>
      </c>
      <c r="BF674" s="156">
        <f t="shared" si="135"/>
        <v>0</v>
      </c>
      <c r="BG674" s="156">
        <f t="shared" si="135"/>
        <v>0</v>
      </c>
      <c r="BH674" s="156">
        <f t="shared" si="135"/>
        <v>0</v>
      </c>
      <c r="BI674" s="156">
        <f t="shared" si="135"/>
        <v>0</v>
      </c>
      <c r="BJ674" s="19"/>
      <c r="BK674" s="19"/>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s="5" customFormat="1" hidden="1" outlineLevel="2" x14ac:dyDescent="0.2">
      <c r="A675" s="19"/>
      <c r="B675" s="42" t="str">
        <f>C687</f>
        <v>Land (non-system)</v>
      </c>
      <c r="C675" s="43"/>
      <c r="D675" s="44" t="s">
        <v>72</v>
      </c>
      <c r="E675" s="43"/>
      <c r="F675" s="45"/>
      <c r="G675" s="160" t="str">
        <f>IF(G$3&gt;A16taxremlife,A16taxvalue-SUM($F675:F675),IF(A16taxremlife="N/A","n/a",A16taxvalue/A16taxremlife))</f>
        <v>n/a</v>
      </c>
      <c r="H675" s="160" t="str">
        <f>IF(H$3&gt;A16taxremlife,A16taxvalue-SUM($F675:G675),IF(A16taxremlife="N/A","n/a",A16taxvalue/A16taxremlife))</f>
        <v>n/a</v>
      </c>
      <c r="I675" s="160" t="str">
        <f>IF(I$3&gt;A16taxremlife,A16taxvalue-SUM($F675:H675),IF(A16taxremlife="N/A","n/a",A16taxvalue/A16taxremlife))</f>
        <v>n/a</v>
      </c>
      <c r="J675" s="160" t="str">
        <f>IF(J$3&gt;A16taxremlife,A16taxvalue-SUM($F675:I675),IF(A16taxremlife="N/A","n/a",A16taxvalue/A16taxremlife))</f>
        <v>n/a</v>
      </c>
      <c r="K675" s="160" t="str">
        <f>IF(K$3&gt;A16taxremlife,A16taxvalue-SUM($F675:J675),IF(A16taxremlife="N/A","n/a",A16taxvalue/A16taxremlife))</f>
        <v>n/a</v>
      </c>
      <c r="L675" s="160" t="str">
        <f>IF(L$3&gt;A16taxremlife,A16taxvalue-SUM($F675:K675),IF(A16taxremlife="N/A","n/a",A16taxvalue/A16taxremlife))</f>
        <v>n/a</v>
      </c>
      <c r="M675" s="160" t="str">
        <f>IF(M$3&gt;A16taxremlife,A16taxvalue-SUM($F675:L675),IF(A16taxremlife="N/A","n/a",A16taxvalue/A16taxremlife))</f>
        <v>n/a</v>
      </c>
      <c r="N675" s="160" t="str">
        <f>IF(N$3&gt;A16taxremlife,A16taxvalue-SUM($F675:M675),IF(A16taxremlife="N/A","n/a",A16taxvalue/A16taxremlife))</f>
        <v>n/a</v>
      </c>
      <c r="O675" s="160" t="str">
        <f>IF(O$3&gt;A16taxremlife,A16taxvalue-SUM($F675:N675),IF(A16taxremlife="N/A","n/a",A16taxvalue/A16taxremlife))</f>
        <v>n/a</v>
      </c>
      <c r="P675" s="160" t="str">
        <f>IF(P$3&gt;A16taxremlife,A16taxvalue-SUM($F675:O675),IF(A16taxremlife="N/A","n/a",A16taxvalue/A16taxremlife))</f>
        <v>n/a</v>
      </c>
      <c r="Q675" s="160" t="str">
        <f>IF(Q$3&gt;A16taxremlife,A16taxvalue-SUM($F675:P675),IF(A16taxremlife="N/A","n/a",A16taxvalue/A16taxremlife))</f>
        <v>n/a</v>
      </c>
      <c r="R675" s="160" t="str">
        <f>IF(R$3&gt;A16taxremlife,A16taxvalue-SUM($F675:Q675),IF(A16taxremlife="N/A","n/a",A16taxvalue/A16taxremlife))</f>
        <v>n/a</v>
      </c>
      <c r="S675" s="160" t="str">
        <f>IF(S$3&gt;A16taxremlife,A16taxvalue-SUM($F675:R675),IF(A16taxremlife="N/A","n/a",A16taxvalue/A16taxremlife))</f>
        <v>n/a</v>
      </c>
      <c r="T675" s="160" t="str">
        <f>IF(T$3&gt;A16taxremlife,A16taxvalue-SUM($F675:S675),IF(A16taxremlife="N/A","n/a",A16taxvalue/A16taxremlife))</f>
        <v>n/a</v>
      </c>
      <c r="U675" s="160" t="str">
        <f>IF(U$3&gt;A16taxremlife,A16taxvalue-SUM($F675:T675),IF(A16taxremlife="N/A","n/a",A16taxvalue/A16taxremlife))</f>
        <v>n/a</v>
      </c>
      <c r="V675" s="160" t="str">
        <f>IF(V$3&gt;A16taxremlife,A16taxvalue-SUM($F675:U675),IF(A16taxremlife="N/A","n/a",A16taxvalue/A16taxremlife))</f>
        <v>n/a</v>
      </c>
      <c r="W675" s="160" t="str">
        <f>IF(W$3&gt;A16taxremlife,A16taxvalue-SUM($F675:V675),IF(A16taxremlife="N/A","n/a",A16taxvalue/A16taxremlife))</f>
        <v>n/a</v>
      </c>
      <c r="X675" s="160" t="str">
        <f>IF(X$3&gt;A16taxremlife,A16taxvalue-SUM($F675:W675),IF(A16taxremlife="N/A","n/a",A16taxvalue/A16taxremlife))</f>
        <v>n/a</v>
      </c>
      <c r="Y675" s="160" t="str">
        <f>IF(Y$3&gt;A16taxremlife,A16taxvalue-SUM($F675:X675),IF(A16taxremlife="N/A","n/a",A16taxvalue/A16taxremlife))</f>
        <v>n/a</v>
      </c>
      <c r="Z675" s="160" t="str">
        <f>IF(Z$3&gt;A16taxremlife,A16taxvalue-SUM($F675:Y675),IF(A16taxremlife="N/A","n/a",A16taxvalue/A16taxremlife))</f>
        <v>n/a</v>
      </c>
      <c r="AA675" s="160" t="str">
        <f>IF(AA$3&gt;A16taxremlife,A16taxvalue-SUM($F675:Z675),IF(A16taxremlife="N/A","n/a",A16taxvalue/A16taxremlife))</f>
        <v>n/a</v>
      </c>
      <c r="AB675" s="160" t="str">
        <f>IF(AB$3&gt;A16taxremlife,A16taxvalue-SUM($F675:AA675),IF(A16taxremlife="N/A","n/a",A16taxvalue/A16taxremlife))</f>
        <v>n/a</v>
      </c>
      <c r="AC675" s="160" t="str">
        <f>IF(AC$3&gt;A16taxremlife,A16taxvalue-SUM($F675:AB675),IF(A16taxremlife="N/A","n/a",A16taxvalue/A16taxremlife))</f>
        <v>n/a</v>
      </c>
      <c r="AD675" s="160" t="str">
        <f>IF(AD$3&gt;A16taxremlife,A16taxvalue-SUM($F675:AC675),IF(A16taxremlife="N/A","n/a",A16taxvalue/A16taxremlife))</f>
        <v>n/a</v>
      </c>
      <c r="AE675" s="160" t="str">
        <f>IF(AE$3&gt;A16taxremlife,A16taxvalue-SUM($F675:AD675),IF(A16taxremlife="N/A","n/a",A16taxvalue/A16taxremlife))</f>
        <v>n/a</v>
      </c>
      <c r="AF675" s="160" t="str">
        <f>IF(AF$3&gt;A16taxremlife,A16taxvalue-SUM($F675:AE675),IF(A16taxremlife="N/A","n/a",A16taxvalue/A16taxremlife))</f>
        <v>n/a</v>
      </c>
      <c r="AG675" s="160" t="str">
        <f>IF(AG$3&gt;A16taxremlife,A16taxvalue-SUM($F675:AF675),IF(A16taxremlife="N/A","n/a",A16taxvalue/A16taxremlife))</f>
        <v>n/a</v>
      </c>
      <c r="AH675" s="160" t="str">
        <f>IF(AH$3&gt;A16taxremlife,A16taxvalue-SUM($F675:AG675),IF(A16taxremlife="N/A","n/a",A16taxvalue/A16taxremlife))</f>
        <v>n/a</v>
      </c>
      <c r="AI675" s="160" t="str">
        <f>IF(AI$3&gt;A16taxremlife,A16taxvalue-SUM($F675:AH675),IF(A16taxremlife="N/A","n/a",A16taxvalue/A16taxremlife))</f>
        <v>n/a</v>
      </c>
      <c r="AJ675" s="160" t="str">
        <f>IF(AJ$3&gt;A16taxremlife,A16taxvalue-SUM($F675:AI675),IF(A16taxremlife="N/A","n/a",A16taxvalue/A16taxremlife))</f>
        <v>n/a</v>
      </c>
      <c r="AK675" s="160" t="str">
        <f>IF(AK$3&gt;A16taxremlife,A16taxvalue-SUM($F675:AJ675),IF(A16taxremlife="N/A","n/a",A16taxvalue/A16taxremlife))</f>
        <v>n/a</v>
      </c>
      <c r="AL675" s="160" t="str">
        <f>IF(AL$3&gt;A16taxremlife,A16taxvalue-SUM($F675:AK675),IF(A16taxremlife="N/A","n/a",A16taxvalue/A16taxremlife))</f>
        <v>n/a</v>
      </c>
      <c r="AM675" s="160" t="str">
        <f>IF(AM$3&gt;A16taxremlife,A16taxvalue-SUM($F675:AL675),IF(A16taxremlife="N/A","n/a",A16taxvalue/A16taxremlife))</f>
        <v>n/a</v>
      </c>
      <c r="AN675" s="160" t="str">
        <f>IF(AN$3&gt;A16taxremlife,A16taxvalue-SUM($F675:AM675),IF(A16taxremlife="N/A","n/a",A16taxvalue/A16taxremlife))</f>
        <v>n/a</v>
      </c>
      <c r="AO675" s="160" t="str">
        <f>IF(AO$3&gt;A16taxremlife,A16taxvalue-SUM($F675:AN675),IF(A16taxremlife="N/A","n/a",A16taxvalue/A16taxremlife))</f>
        <v>n/a</v>
      </c>
      <c r="AP675" s="160" t="str">
        <f>IF(AP$3&gt;A16taxremlife,A16taxvalue-SUM($F675:AO675),IF(A16taxremlife="N/A","n/a",A16taxvalue/A16taxremlife))</f>
        <v>n/a</v>
      </c>
      <c r="AQ675" s="160" t="str">
        <f>IF(AQ$3&gt;A16taxremlife,A16taxvalue-SUM($F675:AP675),IF(A16taxremlife="N/A","n/a",A16taxvalue/A16taxremlife))</f>
        <v>n/a</v>
      </c>
      <c r="AR675" s="160" t="str">
        <f>IF(AR$3&gt;A16taxremlife,A16taxvalue-SUM($F675:AQ675),IF(A16taxremlife="N/A","n/a",A16taxvalue/A16taxremlife))</f>
        <v>n/a</v>
      </c>
      <c r="AS675" s="160" t="str">
        <f>IF(AS$3&gt;A16taxremlife,A16taxvalue-SUM($F675:AR675),IF(A16taxremlife="N/A","n/a",A16taxvalue/A16taxremlife))</f>
        <v>n/a</v>
      </c>
      <c r="AT675" s="160" t="str">
        <f>IF(AT$3&gt;A16taxremlife,A16taxvalue-SUM($F675:AS675),IF(A16taxremlife="N/A","n/a",A16taxvalue/A16taxremlife))</f>
        <v>n/a</v>
      </c>
      <c r="AU675" s="160" t="str">
        <f>IF(AU$3&gt;A16taxremlife,A16taxvalue-SUM($F675:AT675),IF(A16taxremlife="N/A","n/a",A16taxvalue/A16taxremlife))</f>
        <v>n/a</v>
      </c>
      <c r="AV675" s="160" t="str">
        <f>IF(AV$3&gt;A16taxremlife,A16taxvalue-SUM($F675:AU675),IF(A16taxremlife="N/A","n/a",A16taxvalue/A16taxremlife))</f>
        <v>n/a</v>
      </c>
      <c r="AW675" s="160" t="str">
        <f>IF(AW$3&gt;A16taxremlife,A16taxvalue-SUM($F675:AV675),IF(A16taxremlife="N/A","n/a",A16taxvalue/A16taxremlife))</f>
        <v>n/a</v>
      </c>
      <c r="AX675" s="160" t="str">
        <f>IF(AX$3&gt;A16taxremlife,A16taxvalue-SUM($F675:AW675),IF(A16taxremlife="N/A","n/a",A16taxvalue/A16taxremlife))</f>
        <v>n/a</v>
      </c>
      <c r="AY675" s="160" t="str">
        <f>IF(AY$3&gt;A16taxremlife,A16taxvalue-SUM($F675:AX675),IF(A16taxremlife="N/A","n/a",A16taxvalue/A16taxremlife))</f>
        <v>n/a</v>
      </c>
      <c r="AZ675" s="160" t="str">
        <f>IF(AZ$3&gt;A16taxremlife,A16taxvalue-SUM($F675:AY675),IF(A16taxremlife="N/A","n/a",A16taxvalue/A16taxremlife))</f>
        <v>n/a</v>
      </c>
      <c r="BA675" s="160" t="str">
        <f>IF(BA$3&gt;A16taxremlife,A16taxvalue-SUM($F675:AZ675),IF(A16taxremlife="N/A","n/a",A16taxvalue/A16taxremlife))</f>
        <v>n/a</v>
      </c>
      <c r="BB675" s="160" t="str">
        <f>IF(BB$3&gt;A16taxremlife,A16taxvalue-SUM($F675:BA675),IF(A16taxremlife="N/A","n/a",A16taxvalue/A16taxremlife))</f>
        <v>n/a</v>
      </c>
      <c r="BC675" s="160" t="str">
        <f>IF(BC$3&gt;A16taxremlife,A16taxvalue-SUM($F675:BB675),IF(A16taxremlife="N/A","n/a",A16taxvalue/A16taxremlife))</f>
        <v>n/a</v>
      </c>
      <c r="BD675" s="160" t="str">
        <f>IF(BD$3&gt;A16taxremlife,A16taxvalue-SUM($F675:BC675),IF(A16taxremlife="N/A","n/a",A16taxvalue/A16taxremlife))</f>
        <v>n/a</v>
      </c>
      <c r="BE675" s="160" t="str">
        <f>IF(BE$3&gt;A16taxremlife,A16taxvalue-SUM($F675:BD675),IF(A16taxremlife="N/A","n/a",A16taxvalue/A16taxremlife))</f>
        <v>n/a</v>
      </c>
      <c r="BF675" s="160" t="str">
        <f>IF(BF$3&gt;A16taxremlife,A16taxvalue-SUM($F675:BE675),IF(A16taxremlife="N/A","n/a",A16taxvalue/A16taxremlife))</f>
        <v>n/a</v>
      </c>
      <c r="BG675" s="160" t="str">
        <f>IF(BG$3&gt;A16taxremlife,A16taxvalue-SUM($F675:BF675),IF(A16taxremlife="N/A","n/a",A16taxvalue/A16taxremlife))</f>
        <v>n/a</v>
      </c>
      <c r="BH675" s="160" t="str">
        <f>IF(BH$3&gt;A16taxremlife,A16taxvalue-SUM($F675:BG675),IF(A16taxremlife="N/A","n/a",A16taxvalue/A16taxremlife))</f>
        <v>n/a</v>
      </c>
      <c r="BI675" s="160" t="str">
        <f>IF(BI$3&gt;A16taxremlife,A16taxvalue-SUM($F675:BH675),IF(A16taxremlife="N/A","n/a",A16taxvalue/A16taxremlife))</f>
        <v>n/a</v>
      </c>
      <c r="BJ675" s="19"/>
      <c r="BK675" s="19"/>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s="5" customFormat="1" hidden="1" outlineLevel="2" x14ac:dyDescent="0.2">
      <c r="A676" s="19"/>
      <c r="B676" s="19"/>
      <c r="C676" s="35"/>
      <c r="D676" s="469" t="s">
        <v>71</v>
      </c>
      <c r="E676" s="281">
        <v>0</v>
      </c>
      <c r="F676" s="37"/>
      <c r="G676" s="161"/>
      <c r="H676" s="161"/>
      <c r="I676" s="161"/>
      <c r="J676" s="161"/>
      <c r="K676" s="161"/>
      <c r="L676" s="161"/>
      <c r="M676" s="161"/>
      <c r="N676" s="161"/>
      <c r="O676" s="161"/>
      <c r="P676" s="161"/>
      <c r="Q676" s="161"/>
      <c r="R676" s="161"/>
      <c r="S676" s="161"/>
      <c r="T676" s="161"/>
      <c r="U676" s="161"/>
      <c r="V676" s="161"/>
      <c r="W676" s="161"/>
      <c r="X676" s="161"/>
      <c r="Y676" s="161"/>
      <c r="Z676" s="161"/>
      <c r="AA676" s="161"/>
      <c r="AB676" s="161"/>
      <c r="AC676" s="161"/>
      <c r="AD676" s="161"/>
      <c r="AE676" s="161"/>
      <c r="AF676" s="161"/>
      <c r="AG676" s="161"/>
      <c r="AH676" s="161"/>
      <c r="AI676" s="161"/>
      <c r="AJ676" s="161"/>
      <c r="AK676" s="161"/>
      <c r="AL676" s="161"/>
      <c r="AM676" s="161"/>
      <c r="AN676" s="161"/>
      <c r="AO676" s="161"/>
      <c r="AP676" s="161"/>
      <c r="AQ676" s="161"/>
      <c r="AR676" s="161"/>
      <c r="AS676" s="161"/>
      <c r="AT676" s="161"/>
      <c r="AU676" s="161"/>
      <c r="AV676" s="161"/>
      <c r="AW676" s="161"/>
      <c r="AX676" s="161"/>
      <c r="AY676" s="161"/>
      <c r="AZ676" s="161"/>
      <c r="BA676" s="161"/>
      <c r="BB676" s="161"/>
      <c r="BC676" s="161"/>
      <c r="BD676" s="161"/>
      <c r="BE676" s="161"/>
      <c r="BF676" s="161"/>
      <c r="BG676" s="161"/>
      <c r="BH676" s="161"/>
      <c r="BI676" s="161"/>
      <c r="BJ676" s="19"/>
      <c r="BK676" s="19"/>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s="5" customFormat="1" hidden="1" outlineLevel="2" x14ac:dyDescent="0.2">
      <c r="A677" s="19"/>
      <c r="B677" s="19"/>
      <c r="C677" s="35"/>
      <c r="D677" s="469"/>
      <c r="E677" s="281">
        <v>1</v>
      </c>
      <c r="F677" s="37"/>
      <c r="G677" s="304"/>
      <c r="H677" s="161" t="str">
        <f>IF(A16taxstdlife="n/a","n/a",IF(H$3&gt;(A16taxstdlife+$E677),((Input!$G$158+Input!$G$124)*$G$7)-SUM($G677:G677),((Input!$G$158+Input!$G$124)*$G$7)/A16taxstdlife))</f>
        <v>n/a</v>
      </c>
      <c r="I677" s="161" t="str">
        <f>IF(A16taxstdlife="n/a","n/a",IF(I$3&gt;(A16taxstdlife+$E677),((Input!$G$158+Input!$G$124)*$G$7)-SUM($G677:H677),((Input!$G$158+Input!$G$124)*$G$7)/A16taxstdlife))</f>
        <v>n/a</v>
      </c>
      <c r="J677" s="161" t="str">
        <f>IF(A16taxstdlife="n/a","n/a",IF(J$3&gt;(A16taxstdlife+$E677),((Input!$G$158+Input!$G$124)*$G$7)-SUM($G677:I677),((Input!$G$158+Input!$G$124)*$G$7)/A16taxstdlife))</f>
        <v>n/a</v>
      </c>
      <c r="K677" s="161" t="str">
        <f>IF(A16taxstdlife="n/a","n/a",IF(K$3&gt;(A16taxstdlife+$E677),((Input!$G$158+Input!$G$124)*$G$7)-SUM($G677:J677),((Input!$G$158+Input!$G$124)*$G$7)/A16taxstdlife))</f>
        <v>n/a</v>
      </c>
      <c r="L677" s="161" t="str">
        <f>IF(A16taxstdlife="n/a","n/a",IF(L$3&gt;(A16taxstdlife+$E677),((Input!$G$158+Input!$G$124)*$G$7)-SUM($G677:K677),((Input!$G$158+Input!$G$124)*$G$7)/A16taxstdlife))</f>
        <v>n/a</v>
      </c>
      <c r="M677" s="161" t="str">
        <f>IF(A16taxstdlife="n/a","n/a",IF(M$3&gt;(A16taxstdlife+$E677),((Input!$G$158+Input!$G$124)*$G$7)-SUM($G677:L677),((Input!$G$158+Input!$G$124)*$G$7)/A16taxstdlife))</f>
        <v>n/a</v>
      </c>
      <c r="N677" s="161" t="str">
        <f>IF(A16taxstdlife="n/a","n/a",IF(N$3&gt;(A16taxstdlife+$E677),((Input!$G$158+Input!$G$124)*$G$7)-SUM($G677:M677),((Input!$G$158+Input!$G$124)*$G$7)/A16taxstdlife))</f>
        <v>n/a</v>
      </c>
      <c r="O677" s="161" t="str">
        <f>IF(A16taxstdlife="n/a","n/a",IF(O$3&gt;(A16taxstdlife+$E677),((Input!$G$158+Input!$G$124)*$G$7)-SUM($G677:N677),((Input!$G$158+Input!$G$124)*$G$7)/A16taxstdlife))</f>
        <v>n/a</v>
      </c>
      <c r="P677" s="161" t="str">
        <f>IF(A16taxstdlife="n/a","n/a",IF(P$3&gt;(A16taxstdlife+$E677),((Input!$G$158+Input!$G$124)*$G$7)-SUM($G677:O677),((Input!$G$158+Input!$G$124)*$G$7)/A16taxstdlife))</f>
        <v>n/a</v>
      </c>
      <c r="Q677" s="161" t="str">
        <f>IF(A16taxstdlife="n/a","n/a",IF(Q$3&gt;(A16taxstdlife+$E677),((Input!$G$158+Input!$G$124)*$G$7)-SUM($G677:P677),((Input!$G$158+Input!$G$124)*$G$7)/A16taxstdlife))</f>
        <v>n/a</v>
      </c>
      <c r="R677" s="161" t="str">
        <f>IF(A16taxstdlife="n/a","n/a",IF(R$3&gt;(A16taxstdlife+$E677),((Input!$G$158+Input!$G$124)*$G$7)-SUM($G677:Q677),((Input!$G$158+Input!$G$124)*$G$7)/A16taxstdlife))</f>
        <v>n/a</v>
      </c>
      <c r="S677" s="161" t="str">
        <f>IF(A16taxstdlife="n/a","n/a",IF(S$3&gt;(A16taxstdlife+$E677),((Input!$G$158+Input!$G$124)*$G$7)-SUM($G677:R677),((Input!$G$158+Input!$G$124)*$G$7)/A16taxstdlife))</f>
        <v>n/a</v>
      </c>
      <c r="T677" s="161" t="str">
        <f>IF(A16taxstdlife="n/a","n/a",IF(T$3&gt;(A16taxstdlife+$E677),((Input!$G$158+Input!$G$124)*$G$7)-SUM($G677:S677),((Input!$G$158+Input!$G$124)*$G$7)/A16taxstdlife))</f>
        <v>n/a</v>
      </c>
      <c r="U677" s="161" t="str">
        <f>IF(A16taxstdlife="n/a","n/a",IF(U$3&gt;(A16taxstdlife+$E677),((Input!$G$158+Input!$G$124)*$G$7)-SUM($G677:T677),((Input!$G$158+Input!$G$124)*$G$7)/A16taxstdlife))</f>
        <v>n/a</v>
      </c>
      <c r="V677" s="161" t="str">
        <f>IF(A16taxstdlife="n/a","n/a",IF(V$3&gt;(A16taxstdlife+$E677),((Input!$G$158+Input!$G$124)*$G$7)-SUM($G677:U677),((Input!$G$158+Input!$G$124)*$G$7)/A16taxstdlife))</f>
        <v>n/a</v>
      </c>
      <c r="W677" s="161" t="str">
        <f>IF(A16taxstdlife="n/a","n/a",IF(W$3&gt;(A16taxstdlife+$E677),((Input!$G$158+Input!$G$124)*$G$7)-SUM($G677:V677),((Input!$G$158+Input!$G$124)*$G$7)/A16taxstdlife))</f>
        <v>n/a</v>
      </c>
      <c r="X677" s="161" t="str">
        <f>IF(A16taxstdlife="n/a","n/a",IF(X$3&gt;(A16taxstdlife+$E677),((Input!$G$158+Input!$G$124)*$G$7)-SUM($G677:W677),((Input!$G$158+Input!$G$124)*$G$7)/A16taxstdlife))</f>
        <v>n/a</v>
      </c>
      <c r="Y677" s="161" t="str">
        <f>IF(A16taxstdlife="n/a","n/a",IF(Y$3&gt;(A16taxstdlife+$E677),((Input!$G$158+Input!$G$124)*$G$7)-SUM($G677:X677),((Input!$G$158+Input!$G$124)*$G$7)/A16taxstdlife))</f>
        <v>n/a</v>
      </c>
      <c r="Z677" s="161" t="str">
        <f>IF(A16taxstdlife="n/a","n/a",IF(Z$3&gt;(A16taxstdlife+$E677),((Input!$G$158+Input!$G$124)*$G$7)-SUM($G677:Y677),((Input!$G$158+Input!$G$124)*$G$7)/A16taxstdlife))</f>
        <v>n/a</v>
      </c>
      <c r="AA677" s="161" t="str">
        <f>IF(A16taxstdlife="n/a","n/a",IF(AA$3&gt;(A16taxstdlife+$E677),((Input!$G$158+Input!$G$124)*$G$7)-SUM($G677:Z677),((Input!$G$158+Input!$G$124)*$G$7)/A16taxstdlife))</f>
        <v>n/a</v>
      </c>
      <c r="AB677" s="161" t="str">
        <f>IF(A16taxstdlife="n/a","n/a",IF(AB$3&gt;(A16taxstdlife+$E677),((Input!$G$158+Input!$G$124)*$G$7)-SUM($G677:AA677),((Input!$G$158+Input!$G$124)*$G$7)/A16taxstdlife))</f>
        <v>n/a</v>
      </c>
      <c r="AC677" s="161" t="str">
        <f>IF(A16taxstdlife="n/a","n/a",IF(AC$3&gt;(A16taxstdlife+$E677),((Input!$G$158+Input!$G$124)*$G$7)-SUM($G677:AB677),((Input!$G$158+Input!$G$124)*$G$7)/A16taxstdlife))</f>
        <v>n/a</v>
      </c>
      <c r="AD677" s="161" t="str">
        <f>IF(A16taxstdlife="n/a","n/a",IF(AD$3&gt;(A16taxstdlife+$E677),((Input!$G$158+Input!$G$124)*$G$7)-SUM($G677:AC677),((Input!$G$158+Input!$G$124)*$G$7)/A16taxstdlife))</f>
        <v>n/a</v>
      </c>
      <c r="AE677" s="161" t="str">
        <f>IF(A16taxstdlife="n/a","n/a",IF(AE$3&gt;(A16taxstdlife+$E677),((Input!$G$158+Input!$G$124)*$G$7)-SUM($G677:AD677),((Input!$G$158+Input!$G$124)*$G$7)/A16taxstdlife))</f>
        <v>n/a</v>
      </c>
      <c r="AF677" s="161" t="str">
        <f>IF(A16taxstdlife="n/a","n/a",IF(AF$3&gt;(A16taxstdlife+$E677),((Input!$G$158+Input!$G$124)*$G$7)-SUM($G677:AE677),((Input!$G$158+Input!$G$124)*$G$7)/A16taxstdlife))</f>
        <v>n/a</v>
      </c>
      <c r="AG677" s="161" t="str">
        <f>IF(A16taxstdlife="n/a","n/a",IF(AG$3&gt;(A16taxstdlife+$E677),((Input!$G$158+Input!$G$124)*$G$7)-SUM($G677:AF677),((Input!$G$158+Input!$G$124)*$G$7)/A16taxstdlife))</f>
        <v>n/a</v>
      </c>
      <c r="AH677" s="161" t="str">
        <f>IF(A16taxstdlife="n/a","n/a",IF(AH$3&gt;(A16taxstdlife+$E677),((Input!$G$158+Input!$G$124)*$G$7)-SUM($G677:AG677),((Input!$G$158+Input!$G$124)*$G$7)/A16taxstdlife))</f>
        <v>n/a</v>
      </c>
      <c r="AI677" s="161" t="str">
        <f>IF(A16taxstdlife="n/a","n/a",IF(AI$3&gt;(A16taxstdlife+$E677),((Input!$G$158+Input!$G$124)*$G$7)-SUM($G677:AH677),((Input!$G$158+Input!$G$124)*$G$7)/A16taxstdlife))</f>
        <v>n/a</v>
      </c>
      <c r="AJ677" s="161" t="str">
        <f>IF(A16taxstdlife="n/a","n/a",IF(AJ$3&gt;(A16taxstdlife+$E677),((Input!$G$158+Input!$G$124)*$G$7)-SUM($G677:AI677),((Input!$G$158+Input!$G$124)*$G$7)/A16taxstdlife))</f>
        <v>n/a</v>
      </c>
      <c r="AK677" s="161" t="str">
        <f>IF(A16taxstdlife="n/a","n/a",IF(AK$3&gt;(A16taxstdlife+$E677),((Input!$G$158+Input!$G$124)*$G$7)-SUM($G677:AJ677),((Input!$G$158+Input!$G$124)*$G$7)/A16taxstdlife))</f>
        <v>n/a</v>
      </c>
      <c r="AL677" s="161" t="str">
        <f>IF(A16taxstdlife="n/a","n/a",IF(AL$3&gt;(A16taxstdlife+$E677),((Input!$G$158+Input!$G$124)*$G$7)-SUM($G677:AK677),((Input!$G$158+Input!$G$124)*$G$7)/A16taxstdlife))</f>
        <v>n/a</v>
      </c>
      <c r="AM677" s="161" t="str">
        <f>IF(A16taxstdlife="n/a","n/a",IF(AM$3&gt;(A16taxstdlife+$E677),((Input!$G$158+Input!$G$124)*$G$7)-SUM($G677:AL677),((Input!$G$158+Input!$G$124)*$G$7)/A16taxstdlife))</f>
        <v>n/a</v>
      </c>
      <c r="AN677" s="161" t="str">
        <f>IF(A16taxstdlife="n/a","n/a",IF(AN$3&gt;(A16taxstdlife+$E677),((Input!$G$158+Input!$G$124)*$G$7)-SUM($G677:AM677),((Input!$G$158+Input!$G$124)*$G$7)/A16taxstdlife))</f>
        <v>n/a</v>
      </c>
      <c r="AO677" s="161" t="str">
        <f>IF(A16taxstdlife="n/a","n/a",IF(AO$3&gt;(A16taxstdlife+$E677),((Input!$G$158+Input!$G$124)*$G$7)-SUM($G677:AN677),((Input!$G$158+Input!$G$124)*$G$7)/A16taxstdlife))</f>
        <v>n/a</v>
      </c>
      <c r="AP677" s="161" t="str">
        <f>IF(A16taxstdlife="n/a","n/a",IF(AP$3&gt;(A16taxstdlife+$E677),((Input!$G$158+Input!$G$124)*$G$7)-SUM($G677:AO677),((Input!$G$158+Input!$G$124)*$G$7)/A16taxstdlife))</f>
        <v>n/a</v>
      </c>
      <c r="AQ677" s="161" t="str">
        <f>IF(A16taxstdlife="n/a","n/a",IF(AQ$3&gt;(A16taxstdlife+$E677),((Input!$G$158+Input!$G$124)*$G$7)-SUM($G677:AP677),((Input!$G$158+Input!$G$124)*$G$7)/A16taxstdlife))</f>
        <v>n/a</v>
      </c>
      <c r="AR677" s="161" t="str">
        <f>IF(A16taxstdlife="n/a","n/a",IF(AR$3&gt;(A16taxstdlife+$E677),((Input!$G$158+Input!$G$124)*$G$7)-SUM($G677:AQ677),((Input!$G$158+Input!$G$124)*$G$7)/A16taxstdlife))</f>
        <v>n/a</v>
      </c>
      <c r="AS677" s="161" t="str">
        <f>IF(A16taxstdlife="n/a","n/a",IF(AS$3&gt;(A16taxstdlife+$E677),((Input!$G$158+Input!$G$124)*$G$7)-SUM($G677:AR677),((Input!$G$158+Input!$G$124)*$G$7)/A16taxstdlife))</f>
        <v>n/a</v>
      </c>
      <c r="AT677" s="161" t="str">
        <f>IF(A16taxstdlife="n/a","n/a",IF(AT$3&gt;(A16taxstdlife+$E677),((Input!$G$158+Input!$G$124)*$G$7)-SUM($G677:AS677),((Input!$G$158+Input!$G$124)*$G$7)/A16taxstdlife))</f>
        <v>n/a</v>
      </c>
      <c r="AU677" s="161" t="str">
        <f>IF(A16taxstdlife="n/a","n/a",IF(AU$3&gt;(A16taxstdlife+$E677),((Input!$G$158+Input!$G$124)*$G$7)-SUM($G677:AT677),((Input!$G$158+Input!$G$124)*$G$7)/A16taxstdlife))</f>
        <v>n/a</v>
      </c>
      <c r="AV677" s="161" t="str">
        <f>IF(A16taxstdlife="n/a","n/a",IF(AV$3&gt;(A16taxstdlife+$E677),((Input!$G$158+Input!$G$124)*$G$7)-SUM($G677:AU677),((Input!$G$158+Input!$G$124)*$G$7)/A16taxstdlife))</f>
        <v>n/a</v>
      </c>
      <c r="AW677" s="161" t="str">
        <f>IF(A16taxstdlife="n/a","n/a",IF(AW$3&gt;(A16taxstdlife+$E677),((Input!$G$158+Input!$G$124)*$G$7)-SUM($G677:AV677),((Input!$G$158+Input!$G$124)*$G$7)/A16taxstdlife))</f>
        <v>n/a</v>
      </c>
      <c r="AX677" s="161" t="str">
        <f>IF(A16taxstdlife="n/a","n/a",IF(AX$3&gt;(A16taxstdlife+$E677),((Input!$G$158+Input!$G$124)*$G$7)-SUM($G677:AW677),((Input!$G$158+Input!$G$124)*$G$7)/A16taxstdlife))</f>
        <v>n/a</v>
      </c>
      <c r="AY677" s="161" t="str">
        <f>IF(A16taxstdlife="n/a","n/a",IF(AY$3&gt;(A16taxstdlife+$E677),((Input!$G$158+Input!$G$124)*$G$7)-SUM($G677:AX677),((Input!$G$158+Input!$G$124)*$G$7)/A16taxstdlife))</f>
        <v>n/a</v>
      </c>
      <c r="AZ677" s="161" t="str">
        <f>IF(A16taxstdlife="n/a","n/a",IF(AZ$3&gt;(A16taxstdlife+$E677),((Input!$G$158+Input!$G$124)*$G$7)-SUM($G677:AY677),((Input!$G$158+Input!$G$124)*$G$7)/A16taxstdlife))</f>
        <v>n/a</v>
      </c>
      <c r="BA677" s="161" t="str">
        <f>IF(A16taxstdlife="n/a","n/a",IF(BA$3&gt;(A16taxstdlife+$E677),((Input!$G$158+Input!$G$124)*$G$7)-SUM($G677:AZ677),((Input!$G$158+Input!$G$124)*$G$7)/A16taxstdlife))</f>
        <v>n/a</v>
      </c>
      <c r="BB677" s="161" t="str">
        <f>IF(A16taxstdlife="n/a","n/a",IF(BB$3&gt;(A16taxstdlife+$E677),((Input!$G$158+Input!$G$124)*$G$7)-SUM($G677:BA677),((Input!$G$158+Input!$G$124)*$G$7)/A16taxstdlife))</f>
        <v>n/a</v>
      </c>
      <c r="BC677" s="161" t="str">
        <f>IF(A16taxstdlife="n/a","n/a",IF(BC$3&gt;(A16taxstdlife+$E677),((Input!$G$158+Input!$G$124)*$G$7)-SUM($G677:BB677),((Input!$G$158+Input!$G$124)*$G$7)/A16taxstdlife))</f>
        <v>n/a</v>
      </c>
      <c r="BD677" s="161" t="str">
        <f>IF(A16taxstdlife="n/a","n/a",IF(BD$3&gt;(A16taxstdlife+$E677),((Input!$G$158+Input!$G$124)*$G$7)-SUM($G677:BC677),((Input!$G$158+Input!$G$124)*$G$7)/A16taxstdlife))</f>
        <v>n/a</v>
      </c>
      <c r="BE677" s="161" t="str">
        <f>IF(A16taxstdlife="n/a","n/a",IF(BE$3&gt;(A16taxstdlife+$E677),((Input!$G$158+Input!$G$124)*$G$7)-SUM($G677:BD677),((Input!$G$158+Input!$G$124)*$G$7)/A16taxstdlife))</f>
        <v>n/a</v>
      </c>
      <c r="BF677" s="161" t="str">
        <f>IF(A16taxstdlife="n/a","n/a",IF(BF$3&gt;(A16taxstdlife+$E677),((Input!$G$158+Input!$G$124)*$G$7)-SUM($G677:BE677),((Input!$G$158+Input!$G$124)*$G$7)/A16taxstdlife))</f>
        <v>n/a</v>
      </c>
      <c r="BG677" s="161" t="str">
        <f>IF(A16taxstdlife="n/a","n/a",IF(BG$3&gt;(A16taxstdlife+$E677),((Input!$G$158+Input!$G$124)*$G$7)-SUM($G677:BF677),((Input!$G$158+Input!$G$124)*$G$7)/A16taxstdlife))</f>
        <v>n/a</v>
      </c>
      <c r="BH677" s="161" t="str">
        <f>IF(A16taxstdlife="n/a","n/a",IF(BH$3&gt;(A16taxstdlife+$E677),((Input!$G$158+Input!$G$124)*$G$7)-SUM($G677:BG677),((Input!$G$158+Input!$G$124)*$G$7)/A16taxstdlife))</f>
        <v>n/a</v>
      </c>
      <c r="BI677" s="161" t="str">
        <f>IF(A16taxstdlife="n/a","n/a",IF(BI$3&gt;(A16taxstdlife+$E677),((Input!$G$158+Input!$G$124)*$G$7)-SUM($G677:BH677),((Input!$G$158+Input!$G$124)*$G$7)/A16taxstdlife))</f>
        <v>n/a</v>
      </c>
      <c r="BJ677" s="19"/>
      <c r="BK677" s="19"/>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s="5" customFormat="1" hidden="1" outlineLevel="2" x14ac:dyDescent="0.2">
      <c r="A678" s="19"/>
      <c r="B678" s="19"/>
      <c r="C678" s="35"/>
      <c r="D678" s="469"/>
      <c r="E678" s="281">
        <v>2</v>
      </c>
      <c r="F678" s="37"/>
      <c r="G678" s="305"/>
      <c r="H678" s="306"/>
      <c r="I678" s="161" t="str">
        <f>IF(A16taxstdlife="n/a","n/a",IF(I$3&gt;(A16taxstdlife+$E678),((Input!$H$158+Input!$H$124)*$H$7)-SUM($H678:H678),((Input!$H$158+Input!$H$124)*$H$7)/A16taxstdlife))</f>
        <v>n/a</v>
      </c>
      <c r="J678" s="161" t="str">
        <f>IF(A16taxstdlife="n/a","n/a",IF(J$3&gt;(A16taxstdlife+$E678),((Input!$H$158+Input!$H$124)*$H$7)-SUM($H678:I678),((Input!$H$158+Input!$H$124)*$H$7)/A16taxstdlife))</f>
        <v>n/a</v>
      </c>
      <c r="K678" s="161" t="str">
        <f>IF(A16taxstdlife="n/a","n/a",IF(K$3&gt;(A16taxstdlife+$E678),((Input!$H$158+Input!$H$124)*$H$7)-SUM($H678:J678),((Input!$H$158+Input!$H$124)*$H$7)/A16taxstdlife))</f>
        <v>n/a</v>
      </c>
      <c r="L678" s="161" t="str">
        <f>IF(A16taxstdlife="n/a","n/a",IF(L$3&gt;(A16taxstdlife+$E678),((Input!$H$158+Input!$H$124)*$H$7)-SUM($H678:K678),((Input!$H$158+Input!$H$124)*$H$7)/A16taxstdlife))</f>
        <v>n/a</v>
      </c>
      <c r="M678" s="161" t="str">
        <f>IF(A16taxstdlife="n/a","n/a",IF(M$3&gt;(A16taxstdlife+$E678),((Input!$H$158+Input!$H$124)*$H$7)-SUM($H678:L678),((Input!$H$158+Input!$H$124)*$H$7)/A16taxstdlife))</f>
        <v>n/a</v>
      </c>
      <c r="N678" s="161" t="str">
        <f>IF(A16taxstdlife="n/a","n/a",IF(N$3&gt;(A16taxstdlife+$E678),((Input!$H$158+Input!$H$124)*$H$7)-SUM($H678:M678),((Input!$H$158+Input!$H$124)*$H$7)/A16taxstdlife))</f>
        <v>n/a</v>
      </c>
      <c r="O678" s="161" t="str">
        <f>IF(A16taxstdlife="n/a","n/a",IF(O$3&gt;(A16taxstdlife+$E678),((Input!$H$158+Input!$H$124)*$H$7)-SUM($H678:N678),((Input!$H$158+Input!$H$124)*$H$7)/A16taxstdlife))</f>
        <v>n/a</v>
      </c>
      <c r="P678" s="161" t="str">
        <f>IF(A16taxstdlife="n/a","n/a",IF(P$3&gt;(A16taxstdlife+$E678),((Input!$H$158+Input!$H$124)*$H$7)-SUM($H678:O678),((Input!$H$158+Input!$H$124)*$H$7)/A16taxstdlife))</f>
        <v>n/a</v>
      </c>
      <c r="Q678" s="161" t="str">
        <f>IF(A16taxstdlife="n/a","n/a",IF(Q$3&gt;(A16taxstdlife+$E678),((Input!$H$158+Input!$H$124)*$H$7)-SUM($H678:P678),((Input!$H$158+Input!$H$124)*$H$7)/A16taxstdlife))</f>
        <v>n/a</v>
      </c>
      <c r="R678" s="161" t="str">
        <f>IF(A16taxstdlife="n/a","n/a",IF(R$3&gt;(A16taxstdlife+$E678),((Input!$H$158+Input!$H$124)*$H$7)-SUM($H678:Q678),((Input!$H$158+Input!$H$124)*$H$7)/A16taxstdlife))</f>
        <v>n/a</v>
      </c>
      <c r="S678" s="161" t="str">
        <f>IF(A16taxstdlife="n/a","n/a",IF(S$3&gt;(A16taxstdlife+$E678),((Input!$H$158+Input!$H$124)*$H$7)-SUM($H678:R678),((Input!$H$158+Input!$H$124)*$H$7)/A16taxstdlife))</f>
        <v>n/a</v>
      </c>
      <c r="T678" s="161" t="str">
        <f>IF(A16taxstdlife="n/a","n/a",IF(T$3&gt;(A16taxstdlife+$E678),((Input!$H$158+Input!$H$124)*$H$7)-SUM($H678:S678),((Input!$H$158+Input!$H$124)*$H$7)/A16taxstdlife))</f>
        <v>n/a</v>
      </c>
      <c r="U678" s="161" t="str">
        <f>IF(A16taxstdlife="n/a","n/a",IF(U$3&gt;(A16taxstdlife+$E678),((Input!$H$158+Input!$H$124)*$H$7)-SUM($H678:T678),((Input!$H$158+Input!$H$124)*$H$7)/A16taxstdlife))</f>
        <v>n/a</v>
      </c>
      <c r="V678" s="161" t="str">
        <f>IF(A16taxstdlife="n/a","n/a",IF(V$3&gt;(A16taxstdlife+$E678),((Input!$H$158+Input!$H$124)*$H$7)-SUM($H678:U678),((Input!$H$158+Input!$H$124)*$H$7)/A16taxstdlife))</f>
        <v>n/a</v>
      </c>
      <c r="W678" s="161" t="str">
        <f>IF(A16taxstdlife="n/a","n/a",IF(W$3&gt;(A16taxstdlife+$E678),((Input!$H$158+Input!$H$124)*$H$7)-SUM($H678:V678),((Input!$H$158+Input!$H$124)*$H$7)/A16taxstdlife))</f>
        <v>n/a</v>
      </c>
      <c r="X678" s="161" t="str">
        <f>IF(A16taxstdlife="n/a","n/a",IF(X$3&gt;(A16taxstdlife+$E678),((Input!$H$158+Input!$H$124)*$H$7)-SUM($H678:W678),((Input!$H$158+Input!$H$124)*$H$7)/A16taxstdlife))</f>
        <v>n/a</v>
      </c>
      <c r="Y678" s="161" t="str">
        <f>IF(A16taxstdlife="n/a","n/a",IF(Y$3&gt;(A16taxstdlife+$E678),((Input!$H$158+Input!$H$124)*$H$7)-SUM($H678:X678),((Input!$H$158+Input!$H$124)*$H$7)/A16taxstdlife))</f>
        <v>n/a</v>
      </c>
      <c r="Z678" s="161" t="str">
        <f>IF(A16taxstdlife="n/a","n/a",IF(Z$3&gt;(A16taxstdlife+$E678),((Input!$H$158+Input!$H$124)*$H$7)-SUM($H678:Y678),((Input!$H$158+Input!$H$124)*$H$7)/A16taxstdlife))</f>
        <v>n/a</v>
      </c>
      <c r="AA678" s="161" t="str">
        <f>IF(A16taxstdlife="n/a","n/a",IF(AA$3&gt;(A16taxstdlife+$E678),((Input!$H$158+Input!$H$124)*$H$7)-SUM($H678:Z678),((Input!$H$158+Input!$H$124)*$H$7)/A16taxstdlife))</f>
        <v>n/a</v>
      </c>
      <c r="AB678" s="161" t="str">
        <f>IF(A16taxstdlife="n/a","n/a",IF(AB$3&gt;(A16taxstdlife+$E678),((Input!$H$158+Input!$H$124)*$H$7)-SUM($H678:AA678),((Input!$H$158+Input!$H$124)*$H$7)/A16taxstdlife))</f>
        <v>n/a</v>
      </c>
      <c r="AC678" s="161" t="str">
        <f>IF(A16taxstdlife="n/a","n/a",IF(AC$3&gt;(A16taxstdlife+$E678),((Input!$H$158+Input!$H$124)*$H$7)-SUM($H678:AB678),((Input!$H$158+Input!$H$124)*$H$7)/A16taxstdlife))</f>
        <v>n/a</v>
      </c>
      <c r="AD678" s="161" t="str">
        <f>IF(A16taxstdlife="n/a","n/a",IF(AD$3&gt;(A16taxstdlife+$E678),((Input!$H$158+Input!$H$124)*$H$7)-SUM($H678:AC678),((Input!$H$158+Input!$H$124)*$H$7)/A16taxstdlife))</f>
        <v>n/a</v>
      </c>
      <c r="AE678" s="161" t="str">
        <f>IF(A16taxstdlife="n/a","n/a",IF(AE$3&gt;(A16taxstdlife+$E678),((Input!$H$158+Input!$H$124)*$H$7)-SUM($H678:AD678),((Input!$H$158+Input!$H$124)*$H$7)/A16taxstdlife))</f>
        <v>n/a</v>
      </c>
      <c r="AF678" s="161" t="str">
        <f>IF(A16taxstdlife="n/a","n/a",IF(AF$3&gt;(A16taxstdlife+$E678),((Input!$H$158+Input!$H$124)*$H$7)-SUM($H678:AE678),((Input!$H$158+Input!$H$124)*$H$7)/A16taxstdlife))</f>
        <v>n/a</v>
      </c>
      <c r="AG678" s="161" t="str">
        <f>IF(A16taxstdlife="n/a","n/a",IF(AG$3&gt;(A16taxstdlife+$E678),((Input!$H$158+Input!$H$124)*$H$7)-SUM($H678:AF678),((Input!$H$158+Input!$H$124)*$H$7)/A16taxstdlife))</f>
        <v>n/a</v>
      </c>
      <c r="AH678" s="161" t="str">
        <f>IF(A16taxstdlife="n/a","n/a",IF(AH$3&gt;(A16taxstdlife+$E678),((Input!$H$158+Input!$H$124)*$H$7)-SUM($H678:AG678),((Input!$H$158+Input!$H$124)*$H$7)/A16taxstdlife))</f>
        <v>n/a</v>
      </c>
      <c r="AI678" s="161" t="str">
        <f>IF(A16taxstdlife="n/a","n/a",IF(AI$3&gt;(A16taxstdlife+$E678),((Input!$H$158+Input!$H$124)*$H$7)-SUM($H678:AH678),((Input!$H$158+Input!$H$124)*$H$7)/A16taxstdlife))</f>
        <v>n/a</v>
      </c>
      <c r="AJ678" s="161" t="str">
        <f>IF(A16taxstdlife="n/a","n/a",IF(AJ$3&gt;(A16taxstdlife+$E678),((Input!$H$158+Input!$H$124)*$H$7)-SUM($H678:AI678),((Input!$H$158+Input!$H$124)*$H$7)/A16taxstdlife))</f>
        <v>n/a</v>
      </c>
      <c r="AK678" s="161" t="str">
        <f>IF(A16taxstdlife="n/a","n/a",IF(AK$3&gt;(A16taxstdlife+$E678),((Input!$H$158+Input!$H$124)*$H$7)-SUM($H678:AJ678),((Input!$H$158+Input!$H$124)*$H$7)/A16taxstdlife))</f>
        <v>n/a</v>
      </c>
      <c r="AL678" s="161" t="str">
        <f>IF(A16taxstdlife="n/a","n/a",IF(AL$3&gt;(A16taxstdlife+$E678),((Input!$H$158+Input!$H$124)*$H$7)-SUM($H678:AK678),((Input!$H$158+Input!$H$124)*$H$7)/A16taxstdlife))</f>
        <v>n/a</v>
      </c>
      <c r="AM678" s="161" t="str">
        <f>IF(A16taxstdlife="n/a","n/a",IF(AM$3&gt;(A16taxstdlife+$E678),((Input!$H$158+Input!$H$124)*$H$7)-SUM($H678:AL678),((Input!$H$158+Input!$H$124)*$H$7)/A16taxstdlife))</f>
        <v>n/a</v>
      </c>
      <c r="AN678" s="161" t="str">
        <f>IF(A16taxstdlife="n/a","n/a",IF(AN$3&gt;(A16taxstdlife+$E678),((Input!$H$158+Input!$H$124)*$H$7)-SUM($H678:AM678),((Input!$H$158+Input!$H$124)*$H$7)/A16taxstdlife))</f>
        <v>n/a</v>
      </c>
      <c r="AO678" s="161" t="str">
        <f>IF(A16taxstdlife="n/a","n/a",IF(AO$3&gt;(A16taxstdlife+$E678),((Input!$H$158+Input!$H$124)*$H$7)-SUM($H678:AN678),((Input!$H$158+Input!$H$124)*$H$7)/A16taxstdlife))</f>
        <v>n/a</v>
      </c>
      <c r="AP678" s="161" t="str">
        <f>IF(A16taxstdlife="n/a","n/a",IF(AP$3&gt;(A16taxstdlife+$E678),((Input!$H$158+Input!$H$124)*$H$7)-SUM($H678:AO678),((Input!$H$158+Input!$H$124)*$H$7)/A16taxstdlife))</f>
        <v>n/a</v>
      </c>
      <c r="AQ678" s="161" t="str">
        <f>IF(A16taxstdlife="n/a","n/a",IF(AQ$3&gt;(A16taxstdlife+$E678),((Input!$H$158+Input!$H$124)*$H$7)-SUM($H678:AP678),((Input!$H$158+Input!$H$124)*$H$7)/A16taxstdlife))</f>
        <v>n/a</v>
      </c>
      <c r="AR678" s="161" t="str">
        <f>IF(A16taxstdlife="n/a","n/a",IF(AR$3&gt;(A16taxstdlife+$E678),((Input!$H$158+Input!$H$124)*$H$7)-SUM($H678:AQ678),((Input!$H$158+Input!$H$124)*$H$7)/A16taxstdlife))</f>
        <v>n/a</v>
      </c>
      <c r="AS678" s="161" t="str">
        <f>IF(A16taxstdlife="n/a","n/a",IF(AS$3&gt;(A16taxstdlife+$E678),((Input!$H$158+Input!$H$124)*$H$7)-SUM($H678:AR678),((Input!$H$158+Input!$H$124)*$H$7)/A16taxstdlife))</f>
        <v>n/a</v>
      </c>
      <c r="AT678" s="161" t="str">
        <f>IF(A16taxstdlife="n/a","n/a",IF(AT$3&gt;(A16taxstdlife+$E678),((Input!$H$158+Input!$H$124)*$H$7)-SUM($H678:AS678),((Input!$H$158+Input!$H$124)*$H$7)/A16taxstdlife))</f>
        <v>n/a</v>
      </c>
      <c r="AU678" s="161" t="str">
        <f>IF(A16taxstdlife="n/a","n/a",IF(AU$3&gt;(A16taxstdlife+$E678),((Input!$H$158+Input!$H$124)*$H$7)-SUM($H678:AT678),((Input!$H$158+Input!$H$124)*$H$7)/A16taxstdlife))</f>
        <v>n/a</v>
      </c>
      <c r="AV678" s="161" t="str">
        <f>IF(A16taxstdlife="n/a","n/a",IF(AV$3&gt;(A16taxstdlife+$E678),((Input!$H$158+Input!$H$124)*$H$7)-SUM($H678:AU678),((Input!$H$158+Input!$H$124)*$H$7)/A16taxstdlife))</f>
        <v>n/a</v>
      </c>
      <c r="AW678" s="161" t="str">
        <f>IF(A16taxstdlife="n/a","n/a",IF(AW$3&gt;(A16taxstdlife+$E678),((Input!$H$158+Input!$H$124)*$H$7)-SUM($H678:AV678),((Input!$H$158+Input!$H$124)*$H$7)/A16taxstdlife))</f>
        <v>n/a</v>
      </c>
      <c r="AX678" s="161" t="str">
        <f>IF(A16taxstdlife="n/a","n/a",IF(AX$3&gt;(A16taxstdlife+$E678),((Input!$H$158+Input!$H$124)*$H$7)-SUM($H678:AW678),((Input!$H$158+Input!$H$124)*$H$7)/A16taxstdlife))</f>
        <v>n/a</v>
      </c>
      <c r="AY678" s="161" t="str">
        <f>IF(A16taxstdlife="n/a","n/a",IF(AY$3&gt;(A16taxstdlife+$E678),((Input!$H$158+Input!$H$124)*$H$7)-SUM($H678:AX678),((Input!$H$158+Input!$H$124)*$H$7)/A16taxstdlife))</f>
        <v>n/a</v>
      </c>
      <c r="AZ678" s="161" t="str">
        <f>IF(A16taxstdlife="n/a","n/a",IF(AZ$3&gt;(A16taxstdlife+$E678),((Input!$H$158+Input!$H$124)*$H$7)-SUM($H678:AY678),((Input!$H$158+Input!$H$124)*$H$7)/A16taxstdlife))</f>
        <v>n/a</v>
      </c>
      <c r="BA678" s="161" t="str">
        <f>IF(A16taxstdlife="n/a","n/a",IF(BA$3&gt;(A16taxstdlife+$E678),((Input!$H$158+Input!$H$124)*$H$7)-SUM($H678:AZ678),((Input!$H$158+Input!$H$124)*$H$7)/A16taxstdlife))</f>
        <v>n/a</v>
      </c>
      <c r="BB678" s="161" t="str">
        <f>IF(A16taxstdlife="n/a","n/a",IF(BB$3&gt;(A16taxstdlife+$E678),((Input!$H$158+Input!$H$124)*$H$7)-SUM($H678:BA678),((Input!$H$158+Input!$H$124)*$H$7)/A16taxstdlife))</f>
        <v>n/a</v>
      </c>
      <c r="BC678" s="161" t="str">
        <f>IF(A16taxstdlife="n/a","n/a",IF(BC$3&gt;(A16taxstdlife+$E678),((Input!$H$158+Input!$H$124)*$H$7)-SUM($H678:BB678),((Input!$H$158+Input!$H$124)*$H$7)/A16taxstdlife))</f>
        <v>n/a</v>
      </c>
      <c r="BD678" s="161" t="str">
        <f>IF(A16taxstdlife="n/a","n/a",IF(BD$3&gt;(A16taxstdlife+$E678),((Input!$H$158+Input!$H$124)*$H$7)-SUM($H678:BC678),((Input!$H$158+Input!$H$124)*$H$7)/A16taxstdlife))</f>
        <v>n/a</v>
      </c>
      <c r="BE678" s="161" t="str">
        <f>IF(A16taxstdlife="n/a","n/a",IF(BE$3&gt;(A16taxstdlife+$E678),((Input!$H$158+Input!$H$124)*$H$7)-SUM($H678:BD678),((Input!$H$158+Input!$H$124)*$H$7)/A16taxstdlife))</f>
        <v>n/a</v>
      </c>
      <c r="BF678" s="161" t="str">
        <f>IF(A16taxstdlife="n/a","n/a",IF(BF$3&gt;(A16taxstdlife+$E678),((Input!$H$158+Input!$H$124)*$H$7)-SUM($H678:BE678),((Input!$H$158+Input!$H$124)*$H$7)/A16taxstdlife))</f>
        <v>n/a</v>
      </c>
      <c r="BG678" s="161" t="str">
        <f>IF(A16taxstdlife="n/a","n/a",IF(BG$3&gt;(A16taxstdlife+$E678),((Input!$H$158+Input!$H$124)*$H$7)-SUM($H678:BF678),((Input!$H$158+Input!$H$124)*$H$7)/A16taxstdlife))</f>
        <v>n/a</v>
      </c>
      <c r="BH678" s="161" t="str">
        <f>IF(A16taxstdlife="n/a","n/a",IF(BH$3&gt;(A16taxstdlife+$E678),((Input!$H$158+Input!$H$124)*$H$7)-SUM($H678:BG678),((Input!$H$158+Input!$H$124)*$H$7)/A16taxstdlife))</f>
        <v>n/a</v>
      </c>
      <c r="BI678" s="161" t="str">
        <f>IF(A16taxstdlife="n/a","n/a",IF(BI$3&gt;(A16taxstdlife+$E678),((Input!$H$158+Input!$H$124)*$H$7)-SUM($H678:BH678),((Input!$H$158+Input!$H$124)*$H$7)/A16taxstdlife))</f>
        <v>n/a</v>
      </c>
      <c r="BJ678" s="19"/>
      <c r="BK678" s="19"/>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s="5" customFormat="1" hidden="1" outlineLevel="2" x14ac:dyDescent="0.2">
      <c r="A679" s="19"/>
      <c r="B679" s="19"/>
      <c r="C679" s="35"/>
      <c r="D679" s="469"/>
      <c r="E679" s="281">
        <v>3</v>
      </c>
      <c r="F679" s="37"/>
      <c r="G679" s="305"/>
      <c r="H679" s="307"/>
      <c r="I679" s="306"/>
      <c r="J679" s="161" t="str">
        <f>IF(A16taxstdlife="n/a","n/a",IF(J$3&gt;(A16taxstdlife+$E679),((Input!$I$158+Input!$I$124)*$I$7)-SUM($I679:I679),((Input!$I$158+Input!$I$124)*$I$7)/A16taxstdlife))</f>
        <v>n/a</v>
      </c>
      <c r="K679" s="161" t="str">
        <f>IF(A16taxstdlife="n/a","n/a",IF(K$3&gt;(A16taxstdlife+$E679),((Input!$I$158+Input!$I$124)*$I$7)-SUM($I679:J679),((Input!$I$158+Input!$I$124)*$I$7)/A16taxstdlife))</f>
        <v>n/a</v>
      </c>
      <c r="L679" s="161" t="str">
        <f>IF(A16taxstdlife="n/a","n/a",IF(L$3&gt;(A16taxstdlife+$E679),((Input!$I$158+Input!$I$124)*$I$7)-SUM($I679:K679),((Input!$I$158+Input!$I$124)*$I$7)/A16taxstdlife))</f>
        <v>n/a</v>
      </c>
      <c r="M679" s="161" t="str">
        <f>IF(A16taxstdlife="n/a","n/a",IF(M$3&gt;(A16taxstdlife+$E679),((Input!$I$158+Input!$I$124)*$I$7)-SUM($I679:L679),((Input!$I$158+Input!$I$124)*$I$7)/A16taxstdlife))</f>
        <v>n/a</v>
      </c>
      <c r="N679" s="161" t="str">
        <f>IF(A16taxstdlife="n/a","n/a",IF(N$3&gt;(A16taxstdlife+$E679),((Input!$I$158+Input!$I$124)*$I$7)-SUM($I679:M679),((Input!$I$158+Input!$I$124)*$I$7)/A16taxstdlife))</f>
        <v>n/a</v>
      </c>
      <c r="O679" s="161" t="str">
        <f>IF(A16taxstdlife="n/a","n/a",IF(O$3&gt;(A16taxstdlife+$E679),((Input!$I$158+Input!$I$124)*$I$7)-SUM($I679:N679),((Input!$I$158+Input!$I$124)*$I$7)/A16taxstdlife))</f>
        <v>n/a</v>
      </c>
      <c r="P679" s="161" t="str">
        <f>IF(A16taxstdlife="n/a","n/a",IF(P$3&gt;(A16taxstdlife+$E679),((Input!$I$158+Input!$I$124)*$I$7)-SUM($I679:O679),((Input!$I$158+Input!$I$124)*$I$7)/A16taxstdlife))</f>
        <v>n/a</v>
      </c>
      <c r="Q679" s="161" t="str">
        <f>IF(A16taxstdlife="n/a","n/a",IF(Q$3&gt;(A16taxstdlife+$E679),((Input!$I$158+Input!$I$124)*$I$7)-SUM($I679:P679),((Input!$I$158+Input!$I$124)*$I$7)/A16taxstdlife))</f>
        <v>n/a</v>
      </c>
      <c r="R679" s="161" t="str">
        <f>IF(A16taxstdlife="n/a","n/a",IF(R$3&gt;(A16taxstdlife+$E679),((Input!$I$158+Input!$I$124)*$I$7)-SUM($I679:Q679),((Input!$I$158+Input!$I$124)*$I$7)/A16taxstdlife))</f>
        <v>n/a</v>
      </c>
      <c r="S679" s="161" t="str">
        <f>IF(A16taxstdlife="n/a","n/a",IF(S$3&gt;(A16taxstdlife+$E679),((Input!$I$158+Input!$I$124)*$I$7)-SUM($I679:R679),((Input!$I$158+Input!$I$124)*$I$7)/A16taxstdlife))</f>
        <v>n/a</v>
      </c>
      <c r="T679" s="161" t="str">
        <f>IF(A16taxstdlife="n/a","n/a",IF(T$3&gt;(A16taxstdlife+$E679),((Input!$I$158+Input!$I$124)*$I$7)-SUM($I679:S679),((Input!$I$158+Input!$I$124)*$I$7)/A16taxstdlife))</f>
        <v>n/a</v>
      </c>
      <c r="U679" s="161" t="str">
        <f>IF(A16taxstdlife="n/a","n/a",IF(U$3&gt;(A16taxstdlife+$E679),((Input!$I$158+Input!$I$124)*$I$7)-SUM($I679:T679),((Input!$I$158+Input!$I$124)*$I$7)/A16taxstdlife))</f>
        <v>n/a</v>
      </c>
      <c r="V679" s="161" t="str">
        <f>IF(A16taxstdlife="n/a","n/a",IF(V$3&gt;(A16taxstdlife+$E679),((Input!$I$158+Input!$I$124)*$I$7)-SUM($I679:U679),((Input!$I$158+Input!$I$124)*$I$7)/A16taxstdlife))</f>
        <v>n/a</v>
      </c>
      <c r="W679" s="161" t="str">
        <f>IF(A16taxstdlife="n/a","n/a",IF(W$3&gt;(A16taxstdlife+$E679),((Input!$I$158+Input!$I$124)*$I$7)-SUM($I679:V679),((Input!$I$158+Input!$I$124)*$I$7)/A16taxstdlife))</f>
        <v>n/a</v>
      </c>
      <c r="X679" s="161" t="str">
        <f>IF(A16taxstdlife="n/a","n/a",IF(X$3&gt;(A16taxstdlife+$E679),((Input!$I$158+Input!$I$124)*$I$7)-SUM($I679:W679),((Input!$I$158+Input!$I$124)*$I$7)/A16taxstdlife))</f>
        <v>n/a</v>
      </c>
      <c r="Y679" s="161" t="str">
        <f>IF(A16taxstdlife="n/a","n/a",IF(Y$3&gt;(A16taxstdlife+$E679),((Input!$I$158+Input!$I$124)*$I$7)-SUM($I679:X679),((Input!$I$158+Input!$I$124)*$I$7)/A16taxstdlife))</f>
        <v>n/a</v>
      </c>
      <c r="Z679" s="161" t="str">
        <f>IF(A16taxstdlife="n/a","n/a",IF(Z$3&gt;(A16taxstdlife+$E679),((Input!$I$158+Input!$I$124)*$I$7)-SUM($I679:Y679),((Input!$I$158+Input!$I$124)*$I$7)/A16taxstdlife))</f>
        <v>n/a</v>
      </c>
      <c r="AA679" s="161" t="str">
        <f>IF(A16taxstdlife="n/a","n/a",IF(AA$3&gt;(A16taxstdlife+$E679),((Input!$I$158+Input!$I$124)*$I$7)-SUM($I679:Z679),((Input!$I$158+Input!$I$124)*$I$7)/A16taxstdlife))</f>
        <v>n/a</v>
      </c>
      <c r="AB679" s="161" t="str">
        <f>IF(A16taxstdlife="n/a","n/a",IF(AB$3&gt;(A16taxstdlife+$E679),((Input!$I$158+Input!$I$124)*$I$7)-SUM($I679:AA679),((Input!$I$158+Input!$I$124)*$I$7)/A16taxstdlife))</f>
        <v>n/a</v>
      </c>
      <c r="AC679" s="161" t="str">
        <f>IF(A16taxstdlife="n/a","n/a",IF(AC$3&gt;(A16taxstdlife+$E679),((Input!$I$158+Input!$I$124)*$I$7)-SUM($I679:AB679),((Input!$I$158+Input!$I$124)*$I$7)/A16taxstdlife))</f>
        <v>n/a</v>
      </c>
      <c r="AD679" s="161" t="str">
        <f>IF(A16taxstdlife="n/a","n/a",IF(AD$3&gt;(A16taxstdlife+$E679),((Input!$I$158+Input!$I$124)*$I$7)-SUM($I679:AC679),((Input!$I$158+Input!$I$124)*$I$7)/A16taxstdlife))</f>
        <v>n/a</v>
      </c>
      <c r="AE679" s="161" t="str">
        <f>IF(A16taxstdlife="n/a","n/a",IF(AE$3&gt;(A16taxstdlife+$E679),((Input!$I$158+Input!$I$124)*$I$7)-SUM($I679:AD679),((Input!$I$158+Input!$I$124)*$I$7)/A16taxstdlife))</f>
        <v>n/a</v>
      </c>
      <c r="AF679" s="161" t="str">
        <f>IF(A16taxstdlife="n/a","n/a",IF(AF$3&gt;(A16taxstdlife+$E679),((Input!$I$158+Input!$I$124)*$I$7)-SUM($I679:AE679),((Input!$I$158+Input!$I$124)*$I$7)/A16taxstdlife))</f>
        <v>n/a</v>
      </c>
      <c r="AG679" s="161" t="str">
        <f>IF(A16taxstdlife="n/a","n/a",IF(AG$3&gt;(A16taxstdlife+$E679),((Input!$I$158+Input!$I$124)*$I$7)-SUM($I679:AF679),((Input!$I$158+Input!$I$124)*$I$7)/A16taxstdlife))</f>
        <v>n/a</v>
      </c>
      <c r="AH679" s="161" t="str">
        <f>IF(A16taxstdlife="n/a","n/a",IF(AH$3&gt;(A16taxstdlife+$E679),((Input!$I$158+Input!$I$124)*$I$7)-SUM($I679:AG679),((Input!$I$158+Input!$I$124)*$I$7)/A16taxstdlife))</f>
        <v>n/a</v>
      </c>
      <c r="AI679" s="161" t="str">
        <f>IF(A16taxstdlife="n/a","n/a",IF(AI$3&gt;(A16taxstdlife+$E679),((Input!$I$158+Input!$I$124)*$I$7)-SUM($I679:AH679),((Input!$I$158+Input!$I$124)*$I$7)/A16taxstdlife))</f>
        <v>n/a</v>
      </c>
      <c r="AJ679" s="161" t="str">
        <f>IF(A16taxstdlife="n/a","n/a",IF(AJ$3&gt;(A16taxstdlife+$E679),((Input!$I$158+Input!$I$124)*$I$7)-SUM($I679:AI679),((Input!$I$158+Input!$I$124)*$I$7)/A16taxstdlife))</f>
        <v>n/a</v>
      </c>
      <c r="AK679" s="161" t="str">
        <f>IF(A16taxstdlife="n/a","n/a",IF(AK$3&gt;(A16taxstdlife+$E679),((Input!$I$158+Input!$I$124)*$I$7)-SUM($I679:AJ679),((Input!$I$158+Input!$I$124)*$I$7)/A16taxstdlife))</f>
        <v>n/a</v>
      </c>
      <c r="AL679" s="161" t="str">
        <f>IF(A16taxstdlife="n/a","n/a",IF(AL$3&gt;(A16taxstdlife+$E679),((Input!$I$158+Input!$I$124)*$I$7)-SUM($I679:AK679),((Input!$I$158+Input!$I$124)*$I$7)/A16taxstdlife))</f>
        <v>n/a</v>
      </c>
      <c r="AM679" s="161" t="str">
        <f>IF(A16taxstdlife="n/a","n/a",IF(AM$3&gt;(A16taxstdlife+$E679),((Input!$I$158+Input!$I$124)*$I$7)-SUM($I679:AL679),((Input!$I$158+Input!$I$124)*$I$7)/A16taxstdlife))</f>
        <v>n/a</v>
      </c>
      <c r="AN679" s="161" t="str">
        <f>IF(A16taxstdlife="n/a","n/a",IF(AN$3&gt;(A16taxstdlife+$E679),((Input!$I$158+Input!$I$124)*$I$7)-SUM($I679:AM679),((Input!$I$158+Input!$I$124)*$I$7)/A16taxstdlife))</f>
        <v>n/a</v>
      </c>
      <c r="AO679" s="161" t="str">
        <f>IF(A16taxstdlife="n/a","n/a",IF(AO$3&gt;(A16taxstdlife+$E679),((Input!$I$158+Input!$I$124)*$I$7)-SUM($I679:AN679),((Input!$I$158+Input!$I$124)*$I$7)/A16taxstdlife))</f>
        <v>n/a</v>
      </c>
      <c r="AP679" s="161" t="str">
        <f>IF(A16taxstdlife="n/a","n/a",IF(AP$3&gt;(A16taxstdlife+$E679),((Input!$I$158+Input!$I$124)*$I$7)-SUM($I679:AO679),((Input!$I$158+Input!$I$124)*$I$7)/A16taxstdlife))</f>
        <v>n/a</v>
      </c>
      <c r="AQ679" s="161" t="str">
        <f>IF(A16taxstdlife="n/a","n/a",IF(AQ$3&gt;(A16taxstdlife+$E679),((Input!$I$158+Input!$I$124)*$I$7)-SUM($I679:AP679),((Input!$I$158+Input!$I$124)*$I$7)/A16taxstdlife))</f>
        <v>n/a</v>
      </c>
      <c r="AR679" s="161" t="str">
        <f>IF(A16taxstdlife="n/a","n/a",IF(AR$3&gt;(A16taxstdlife+$E679),((Input!$I$158+Input!$I$124)*$I$7)-SUM($I679:AQ679),((Input!$I$158+Input!$I$124)*$I$7)/A16taxstdlife))</f>
        <v>n/a</v>
      </c>
      <c r="AS679" s="161" t="str">
        <f>IF(A16taxstdlife="n/a","n/a",IF(AS$3&gt;(A16taxstdlife+$E679),((Input!$I$158+Input!$I$124)*$I$7)-SUM($I679:AR679),((Input!$I$158+Input!$I$124)*$I$7)/A16taxstdlife))</f>
        <v>n/a</v>
      </c>
      <c r="AT679" s="161" t="str">
        <f>IF(A16taxstdlife="n/a","n/a",IF(AT$3&gt;(A16taxstdlife+$E679),((Input!$I$158+Input!$I$124)*$I$7)-SUM($I679:AS679),((Input!$I$158+Input!$I$124)*$I$7)/A16taxstdlife))</f>
        <v>n/a</v>
      </c>
      <c r="AU679" s="161" t="str">
        <f>IF(A16taxstdlife="n/a","n/a",IF(AU$3&gt;(A16taxstdlife+$E679),((Input!$I$158+Input!$I$124)*$I$7)-SUM($I679:AT679),((Input!$I$158+Input!$I$124)*$I$7)/A16taxstdlife))</f>
        <v>n/a</v>
      </c>
      <c r="AV679" s="161" t="str">
        <f>IF(A16taxstdlife="n/a","n/a",IF(AV$3&gt;(A16taxstdlife+$E679),((Input!$I$158+Input!$I$124)*$I$7)-SUM($I679:AU679),((Input!$I$158+Input!$I$124)*$I$7)/A16taxstdlife))</f>
        <v>n/a</v>
      </c>
      <c r="AW679" s="161" t="str">
        <f>IF(A16taxstdlife="n/a","n/a",IF(AW$3&gt;(A16taxstdlife+$E679),((Input!$I$158+Input!$I$124)*$I$7)-SUM($I679:AV679),((Input!$I$158+Input!$I$124)*$I$7)/A16taxstdlife))</f>
        <v>n/a</v>
      </c>
      <c r="AX679" s="161" t="str">
        <f>IF(A16taxstdlife="n/a","n/a",IF(AX$3&gt;(A16taxstdlife+$E679),((Input!$I$158+Input!$I$124)*$I$7)-SUM($I679:AW679),((Input!$I$158+Input!$I$124)*$I$7)/A16taxstdlife))</f>
        <v>n/a</v>
      </c>
      <c r="AY679" s="161" t="str">
        <f>IF(A16taxstdlife="n/a","n/a",IF(AY$3&gt;(A16taxstdlife+$E679),((Input!$I$158+Input!$I$124)*$I$7)-SUM($I679:AX679),((Input!$I$158+Input!$I$124)*$I$7)/A16taxstdlife))</f>
        <v>n/a</v>
      </c>
      <c r="AZ679" s="161" t="str">
        <f>IF(A16taxstdlife="n/a","n/a",IF(AZ$3&gt;(A16taxstdlife+$E679),((Input!$I$158+Input!$I$124)*$I$7)-SUM($I679:AY679),((Input!$I$158+Input!$I$124)*$I$7)/A16taxstdlife))</f>
        <v>n/a</v>
      </c>
      <c r="BA679" s="161" t="str">
        <f>IF(A16taxstdlife="n/a","n/a",IF(BA$3&gt;(A16taxstdlife+$E679),((Input!$I$158+Input!$I$124)*$I$7)-SUM($I679:AZ679),((Input!$I$158+Input!$I$124)*$I$7)/A16taxstdlife))</f>
        <v>n/a</v>
      </c>
      <c r="BB679" s="161" t="str">
        <f>IF(A16taxstdlife="n/a","n/a",IF(BB$3&gt;(A16taxstdlife+$E679),((Input!$I$158+Input!$I$124)*$I$7)-SUM($I679:BA679),((Input!$I$158+Input!$I$124)*$I$7)/A16taxstdlife))</f>
        <v>n/a</v>
      </c>
      <c r="BC679" s="161" t="str">
        <f>IF(A16taxstdlife="n/a","n/a",IF(BC$3&gt;(A16taxstdlife+$E679),((Input!$I$158+Input!$I$124)*$I$7)-SUM($I679:BB679),((Input!$I$158+Input!$I$124)*$I$7)/A16taxstdlife))</f>
        <v>n/a</v>
      </c>
      <c r="BD679" s="161" t="str">
        <f>IF(A16taxstdlife="n/a","n/a",IF(BD$3&gt;(A16taxstdlife+$E679),((Input!$I$158+Input!$I$124)*$I$7)-SUM($I679:BC679),((Input!$I$158+Input!$I$124)*$I$7)/A16taxstdlife))</f>
        <v>n/a</v>
      </c>
      <c r="BE679" s="161" t="str">
        <f>IF(A16taxstdlife="n/a","n/a",IF(BE$3&gt;(A16taxstdlife+$E679),((Input!$I$158+Input!$I$124)*$I$7)-SUM($I679:BD679),((Input!$I$158+Input!$I$124)*$I$7)/A16taxstdlife))</f>
        <v>n/a</v>
      </c>
      <c r="BF679" s="161" t="str">
        <f>IF(A16taxstdlife="n/a","n/a",IF(BF$3&gt;(A16taxstdlife+$E679),((Input!$I$158+Input!$I$124)*$I$7)-SUM($I679:BE679),((Input!$I$158+Input!$I$124)*$I$7)/A16taxstdlife))</f>
        <v>n/a</v>
      </c>
      <c r="BG679" s="161" t="str">
        <f>IF(A16taxstdlife="n/a","n/a",IF(BG$3&gt;(A16taxstdlife+$E679),((Input!$I$158+Input!$I$124)*$I$7)-SUM($I679:BF679),((Input!$I$158+Input!$I$124)*$I$7)/A16taxstdlife))</f>
        <v>n/a</v>
      </c>
      <c r="BH679" s="161" t="str">
        <f>IF(A16taxstdlife="n/a","n/a",IF(BH$3&gt;(A16taxstdlife+$E679),((Input!$I$158+Input!$I$124)*$I$7)-SUM($I679:BG679),((Input!$I$158+Input!$I$124)*$I$7)/A16taxstdlife))</f>
        <v>n/a</v>
      </c>
      <c r="BI679" s="161" t="str">
        <f>IF(A16taxstdlife="n/a","n/a",IF(BI$3&gt;(A16taxstdlife+$E679),((Input!$I$158+Input!$I$124)*$I$7)-SUM($I679:BH679),((Input!$I$158+Input!$I$124)*$I$7)/A16taxstdlife))</f>
        <v>n/a</v>
      </c>
      <c r="BJ679" s="19"/>
      <c r="BK679" s="1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s="5" customFormat="1" hidden="1" outlineLevel="2" x14ac:dyDescent="0.2">
      <c r="A680" s="19"/>
      <c r="B680" s="19"/>
      <c r="C680" s="35"/>
      <c r="D680" s="469"/>
      <c r="E680" s="281">
        <v>4</v>
      </c>
      <c r="F680" s="37"/>
      <c r="G680" s="305"/>
      <c r="H680" s="307"/>
      <c r="I680" s="307"/>
      <c r="J680" s="306"/>
      <c r="K680" s="161" t="str">
        <f>IF(A16taxstdlife="n/a","n/a",IF(K$3&gt;(A16taxstdlife+$E680),((Input!$J$158+Input!$J$124)*$J$7)-SUM($J680:J680),((Input!$J$158+Input!$J$124)*$J$7)/A16taxstdlife))</f>
        <v>n/a</v>
      </c>
      <c r="L680" s="161" t="str">
        <f>IF(A16taxstdlife="n/a","n/a",IF(L$3&gt;(A16taxstdlife+$E680),((Input!$J$158+Input!$J$124)*$J$7)-SUM($J680:K680),((Input!$J$158+Input!$J$124)*$J$7)/A16taxstdlife))</f>
        <v>n/a</v>
      </c>
      <c r="M680" s="161" t="str">
        <f>IF(A16taxstdlife="n/a","n/a",IF(M$3&gt;(A16taxstdlife+$E680),((Input!$J$158+Input!$J$124)*$J$7)-SUM($J680:L680),((Input!$J$158+Input!$J$124)*$J$7)/A16taxstdlife))</f>
        <v>n/a</v>
      </c>
      <c r="N680" s="161" t="str">
        <f>IF(A16taxstdlife="n/a","n/a",IF(N$3&gt;(A16taxstdlife+$E680),((Input!$J$158+Input!$J$124)*$J$7)-SUM($J680:M680),((Input!$J$158+Input!$J$124)*$J$7)/A16taxstdlife))</f>
        <v>n/a</v>
      </c>
      <c r="O680" s="161" t="str">
        <f>IF(A16taxstdlife="n/a","n/a",IF(O$3&gt;(A16taxstdlife+$E680),((Input!$J$158+Input!$J$124)*$J$7)-SUM($J680:N680),((Input!$J$158+Input!$J$124)*$J$7)/A16taxstdlife))</f>
        <v>n/a</v>
      </c>
      <c r="P680" s="161" t="str">
        <f>IF(A16taxstdlife="n/a","n/a",IF(P$3&gt;(A16taxstdlife+$E680),((Input!$J$158+Input!$J$124)*$J$7)-SUM($J680:O680),((Input!$J$158+Input!$J$124)*$J$7)/A16taxstdlife))</f>
        <v>n/a</v>
      </c>
      <c r="Q680" s="161" t="str">
        <f>IF(A16taxstdlife="n/a","n/a",IF(Q$3&gt;(A16taxstdlife+$E680),((Input!$J$158+Input!$J$124)*$J$7)-SUM($J680:P680),((Input!$J$158+Input!$J$124)*$J$7)/A16taxstdlife))</f>
        <v>n/a</v>
      </c>
      <c r="R680" s="161" t="str">
        <f>IF(A16taxstdlife="n/a","n/a",IF(R$3&gt;(A16taxstdlife+$E680),((Input!$J$158+Input!$J$124)*$J$7)-SUM($J680:Q680),((Input!$J$158+Input!$J$124)*$J$7)/A16taxstdlife))</f>
        <v>n/a</v>
      </c>
      <c r="S680" s="161" t="str">
        <f>IF(A16taxstdlife="n/a","n/a",IF(S$3&gt;(A16taxstdlife+$E680),((Input!$J$158+Input!$J$124)*$J$7)-SUM($J680:R680),((Input!$J$158+Input!$J$124)*$J$7)/A16taxstdlife))</f>
        <v>n/a</v>
      </c>
      <c r="T680" s="161" t="str">
        <f>IF(A16taxstdlife="n/a","n/a",IF(T$3&gt;(A16taxstdlife+$E680),((Input!$J$158+Input!$J$124)*$J$7)-SUM($J680:S680),((Input!$J$158+Input!$J$124)*$J$7)/A16taxstdlife))</f>
        <v>n/a</v>
      </c>
      <c r="U680" s="161" t="str">
        <f>IF(A16taxstdlife="n/a","n/a",IF(U$3&gt;(A16taxstdlife+$E680),((Input!$J$158+Input!$J$124)*$J$7)-SUM($J680:T680),((Input!$J$158+Input!$J$124)*$J$7)/A16taxstdlife))</f>
        <v>n/a</v>
      </c>
      <c r="V680" s="161" t="str">
        <f>IF(A16taxstdlife="n/a","n/a",IF(V$3&gt;(A16taxstdlife+$E680),((Input!$J$158+Input!$J$124)*$J$7)-SUM($J680:U680),((Input!$J$158+Input!$J$124)*$J$7)/A16taxstdlife))</f>
        <v>n/a</v>
      </c>
      <c r="W680" s="161" t="str">
        <f>IF(A16taxstdlife="n/a","n/a",IF(W$3&gt;(A16taxstdlife+$E680),((Input!$J$158+Input!$J$124)*$J$7)-SUM($J680:V680),((Input!$J$158+Input!$J$124)*$J$7)/A16taxstdlife))</f>
        <v>n/a</v>
      </c>
      <c r="X680" s="161" t="str">
        <f>IF(A16taxstdlife="n/a","n/a",IF(X$3&gt;(A16taxstdlife+$E680),((Input!$J$158+Input!$J$124)*$J$7)-SUM($J680:W680),((Input!$J$158+Input!$J$124)*$J$7)/A16taxstdlife))</f>
        <v>n/a</v>
      </c>
      <c r="Y680" s="161" t="str">
        <f>IF(A16taxstdlife="n/a","n/a",IF(Y$3&gt;(A16taxstdlife+$E680),((Input!$J$158+Input!$J$124)*$J$7)-SUM($J680:X680),((Input!$J$158+Input!$J$124)*$J$7)/A16taxstdlife))</f>
        <v>n/a</v>
      </c>
      <c r="Z680" s="161" t="str">
        <f>IF(A16taxstdlife="n/a","n/a",IF(Z$3&gt;(A16taxstdlife+$E680),((Input!$J$158+Input!$J$124)*$J$7)-SUM($J680:Y680),((Input!$J$158+Input!$J$124)*$J$7)/A16taxstdlife))</f>
        <v>n/a</v>
      </c>
      <c r="AA680" s="161" t="str">
        <f>IF(A16taxstdlife="n/a","n/a",IF(AA$3&gt;(A16taxstdlife+$E680),((Input!$J$158+Input!$J$124)*$J$7)-SUM($J680:Z680),((Input!$J$158+Input!$J$124)*$J$7)/A16taxstdlife))</f>
        <v>n/a</v>
      </c>
      <c r="AB680" s="161" t="str">
        <f>IF(A16taxstdlife="n/a","n/a",IF(AB$3&gt;(A16taxstdlife+$E680),((Input!$J$158+Input!$J$124)*$J$7)-SUM($J680:AA680),((Input!$J$158+Input!$J$124)*$J$7)/A16taxstdlife))</f>
        <v>n/a</v>
      </c>
      <c r="AC680" s="161" t="str">
        <f>IF(A16taxstdlife="n/a","n/a",IF(AC$3&gt;(A16taxstdlife+$E680),((Input!$J$158+Input!$J$124)*$J$7)-SUM($J680:AB680),((Input!$J$158+Input!$J$124)*$J$7)/A16taxstdlife))</f>
        <v>n/a</v>
      </c>
      <c r="AD680" s="161" t="str">
        <f>IF(A16taxstdlife="n/a","n/a",IF(AD$3&gt;(A16taxstdlife+$E680),((Input!$J$158+Input!$J$124)*$J$7)-SUM($J680:AC680),((Input!$J$158+Input!$J$124)*$J$7)/A16taxstdlife))</f>
        <v>n/a</v>
      </c>
      <c r="AE680" s="161" t="str">
        <f>IF(A16taxstdlife="n/a","n/a",IF(AE$3&gt;(A16taxstdlife+$E680),((Input!$J$158+Input!$J$124)*$J$7)-SUM($J680:AD680),((Input!$J$158+Input!$J$124)*$J$7)/A16taxstdlife))</f>
        <v>n/a</v>
      </c>
      <c r="AF680" s="161" t="str">
        <f>IF(A16taxstdlife="n/a","n/a",IF(AF$3&gt;(A16taxstdlife+$E680),((Input!$J$158+Input!$J$124)*$J$7)-SUM($J680:AE680),((Input!$J$158+Input!$J$124)*$J$7)/A16taxstdlife))</f>
        <v>n/a</v>
      </c>
      <c r="AG680" s="161" t="str">
        <f>IF(A16taxstdlife="n/a","n/a",IF(AG$3&gt;(A16taxstdlife+$E680),((Input!$J$158+Input!$J$124)*$J$7)-SUM($J680:AF680),((Input!$J$158+Input!$J$124)*$J$7)/A16taxstdlife))</f>
        <v>n/a</v>
      </c>
      <c r="AH680" s="161" t="str">
        <f>IF(A16taxstdlife="n/a","n/a",IF(AH$3&gt;(A16taxstdlife+$E680),((Input!$J$158+Input!$J$124)*$J$7)-SUM($J680:AG680),((Input!$J$158+Input!$J$124)*$J$7)/A16taxstdlife))</f>
        <v>n/a</v>
      </c>
      <c r="AI680" s="161" t="str">
        <f>IF(A16taxstdlife="n/a","n/a",IF(AI$3&gt;(A16taxstdlife+$E680),((Input!$J$158+Input!$J$124)*$J$7)-SUM($J680:AH680),((Input!$J$158+Input!$J$124)*$J$7)/A16taxstdlife))</f>
        <v>n/a</v>
      </c>
      <c r="AJ680" s="161" t="str">
        <f>IF(A16taxstdlife="n/a","n/a",IF(AJ$3&gt;(A16taxstdlife+$E680),((Input!$J$158+Input!$J$124)*$J$7)-SUM($J680:AI680),((Input!$J$158+Input!$J$124)*$J$7)/A16taxstdlife))</f>
        <v>n/a</v>
      </c>
      <c r="AK680" s="161" t="str">
        <f>IF(A16taxstdlife="n/a","n/a",IF(AK$3&gt;(A16taxstdlife+$E680),((Input!$J$158+Input!$J$124)*$J$7)-SUM($J680:AJ680),((Input!$J$158+Input!$J$124)*$J$7)/A16taxstdlife))</f>
        <v>n/a</v>
      </c>
      <c r="AL680" s="161" t="str">
        <f>IF(A16taxstdlife="n/a","n/a",IF(AL$3&gt;(A16taxstdlife+$E680),((Input!$J$158+Input!$J$124)*$J$7)-SUM($J680:AK680),((Input!$J$158+Input!$J$124)*$J$7)/A16taxstdlife))</f>
        <v>n/a</v>
      </c>
      <c r="AM680" s="161" t="str">
        <f>IF(A16taxstdlife="n/a","n/a",IF(AM$3&gt;(A16taxstdlife+$E680),((Input!$J$158+Input!$J$124)*$J$7)-SUM($J680:AL680),((Input!$J$158+Input!$J$124)*$J$7)/A16taxstdlife))</f>
        <v>n/a</v>
      </c>
      <c r="AN680" s="161" t="str">
        <f>IF(A16taxstdlife="n/a","n/a",IF(AN$3&gt;(A16taxstdlife+$E680),((Input!$J$158+Input!$J$124)*$J$7)-SUM($J680:AM680),((Input!$J$158+Input!$J$124)*$J$7)/A16taxstdlife))</f>
        <v>n/a</v>
      </c>
      <c r="AO680" s="161" t="str">
        <f>IF(A16taxstdlife="n/a","n/a",IF(AO$3&gt;(A16taxstdlife+$E680),((Input!$J$158+Input!$J$124)*$J$7)-SUM($J680:AN680),((Input!$J$158+Input!$J$124)*$J$7)/A16taxstdlife))</f>
        <v>n/a</v>
      </c>
      <c r="AP680" s="161" t="str">
        <f>IF(A16taxstdlife="n/a","n/a",IF(AP$3&gt;(A16taxstdlife+$E680),((Input!$J$158+Input!$J$124)*$J$7)-SUM($J680:AO680),((Input!$J$158+Input!$J$124)*$J$7)/A16taxstdlife))</f>
        <v>n/a</v>
      </c>
      <c r="AQ680" s="161" t="str">
        <f>IF(A16taxstdlife="n/a","n/a",IF(AQ$3&gt;(A16taxstdlife+$E680),((Input!$J$158+Input!$J$124)*$J$7)-SUM($J680:AP680),((Input!$J$158+Input!$J$124)*$J$7)/A16taxstdlife))</f>
        <v>n/a</v>
      </c>
      <c r="AR680" s="161" t="str">
        <f>IF(A16taxstdlife="n/a","n/a",IF(AR$3&gt;(A16taxstdlife+$E680),((Input!$J$158+Input!$J$124)*$J$7)-SUM($J680:AQ680),((Input!$J$158+Input!$J$124)*$J$7)/A16taxstdlife))</f>
        <v>n/a</v>
      </c>
      <c r="AS680" s="161" t="str">
        <f>IF(A16taxstdlife="n/a","n/a",IF(AS$3&gt;(A16taxstdlife+$E680),((Input!$J$158+Input!$J$124)*$J$7)-SUM($J680:AR680),((Input!$J$158+Input!$J$124)*$J$7)/A16taxstdlife))</f>
        <v>n/a</v>
      </c>
      <c r="AT680" s="161" t="str">
        <f>IF(A16taxstdlife="n/a","n/a",IF(AT$3&gt;(A16taxstdlife+$E680),((Input!$J$158+Input!$J$124)*$J$7)-SUM($J680:AS680),((Input!$J$158+Input!$J$124)*$J$7)/A16taxstdlife))</f>
        <v>n/a</v>
      </c>
      <c r="AU680" s="161" t="str">
        <f>IF(A16taxstdlife="n/a","n/a",IF(AU$3&gt;(A16taxstdlife+$E680),((Input!$J$158+Input!$J$124)*$J$7)-SUM($J680:AT680),((Input!$J$158+Input!$J$124)*$J$7)/A16taxstdlife))</f>
        <v>n/a</v>
      </c>
      <c r="AV680" s="161" t="str">
        <f>IF(A16taxstdlife="n/a","n/a",IF(AV$3&gt;(A16taxstdlife+$E680),((Input!$J$158+Input!$J$124)*$J$7)-SUM($J680:AU680),((Input!$J$158+Input!$J$124)*$J$7)/A16taxstdlife))</f>
        <v>n/a</v>
      </c>
      <c r="AW680" s="161" t="str">
        <f>IF(A16taxstdlife="n/a","n/a",IF(AW$3&gt;(A16taxstdlife+$E680),((Input!$J$158+Input!$J$124)*$J$7)-SUM($J680:AV680),((Input!$J$158+Input!$J$124)*$J$7)/A16taxstdlife))</f>
        <v>n/a</v>
      </c>
      <c r="AX680" s="161" t="str">
        <f>IF(A16taxstdlife="n/a","n/a",IF(AX$3&gt;(A16taxstdlife+$E680),((Input!$J$158+Input!$J$124)*$J$7)-SUM($J680:AW680),((Input!$J$158+Input!$J$124)*$J$7)/A16taxstdlife))</f>
        <v>n/a</v>
      </c>
      <c r="AY680" s="161" t="str">
        <f>IF(A16taxstdlife="n/a","n/a",IF(AY$3&gt;(A16taxstdlife+$E680),((Input!$J$158+Input!$J$124)*$J$7)-SUM($J680:AX680),((Input!$J$158+Input!$J$124)*$J$7)/A16taxstdlife))</f>
        <v>n/a</v>
      </c>
      <c r="AZ680" s="161" t="str">
        <f>IF(A16taxstdlife="n/a","n/a",IF(AZ$3&gt;(A16taxstdlife+$E680),((Input!$J$158+Input!$J$124)*$J$7)-SUM($J680:AY680),((Input!$J$158+Input!$J$124)*$J$7)/A16taxstdlife))</f>
        <v>n/a</v>
      </c>
      <c r="BA680" s="161" t="str">
        <f>IF(A16taxstdlife="n/a","n/a",IF(BA$3&gt;(A16taxstdlife+$E680),((Input!$J$158+Input!$J$124)*$J$7)-SUM($J680:AZ680),((Input!$J$158+Input!$J$124)*$J$7)/A16taxstdlife))</f>
        <v>n/a</v>
      </c>
      <c r="BB680" s="161" t="str">
        <f>IF(A16taxstdlife="n/a","n/a",IF(BB$3&gt;(A16taxstdlife+$E680),((Input!$J$158+Input!$J$124)*$J$7)-SUM($J680:BA680),((Input!$J$158+Input!$J$124)*$J$7)/A16taxstdlife))</f>
        <v>n/a</v>
      </c>
      <c r="BC680" s="161" t="str">
        <f>IF(A16taxstdlife="n/a","n/a",IF(BC$3&gt;(A16taxstdlife+$E680),((Input!$J$158+Input!$J$124)*$J$7)-SUM($J680:BB680),((Input!$J$158+Input!$J$124)*$J$7)/A16taxstdlife))</f>
        <v>n/a</v>
      </c>
      <c r="BD680" s="161" t="str">
        <f>IF(A16taxstdlife="n/a","n/a",IF(BD$3&gt;(A16taxstdlife+$E680),((Input!$J$158+Input!$J$124)*$J$7)-SUM($J680:BC680),((Input!$J$158+Input!$J$124)*$J$7)/A16taxstdlife))</f>
        <v>n/a</v>
      </c>
      <c r="BE680" s="161" t="str">
        <f>IF(A16taxstdlife="n/a","n/a",IF(BE$3&gt;(A16taxstdlife+$E680),((Input!$J$158+Input!$J$124)*$J$7)-SUM($J680:BD680),((Input!$J$158+Input!$J$124)*$J$7)/A16taxstdlife))</f>
        <v>n/a</v>
      </c>
      <c r="BF680" s="161" t="str">
        <f>IF(A16taxstdlife="n/a","n/a",IF(BF$3&gt;(A16taxstdlife+$E680),((Input!$J$158+Input!$J$124)*$J$7)-SUM($J680:BE680),((Input!$J$158+Input!$J$124)*$J$7)/A16taxstdlife))</f>
        <v>n/a</v>
      </c>
      <c r="BG680" s="161" t="str">
        <f>IF(A16taxstdlife="n/a","n/a",IF(BG$3&gt;(A16taxstdlife+$E680),((Input!$J$158+Input!$J$124)*$J$7)-SUM($J680:BF680),((Input!$J$158+Input!$J$124)*$J$7)/A16taxstdlife))</f>
        <v>n/a</v>
      </c>
      <c r="BH680" s="161" t="str">
        <f>IF(A16taxstdlife="n/a","n/a",IF(BH$3&gt;(A16taxstdlife+$E680),((Input!$J$158+Input!$J$124)*$J$7)-SUM($J680:BG680),((Input!$J$158+Input!$J$124)*$J$7)/A16taxstdlife))</f>
        <v>n/a</v>
      </c>
      <c r="BI680" s="161" t="str">
        <f>IF(A16taxstdlife="n/a","n/a",IF(BI$3&gt;(A16taxstdlife+$E680),((Input!$J$158+Input!$J$124)*$J$7)-SUM($J680:BH680),((Input!$J$158+Input!$J$124)*$J$7)/A16taxstdlife))</f>
        <v>n/a</v>
      </c>
      <c r="BJ680" s="19"/>
      <c r="BK680" s="19"/>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s="5" customFormat="1" hidden="1" outlineLevel="2" x14ac:dyDescent="0.2">
      <c r="A681" s="19"/>
      <c r="B681" s="19"/>
      <c r="C681" s="35"/>
      <c r="D681" s="469"/>
      <c r="E681" s="281">
        <v>5</v>
      </c>
      <c r="F681" s="37"/>
      <c r="G681" s="305"/>
      <c r="H681" s="307"/>
      <c r="I681" s="307"/>
      <c r="J681" s="307"/>
      <c r="K681" s="306"/>
      <c r="L681" s="161" t="str">
        <f>IF(A16taxstdlife="n/a","n/a",IF(L$3&gt;(A16taxstdlife+$E681),((Input!$K$158+Input!$K$124)*$K$7)-SUM($K681:K681),((Input!$K$158+Input!$K$124)*$K$7)/A16taxstdlife))</f>
        <v>n/a</v>
      </c>
      <c r="M681" s="161" t="str">
        <f>IF(A16taxstdlife="n/a","n/a",IF(M$3&gt;(A16taxstdlife+$E681),((Input!$K$158+Input!$K$124)*$K$7)-SUM($K681:L681),((Input!$K$158+Input!$K$124)*$K$7)/A16taxstdlife))</f>
        <v>n/a</v>
      </c>
      <c r="N681" s="161" t="str">
        <f>IF(A16taxstdlife="n/a","n/a",IF(N$3&gt;(A16taxstdlife+$E681),((Input!$K$158+Input!$K$124)*$K$7)-SUM($K681:M681),((Input!$K$158+Input!$K$124)*$K$7)/A16taxstdlife))</f>
        <v>n/a</v>
      </c>
      <c r="O681" s="161" t="str">
        <f>IF(A16taxstdlife="n/a","n/a",IF(O$3&gt;(A16taxstdlife+$E681),((Input!$K$158+Input!$K$124)*$K$7)-SUM($K681:N681),((Input!$K$158+Input!$K$124)*$K$7)/A16taxstdlife))</f>
        <v>n/a</v>
      </c>
      <c r="P681" s="161" t="str">
        <f>IF(A16taxstdlife="n/a","n/a",IF(P$3&gt;(A16taxstdlife+$E681),((Input!$K$158+Input!$K$124)*$K$7)-SUM($K681:O681),((Input!$K$158+Input!$K$124)*$K$7)/A16taxstdlife))</f>
        <v>n/a</v>
      </c>
      <c r="Q681" s="161" t="str">
        <f>IF(A16taxstdlife="n/a","n/a",IF(Q$3&gt;(A16taxstdlife+$E681),((Input!$K$158+Input!$K$124)*$K$7)-SUM($K681:P681),((Input!$K$158+Input!$K$124)*$K$7)/A16taxstdlife))</f>
        <v>n/a</v>
      </c>
      <c r="R681" s="161" t="str">
        <f>IF(A16taxstdlife="n/a","n/a",IF(R$3&gt;(A16taxstdlife+$E681),((Input!$K$158+Input!$K$124)*$K$7)-SUM($K681:Q681),((Input!$K$158+Input!$K$124)*$K$7)/A16taxstdlife))</f>
        <v>n/a</v>
      </c>
      <c r="S681" s="161" t="str">
        <f>IF(A16taxstdlife="n/a","n/a",IF(S$3&gt;(A16taxstdlife+$E681),((Input!$K$158+Input!$K$124)*$K$7)-SUM($K681:R681),((Input!$K$158+Input!$K$124)*$K$7)/A16taxstdlife))</f>
        <v>n/a</v>
      </c>
      <c r="T681" s="161" t="str">
        <f>IF(A16taxstdlife="n/a","n/a",IF(T$3&gt;(A16taxstdlife+$E681),((Input!$K$158+Input!$K$124)*$K$7)-SUM($K681:S681),((Input!$K$158+Input!$K$124)*$K$7)/A16taxstdlife))</f>
        <v>n/a</v>
      </c>
      <c r="U681" s="161" t="str">
        <f>IF(A16taxstdlife="n/a","n/a",IF(U$3&gt;(A16taxstdlife+$E681),((Input!$K$158+Input!$K$124)*$K$7)-SUM($K681:T681),((Input!$K$158+Input!$K$124)*$K$7)/A16taxstdlife))</f>
        <v>n/a</v>
      </c>
      <c r="V681" s="161" t="str">
        <f>IF(A16taxstdlife="n/a","n/a",IF(V$3&gt;(A16taxstdlife+$E681),((Input!$K$158+Input!$K$124)*$K$7)-SUM($K681:U681),((Input!$K$158+Input!$K$124)*$K$7)/A16taxstdlife))</f>
        <v>n/a</v>
      </c>
      <c r="W681" s="161" t="str">
        <f>IF(A16taxstdlife="n/a","n/a",IF(W$3&gt;(A16taxstdlife+$E681),((Input!$K$158+Input!$K$124)*$K$7)-SUM($K681:V681),((Input!$K$158+Input!$K$124)*$K$7)/A16taxstdlife))</f>
        <v>n/a</v>
      </c>
      <c r="X681" s="161" t="str">
        <f>IF(A16taxstdlife="n/a","n/a",IF(X$3&gt;(A16taxstdlife+$E681),((Input!$K$158+Input!$K$124)*$K$7)-SUM($K681:W681),((Input!$K$158+Input!$K$124)*$K$7)/A16taxstdlife))</f>
        <v>n/a</v>
      </c>
      <c r="Y681" s="161" t="str">
        <f>IF(A16taxstdlife="n/a","n/a",IF(Y$3&gt;(A16taxstdlife+$E681),((Input!$K$158+Input!$K$124)*$K$7)-SUM($K681:X681),((Input!$K$158+Input!$K$124)*$K$7)/A16taxstdlife))</f>
        <v>n/a</v>
      </c>
      <c r="Z681" s="161" t="str">
        <f>IF(A16taxstdlife="n/a","n/a",IF(Z$3&gt;(A16taxstdlife+$E681),((Input!$K$158+Input!$K$124)*$K$7)-SUM($K681:Y681),((Input!$K$158+Input!$K$124)*$K$7)/A16taxstdlife))</f>
        <v>n/a</v>
      </c>
      <c r="AA681" s="161" t="str">
        <f>IF(A16taxstdlife="n/a","n/a",IF(AA$3&gt;(A16taxstdlife+$E681),((Input!$K$158+Input!$K$124)*$K$7)-SUM($K681:Z681),((Input!$K$158+Input!$K$124)*$K$7)/A16taxstdlife))</f>
        <v>n/a</v>
      </c>
      <c r="AB681" s="161" t="str">
        <f>IF(A16taxstdlife="n/a","n/a",IF(AB$3&gt;(A16taxstdlife+$E681),((Input!$K$158+Input!$K$124)*$K$7)-SUM($K681:AA681),((Input!$K$158+Input!$K$124)*$K$7)/A16taxstdlife))</f>
        <v>n/a</v>
      </c>
      <c r="AC681" s="161" t="str">
        <f>IF(A16taxstdlife="n/a","n/a",IF(AC$3&gt;(A16taxstdlife+$E681),((Input!$K$158+Input!$K$124)*$K$7)-SUM($K681:AB681),((Input!$K$158+Input!$K$124)*$K$7)/A16taxstdlife))</f>
        <v>n/a</v>
      </c>
      <c r="AD681" s="161" t="str">
        <f>IF(A16taxstdlife="n/a","n/a",IF(AD$3&gt;(A16taxstdlife+$E681),((Input!$K$158+Input!$K$124)*$K$7)-SUM($K681:AC681),((Input!$K$158+Input!$K$124)*$K$7)/A16taxstdlife))</f>
        <v>n/a</v>
      </c>
      <c r="AE681" s="161" t="str">
        <f>IF(A16taxstdlife="n/a","n/a",IF(AE$3&gt;(A16taxstdlife+$E681),((Input!$K$158+Input!$K$124)*$K$7)-SUM($K681:AD681),((Input!$K$158+Input!$K$124)*$K$7)/A16taxstdlife))</f>
        <v>n/a</v>
      </c>
      <c r="AF681" s="161" t="str">
        <f>IF(A16taxstdlife="n/a","n/a",IF(AF$3&gt;(A16taxstdlife+$E681),((Input!$K$158+Input!$K$124)*$K$7)-SUM($K681:AE681),((Input!$K$158+Input!$K$124)*$K$7)/A16taxstdlife))</f>
        <v>n/a</v>
      </c>
      <c r="AG681" s="161" t="str">
        <f>IF(A16taxstdlife="n/a","n/a",IF(AG$3&gt;(A16taxstdlife+$E681),((Input!$K$158+Input!$K$124)*$K$7)-SUM($K681:AF681),((Input!$K$158+Input!$K$124)*$K$7)/A16taxstdlife))</f>
        <v>n/a</v>
      </c>
      <c r="AH681" s="161" t="str">
        <f>IF(A16taxstdlife="n/a","n/a",IF(AH$3&gt;(A16taxstdlife+$E681),((Input!$K$158+Input!$K$124)*$K$7)-SUM($K681:AG681),((Input!$K$158+Input!$K$124)*$K$7)/A16taxstdlife))</f>
        <v>n/a</v>
      </c>
      <c r="AI681" s="161" t="str">
        <f>IF(A16taxstdlife="n/a","n/a",IF(AI$3&gt;(A16taxstdlife+$E681),((Input!$K$158+Input!$K$124)*$K$7)-SUM($K681:AH681),((Input!$K$158+Input!$K$124)*$K$7)/A16taxstdlife))</f>
        <v>n/a</v>
      </c>
      <c r="AJ681" s="161" t="str">
        <f>IF(A16taxstdlife="n/a","n/a",IF(AJ$3&gt;(A16taxstdlife+$E681),((Input!$K$158+Input!$K$124)*$K$7)-SUM($K681:AI681),((Input!$K$158+Input!$K$124)*$K$7)/A16taxstdlife))</f>
        <v>n/a</v>
      </c>
      <c r="AK681" s="161" t="str">
        <f>IF(A16taxstdlife="n/a","n/a",IF(AK$3&gt;(A16taxstdlife+$E681),((Input!$K$158+Input!$K$124)*$K$7)-SUM($K681:AJ681),((Input!$K$158+Input!$K$124)*$K$7)/A16taxstdlife))</f>
        <v>n/a</v>
      </c>
      <c r="AL681" s="161" t="str">
        <f>IF(A16taxstdlife="n/a","n/a",IF(AL$3&gt;(A16taxstdlife+$E681),((Input!$K$158+Input!$K$124)*$K$7)-SUM($K681:AK681),((Input!$K$158+Input!$K$124)*$K$7)/A16taxstdlife))</f>
        <v>n/a</v>
      </c>
      <c r="AM681" s="161" t="str">
        <f>IF(A16taxstdlife="n/a","n/a",IF(AM$3&gt;(A16taxstdlife+$E681),((Input!$K$158+Input!$K$124)*$K$7)-SUM($K681:AL681),((Input!$K$158+Input!$K$124)*$K$7)/A16taxstdlife))</f>
        <v>n/a</v>
      </c>
      <c r="AN681" s="161" t="str">
        <f>IF(A16taxstdlife="n/a","n/a",IF(AN$3&gt;(A16taxstdlife+$E681),((Input!$K$158+Input!$K$124)*$K$7)-SUM($K681:AM681),((Input!$K$158+Input!$K$124)*$K$7)/A16taxstdlife))</f>
        <v>n/a</v>
      </c>
      <c r="AO681" s="161" t="str">
        <f>IF(A16taxstdlife="n/a","n/a",IF(AO$3&gt;(A16taxstdlife+$E681),((Input!$K$158+Input!$K$124)*$K$7)-SUM($K681:AN681),((Input!$K$158+Input!$K$124)*$K$7)/A16taxstdlife))</f>
        <v>n/a</v>
      </c>
      <c r="AP681" s="161" t="str">
        <f>IF(A16taxstdlife="n/a","n/a",IF(AP$3&gt;(A16taxstdlife+$E681),((Input!$K$158+Input!$K$124)*$K$7)-SUM($K681:AO681),((Input!$K$158+Input!$K$124)*$K$7)/A16taxstdlife))</f>
        <v>n/a</v>
      </c>
      <c r="AQ681" s="161" t="str">
        <f>IF(A16taxstdlife="n/a","n/a",IF(AQ$3&gt;(A16taxstdlife+$E681),((Input!$K$158+Input!$K$124)*$K$7)-SUM($K681:AP681),((Input!$K$158+Input!$K$124)*$K$7)/A16taxstdlife))</f>
        <v>n/a</v>
      </c>
      <c r="AR681" s="161" t="str">
        <f>IF(A16taxstdlife="n/a","n/a",IF(AR$3&gt;(A16taxstdlife+$E681),((Input!$K$158+Input!$K$124)*$K$7)-SUM($K681:AQ681),((Input!$K$158+Input!$K$124)*$K$7)/A16taxstdlife))</f>
        <v>n/a</v>
      </c>
      <c r="AS681" s="161" t="str">
        <f>IF(A16taxstdlife="n/a","n/a",IF(AS$3&gt;(A16taxstdlife+$E681),((Input!$K$158+Input!$K$124)*$K$7)-SUM($K681:AR681),((Input!$K$158+Input!$K$124)*$K$7)/A16taxstdlife))</f>
        <v>n/a</v>
      </c>
      <c r="AT681" s="161" t="str">
        <f>IF(A16taxstdlife="n/a","n/a",IF(AT$3&gt;(A16taxstdlife+$E681),((Input!$K$158+Input!$K$124)*$K$7)-SUM($K681:AS681),((Input!$K$158+Input!$K$124)*$K$7)/A16taxstdlife))</f>
        <v>n/a</v>
      </c>
      <c r="AU681" s="161" t="str">
        <f>IF(A16taxstdlife="n/a","n/a",IF(AU$3&gt;(A16taxstdlife+$E681),((Input!$K$158+Input!$K$124)*$K$7)-SUM($K681:AT681),((Input!$K$158+Input!$K$124)*$K$7)/A16taxstdlife))</f>
        <v>n/a</v>
      </c>
      <c r="AV681" s="161" t="str">
        <f>IF(A16taxstdlife="n/a","n/a",IF(AV$3&gt;(A16taxstdlife+$E681),((Input!$K$158+Input!$K$124)*$K$7)-SUM($K681:AU681),((Input!$K$158+Input!$K$124)*$K$7)/A16taxstdlife))</f>
        <v>n/a</v>
      </c>
      <c r="AW681" s="161" t="str">
        <f>IF(A16taxstdlife="n/a","n/a",IF(AW$3&gt;(A16taxstdlife+$E681),((Input!$K$158+Input!$K$124)*$K$7)-SUM($K681:AV681),((Input!$K$158+Input!$K$124)*$K$7)/A16taxstdlife))</f>
        <v>n/a</v>
      </c>
      <c r="AX681" s="161" t="str">
        <f>IF(A16taxstdlife="n/a","n/a",IF(AX$3&gt;(A16taxstdlife+$E681),((Input!$K$158+Input!$K$124)*$K$7)-SUM($K681:AW681),((Input!$K$158+Input!$K$124)*$K$7)/A16taxstdlife))</f>
        <v>n/a</v>
      </c>
      <c r="AY681" s="161" t="str">
        <f>IF(A16taxstdlife="n/a","n/a",IF(AY$3&gt;(A16taxstdlife+$E681),((Input!$K$158+Input!$K$124)*$K$7)-SUM($K681:AX681),((Input!$K$158+Input!$K$124)*$K$7)/A16taxstdlife))</f>
        <v>n/a</v>
      </c>
      <c r="AZ681" s="161" t="str">
        <f>IF(A16taxstdlife="n/a","n/a",IF(AZ$3&gt;(A16taxstdlife+$E681),((Input!$K$158+Input!$K$124)*$K$7)-SUM($K681:AY681),((Input!$K$158+Input!$K$124)*$K$7)/A16taxstdlife))</f>
        <v>n/a</v>
      </c>
      <c r="BA681" s="161" t="str">
        <f>IF(A16taxstdlife="n/a","n/a",IF(BA$3&gt;(A16taxstdlife+$E681),((Input!$K$158+Input!$K$124)*$K$7)-SUM($K681:AZ681),((Input!$K$158+Input!$K$124)*$K$7)/A16taxstdlife))</f>
        <v>n/a</v>
      </c>
      <c r="BB681" s="161" t="str">
        <f>IF(A16taxstdlife="n/a","n/a",IF(BB$3&gt;(A16taxstdlife+$E681),((Input!$K$158+Input!$K$124)*$K$7)-SUM($K681:BA681),((Input!$K$158+Input!$K$124)*$K$7)/A16taxstdlife))</f>
        <v>n/a</v>
      </c>
      <c r="BC681" s="161" t="str">
        <f>IF(A16taxstdlife="n/a","n/a",IF(BC$3&gt;(A16taxstdlife+$E681),((Input!$K$158+Input!$K$124)*$K$7)-SUM($K681:BB681),((Input!$K$158+Input!$K$124)*$K$7)/A16taxstdlife))</f>
        <v>n/a</v>
      </c>
      <c r="BD681" s="161" t="str">
        <f>IF(A16taxstdlife="n/a","n/a",IF(BD$3&gt;(A16taxstdlife+$E681),((Input!$K$158+Input!$K$124)*$K$7)-SUM($K681:BC681),((Input!$K$158+Input!$K$124)*$K$7)/A16taxstdlife))</f>
        <v>n/a</v>
      </c>
      <c r="BE681" s="161" t="str">
        <f>IF(A16taxstdlife="n/a","n/a",IF(BE$3&gt;(A16taxstdlife+$E681),((Input!$K$158+Input!$K$124)*$K$7)-SUM($K681:BD681),((Input!$K$158+Input!$K$124)*$K$7)/A16taxstdlife))</f>
        <v>n/a</v>
      </c>
      <c r="BF681" s="161" t="str">
        <f>IF(A16taxstdlife="n/a","n/a",IF(BF$3&gt;(A16taxstdlife+$E681),((Input!$K$158+Input!$K$124)*$K$7)-SUM($K681:BE681),((Input!$K$158+Input!$K$124)*$K$7)/A16taxstdlife))</f>
        <v>n/a</v>
      </c>
      <c r="BG681" s="161" t="str">
        <f>IF(A16taxstdlife="n/a","n/a",IF(BG$3&gt;(A16taxstdlife+$E681),((Input!$K$158+Input!$K$124)*$K$7)-SUM($K681:BF681),((Input!$K$158+Input!$K$124)*$K$7)/A16taxstdlife))</f>
        <v>n/a</v>
      </c>
      <c r="BH681" s="161" t="str">
        <f>IF(A16taxstdlife="n/a","n/a",IF(BH$3&gt;(A16taxstdlife+$E681),((Input!$K$158+Input!$K$124)*$K$7)-SUM($K681:BG681),((Input!$K$158+Input!$K$124)*$K$7)/A16taxstdlife))</f>
        <v>n/a</v>
      </c>
      <c r="BI681" s="161" t="str">
        <f>IF(A16taxstdlife="n/a","n/a",IF(BI$3&gt;(A16taxstdlife+$E681),((Input!$K$158+Input!$K$124)*$K$7)-SUM($K681:BH681),((Input!$K$158+Input!$K$124)*$K$7)/A16taxstdlife))</f>
        <v>n/a</v>
      </c>
      <c r="BJ681" s="19"/>
      <c r="BK681" s="19"/>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s="5" customFormat="1" hidden="1" outlineLevel="2" x14ac:dyDescent="0.2">
      <c r="A682" s="19"/>
      <c r="B682" s="19"/>
      <c r="C682" s="35"/>
      <c r="D682" s="469"/>
      <c r="E682" s="281">
        <v>6</v>
      </c>
      <c r="F682" s="37"/>
      <c r="G682" s="305"/>
      <c r="H682" s="307"/>
      <c r="I682" s="307"/>
      <c r="J682" s="307"/>
      <c r="K682" s="307"/>
      <c r="L682" s="306"/>
      <c r="M682" s="161" t="str">
        <f>IF(A16taxstdlife="n/a","n/a",IF(M$3&gt;(A16taxstdlife+$E682),((Input!$L$158+Input!$L$124)*$L$7)-SUM($L682:L682),((Input!$L$158+Input!$L$124)*$L$7)/A16taxstdlife))</f>
        <v>n/a</v>
      </c>
      <c r="N682" s="161" t="str">
        <f>IF(A16taxstdlife="n/a","n/a",IF(N$3&gt;(A16taxstdlife+$E682),((Input!$L$158+Input!$L$124)*$L$7)-SUM($L682:M682),((Input!$L$158+Input!$L$124)*$L$7)/A16taxstdlife))</f>
        <v>n/a</v>
      </c>
      <c r="O682" s="161" t="str">
        <f>IF(A16taxstdlife="n/a","n/a",IF(O$3&gt;(A16taxstdlife+$E682),((Input!$L$158+Input!$L$124)*$L$7)-SUM($L682:N682),((Input!$L$158+Input!$L$124)*$L$7)/A16taxstdlife))</f>
        <v>n/a</v>
      </c>
      <c r="P682" s="161" t="str">
        <f>IF(A16taxstdlife="n/a","n/a",IF(P$3&gt;(A16taxstdlife+$E682),((Input!$L$158+Input!$L$124)*$L$7)-SUM($L682:O682),((Input!$L$158+Input!$L$124)*$L$7)/A16taxstdlife))</f>
        <v>n/a</v>
      </c>
      <c r="Q682" s="161" t="str">
        <f>IF(A16taxstdlife="n/a","n/a",IF(Q$3&gt;(A16taxstdlife+$E682),((Input!$L$158+Input!$L$124)*$L$7)-SUM($L682:P682),((Input!$L$158+Input!$L$124)*$L$7)/A16taxstdlife))</f>
        <v>n/a</v>
      </c>
      <c r="R682" s="161" t="str">
        <f>IF(A16taxstdlife="n/a","n/a",IF(R$3&gt;(A16taxstdlife+$E682),((Input!$L$158+Input!$L$124)*$L$7)-SUM($L682:Q682),((Input!$L$158+Input!$L$124)*$L$7)/A16taxstdlife))</f>
        <v>n/a</v>
      </c>
      <c r="S682" s="161" t="str">
        <f>IF(A16taxstdlife="n/a","n/a",IF(S$3&gt;(A16taxstdlife+$E682),((Input!$L$158+Input!$L$124)*$L$7)-SUM($L682:R682),((Input!$L$158+Input!$L$124)*$L$7)/A16taxstdlife))</f>
        <v>n/a</v>
      </c>
      <c r="T682" s="161" t="str">
        <f>IF(A16taxstdlife="n/a","n/a",IF(T$3&gt;(A16taxstdlife+$E682),((Input!$L$158+Input!$L$124)*$L$7)-SUM($L682:S682),((Input!$L$158+Input!$L$124)*$L$7)/A16taxstdlife))</f>
        <v>n/a</v>
      </c>
      <c r="U682" s="161" t="str">
        <f>IF(A16taxstdlife="n/a","n/a",IF(U$3&gt;(A16taxstdlife+$E682),((Input!$L$158+Input!$L$124)*$L$7)-SUM($L682:T682),((Input!$L$158+Input!$L$124)*$L$7)/A16taxstdlife))</f>
        <v>n/a</v>
      </c>
      <c r="V682" s="161" t="str">
        <f>IF(A16taxstdlife="n/a","n/a",IF(V$3&gt;(A16taxstdlife+$E682),((Input!$L$158+Input!$L$124)*$L$7)-SUM($L682:U682),((Input!$L$158+Input!$L$124)*$L$7)/A16taxstdlife))</f>
        <v>n/a</v>
      </c>
      <c r="W682" s="161" t="str">
        <f>IF(A16taxstdlife="n/a","n/a",IF(W$3&gt;(A16taxstdlife+$E682),((Input!$L$158+Input!$L$124)*$L$7)-SUM($L682:V682),((Input!$L$158+Input!$L$124)*$L$7)/A16taxstdlife))</f>
        <v>n/a</v>
      </c>
      <c r="X682" s="161" t="str">
        <f>IF(A16taxstdlife="n/a","n/a",IF(X$3&gt;(A16taxstdlife+$E682),((Input!$L$158+Input!$L$124)*$L$7)-SUM($L682:W682),((Input!$L$158+Input!$L$124)*$L$7)/A16taxstdlife))</f>
        <v>n/a</v>
      </c>
      <c r="Y682" s="161" t="str">
        <f>IF(A16taxstdlife="n/a","n/a",IF(Y$3&gt;(A16taxstdlife+$E682),((Input!$L$158+Input!$L$124)*$L$7)-SUM($L682:X682),((Input!$L$158+Input!$L$124)*$L$7)/A16taxstdlife))</f>
        <v>n/a</v>
      </c>
      <c r="Z682" s="161" t="str">
        <f>IF(A16taxstdlife="n/a","n/a",IF(Z$3&gt;(A16taxstdlife+$E682),((Input!$L$158+Input!$L$124)*$L$7)-SUM($L682:Y682),((Input!$L$158+Input!$L$124)*$L$7)/A16taxstdlife))</f>
        <v>n/a</v>
      </c>
      <c r="AA682" s="161" t="str">
        <f>IF(A16taxstdlife="n/a","n/a",IF(AA$3&gt;(A16taxstdlife+$E682),((Input!$L$158+Input!$L$124)*$L$7)-SUM($L682:Z682),((Input!$L$158+Input!$L$124)*$L$7)/A16taxstdlife))</f>
        <v>n/a</v>
      </c>
      <c r="AB682" s="161" t="str">
        <f>IF(A16taxstdlife="n/a","n/a",IF(AB$3&gt;(A16taxstdlife+$E682),((Input!$L$158+Input!$L$124)*$L$7)-SUM($L682:AA682),((Input!$L$158+Input!$L$124)*$L$7)/A16taxstdlife))</f>
        <v>n/a</v>
      </c>
      <c r="AC682" s="161" t="str">
        <f>IF(A16taxstdlife="n/a","n/a",IF(AC$3&gt;(A16taxstdlife+$E682),((Input!$L$158+Input!$L$124)*$L$7)-SUM($L682:AB682),((Input!$L$158+Input!$L$124)*$L$7)/A16taxstdlife))</f>
        <v>n/a</v>
      </c>
      <c r="AD682" s="161" t="str">
        <f>IF(A16taxstdlife="n/a","n/a",IF(AD$3&gt;(A16taxstdlife+$E682),((Input!$L$158+Input!$L$124)*$L$7)-SUM($L682:AC682),((Input!$L$158+Input!$L$124)*$L$7)/A16taxstdlife))</f>
        <v>n/a</v>
      </c>
      <c r="AE682" s="161" t="str">
        <f>IF(A16taxstdlife="n/a","n/a",IF(AE$3&gt;(A16taxstdlife+$E682),((Input!$L$158+Input!$L$124)*$L$7)-SUM($L682:AD682),((Input!$L$158+Input!$L$124)*$L$7)/A16taxstdlife))</f>
        <v>n/a</v>
      </c>
      <c r="AF682" s="161" t="str">
        <f>IF(A16taxstdlife="n/a","n/a",IF(AF$3&gt;(A16taxstdlife+$E682),((Input!$L$158+Input!$L$124)*$L$7)-SUM($L682:AE682),((Input!$L$158+Input!$L$124)*$L$7)/A16taxstdlife))</f>
        <v>n/a</v>
      </c>
      <c r="AG682" s="161" t="str">
        <f>IF(A16taxstdlife="n/a","n/a",IF(AG$3&gt;(A16taxstdlife+$E682),((Input!$L$158+Input!$L$124)*$L$7)-SUM($L682:AF682),((Input!$L$158+Input!$L$124)*$L$7)/A16taxstdlife))</f>
        <v>n/a</v>
      </c>
      <c r="AH682" s="161" t="str">
        <f>IF(A16taxstdlife="n/a","n/a",IF(AH$3&gt;(A16taxstdlife+$E682),((Input!$L$158+Input!$L$124)*$L$7)-SUM($L682:AG682),((Input!$L$158+Input!$L$124)*$L$7)/A16taxstdlife))</f>
        <v>n/a</v>
      </c>
      <c r="AI682" s="161" t="str">
        <f>IF(A16taxstdlife="n/a","n/a",IF(AI$3&gt;(A16taxstdlife+$E682),((Input!$L$158+Input!$L$124)*$L$7)-SUM($L682:AH682),((Input!$L$158+Input!$L$124)*$L$7)/A16taxstdlife))</f>
        <v>n/a</v>
      </c>
      <c r="AJ682" s="161" t="str">
        <f>IF(A16taxstdlife="n/a","n/a",IF(AJ$3&gt;(A16taxstdlife+$E682),((Input!$L$158+Input!$L$124)*$L$7)-SUM($L682:AI682),((Input!$L$158+Input!$L$124)*$L$7)/A16taxstdlife))</f>
        <v>n/a</v>
      </c>
      <c r="AK682" s="161" t="str">
        <f>IF(A16taxstdlife="n/a","n/a",IF(AK$3&gt;(A16taxstdlife+$E682),((Input!$L$158+Input!$L$124)*$L$7)-SUM($L682:AJ682),((Input!$L$158+Input!$L$124)*$L$7)/A16taxstdlife))</f>
        <v>n/a</v>
      </c>
      <c r="AL682" s="161" t="str">
        <f>IF(A16taxstdlife="n/a","n/a",IF(AL$3&gt;(A16taxstdlife+$E682),((Input!$L$158+Input!$L$124)*$L$7)-SUM($L682:AK682),((Input!$L$158+Input!$L$124)*$L$7)/A16taxstdlife))</f>
        <v>n/a</v>
      </c>
      <c r="AM682" s="161" t="str">
        <f>IF(A16taxstdlife="n/a","n/a",IF(AM$3&gt;(A16taxstdlife+$E682),((Input!$L$158+Input!$L$124)*$L$7)-SUM($L682:AL682),((Input!$L$158+Input!$L$124)*$L$7)/A16taxstdlife))</f>
        <v>n/a</v>
      </c>
      <c r="AN682" s="161" t="str">
        <f>IF(A16taxstdlife="n/a","n/a",IF(AN$3&gt;(A16taxstdlife+$E682),((Input!$L$158+Input!$L$124)*$L$7)-SUM($L682:AM682),((Input!$L$158+Input!$L$124)*$L$7)/A16taxstdlife))</f>
        <v>n/a</v>
      </c>
      <c r="AO682" s="161" t="str">
        <f>IF(A16taxstdlife="n/a","n/a",IF(AO$3&gt;(A16taxstdlife+$E682),((Input!$L$158+Input!$L$124)*$L$7)-SUM($L682:AN682),((Input!$L$158+Input!$L$124)*$L$7)/A16taxstdlife))</f>
        <v>n/a</v>
      </c>
      <c r="AP682" s="161" t="str">
        <f>IF(A16taxstdlife="n/a","n/a",IF(AP$3&gt;(A16taxstdlife+$E682),((Input!$L$158+Input!$L$124)*$L$7)-SUM($L682:AO682),((Input!$L$158+Input!$L$124)*$L$7)/A16taxstdlife))</f>
        <v>n/a</v>
      </c>
      <c r="AQ682" s="161" t="str">
        <f>IF(A16taxstdlife="n/a","n/a",IF(AQ$3&gt;(A16taxstdlife+$E682),((Input!$L$158+Input!$L$124)*$L$7)-SUM($L682:AP682),((Input!$L$158+Input!$L$124)*$L$7)/A16taxstdlife))</f>
        <v>n/a</v>
      </c>
      <c r="AR682" s="161" t="str">
        <f>IF(A16taxstdlife="n/a","n/a",IF(AR$3&gt;(A16taxstdlife+$E682),((Input!$L$158+Input!$L$124)*$L$7)-SUM($L682:AQ682),((Input!$L$158+Input!$L$124)*$L$7)/A16taxstdlife))</f>
        <v>n/a</v>
      </c>
      <c r="AS682" s="161" t="str">
        <f>IF(A16taxstdlife="n/a","n/a",IF(AS$3&gt;(A16taxstdlife+$E682),((Input!$L$158+Input!$L$124)*$L$7)-SUM($L682:AR682),((Input!$L$158+Input!$L$124)*$L$7)/A16taxstdlife))</f>
        <v>n/a</v>
      </c>
      <c r="AT682" s="161" t="str">
        <f>IF(A16taxstdlife="n/a","n/a",IF(AT$3&gt;(A16taxstdlife+$E682),((Input!$L$158+Input!$L$124)*$L$7)-SUM($L682:AS682),((Input!$L$158+Input!$L$124)*$L$7)/A16taxstdlife))</f>
        <v>n/a</v>
      </c>
      <c r="AU682" s="161" t="str">
        <f>IF(A16taxstdlife="n/a","n/a",IF(AU$3&gt;(A16taxstdlife+$E682),((Input!$L$158+Input!$L$124)*$L$7)-SUM($L682:AT682),((Input!$L$158+Input!$L$124)*$L$7)/A16taxstdlife))</f>
        <v>n/a</v>
      </c>
      <c r="AV682" s="161" t="str">
        <f>IF(A16taxstdlife="n/a","n/a",IF(AV$3&gt;(A16taxstdlife+$E682),((Input!$L$158+Input!$L$124)*$L$7)-SUM($L682:AU682),((Input!$L$158+Input!$L$124)*$L$7)/A16taxstdlife))</f>
        <v>n/a</v>
      </c>
      <c r="AW682" s="161" t="str">
        <f>IF(A16taxstdlife="n/a","n/a",IF(AW$3&gt;(A16taxstdlife+$E682),((Input!$L$158+Input!$L$124)*$L$7)-SUM($L682:AV682),((Input!$L$158+Input!$L$124)*$L$7)/A16taxstdlife))</f>
        <v>n/a</v>
      </c>
      <c r="AX682" s="161" t="str">
        <f>IF(A16taxstdlife="n/a","n/a",IF(AX$3&gt;(A16taxstdlife+$E682),((Input!$L$158+Input!$L$124)*$L$7)-SUM($L682:AW682),((Input!$L$158+Input!$L$124)*$L$7)/A16taxstdlife))</f>
        <v>n/a</v>
      </c>
      <c r="AY682" s="161" t="str">
        <f>IF(A16taxstdlife="n/a","n/a",IF(AY$3&gt;(A16taxstdlife+$E682),((Input!$L$158+Input!$L$124)*$L$7)-SUM($L682:AX682),((Input!$L$158+Input!$L$124)*$L$7)/A16taxstdlife))</f>
        <v>n/a</v>
      </c>
      <c r="AZ682" s="161" t="str">
        <f>IF(A16taxstdlife="n/a","n/a",IF(AZ$3&gt;(A16taxstdlife+$E682),((Input!$L$158+Input!$L$124)*$L$7)-SUM($L682:AY682),((Input!$L$158+Input!$L$124)*$L$7)/A16taxstdlife))</f>
        <v>n/a</v>
      </c>
      <c r="BA682" s="161" t="str">
        <f>IF(A16taxstdlife="n/a","n/a",IF(BA$3&gt;(A16taxstdlife+$E682),((Input!$L$158+Input!$L$124)*$L$7)-SUM($L682:AZ682),((Input!$L$158+Input!$L$124)*$L$7)/A16taxstdlife))</f>
        <v>n/a</v>
      </c>
      <c r="BB682" s="161" t="str">
        <f>IF(A16taxstdlife="n/a","n/a",IF(BB$3&gt;(A16taxstdlife+$E682),((Input!$L$158+Input!$L$124)*$L$7)-SUM($L682:BA682),((Input!$L$158+Input!$L$124)*$L$7)/A16taxstdlife))</f>
        <v>n/a</v>
      </c>
      <c r="BC682" s="161" t="str">
        <f>IF(A16taxstdlife="n/a","n/a",IF(BC$3&gt;(A16taxstdlife+$E682),((Input!$L$158+Input!$L$124)*$L$7)-SUM($L682:BB682),((Input!$L$158+Input!$L$124)*$L$7)/A16taxstdlife))</f>
        <v>n/a</v>
      </c>
      <c r="BD682" s="161" t="str">
        <f>IF(A16taxstdlife="n/a","n/a",IF(BD$3&gt;(A16taxstdlife+$E682),((Input!$L$158+Input!$L$124)*$L$7)-SUM($L682:BC682),((Input!$L$158+Input!$L$124)*$L$7)/A16taxstdlife))</f>
        <v>n/a</v>
      </c>
      <c r="BE682" s="161" t="str">
        <f>IF(A16taxstdlife="n/a","n/a",IF(BE$3&gt;(A16taxstdlife+$E682),((Input!$L$158+Input!$L$124)*$L$7)-SUM($L682:BD682),((Input!$L$158+Input!$L$124)*$L$7)/A16taxstdlife))</f>
        <v>n/a</v>
      </c>
      <c r="BF682" s="161" t="str">
        <f>IF(A16taxstdlife="n/a","n/a",IF(BF$3&gt;(A16taxstdlife+$E682),((Input!$L$158+Input!$L$124)*$L$7)-SUM($L682:BE682),((Input!$L$158+Input!$L$124)*$L$7)/A16taxstdlife))</f>
        <v>n/a</v>
      </c>
      <c r="BG682" s="161" t="str">
        <f>IF(A16taxstdlife="n/a","n/a",IF(BG$3&gt;(A16taxstdlife+$E682),((Input!$L$158+Input!$L$124)*$L$7)-SUM($L682:BF682),((Input!$L$158+Input!$L$124)*$L$7)/A16taxstdlife))</f>
        <v>n/a</v>
      </c>
      <c r="BH682" s="161" t="str">
        <f>IF(A16taxstdlife="n/a","n/a",IF(BH$3&gt;(A16taxstdlife+$E682),((Input!$L$158+Input!$L$124)*$L$7)-SUM($L682:BG682),((Input!$L$158+Input!$L$124)*$L$7)/A16taxstdlife))</f>
        <v>n/a</v>
      </c>
      <c r="BI682" s="161" t="str">
        <f>IF(A16taxstdlife="n/a","n/a",IF(BI$3&gt;(A16taxstdlife+$E682),((Input!$L$158+Input!$L$124)*$L$7)-SUM($L682:BH682),((Input!$L$158+Input!$L$124)*$L$7)/A16taxstdlife))</f>
        <v>n/a</v>
      </c>
      <c r="BJ682" s="19"/>
      <c r="BK682" s="19"/>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s="5" customFormat="1" hidden="1" outlineLevel="2" x14ac:dyDescent="0.2">
      <c r="A683" s="19"/>
      <c r="B683" s="19"/>
      <c r="C683" s="35"/>
      <c r="D683" s="469"/>
      <c r="E683" s="281">
        <v>7</v>
      </c>
      <c r="F683" s="37"/>
      <c r="G683" s="305"/>
      <c r="H683" s="307"/>
      <c r="I683" s="307"/>
      <c r="J683" s="307"/>
      <c r="K683" s="307"/>
      <c r="L683" s="307"/>
      <c r="M683" s="306"/>
      <c r="N683" s="161" t="str">
        <f>IF(A16taxstdlife="n/a","n/a",IF(N$3&gt;(A16taxstdlife+$E683),((Input!$M$158+Input!$M$124)*$M$7)-SUM($M683:M683),((Input!$M$158+Input!$M$124)*$M$7)/A16taxstdlife))</f>
        <v>n/a</v>
      </c>
      <c r="O683" s="161" t="str">
        <f>IF(A16taxstdlife="n/a","n/a",IF(O$3&gt;(A16taxstdlife+$E683),((Input!$M$158+Input!$M$124)*$M$7)-SUM($M683:N683),((Input!$M$158+Input!$M$124)*$M$7)/A16taxstdlife))</f>
        <v>n/a</v>
      </c>
      <c r="P683" s="161" t="str">
        <f>IF(A16taxstdlife="n/a","n/a",IF(P$3&gt;(A16taxstdlife+$E683),((Input!$M$158+Input!$M$124)*$M$7)-SUM($M683:O683),((Input!$M$158+Input!$M$124)*$M$7)/A16taxstdlife))</f>
        <v>n/a</v>
      </c>
      <c r="Q683" s="161" t="str">
        <f>IF(A16taxstdlife="n/a","n/a",IF(Q$3&gt;(A16taxstdlife+$E683),((Input!$M$158+Input!$M$124)*$M$7)-SUM($M683:P683),((Input!$M$158+Input!$M$124)*$M$7)/A16taxstdlife))</f>
        <v>n/a</v>
      </c>
      <c r="R683" s="161" t="str">
        <f>IF(A16taxstdlife="n/a","n/a",IF(R$3&gt;(A16taxstdlife+$E683),((Input!$M$158+Input!$M$124)*$M$7)-SUM($M683:Q683),((Input!$M$158+Input!$M$124)*$M$7)/A16taxstdlife))</f>
        <v>n/a</v>
      </c>
      <c r="S683" s="161" t="str">
        <f>IF(A16taxstdlife="n/a","n/a",IF(S$3&gt;(A16taxstdlife+$E683),((Input!$M$158+Input!$M$124)*$M$7)-SUM($M683:R683),((Input!$M$158+Input!$M$124)*$M$7)/A16taxstdlife))</f>
        <v>n/a</v>
      </c>
      <c r="T683" s="161" t="str">
        <f>IF(A16taxstdlife="n/a","n/a",IF(T$3&gt;(A16taxstdlife+$E683),((Input!$M$158+Input!$M$124)*$M$7)-SUM($M683:S683),((Input!$M$158+Input!$M$124)*$M$7)/A16taxstdlife))</f>
        <v>n/a</v>
      </c>
      <c r="U683" s="161" t="str">
        <f>IF(A16taxstdlife="n/a","n/a",IF(U$3&gt;(A16taxstdlife+$E683),((Input!$M$158+Input!$M$124)*$M$7)-SUM($M683:T683),((Input!$M$158+Input!$M$124)*$M$7)/A16taxstdlife))</f>
        <v>n/a</v>
      </c>
      <c r="V683" s="161" t="str">
        <f>IF(A16taxstdlife="n/a","n/a",IF(V$3&gt;(A16taxstdlife+$E683),((Input!$M$158+Input!$M$124)*$M$7)-SUM($M683:U683),((Input!$M$158+Input!$M$124)*$M$7)/A16taxstdlife))</f>
        <v>n/a</v>
      </c>
      <c r="W683" s="161" t="str">
        <f>IF(A16taxstdlife="n/a","n/a",IF(W$3&gt;(A16taxstdlife+$E683),((Input!$M$158+Input!$M$124)*$M$7)-SUM($M683:V683),((Input!$M$158+Input!$M$124)*$M$7)/A16taxstdlife))</f>
        <v>n/a</v>
      </c>
      <c r="X683" s="161" t="str">
        <f>IF(A16taxstdlife="n/a","n/a",IF(X$3&gt;(A16taxstdlife+$E683),((Input!$M$158+Input!$M$124)*$M$7)-SUM($M683:W683),((Input!$M$158+Input!$M$124)*$M$7)/A16taxstdlife))</f>
        <v>n/a</v>
      </c>
      <c r="Y683" s="161" t="str">
        <f>IF(A16taxstdlife="n/a","n/a",IF(Y$3&gt;(A16taxstdlife+$E683),((Input!$M$158+Input!$M$124)*$M$7)-SUM($M683:X683),((Input!$M$158+Input!$M$124)*$M$7)/A16taxstdlife))</f>
        <v>n/a</v>
      </c>
      <c r="Z683" s="161" t="str">
        <f>IF(A16taxstdlife="n/a","n/a",IF(Z$3&gt;(A16taxstdlife+$E683),((Input!$M$158+Input!$M$124)*$M$7)-SUM($M683:Y683),((Input!$M$158+Input!$M$124)*$M$7)/A16taxstdlife))</f>
        <v>n/a</v>
      </c>
      <c r="AA683" s="161" t="str">
        <f>IF(A16taxstdlife="n/a","n/a",IF(AA$3&gt;(A16taxstdlife+$E683),((Input!$M$158+Input!$M$124)*$M$7)-SUM($M683:Z683),((Input!$M$158+Input!$M$124)*$M$7)/A16taxstdlife))</f>
        <v>n/a</v>
      </c>
      <c r="AB683" s="161" t="str">
        <f>IF(A16taxstdlife="n/a","n/a",IF(AB$3&gt;(A16taxstdlife+$E683),((Input!$M$158+Input!$M$124)*$M$7)-SUM($M683:AA683),((Input!$M$158+Input!$M$124)*$M$7)/A16taxstdlife))</f>
        <v>n/a</v>
      </c>
      <c r="AC683" s="161" t="str">
        <f>IF(A16taxstdlife="n/a","n/a",IF(AC$3&gt;(A16taxstdlife+$E683),((Input!$M$158+Input!$M$124)*$M$7)-SUM($M683:AB683),((Input!$M$158+Input!$M$124)*$M$7)/A16taxstdlife))</f>
        <v>n/a</v>
      </c>
      <c r="AD683" s="161" t="str">
        <f>IF(A16taxstdlife="n/a","n/a",IF(AD$3&gt;(A16taxstdlife+$E683),((Input!$M$158+Input!$M$124)*$M$7)-SUM($M683:AC683),((Input!$M$158+Input!$M$124)*$M$7)/A16taxstdlife))</f>
        <v>n/a</v>
      </c>
      <c r="AE683" s="161" t="str">
        <f>IF(A16taxstdlife="n/a","n/a",IF(AE$3&gt;(A16taxstdlife+$E683),((Input!$M$158+Input!$M$124)*$M$7)-SUM($M683:AD683),((Input!$M$158+Input!$M$124)*$M$7)/A16taxstdlife))</f>
        <v>n/a</v>
      </c>
      <c r="AF683" s="161" t="str">
        <f>IF(A16taxstdlife="n/a","n/a",IF(AF$3&gt;(A16taxstdlife+$E683),((Input!$M$158+Input!$M$124)*$M$7)-SUM($M683:AE683),((Input!$M$158+Input!$M$124)*$M$7)/A16taxstdlife))</f>
        <v>n/a</v>
      </c>
      <c r="AG683" s="161" t="str">
        <f>IF(A16taxstdlife="n/a","n/a",IF(AG$3&gt;(A16taxstdlife+$E683),((Input!$M$158+Input!$M$124)*$M$7)-SUM($M683:AF683),((Input!$M$158+Input!$M$124)*$M$7)/A16taxstdlife))</f>
        <v>n/a</v>
      </c>
      <c r="AH683" s="161" t="str">
        <f>IF(A16taxstdlife="n/a","n/a",IF(AH$3&gt;(A16taxstdlife+$E683),((Input!$M$158+Input!$M$124)*$M$7)-SUM($M683:AG683),((Input!$M$158+Input!$M$124)*$M$7)/A16taxstdlife))</f>
        <v>n/a</v>
      </c>
      <c r="AI683" s="161" t="str">
        <f>IF(A16taxstdlife="n/a","n/a",IF(AI$3&gt;(A16taxstdlife+$E683),((Input!$M$158+Input!$M$124)*$M$7)-SUM($M683:AH683),((Input!$M$158+Input!$M$124)*$M$7)/A16taxstdlife))</f>
        <v>n/a</v>
      </c>
      <c r="AJ683" s="161" t="str">
        <f>IF(A16taxstdlife="n/a","n/a",IF(AJ$3&gt;(A16taxstdlife+$E683),((Input!$M$158+Input!$M$124)*$M$7)-SUM($M683:AI683),((Input!$M$158+Input!$M$124)*$M$7)/A16taxstdlife))</f>
        <v>n/a</v>
      </c>
      <c r="AK683" s="161" t="str">
        <f>IF(A16taxstdlife="n/a","n/a",IF(AK$3&gt;(A16taxstdlife+$E683),((Input!$M$158+Input!$M$124)*$M$7)-SUM($M683:AJ683),((Input!$M$158+Input!$M$124)*$M$7)/A16taxstdlife))</f>
        <v>n/a</v>
      </c>
      <c r="AL683" s="161" t="str">
        <f>IF(A16taxstdlife="n/a","n/a",IF(AL$3&gt;(A16taxstdlife+$E683),((Input!$M$158+Input!$M$124)*$M$7)-SUM($M683:AK683),((Input!$M$158+Input!$M$124)*$M$7)/A16taxstdlife))</f>
        <v>n/a</v>
      </c>
      <c r="AM683" s="161" t="str">
        <f>IF(A16taxstdlife="n/a","n/a",IF(AM$3&gt;(A16taxstdlife+$E683),((Input!$M$158+Input!$M$124)*$M$7)-SUM($M683:AL683),((Input!$M$158+Input!$M$124)*$M$7)/A16taxstdlife))</f>
        <v>n/a</v>
      </c>
      <c r="AN683" s="161" t="str">
        <f>IF(A16taxstdlife="n/a","n/a",IF(AN$3&gt;(A16taxstdlife+$E683),((Input!$M$158+Input!$M$124)*$M$7)-SUM($M683:AM683),((Input!$M$158+Input!$M$124)*$M$7)/A16taxstdlife))</f>
        <v>n/a</v>
      </c>
      <c r="AO683" s="161" t="str">
        <f>IF(A16taxstdlife="n/a","n/a",IF(AO$3&gt;(A16taxstdlife+$E683),((Input!$M$158+Input!$M$124)*$M$7)-SUM($M683:AN683),((Input!$M$158+Input!$M$124)*$M$7)/A16taxstdlife))</f>
        <v>n/a</v>
      </c>
      <c r="AP683" s="161" t="str">
        <f>IF(A16taxstdlife="n/a","n/a",IF(AP$3&gt;(A16taxstdlife+$E683),((Input!$M$158+Input!$M$124)*$M$7)-SUM($M683:AO683),((Input!$M$158+Input!$M$124)*$M$7)/A16taxstdlife))</f>
        <v>n/a</v>
      </c>
      <c r="AQ683" s="161" t="str">
        <f>IF(A16taxstdlife="n/a","n/a",IF(AQ$3&gt;(A16taxstdlife+$E683),((Input!$M$158+Input!$M$124)*$M$7)-SUM($M683:AP683),((Input!$M$158+Input!$M$124)*$M$7)/A16taxstdlife))</f>
        <v>n/a</v>
      </c>
      <c r="AR683" s="161" t="str">
        <f>IF(A16taxstdlife="n/a","n/a",IF(AR$3&gt;(A16taxstdlife+$E683),((Input!$M$158+Input!$M$124)*$M$7)-SUM($M683:AQ683),((Input!$M$158+Input!$M$124)*$M$7)/A16taxstdlife))</f>
        <v>n/a</v>
      </c>
      <c r="AS683" s="161" t="str">
        <f>IF(A16taxstdlife="n/a","n/a",IF(AS$3&gt;(A16taxstdlife+$E683),((Input!$M$158+Input!$M$124)*$M$7)-SUM($M683:AR683),((Input!$M$158+Input!$M$124)*$M$7)/A16taxstdlife))</f>
        <v>n/a</v>
      </c>
      <c r="AT683" s="161" t="str">
        <f>IF(A16taxstdlife="n/a","n/a",IF(AT$3&gt;(A16taxstdlife+$E683),((Input!$M$158+Input!$M$124)*$M$7)-SUM($M683:AS683),((Input!$M$158+Input!$M$124)*$M$7)/A16taxstdlife))</f>
        <v>n/a</v>
      </c>
      <c r="AU683" s="161" t="str">
        <f>IF(A16taxstdlife="n/a","n/a",IF(AU$3&gt;(A16taxstdlife+$E683),((Input!$M$158+Input!$M$124)*$M$7)-SUM($M683:AT683),((Input!$M$158+Input!$M$124)*$M$7)/A16taxstdlife))</f>
        <v>n/a</v>
      </c>
      <c r="AV683" s="161" t="str">
        <f>IF(A16taxstdlife="n/a","n/a",IF(AV$3&gt;(A16taxstdlife+$E683),((Input!$M$158+Input!$M$124)*$M$7)-SUM($M683:AU683),((Input!$M$158+Input!$M$124)*$M$7)/A16taxstdlife))</f>
        <v>n/a</v>
      </c>
      <c r="AW683" s="161" t="str">
        <f>IF(A16taxstdlife="n/a","n/a",IF(AW$3&gt;(A16taxstdlife+$E683),((Input!$M$158+Input!$M$124)*$M$7)-SUM($M683:AV683),((Input!$M$158+Input!$M$124)*$M$7)/A16taxstdlife))</f>
        <v>n/a</v>
      </c>
      <c r="AX683" s="161" t="str">
        <f>IF(A16taxstdlife="n/a","n/a",IF(AX$3&gt;(A16taxstdlife+$E683),((Input!$M$158+Input!$M$124)*$M$7)-SUM($M683:AW683),((Input!$M$158+Input!$M$124)*$M$7)/A16taxstdlife))</f>
        <v>n/a</v>
      </c>
      <c r="AY683" s="161" t="str">
        <f>IF(A16taxstdlife="n/a","n/a",IF(AY$3&gt;(A16taxstdlife+$E683),((Input!$M$158+Input!$M$124)*$M$7)-SUM($M683:AX683),((Input!$M$158+Input!$M$124)*$M$7)/A16taxstdlife))</f>
        <v>n/a</v>
      </c>
      <c r="AZ683" s="161" t="str">
        <f>IF(A16taxstdlife="n/a","n/a",IF(AZ$3&gt;(A16taxstdlife+$E683),((Input!$M$158+Input!$M$124)*$M$7)-SUM($M683:AY683),((Input!$M$158+Input!$M$124)*$M$7)/A16taxstdlife))</f>
        <v>n/a</v>
      </c>
      <c r="BA683" s="161" t="str">
        <f>IF(A16taxstdlife="n/a","n/a",IF(BA$3&gt;(A16taxstdlife+$E683),((Input!$M$158+Input!$M$124)*$M$7)-SUM($M683:AZ683),((Input!$M$158+Input!$M$124)*$M$7)/A16taxstdlife))</f>
        <v>n/a</v>
      </c>
      <c r="BB683" s="161" t="str">
        <f>IF(A16taxstdlife="n/a","n/a",IF(BB$3&gt;(A16taxstdlife+$E683),((Input!$M$158+Input!$M$124)*$M$7)-SUM($M683:BA683),((Input!$M$158+Input!$M$124)*$M$7)/A16taxstdlife))</f>
        <v>n/a</v>
      </c>
      <c r="BC683" s="161" t="str">
        <f>IF(A16taxstdlife="n/a","n/a",IF(BC$3&gt;(A16taxstdlife+$E683),((Input!$M$158+Input!$M$124)*$M$7)-SUM($M683:BB683),((Input!$M$158+Input!$M$124)*$M$7)/A16taxstdlife))</f>
        <v>n/a</v>
      </c>
      <c r="BD683" s="161" t="str">
        <f>IF(A16taxstdlife="n/a","n/a",IF(BD$3&gt;(A16taxstdlife+$E683),((Input!$M$158+Input!$M$124)*$M$7)-SUM($M683:BC683),((Input!$M$158+Input!$M$124)*$M$7)/A16taxstdlife))</f>
        <v>n/a</v>
      </c>
      <c r="BE683" s="161" t="str">
        <f>IF(A16taxstdlife="n/a","n/a",IF(BE$3&gt;(A16taxstdlife+$E683),((Input!$M$158+Input!$M$124)*$M$7)-SUM($M683:BD683),((Input!$M$158+Input!$M$124)*$M$7)/A16taxstdlife))</f>
        <v>n/a</v>
      </c>
      <c r="BF683" s="161" t="str">
        <f>IF(A16taxstdlife="n/a","n/a",IF(BF$3&gt;(A16taxstdlife+$E683),((Input!$M$158+Input!$M$124)*$M$7)-SUM($M683:BE683),((Input!$M$158+Input!$M$124)*$M$7)/A16taxstdlife))</f>
        <v>n/a</v>
      </c>
      <c r="BG683" s="161" t="str">
        <f>IF(A16taxstdlife="n/a","n/a",IF(BG$3&gt;(A16taxstdlife+$E683),((Input!$M$158+Input!$M$124)*$M$7)-SUM($M683:BF683),((Input!$M$158+Input!$M$124)*$M$7)/A16taxstdlife))</f>
        <v>n/a</v>
      </c>
      <c r="BH683" s="161" t="str">
        <f>IF(A16taxstdlife="n/a","n/a",IF(BH$3&gt;(A16taxstdlife+$E683),((Input!$M$158+Input!$M$124)*$M$7)-SUM($M683:BG683),((Input!$M$158+Input!$M$124)*$M$7)/A16taxstdlife))</f>
        <v>n/a</v>
      </c>
      <c r="BI683" s="161" t="str">
        <f>IF(A16taxstdlife="n/a","n/a",IF(BI$3&gt;(A16taxstdlife+$E683),((Input!$M$158+Input!$M$124)*$M$7)-SUM($M683:BH683),((Input!$M$158+Input!$M$124)*$M$7)/A16taxstdlife))</f>
        <v>n/a</v>
      </c>
      <c r="BJ683" s="161"/>
      <c r="BK683" s="19"/>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s="5" customFormat="1" hidden="1" outlineLevel="2" x14ac:dyDescent="0.2">
      <c r="A684" s="19"/>
      <c r="B684" s="19"/>
      <c r="C684" s="35"/>
      <c r="D684" s="469"/>
      <c r="E684" s="281">
        <v>8</v>
      </c>
      <c r="F684" s="37"/>
      <c r="G684" s="305"/>
      <c r="H684" s="307"/>
      <c r="I684" s="307"/>
      <c r="J684" s="307"/>
      <c r="K684" s="307"/>
      <c r="L684" s="307"/>
      <c r="M684" s="307"/>
      <c r="N684" s="306"/>
      <c r="O684" s="161" t="str">
        <f>IF(A16taxstdlife="n/a","n/a",IF(O$3&gt;(A16taxstdlife+$E684),((Input!$N$158+Input!$N$124)*$N$7)-SUM($N684:N684),((Input!$N$158+Input!$N$124)*$N$7)/A16taxstdlife))</f>
        <v>n/a</v>
      </c>
      <c r="P684" s="161" t="str">
        <f>IF(A16taxstdlife="n/a","n/a",IF(P$3&gt;(A16taxstdlife+$E684),((Input!$N$158+Input!$N$124)*$N$7)-SUM($N684:O684),((Input!$N$158+Input!$N$124)*$N$7)/A16taxstdlife))</f>
        <v>n/a</v>
      </c>
      <c r="Q684" s="161" t="str">
        <f>IF(A16taxstdlife="n/a","n/a",IF(Q$3&gt;(A16taxstdlife+$E684),((Input!$N$158+Input!$N$124)*$N$7)-SUM($N684:P684),((Input!$N$158+Input!$N$124)*$N$7)/A16taxstdlife))</f>
        <v>n/a</v>
      </c>
      <c r="R684" s="161" t="str">
        <f>IF(A16taxstdlife="n/a","n/a",IF(R$3&gt;(A16taxstdlife+$E684),((Input!$N$158+Input!$N$124)*$N$7)-SUM($N684:Q684),((Input!$N$158+Input!$N$124)*$N$7)/A16taxstdlife))</f>
        <v>n/a</v>
      </c>
      <c r="S684" s="161" t="str">
        <f>IF(A16taxstdlife="n/a","n/a",IF(S$3&gt;(A16taxstdlife+$E684),((Input!$N$158+Input!$N$124)*$N$7)-SUM($N684:R684),((Input!$N$158+Input!$N$124)*$N$7)/A16taxstdlife))</f>
        <v>n/a</v>
      </c>
      <c r="T684" s="161" t="str">
        <f>IF(A16taxstdlife="n/a","n/a",IF(T$3&gt;(A16taxstdlife+$E684),((Input!$N$158+Input!$N$124)*$N$7)-SUM($N684:S684),((Input!$N$158+Input!$N$124)*$N$7)/A16taxstdlife))</f>
        <v>n/a</v>
      </c>
      <c r="U684" s="161" t="str">
        <f>IF(A16taxstdlife="n/a","n/a",IF(U$3&gt;(A16taxstdlife+$E684),((Input!$N$158+Input!$N$124)*$N$7)-SUM($N684:T684),((Input!$N$158+Input!$N$124)*$N$7)/A16taxstdlife))</f>
        <v>n/a</v>
      </c>
      <c r="V684" s="161" t="str">
        <f>IF(A16taxstdlife="n/a","n/a",IF(V$3&gt;(A16taxstdlife+$E684),((Input!$N$158+Input!$N$124)*$N$7)-SUM($N684:U684),((Input!$N$158+Input!$N$124)*$N$7)/A16taxstdlife))</f>
        <v>n/a</v>
      </c>
      <c r="W684" s="161" t="str">
        <f>IF(A16taxstdlife="n/a","n/a",IF(W$3&gt;(A16taxstdlife+$E684),((Input!$N$158+Input!$N$124)*$N$7)-SUM($N684:V684),((Input!$N$158+Input!$N$124)*$N$7)/A16taxstdlife))</f>
        <v>n/a</v>
      </c>
      <c r="X684" s="161" t="str">
        <f>IF(A16taxstdlife="n/a","n/a",IF(X$3&gt;(A16taxstdlife+$E684),((Input!$N$158+Input!$N$124)*$N$7)-SUM($N684:W684),((Input!$N$158+Input!$N$124)*$N$7)/A16taxstdlife))</f>
        <v>n/a</v>
      </c>
      <c r="Y684" s="161" t="str">
        <f>IF(A16taxstdlife="n/a","n/a",IF(Y$3&gt;(A16taxstdlife+$E684),((Input!$N$158+Input!$N$124)*$N$7)-SUM($N684:X684),((Input!$N$158+Input!$N$124)*$N$7)/A16taxstdlife))</f>
        <v>n/a</v>
      </c>
      <c r="Z684" s="161" t="str">
        <f>IF(A16taxstdlife="n/a","n/a",IF(Z$3&gt;(A16taxstdlife+$E684),((Input!$N$158+Input!$N$124)*$N$7)-SUM($N684:Y684),((Input!$N$158+Input!$N$124)*$N$7)/A16taxstdlife))</f>
        <v>n/a</v>
      </c>
      <c r="AA684" s="161" t="str">
        <f>IF(A16taxstdlife="n/a","n/a",IF(AA$3&gt;(A16taxstdlife+$E684),((Input!$N$158+Input!$N$124)*$N$7)-SUM($N684:Z684),((Input!$N$158+Input!$N$124)*$N$7)/A16taxstdlife))</f>
        <v>n/a</v>
      </c>
      <c r="AB684" s="161" t="str">
        <f>IF(A16taxstdlife="n/a","n/a",IF(AB$3&gt;(A16taxstdlife+$E684),((Input!$N$158+Input!$N$124)*$N$7)-SUM($N684:AA684),((Input!$N$158+Input!$N$124)*$N$7)/A16taxstdlife))</f>
        <v>n/a</v>
      </c>
      <c r="AC684" s="161" t="str">
        <f>IF(A16taxstdlife="n/a","n/a",IF(AC$3&gt;(A16taxstdlife+$E684),((Input!$N$158+Input!$N$124)*$N$7)-SUM($N684:AB684),((Input!$N$158+Input!$N$124)*$N$7)/A16taxstdlife))</f>
        <v>n/a</v>
      </c>
      <c r="AD684" s="161" t="str">
        <f>IF(A16taxstdlife="n/a","n/a",IF(AD$3&gt;(A16taxstdlife+$E684),((Input!$N$158+Input!$N$124)*$N$7)-SUM($N684:AC684),((Input!$N$158+Input!$N$124)*$N$7)/A16taxstdlife))</f>
        <v>n/a</v>
      </c>
      <c r="AE684" s="161" t="str">
        <f>IF(A16taxstdlife="n/a","n/a",IF(AE$3&gt;(A16taxstdlife+$E684),((Input!$N$158+Input!$N$124)*$N$7)-SUM($N684:AD684),((Input!$N$158+Input!$N$124)*$N$7)/A16taxstdlife))</f>
        <v>n/a</v>
      </c>
      <c r="AF684" s="161" t="str">
        <f>IF(A16taxstdlife="n/a","n/a",IF(AF$3&gt;(A16taxstdlife+$E684),((Input!$N$158+Input!$N$124)*$N$7)-SUM($N684:AE684),((Input!$N$158+Input!$N$124)*$N$7)/A16taxstdlife))</f>
        <v>n/a</v>
      </c>
      <c r="AG684" s="161" t="str">
        <f>IF(A16taxstdlife="n/a","n/a",IF(AG$3&gt;(A16taxstdlife+$E684),((Input!$N$158+Input!$N$124)*$N$7)-SUM($N684:AF684),((Input!$N$158+Input!$N$124)*$N$7)/A16taxstdlife))</f>
        <v>n/a</v>
      </c>
      <c r="AH684" s="161" t="str">
        <f>IF(A16taxstdlife="n/a","n/a",IF(AH$3&gt;(A16taxstdlife+$E684),((Input!$N$158+Input!$N$124)*$N$7)-SUM($N684:AG684),((Input!$N$158+Input!$N$124)*$N$7)/A16taxstdlife))</f>
        <v>n/a</v>
      </c>
      <c r="AI684" s="161" t="str">
        <f>IF(A16taxstdlife="n/a","n/a",IF(AI$3&gt;(A16taxstdlife+$E684),((Input!$N$158+Input!$N$124)*$N$7)-SUM($N684:AH684),((Input!$N$158+Input!$N$124)*$N$7)/A16taxstdlife))</f>
        <v>n/a</v>
      </c>
      <c r="AJ684" s="161" t="str">
        <f>IF(A16taxstdlife="n/a","n/a",IF(AJ$3&gt;(A16taxstdlife+$E684),((Input!$N$158+Input!$N$124)*$N$7)-SUM($N684:AI684),((Input!$N$158+Input!$N$124)*$N$7)/A16taxstdlife))</f>
        <v>n/a</v>
      </c>
      <c r="AK684" s="161" t="str">
        <f>IF(A16taxstdlife="n/a","n/a",IF(AK$3&gt;(A16taxstdlife+$E684),((Input!$N$158+Input!$N$124)*$N$7)-SUM($N684:AJ684),((Input!$N$158+Input!$N$124)*$N$7)/A16taxstdlife))</f>
        <v>n/a</v>
      </c>
      <c r="AL684" s="161" t="str">
        <f>IF(A16taxstdlife="n/a","n/a",IF(AL$3&gt;(A16taxstdlife+$E684),((Input!$N$158+Input!$N$124)*$N$7)-SUM($N684:AK684),((Input!$N$158+Input!$N$124)*$N$7)/A16taxstdlife))</f>
        <v>n/a</v>
      </c>
      <c r="AM684" s="161" t="str">
        <f>IF(A16taxstdlife="n/a","n/a",IF(AM$3&gt;(A16taxstdlife+$E684),((Input!$N$158+Input!$N$124)*$N$7)-SUM($N684:AL684),((Input!$N$158+Input!$N$124)*$N$7)/A16taxstdlife))</f>
        <v>n/a</v>
      </c>
      <c r="AN684" s="161" t="str">
        <f>IF(A16taxstdlife="n/a","n/a",IF(AN$3&gt;(A16taxstdlife+$E684),((Input!$N$158+Input!$N$124)*$N$7)-SUM($N684:AM684),((Input!$N$158+Input!$N$124)*$N$7)/A16taxstdlife))</f>
        <v>n/a</v>
      </c>
      <c r="AO684" s="161" t="str">
        <f>IF(A16taxstdlife="n/a","n/a",IF(AO$3&gt;(A16taxstdlife+$E684),((Input!$N$158+Input!$N$124)*$N$7)-SUM($N684:AN684),((Input!$N$158+Input!$N$124)*$N$7)/A16taxstdlife))</f>
        <v>n/a</v>
      </c>
      <c r="AP684" s="161" t="str">
        <f>IF(A16taxstdlife="n/a","n/a",IF(AP$3&gt;(A16taxstdlife+$E684),((Input!$N$158+Input!$N$124)*$N$7)-SUM($N684:AO684),((Input!$N$158+Input!$N$124)*$N$7)/A16taxstdlife))</f>
        <v>n/a</v>
      </c>
      <c r="AQ684" s="161" t="str">
        <f>IF(A16taxstdlife="n/a","n/a",IF(AQ$3&gt;(A16taxstdlife+$E684),((Input!$N$158+Input!$N$124)*$N$7)-SUM($N684:AP684),((Input!$N$158+Input!$N$124)*$N$7)/A16taxstdlife))</f>
        <v>n/a</v>
      </c>
      <c r="AR684" s="161" t="str">
        <f>IF(A16taxstdlife="n/a","n/a",IF(AR$3&gt;(A16taxstdlife+$E684),((Input!$N$158+Input!$N$124)*$N$7)-SUM($N684:AQ684),((Input!$N$158+Input!$N$124)*$N$7)/A16taxstdlife))</f>
        <v>n/a</v>
      </c>
      <c r="AS684" s="161" t="str">
        <f>IF(A16taxstdlife="n/a","n/a",IF(AS$3&gt;(A16taxstdlife+$E684),((Input!$N$158+Input!$N$124)*$N$7)-SUM($N684:AR684),((Input!$N$158+Input!$N$124)*$N$7)/A16taxstdlife))</f>
        <v>n/a</v>
      </c>
      <c r="AT684" s="161" t="str">
        <f>IF(A16taxstdlife="n/a","n/a",IF(AT$3&gt;(A16taxstdlife+$E684),((Input!$N$158+Input!$N$124)*$N$7)-SUM($N684:AS684),((Input!$N$158+Input!$N$124)*$N$7)/A16taxstdlife))</f>
        <v>n/a</v>
      </c>
      <c r="AU684" s="161" t="str">
        <f>IF(A16taxstdlife="n/a","n/a",IF(AU$3&gt;(A16taxstdlife+$E684),((Input!$N$158+Input!$N$124)*$N$7)-SUM($N684:AT684),((Input!$N$158+Input!$N$124)*$N$7)/A16taxstdlife))</f>
        <v>n/a</v>
      </c>
      <c r="AV684" s="161" t="str">
        <f>IF(A16taxstdlife="n/a","n/a",IF(AV$3&gt;(A16taxstdlife+$E684),((Input!$N$158+Input!$N$124)*$N$7)-SUM($N684:AU684),((Input!$N$158+Input!$N$124)*$N$7)/A16taxstdlife))</f>
        <v>n/a</v>
      </c>
      <c r="AW684" s="161" t="str">
        <f>IF(A16taxstdlife="n/a","n/a",IF(AW$3&gt;(A16taxstdlife+$E684),((Input!$N$158+Input!$N$124)*$N$7)-SUM($N684:AV684),((Input!$N$158+Input!$N$124)*$N$7)/A16taxstdlife))</f>
        <v>n/a</v>
      </c>
      <c r="AX684" s="161" t="str">
        <f>IF(A16taxstdlife="n/a","n/a",IF(AX$3&gt;(A16taxstdlife+$E684),((Input!$N$158+Input!$N$124)*$N$7)-SUM($N684:AW684),((Input!$N$158+Input!$N$124)*$N$7)/A16taxstdlife))</f>
        <v>n/a</v>
      </c>
      <c r="AY684" s="161" t="str">
        <f>IF(A16taxstdlife="n/a","n/a",IF(AY$3&gt;(A16taxstdlife+$E684),((Input!$N$158+Input!$N$124)*$N$7)-SUM($N684:AX684),((Input!$N$158+Input!$N$124)*$N$7)/A16taxstdlife))</f>
        <v>n/a</v>
      </c>
      <c r="AZ684" s="161" t="str">
        <f>IF(A16taxstdlife="n/a","n/a",IF(AZ$3&gt;(A16taxstdlife+$E684),((Input!$N$158+Input!$N$124)*$N$7)-SUM($N684:AY684),((Input!$N$158+Input!$N$124)*$N$7)/A16taxstdlife))</f>
        <v>n/a</v>
      </c>
      <c r="BA684" s="161" t="str">
        <f>IF(A16taxstdlife="n/a","n/a",IF(BA$3&gt;(A16taxstdlife+$E684),((Input!$N$158+Input!$N$124)*$N$7)-SUM($N684:AZ684),((Input!$N$158+Input!$N$124)*$N$7)/A16taxstdlife))</f>
        <v>n/a</v>
      </c>
      <c r="BB684" s="161" t="str">
        <f>IF(A16taxstdlife="n/a","n/a",IF(BB$3&gt;(A16taxstdlife+$E684),((Input!$N$158+Input!$N$124)*$N$7)-SUM($N684:BA684),((Input!$N$158+Input!$N$124)*$N$7)/A16taxstdlife))</f>
        <v>n/a</v>
      </c>
      <c r="BC684" s="161" t="str">
        <f>IF(A16taxstdlife="n/a","n/a",IF(BC$3&gt;(A16taxstdlife+$E684),((Input!$N$158+Input!$N$124)*$N$7)-SUM($N684:BB684),((Input!$N$158+Input!$N$124)*$N$7)/A16taxstdlife))</f>
        <v>n/a</v>
      </c>
      <c r="BD684" s="161" t="str">
        <f>IF(A16taxstdlife="n/a","n/a",IF(BD$3&gt;(A16taxstdlife+$E684),((Input!$N$158+Input!$N$124)*$N$7)-SUM($N684:BC684),((Input!$N$158+Input!$N$124)*$N$7)/A16taxstdlife))</f>
        <v>n/a</v>
      </c>
      <c r="BE684" s="161" t="str">
        <f>IF(A16taxstdlife="n/a","n/a",IF(BE$3&gt;(A16taxstdlife+$E684),((Input!$N$158+Input!$N$124)*$N$7)-SUM($N684:BD684),((Input!$N$158+Input!$N$124)*$N$7)/A16taxstdlife))</f>
        <v>n/a</v>
      </c>
      <c r="BF684" s="161" t="str">
        <f>IF(A16taxstdlife="n/a","n/a",IF(BF$3&gt;(A16taxstdlife+$E684),((Input!$N$158+Input!$N$124)*$N$7)-SUM($N684:BE684),((Input!$N$158+Input!$N$124)*$N$7)/A16taxstdlife))</f>
        <v>n/a</v>
      </c>
      <c r="BG684" s="161" t="str">
        <f>IF(A16taxstdlife="n/a","n/a",IF(BG$3&gt;(A16taxstdlife+$E684),((Input!$N$158+Input!$N$124)*$N$7)-SUM($N684:BF684),((Input!$N$158+Input!$N$124)*$N$7)/A16taxstdlife))</f>
        <v>n/a</v>
      </c>
      <c r="BH684" s="161" t="str">
        <f>IF(A16taxstdlife="n/a","n/a",IF(BH$3&gt;(A16taxstdlife+$E684),((Input!$N$158+Input!$N$124)*$N$7)-SUM($N684:BG684),((Input!$N$158+Input!$N$124)*$N$7)/A16taxstdlife))</f>
        <v>n/a</v>
      </c>
      <c r="BI684" s="161" t="str">
        <f>IF(A16taxstdlife="n/a","n/a",IF(BI$3&gt;(A16taxstdlife+$E684),((Input!$N$158+Input!$N$124)*$N$7)-SUM($N684:BH684),((Input!$N$158+Input!$N$124)*$N$7)/A16taxstdlife))</f>
        <v>n/a</v>
      </c>
      <c r="BJ684" s="19"/>
      <c r="BK684" s="19"/>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s="5" customFormat="1" hidden="1" outlineLevel="2" x14ac:dyDescent="0.2">
      <c r="A685" s="19"/>
      <c r="B685" s="19"/>
      <c r="C685" s="35"/>
      <c r="D685" s="469"/>
      <c r="E685" s="281">
        <v>9</v>
      </c>
      <c r="F685" s="37"/>
      <c r="G685" s="305"/>
      <c r="H685" s="307"/>
      <c r="I685" s="307"/>
      <c r="J685" s="307"/>
      <c r="K685" s="307"/>
      <c r="L685" s="307"/>
      <c r="M685" s="307"/>
      <c r="N685" s="307"/>
      <c r="O685" s="306"/>
      <c r="P685" s="161" t="str">
        <f>IF(A16taxstdlife="n/a","n/a",IF(P$3&gt;(A16taxstdlife+$E685),((Input!$O$158+Input!$O$124)*$O$7)-SUM($O685:O685),((Input!$O$158+Input!$O$124)*$O$7)/A16taxstdlife))</f>
        <v>n/a</v>
      </c>
      <c r="Q685" s="161" t="str">
        <f>IF(A16taxstdlife="n/a","n/a",IF(Q$3&gt;(A16taxstdlife+$E685),((Input!$O$158+Input!$O$124)*$O$7)-SUM($O685:P685),((Input!$O$158+Input!$O$124)*$O$7)/A16taxstdlife))</f>
        <v>n/a</v>
      </c>
      <c r="R685" s="161" t="str">
        <f>IF(A16taxstdlife="n/a","n/a",IF(R$3&gt;(A16taxstdlife+$E685),((Input!$O$158+Input!$O$124)*$O$7)-SUM($O685:Q685),((Input!$O$158+Input!$O$124)*$O$7)/A16taxstdlife))</f>
        <v>n/a</v>
      </c>
      <c r="S685" s="161" t="str">
        <f>IF(A16taxstdlife="n/a","n/a",IF(S$3&gt;(A16taxstdlife+$E685),((Input!$O$158+Input!$O$124)*$O$7)-SUM($O685:R685),((Input!$O$158+Input!$O$124)*$O$7)/A16taxstdlife))</f>
        <v>n/a</v>
      </c>
      <c r="T685" s="161" t="str">
        <f>IF(A16taxstdlife="n/a","n/a",IF(T$3&gt;(A16taxstdlife+$E685),((Input!$O$158+Input!$O$124)*$O$7)-SUM($O685:S685),((Input!$O$158+Input!$O$124)*$O$7)/A16taxstdlife))</f>
        <v>n/a</v>
      </c>
      <c r="U685" s="161" t="str">
        <f>IF(A16taxstdlife="n/a","n/a",IF(U$3&gt;(A16taxstdlife+$E685),((Input!$O$158+Input!$O$124)*$O$7)-SUM($O685:T685),((Input!$O$158+Input!$O$124)*$O$7)/A16taxstdlife))</f>
        <v>n/a</v>
      </c>
      <c r="V685" s="161" t="str">
        <f>IF(A16taxstdlife="n/a","n/a",IF(V$3&gt;(A16taxstdlife+$E685),((Input!$O$158+Input!$O$124)*$O$7)-SUM($O685:U685),((Input!$O$158+Input!$O$124)*$O$7)/A16taxstdlife))</f>
        <v>n/a</v>
      </c>
      <c r="W685" s="161" t="str">
        <f>IF(A16taxstdlife="n/a","n/a",IF(W$3&gt;(A16taxstdlife+$E685),((Input!$O$158+Input!$O$124)*$O$7)-SUM($O685:V685),((Input!$O$158+Input!$O$124)*$O$7)/A16taxstdlife))</f>
        <v>n/a</v>
      </c>
      <c r="X685" s="161" t="str">
        <f>IF(A16taxstdlife="n/a","n/a",IF(X$3&gt;(A16taxstdlife+$E685),((Input!$O$158+Input!$O$124)*$O$7)-SUM($O685:W685),((Input!$O$158+Input!$O$124)*$O$7)/A16taxstdlife))</f>
        <v>n/a</v>
      </c>
      <c r="Y685" s="161" t="str">
        <f>IF(A16taxstdlife="n/a","n/a",IF(Y$3&gt;(A16taxstdlife+$E685),((Input!$O$158+Input!$O$124)*$O$7)-SUM($O685:X685),((Input!$O$158+Input!$O$124)*$O$7)/A16taxstdlife))</f>
        <v>n/a</v>
      </c>
      <c r="Z685" s="161" t="str">
        <f>IF(A16taxstdlife="n/a","n/a",IF(Z$3&gt;(A16taxstdlife+$E685),((Input!$O$158+Input!$O$124)*$O$7)-SUM($O685:Y685),((Input!$O$158+Input!$O$124)*$O$7)/A16taxstdlife))</f>
        <v>n/a</v>
      </c>
      <c r="AA685" s="161" t="str">
        <f>IF(A16taxstdlife="n/a","n/a",IF(AA$3&gt;(A16taxstdlife+$E685),((Input!$O$158+Input!$O$124)*$O$7)-SUM($O685:Z685),((Input!$O$158+Input!$O$124)*$O$7)/A16taxstdlife))</f>
        <v>n/a</v>
      </c>
      <c r="AB685" s="161" t="str">
        <f>IF(A16taxstdlife="n/a","n/a",IF(AB$3&gt;(A16taxstdlife+$E685),((Input!$O$158+Input!$O$124)*$O$7)-SUM($O685:AA685),((Input!$O$158+Input!$O$124)*$O$7)/A16taxstdlife))</f>
        <v>n/a</v>
      </c>
      <c r="AC685" s="161" t="str">
        <f>IF(A16taxstdlife="n/a","n/a",IF(AC$3&gt;(A16taxstdlife+$E685),((Input!$O$158+Input!$O$124)*$O$7)-SUM($O685:AB685),((Input!$O$158+Input!$O$124)*$O$7)/A16taxstdlife))</f>
        <v>n/a</v>
      </c>
      <c r="AD685" s="161" t="str">
        <f>IF(A16taxstdlife="n/a","n/a",IF(AD$3&gt;(A16taxstdlife+$E685),((Input!$O$158+Input!$O$124)*$O$7)-SUM($O685:AC685),((Input!$O$158+Input!$O$124)*$O$7)/A16taxstdlife))</f>
        <v>n/a</v>
      </c>
      <c r="AE685" s="161" t="str">
        <f>IF(A16taxstdlife="n/a","n/a",IF(AE$3&gt;(A16taxstdlife+$E685),((Input!$O$158+Input!$O$124)*$O$7)-SUM($O685:AD685),((Input!$O$158+Input!$O$124)*$O$7)/A16taxstdlife))</f>
        <v>n/a</v>
      </c>
      <c r="AF685" s="161" t="str">
        <f>IF(A16taxstdlife="n/a","n/a",IF(AF$3&gt;(A16taxstdlife+$E685),((Input!$O$158+Input!$O$124)*$O$7)-SUM($O685:AE685),((Input!$O$158+Input!$O$124)*$O$7)/A16taxstdlife))</f>
        <v>n/a</v>
      </c>
      <c r="AG685" s="161" t="str">
        <f>IF(A16taxstdlife="n/a","n/a",IF(AG$3&gt;(A16taxstdlife+$E685),((Input!$O$158+Input!$O$124)*$O$7)-SUM($O685:AF685),((Input!$O$158+Input!$O$124)*$O$7)/A16taxstdlife))</f>
        <v>n/a</v>
      </c>
      <c r="AH685" s="161" t="str">
        <f>IF(A16taxstdlife="n/a","n/a",IF(AH$3&gt;(A16taxstdlife+$E685),((Input!$O$158+Input!$O$124)*$O$7)-SUM($O685:AG685),((Input!$O$158+Input!$O$124)*$O$7)/A16taxstdlife))</f>
        <v>n/a</v>
      </c>
      <c r="AI685" s="161" t="str">
        <f>IF(A16taxstdlife="n/a","n/a",IF(AI$3&gt;(A16taxstdlife+$E685),((Input!$O$158+Input!$O$124)*$O$7)-SUM($O685:AH685),((Input!$O$158+Input!$O$124)*$O$7)/A16taxstdlife))</f>
        <v>n/a</v>
      </c>
      <c r="AJ685" s="161" t="str">
        <f>IF(A16taxstdlife="n/a","n/a",IF(AJ$3&gt;(A16taxstdlife+$E685),((Input!$O$158+Input!$O$124)*$O$7)-SUM($O685:AI685),((Input!$O$158+Input!$O$124)*$O$7)/A16taxstdlife))</f>
        <v>n/a</v>
      </c>
      <c r="AK685" s="161" t="str">
        <f>IF(A16taxstdlife="n/a","n/a",IF(AK$3&gt;(A16taxstdlife+$E685),((Input!$O$158+Input!$O$124)*$O$7)-SUM($O685:AJ685),((Input!$O$158+Input!$O$124)*$O$7)/A16taxstdlife))</f>
        <v>n/a</v>
      </c>
      <c r="AL685" s="161" t="str">
        <f>IF(A16taxstdlife="n/a","n/a",IF(AL$3&gt;(A16taxstdlife+$E685),((Input!$O$158+Input!$O$124)*$O$7)-SUM($O685:AK685),((Input!$O$158+Input!$O$124)*$O$7)/A16taxstdlife))</f>
        <v>n/a</v>
      </c>
      <c r="AM685" s="161" t="str">
        <f>IF(A16taxstdlife="n/a","n/a",IF(AM$3&gt;(A16taxstdlife+$E685),((Input!$O$158+Input!$O$124)*$O$7)-SUM($O685:AL685),((Input!$O$158+Input!$O$124)*$O$7)/A16taxstdlife))</f>
        <v>n/a</v>
      </c>
      <c r="AN685" s="161" t="str">
        <f>IF(A16taxstdlife="n/a","n/a",IF(AN$3&gt;(A16taxstdlife+$E685),((Input!$O$158+Input!$O$124)*$O$7)-SUM($O685:AM685),((Input!$O$158+Input!$O$124)*$O$7)/A16taxstdlife))</f>
        <v>n/a</v>
      </c>
      <c r="AO685" s="161" t="str">
        <f>IF(A16taxstdlife="n/a","n/a",IF(AO$3&gt;(A16taxstdlife+$E685),((Input!$O$158+Input!$O$124)*$O$7)-SUM($O685:AN685),((Input!$O$158+Input!$O$124)*$O$7)/A16taxstdlife))</f>
        <v>n/a</v>
      </c>
      <c r="AP685" s="161" t="str">
        <f>IF(A16taxstdlife="n/a","n/a",IF(AP$3&gt;(A16taxstdlife+$E685),((Input!$O$158+Input!$O$124)*$O$7)-SUM($O685:AO685),((Input!$O$158+Input!$O$124)*$O$7)/A16taxstdlife))</f>
        <v>n/a</v>
      </c>
      <c r="AQ685" s="161" t="str">
        <f>IF(A16taxstdlife="n/a","n/a",IF(AQ$3&gt;(A16taxstdlife+$E685),((Input!$O$158+Input!$O$124)*$O$7)-SUM($O685:AP685),((Input!$O$158+Input!$O$124)*$O$7)/A16taxstdlife))</f>
        <v>n/a</v>
      </c>
      <c r="AR685" s="161" t="str">
        <f>IF(A16taxstdlife="n/a","n/a",IF(AR$3&gt;(A16taxstdlife+$E685),((Input!$O$158+Input!$O$124)*$O$7)-SUM($O685:AQ685),((Input!$O$158+Input!$O$124)*$O$7)/A16taxstdlife))</f>
        <v>n/a</v>
      </c>
      <c r="AS685" s="161" t="str">
        <f>IF(A16taxstdlife="n/a","n/a",IF(AS$3&gt;(A16taxstdlife+$E685),((Input!$O$158+Input!$O$124)*$O$7)-SUM($O685:AR685),((Input!$O$158+Input!$O$124)*$O$7)/A16taxstdlife))</f>
        <v>n/a</v>
      </c>
      <c r="AT685" s="161" t="str">
        <f>IF(A16taxstdlife="n/a","n/a",IF(AT$3&gt;(A16taxstdlife+$E685),((Input!$O$158+Input!$O$124)*$O$7)-SUM($O685:AS685),((Input!$O$158+Input!$O$124)*$O$7)/A16taxstdlife))</f>
        <v>n/a</v>
      </c>
      <c r="AU685" s="161" t="str">
        <f>IF(A16taxstdlife="n/a","n/a",IF(AU$3&gt;(A16taxstdlife+$E685),((Input!$O$158+Input!$O$124)*$O$7)-SUM($O685:AT685),((Input!$O$158+Input!$O$124)*$O$7)/A16taxstdlife))</f>
        <v>n/a</v>
      </c>
      <c r="AV685" s="161" t="str">
        <f>IF(A16taxstdlife="n/a","n/a",IF(AV$3&gt;(A16taxstdlife+$E685),((Input!$O$158+Input!$O$124)*$O$7)-SUM($O685:AU685),((Input!$O$158+Input!$O$124)*$O$7)/A16taxstdlife))</f>
        <v>n/a</v>
      </c>
      <c r="AW685" s="161" t="str">
        <f>IF(A16taxstdlife="n/a","n/a",IF(AW$3&gt;(A16taxstdlife+$E685),((Input!$O$158+Input!$O$124)*$O$7)-SUM($O685:AV685),((Input!$O$158+Input!$O$124)*$O$7)/A16taxstdlife))</f>
        <v>n/a</v>
      </c>
      <c r="AX685" s="161" t="str">
        <f>IF(A16taxstdlife="n/a","n/a",IF(AX$3&gt;(A16taxstdlife+$E685),((Input!$O$158+Input!$O$124)*$O$7)-SUM($O685:AW685),((Input!$O$158+Input!$O$124)*$O$7)/A16taxstdlife))</f>
        <v>n/a</v>
      </c>
      <c r="AY685" s="161" t="str">
        <f>IF(A16taxstdlife="n/a","n/a",IF(AY$3&gt;(A16taxstdlife+$E685),((Input!$O$158+Input!$O$124)*$O$7)-SUM($O685:AX685),((Input!$O$158+Input!$O$124)*$O$7)/A16taxstdlife))</f>
        <v>n/a</v>
      </c>
      <c r="AZ685" s="161" t="str">
        <f>IF(A16taxstdlife="n/a","n/a",IF(AZ$3&gt;(A16taxstdlife+$E685),((Input!$O$158+Input!$O$124)*$O$7)-SUM($O685:AY685),((Input!$O$158+Input!$O$124)*$O$7)/A16taxstdlife))</f>
        <v>n/a</v>
      </c>
      <c r="BA685" s="161" t="str">
        <f>IF(A16taxstdlife="n/a","n/a",IF(BA$3&gt;(A16taxstdlife+$E685),((Input!$O$158+Input!$O$124)*$O$7)-SUM($O685:AZ685),((Input!$O$158+Input!$O$124)*$O$7)/A16taxstdlife))</f>
        <v>n/a</v>
      </c>
      <c r="BB685" s="161" t="str">
        <f>IF(A16taxstdlife="n/a","n/a",IF(BB$3&gt;(A16taxstdlife+$E685),((Input!$O$158+Input!$O$124)*$O$7)-SUM($O685:BA685),((Input!$O$158+Input!$O$124)*$O$7)/A16taxstdlife))</f>
        <v>n/a</v>
      </c>
      <c r="BC685" s="161" t="str">
        <f>IF(A16taxstdlife="n/a","n/a",IF(BC$3&gt;(A16taxstdlife+$E685),((Input!$O$158+Input!$O$124)*$O$7)-SUM($O685:BB685),((Input!$O$158+Input!$O$124)*$O$7)/A16taxstdlife))</f>
        <v>n/a</v>
      </c>
      <c r="BD685" s="161" t="str">
        <f>IF(A16taxstdlife="n/a","n/a",IF(BD$3&gt;(A16taxstdlife+$E685),((Input!$O$158+Input!$O$124)*$O$7)-SUM($O685:BC685),((Input!$O$158+Input!$O$124)*$O$7)/A16taxstdlife))</f>
        <v>n/a</v>
      </c>
      <c r="BE685" s="161" t="str">
        <f>IF(A16taxstdlife="n/a","n/a",IF(BE$3&gt;(A16taxstdlife+$E685),((Input!$O$158+Input!$O$124)*$O$7)-SUM($O685:BD685),((Input!$O$158+Input!$O$124)*$O$7)/A16taxstdlife))</f>
        <v>n/a</v>
      </c>
      <c r="BF685" s="161" t="str">
        <f>IF(A16taxstdlife="n/a","n/a",IF(BF$3&gt;(A16taxstdlife+$E685),((Input!$O$158+Input!$O$124)*$O$7)-SUM($O685:BE685),((Input!$O$158+Input!$O$124)*$O$7)/A16taxstdlife))</f>
        <v>n/a</v>
      </c>
      <c r="BG685" s="161" t="str">
        <f>IF(A16taxstdlife="n/a","n/a",IF(BG$3&gt;(A16taxstdlife+$E685),((Input!$O$158+Input!$O$124)*$O$7)-SUM($O685:BF685),((Input!$O$158+Input!$O$124)*$O$7)/A16taxstdlife))</f>
        <v>n/a</v>
      </c>
      <c r="BH685" s="161" t="str">
        <f>IF(A16taxstdlife="n/a","n/a",IF(BH$3&gt;(A16taxstdlife+$E685),((Input!$O$158+Input!$O$124)*$O$7)-SUM($O685:BG685),((Input!$O$158+Input!$O$124)*$O$7)/A16taxstdlife))</f>
        <v>n/a</v>
      </c>
      <c r="BI685" s="161" t="str">
        <f>IF(A16taxstdlife="n/a","n/a",IF(BI$3&gt;(A16taxstdlife+$E685),((Input!$O$158+Input!$O$124)*$O$7)-SUM($O685:BH685),((Input!$O$158+Input!$O$124)*$O$7)/A16taxstdlife))</f>
        <v>n/a</v>
      </c>
      <c r="BJ685" s="19"/>
      <c r="BK685" s="19"/>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s="5" customFormat="1" hidden="1" outlineLevel="2" x14ac:dyDescent="0.2">
      <c r="A686" s="19"/>
      <c r="B686" s="19"/>
      <c r="C686" s="35"/>
      <c r="D686" s="469"/>
      <c r="E686" s="282">
        <v>10</v>
      </c>
      <c r="F686" s="37"/>
      <c r="G686" s="305"/>
      <c r="H686" s="307"/>
      <c r="I686" s="307"/>
      <c r="J686" s="307"/>
      <c r="K686" s="307"/>
      <c r="L686" s="307"/>
      <c r="M686" s="307"/>
      <c r="N686" s="307"/>
      <c r="O686" s="307"/>
      <c r="P686" s="306"/>
      <c r="Q686" s="161" t="str">
        <f>IF(A16taxstdlife="n/a","n/a",IF(Q$3&gt;(A16taxstdlife+$E686),((Input!$P$158+Input!$P$124)*$P$7)-SUM($P686:P686),((Input!$P$158+Input!$P$124)*$P$7)/A16taxstdlife))</f>
        <v>n/a</v>
      </c>
      <c r="R686" s="161" t="str">
        <f>IF(A16taxstdlife="n/a","n/a",IF(R$3&gt;(A16taxstdlife+$E686),((Input!$P$158+Input!$P$124)*$P$7)-SUM($P686:Q686),((Input!$P$158+Input!$P$124)*$P$7)/A16taxstdlife))</f>
        <v>n/a</v>
      </c>
      <c r="S686" s="161" t="str">
        <f>IF(A16taxstdlife="n/a","n/a",IF(S$3&gt;(A16taxstdlife+$E686),((Input!$P$158+Input!$P$124)*$P$7)-SUM($P686:R686),((Input!$P$158+Input!$P$124)*$P$7)/A16taxstdlife))</f>
        <v>n/a</v>
      </c>
      <c r="T686" s="161" t="str">
        <f>IF(A16taxstdlife="n/a","n/a",IF(T$3&gt;(A16taxstdlife+$E686),((Input!$P$158+Input!$P$124)*$P$7)-SUM($P686:S686),((Input!$P$158+Input!$P$124)*$P$7)/A16taxstdlife))</f>
        <v>n/a</v>
      </c>
      <c r="U686" s="161" t="str">
        <f>IF(A16taxstdlife="n/a","n/a",IF(U$3&gt;(A16taxstdlife+$E686),((Input!$P$158+Input!$P$124)*$P$7)-SUM($P686:T686),((Input!$P$158+Input!$P$124)*$P$7)/A16taxstdlife))</f>
        <v>n/a</v>
      </c>
      <c r="V686" s="161" t="str">
        <f>IF(A16taxstdlife="n/a","n/a",IF(V$3&gt;(A16taxstdlife+$E686),((Input!$P$158+Input!$P$124)*$P$7)-SUM($P686:U686),((Input!$P$158+Input!$P$124)*$P$7)/A16taxstdlife))</f>
        <v>n/a</v>
      </c>
      <c r="W686" s="161" t="str">
        <f>IF(A16taxstdlife="n/a","n/a",IF(W$3&gt;(A16taxstdlife+$E686),((Input!$P$158+Input!$P$124)*$P$7)-SUM($P686:V686),((Input!$P$158+Input!$P$124)*$P$7)/A16taxstdlife))</f>
        <v>n/a</v>
      </c>
      <c r="X686" s="161" t="str">
        <f>IF(A16taxstdlife="n/a","n/a",IF(X$3&gt;(A16taxstdlife+$E686),((Input!$P$158+Input!$P$124)*$P$7)-SUM($P686:W686),((Input!$P$158+Input!$P$124)*$P$7)/A16taxstdlife))</f>
        <v>n/a</v>
      </c>
      <c r="Y686" s="161" t="str">
        <f>IF(A16taxstdlife="n/a","n/a",IF(Y$3&gt;(A16taxstdlife+$E686),((Input!$P$158+Input!$P$124)*$P$7)-SUM($P686:X686),((Input!$P$158+Input!$P$124)*$P$7)/A16taxstdlife))</f>
        <v>n/a</v>
      </c>
      <c r="Z686" s="161" t="str">
        <f>IF(A16taxstdlife="n/a","n/a",IF(Z$3&gt;(A16taxstdlife+$E686),((Input!$P$158+Input!$P$124)*$P$7)-SUM($P686:Y686),((Input!$P$158+Input!$P$124)*$P$7)/A16taxstdlife))</f>
        <v>n/a</v>
      </c>
      <c r="AA686" s="161" t="str">
        <f>IF(A16taxstdlife="n/a","n/a",IF(AA$3&gt;(A16taxstdlife+$E686),((Input!$P$158+Input!$P$124)*$P$7)-SUM($P686:Z686),((Input!$P$158+Input!$P$124)*$P$7)/A16taxstdlife))</f>
        <v>n/a</v>
      </c>
      <c r="AB686" s="161" t="str">
        <f>IF(A16taxstdlife="n/a","n/a",IF(AB$3&gt;(A16taxstdlife+$E686),((Input!$P$158+Input!$P$124)*$P$7)-SUM($P686:AA686),((Input!$P$158+Input!$P$124)*$P$7)/A16taxstdlife))</f>
        <v>n/a</v>
      </c>
      <c r="AC686" s="161" t="str">
        <f>IF(A16taxstdlife="n/a","n/a",IF(AC$3&gt;(A16taxstdlife+$E686),((Input!$P$158+Input!$P$124)*$P$7)-SUM($P686:AB686),((Input!$P$158+Input!$P$124)*$P$7)/A16taxstdlife))</f>
        <v>n/a</v>
      </c>
      <c r="AD686" s="161" t="str">
        <f>IF(A16taxstdlife="n/a","n/a",IF(AD$3&gt;(A16taxstdlife+$E686),((Input!$P$158+Input!$P$124)*$P$7)-SUM($P686:AC686),((Input!$P$158+Input!$P$124)*$P$7)/A16taxstdlife))</f>
        <v>n/a</v>
      </c>
      <c r="AE686" s="161" t="str">
        <f>IF(A16taxstdlife="n/a","n/a",IF(AE$3&gt;(A16taxstdlife+$E686),((Input!$P$158+Input!$P$124)*$P$7)-SUM($P686:AD686),((Input!$P$158+Input!$P$124)*$P$7)/A16taxstdlife))</f>
        <v>n/a</v>
      </c>
      <c r="AF686" s="161" t="str">
        <f>IF(A16taxstdlife="n/a","n/a",IF(AF$3&gt;(A16taxstdlife+$E686),((Input!$P$158+Input!$P$124)*$P$7)-SUM($P686:AE686),((Input!$P$158+Input!$P$124)*$P$7)/A16taxstdlife))</f>
        <v>n/a</v>
      </c>
      <c r="AG686" s="161" t="str">
        <f>IF(A16taxstdlife="n/a","n/a",IF(AG$3&gt;(A16taxstdlife+$E686),((Input!$P$158+Input!$P$124)*$P$7)-SUM($P686:AF686),((Input!$P$158+Input!$P$124)*$P$7)/A16taxstdlife))</f>
        <v>n/a</v>
      </c>
      <c r="AH686" s="161" t="str">
        <f>IF(A16taxstdlife="n/a","n/a",IF(AH$3&gt;(A16taxstdlife+$E686),((Input!$P$158+Input!$P$124)*$P$7)-SUM($P686:AG686),((Input!$P$158+Input!$P$124)*$P$7)/A16taxstdlife))</f>
        <v>n/a</v>
      </c>
      <c r="AI686" s="161" t="str">
        <f>IF(A16taxstdlife="n/a","n/a",IF(AI$3&gt;(A16taxstdlife+$E686),((Input!$P$158+Input!$P$124)*$P$7)-SUM($P686:AH686),((Input!$P$158+Input!$P$124)*$P$7)/A16taxstdlife))</f>
        <v>n/a</v>
      </c>
      <c r="AJ686" s="161" t="str">
        <f>IF(A16taxstdlife="n/a","n/a",IF(AJ$3&gt;(A16taxstdlife+$E686),((Input!$P$158+Input!$P$124)*$P$7)-SUM($P686:AI686),((Input!$P$158+Input!$P$124)*$P$7)/A16taxstdlife))</f>
        <v>n/a</v>
      </c>
      <c r="AK686" s="161" t="str">
        <f>IF(A16taxstdlife="n/a","n/a",IF(AK$3&gt;(A16taxstdlife+$E686),((Input!$P$158+Input!$P$124)*$P$7)-SUM($P686:AJ686),((Input!$P$158+Input!$P$124)*$P$7)/A16taxstdlife))</f>
        <v>n/a</v>
      </c>
      <c r="AL686" s="161" t="str">
        <f>IF(A16taxstdlife="n/a","n/a",IF(AL$3&gt;(A16taxstdlife+$E686),((Input!$P$158+Input!$P$124)*$P$7)-SUM($P686:AK686),((Input!$P$158+Input!$P$124)*$P$7)/A16taxstdlife))</f>
        <v>n/a</v>
      </c>
      <c r="AM686" s="161" t="str">
        <f>IF(A16taxstdlife="n/a","n/a",IF(AM$3&gt;(A16taxstdlife+$E686),((Input!$P$158+Input!$P$124)*$P$7)-SUM($P686:AL686),((Input!$P$158+Input!$P$124)*$P$7)/A16taxstdlife))</f>
        <v>n/a</v>
      </c>
      <c r="AN686" s="161" t="str">
        <f>IF(A16taxstdlife="n/a","n/a",IF(AN$3&gt;(A16taxstdlife+$E686),((Input!$P$158+Input!$P$124)*$P$7)-SUM($P686:AM686),((Input!$P$158+Input!$P$124)*$P$7)/A16taxstdlife))</f>
        <v>n/a</v>
      </c>
      <c r="AO686" s="161" t="str">
        <f>IF(A16taxstdlife="n/a","n/a",IF(AO$3&gt;(A16taxstdlife+$E686),((Input!$P$158+Input!$P$124)*$P$7)-SUM($P686:AN686),((Input!$P$158+Input!$P$124)*$P$7)/A16taxstdlife))</f>
        <v>n/a</v>
      </c>
      <c r="AP686" s="161" t="str">
        <f>IF(A16taxstdlife="n/a","n/a",IF(AP$3&gt;(A16taxstdlife+$E686),((Input!$P$158+Input!$P$124)*$P$7)-SUM($P686:AO686),((Input!$P$158+Input!$P$124)*$P$7)/A16taxstdlife))</f>
        <v>n/a</v>
      </c>
      <c r="AQ686" s="161" t="str">
        <f>IF(A16taxstdlife="n/a","n/a",IF(AQ$3&gt;(A16taxstdlife+$E686),((Input!$P$158+Input!$P$124)*$P$7)-SUM($P686:AP686),((Input!$P$158+Input!$P$124)*$P$7)/A16taxstdlife))</f>
        <v>n/a</v>
      </c>
      <c r="AR686" s="161" t="str">
        <f>IF(A16taxstdlife="n/a","n/a",IF(AR$3&gt;(A16taxstdlife+$E686),((Input!$P$158+Input!$P$124)*$P$7)-SUM($P686:AQ686),((Input!$P$158+Input!$P$124)*$P$7)/A16taxstdlife))</f>
        <v>n/a</v>
      </c>
      <c r="AS686" s="161" t="str">
        <f>IF(A16taxstdlife="n/a","n/a",IF(AS$3&gt;(A16taxstdlife+$E686),((Input!$P$158+Input!$P$124)*$P$7)-SUM($P686:AR686),((Input!$P$158+Input!$P$124)*$P$7)/A16taxstdlife))</f>
        <v>n/a</v>
      </c>
      <c r="AT686" s="161" t="str">
        <f>IF(A16taxstdlife="n/a","n/a",IF(AT$3&gt;(A16taxstdlife+$E686),((Input!$P$158+Input!$P$124)*$P$7)-SUM($P686:AS686),((Input!$P$158+Input!$P$124)*$P$7)/A16taxstdlife))</f>
        <v>n/a</v>
      </c>
      <c r="AU686" s="161" t="str">
        <f>IF(A16taxstdlife="n/a","n/a",IF(AU$3&gt;(A16taxstdlife+$E686),((Input!$P$158+Input!$P$124)*$P$7)-SUM($P686:AT686),((Input!$P$158+Input!$P$124)*$P$7)/A16taxstdlife))</f>
        <v>n/a</v>
      </c>
      <c r="AV686" s="161" t="str">
        <f>IF(A16taxstdlife="n/a","n/a",IF(AV$3&gt;(A16taxstdlife+$E686),((Input!$P$158+Input!$P$124)*$P$7)-SUM($P686:AU686),((Input!$P$158+Input!$P$124)*$P$7)/A16taxstdlife))</f>
        <v>n/a</v>
      </c>
      <c r="AW686" s="161" t="str">
        <f>IF(A16taxstdlife="n/a","n/a",IF(AW$3&gt;(A16taxstdlife+$E686),((Input!$P$158+Input!$P$124)*$P$7)-SUM($P686:AV686),((Input!$P$158+Input!$P$124)*$P$7)/A16taxstdlife))</f>
        <v>n/a</v>
      </c>
      <c r="AX686" s="161" t="str">
        <f>IF(A16taxstdlife="n/a","n/a",IF(AX$3&gt;(A16taxstdlife+$E686),((Input!$P$158+Input!$P$124)*$P$7)-SUM($P686:AW686),((Input!$P$158+Input!$P$124)*$P$7)/A16taxstdlife))</f>
        <v>n/a</v>
      </c>
      <c r="AY686" s="161" t="str">
        <f>IF(A16taxstdlife="n/a","n/a",IF(AY$3&gt;(A16taxstdlife+$E686),((Input!$P$158+Input!$P$124)*$P$7)-SUM($P686:AX686),((Input!$P$158+Input!$P$124)*$P$7)/A16taxstdlife))</f>
        <v>n/a</v>
      </c>
      <c r="AZ686" s="161" t="str">
        <f>IF(A16taxstdlife="n/a","n/a",IF(AZ$3&gt;(A16taxstdlife+$E686),((Input!$P$158+Input!$P$124)*$P$7)-SUM($P686:AY686),((Input!$P$158+Input!$P$124)*$P$7)/A16taxstdlife))</f>
        <v>n/a</v>
      </c>
      <c r="BA686" s="161" t="str">
        <f>IF(A16taxstdlife="n/a","n/a",IF(BA$3&gt;(A16taxstdlife+$E686),((Input!$P$158+Input!$P$124)*$P$7)-SUM($P686:AZ686),((Input!$P$158+Input!$P$124)*$P$7)/A16taxstdlife))</f>
        <v>n/a</v>
      </c>
      <c r="BB686" s="161" t="str">
        <f>IF(A16taxstdlife="n/a","n/a",IF(BB$3&gt;(A16taxstdlife+$E686),((Input!$P$158+Input!$P$124)*$P$7)-SUM($P686:BA686),((Input!$P$158+Input!$P$124)*$P$7)/A16taxstdlife))</f>
        <v>n/a</v>
      </c>
      <c r="BC686" s="161" t="str">
        <f>IF(A16taxstdlife="n/a","n/a",IF(BC$3&gt;(A16taxstdlife+$E686),((Input!$P$158+Input!$P$124)*$P$7)-SUM($P686:BB686),((Input!$P$158+Input!$P$124)*$P$7)/A16taxstdlife))</f>
        <v>n/a</v>
      </c>
      <c r="BD686" s="161" t="str">
        <f>IF(A16taxstdlife="n/a","n/a",IF(BD$3&gt;(A16taxstdlife+$E686),((Input!$P$158+Input!$P$124)*$P$7)-SUM($P686:BC686),((Input!$P$158+Input!$P$124)*$P$7)/A16taxstdlife))</f>
        <v>n/a</v>
      </c>
      <c r="BE686" s="161" t="str">
        <f>IF(A16taxstdlife="n/a","n/a",IF(BE$3&gt;(A16taxstdlife+$E686),((Input!$P$158+Input!$P$124)*$P$7)-SUM($P686:BD686),((Input!$P$158+Input!$P$124)*$P$7)/A16taxstdlife))</f>
        <v>n/a</v>
      </c>
      <c r="BF686" s="161" t="str">
        <f>IF(A16taxstdlife="n/a","n/a",IF(BF$3&gt;(A16taxstdlife+$E686),((Input!$P$158+Input!$P$124)*$P$7)-SUM($P686:BE686),((Input!$P$158+Input!$P$124)*$P$7)/A16taxstdlife))</f>
        <v>n/a</v>
      </c>
      <c r="BG686" s="161" t="str">
        <f>IF(A16taxstdlife="n/a","n/a",IF(BG$3&gt;(A16taxstdlife+$E686),((Input!$P$158+Input!$P$124)*$P$7)-SUM($P686:BF686),((Input!$P$158+Input!$P$124)*$P$7)/A16taxstdlife))</f>
        <v>n/a</v>
      </c>
      <c r="BH686" s="161" t="str">
        <f>IF(A16taxstdlife="n/a","n/a",IF(BH$3&gt;(A16taxstdlife+$E686),((Input!$P$158+Input!$P$124)*$P$7)-SUM($P686:BG686),((Input!$P$158+Input!$P$124)*$P$7)/A16taxstdlife))</f>
        <v>n/a</v>
      </c>
      <c r="BI686" s="161" t="str">
        <f>IF(A16taxstdlife="n/a","n/a",IF(BI$3&gt;(A16taxstdlife+$E686),((Input!$P$158+Input!$P$124)*$P$7)-SUM($P686:BH686),((Input!$P$158+Input!$P$124)*$P$7)/A16taxstdlife))</f>
        <v>n/a</v>
      </c>
      <c r="BJ686" s="19"/>
      <c r="BK686" s="19"/>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s="5" customFormat="1" hidden="1" outlineLevel="1" x14ac:dyDescent="0.2">
      <c r="A687" s="19"/>
      <c r="B687" s="19"/>
      <c r="C687" s="35" t="str">
        <f>Asset16</f>
        <v>Land (non-system)</v>
      </c>
      <c r="D687" s="19"/>
      <c r="E687" s="19"/>
      <c r="F687" s="32"/>
      <c r="G687" s="156">
        <f t="shared" ref="G687:AL687" si="136">SUM(G675:G686)</f>
        <v>0</v>
      </c>
      <c r="H687" s="156">
        <f t="shared" si="136"/>
        <v>0</v>
      </c>
      <c r="I687" s="156">
        <f t="shared" si="136"/>
        <v>0</v>
      </c>
      <c r="J687" s="156">
        <f t="shared" si="136"/>
        <v>0</v>
      </c>
      <c r="K687" s="156">
        <f t="shared" si="136"/>
        <v>0</v>
      </c>
      <c r="L687" s="156">
        <f t="shared" si="136"/>
        <v>0</v>
      </c>
      <c r="M687" s="156">
        <f t="shared" si="136"/>
        <v>0</v>
      </c>
      <c r="N687" s="156">
        <f t="shared" si="136"/>
        <v>0</v>
      </c>
      <c r="O687" s="156">
        <f t="shared" si="136"/>
        <v>0</v>
      </c>
      <c r="P687" s="156">
        <f t="shared" si="136"/>
        <v>0</v>
      </c>
      <c r="Q687" s="156">
        <f t="shared" si="136"/>
        <v>0</v>
      </c>
      <c r="R687" s="156">
        <f t="shared" si="136"/>
        <v>0</v>
      </c>
      <c r="S687" s="156">
        <f t="shared" si="136"/>
        <v>0</v>
      </c>
      <c r="T687" s="156">
        <f t="shared" si="136"/>
        <v>0</v>
      </c>
      <c r="U687" s="156">
        <f t="shared" si="136"/>
        <v>0</v>
      </c>
      <c r="V687" s="156">
        <f t="shared" si="136"/>
        <v>0</v>
      </c>
      <c r="W687" s="156">
        <f t="shared" si="136"/>
        <v>0</v>
      </c>
      <c r="X687" s="156">
        <f t="shared" si="136"/>
        <v>0</v>
      </c>
      <c r="Y687" s="156">
        <f t="shared" si="136"/>
        <v>0</v>
      </c>
      <c r="Z687" s="156">
        <f t="shared" si="136"/>
        <v>0</v>
      </c>
      <c r="AA687" s="156">
        <f t="shared" si="136"/>
        <v>0</v>
      </c>
      <c r="AB687" s="156">
        <f t="shared" si="136"/>
        <v>0</v>
      </c>
      <c r="AC687" s="156">
        <f t="shared" si="136"/>
        <v>0</v>
      </c>
      <c r="AD687" s="156">
        <f t="shared" si="136"/>
        <v>0</v>
      </c>
      <c r="AE687" s="156">
        <f t="shared" si="136"/>
        <v>0</v>
      </c>
      <c r="AF687" s="156">
        <f t="shared" si="136"/>
        <v>0</v>
      </c>
      <c r="AG687" s="156">
        <f t="shared" si="136"/>
        <v>0</v>
      </c>
      <c r="AH687" s="156">
        <f t="shared" si="136"/>
        <v>0</v>
      </c>
      <c r="AI687" s="156">
        <f t="shared" si="136"/>
        <v>0</v>
      </c>
      <c r="AJ687" s="156">
        <f t="shared" si="136"/>
        <v>0</v>
      </c>
      <c r="AK687" s="156">
        <f t="shared" si="136"/>
        <v>0</v>
      </c>
      <c r="AL687" s="156">
        <f t="shared" si="136"/>
        <v>0</v>
      </c>
      <c r="AM687" s="156">
        <f t="shared" ref="AM687:BI687" si="137">SUM(AM675:AM686)</f>
        <v>0</v>
      </c>
      <c r="AN687" s="156">
        <f t="shared" si="137"/>
        <v>0</v>
      </c>
      <c r="AO687" s="156">
        <f t="shared" si="137"/>
        <v>0</v>
      </c>
      <c r="AP687" s="156">
        <f t="shared" si="137"/>
        <v>0</v>
      </c>
      <c r="AQ687" s="156">
        <f t="shared" si="137"/>
        <v>0</v>
      </c>
      <c r="AR687" s="156">
        <f t="shared" si="137"/>
        <v>0</v>
      </c>
      <c r="AS687" s="156">
        <f t="shared" si="137"/>
        <v>0</v>
      </c>
      <c r="AT687" s="156">
        <f t="shared" si="137"/>
        <v>0</v>
      </c>
      <c r="AU687" s="156">
        <f t="shared" si="137"/>
        <v>0</v>
      </c>
      <c r="AV687" s="156">
        <f t="shared" si="137"/>
        <v>0</v>
      </c>
      <c r="AW687" s="156">
        <f t="shared" si="137"/>
        <v>0</v>
      </c>
      <c r="AX687" s="156">
        <f t="shared" si="137"/>
        <v>0</v>
      </c>
      <c r="AY687" s="156">
        <f t="shared" si="137"/>
        <v>0</v>
      </c>
      <c r="AZ687" s="156">
        <f t="shared" si="137"/>
        <v>0</v>
      </c>
      <c r="BA687" s="156">
        <f t="shared" si="137"/>
        <v>0</v>
      </c>
      <c r="BB687" s="156">
        <f t="shared" si="137"/>
        <v>0</v>
      </c>
      <c r="BC687" s="156">
        <f t="shared" si="137"/>
        <v>0</v>
      </c>
      <c r="BD687" s="156">
        <f t="shared" si="137"/>
        <v>0</v>
      </c>
      <c r="BE687" s="156">
        <f t="shared" si="137"/>
        <v>0</v>
      </c>
      <c r="BF687" s="156">
        <f t="shared" si="137"/>
        <v>0</v>
      </c>
      <c r="BG687" s="156">
        <f t="shared" si="137"/>
        <v>0</v>
      </c>
      <c r="BH687" s="156">
        <f t="shared" si="137"/>
        <v>0</v>
      </c>
      <c r="BI687" s="156">
        <f t="shared" si="137"/>
        <v>0</v>
      </c>
      <c r="BJ687" s="19"/>
      <c r="BK687" s="19"/>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s="5" customFormat="1" hidden="1" outlineLevel="2" x14ac:dyDescent="0.2">
      <c r="A688" s="19"/>
      <c r="B688" s="126" t="str">
        <f>C700</f>
        <v>Other non system assets</v>
      </c>
      <c r="C688" s="43"/>
      <c r="D688" s="44" t="s">
        <v>72</v>
      </c>
      <c r="E688" s="43"/>
      <c r="F688" s="45"/>
      <c r="G688" s="160">
        <f>IF(G$3&gt;A17taxremlife,A17taxvalue-SUM($F688:F688),IF(A17taxremlife="N/A","n/a",A17taxvalue/A17taxremlife))</f>
        <v>2.0992969481551577E-2</v>
      </c>
      <c r="H688" s="160">
        <f>IF(H$3&gt;A17taxremlife,A17taxvalue-SUM($F688:G688),IF(A17taxremlife="N/A","n/a",A17taxvalue/A17taxremlife))</f>
        <v>2.0992969481551577E-2</v>
      </c>
      <c r="I688" s="160">
        <f>IF(I$3&gt;A17taxremlife,A17taxvalue-SUM($F688:H688),IF(A17taxremlife="N/A","n/a",A17taxvalue/A17taxremlife))</f>
        <v>1.5346880967143699E-2</v>
      </c>
      <c r="J688" s="160">
        <f>IF(J$3&gt;A17taxremlife,A17taxvalue-SUM($F688:I688),IF(A17taxremlife="N/A","n/a",A17taxvalue/A17taxremlife))</f>
        <v>0</v>
      </c>
      <c r="K688" s="160">
        <f>IF(K$3&gt;A17taxremlife,A17taxvalue-SUM($F688:J688),IF(A17taxremlife="N/A","n/a",A17taxvalue/A17taxremlife))</f>
        <v>0</v>
      </c>
      <c r="L688" s="160">
        <f>IF(L$3&gt;A17taxremlife,A17taxvalue-SUM($F688:K688),IF(A17taxremlife="N/A","n/a",A17taxvalue/A17taxremlife))</f>
        <v>0</v>
      </c>
      <c r="M688" s="160">
        <f>IF(M$3&gt;A17taxremlife,A17taxvalue-SUM($F688:L688),IF(A17taxremlife="N/A","n/a",A17taxvalue/A17taxremlife))</f>
        <v>0</v>
      </c>
      <c r="N688" s="160">
        <f>IF(N$3&gt;A17taxremlife,A17taxvalue-SUM($F688:M688),IF(A17taxremlife="N/A","n/a",A17taxvalue/A17taxremlife))</f>
        <v>0</v>
      </c>
      <c r="O688" s="160">
        <f>IF(O$3&gt;A17taxremlife,A17taxvalue-SUM($F688:N688),IF(A17taxremlife="N/A","n/a",A17taxvalue/A17taxremlife))</f>
        <v>0</v>
      </c>
      <c r="P688" s="160">
        <f>IF(P$3&gt;A17taxremlife,A17taxvalue-SUM($F688:O688),IF(A17taxremlife="N/A","n/a",A17taxvalue/A17taxremlife))</f>
        <v>0</v>
      </c>
      <c r="Q688" s="160">
        <f>IF(Q$3&gt;A17taxremlife,A17taxvalue-SUM($F688:P688),IF(A17taxremlife="N/A","n/a",A17taxvalue/A17taxremlife))</f>
        <v>0</v>
      </c>
      <c r="R688" s="160">
        <f>IF(R$3&gt;A17taxremlife,A17taxvalue-SUM($F688:Q688),IF(A17taxremlife="N/A","n/a",A17taxvalue/A17taxremlife))</f>
        <v>0</v>
      </c>
      <c r="S688" s="160">
        <f>IF(S$3&gt;A17taxremlife,A17taxvalue-SUM($F688:R688),IF(A17taxremlife="N/A","n/a",A17taxvalue/A17taxremlife))</f>
        <v>0</v>
      </c>
      <c r="T688" s="160">
        <f>IF(T$3&gt;A17taxremlife,A17taxvalue-SUM($F688:S688),IF(A17taxremlife="N/A","n/a",A17taxvalue/A17taxremlife))</f>
        <v>0</v>
      </c>
      <c r="U688" s="160">
        <f>IF(U$3&gt;A17taxremlife,A17taxvalue-SUM($F688:T688),IF(A17taxremlife="N/A","n/a",A17taxvalue/A17taxremlife))</f>
        <v>0</v>
      </c>
      <c r="V688" s="160">
        <f>IF(V$3&gt;A17taxremlife,A17taxvalue-SUM($F688:U688),IF(A17taxremlife="N/A","n/a",A17taxvalue/A17taxremlife))</f>
        <v>0</v>
      </c>
      <c r="W688" s="160">
        <f>IF(W$3&gt;A17taxremlife,A17taxvalue-SUM($F688:V688),IF(A17taxremlife="N/A","n/a",A17taxvalue/A17taxremlife))</f>
        <v>0</v>
      </c>
      <c r="X688" s="160">
        <f>IF(X$3&gt;A17taxremlife,A17taxvalue-SUM($F688:W688),IF(A17taxremlife="N/A","n/a",A17taxvalue/A17taxremlife))</f>
        <v>0</v>
      </c>
      <c r="Y688" s="160">
        <f>IF(Y$3&gt;A17taxremlife,A17taxvalue-SUM($F688:X688),IF(A17taxremlife="N/A","n/a",A17taxvalue/A17taxremlife))</f>
        <v>0</v>
      </c>
      <c r="Z688" s="160">
        <f>IF(Z$3&gt;A17taxremlife,A17taxvalue-SUM($F688:Y688),IF(A17taxremlife="N/A","n/a",A17taxvalue/A17taxremlife))</f>
        <v>0</v>
      </c>
      <c r="AA688" s="160">
        <f>IF(AA$3&gt;A17taxremlife,A17taxvalue-SUM($F688:Z688),IF(A17taxremlife="N/A","n/a",A17taxvalue/A17taxremlife))</f>
        <v>0</v>
      </c>
      <c r="AB688" s="160">
        <f>IF(AB$3&gt;A17taxremlife,A17taxvalue-SUM($F688:AA688),IF(A17taxremlife="N/A","n/a",A17taxvalue/A17taxremlife))</f>
        <v>0</v>
      </c>
      <c r="AC688" s="160">
        <f>IF(AC$3&gt;A17taxremlife,A17taxvalue-SUM($F688:AB688),IF(A17taxremlife="N/A","n/a",A17taxvalue/A17taxremlife))</f>
        <v>0</v>
      </c>
      <c r="AD688" s="160">
        <f>IF(AD$3&gt;A17taxremlife,A17taxvalue-SUM($F688:AC688),IF(A17taxremlife="N/A","n/a",A17taxvalue/A17taxremlife))</f>
        <v>0</v>
      </c>
      <c r="AE688" s="160">
        <f>IF(AE$3&gt;A17taxremlife,A17taxvalue-SUM($F688:AD688),IF(A17taxremlife="N/A","n/a",A17taxvalue/A17taxremlife))</f>
        <v>0</v>
      </c>
      <c r="AF688" s="160">
        <f>IF(AF$3&gt;A17taxremlife,A17taxvalue-SUM($F688:AE688),IF(A17taxremlife="N/A","n/a",A17taxvalue/A17taxremlife))</f>
        <v>0</v>
      </c>
      <c r="AG688" s="160">
        <f>IF(AG$3&gt;A17taxremlife,A17taxvalue-SUM($F688:AF688),IF(A17taxremlife="N/A","n/a",A17taxvalue/A17taxremlife))</f>
        <v>0</v>
      </c>
      <c r="AH688" s="160">
        <f>IF(AH$3&gt;A17taxremlife,A17taxvalue-SUM($F688:AG688),IF(A17taxremlife="N/A","n/a",A17taxvalue/A17taxremlife))</f>
        <v>0</v>
      </c>
      <c r="AI688" s="160">
        <f>IF(AI$3&gt;A17taxremlife,A17taxvalue-SUM($F688:AH688),IF(A17taxremlife="N/A","n/a",A17taxvalue/A17taxremlife))</f>
        <v>0</v>
      </c>
      <c r="AJ688" s="160">
        <f>IF(AJ$3&gt;A17taxremlife,A17taxvalue-SUM($F688:AI688),IF(A17taxremlife="N/A","n/a",A17taxvalue/A17taxremlife))</f>
        <v>0</v>
      </c>
      <c r="AK688" s="160">
        <f>IF(AK$3&gt;A17taxremlife,A17taxvalue-SUM($F688:AJ688),IF(A17taxremlife="N/A","n/a",A17taxvalue/A17taxremlife))</f>
        <v>0</v>
      </c>
      <c r="AL688" s="160">
        <f>IF(AL$3&gt;A17taxremlife,A17taxvalue-SUM($F688:AK688),IF(A17taxremlife="N/A","n/a",A17taxvalue/A17taxremlife))</f>
        <v>0</v>
      </c>
      <c r="AM688" s="160">
        <f>IF(AM$3&gt;A17taxremlife,A17taxvalue-SUM($F688:AL688),IF(A17taxremlife="N/A","n/a",A17taxvalue/A17taxremlife))</f>
        <v>0</v>
      </c>
      <c r="AN688" s="160">
        <f>IF(AN$3&gt;A17taxremlife,A17taxvalue-SUM($F688:AM688),IF(A17taxremlife="N/A","n/a",A17taxvalue/A17taxremlife))</f>
        <v>0</v>
      </c>
      <c r="AO688" s="160">
        <f>IF(AO$3&gt;A17taxremlife,A17taxvalue-SUM($F688:AN688),IF(A17taxremlife="N/A","n/a",A17taxvalue/A17taxremlife))</f>
        <v>0</v>
      </c>
      <c r="AP688" s="160">
        <f>IF(AP$3&gt;A17taxremlife,A17taxvalue-SUM($F688:AO688),IF(A17taxremlife="N/A","n/a",A17taxvalue/A17taxremlife))</f>
        <v>0</v>
      </c>
      <c r="AQ688" s="160">
        <f>IF(AQ$3&gt;A17taxremlife,A17taxvalue-SUM($F688:AP688),IF(A17taxremlife="N/A","n/a",A17taxvalue/A17taxremlife))</f>
        <v>0</v>
      </c>
      <c r="AR688" s="160">
        <f>IF(AR$3&gt;A17taxremlife,A17taxvalue-SUM($F688:AQ688),IF(A17taxremlife="N/A","n/a",A17taxvalue/A17taxremlife))</f>
        <v>0</v>
      </c>
      <c r="AS688" s="160">
        <f>IF(AS$3&gt;A17taxremlife,A17taxvalue-SUM($F688:AR688),IF(A17taxremlife="N/A","n/a",A17taxvalue/A17taxremlife))</f>
        <v>0</v>
      </c>
      <c r="AT688" s="160">
        <f>IF(AT$3&gt;A17taxremlife,A17taxvalue-SUM($F688:AS688),IF(A17taxremlife="N/A","n/a",A17taxvalue/A17taxremlife))</f>
        <v>0</v>
      </c>
      <c r="AU688" s="160">
        <f>IF(AU$3&gt;A17taxremlife,A17taxvalue-SUM($F688:AT688),IF(A17taxremlife="N/A","n/a",A17taxvalue/A17taxremlife))</f>
        <v>0</v>
      </c>
      <c r="AV688" s="160">
        <f>IF(AV$3&gt;A17taxremlife,A17taxvalue-SUM($F688:AU688),IF(A17taxremlife="N/A","n/a",A17taxvalue/A17taxremlife))</f>
        <v>0</v>
      </c>
      <c r="AW688" s="160">
        <f>IF(AW$3&gt;A17taxremlife,A17taxvalue-SUM($F688:AV688),IF(A17taxremlife="N/A","n/a",A17taxvalue/A17taxremlife))</f>
        <v>0</v>
      </c>
      <c r="AX688" s="160">
        <f>IF(AX$3&gt;A17taxremlife,A17taxvalue-SUM($F688:AW688),IF(A17taxremlife="N/A","n/a",A17taxvalue/A17taxremlife))</f>
        <v>0</v>
      </c>
      <c r="AY688" s="160">
        <f>IF(AY$3&gt;A17taxremlife,A17taxvalue-SUM($F688:AX688),IF(A17taxremlife="N/A","n/a",A17taxvalue/A17taxremlife))</f>
        <v>0</v>
      </c>
      <c r="AZ688" s="160">
        <f>IF(AZ$3&gt;A17taxremlife,A17taxvalue-SUM($F688:AY688),IF(A17taxremlife="N/A","n/a",A17taxvalue/A17taxremlife))</f>
        <v>0</v>
      </c>
      <c r="BA688" s="160">
        <f>IF(BA$3&gt;A17taxremlife,A17taxvalue-SUM($F688:AZ688),IF(A17taxremlife="N/A","n/a",A17taxvalue/A17taxremlife))</f>
        <v>0</v>
      </c>
      <c r="BB688" s="160">
        <f>IF(BB$3&gt;A17taxremlife,A17taxvalue-SUM($F688:BA688),IF(A17taxremlife="N/A","n/a",A17taxvalue/A17taxremlife))</f>
        <v>0</v>
      </c>
      <c r="BC688" s="160">
        <f>IF(BC$3&gt;A17taxremlife,A17taxvalue-SUM($F688:BB688),IF(A17taxremlife="N/A","n/a",A17taxvalue/A17taxremlife))</f>
        <v>0</v>
      </c>
      <c r="BD688" s="160">
        <f>IF(BD$3&gt;A17taxremlife,A17taxvalue-SUM($F688:BC688),IF(A17taxremlife="N/A","n/a",A17taxvalue/A17taxremlife))</f>
        <v>0</v>
      </c>
      <c r="BE688" s="160">
        <f>IF(BE$3&gt;A17taxremlife,A17taxvalue-SUM($F688:BD688),IF(A17taxremlife="N/A","n/a",A17taxvalue/A17taxremlife))</f>
        <v>0</v>
      </c>
      <c r="BF688" s="160">
        <f>IF(BF$3&gt;A17taxremlife,A17taxvalue-SUM($F688:BE688),IF(A17taxremlife="N/A","n/a",A17taxvalue/A17taxremlife))</f>
        <v>0</v>
      </c>
      <c r="BG688" s="160">
        <f>IF(BG$3&gt;A17taxremlife,A17taxvalue-SUM($F688:BF688),IF(A17taxremlife="N/A","n/a",A17taxvalue/A17taxremlife))</f>
        <v>0</v>
      </c>
      <c r="BH688" s="160">
        <f>IF(BH$3&gt;A17taxremlife,A17taxvalue-SUM($F688:BG688),IF(A17taxremlife="N/A","n/a",A17taxvalue/A17taxremlife))</f>
        <v>0</v>
      </c>
      <c r="BI688" s="160">
        <f>IF(BI$3&gt;A17taxremlife,A17taxvalue-SUM($F688:BH688),IF(A17taxremlife="N/A","n/a",A17taxvalue/A17taxremlife))</f>
        <v>0</v>
      </c>
      <c r="BJ688" s="19"/>
      <c r="BK688" s="19"/>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s="5" customFormat="1" hidden="1" outlineLevel="2" x14ac:dyDescent="0.2">
      <c r="A689" s="19"/>
      <c r="B689" s="19"/>
      <c r="C689" s="35"/>
      <c r="D689" s="469" t="s">
        <v>71</v>
      </c>
      <c r="E689" s="281">
        <v>0</v>
      </c>
      <c r="F689" s="37"/>
      <c r="G689" s="161"/>
      <c r="H689" s="161"/>
      <c r="I689" s="161"/>
      <c r="J689" s="161"/>
      <c r="K689" s="161"/>
      <c r="L689" s="161"/>
      <c r="M689" s="161"/>
      <c r="N689" s="161"/>
      <c r="O689" s="161"/>
      <c r="P689" s="161"/>
      <c r="Q689" s="161"/>
      <c r="R689" s="161"/>
      <c r="S689" s="161"/>
      <c r="T689" s="161"/>
      <c r="U689" s="161"/>
      <c r="V689" s="161"/>
      <c r="W689" s="161"/>
      <c r="X689" s="161"/>
      <c r="Y689" s="161"/>
      <c r="Z689" s="161"/>
      <c r="AA689" s="161"/>
      <c r="AB689" s="161"/>
      <c r="AC689" s="161"/>
      <c r="AD689" s="161"/>
      <c r="AE689" s="161"/>
      <c r="AF689" s="161"/>
      <c r="AG689" s="161"/>
      <c r="AH689" s="161"/>
      <c r="AI689" s="161"/>
      <c r="AJ689" s="161"/>
      <c r="AK689" s="161"/>
      <c r="AL689" s="161"/>
      <c r="AM689" s="161"/>
      <c r="AN689" s="161"/>
      <c r="AO689" s="161"/>
      <c r="AP689" s="161"/>
      <c r="AQ689" s="161"/>
      <c r="AR689" s="161"/>
      <c r="AS689" s="161"/>
      <c r="AT689" s="161"/>
      <c r="AU689" s="161"/>
      <c r="AV689" s="161"/>
      <c r="AW689" s="161"/>
      <c r="AX689" s="161"/>
      <c r="AY689" s="161"/>
      <c r="AZ689" s="161"/>
      <c r="BA689" s="161"/>
      <c r="BB689" s="161"/>
      <c r="BC689" s="161"/>
      <c r="BD689" s="161"/>
      <c r="BE689" s="161"/>
      <c r="BF689" s="161"/>
      <c r="BG689" s="161"/>
      <c r="BH689" s="161"/>
      <c r="BI689" s="161"/>
      <c r="BJ689" s="19"/>
      <c r="BK689" s="1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s="5" customFormat="1" hidden="1" outlineLevel="2" x14ac:dyDescent="0.2">
      <c r="A690" s="19"/>
      <c r="B690" s="19"/>
      <c r="C690" s="35"/>
      <c r="D690" s="469"/>
      <c r="E690" s="281">
        <v>1</v>
      </c>
      <c r="F690" s="37"/>
      <c r="G690" s="304"/>
      <c r="H690" s="161">
        <f>IF(A17taxstdlife="n/a","n/a",IF(H$3&gt;(A17taxstdlife+$E690),((Input!$G$159+Input!$G$125)*$G$7)-SUM($G690:G690),((Input!$G$159+Input!$G$125)*$G$7)/A17taxstdlife))</f>
        <v>0</v>
      </c>
      <c r="I690" s="161">
        <f>IF(A17taxstdlife="n/a","n/a",IF(I$3&gt;(A17taxstdlife+$E690),((Input!$G$159+Input!$G$125)*$G$7)-SUM($G690:H690),((Input!$G$159+Input!$G$125)*$G$7)/A17taxstdlife))</f>
        <v>0</v>
      </c>
      <c r="J690" s="161">
        <f>IF(A17taxstdlife="n/a","n/a",IF(J$3&gt;(A17taxstdlife+$E690),((Input!$G$159+Input!$G$125)*$G$7)-SUM($G690:I690),((Input!$G$159+Input!$G$125)*$G$7)/A17taxstdlife))</f>
        <v>0</v>
      </c>
      <c r="K690" s="161">
        <f>IF(A17taxstdlife="n/a","n/a",IF(K$3&gt;(A17taxstdlife+$E690),((Input!$G$159+Input!$G$125)*$G$7)-SUM($G690:J690),((Input!$G$159+Input!$G$125)*$G$7)/A17taxstdlife))</f>
        <v>0</v>
      </c>
      <c r="L690" s="161">
        <f>IF(A17taxstdlife="n/a","n/a",IF(L$3&gt;(A17taxstdlife+$E690),((Input!$G$159+Input!$G$125)*$G$7)-SUM($G690:K690),((Input!$G$159+Input!$G$125)*$G$7)/A17taxstdlife))</f>
        <v>0</v>
      </c>
      <c r="M690" s="161">
        <f>IF(A17taxstdlife="n/a","n/a",IF(M$3&gt;(A17taxstdlife+$E690),((Input!$G$159+Input!$G$125)*$G$7)-SUM($G690:L690),((Input!$G$159+Input!$G$125)*$G$7)/A17taxstdlife))</f>
        <v>0</v>
      </c>
      <c r="N690" s="161">
        <f>IF(A17taxstdlife="n/a","n/a",IF(N$3&gt;(A17taxstdlife+$E690),((Input!$G$159+Input!$G$125)*$G$7)-SUM($G690:M690),((Input!$G$159+Input!$G$125)*$G$7)/A17taxstdlife))</f>
        <v>0</v>
      </c>
      <c r="O690" s="161">
        <f>IF(A17taxstdlife="n/a","n/a",IF(O$3&gt;(A17taxstdlife+$E690),((Input!$G$159+Input!$G$125)*$G$7)-SUM($G690:N690),((Input!$G$159+Input!$G$125)*$G$7)/A17taxstdlife))</f>
        <v>0</v>
      </c>
      <c r="P690" s="161">
        <f>IF(A17taxstdlife="n/a","n/a",IF(P$3&gt;(A17taxstdlife+$E690),((Input!$G$159+Input!$G$125)*$G$7)-SUM($G690:O690),((Input!$G$159+Input!$G$125)*$G$7)/A17taxstdlife))</f>
        <v>0</v>
      </c>
      <c r="Q690" s="161">
        <f>IF(A17taxstdlife="n/a","n/a",IF(Q$3&gt;(A17taxstdlife+$E690),((Input!$G$159+Input!$G$125)*$G$7)-SUM($G690:P690),((Input!$G$159+Input!$G$125)*$G$7)/A17taxstdlife))</f>
        <v>0</v>
      </c>
      <c r="R690" s="161">
        <f>IF(A17taxstdlife="n/a","n/a",IF(R$3&gt;(A17taxstdlife+$E690),((Input!$G$159+Input!$G$125)*$G$7)-SUM($G690:Q690),((Input!$G$159+Input!$G$125)*$G$7)/A17taxstdlife))</f>
        <v>0</v>
      </c>
      <c r="S690" s="161">
        <f>IF(A17taxstdlife="n/a","n/a",IF(S$3&gt;(A17taxstdlife+$E690),((Input!$G$159+Input!$G$125)*$G$7)-SUM($G690:R690),((Input!$G$159+Input!$G$125)*$G$7)/A17taxstdlife))</f>
        <v>0</v>
      </c>
      <c r="T690" s="161">
        <f>IF(A17taxstdlife="n/a","n/a",IF(T$3&gt;(A17taxstdlife+$E690),((Input!$G$159+Input!$G$125)*$G$7)-SUM($G690:S690),((Input!$G$159+Input!$G$125)*$G$7)/A17taxstdlife))</f>
        <v>0</v>
      </c>
      <c r="U690" s="161">
        <f>IF(A17taxstdlife="n/a","n/a",IF(U$3&gt;(A17taxstdlife+$E690),((Input!$G$159+Input!$G$125)*$G$7)-SUM($G690:T690),((Input!$G$159+Input!$G$125)*$G$7)/A17taxstdlife))</f>
        <v>0</v>
      </c>
      <c r="V690" s="161">
        <f>IF(A17taxstdlife="n/a","n/a",IF(V$3&gt;(A17taxstdlife+$E690),((Input!$G$159+Input!$G$125)*$G$7)-SUM($G690:U690),((Input!$G$159+Input!$G$125)*$G$7)/A17taxstdlife))</f>
        <v>0</v>
      </c>
      <c r="W690" s="161">
        <f>IF(A17taxstdlife="n/a","n/a",IF(W$3&gt;(A17taxstdlife+$E690),((Input!$G$159+Input!$G$125)*$G$7)-SUM($G690:V690),((Input!$G$159+Input!$G$125)*$G$7)/A17taxstdlife))</f>
        <v>0</v>
      </c>
      <c r="X690" s="161">
        <f>IF(A17taxstdlife="n/a","n/a",IF(X$3&gt;(A17taxstdlife+$E690),((Input!$G$159+Input!$G$125)*$G$7)-SUM($G690:W690),((Input!$G$159+Input!$G$125)*$G$7)/A17taxstdlife))</f>
        <v>0</v>
      </c>
      <c r="Y690" s="161">
        <f>IF(A17taxstdlife="n/a","n/a",IF(Y$3&gt;(A17taxstdlife+$E690),((Input!$G$159+Input!$G$125)*$G$7)-SUM($G690:X690),((Input!$G$159+Input!$G$125)*$G$7)/A17taxstdlife))</f>
        <v>0</v>
      </c>
      <c r="Z690" s="161">
        <f>IF(A17taxstdlife="n/a","n/a",IF(Z$3&gt;(A17taxstdlife+$E690),((Input!$G$159+Input!$G$125)*$G$7)-SUM($G690:Y690),((Input!$G$159+Input!$G$125)*$G$7)/A17taxstdlife))</f>
        <v>0</v>
      </c>
      <c r="AA690" s="161">
        <f>IF(A17taxstdlife="n/a","n/a",IF(AA$3&gt;(A17taxstdlife+$E690),((Input!$G$159+Input!$G$125)*$G$7)-SUM($G690:Z690),((Input!$G$159+Input!$G$125)*$G$7)/A17taxstdlife))</f>
        <v>0</v>
      </c>
      <c r="AB690" s="161">
        <f>IF(A17taxstdlife="n/a","n/a",IF(AB$3&gt;(A17taxstdlife+$E690),((Input!$G$159+Input!$G$125)*$G$7)-SUM($G690:AA690),((Input!$G$159+Input!$G$125)*$G$7)/A17taxstdlife))</f>
        <v>0</v>
      </c>
      <c r="AC690" s="161">
        <f>IF(A17taxstdlife="n/a","n/a",IF(AC$3&gt;(A17taxstdlife+$E690),((Input!$G$159+Input!$G$125)*$G$7)-SUM($G690:AB690),((Input!$G$159+Input!$G$125)*$G$7)/A17taxstdlife))</f>
        <v>0</v>
      </c>
      <c r="AD690" s="161">
        <f>IF(A17taxstdlife="n/a","n/a",IF(AD$3&gt;(A17taxstdlife+$E690),((Input!$G$159+Input!$G$125)*$G$7)-SUM($G690:AC690),((Input!$G$159+Input!$G$125)*$G$7)/A17taxstdlife))</f>
        <v>0</v>
      </c>
      <c r="AE690" s="161">
        <f>IF(A17taxstdlife="n/a","n/a",IF(AE$3&gt;(A17taxstdlife+$E690),((Input!$G$159+Input!$G$125)*$G$7)-SUM($G690:AD690),((Input!$G$159+Input!$G$125)*$G$7)/A17taxstdlife))</f>
        <v>0</v>
      </c>
      <c r="AF690" s="161">
        <f>IF(A17taxstdlife="n/a","n/a",IF(AF$3&gt;(A17taxstdlife+$E690),((Input!$G$159+Input!$G$125)*$G$7)-SUM($G690:AE690),((Input!$G$159+Input!$G$125)*$G$7)/A17taxstdlife))</f>
        <v>0</v>
      </c>
      <c r="AG690" s="161">
        <f>IF(A17taxstdlife="n/a","n/a",IF(AG$3&gt;(A17taxstdlife+$E690),((Input!$G$159+Input!$G$125)*$G$7)-SUM($G690:AF690),((Input!$G$159+Input!$G$125)*$G$7)/A17taxstdlife))</f>
        <v>0</v>
      </c>
      <c r="AH690" s="161">
        <f>IF(A17taxstdlife="n/a","n/a",IF(AH$3&gt;(A17taxstdlife+$E690),((Input!$G$159+Input!$G$125)*$G$7)-SUM($G690:AG690),((Input!$G$159+Input!$G$125)*$G$7)/A17taxstdlife))</f>
        <v>0</v>
      </c>
      <c r="AI690" s="161">
        <f>IF(A17taxstdlife="n/a","n/a",IF(AI$3&gt;(A17taxstdlife+$E690),((Input!$G$159+Input!$G$125)*$G$7)-SUM($G690:AH690),((Input!$G$159+Input!$G$125)*$G$7)/A17taxstdlife))</f>
        <v>0</v>
      </c>
      <c r="AJ690" s="161">
        <f>IF(A17taxstdlife="n/a","n/a",IF(AJ$3&gt;(A17taxstdlife+$E690),((Input!$G$159+Input!$G$125)*$G$7)-SUM($G690:AI690),((Input!$G$159+Input!$G$125)*$G$7)/A17taxstdlife))</f>
        <v>0</v>
      </c>
      <c r="AK690" s="161">
        <f>IF(A17taxstdlife="n/a","n/a",IF(AK$3&gt;(A17taxstdlife+$E690),((Input!$G$159+Input!$G$125)*$G$7)-SUM($G690:AJ690),((Input!$G$159+Input!$G$125)*$G$7)/A17taxstdlife))</f>
        <v>0</v>
      </c>
      <c r="AL690" s="161">
        <f>IF(A17taxstdlife="n/a","n/a",IF(AL$3&gt;(A17taxstdlife+$E690),((Input!$G$159+Input!$G$125)*$G$7)-SUM($G690:AK690),((Input!$G$159+Input!$G$125)*$G$7)/A17taxstdlife))</f>
        <v>0</v>
      </c>
      <c r="AM690" s="161">
        <f>IF(A17taxstdlife="n/a","n/a",IF(AM$3&gt;(A17taxstdlife+$E690),((Input!$G$159+Input!$G$125)*$G$7)-SUM($G690:AL690),((Input!$G$159+Input!$G$125)*$G$7)/A17taxstdlife))</f>
        <v>0</v>
      </c>
      <c r="AN690" s="161">
        <f>IF(A17taxstdlife="n/a","n/a",IF(AN$3&gt;(A17taxstdlife+$E690),((Input!$G$159+Input!$G$125)*$G$7)-SUM($G690:AM690),((Input!$G$159+Input!$G$125)*$G$7)/A17taxstdlife))</f>
        <v>0</v>
      </c>
      <c r="AO690" s="161">
        <f>IF(A17taxstdlife="n/a","n/a",IF(AO$3&gt;(A17taxstdlife+$E690),((Input!$G$159+Input!$G$125)*$G$7)-SUM($G690:AN690),((Input!$G$159+Input!$G$125)*$G$7)/A17taxstdlife))</f>
        <v>0</v>
      </c>
      <c r="AP690" s="161">
        <f>IF(A17taxstdlife="n/a","n/a",IF(AP$3&gt;(A17taxstdlife+$E690),((Input!$G$159+Input!$G$125)*$G$7)-SUM($G690:AO690),((Input!$G$159+Input!$G$125)*$G$7)/A17taxstdlife))</f>
        <v>0</v>
      </c>
      <c r="AQ690" s="161">
        <f>IF(A17taxstdlife="n/a","n/a",IF(AQ$3&gt;(A17taxstdlife+$E690),((Input!$G$159+Input!$G$125)*$G$7)-SUM($G690:AP690),((Input!$G$159+Input!$G$125)*$G$7)/A17taxstdlife))</f>
        <v>0</v>
      </c>
      <c r="AR690" s="161">
        <f>IF(A17taxstdlife="n/a","n/a",IF(AR$3&gt;(A17taxstdlife+$E690),((Input!$G$159+Input!$G$125)*$G$7)-SUM($G690:AQ690),((Input!$G$159+Input!$G$125)*$G$7)/A17taxstdlife))</f>
        <v>0</v>
      </c>
      <c r="AS690" s="161">
        <f>IF(A17taxstdlife="n/a","n/a",IF(AS$3&gt;(A17taxstdlife+$E690),((Input!$G$159+Input!$G$125)*$G$7)-SUM($G690:AR690),((Input!$G$159+Input!$G$125)*$G$7)/A17taxstdlife))</f>
        <v>0</v>
      </c>
      <c r="AT690" s="161">
        <f>IF(A17taxstdlife="n/a","n/a",IF(AT$3&gt;(A17taxstdlife+$E690),((Input!$G$159+Input!$G$125)*$G$7)-SUM($G690:AS690),((Input!$G$159+Input!$G$125)*$G$7)/A17taxstdlife))</f>
        <v>0</v>
      </c>
      <c r="AU690" s="161">
        <f>IF(A17taxstdlife="n/a","n/a",IF(AU$3&gt;(A17taxstdlife+$E690),((Input!$G$159+Input!$G$125)*$G$7)-SUM($G690:AT690),((Input!$G$159+Input!$G$125)*$G$7)/A17taxstdlife))</f>
        <v>0</v>
      </c>
      <c r="AV690" s="161">
        <f>IF(A17taxstdlife="n/a","n/a",IF(AV$3&gt;(A17taxstdlife+$E690),((Input!$G$159+Input!$G$125)*$G$7)-SUM($G690:AU690),((Input!$G$159+Input!$G$125)*$G$7)/A17taxstdlife))</f>
        <v>0</v>
      </c>
      <c r="AW690" s="161">
        <f>IF(A17taxstdlife="n/a","n/a",IF(AW$3&gt;(A17taxstdlife+$E690),((Input!$G$159+Input!$G$125)*$G$7)-SUM($G690:AV690),((Input!$G$159+Input!$G$125)*$G$7)/A17taxstdlife))</f>
        <v>0</v>
      </c>
      <c r="AX690" s="161">
        <f>IF(A17taxstdlife="n/a","n/a",IF(AX$3&gt;(A17taxstdlife+$E690),((Input!$G$159+Input!$G$125)*$G$7)-SUM($G690:AW690),((Input!$G$159+Input!$G$125)*$G$7)/A17taxstdlife))</f>
        <v>0</v>
      </c>
      <c r="AY690" s="161">
        <f>IF(A17taxstdlife="n/a","n/a",IF(AY$3&gt;(A17taxstdlife+$E690),((Input!$G$159+Input!$G$125)*$G$7)-SUM($G690:AX690),((Input!$G$159+Input!$G$125)*$G$7)/A17taxstdlife))</f>
        <v>0</v>
      </c>
      <c r="AZ690" s="161">
        <f>IF(A17taxstdlife="n/a","n/a",IF(AZ$3&gt;(A17taxstdlife+$E690),((Input!$G$159+Input!$G$125)*$G$7)-SUM($G690:AY690),((Input!$G$159+Input!$G$125)*$G$7)/A17taxstdlife))</f>
        <v>0</v>
      </c>
      <c r="BA690" s="161">
        <f>IF(A17taxstdlife="n/a","n/a",IF(BA$3&gt;(A17taxstdlife+$E690),((Input!$G$159+Input!$G$125)*$G$7)-SUM($G690:AZ690),((Input!$G$159+Input!$G$125)*$G$7)/A17taxstdlife))</f>
        <v>0</v>
      </c>
      <c r="BB690" s="161">
        <f>IF(A17taxstdlife="n/a","n/a",IF(BB$3&gt;(A17taxstdlife+$E690),((Input!$G$159+Input!$G$125)*$G$7)-SUM($G690:BA690),((Input!$G$159+Input!$G$125)*$G$7)/A17taxstdlife))</f>
        <v>0</v>
      </c>
      <c r="BC690" s="161">
        <f>IF(A17taxstdlife="n/a","n/a",IF(BC$3&gt;(A17taxstdlife+$E690),((Input!$G$159+Input!$G$125)*$G$7)-SUM($G690:BB690),((Input!$G$159+Input!$G$125)*$G$7)/A17taxstdlife))</f>
        <v>0</v>
      </c>
      <c r="BD690" s="161">
        <f>IF(A17taxstdlife="n/a","n/a",IF(BD$3&gt;(A17taxstdlife+$E690),((Input!$G$159+Input!$G$125)*$G$7)-SUM($G690:BC690),((Input!$G$159+Input!$G$125)*$G$7)/A17taxstdlife))</f>
        <v>0</v>
      </c>
      <c r="BE690" s="161">
        <f>IF(A17taxstdlife="n/a","n/a",IF(BE$3&gt;(A17taxstdlife+$E690),((Input!$G$159+Input!$G$125)*$G$7)-SUM($G690:BD690),((Input!$G$159+Input!$G$125)*$G$7)/A17taxstdlife))</f>
        <v>0</v>
      </c>
      <c r="BF690" s="161">
        <f>IF(A17taxstdlife="n/a","n/a",IF(BF$3&gt;(A17taxstdlife+$E690),((Input!$G$159+Input!$G$125)*$G$7)-SUM($G690:BE690),((Input!$G$159+Input!$G$125)*$G$7)/A17taxstdlife))</f>
        <v>0</v>
      </c>
      <c r="BG690" s="161">
        <f>IF(A17taxstdlife="n/a","n/a",IF(BG$3&gt;(A17taxstdlife+$E690),((Input!$G$159+Input!$G$125)*$G$7)-SUM($G690:BF690),((Input!$G$159+Input!$G$125)*$G$7)/A17taxstdlife))</f>
        <v>0</v>
      </c>
      <c r="BH690" s="161">
        <f>IF(A17taxstdlife="n/a","n/a",IF(BH$3&gt;(A17taxstdlife+$E690),((Input!$G$159+Input!$G$125)*$G$7)-SUM($G690:BG690),((Input!$G$159+Input!$G$125)*$G$7)/A17taxstdlife))</f>
        <v>0</v>
      </c>
      <c r="BI690" s="161">
        <f>IF(A17taxstdlife="n/a","n/a",IF(BI$3&gt;(A17taxstdlife+$E690),((Input!$G$159+Input!$G$125)*$G$7)-SUM($G690:BH690),((Input!$G$159+Input!$G$125)*$G$7)/A17taxstdlife))</f>
        <v>0</v>
      </c>
      <c r="BJ690" s="19"/>
      <c r="BK690" s="19"/>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s="5" customFormat="1" hidden="1" outlineLevel="2" x14ac:dyDescent="0.2">
      <c r="A691" s="19"/>
      <c r="B691" s="19"/>
      <c r="C691" s="35"/>
      <c r="D691" s="469"/>
      <c r="E691" s="281">
        <v>2</v>
      </c>
      <c r="F691" s="37"/>
      <c r="G691" s="305"/>
      <c r="H691" s="306"/>
      <c r="I691" s="161">
        <f>IF(A17taxstdlife="n/a","n/a",IF(I$3&gt;(A17taxstdlife+$E691),((Input!$H$159+Input!$H$125)*$H$7)-SUM($H691:H691),((Input!$H$159+Input!$H$125)*$H$7)/A17taxstdlife))</f>
        <v>0</v>
      </c>
      <c r="J691" s="161">
        <f>IF(A17taxstdlife="n/a","n/a",IF(J$3&gt;(A17taxstdlife+$E691),((Input!$H$159+Input!$H$125)*$H$7)-SUM($H691:I691),((Input!$H$159+Input!$H$125)*$H$7)/A17taxstdlife))</f>
        <v>0</v>
      </c>
      <c r="K691" s="161">
        <f>IF(A17taxstdlife="n/a","n/a",IF(K$3&gt;(A17taxstdlife+$E691),((Input!$H$159+Input!$H$125)*$H$7)-SUM($H691:J691),((Input!$H$159+Input!$H$125)*$H$7)/A17taxstdlife))</f>
        <v>0</v>
      </c>
      <c r="L691" s="161">
        <f>IF(A17taxstdlife="n/a","n/a",IF(L$3&gt;(A17taxstdlife+$E691),((Input!$H$159+Input!$H$125)*$H$7)-SUM($H691:K691),((Input!$H$159+Input!$H$125)*$H$7)/A17taxstdlife))</f>
        <v>0</v>
      </c>
      <c r="M691" s="161">
        <f>IF(A17taxstdlife="n/a","n/a",IF(M$3&gt;(A17taxstdlife+$E691),((Input!$H$159+Input!$H$125)*$H$7)-SUM($H691:L691),((Input!$H$159+Input!$H$125)*$H$7)/A17taxstdlife))</f>
        <v>0</v>
      </c>
      <c r="N691" s="161">
        <f>IF(A17taxstdlife="n/a","n/a",IF(N$3&gt;(A17taxstdlife+$E691),((Input!$H$159+Input!$H$125)*$H$7)-SUM($H691:M691),((Input!$H$159+Input!$H$125)*$H$7)/A17taxstdlife))</f>
        <v>0</v>
      </c>
      <c r="O691" s="161">
        <f>IF(A17taxstdlife="n/a","n/a",IF(O$3&gt;(A17taxstdlife+$E691),((Input!$H$159+Input!$H$125)*$H$7)-SUM($H691:N691),((Input!$H$159+Input!$H$125)*$H$7)/A17taxstdlife))</f>
        <v>0</v>
      </c>
      <c r="P691" s="161">
        <f>IF(A17taxstdlife="n/a","n/a",IF(P$3&gt;(A17taxstdlife+$E691),((Input!$H$159+Input!$H$125)*$H$7)-SUM($H691:O691),((Input!$H$159+Input!$H$125)*$H$7)/A17taxstdlife))</f>
        <v>0</v>
      </c>
      <c r="Q691" s="161">
        <f>IF(A17taxstdlife="n/a","n/a",IF(Q$3&gt;(A17taxstdlife+$E691),((Input!$H$159+Input!$H$125)*$H$7)-SUM($H691:P691),((Input!$H$159+Input!$H$125)*$H$7)/A17taxstdlife))</f>
        <v>0</v>
      </c>
      <c r="R691" s="161">
        <f>IF(A17taxstdlife="n/a","n/a",IF(R$3&gt;(A17taxstdlife+$E691),((Input!$H$159+Input!$H$125)*$H$7)-SUM($H691:Q691),((Input!$H$159+Input!$H$125)*$H$7)/A17taxstdlife))</f>
        <v>0</v>
      </c>
      <c r="S691" s="161">
        <f>IF(A17taxstdlife="n/a","n/a",IF(S$3&gt;(A17taxstdlife+$E691),((Input!$H$159+Input!$H$125)*$H$7)-SUM($H691:R691),((Input!$H$159+Input!$H$125)*$H$7)/A17taxstdlife))</f>
        <v>0</v>
      </c>
      <c r="T691" s="161">
        <f>IF(A17taxstdlife="n/a","n/a",IF(T$3&gt;(A17taxstdlife+$E691),((Input!$H$159+Input!$H$125)*$H$7)-SUM($H691:S691),((Input!$H$159+Input!$H$125)*$H$7)/A17taxstdlife))</f>
        <v>0</v>
      </c>
      <c r="U691" s="161">
        <f>IF(A17taxstdlife="n/a","n/a",IF(U$3&gt;(A17taxstdlife+$E691),((Input!$H$159+Input!$H$125)*$H$7)-SUM($H691:T691),((Input!$H$159+Input!$H$125)*$H$7)/A17taxstdlife))</f>
        <v>0</v>
      </c>
      <c r="V691" s="161">
        <f>IF(A17taxstdlife="n/a","n/a",IF(V$3&gt;(A17taxstdlife+$E691),((Input!$H$159+Input!$H$125)*$H$7)-SUM($H691:U691),((Input!$H$159+Input!$H$125)*$H$7)/A17taxstdlife))</f>
        <v>0</v>
      </c>
      <c r="W691" s="161">
        <f>IF(A17taxstdlife="n/a","n/a",IF(W$3&gt;(A17taxstdlife+$E691),((Input!$H$159+Input!$H$125)*$H$7)-SUM($H691:V691),((Input!$H$159+Input!$H$125)*$H$7)/A17taxstdlife))</f>
        <v>0</v>
      </c>
      <c r="X691" s="161">
        <f>IF(A17taxstdlife="n/a","n/a",IF(X$3&gt;(A17taxstdlife+$E691),((Input!$H$159+Input!$H$125)*$H$7)-SUM($H691:W691),((Input!$H$159+Input!$H$125)*$H$7)/A17taxstdlife))</f>
        <v>0</v>
      </c>
      <c r="Y691" s="161">
        <f>IF(A17taxstdlife="n/a","n/a",IF(Y$3&gt;(A17taxstdlife+$E691),((Input!$H$159+Input!$H$125)*$H$7)-SUM($H691:X691),((Input!$H$159+Input!$H$125)*$H$7)/A17taxstdlife))</f>
        <v>0</v>
      </c>
      <c r="Z691" s="161">
        <f>IF(A17taxstdlife="n/a","n/a",IF(Z$3&gt;(A17taxstdlife+$E691),((Input!$H$159+Input!$H$125)*$H$7)-SUM($H691:Y691),((Input!$H$159+Input!$H$125)*$H$7)/A17taxstdlife))</f>
        <v>0</v>
      </c>
      <c r="AA691" s="161">
        <f>IF(A17taxstdlife="n/a","n/a",IF(AA$3&gt;(A17taxstdlife+$E691),((Input!$H$159+Input!$H$125)*$H$7)-SUM($H691:Z691),((Input!$H$159+Input!$H$125)*$H$7)/A17taxstdlife))</f>
        <v>0</v>
      </c>
      <c r="AB691" s="161">
        <f>IF(A17taxstdlife="n/a","n/a",IF(AB$3&gt;(A17taxstdlife+$E691),((Input!$H$159+Input!$H$125)*$H$7)-SUM($H691:AA691),((Input!$H$159+Input!$H$125)*$H$7)/A17taxstdlife))</f>
        <v>0</v>
      </c>
      <c r="AC691" s="161">
        <f>IF(A17taxstdlife="n/a","n/a",IF(AC$3&gt;(A17taxstdlife+$E691),((Input!$H$159+Input!$H$125)*$H$7)-SUM($H691:AB691),((Input!$H$159+Input!$H$125)*$H$7)/A17taxstdlife))</f>
        <v>0</v>
      </c>
      <c r="AD691" s="161">
        <f>IF(A17taxstdlife="n/a","n/a",IF(AD$3&gt;(A17taxstdlife+$E691),((Input!$H$159+Input!$H$125)*$H$7)-SUM($H691:AC691),((Input!$H$159+Input!$H$125)*$H$7)/A17taxstdlife))</f>
        <v>0</v>
      </c>
      <c r="AE691" s="161">
        <f>IF(A17taxstdlife="n/a","n/a",IF(AE$3&gt;(A17taxstdlife+$E691),((Input!$H$159+Input!$H$125)*$H$7)-SUM($H691:AD691),((Input!$H$159+Input!$H$125)*$H$7)/A17taxstdlife))</f>
        <v>0</v>
      </c>
      <c r="AF691" s="161">
        <f>IF(A17taxstdlife="n/a","n/a",IF(AF$3&gt;(A17taxstdlife+$E691),((Input!$H$159+Input!$H$125)*$H$7)-SUM($H691:AE691),((Input!$H$159+Input!$H$125)*$H$7)/A17taxstdlife))</f>
        <v>0</v>
      </c>
      <c r="AG691" s="161">
        <f>IF(A17taxstdlife="n/a","n/a",IF(AG$3&gt;(A17taxstdlife+$E691),((Input!$H$159+Input!$H$125)*$H$7)-SUM($H691:AF691),((Input!$H$159+Input!$H$125)*$H$7)/A17taxstdlife))</f>
        <v>0</v>
      </c>
      <c r="AH691" s="161">
        <f>IF(A17taxstdlife="n/a","n/a",IF(AH$3&gt;(A17taxstdlife+$E691),((Input!$H$159+Input!$H$125)*$H$7)-SUM($H691:AG691),((Input!$H$159+Input!$H$125)*$H$7)/A17taxstdlife))</f>
        <v>0</v>
      </c>
      <c r="AI691" s="161">
        <f>IF(A17taxstdlife="n/a","n/a",IF(AI$3&gt;(A17taxstdlife+$E691),((Input!$H$159+Input!$H$125)*$H$7)-SUM($H691:AH691),((Input!$H$159+Input!$H$125)*$H$7)/A17taxstdlife))</f>
        <v>0</v>
      </c>
      <c r="AJ691" s="161">
        <f>IF(A17taxstdlife="n/a","n/a",IF(AJ$3&gt;(A17taxstdlife+$E691),((Input!$H$159+Input!$H$125)*$H$7)-SUM($H691:AI691),((Input!$H$159+Input!$H$125)*$H$7)/A17taxstdlife))</f>
        <v>0</v>
      </c>
      <c r="AK691" s="161">
        <f>IF(A17taxstdlife="n/a","n/a",IF(AK$3&gt;(A17taxstdlife+$E691),((Input!$H$159+Input!$H$125)*$H$7)-SUM($H691:AJ691),((Input!$H$159+Input!$H$125)*$H$7)/A17taxstdlife))</f>
        <v>0</v>
      </c>
      <c r="AL691" s="161">
        <f>IF(A17taxstdlife="n/a","n/a",IF(AL$3&gt;(A17taxstdlife+$E691),((Input!$H$159+Input!$H$125)*$H$7)-SUM($H691:AK691),((Input!$H$159+Input!$H$125)*$H$7)/A17taxstdlife))</f>
        <v>0</v>
      </c>
      <c r="AM691" s="161">
        <f>IF(A17taxstdlife="n/a","n/a",IF(AM$3&gt;(A17taxstdlife+$E691),((Input!$H$159+Input!$H$125)*$H$7)-SUM($H691:AL691),((Input!$H$159+Input!$H$125)*$H$7)/A17taxstdlife))</f>
        <v>0</v>
      </c>
      <c r="AN691" s="161">
        <f>IF(A17taxstdlife="n/a","n/a",IF(AN$3&gt;(A17taxstdlife+$E691),((Input!$H$159+Input!$H$125)*$H$7)-SUM($H691:AM691),((Input!$H$159+Input!$H$125)*$H$7)/A17taxstdlife))</f>
        <v>0</v>
      </c>
      <c r="AO691" s="161">
        <f>IF(A17taxstdlife="n/a","n/a",IF(AO$3&gt;(A17taxstdlife+$E691),((Input!$H$159+Input!$H$125)*$H$7)-SUM($H691:AN691),((Input!$H$159+Input!$H$125)*$H$7)/A17taxstdlife))</f>
        <v>0</v>
      </c>
      <c r="AP691" s="161">
        <f>IF(A17taxstdlife="n/a","n/a",IF(AP$3&gt;(A17taxstdlife+$E691),((Input!$H$159+Input!$H$125)*$H$7)-SUM($H691:AO691),((Input!$H$159+Input!$H$125)*$H$7)/A17taxstdlife))</f>
        <v>0</v>
      </c>
      <c r="AQ691" s="161">
        <f>IF(A17taxstdlife="n/a","n/a",IF(AQ$3&gt;(A17taxstdlife+$E691),((Input!$H$159+Input!$H$125)*$H$7)-SUM($H691:AP691),((Input!$H$159+Input!$H$125)*$H$7)/A17taxstdlife))</f>
        <v>0</v>
      </c>
      <c r="AR691" s="161">
        <f>IF(A17taxstdlife="n/a","n/a",IF(AR$3&gt;(A17taxstdlife+$E691),((Input!$H$159+Input!$H$125)*$H$7)-SUM($H691:AQ691),((Input!$H$159+Input!$H$125)*$H$7)/A17taxstdlife))</f>
        <v>0</v>
      </c>
      <c r="AS691" s="161">
        <f>IF(A17taxstdlife="n/a","n/a",IF(AS$3&gt;(A17taxstdlife+$E691),((Input!$H$159+Input!$H$125)*$H$7)-SUM($H691:AR691),((Input!$H$159+Input!$H$125)*$H$7)/A17taxstdlife))</f>
        <v>0</v>
      </c>
      <c r="AT691" s="161">
        <f>IF(A17taxstdlife="n/a","n/a",IF(AT$3&gt;(A17taxstdlife+$E691),((Input!$H$159+Input!$H$125)*$H$7)-SUM($H691:AS691),((Input!$H$159+Input!$H$125)*$H$7)/A17taxstdlife))</f>
        <v>0</v>
      </c>
      <c r="AU691" s="161">
        <f>IF(A17taxstdlife="n/a","n/a",IF(AU$3&gt;(A17taxstdlife+$E691),((Input!$H$159+Input!$H$125)*$H$7)-SUM($H691:AT691),((Input!$H$159+Input!$H$125)*$H$7)/A17taxstdlife))</f>
        <v>0</v>
      </c>
      <c r="AV691" s="161">
        <f>IF(A17taxstdlife="n/a","n/a",IF(AV$3&gt;(A17taxstdlife+$E691),((Input!$H$159+Input!$H$125)*$H$7)-SUM($H691:AU691),((Input!$H$159+Input!$H$125)*$H$7)/A17taxstdlife))</f>
        <v>0</v>
      </c>
      <c r="AW691" s="161">
        <f>IF(A17taxstdlife="n/a","n/a",IF(AW$3&gt;(A17taxstdlife+$E691),((Input!$H$159+Input!$H$125)*$H$7)-SUM($H691:AV691),((Input!$H$159+Input!$H$125)*$H$7)/A17taxstdlife))</f>
        <v>0</v>
      </c>
      <c r="AX691" s="161">
        <f>IF(A17taxstdlife="n/a","n/a",IF(AX$3&gt;(A17taxstdlife+$E691),((Input!$H$159+Input!$H$125)*$H$7)-SUM($H691:AW691),((Input!$H$159+Input!$H$125)*$H$7)/A17taxstdlife))</f>
        <v>0</v>
      </c>
      <c r="AY691" s="161">
        <f>IF(A17taxstdlife="n/a","n/a",IF(AY$3&gt;(A17taxstdlife+$E691),((Input!$H$159+Input!$H$125)*$H$7)-SUM($H691:AX691),((Input!$H$159+Input!$H$125)*$H$7)/A17taxstdlife))</f>
        <v>0</v>
      </c>
      <c r="AZ691" s="161">
        <f>IF(A17taxstdlife="n/a","n/a",IF(AZ$3&gt;(A17taxstdlife+$E691),((Input!$H$159+Input!$H$125)*$H$7)-SUM($H691:AY691),((Input!$H$159+Input!$H$125)*$H$7)/A17taxstdlife))</f>
        <v>0</v>
      </c>
      <c r="BA691" s="161">
        <f>IF(A17taxstdlife="n/a","n/a",IF(BA$3&gt;(A17taxstdlife+$E691),((Input!$H$159+Input!$H$125)*$H$7)-SUM($H691:AZ691),((Input!$H$159+Input!$H$125)*$H$7)/A17taxstdlife))</f>
        <v>0</v>
      </c>
      <c r="BB691" s="161">
        <f>IF(A17taxstdlife="n/a","n/a",IF(BB$3&gt;(A17taxstdlife+$E691),((Input!$H$159+Input!$H$125)*$H$7)-SUM($H691:BA691),((Input!$H$159+Input!$H$125)*$H$7)/A17taxstdlife))</f>
        <v>0</v>
      </c>
      <c r="BC691" s="161">
        <f>IF(A17taxstdlife="n/a","n/a",IF(BC$3&gt;(A17taxstdlife+$E691),((Input!$H$159+Input!$H$125)*$H$7)-SUM($H691:BB691),((Input!$H$159+Input!$H$125)*$H$7)/A17taxstdlife))</f>
        <v>0</v>
      </c>
      <c r="BD691" s="161">
        <f>IF(A17taxstdlife="n/a","n/a",IF(BD$3&gt;(A17taxstdlife+$E691),((Input!$H$159+Input!$H$125)*$H$7)-SUM($H691:BC691),((Input!$H$159+Input!$H$125)*$H$7)/A17taxstdlife))</f>
        <v>0</v>
      </c>
      <c r="BE691" s="161">
        <f>IF(A17taxstdlife="n/a","n/a",IF(BE$3&gt;(A17taxstdlife+$E691),((Input!$H$159+Input!$H$125)*$H$7)-SUM($H691:BD691),((Input!$H$159+Input!$H$125)*$H$7)/A17taxstdlife))</f>
        <v>0</v>
      </c>
      <c r="BF691" s="161">
        <f>IF(A17taxstdlife="n/a","n/a",IF(BF$3&gt;(A17taxstdlife+$E691),((Input!$H$159+Input!$H$125)*$H$7)-SUM($H691:BE691),((Input!$H$159+Input!$H$125)*$H$7)/A17taxstdlife))</f>
        <v>0</v>
      </c>
      <c r="BG691" s="161">
        <f>IF(A17taxstdlife="n/a","n/a",IF(BG$3&gt;(A17taxstdlife+$E691),((Input!$H$159+Input!$H$125)*$H$7)-SUM($H691:BF691),((Input!$H$159+Input!$H$125)*$H$7)/A17taxstdlife))</f>
        <v>0</v>
      </c>
      <c r="BH691" s="161">
        <f>IF(A17taxstdlife="n/a","n/a",IF(BH$3&gt;(A17taxstdlife+$E691),((Input!$H$159+Input!$H$125)*$H$7)-SUM($H691:BG691),((Input!$H$159+Input!$H$125)*$H$7)/A17taxstdlife))</f>
        <v>0</v>
      </c>
      <c r="BI691" s="161">
        <f>IF(A17taxstdlife="n/a","n/a",IF(BI$3&gt;(A17taxstdlife+$E691),((Input!$H$159+Input!$H$125)*$H$7)-SUM($H691:BH691),((Input!$H$159+Input!$H$125)*$H$7)/A17taxstdlife))</f>
        <v>0</v>
      </c>
      <c r="BJ691" s="19"/>
      <c r="BK691" s="19"/>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s="5" customFormat="1" hidden="1" outlineLevel="2" x14ac:dyDescent="0.2">
      <c r="A692" s="19"/>
      <c r="B692" s="19"/>
      <c r="C692" s="35"/>
      <c r="D692" s="469"/>
      <c r="E692" s="281">
        <v>3</v>
      </c>
      <c r="F692" s="37"/>
      <c r="G692" s="305"/>
      <c r="H692" s="307"/>
      <c r="I692" s="306"/>
      <c r="J692" s="161">
        <f>IF(A17taxstdlife="n/a","n/a",IF(J$3&gt;(A17taxstdlife+$E692),((Input!$I$159+Input!$I$125)*$I$7)-SUM($I692:I692),((Input!$I$159+Input!$I$125)*$I$7)/A17taxstdlife))</f>
        <v>0</v>
      </c>
      <c r="K692" s="161">
        <f>IF(A17taxstdlife="n/a","n/a",IF(K$3&gt;(A17taxstdlife+$E692),((Input!$I$159+Input!$I$125)*$I$7)-SUM($I692:J692),((Input!$I$159+Input!$I$125)*$I$7)/A17taxstdlife))</f>
        <v>0</v>
      </c>
      <c r="L692" s="161">
        <f>IF(A17taxstdlife="n/a","n/a",IF(L$3&gt;(A17taxstdlife+$E692),((Input!$I$159+Input!$I$125)*$I$7)-SUM($I692:K692),((Input!$I$159+Input!$I$125)*$I$7)/A17taxstdlife))</f>
        <v>0</v>
      </c>
      <c r="M692" s="161">
        <f>IF(A17taxstdlife="n/a","n/a",IF(M$3&gt;(A17taxstdlife+$E692),((Input!$I$159+Input!$I$125)*$I$7)-SUM($I692:L692),((Input!$I$159+Input!$I$125)*$I$7)/A17taxstdlife))</f>
        <v>0</v>
      </c>
      <c r="N692" s="161">
        <f>IF(A17taxstdlife="n/a","n/a",IF(N$3&gt;(A17taxstdlife+$E692),((Input!$I$159+Input!$I$125)*$I$7)-SUM($I692:M692),((Input!$I$159+Input!$I$125)*$I$7)/A17taxstdlife))</f>
        <v>0</v>
      </c>
      <c r="O692" s="161">
        <f>IF(A17taxstdlife="n/a","n/a",IF(O$3&gt;(A17taxstdlife+$E692),((Input!$I$159+Input!$I$125)*$I$7)-SUM($I692:N692),((Input!$I$159+Input!$I$125)*$I$7)/A17taxstdlife))</f>
        <v>0</v>
      </c>
      <c r="P692" s="161">
        <f>IF(A17taxstdlife="n/a","n/a",IF(P$3&gt;(A17taxstdlife+$E692),((Input!$I$159+Input!$I$125)*$I$7)-SUM($I692:O692),((Input!$I$159+Input!$I$125)*$I$7)/A17taxstdlife))</f>
        <v>0</v>
      </c>
      <c r="Q692" s="161">
        <f>IF(A17taxstdlife="n/a","n/a",IF(Q$3&gt;(A17taxstdlife+$E692),((Input!$I$159+Input!$I$125)*$I$7)-SUM($I692:P692),((Input!$I$159+Input!$I$125)*$I$7)/A17taxstdlife))</f>
        <v>0</v>
      </c>
      <c r="R692" s="161">
        <f>IF(A17taxstdlife="n/a","n/a",IF(R$3&gt;(A17taxstdlife+$E692),((Input!$I$159+Input!$I$125)*$I$7)-SUM($I692:Q692),((Input!$I$159+Input!$I$125)*$I$7)/A17taxstdlife))</f>
        <v>0</v>
      </c>
      <c r="S692" s="161">
        <f>IF(A17taxstdlife="n/a","n/a",IF(S$3&gt;(A17taxstdlife+$E692),((Input!$I$159+Input!$I$125)*$I$7)-SUM($I692:R692),((Input!$I$159+Input!$I$125)*$I$7)/A17taxstdlife))</f>
        <v>0</v>
      </c>
      <c r="T692" s="161">
        <f>IF(A17taxstdlife="n/a","n/a",IF(T$3&gt;(A17taxstdlife+$E692),((Input!$I$159+Input!$I$125)*$I$7)-SUM($I692:S692),((Input!$I$159+Input!$I$125)*$I$7)/A17taxstdlife))</f>
        <v>0</v>
      </c>
      <c r="U692" s="161">
        <f>IF(A17taxstdlife="n/a","n/a",IF(U$3&gt;(A17taxstdlife+$E692),((Input!$I$159+Input!$I$125)*$I$7)-SUM($I692:T692),((Input!$I$159+Input!$I$125)*$I$7)/A17taxstdlife))</f>
        <v>0</v>
      </c>
      <c r="V692" s="161">
        <f>IF(A17taxstdlife="n/a","n/a",IF(V$3&gt;(A17taxstdlife+$E692),((Input!$I$159+Input!$I$125)*$I$7)-SUM($I692:U692),((Input!$I$159+Input!$I$125)*$I$7)/A17taxstdlife))</f>
        <v>0</v>
      </c>
      <c r="W692" s="161">
        <f>IF(A17taxstdlife="n/a","n/a",IF(W$3&gt;(A17taxstdlife+$E692),((Input!$I$159+Input!$I$125)*$I$7)-SUM($I692:V692),((Input!$I$159+Input!$I$125)*$I$7)/A17taxstdlife))</f>
        <v>0</v>
      </c>
      <c r="X692" s="161">
        <f>IF(A17taxstdlife="n/a","n/a",IF(X$3&gt;(A17taxstdlife+$E692),((Input!$I$159+Input!$I$125)*$I$7)-SUM($I692:W692),((Input!$I$159+Input!$I$125)*$I$7)/A17taxstdlife))</f>
        <v>0</v>
      </c>
      <c r="Y692" s="161">
        <f>IF(A17taxstdlife="n/a","n/a",IF(Y$3&gt;(A17taxstdlife+$E692),((Input!$I$159+Input!$I$125)*$I$7)-SUM($I692:X692),((Input!$I$159+Input!$I$125)*$I$7)/A17taxstdlife))</f>
        <v>0</v>
      </c>
      <c r="Z692" s="161">
        <f>IF(A17taxstdlife="n/a","n/a",IF(Z$3&gt;(A17taxstdlife+$E692),((Input!$I$159+Input!$I$125)*$I$7)-SUM($I692:Y692),((Input!$I$159+Input!$I$125)*$I$7)/A17taxstdlife))</f>
        <v>0</v>
      </c>
      <c r="AA692" s="161">
        <f>IF(A17taxstdlife="n/a","n/a",IF(AA$3&gt;(A17taxstdlife+$E692),((Input!$I$159+Input!$I$125)*$I$7)-SUM($I692:Z692),((Input!$I$159+Input!$I$125)*$I$7)/A17taxstdlife))</f>
        <v>0</v>
      </c>
      <c r="AB692" s="161">
        <f>IF(A17taxstdlife="n/a","n/a",IF(AB$3&gt;(A17taxstdlife+$E692),((Input!$I$159+Input!$I$125)*$I$7)-SUM($I692:AA692),((Input!$I$159+Input!$I$125)*$I$7)/A17taxstdlife))</f>
        <v>0</v>
      </c>
      <c r="AC692" s="161">
        <f>IF(A17taxstdlife="n/a","n/a",IF(AC$3&gt;(A17taxstdlife+$E692),((Input!$I$159+Input!$I$125)*$I$7)-SUM($I692:AB692),((Input!$I$159+Input!$I$125)*$I$7)/A17taxstdlife))</f>
        <v>0</v>
      </c>
      <c r="AD692" s="161">
        <f>IF(A17taxstdlife="n/a","n/a",IF(AD$3&gt;(A17taxstdlife+$E692),((Input!$I$159+Input!$I$125)*$I$7)-SUM($I692:AC692),((Input!$I$159+Input!$I$125)*$I$7)/A17taxstdlife))</f>
        <v>0</v>
      </c>
      <c r="AE692" s="161">
        <f>IF(A17taxstdlife="n/a","n/a",IF(AE$3&gt;(A17taxstdlife+$E692),((Input!$I$159+Input!$I$125)*$I$7)-SUM($I692:AD692),((Input!$I$159+Input!$I$125)*$I$7)/A17taxstdlife))</f>
        <v>0</v>
      </c>
      <c r="AF692" s="161">
        <f>IF(A17taxstdlife="n/a","n/a",IF(AF$3&gt;(A17taxstdlife+$E692),((Input!$I$159+Input!$I$125)*$I$7)-SUM($I692:AE692),((Input!$I$159+Input!$I$125)*$I$7)/A17taxstdlife))</f>
        <v>0</v>
      </c>
      <c r="AG692" s="161">
        <f>IF(A17taxstdlife="n/a","n/a",IF(AG$3&gt;(A17taxstdlife+$E692),((Input!$I$159+Input!$I$125)*$I$7)-SUM($I692:AF692),((Input!$I$159+Input!$I$125)*$I$7)/A17taxstdlife))</f>
        <v>0</v>
      </c>
      <c r="AH692" s="161">
        <f>IF(A17taxstdlife="n/a","n/a",IF(AH$3&gt;(A17taxstdlife+$E692),((Input!$I$159+Input!$I$125)*$I$7)-SUM($I692:AG692),((Input!$I$159+Input!$I$125)*$I$7)/A17taxstdlife))</f>
        <v>0</v>
      </c>
      <c r="AI692" s="161">
        <f>IF(A17taxstdlife="n/a","n/a",IF(AI$3&gt;(A17taxstdlife+$E692),((Input!$I$159+Input!$I$125)*$I$7)-SUM($I692:AH692),((Input!$I$159+Input!$I$125)*$I$7)/A17taxstdlife))</f>
        <v>0</v>
      </c>
      <c r="AJ692" s="161">
        <f>IF(A17taxstdlife="n/a","n/a",IF(AJ$3&gt;(A17taxstdlife+$E692),((Input!$I$159+Input!$I$125)*$I$7)-SUM($I692:AI692),((Input!$I$159+Input!$I$125)*$I$7)/A17taxstdlife))</f>
        <v>0</v>
      </c>
      <c r="AK692" s="161">
        <f>IF(A17taxstdlife="n/a","n/a",IF(AK$3&gt;(A17taxstdlife+$E692),((Input!$I$159+Input!$I$125)*$I$7)-SUM($I692:AJ692),((Input!$I$159+Input!$I$125)*$I$7)/A17taxstdlife))</f>
        <v>0</v>
      </c>
      <c r="AL692" s="161">
        <f>IF(A17taxstdlife="n/a","n/a",IF(AL$3&gt;(A17taxstdlife+$E692),((Input!$I$159+Input!$I$125)*$I$7)-SUM($I692:AK692),((Input!$I$159+Input!$I$125)*$I$7)/A17taxstdlife))</f>
        <v>0</v>
      </c>
      <c r="AM692" s="161">
        <f>IF(A17taxstdlife="n/a","n/a",IF(AM$3&gt;(A17taxstdlife+$E692),((Input!$I$159+Input!$I$125)*$I$7)-SUM($I692:AL692),((Input!$I$159+Input!$I$125)*$I$7)/A17taxstdlife))</f>
        <v>0</v>
      </c>
      <c r="AN692" s="161">
        <f>IF(A17taxstdlife="n/a","n/a",IF(AN$3&gt;(A17taxstdlife+$E692),((Input!$I$159+Input!$I$125)*$I$7)-SUM($I692:AM692),((Input!$I$159+Input!$I$125)*$I$7)/A17taxstdlife))</f>
        <v>0</v>
      </c>
      <c r="AO692" s="161">
        <f>IF(A17taxstdlife="n/a","n/a",IF(AO$3&gt;(A17taxstdlife+$E692),((Input!$I$159+Input!$I$125)*$I$7)-SUM($I692:AN692),((Input!$I$159+Input!$I$125)*$I$7)/A17taxstdlife))</f>
        <v>0</v>
      </c>
      <c r="AP692" s="161">
        <f>IF(A17taxstdlife="n/a","n/a",IF(AP$3&gt;(A17taxstdlife+$E692),((Input!$I$159+Input!$I$125)*$I$7)-SUM($I692:AO692),((Input!$I$159+Input!$I$125)*$I$7)/A17taxstdlife))</f>
        <v>0</v>
      </c>
      <c r="AQ692" s="161">
        <f>IF(A17taxstdlife="n/a","n/a",IF(AQ$3&gt;(A17taxstdlife+$E692),((Input!$I$159+Input!$I$125)*$I$7)-SUM($I692:AP692),((Input!$I$159+Input!$I$125)*$I$7)/A17taxstdlife))</f>
        <v>0</v>
      </c>
      <c r="AR692" s="161">
        <f>IF(A17taxstdlife="n/a","n/a",IF(AR$3&gt;(A17taxstdlife+$E692),((Input!$I$159+Input!$I$125)*$I$7)-SUM($I692:AQ692),((Input!$I$159+Input!$I$125)*$I$7)/A17taxstdlife))</f>
        <v>0</v>
      </c>
      <c r="AS692" s="161">
        <f>IF(A17taxstdlife="n/a","n/a",IF(AS$3&gt;(A17taxstdlife+$E692),((Input!$I$159+Input!$I$125)*$I$7)-SUM($I692:AR692),((Input!$I$159+Input!$I$125)*$I$7)/A17taxstdlife))</f>
        <v>0</v>
      </c>
      <c r="AT692" s="161">
        <f>IF(A17taxstdlife="n/a","n/a",IF(AT$3&gt;(A17taxstdlife+$E692),((Input!$I$159+Input!$I$125)*$I$7)-SUM($I692:AS692),((Input!$I$159+Input!$I$125)*$I$7)/A17taxstdlife))</f>
        <v>0</v>
      </c>
      <c r="AU692" s="161">
        <f>IF(A17taxstdlife="n/a","n/a",IF(AU$3&gt;(A17taxstdlife+$E692),((Input!$I$159+Input!$I$125)*$I$7)-SUM($I692:AT692),((Input!$I$159+Input!$I$125)*$I$7)/A17taxstdlife))</f>
        <v>0</v>
      </c>
      <c r="AV692" s="161">
        <f>IF(A17taxstdlife="n/a","n/a",IF(AV$3&gt;(A17taxstdlife+$E692),((Input!$I$159+Input!$I$125)*$I$7)-SUM($I692:AU692),((Input!$I$159+Input!$I$125)*$I$7)/A17taxstdlife))</f>
        <v>0</v>
      </c>
      <c r="AW692" s="161">
        <f>IF(A17taxstdlife="n/a","n/a",IF(AW$3&gt;(A17taxstdlife+$E692),((Input!$I$159+Input!$I$125)*$I$7)-SUM($I692:AV692),((Input!$I$159+Input!$I$125)*$I$7)/A17taxstdlife))</f>
        <v>0</v>
      </c>
      <c r="AX692" s="161">
        <f>IF(A17taxstdlife="n/a","n/a",IF(AX$3&gt;(A17taxstdlife+$E692),((Input!$I$159+Input!$I$125)*$I$7)-SUM($I692:AW692),((Input!$I$159+Input!$I$125)*$I$7)/A17taxstdlife))</f>
        <v>0</v>
      </c>
      <c r="AY692" s="161">
        <f>IF(A17taxstdlife="n/a","n/a",IF(AY$3&gt;(A17taxstdlife+$E692),((Input!$I$159+Input!$I$125)*$I$7)-SUM($I692:AX692),((Input!$I$159+Input!$I$125)*$I$7)/A17taxstdlife))</f>
        <v>0</v>
      </c>
      <c r="AZ692" s="161">
        <f>IF(A17taxstdlife="n/a","n/a",IF(AZ$3&gt;(A17taxstdlife+$E692),((Input!$I$159+Input!$I$125)*$I$7)-SUM($I692:AY692),((Input!$I$159+Input!$I$125)*$I$7)/A17taxstdlife))</f>
        <v>0</v>
      </c>
      <c r="BA692" s="161">
        <f>IF(A17taxstdlife="n/a","n/a",IF(BA$3&gt;(A17taxstdlife+$E692),((Input!$I$159+Input!$I$125)*$I$7)-SUM($I692:AZ692),((Input!$I$159+Input!$I$125)*$I$7)/A17taxstdlife))</f>
        <v>0</v>
      </c>
      <c r="BB692" s="161">
        <f>IF(A17taxstdlife="n/a","n/a",IF(BB$3&gt;(A17taxstdlife+$E692),((Input!$I$159+Input!$I$125)*$I$7)-SUM($I692:BA692),((Input!$I$159+Input!$I$125)*$I$7)/A17taxstdlife))</f>
        <v>0</v>
      </c>
      <c r="BC692" s="161">
        <f>IF(A17taxstdlife="n/a","n/a",IF(BC$3&gt;(A17taxstdlife+$E692),((Input!$I$159+Input!$I$125)*$I$7)-SUM($I692:BB692),((Input!$I$159+Input!$I$125)*$I$7)/A17taxstdlife))</f>
        <v>0</v>
      </c>
      <c r="BD692" s="161">
        <f>IF(A17taxstdlife="n/a","n/a",IF(BD$3&gt;(A17taxstdlife+$E692),((Input!$I$159+Input!$I$125)*$I$7)-SUM($I692:BC692),((Input!$I$159+Input!$I$125)*$I$7)/A17taxstdlife))</f>
        <v>0</v>
      </c>
      <c r="BE692" s="161">
        <f>IF(A17taxstdlife="n/a","n/a",IF(BE$3&gt;(A17taxstdlife+$E692),((Input!$I$159+Input!$I$125)*$I$7)-SUM($I692:BD692),((Input!$I$159+Input!$I$125)*$I$7)/A17taxstdlife))</f>
        <v>0</v>
      </c>
      <c r="BF692" s="161">
        <f>IF(A17taxstdlife="n/a","n/a",IF(BF$3&gt;(A17taxstdlife+$E692),((Input!$I$159+Input!$I$125)*$I$7)-SUM($I692:BE692),((Input!$I$159+Input!$I$125)*$I$7)/A17taxstdlife))</f>
        <v>0</v>
      </c>
      <c r="BG692" s="161">
        <f>IF(A17taxstdlife="n/a","n/a",IF(BG$3&gt;(A17taxstdlife+$E692),((Input!$I$159+Input!$I$125)*$I$7)-SUM($I692:BF692),((Input!$I$159+Input!$I$125)*$I$7)/A17taxstdlife))</f>
        <v>0</v>
      </c>
      <c r="BH692" s="161">
        <f>IF(A17taxstdlife="n/a","n/a",IF(BH$3&gt;(A17taxstdlife+$E692),((Input!$I$159+Input!$I$125)*$I$7)-SUM($I692:BG692),((Input!$I$159+Input!$I$125)*$I$7)/A17taxstdlife))</f>
        <v>0</v>
      </c>
      <c r="BI692" s="161">
        <f>IF(A17taxstdlife="n/a","n/a",IF(BI$3&gt;(A17taxstdlife+$E692),((Input!$I$159+Input!$I$125)*$I$7)-SUM($I692:BH692),((Input!$I$159+Input!$I$125)*$I$7)/A17taxstdlife))</f>
        <v>0</v>
      </c>
      <c r="BJ692" s="19"/>
      <c r="BK692" s="19"/>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s="5" customFormat="1" hidden="1" outlineLevel="2" x14ac:dyDescent="0.2">
      <c r="A693" s="19"/>
      <c r="B693" s="19"/>
      <c r="C693" s="35"/>
      <c r="D693" s="469"/>
      <c r="E693" s="281">
        <v>4</v>
      </c>
      <c r="F693" s="37"/>
      <c r="G693" s="305"/>
      <c r="H693" s="307"/>
      <c r="I693" s="307"/>
      <c r="J693" s="306"/>
      <c r="K693" s="161">
        <f>IF(A17taxstdlife="n/a","n/a",IF(K$3&gt;(A17taxstdlife+$E693),((Input!$J$159+Input!$J$125)*$J$7)-SUM($J693:J693),((Input!$J$159+Input!$J$125)*$J$7)/A17taxstdlife))</f>
        <v>0</v>
      </c>
      <c r="L693" s="161">
        <f>IF(A17taxstdlife="n/a","n/a",IF(L$3&gt;(A17taxstdlife+$E693),((Input!$J$159+Input!$J$125)*$J$7)-SUM($J693:K693),((Input!$J$159+Input!$J$125)*$J$7)/A17taxstdlife))</f>
        <v>0</v>
      </c>
      <c r="M693" s="161">
        <f>IF(A17taxstdlife="n/a","n/a",IF(M$3&gt;(A17taxstdlife+$E693),((Input!$J$159+Input!$J$125)*$J$7)-SUM($J693:L693),((Input!$J$159+Input!$J$125)*$J$7)/A17taxstdlife))</f>
        <v>0</v>
      </c>
      <c r="N693" s="161">
        <f>IF(A17taxstdlife="n/a","n/a",IF(N$3&gt;(A17taxstdlife+$E693),((Input!$J$159+Input!$J$125)*$J$7)-SUM($J693:M693),((Input!$J$159+Input!$J$125)*$J$7)/A17taxstdlife))</f>
        <v>0</v>
      </c>
      <c r="O693" s="161">
        <f>IF(A17taxstdlife="n/a","n/a",IF(O$3&gt;(A17taxstdlife+$E693),((Input!$J$159+Input!$J$125)*$J$7)-SUM($J693:N693),((Input!$J$159+Input!$J$125)*$J$7)/A17taxstdlife))</f>
        <v>0</v>
      </c>
      <c r="P693" s="161">
        <f>IF(A17taxstdlife="n/a","n/a",IF(P$3&gt;(A17taxstdlife+$E693),((Input!$J$159+Input!$J$125)*$J$7)-SUM($J693:O693),((Input!$J$159+Input!$J$125)*$J$7)/A17taxstdlife))</f>
        <v>0</v>
      </c>
      <c r="Q693" s="161">
        <f>IF(A17taxstdlife="n/a","n/a",IF(Q$3&gt;(A17taxstdlife+$E693),((Input!$J$159+Input!$J$125)*$J$7)-SUM($J693:P693),((Input!$J$159+Input!$J$125)*$J$7)/A17taxstdlife))</f>
        <v>0</v>
      </c>
      <c r="R693" s="161">
        <f>IF(A17taxstdlife="n/a","n/a",IF(R$3&gt;(A17taxstdlife+$E693),((Input!$J$159+Input!$J$125)*$J$7)-SUM($J693:Q693),((Input!$J$159+Input!$J$125)*$J$7)/A17taxstdlife))</f>
        <v>0</v>
      </c>
      <c r="S693" s="161">
        <f>IF(A17taxstdlife="n/a","n/a",IF(S$3&gt;(A17taxstdlife+$E693),((Input!$J$159+Input!$J$125)*$J$7)-SUM($J693:R693),((Input!$J$159+Input!$J$125)*$J$7)/A17taxstdlife))</f>
        <v>0</v>
      </c>
      <c r="T693" s="161">
        <f>IF(A17taxstdlife="n/a","n/a",IF(T$3&gt;(A17taxstdlife+$E693),((Input!$J$159+Input!$J$125)*$J$7)-SUM($J693:S693),((Input!$J$159+Input!$J$125)*$J$7)/A17taxstdlife))</f>
        <v>0</v>
      </c>
      <c r="U693" s="161">
        <f>IF(A17taxstdlife="n/a","n/a",IF(U$3&gt;(A17taxstdlife+$E693),((Input!$J$159+Input!$J$125)*$J$7)-SUM($J693:T693),((Input!$J$159+Input!$J$125)*$J$7)/A17taxstdlife))</f>
        <v>0</v>
      </c>
      <c r="V693" s="161">
        <f>IF(A17taxstdlife="n/a","n/a",IF(V$3&gt;(A17taxstdlife+$E693),((Input!$J$159+Input!$J$125)*$J$7)-SUM($J693:U693),((Input!$J$159+Input!$J$125)*$J$7)/A17taxstdlife))</f>
        <v>0</v>
      </c>
      <c r="W693" s="161">
        <f>IF(A17taxstdlife="n/a","n/a",IF(W$3&gt;(A17taxstdlife+$E693),((Input!$J$159+Input!$J$125)*$J$7)-SUM($J693:V693),((Input!$J$159+Input!$J$125)*$J$7)/A17taxstdlife))</f>
        <v>0</v>
      </c>
      <c r="X693" s="161">
        <f>IF(A17taxstdlife="n/a","n/a",IF(X$3&gt;(A17taxstdlife+$E693),((Input!$J$159+Input!$J$125)*$J$7)-SUM($J693:W693),((Input!$J$159+Input!$J$125)*$J$7)/A17taxstdlife))</f>
        <v>0</v>
      </c>
      <c r="Y693" s="161">
        <f>IF(A17taxstdlife="n/a","n/a",IF(Y$3&gt;(A17taxstdlife+$E693),((Input!$J$159+Input!$J$125)*$J$7)-SUM($J693:X693),((Input!$J$159+Input!$J$125)*$J$7)/A17taxstdlife))</f>
        <v>0</v>
      </c>
      <c r="Z693" s="161">
        <f>IF(A17taxstdlife="n/a","n/a",IF(Z$3&gt;(A17taxstdlife+$E693),((Input!$J$159+Input!$J$125)*$J$7)-SUM($J693:Y693),((Input!$J$159+Input!$J$125)*$J$7)/A17taxstdlife))</f>
        <v>0</v>
      </c>
      <c r="AA693" s="161">
        <f>IF(A17taxstdlife="n/a","n/a",IF(AA$3&gt;(A17taxstdlife+$E693),((Input!$J$159+Input!$J$125)*$J$7)-SUM($J693:Z693),((Input!$J$159+Input!$J$125)*$J$7)/A17taxstdlife))</f>
        <v>0</v>
      </c>
      <c r="AB693" s="161">
        <f>IF(A17taxstdlife="n/a","n/a",IF(AB$3&gt;(A17taxstdlife+$E693),((Input!$J$159+Input!$J$125)*$J$7)-SUM($J693:AA693),((Input!$J$159+Input!$J$125)*$J$7)/A17taxstdlife))</f>
        <v>0</v>
      </c>
      <c r="AC693" s="161">
        <f>IF(A17taxstdlife="n/a","n/a",IF(AC$3&gt;(A17taxstdlife+$E693),((Input!$J$159+Input!$J$125)*$J$7)-SUM($J693:AB693),((Input!$J$159+Input!$J$125)*$J$7)/A17taxstdlife))</f>
        <v>0</v>
      </c>
      <c r="AD693" s="161">
        <f>IF(A17taxstdlife="n/a","n/a",IF(AD$3&gt;(A17taxstdlife+$E693),((Input!$J$159+Input!$J$125)*$J$7)-SUM($J693:AC693),((Input!$J$159+Input!$J$125)*$J$7)/A17taxstdlife))</f>
        <v>0</v>
      </c>
      <c r="AE693" s="161">
        <f>IF(A17taxstdlife="n/a","n/a",IF(AE$3&gt;(A17taxstdlife+$E693),((Input!$J$159+Input!$J$125)*$J$7)-SUM($J693:AD693),((Input!$J$159+Input!$J$125)*$J$7)/A17taxstdlife))</f>
        <v>0</v>
      </c>
      <c r="AF693" s="161">
        <f>IF(A17taxstdlife="n/a","n/a",IF(AF$3&gt;(A17taxstdlife+$E693),((Input!$J$159+Input!$J$125)*$J$7)-SUM($J693:AE693),((Input!$J$159+Input!$J$125)*$J$7)/A17taxstdlife))</f>
        <v>0</v>
      </c>
      <c r="AG693" s="161">
        <f>IF(A17taxstdlife="n/a","n/a",IF(AG$3&gt;(A17taxstdlife+$E693),((Input!$J$159+Input!$J$125)*$J$7)-SUM($J693:AF693),((Input!$J$159+Input!$J$125)*$J$7)/A17taxstdlife))</f>
        <v>0</v>
      </c>
      <c r="AH693" s="161">
        <f>IF(A17taxstdlife="n/a","n/a",IF(AH$3&gt;(A17taxstdlife+$E693),((Input!$J$159+Input!$J$125)*$J$7)-SUM($J693:AG693),((Input!$J$159+Input!$J$125)*$J$7)/A17taxstdlife))</f>
        <v>0</v>
      </c>
      <c r="AI693" s="161">
        <f>IF(A17taxstdlife="n/a","n/a",IF(AI$3&gt;(A17taxstdlife+$E693),((Input!$J$159+Input!$J$125)*$J$7)-SUM($J693:AH693),((Input!$J$159+Input!$J$125)*$J$7)/A17taxstdlife))</f>
        <v>0</v>
      </c>
      <c r="AJ693" s="161">
        <f>IF(A17taxstdlife="n/a","n/a",IF(AJ$3&gt;(A17taxstdlife+$E693),((Input!$J$159+Input!$J$125)*$J$7)-SUM($J693:AI693),((Input!$J$159+Input!$J$125)*$J$7)/A17taxstdlife))</f>
        <v>0</v>
      </c>
      <c r="AK693" s="161">
        <f>IF(A17taxstdlife="n/a","n/a",IF(AK$3&gt;(A17taxstdlife+$E693),((Input!$J$159+Input!$J$125)*$J$7)-SUM($J693:AJ693),((Input!$J$159+Input!$J$125)*$J$7)/A17taxstdlife))</f>
        <v>0</v>
      </c>
      <c r="AL693" s="161">
        <f>IF(A17taxstdlife="n/a","n/a",IF(AL$3&gt;(A17taxstdlife+$E693),((Input!$J$159+Input!$J$125)*$J$7)-SUM($J693:AK693),((Input!$J$159+Input!$J$125)*$J$7)/A17taxstdlife))</f>
        <v>0</v>
      </c>
      <c r="AM693" s="161">
        <f>IF(A17taxstdlife="n/a","n/a",IF(AM$3&gt;(A17taxstdlife+$E693),((Input!$J$159+Input!$J$125)*$J$7)-SUM($J693:AL693),((Input!$J$159+Input!$J$125)*$J$7)/A17taxstdlife))</f>
        <v>0</v>
      </c>
      <c r="AN693" s="161">
        <f>IF(A17taxstdlife="n/a","n/a",IF(AN$3&gt;(A17taxstdlife+$E693),((Input!$J$159+Input!$J$125)*$J$7)-SUM($J693:AM693),((Input!$J$159+Input!$J$125)*$J$7)/A17taxstdlife))</f>
        <v>0</v>
      </c>
      <c r="AO693" s="161">
        <f>IF(A17taxstdlife="n/a","n/a",IF(AO$3&gt;(A17taxstdlife+$E693),((Input!$J$159+Input!$J$125)*$J$7)-SUM($J693:AN693),((Input!$J$159+Input!$J$125)*$J$7)/A17taxstdlife))</f>
        <v>0</v>
      </c>
      <c r="AP693" s="161">
        <f>IF(A17taxstdlife="n/a","n/a",IF(AP$3&gt;(A17taxstdlife+$E693),((Input!$J$159+Input!$J$125)*$J$7)-SUM($J693:AO693),((Input!$J$159+Input!$J$125)*$J$7)/A17taxstdlife))</f>
        <v>0</v>
      </c>
      <c r="AQ693" s="161">
        <f>IF(A17taxstdlife="n/a","n/a",IF(AQ$3&gt;(A17taxstdlife+$E693),((Input!$J$159+Input!$J$125)*$J$7)-SUM($J693:AP693),((Input!$J$159+Input!$J$125)*$J$7)/A17taxstdlife))</f>
        <v>0</v>
      </c>
      <c r="AR693" s="161">
        <f>IF(A17taxstdlife="n/a","n/a",IF(AR$3&gt;(A17taxstdlife+$E693),((Input!$J$159+Input!$J$125)*$J$7)-SUM($J693:AQ693),((Input!$J$159+Input!$J$125)*$J$7)/A17taxstdlife))</f>
        <v>0</v>
      </c>
      <c r="AS693" s="161">
        <f>IF(A17taxstdlife="n/a","n/a",IF(AS$3&gt;(A17taxstdlife+$E693),((Input!$J$159+Input!$J$125)*$J$7)-SUM($J693:AR693),((Input!$J$159+Input!$J$125)*$J$7)/A17taxstdlife))</f>
        <v>0</v>
      </c>
      <c r="AT693" s="161">
        <f>IF(A17taxstdlife="n/a","n/a",IF(AT$3&gt;(A17taxstdlife+$E693),((Input!$J$159+Input!$J$125)*$J$7)-SUM($J693:AS693),((Input!$J$159+Input!$J$125)*$J$7)/A17taxstdlife))</f>
        <v>0</v>
      </c>
      <c r="AU693" s="161">
        <f>IF(A17taxstdlife="n/a","n/a",IF(AU$3&gt;(A17taxstdlife+$E693),((Input!$J$159+Input!$J$125)*$J$7)-SUM($J693:AT693),((Input!$J$159+Input!$J$125)*$J$7)/A17taxstdlife))</f>
        <v>0</v>
      </c>
      <c r="AV693" s="161">
        <f>IF(A17taxstdlife="n/a","n/a",IF(AV$3&gt;(A17taxstdlife+$E693),((Input!$J$159+Input!$J$125)*$J$7)-SUM($J693:AU693),((Input!$J$159+Input!$J$125)*$J$7)/A17taxstdlife))</f>
        <v>0</v>
      </c>
      <c r="AW693" s="161">
        <f>IF(A17taxstdlife="n/a","n/a",IF(AW$3&gt;(A17taxstdlife+$E693),((Input!$J$159+Input!$J$125)*$J$7)-SUM($J693:AV693),((Input!$J$159+Input!$J$125)*$J$7)/A17taxstdlife))</f>
        <v>0</v>
      </c>
      <c r="AX693" s="161">
        <f>IF(A17taxstdlife="n/a","n/a",IF(AX$3&gt;(A17taxstdlife+$E693),((Input!$J$159+Input!$J$125)*$J$7)-SUM($J693:AW693),((Input!$J$159+Input!$J$125)*$J$7)/A17taxstdlife))</f>
        <v>0</v>
      </c>
      <c r="AY693" s="161">
        <f>IF(A17taxstdlife="n/a","n/a",IF(AY$3&gt;(A17taxstdlife+$E693),((Input!$J$159+Input!$J$125)*$J$7)-SUM($J693:AX693),((Input!$J$159+Input!$J$125)*$J$7)/A17taxstdlife))</f>
        <v>0</v>
      </c>
      <c r="AZ693" s="161">
        <f>IF(A17taxstdlife="n/a","n/a",IF(AZ$3&gt;(A17taxstdlife+$E693),((Input!$J$159+Input!$J$125)*$J$7)-SUM($J693:AY693),((Input!$J$159+Input!$J$125)*$J$7)/A17taxstdlife))</f>
        <v>0</v>
      </c>
      <c r="BA693" s="161">
        <f>IF(A17taxstdlife="n/a","n/a",IF(BA$3&gt;(A17taxstdlife+$E693),((Input!$J$159+Input!$J$125)*$J$7)-SUM($J693:AZ693),((Input!$J$159+Input!$J$125)*$J$7)/A17taxstdlife))</f>
        <v>0</v>
      </c>
      <c r="BB693" s="161">
        <f>IF(A17taxstdlife="n/a","n/a",IF(BB$3&gt;(A17taxstdlife+$E693),((Input!$J$159+Input!$J$125)*$J$7)-SUM($J693:BA693),((Input!$J$159+Input!$J$125)*$J$7)/A17taxstdlife))</f>
        <v>0</v>
      </c>
      <c r="BC693" s="161">
        <f>IF(A17taxstdlife="n/a","n/a",IF(BC$3&gt;(A17taxstdlife+$E693),((Input!$J$159+Input!$J$125)*$J$7)-SUM($J693:BB693),((Input!$J$159+Input!$J$125)*$J$7)/A17taxstdlife))</f>
        <v>0</v>
      </c>
      <c r="BD693" s="161">
        <f>IF(A17taxstdlife="n/a","n/a",IF(BD$3&gt;(A17taxstdlife+$E693),((Input!$J$159+Input!$J$125)*$J$7)-SUM($J693:BC693),((Input!$J$159+Input!$J$125)*$J$7)/A17taxstdlife))</f>
        <v>0</v>
      </c>
      <c r="BE693" s="161">
        <f>IF(A17taxstdlife="n/a","n/a",IF(BE$3&gt;(A17taxstdlife+$E693),((Input!$J$159+Input!$J$125)*$J$7)-SUM($J693:BD693),((Input!$J$159+Input!$J$125)*$J$7)/A17taxstdlife))</f>
        <v>0</v>
      </c>
      <c r="BF693" s="161">
        <f>IF(A17taxstdlife="n/a","n/a",IF(BF$3&gt;(A17taxstdlife+$E693),((Input!$J$159+Input!$J$125)*$J$7)-SUM($J693:BE693),((Input!$J$159+Input!$J$125)*$J$7)/A17taxstdlife))</f>
        <v>0</v>
      </c>
      <c r="BG693" s="161">
        <f>IF(A17taxstdlife="n/a","n/a",IF(BG$3&gt;(A17taxstdlife+$E693),((Input!$J$159+Input!$J$125)*$J$7)-SUM($J693:BF693),((Input!$J$159+Input!$J$125)*$J$7)/A17taxstdlife))</f>
        <v>0</v>
      </c>
      <c r="BH693" s="161">
        <f>IF(A17taxstdlife="n/a","n/a",IF(BH$3&gt;(A17taxstdlife+$E693),((Input!$J$159+Input!$J$125)*$J$7)-SUM($J693:BG693),((Input!$J$159+Input!$J$125)*$J$7)/A17taxstdlife))</f>
        <v>0</v>
      </c>
      <c r="BI693" s="161">
        <f>IF(A17taxstdlife="n/a","n/a",IF(BI$3&gt;(A17taxstdlife+$E693),((Input!$J$159+Input!$J$125)*$J$7)-SUM($J693:BH693),((Input!$J$159+Input!$J$125)*$J$7)/A17taxstdlife))</f>
        <v>0</v>
      </c>
      <c r="BJ693" s="19"/>
      <c r="BK693" s="19"/>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s="5" customFormat="1" hidden="1" outlineLevel="2" x14ac:dyDescent="0.2">
      <c r="A694" s="19"/>
      <c r="B694" s="19"/>
      <c r="C694" s="35"/>
      <c r="D694" s="469"/>
      <c r="E694" s="281">
        <v>5</v>
      </c>
      <c r="F694" s="37"/>
      <c r="G694" s="305"/>
      <c r="H694" s="307"/>
      <c r="I694" s="307"/>
      <c r="J694" s="307"/>
      <c r="K694" s="306"/>
      <c r="L694" s="161">
        <f>IF(A17taxstdlife="n/a","n/a",IF(L$3&gt;(A17taxstdlife+$E694),((Input!$K$159+Input!$K$125)*$K$7)-SUM($K694:K694),((Input!$K$159+Input!$K$125)*$K$7)/A17taxstdlife))</f>
        <v>0</v>
      </c>
      <c r="M694" s="161">
        <f>IF(A17taxstdlife="n/a","n/a",IF(M$3&gt;(A17taxstdlife+$E694),((Input!$K$159+Input!$K$125)*$K$7)-SUM($K694:L694),((Input!$K$159+Input!$K$125)*$K$7)/A17taxstdlife))</f>
        <v>0</v>
      </c>
      <c r="N694" s="161">
        <f>IF(A17taxstdlife="n/a","n/a",IF(N$3&gt;(A17taxstdlife+$E694),((Input!$K$159+Input!$K$125)*$K$7)-SUM($K694:M694),((Input!$K$159+Input!$K$125)*$K$7)/A17taxstdlife))</f>
        <v>0</v>
      </c>
      <c r="O694" s="161">
        <f>IF(A17taxstdlife="n/a","n/a",IF(O$3&gt;(A17taxstdlife+$E694),((Input!$K$159+Input!$K$125)*$K$7)-SUM($K694:N694),((Input!$K$159+Input!$K$125)*$K$7)/A17taxstdlife))</f>
        <v>0</v>
      </c>
      <c r="P694" s="161">
        <f>IF(A17taxstdlife="n/a","n/a",IF(P$3&gt;(A17taxstdlife+$E694),((Input!$K$159+Input!$K$125)*$K$7)-SUM($K694:O694),((Input!$K$159+Input!$K$125)*$K$7)/A17taxstdlife))</f>
        <v>0</v>
      </c>
      <c r="Q694" s="161">
        <f>IF(A17taxstdlife="n/a","n/a",IF(Q$3&gt;(A17taxstdlife+$E694),((Input!$K$159+Input!$K$125)*$K$7)-SUM($K694:P694),((Input!$K$159+Input!$K$125)*$K$7)/A17taxstdlife))</f>
        <v>0</v>
      </c>
      <c r="R694" s="161">
        <f>IF(A17taxstdlife="n/a","n/a",IF(R$3&gt;(A17taxstdlife+$E694),((Input!$K$159+Input!$K$125)*$K$7)-SUM($K694:Q694),((Input!$K$159+Input!$K$125)*$K$7)/A17taxstdlife))</f>
        <v>0</v>
      </c>
      <c r="S694" s="161">
        <f>IF(A17taxstdlife="n/a","n/a",IF(S$3&gt;(A17taxstdlife+$E694),((Input!$K$159+Input!$K$125)*$K$7)-SUM($K694:R694),((Input!$K$159+Input!$K$125)*$K$7)/A17taxstdlife))</f>
        <v>0</v>
      </c>
      <c r="T694" s="161">
        <f>IF(A17taxstdlife="n/a","n/a",IF(T$3&gt;(A17taxstdlife+$E694),((Input!$K$159+Input!$K$125)*$K$7)-SUM($K694:S694),((Input!$K$159+Input!$K$125)*$K$7)/A17taxstdlife))</f>
        <v>0</v>
      </c>
      <c r="U694" s="161">
        <f>IF(A17taxstdlife="n/a","n/a",IF(U$3&gt;(A17taxstdlife+$E694),((Input!$K$159+Input!$K$125)*$K$7)-SUM($K694:T694),((Input!$K$159+Input!$K$125)*$K$7)/A17taxstdlife))</f>
        <v>0</v>
      </c>
      <c r="V694" s="161">
        <f>IF(A17taxstdlife="n/a","n/a",IF(V$3&gt;(A17taxstdlife+$E694),((Input!$K$159+Input!$K$125)*$K$7)-SUM($K694:U694),((Input!$K$159+Input!$K$125)*$K$7)/A17taxstdlife))</f>
        <v>0</v>
      </c>
      <c r="W694" s="161">
        <f>IF(A17taxstdlife="n/a","n/a",IF(W$3&gt;(A17taxstdlife+$E694),((Input!$K$159+Input!$K$125)*$K$7)-SUM($K694:V694),((Input!$K$159+Input!$K$125)*$K$7)/A17taxstdlife))</f>
        <v>0</v>
      </c>
      <c r="X694" s="161">
        <f>IF(A17taxstdlife="n/a","n/a",IF(X$3&gt;(A17taxstdlife+$E694),((Input!$K$159+Input!$K$125)*$K$7)-SUM($K694:W694),((Input!$K$159+Input!$K$125)*$K$7)/A17taxstdlife))</f>
        <v>0</v>
      </c>
      <c r="Y694" s="161">
        <f>IF(A17taxstdlife="n/a","n/a",IF(Y$3&gt;(A17taxstdlife+$E694),((Input!$K$159+Input!$K$125)*$K$7)-SUM($K694:X694),((Input!$K$159+Input!$K$125)*$K$7)/A17taxstdlife))</f>
        <v>0</v>
      </c>
      <c r="Z694" s="161">
        <f>IF(A17taxstdlife="n/a","n/a",IF(Z$3&gt;(A17taxstdlife+$E694),((Input!$K$159+Input!$K$125)*$K$7)-SUM($K694:Y694),((Input!$K$159+Input!$K$125)*$K$7)/A17taxstdlife))</f>
        <v>0</v>
      </c>
      <c r="AA694" s="161">
        <f>IF(A17taxstdlife="n/a","n/a",IF(AA$3&gt;(A17taxstdlife+$E694),((Input!$K$159+Input!$K$125)*$K$7)-SUM($K694:Z694),((Input!$K$159+Input!$K$125)*$K$7)/A17taxstdlife))</f>
        <v>0</v>
      </c>
      <c r="AB694" s="161">
        <f>IF(A17taxstdlife="n/a","n/a",IF(AB$3&gt;(A17taxstdlife+$E694),((Input!$K$159+Input!$K$125)*$K$7)-SUM($K694:AA694),((Input!$K$159+Input!$K$125)*$K$7)/A17taxstdlife))</f>
        <v>0</v>
      </c>
      <c r="AC694" s="161">
        <f>IF(A17taxstdlife="n/a","n/a",IF(AC$3&gt;(A17taxstdlife+$E694),((Input!$K$159+Input!$K$125)*$K$7)-SUM($K694:AB694),((Input!$K$159+Input!$K$125)*$K$7)/A17taxstdlife))</f>
        <v>0</v>
      </c>
      <c r="AD694" s="161">
        <f>IF(A17taxstdlife="n/a","n/a",IF(AD$3&gt;(A17taxstdlife+$E694),((Input!$K$159+Input!$K$125)*$K$7)-SUM($K694:AC694),((Input!$K$159+Input!$K$125)*$K$7)/A17taxstdlife))</f>
        <v>0</v>
      </c>
      <c r="AE694" s="161">
        <f>IF(A17taxstdlife="n/a","n/a",IF(AE$3&gt;(A17taxstdlife+$E694),((Input!$K$159+Input!$K$125)*$K$7)-SUM($K694:AD694),((Input!$K$159+Input!$K$125)*$K$7)/A17taxstdlife))</f>
        <v>0</v>
      </c>
      <c r="AF694" s="161">
        <f>IF(A17taxstdlife="n/a","n/a",IF(AF$3&gt;(A17taxstdlife+$E694),((Input!$K$159+Input!$K$125)*$K$7)-SUM($K694:AE694),((Input!$K$159+Input!$K$125)*$K$7)/A17taxstdlife))</f>
        <v>0</v>
      </c>
      <c r="AG694" s="161">
        <f>IF(A17taxstdlife="n/a","n/a",IF(AG$3&gt;(A17taxstdlife+$E694),((Input!$K$159+Input!$K$125)*$K$7)-SUM($K694:AF694),((Input!$K$159+Input!$K$125)*$K$7)/A17taxstdlife))</f>
        <v>0</v>
      </c>
      <c r="AH694" s="161">
        <f>IF(A17taxstdlife="n/a","n/a",IF(AH$3&gt;(A17taxstdlife+$E694),((Input!$K$159+Input!$K$125)*$K$7)-SUM($K694:AG694),((Input!$K$159+Input!$K$125)*$K$7)/A17taxstdlife))</f>
        <v>0</v>
      </c>
      <c r="AI694" s="161">
        <f>IF(A17taxstdlife="n/a","n/a",IF(AI$3&gt;(A17taxstdlife+$E694),((Input!$K$159+Input!$K$125)*$K$7)-SUM($K694:AH694),((Input!$K$159+Input!$K$125)*$K$7)/A17taxstdlife))</f>
        <v>0</v>
      </c>
      <c r="AJ694" s="161">
        <f>IF(A17taxstdlife="n/a","n/a",IF(AJ$3&gt;(A17taxstdlife+$E694),((Input!$K$159+Input!$K$125)*$K$7)-SUM($K694:AI694),((Input!$K$159+Input!$K$125)*$K$7)/A17taxstdlife))</f>
        <v>0</v>
      </c>
      <c r="AK694" s="161">
        <f>IF(A17taxstdlife="n/a","n/a",IF(AK$3&gt;(A17taxstdlife+$E694),((Input!$K$159+Input!$K$125)*$K$7)-SUM($K694:AJ694),((Input!$K$159+Input!$K$125)*$K$7)/A17taxstdlife))</f>
        <v>0</v>
      </c>
      <c r="AL694" s="161">
        <f>IF(A17taxstdlife="n/a","n/a",IF(AL$3&gt;(A17taxstdlife+$E694),((Input!$K$159+Input!$K$125)*$K$7)-SUM($K694:AK694),((Input!$K$159+Input!$K$125)*$K$7)/A17taxstdlife))</f>
        <v>0</v>
      </c>
      <c r="AM694" s="161">
        <f>IF(A17taxstdlife="n/a","n/a",IF(AM$3&gt;(A17taxstdlife+$E694),((Input!$K$159+Input!$K$125)*$K$7)-SUM($K694:AL694),((Input!$K$159+Input!$K$125)*$K$7)/A17taxstdlife))</f>
        <v>0</v>
      </c>
      <c r="AN694" s="161">
        <f>IF(A17taxstdlife="n/a","n/a",IF(AN$3&gt;(A17taxstdlife+$E694),((Input!$K$159+Input!$K$125)*$K$7)-SUM($K694:AM694),((Input!$K$159+Input!$K$125)*$K$7)/A17taxstdlife))</f>
        <v>0</v>
      </c>
      <c r="AO694" s="161">
        <f>IF(A17taxstdlife="n/a","n/a",IF(AO$3&gt;(A17taxstdlife+$E694),((Input!$K$159+Input!$K$125)*$K$7)-SUM($K694:AN694),((Input!$K$159+Input!$K$125)*$K$7)/A17taxstdlife))</f>
        <v>0</v>
      </c>
      <c r="AP694" s="161">
        <f>IF(A17taxstdlife="n/a","n/a",IF(AP$3&gt;(A17taxstdlife+$E694),((Input!$K$159+Input!$K$125)*$K$7)-SUM($K694:AO694),((Input!$K$159+Input!$K$125)*$K$7)/A17taxstdlife))</f>
        <v>0</v>
      </c>
      <c r="AQ694" s="161">
        <f>IF(A17taxstdlife="n/a","n/a",IF(AQ$3&gt;(A17taxstdlife+$E694),((Input!$K$159+Input!$K$125)*$K$7)-SUM($K694:AP694),((Input!$K$159+Input!$K$125)*$K$7)/A17taxstdlife))</f>
        <v>0</v>
      </c>
      <c r="AR694" s="161">
        <f>IF(A17taxstdlife="n/a","n/a",IF(AR$3&gt;(A17taxstdlife+$E694),((Input!$K$159+Input!$K$125)*$K$7)-SUM($K694:AQ694),((Input!$K$159+Input!$K$125)*$K$7)/A17taxstdlife))</f>
        <v>0</v>
      </c>
      <c r="AS694" s="161">
        <f>IF(A17taxstdlife="n/a","n/a",IF(AS$3&gt;(A17taxstdlife+$E694),((Input!$K$159+Input!$K$125)*$K$7)-SUM($K694:AR694),((Input!$K$159+Input!$K$125)*$K$7)/A17taxstdlife))</f>
        <v>0</v>
      </c>
      <c r="AT694" s="161">
        <f>IF(A17taxstdlife="n/a","n/a",IF(AT$3&gt;(A17taxstdlife+$E694),((Input!$K$159+Input!$K$125)*$K$7)-SUM($K694:AS694),((Input!$K$159+Input!$K$125)*$K$7)/A17taxstdlife))</f>
        <v>0</v>
      </c>
      <c r="AU694" s="161">
        <f>IF(A17taxstdlife="n/a","n/a",IF(AU$3&gt;(A17taxstdlife+$E694),((Input!$K$159+Input!$K$125)*$K$7)-SUM($K694:AT694),((Input!$K$159+Input!$K$125)*$K$7)/A17taxstdlife))</f>
        <v>0</v>
      </c>
      <c r="AV694" s="161">
        <f>IF(A17taxstdlife="n/a","n/a",IF(AV$3&gt;(A17taxstdlife+$E694),((Input!$K$159+Input!$K$125)*$K$7)-SUM($K694:AU694),((Input!$K$159+Input!$K$125)*$K$7)/A17taxstdlife))</f>
        <v>0</v>
      </c>
      <c r="AW694" s="161">
        <f>IF(A17taxstdlife="n/a","n/a",IF(AW$3&gt;(A17taxstdlife+$E694),((Input!$K$159+Input!$K$125)*$K$7)-SUM($K694:AV694),((Input!$K$159+Input!$K$125)*$K$7)/A17taxstdlife))</f>
        <v>0</v>
      </c>
      <c r="AX694" s="161">
        <f>IF(A17taxstdlife="n/a","n/a",IF(AX$3&gt;(A17taxstdlife+$E694),((Input!$K$159+Input!$K$125)*$K$7)-SUM($K694:AW694),((Input!$K$159+Input!$K$125)*$K$7)/A17taxstdlife))</f>
        <v>0</v>
      </c>
      <c r="AY694" s="161">
        <f>IF(A17taxstdlife="n/a","n/a",IF(AY$3&gt;(A17taxstdlife+$E694),((Input!$K$159+Input!$K$125)*$K$7)-SUM($K694:AX694),((Input!$K$159+Input!$K$125)*$K$7)/A17taxstdlife))</f>
        <v>0</v>
      </c>
      <c r="AZ694" s="161">
        <f>IF(A17taxstdlife="n/a","n/a",IF(AZ$3&gt;(A17taxstdlife+$E694),((Input!$K$159+Input!$K$125)*$K$7)-SUM($K694:AY694),((Input!$K$159+Input!$K$125)*$K$7)/A17taxstdlife))</f>
        <v>0</v>
      </c>
      <c r="BA694" s="161">
        <f>IF(A17taxstdlife="n/a","n/a",IF(BA$3&gt;(A17taxstdlife+$E694),((Input!$K$159+Input!$K$125)*$K$7)-SUM($K694:AZ694),((Input!$K$159+Input!$K$125)*$K$7)/A17taxstdlife))</f>
        <v>0</v>
      </c>
      <c r="BB694" s="161">
        <f>IF(A17taxstdlife="n/a","n/a",IF(BB$3&gt;(A17taxstdlife+$E694),((Input!$K$159+Input!$K$125)*$K$7)-SUM($K694:BA694),((Input!$K$159+Input!$K$125)*$K$7)/A17taxstdlife))</f>
        <v>0</v>
      </c>
      <c r="BC694" s="161">
        <f>IF(A17taxstdlife="n/a","n/a",IF(BC$3&gt;(A17taxstdlife+$E694),((Input!$K$159+Input!$K$125)*$K$7)-SUM($K694:BB694),((Input!$K$159+Input!$K$125)*$K$7)/A17taxstdlife))</f>
        <v>0</v>
      </c>
      <c r="BD694" s="161">
        <f>IF(A17taxstdlife="n/a","n/a",IF(BD$3&gt;(A17taxstdlife+$E694),((Input!$K$159+Input!$K$125)*$K$7)-SUM($K694:BC694),((Input!$K$159+Input!$K$125)*$K$7)/A17taxstdlife))</f>
        <v>0</v>
      </c>
      <c r="BE694" s="161">
        <f>IF(A17taxstdlife="n/a","n/a",IF(BE$3&gt;(A17taxstdlife+$E694),((Input!$K$159+Input!$K$125)*$K$7)-SUM($K694:BD694),((Input!$K$159+Input!$K$125)*$K$7)/A17taxstdlife))</f>
        <v>0</v>
      </c>
      <c r="BF694" s="161">
        <f>IF(A17taxstdlife="n/a","n/a",IF(BF$3&gt;(A17taxstdlife+$E694),((Input!$K$159+Input!$K$125)*$K$7)-SUM($K694:BE694),((Input!$K$159+Input!$K$125)*$K$7)/A17taxstdlife))</f>
        <v>0</v>
      </c>
      <c r="BG694" s="161">
        <f>IF(A17taxstdlife="n/a","n/a",IF(BG$3&gt;(A17taxstdlife+$E694),((Input!$K$159+Input!$K$125)*$K$7)-SUM($K694:BF694),((Input!$K$159+Input!$K$125)*$K$7)/A17taxstdlife))</f>
        <v>0</v>
      </c>
      <c r="BH694" s="161">
        <f>IF(A17taxstdlife="n/a","n/a",IF(BH$3&gt;(A17taxstdlife+$E694),((Input!$K$159+Input!$K$125)*$K$7)-SUM($K694:BG694),((Input!$K$159+Input!$K$125)*$K$7)/A17taxstdlife))</f>
        <v>0</v>
      </c>
      <c r="BI694" s="161">
        <f>IF(A17taxstdlife="n/a","n/a",IF(BI$3&gt;(A17taxstdlife+$E694),((Input!$K$159+Input!$K$125)*$K$7)-SUM($K694:BH694),((Input!$K$159+Input!$K$125)*$K$7)/A17taxstdlife))</f>
        <v>0</v>
      </c>
      <c r="BJ694" s="19"/>
      <c r="BK694" s="19"/>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s="5" customFormat="1" hidden="1" outlineLevel="2" x14ac:dyDescent="0.2">
      <c r="A695" s="19"/>
      <c r="B695" s="19"/>
      <c r="C695" s="35"/>
      <c r="D695" s="469"/>
      <c r="E695" s="281">
        <v>6</v>
      </c>
      <c r="F695" s="37"/>
      <c r="G695" s="305"/>
      <c r="H695" s="307"/>
      <c r="I695" s="307"/>
      <c r="J695" s="307"/>
      <c r="K695" s="307"/>
      <c r="L695" s="306"/>
      <c r="M695" s="161">
        <f>IF(A17taxstdlife="n/a","n/a",IF(M$3&gt;(A17taxstdlife+$E695),((Input!$L$159+Input!$L$125)*$L$7)-SUM($L695:L695),((Input!$L$159+Input!$L$125)*$L$7)/A17taxstdlife))</f>
        <v>0</v>
      </c>
      <c r="N695" s="161">
        <f>IF(A17taxstdlife="n/a","n/a",IF(N$3&gt;(A17taxstdlife+$E695),((Input!$L$159+Input!$L$125)*$L$7)-SUM($L695:M695),((Input!$L$159+Input!$L$125)*$L$7)/A17taxstdlife))</f>
        <v>0</v>
      </c>
      <c r="O695" s="161">
        <f>IF(A17taxstdlife="n/a","n/a",IF(O$3&gt;(A17taxstdlife+$E695),((Input!$L$159+Input!$L$125)*$L$7)-SUM($L695:N695),((Input!$L$159+Input!$L$125)*$L$7)/A17taxstdlife))</f>
        <v>0</v>
      </c>
      <c r="P695" s="161">
        <f>IF(A17taxstdlife="n/a","n/a",IF(P$3&gt;(A17taxstdlife+$E695),((Input!$L$159+Input!$L$125)*$L$7)-SUM($L695:O695),((Input!$L$159+Input!$L$125)*$L$7)/A17taxstdlife))</f>
        <v>0</v>
      </c>
      <c r="Q695" s="161">
        <f>IF(A17taxstdlife="n/a","n/a",IF(Q$3&gt;(A17taxstdlife+$E695),((Input!$L$159+Input!$L$125)*$L$7)-SUM($L695:P695),((Input!$L$159+Input!$L$125)*$L$7)/A17taxstdlife))</f>
        <v>0</v>
      </c>
      <c r="R695" s="161">
        <f>IF(A17taxstdlife="n/a","n/a",IF(R$3&gt;(A17taxstdlife+$E695),((Input!$L$159+Input!$L$125)*$L$7)-SUM($L695:Q695),((Input!$L$159+Input!$L$125)*$L$7)/A17taxstdlife))</f>
        <v>0</v>
      </c>
      <c r="S695" s="161">
        <f>IF(A17taxstdlife="n/a","n/a",IF(S$3&gt;(A17taxstdlife+$E695),((Input!$L$159+Input!$L$125)*$L$7)-SUM($L695:R695),((Input!$L$159+Input!$L$125)*$L$7)/A17taxstdlife))</f>
        <v>0</v>
      </c>
      <c r="T695" s="161">
        <f>IF(A17taxstdlife="n/a","n/a",IF(T$3&gt;(A17taxstdlife+$E695),((Input!$L$159+Input!$L$125)*$L$7)-SUM($L695:S695),((Input!$L$159+Input!$L$125)*$L$7)/A17taxstdlife))</f>
        <v>0</v>
      </c>
      <c r="U695" s="161">
        <f>IF(A17taxstdlife="n/a","n/a",IF(U$3&gt;(A17taxstdlife+$E695),((Input!$L$159+Input!$L$125)*$L$7)-SUM($L695:T695),((Input!$L$159+Input!$L$125)*$L$7)/A17taxstdlife))</f>
        <v>0</v>
      </c>
      <c r="V695" s="161">
        <f>IF(A17taxstdlife="n/a","n/a",IF(V$3&gt;(A17taxstdlife+$E695),((Input!$L$159+Input!$L$125)*$L$7)-SUM($L695:U695),((Input!$L$159+Input!$L$125)*$L$7)/A17taxstdlife))</f>
        <v>0</v>
      </c>
      <c r="W695" s="161">
        <f>IF(A17taxstdlife="n/a","n/a",IF(W$3&gt;(A17taxstdlife+$E695),((Input!$L$159+Input!$L$125)*$L$7)-SUM($L695:V695),((Input!$L$159+Input!$L$125)*$L$7)/A17taxstdlife))</f>
        <v>0</v>
      </c>
      <c r="X695" s="161">
        <f>IF(A17taxstdlife="n/a","n/a",IF(X$3&gt;(A17taxstdlife+$E695),((Input!$L$159+Input!$L$125)*$L$7)-SUM($L695:W695),((Input!$L$159+Input!$L$125)*$L$7)/A17taxstdlife))</f>
        <v>0</v>
      </c>
      <c r="Y695" s="161">
        <f>IF(A17taxstdlife="n/a","n/a",IF(Y$3&gt;(A17taxstdlife+$E695),((Input!$L$159+Input!$L$125)*$L$7)-SUM($L695:X695),((Input!$L$159+Input!$L$125)*$L$7)/A17taxstdlife))</f>
        <v>0</v>
      </c>
      <c r="Z695" s="161">
        <f>IF(A17taxstdlife="n/a","n/a",IF(Z$3&gt;(A17taxstdlife+$E695),((Input!$L$159+Input!$L$125)*$L$7)-SUM($L695:Y695),((Input!$L$159+Input!$L$125)*$L$7)/A17taxstdlife))</f>
        <v>0</v>
      </c>
      <c r="AA695" s="161">
        <f>IF(A17taxstdlife="n/a","n/a",IF(AA$3&gt;(A17taxstdlife+$E695),((Input!$L$159+Input!$L$125)*$L$7)-SUM($L695:Z695),((Input!$L$159+Input!$L$125)*$L$7)/A17taxstdlife))</f>
        <v>0</v>
      </c>
      <c r="AB695" s="161">
        <f>IF(A17taxstdlife="n/a","n/a",IF(AB$3&gt;(A17taxstdlife+$E695),((Input!$L$159+Input!$L$125)*$L$7)-SUM($L695:AA695),((Input!$L$159+Input!$L$125)*$L$7)/A17taxstdlife))</f>
        <v>0</v>
      </c>
      <c r="AC695" s="161">
        <f>IF(A17taxstdlife="n/a","n/a",IF(AC$3&gt;(A17taxstdlife+$E695),((Input!$L$159+Input!$L$125)*$L$7)-SUM($L695:AB695),((Input!$L$159+Input!$L$125)*$L$7)/A17taxstdlife))</f>
        <v>0</v>
      </c>
      <c r="AD695" s="161">
        <f>IF(A17taxstdlife="n/a","n/a",IF(AD$3&gt;(A17taxstdlife+$E695),((Input!$L$159+Input!$L$125)*$L$7)-SUM($L695:AC695),((Input!$L$159+Input!$L$125)*$L$7)/A17taxstdlife))</f>
        <v>0</v>
      </c>
      <c r="AE695" s="161">
        <f>IF(A17taxstdlife="n/a","n/a",IF(AE$3&gt;(A17taxstdlife+$E695),((Input!$L$159+Input!$L$125)*$L$7)-SUM($L695:AD695),((Input!$L$159+Input!$L$125)*$L$7)/A17taxstdlife))</f>
        <v>0</v>
      </c>
      <c r="AF695" s="161">
        <f>IF(A17taxstdlife="n/a","n/a",IF(AF$3&gt;(A17taxstdlife+$E695),((Input!$L$159+Input!$L$125)*$L$7)-SUM($L695:AE695),((Input!$L$159+Input!$L$125)*$L$7)/A17taxstdlife))</f>
        <v>0</v>
      </c>
      <c r="AG695" s="161">
        <f>IF(A17taxstdlife="n/a","n/a",IF(AG$3&gt;(A17taxstdlife+$E695),((Input!$L$159+Input!$L$125)*$L$7)-SUM($L695:AF695),((Input!$L$159+Input!$L$125)*$L$7)/A17taxstdlife))</f>
        <v>0</v>
      </c>
      <c r="AH695" s="161">
        <f>IF(A17taxstdlife="n/a","n/a",IF(AH$3&gt;(A17taxstdlife+$E695),((Input!$L$159+Input!$L$125)*$L$7)-SUM($L695:AG695),((Input!$L$159+Input!$L$125)*$L$7)/A17taxstdlife))</f>
        <v>0</v>
      </c>
      <c r="AI695" s="161">
        <f>IF(A17taxstdlife="n/a","n/a",IF(AI$3&gt;(A17taxstdlife+$E695),((Input!$L$159+Input!$L$125)*$L$7)-SUM($L695:AH695),((Input!$L$159+Input!$L$125)*$L$7)/A17taxstdlife))</f>
        <v>0</v>
      </c>
      <c r="AJ695" s="161">
        <f>IF(A17taxstdlife="n/a","n/a",IF(AJ$3&gt;(A17taxstdlife+$E695),((Input!$L$159+Input!$L$125)*$L$7)-SUM($L695:AI695),((Input!$L$159+Input!$L$125)*$L$7)/A17taxstdlife))</f>
        <v>0</v>
      </c>
      <c r="AK695" s="161">
        <f>IF(A17taxstdlife="n/a","n/a",IF(AK$3&gt;(A17taxstdlife+$E695),((Input!$L$159+Input!$L$125)*$L$7)-SUM($L695:AJ695),((Input!$L$159+Input!$L$125)*$L$7)/A17taxstdlife))</f>
        <v>0</v>
      </c>
      <c r="AL695" s="161">
        <f>IF(A17taxstdlife="n/a","n/a",IF(AL$3&gt;(A17taxstdlife+$E695),((Input!$L$159+Input!$L$125)*$L$7)-SUM($L695:AK695),((Input!$L$159+Input!$L$125)*$L$7)/A17taxstdlife))</f>
        <v>0</v>
      </c>
      <c r="AM695" s="161">
        <f>IF(A17taxstdlife="n/a","n/a",IF(AM$3&gt;(A17taxstdlife+$E695),((Input!$L$159+Input!$L$125)*$L$7)-SUM($L695:AL695),((Input!$L$159+Input!$L$125)*$L$7)/A17taxstdlife))</f>
        <v>0</v>
      </c>
      <c r="AN695" s="161">
        <f>IF(A17taxstdlife="n/a","n/a",IF(AN$3&gt;(A17taxstdlife+$E695),((Input!$L$159+Input!$L$125)*$L$7)-SUM($L695:AM695),((Input!$L$159+Input!$L$125)*$L$7)/A17taxstdlife))</f>
        <v>0</v>
      </c>
      <c r="AO695" s="161">
        <f>IF(A17taxstdlife="n/a","n/a",IF(AO$3&gt;(A17taxstdlife+$E695),((Input!$L$159+Input!$L$125)*$L$7)-SUM($L695:AN695),((Input!$L$159+Input!$L$125)*$L$7)/A17taxstdlife))</f>
        <v>0</v>
      </c>
      <c r="AP695" s="161">
        <f>IF(A17taxstdlife="n/a","n/a",IF(AP$3&gt;(A17taxstdlife+$E695),((Input!$L$159+Input!$L$125)*$L$7)-SUM($L695:AO695),((Input!$L$159+Input!$L$125)*$L$7)/A17taxstdlife))</f>
        <v>0</v>
      </c>
      <c r="AQ695" s="161">
        <f>IF(A17taxstdlife="n/a","n/a",IF(AQ$3&gt;(A17taxstdlife+$E695),((Input!$L$159+Input!$L$125)*$L$7)-SUM($L695:AP695),((Input!$L$159+Input!$L$125)*$L$7)/A17taxstdlife))</f>
        <v>0</v>
      </c>
      <c r="AR695" s="161">
        <f>IF(A17taxstdlife="n/a","n/a",IF(AR$3&gt;(A17taxstdlife+$E695),((Input!$L$159+Input!$L$125)*$L$7)-SUM($L695:AQ695),((Input!$L$159+Input!$L$125)*$L$7)/A17taxstdlife))</f>
        <v>0</v>
      </c>
      <c r="AS695" s="161">
        <f>IF(A17taxstdlife="n/a","n/a",IF(AS$3&gt;(A17taxstdlife+$E695),((Input!$L$159+Input!$L$125)*$L$7)-SUM($L695:AR695),((Input!$L$159+Input!$L$125)*$L$7)/A17taxstdlife))</f>
        <v>0</v>
      </c>
      <c r="AT695" s="161">
        <f>IF(A17taxstdlife="n/a","n/a",IF(AT$3&gt;(A17taxstdlife+$E695),((Input!$L$159+Input!$L$125)*$L$7)-SUM($L695:AS695),((Input!$L$159+Input!$L$125)*$L$7)/A17taxstdlife))</f>
        <v>0</v>
      </c>
      <c r="AU695" s="161">
        <f>IF(A17taxstdlife="n/a","n/a",IF(AU$3&gt;(A17taxstdlife+$E695),((Input!$L$159+Input!$L$125)*$L$7)-SUM($L695:AT695),((Input!$L$159+Input!$L$125)*$L$7)/A17taxstdlife))</f>
        <v>0</v>
      </c>
      <c r="AV695" s="161">
        <f>IF(A17taxstdlife="n/a","n/a",IF(AV$3&gt;(A17taxstdlife+$E695),((Input!$L$159+Input!$L$125)*$L$7)-SUM($L695:AU695),((Input!$L$159+Input!$L$125)*$L$7)/A17taxstdlife))</f>
        <v>0</v>
      </c>
      <c r="AW695" s="161">
        <f>IF(A17taxstdlife="n/a","n/a",IF(AW$3&gt;(A17taxstdlife+$E695),((Input!$L$159+Input!$L$125)*$L$7)-SUM($L695:AV695),((Input!$L$159+Input!$L$125)*$L$7)/A17taxstdlife))</f>
        <v>0</v>
      </c>
      <c r="AX695" s="161">
        <f>IF(A17taxstdlife="n/a","n/a",IF(AX$3&gt;(A17taxstdlife+$E695),((Input!$L$159+Input!$L$125)*$L$7)-SUM($L695:AW695),((Input!$L$159+Input!$L$125)*$L$7)/A17taxstdlife))</f>
        <v>0</v>
      </c>
      <c r="AY695" s="161">
        <f>IF(A17taxstdlife="n/a","n/a",IF(AY$3&gt;(A17taxstdlife+$E695),((Input!$L$159+Input!$L$125)*$L$7)-SUM($L695:AX695),((Input!$L$159+Input!$L$125)*$L$7)/A17taxstdlife))</f>
        <v>0</v>
      </c>
      <c r="AZ695" s="161">
        <f>IF(A17taxstdlife="n/a","n/a",IF(AZ$3&gt;(A17taxstdlife+$E695),((Input!$L$159+Input!$L$125)*$L$7)-SUM($L695:AY695),((Input!$L$159+Input!$L$125)*$L$7)/A17taxstdlife))</f>
        <v>0</v>
      </c>
      <c r="BA695" s="161">
        <f>IF(A17taxstdlife="n/a","n/a",IF(BA$3&gt;(A17taxstdlife+$E695),((Input!$L$159+Input!$L$125)*$L$7)-SUM($L695:AZ695),((Input!$L$159+Input!$L$125)*$L$7)/A17taxstdlife))</f>
        <v>0</v>
      </c>
      <c r="BB695" s="161">
        <f>IF(A17taxstdlife="n/a","n/a",IF(BB$3&gt;(A17taxstdlife+$E695),((Input!$L$159+Input!$L$125)*$L$7)-SUM($L695:BA695),((Input!$L$159+Input!$L$125)*$L$7)/A17taxstdlife))</f>
        <v>0</v>
      </c>
      <c r="BC695" s="161">
        <f>IF(A17taxstdlife="n/a","n/a",IF(BC$3&gt;(A17taxstdlife+$E695),((Input!$L$159+Input!$L$125)*$L$7)-SUM($L695:BB695),((Input!$L$159+Input!$L$125)*$L$7)/A17taxstdlife))</f>
        <v>0</v>
      </c>
      <c r="BD695" s="161">
        <f>IF(A17taxstdlife="n/a","n/a",IF(BD$3&gt;(A17taxstdlife+$E695),((Input!$L$159+Input!$L$125)*$L$7)-SUM($L695:BC695),((Input!$L$159+Input!$L$125)*$L$7)/A17taxstdlife))</f>
        <v>0</v>
      </c>
      <c r="BE695" s="161">
        <f>IF(A17taxstdlife="n/a","n/a",IF(BE$3&gt;(A17taxstdlife+$E695),((Input!$L$159+Input!$L$125)*$L$7)-SUM($L695:BD695),((Input!$L$159+Input!$L$125)*$L$7)/A17taxstdlife))</f>
        <v>0</v>
      </c>
      <c r="BF695" s="161">
        <f>IF(A17taxstdlife="n/a","n/a",IF(BF$3&gt;(A17taxstdlife+$E695),((Input!$L$159+Input!$L$125)*$L$7)-SUM($L695:BE695),((Input!$L$159+Input!$L$125)*$L$7)/A17taxstdlife))</f>
        <v>0</v>
      </c>
      <c r="BG695" s="161">
        <f>IF(A17taxstdlife="n/a","n/a",IF(BG$3&gt;(A17taxstdlife+$E695),((Input!$L$159+Input!$L$125)*$L$7)-SUM($L695:BF695),((Input!$L$159+Input!$L$125)*$L$7)/A17taxstdlife))</f>
        <v>0</v>
      </c>
      <c r="BH695" s="161">
        <f>IF(A17taxstdlife="n/a","n/a",IF(BH$3&gt;(A17taxstdlife+$E695),((Input!$L$159+Input!$L$125)*$L$7)-SUM($L695:BG695),((Input!$L$159+Input!$L$125)*$L$7)/A17taxstdlife))</f>
        <v>0</v>
      </c>
      <c r="BI695" s="161">
        <f>IF(A17taxstdlife="n/a","n/a",IF(BI$3&gt;(A17taxstdlife+$E695),((Input!$L$159+Input!$L$125)*$L$7)-SUM($L695:BH695),((Input!$L$159+Input!$L$125)*$L$7)/A17taxstdlife))</f>
        <v>0</v>
      </c>
      <c r="BJ695" s="19"/>
      <c r="BK695" s="19"/>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s="5" customFormat="1" hidden="1" outlineLevel="2" x14ac:dyDescent="0.2">
      <c r="A696" s="19"/>
      <c r="B696" s="19"/>
      <c r="C696" s="35"/>
      <c r="D696" s="469"/>
      <c r="E696" s="281">
        <v>7</v>
      </c>
      <c r="F696" s="37"/>
      <c r="G696" s="305"/>
      <c r="H696" s="307"/>
      <c r="I696" s="307"/>
      <c r="J696" s="307"/>
      <c r="K696" s="307"/>
      <c r="L696" s="307"/>
      <c r="M696" s="306"/>
      <c r="N696" s="161">
        <f>IF(A17taxstdlife="n/a","n/a",IF(N$3&gt;(A17taxstdlife+$E696),((Input!$M$159+Input!$M$125)*$M$7)-SUM($M696:M696),((Input!$M$159+Input!$M$125)*$M$7)/A17taxstdlife))</f>
        <v>0</v>
      </c>
      <c r="O696" s="161">
        <f>IF(A17taxstdlife="n/a","n/a",IF(O$3&gt;(A17taxstdlife+$E696),((Input!$M$159+Input!$M$125)*$M$7)-SUM($M696:N696),((Input!$M$159+Input!$M$125)*$M$7)/A17taxstdlife))</f>
        <v>0</v>
      </c>
      <c r="P696" s="161">
        <f>IF(A17taxstdlife="n/a","n/a",IF(P$3&gt;(A17taxstdlife+$E696),((Input!$M$159+Input!$M$125)*$M$7)-SUM($M696:O696),((Input!$M$159+Input!$M$125)*$M$7)/A17taxstdlife))</f>
        <v>0</v>
      </c>
      <c r="Q696" s="161">
        <f>IF(A17taxstdlife="n/a","n/a",IF(Q$3&gt;(A17taxstdlife+$E696),((Input!$M$159+Input!$M$125)*$M$7)-SUM($M696:P696),((Input!$M$159+Input!$M$125)*$M$7)/A17taxstdlife))</f>
        <v>0</v>
      </c>
      <c r="R696" s="161">
        <f>IF(A17taxstdlife="n/a","n/a",IF(R$3&gt;(A17taxstdlife+$E696),((Input!$M$159+Input!$M$125)*$M$7)-SUM($M696:Q696),((Input!$M$159+Input!$M$125)*$M$7)/A17taxstdlife))</f>
        <v>0</v>
      </c>
      <c r="S696" s="161">
        <f>IF(A17taxstdlife="n/a","n/a",IF(S$3&gt;(A17taxstdlife+$E696),((Input!$M$159+Input!$M$125)*$M$7)-SUM($M696:R696),((Input!$M$159+Input!$M$125)*$M$7)/A17taxstdlife))</f>
        <v>0</v>
      </c>
      <c r="T696" s="161">
        <f>IF(A17taxstdlife="n/a","n/a",IF(T$3&gt;(A17taxstdlife+$E696),((Input!$M$159+Input!$M$125)*$M$7)-SUM($M696:S696),((Input!$M$159+Input!$M$125)*$M$7)/A17taxstdlife))</f>
        <v>0</v>
      </c>
      <c r="U696" s="161">
        <f>IF(A17taxstdlife="n/a","n/a",IF(U$3&gt;(A17taxstdlife+$E696),((Input!$M$159+Input!$M$125)*$M$7)-SUM($M696:T696),((Input!$M$159+Input!$M$125)*$M$7)/A17taxstdlife))</f>
        <v>0</v>
      </c>
      <c r="V696" s="161">
        <f>IF(A17taxstdlife="n/a","n/a",IF(V$3&gt;(A17taxstdlife+$E696),((Input!$M$159+Input!$M$125)*$M$7)-SUM($M696:U696),((Input!$M$159+Input!$M$125)*$M$7)/A17taxstdlife))</f>
        <v>0</v>
      </c>
      <c r="W696" s="161">
        <f>IF(A17taxstdlife="n/a","n/a",IF(W$3&gt;(A17taxstdlife+$E696),((Input!$M$159+Input!$M$125)*$M$7)-SUM($M696:V696),((Input!$M$159+Input!$M$125)*$M$7)/A17taxstdlife))</f>
        <v>0</v>
      </c>
      <c r="X696" s="161">
        <f>IF(A17taxstdlife="n/a","n/a",IF(X$3&gt;(A17taxstdlife+$E696),((Input!$M$159+Input!$M$125)*$M$7)-SUM($M696:W696),((Input!$M$159+Input!$M$125)*$M$7)/A17taxstdlife))</f>
        <v>0</v>
      </c>
      <c r="Y696" s="161">
        <f>IF(A17taxstdlife="n/a","n/a",IF(Y$3&gt;(A17taxstdlife+$E696),((Input!$M$159+Input!$M$125)*$M$7)-SUM($M696:X696),((Input!$M$159+Input!$M$125)*$M$7)/A17taxstdlife))</f>
        <v>0</v>
      </c>
      <c r="Z696" s="161">
        <f>IF(A17taxstdlife="n/a","n/a",IF(Z$3&gt;(A17taxstdlife+$E696),((Input!$M$159+Input!$M$125)*$M$7)-SUM($M696:Y696),((Input!$M$159+Input!$M$125)*$M$7)/A17taxstdlife))</f>
        <v>0</v>
      </c>
      <c r="AA696" s="161">
        <f>IF(A17taxstdlife="n/a","n/a",IF(AA$3&gt;(A17taxstdlife+$E696),((Input!$M$159+Input!$M$125)*$M$7)-SUM($M696:Z696),((Input!$M$159+Input!$M$125)*$M$7)/A17taxstdlife))</f>
        <v>0</v>
      </c>
      <c r="AB696" s="161">
        <f>IF(A17taxstdlife="n/a","n/a",IF(AB$3&gt;(A17taxstdlife+$E696),((Input!$M$159+Input!$M$125)*$M$7)-SUM($M696:AA696),((Input!$M$159+Input!$M$125)*$M$7)/A17taxstdlife))</f>
        <v>0</v>
      </c>
      <c r="AC696" s="161">
        <f>IF(A17taxstdlife="n/a","n/a",IF(AC$3&gt;(A17taxstdlife+$E696),((Input!$M$159+Input!$M$125)*$M$7)-SUM($M696:AB696),((Input!$M$159+Input!$M$125)*$M$7)/A17taxstdlife))</f>
        <v>0</v>
      </c>
      <c r="AD696" s="161">
        <f>IF(A17taxstdlife="n/a","n/a",IF(AD$3&gt;(A17taxstdlife+$E696),((Input!$M$159+Input!$M$125)*$M$7)-SUM($M696:AC696),((Input!$M$159+Input!$M$125)*$M$7)/A17taxstdlife))</f>
        <v>0</v>
      </c>
      <c r="AE696" s="161">
        <f>IF(A17taxstdlife="n/a","n/a",IF(AE$3&gt;(A17taxstdlife+$E696),((Input!$M$159+Input!$M$125)*$M$7)-SUM($M696:AD696),((Input!$M$159+Input!$M$125)*$M$7)/A17taxstdlife))</f>
        <v>0</v>
      </c>
      <c r="AF696" s="161">
        <f>IF(A17taxstdlife="n/a","n/a",IF(AF$3&gt;(A17taxstdlife+$E696),((Input!$M$159+Input!$M$125)*$M$7)-SUM($M696:AE696),((Input!$M$159+Input!$M$125)*$M$7)/A17taxstdlife))</f>
        <v>0</v>
      </c>
      <c r="AG696" s="161">
        <f>IF(A17taxstdlife="n/a","n/a",IF(AG$3&gt;(A17taxstdlife+$E696),((Input!$M$159+Input!$M$125)*$M$7)-SUM($M696:AF696),((Input!$M$159+Input!$M$125)*$M$7)/A17taxstdlife))</f>
        <v>0</v>
      </c>
      <c r="AH696" s="161">
        <f>IF(A17taxstdlife="n/a","n/a",IF(AH$3&gt;(A17taxstdlife+$E696),((Input!$M$159+Input!$M$125)*$M$7)-SUM($M696:AG696),((Input!$M$159+Input!$M$125)*$M$7)/A17taxstdlife))</f>
        <v>0</v>
      </c>
      <c r="AI696" s="161">
        <f>IF(A17taxstdlife="n/a","n/a",IF(AI$3&gt;(A17taxstdlife+$E696),((Input!$M$159+Input!$M$125)*$M$7)-SUM($M696:AH696),((Input!$M$159+Input!$M$125)*$M$7)/A17taxstdlife))</f>
        <v>0</v>
      </c>
      <c r="AJ696" s="161">
        <f>IF(A17taxstdlife="n/a","n/a",IF(AJ$3&gt;(A17taxstdlife+$E696),((Input!$M$159+Input!$M$125)*$M$7)-SUM($M696:AI696),((Input!$M$159+Input!$M$125)*$M$7)/A17taxstdlife))</f>
        <v>0</v>
      </c>
      <c r="AK696" s="161">
        <f>IF(A17taxstdlife="n/a","n/a",IF(AK$3&gt;(A17taxstdlife+$E696),((Input!$M$159+Input!$M$125)*$M$7)-SUM($M696:AJ696),((Input!$M$159+Input!$M$125)*$M$7)/A17taxstdlife))</f>
        <v>0</v>
      </c>
      <c r="AL696" s="161">
        <f>IF(A17taxstdlife="n/a","n/a",IF(AL$3&gt;(A17taxstdlife+$E696),((Input!$M$159+Input!$M$125)*$M$7)-SUM($M696:AK696),((Input!$M$159+Input!$M$125)*$M$7)/A17taxstdlife))</f>
        <v>0</v>
      </c>
      <c r="AM696" s="161">
        <f>IF(A17taxstdlife="n/a","n/a",IF(AM$3&gt;(A17taxstdlife+$E696),((Input!$M$159+Input!$M$125)*$M$7)-SUM($M696:AL696),((Input!$M$159+Input!$M$125)*$M$7)/A17taxstdlife))</f>
        <v>0</v>
      </c>
      <c r="AN696" s="161">
        <f>IF(A17taxstdlife="n/a","n/a",IF(AN$3&gt;(A17taxstdlife+$E696),((Input!$M$159+Input!$M$125)*$M$7)-SUM($M696:AM696),((Input!$M$159+Input!$M$125)*$M$7)/A17taxstdlife))</f>
        <v>0</v>
      </c>
      <c r="AO696" s="161">
        <f>IF(A17taxstdlife="n/a","n/a",IF(AO$3&gt;(A17taxstdlife+$E696),((Input!$M$159+Input!$M$125)*$M$7)-SUM($M696:AN696),((Input!$M$159+Input!$M$125)*$M$7)/A17taxstdlife))</f>
        <v>0</v>
      </c>
      <c r="AP696" s="161">
        <f>IF(A17taxstdlife="n/a","n/a",IF(AP$3&gt;(A17taxstdlife+$E696),((Input!$M$159+Input!$M$125)*$M$7)-SUM($M696:AO696),((Input!$M$159+Input!$M$125)*$M$7)/A17taxstdlife))</f>
        <v>0</v>
      </c>
      <c r="AQ696" s="161">
        <f>IF(A17taxstdlife="n/a","n/a",IF(AQ$3&gt;(A17taxstdlife+$E696),((Input!$M$159+Input!$M$125)*$M$7)-SUM($M696:AP696),((Input!$M$159+Input!$M$125)*$M$7)/A17taxstdlife))</f>
        <v>0</v>
      </c>
      <c r="AR696" s="161">
        <f>IF(A17taxstdlife="n/a","n/a",IF(AR$3&gt;(A17taxstdlife+$E696),((Input!$M$159+Input!$M$125)*$M$7)-SUM($M696:AQ696),((Input!$M$159+Input!$M$125)*$M$7)/A17taxstdlife))</f>
        <v>0</v>
      </c>
      <c r="AS696" s="161">
        <f>IF(A17taxstdlife="n/a","n/a",IF(AS$3&gt;(A17taxstdlife+$E696),((Input!$M$159+Input!$M$125)*$M$7)-SUM($M696:AR696),((Input!$M$159+Input!$M$125)*$M$7)/A17taxstdlife))</f>
        <v>0</v>
      </c>
      <c r="AT696" s="161">
        <f>IF(A17taxstdlife="n/a","n/a",IF(AT$3&gt;(A17taxstdlife+$E696),((Input!$M$159+Input!$M$125)*$M$7)-SUM($M696:AS696),((Input!$M$159+Input!$M$125)*$M$7)/A17taxstdlife))</f>
        <v>0</v>
      </c>
      <c r="AU696" s="161">
        <f>IF(A17taxstdlife="n/a","n/a",IF(AU$3&gt;(A17taxstdlife+$E696),((Input!$M$159+Input!$M$125)*$M$7)-SUM($M696:AT696),((Input!$M$159+Input!$M$125)*$M$7)/A17taxstdlife))</f>
        <v>0</v>
      </c>
      <c r="AV696" s="161">
        <f>IF(A17taxstdlife="n/a","n/a",IF(AV$3&gt;(A17taxstdlife+$E696),((Input!$M$159+Input!$M$125)*$M$7)-SUM($M696:AU696),((Input!$M$159+Input!$M$125)*$M$7)/A17taxstdlife))</f>
        <v>0</v>
      </c>
      <c r="AW696" s="161">
        <f>IF(A17taxstdlife="n/a","n/a",IF(AW$3&gt;(A17taxstdlife+$E696),((Input!$M$159+Input!$M$125)*$M$7)-SUM($M696:AV696),((Input!$M$159+Input!$M$125)*$M$7)/A17taxstdlife))</f>
        <v>0</v>
      </c>
      <c r="AX696" s="161">
        <f>IF(A17taxstdlife="n/a","n/a",IF(AX$3&gt;(A17taxstdlife+$E696),((Input!$M$159+Input!$M$125)*$M$7)-SUM($M696:AW696),((Input!$M$159+Input!$M$125)*$M$7)/A17taxstdlife))</f>
        <v>0</v>
      </c>
      <c r="AY696" s="161">
        <f>IF(A17taxstdlife="n/a","n/a",IF(AY$3&gt;(A17taxstdlife+$E696),((Input!$M$159+Input!$M$125)*$M$7)-SUM($M696:AX696),((Input!$M$159+Input!$M$125)*$M$7)/A17taxstdlife))</f>
        <v>0</v>
      </c>
      <c r="AZ696" s="161">
        <f>IF(A17taxstdlife="n/a","n/a",IF(AZ$3&gt;(A17taxstdlife+$E696),((Input!$M$159+Input!$M$125)*$M$7)-SUM($M696:AY696),((Input!$M$159+Input!$M$125)*$M$7)/A17taxstdlife))</f>
        <v>0</v>
      </c>
      <c r="BA696" s="161">
        <f>IF(A17taxstdlife="n/a","n/a",IF(BA$3&gt;(A17taxstdlife+$E696),((Input!$M$159+Input!$M$125)*$M$7)-SUM($M696:AZ696),((Input!$M$159+Input!$M$125)*$M$7)/A17taxstdlife))</f>
        <v>0</v>
      </c>
      <c r="BB696" s="161">
        <f>IF(A17taxstdlife="n/a","n/a",IF(BB$3&gt;(A17taxstdlife+$E696),((Input!$M$159+Input!$M$125)*$M$7)-SUM($M696:BA696),((Input!$M$159+Input!$M$125)*$M$7)/A17taxstdlife))</f>
        <v>0</v>
      </c>
      <c r="BC696" s="161">
        <f>IF(A17taxstdlife="n/a","n/a",IF(BC$3&gt;(A17taxstdlife+$E696),((Input!$M$159+Input!$M$125)*$M$7)-SUM($M696:BB696),((Input!$M$159+Input!$M$125)*$M$7)/A17taxstdlife))</f>
        <v>0</v>
      </c>
      <c r="BD696" s="161">
        <f>IF(A17taxstdlife="n/a","n/a",IF(BD$3&gt;(A17taxstdlife+$E696),((Input!$M$159+Input!$M$125)*$M$7)-SUM($M696:BC696),((Input!$M$159+Input!$M$125)*$M$7)/A17taxstdlife))</f>
        <v>0</v>
      </c>
      <c r="BE696" s="161">
        <f>IF(A17taxstdlife="n/a","n/a",IF(BE$3&gt;(A17taxstdlife+$E696),((Input!$M$159+Input!$M$125)*$M$7)-SUM($M696:BD696),((Input!$M$159+Input!$M$125)*$M$7)/A17taxstdlife))</f>
        <v>0</v>
      </c>
      <c r="BF696" s="161">
        <f>IF(A17taxstdlife="n/a","n/a",IF(BF$3&gt;(A17taxstdlife+$E696),((Input!$M$159+Input!$M$125)*$M$7)-SUM($M696:BE696),((Input!$M$159+Input!$M$125)*$M$7)/A17taxstdlife))</f>
        <v>0</v>
      </c>
      <c r="BG696" s="161">
        <f>IF(A17taxstdlife="n/a","n/a",IF(BG$3&gt;(A17taxstdlife+$E696),((Input!$M$159+Input!$M$125)*$M$7)-SUM($M696:BF696),((Input!$M$159+Input!$M$125)*$M$7)/A17taxstdlife))</f>
        <v>0</v>
      </c>
      <c r="BH696" s="161">
        <f>IF(A17taxstdlife="n/a","n/a",IF(BH$3&gt;(A17taxstdlife+$E696),((Input!$M$159+Input!$M$125)*$M$7)-SUM($M696:BG696),((Input!$M$159+Input!$M$125)*$M$7)/A17taxstdlife))</f>
        <v>0</v>
      </c>
      <c r="BI696" s="161">
        <f>IF(A17taxstdlife="n/a","n/a",IF(BI$3&gt;(A17taxstdlife+$E696),((Input!$M$159+Input!$M$125)*$M$7)-SUM($M696:BH696),((Input!$M$159+Input!$M$125)*$M$7)/A17taxstdlife))</f>
        <v>0</v>
      </c>
      <c r="BJ696" s="19"/>
      <c r="BK696" s="19"/>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s="5" customFormat="1" hidden="1" outlineLevel="2" x14ac:dyDescent="0.2">
      <c r="A697" s="19"/>
      <c r="B697" s="19"/>
      <c r="C697" s="35"/>
      <c r="D697" s="469"/>
      <c r="E697" s="281">
        <v>8</v>
      </c>
      <c r="F697" s="37"/>
      <c r="G697" s="305"/>
      <c r="H697" s="307"/>
      <c r="I697" s="307"/>
      <c r="J697" s="307"/>
      <c r="K697" s="307"/>
      <c r="L697" s="307"/>
      <c r="M697" s="307"/>
      <c r="N697" s="306"/>
      <c r="O697" s="161">
        <f>IF(A17taxstdlife="n/a","n/a",IF(O$3&gt;(A17taxstdlife+$E697),((Input!$N$159+Input!$N$125)*$N$7)-SUM($N697:N697),((Input!$N$159+Input!$N$125)*$N$7)/A17taxstdlife))</f>
        <v>0</v>
      </c>
      <c r="P697" s="161">
        <f>IF(A17taxstdlife="n/a","n/a",IF(P$3&gt;(A17taxstdlife+$E697),((Input!$N$159+Input!$N$125)*$N$7)-SUM($N697:O697),((Input!$N$159+Input!$N$125)*$N$7)/A17taxstdlife))</f>
        <v>0</v>
      </c>
      <c r="Q697" s="161">
        <f>IF(A17taxstdlife="n/a","n/a",IF(Q$3&gt;(A17taxstdlife+$E697),((Input!$N$159+Input!$N$125)*$N$7)-SUM($N697:P697),((Input!$N$159+Input!$N$125)*$N$7)/A17taxstdlife))</f>
        <v>0</v>
      </c>
      <c r="R697" s="161">
        <f>IF(A17taxstdlife="n/a","n/a",IF(R$3&gt;(A17taxstdlife+$E697),((Input!$N$159+Input!$N$125)*$N$7)-SUM($N697:Q697),((Input!$N$159+Input!$N$125)*$N$7)/A17taxstdlife))</f>
        <v>0</v>
      </c>
      <c r="S697" s="161">
        <f>IF(A17taxstdlife="n/a","n/a",IF(S$3&gt;(A17taxstdlife+$E697),((Input!$N$159+Input!$N$125)*$N$7)-SUM($N697:R697),((Input!$N$159+Input!$N$125)*$N$7)/A17taxstdlife))</f>
        <v>0</v>
      </c>
      <c r="T697" s="161">
        <f>IF(A17taxstdlife="n/a","n/a",IF(T$3&gt;(A17taxstdlife+$E697),((Input!$N$159+Input!$N$125)*$N$7)-SUM($N697:S697),((Input!$N$159+Input!$N$125)*$N$7)/A17taxstdlife))</f>
        <v>0</v>
      </c>
      <c r="U697" s="161">
        <f>IF(A17taxstdlife="n/a","n/a",IF(U$3&gt;(A17taxstdlife+$E697),((Input!$N$159+Input!$N$125)*$N$7)-SUM($N697:T697),((Input!$N$159+Input!$N$125)*$N$7)/A17taxstdlife))</f>
        <v>0</v>
      </c>
      <c r="V697" s="161">
        <f>IF(A17taxstdlife="n/a","n/a",IF(V$3&gt;(A17taxstdlife+$E697),((Input!$N$159+Input!$N$125)*$N$7)-SUM($N697:U697),((Input!$N$159+Input!$N$125)*$N$7)/A17taxstdlife))</f>
        <v>0</v>
      </c>
      <c r="W697" s="161">
        <f>IF(A17taxstdlife="n/a","n/a",IF(W$3&gt;(A17taxstdlife+$E697),((Input!$N$159+Input!$N$125)*$N$7)-SUM($N697:V697),((Input!$N$159+Input!$N$125)*$N$7)/A17taxstdlife))</f>
        <v>0</v>
      </c>
      <c r="X697" s="161">
        <f>IF(A17taxstdlife="n/a","n/a",IF(X$3&gt;(A17taxstdlife+$E697),((Input!$N$159+Input!$N$125)*$N$7)-SUM($N697:W697),((Input!$N$159+Input!$N$125)*$N$7)/A17taxstdlife))</f>
        <v>0</v>
      </c>
      <c r="Y697" s="161">
        <f>IF(A17taxstdlife="n/a","n/a",IF(Y$3&gt;(A17taxstdlife+$E697),((Input!$N$159+Input!$N$125)*$N$7)-SUM($N697:X697),((Input!$N$159+Input!$N$125)*$N$7)/A17taxstdlife))</f>
        <v>0</v>
      </c>
      <c r="Z697" s="161">
        <f>IF(A17taxstdlife="n/a","n/a",IF(Z$3&gt;(A17taxstdlife+$E697),((Input!$N$159+Input!$N$125)*$N$7)-SUM($N697:Y697),((Input!$N$159+Input!$N$125)*$N$7)/A17taxstdlife))</f>
        <v>0</v>
      </c>
      <c r="AA697" s="161">
        <f>IF(A17taxstdlife="n/a","n/a",IF(AA$3&gt;(A17taxstdlife+$E697),((Input!$N$159+Input!$N$125)*$N$7)-SUM($N697:Z697),((Input!$N$159+Input!$N$125)*$N$7)/A17taxstdlife))</f>
        <v>0</v>
      </c>
      <c r="AB697" s="161">
        <f>IF(A17taxstdlife="n/a","n/a",IF(AB$3&gt;(A17taxstdlife+$E697),((Input!$N$159+Input!$N$125)*$N$7)-SUM($N697:AA697),((Input!$N$159+Input!$N$125)*$N$7)/A17taxstdlife))</f>
        <v>0</v>
      </c>
      <c r="AC697" s="161">
        <f>IF(A17taxstdlife="n/a","n/a",IF(AC$3&gt;(A17taxstdlife+$E697),((Input!$N$159+Input!$N$125)*$N$7)-SUM($N697:AB697),((Input!$N$159+Input!$N$125)*$N$7)/A17taxstdlife))</f>
        <v>0</v>
      </c>
      <c r="AD697" s="161">
        <f>IF(A17taxstdlife="n/a","n/a",IF(AD$3&gt;(A17taxstdlife+$E697),((Input!$N$159+Input!$N$125)*$N$7)-SUM($N697:AC697),((Input!$N$159+Input!$N$125)*$N$7)/A17taxstdlife))</f>
        <v>0</v>
      </c>
      <c r="AE697" s="161">
        <f>IF(A17taxstdlife="n/a","n/a",IF(AE$3&gt;(A17taxstdlife+$E697),((Input!$N$159+Input!$N$125)*$N$7)-SUM($N697:AD697),((Input!$N$159+Input!$N$125)*$N$7)/A17taxstdlife))</f>
        <v>0</v>
      </c>
      <c r="AF697" s="161">
        <f>IF(A17taxstdlife="n/a","n/a",IF(AF$3&gt;(A17taxstdlife+$E697),((Input!$N$159+Input!$N$125)*$N$7)-SUM($N697:AE697),((Input!$N$159+Input!$N$125)*$N$7)/A17taxstdlife))</f>
        <v>0</v>
      </c>
      <c r="AG697" s="161">
        <f>IF(A17taxstdlife="n/a","n/a",IF(AG$3&gt;(A17taxstdlife+$E697),((Input!$N$159+Input!$N$125)*$N$7)-SUM($N697:AF697),((Input!$N$159+Input!$N$125)*$N$7)/A17taxstdlife))</f>
        <v>0</v>
      </c>
      <c r="AH697" s="161">
        <f>IF(A17taxstdlife="n/a","n/a",IF(AH$3&gt;(A17taxstdlife+$E697),((Input!$N$159+Input!$N$125)*$N$7)-SUM($N697:AG697),((Input!$N$159+Input!$N$125)*$N$7)/A17taxstdlife))</f>
        <v>0</v>
      </c>
      <c r="AI697" s="161">
        <f>IF(A17taxstdlife="n/a","n/a",IF(AI$3&gt;(A17taxstdlife+$E697),((Input!$N$159+Input!$N$125)*$N$7)-SUM($N697:AH697),((Input!$N$159+Input!$N$125)*$N$7)/A17taxstdlife))</f>
        <v>0</v>
      </c>
      <c r="AJ697" s="161">
        <f>IF(A17taxstdlife="n/a","n/a",IF(AJ$3&gt;(A17taxstdlife+$E697),((Input!$N$159+Input!$N$125)*$N$7)-SUM($N697:AI697),((Input!$N$159+Input!$N$125)*$N$7)/A17taxstdlife))</f>
        <v>0</v>
      </c>
      <c r="AK697" s="161">
        <f>IF(A17taxstdlife="n/a","n/a",IF(AK$3&gt;(A17taxstdlife+$E697),((Input!$N$159+Input!$N$125)*$N$7)-SUM($N697:AJ697),((Input!$N$159+Input!$N$125)*$N$7)/A17taxstdlife))</f>
        <v>0</v>
      </c>
      <c r="AL697" s="161">
        <f>IF(A17taxstdlife="n/a","n/a",IF(AL$3&gt;(A17taxstdlife+$E697),((Input!$N$159+Input!$N$125)*$N$7)-SUM($N697:AK697),((Input!$N$159+Input!$N$125)*$N$7)/A17taxstdlife))</f>
        <v>0</v>
      </c>
      <c r="AM697" s="161">
        <f>IF(A17taxstdlife="n/a","n/a",IF(AM$3&gt;(A17taxstdlife+$E697),((Input!$N$159+Input!$N$125)*$N$7)-SUM($N697:AL697),((Input!$N$159+Input!$N$125)*$N$7)/A17taxstdlife))</f>
        <v>0</v>
      </c>
      <c r="AN697" s="161">
        <f>IF(A17taxstdlife="n/a","n/a",IF(AN$3&gt;(A17taxstdlife+$E697),((Input!$N$159+Input!$N$125)*$N$7)-SUM($N697:AM697),((Input!$N$159+Input!$N$125)*$N$7)/A17taxstdlife))</f>
        <v>0</v>
      </c>
      <c r="AO697" s="161">
        <f>IF(A17taxstdlife="n/a","n/a",IF(AO$3&gt;(A17taxstdlife+$E697),((Input!$N$159+Input!$N$125)*$N$7)-SUM($N697:AN697),((Input!$N$159+Input!$N$125)*$N$7)/A17taxstdlife))</f>
        <v>0</v>
      </c>
      <c r="AP697" s="161">
        <f>IF(A17taxstdlife="n/a","n/a",IF(AP$3&gt;(A17taxstdlife+$E697),((Input!$N$159+Input!$N$125)*$N$7)-SUM($N697:AO697),((Input!$N$159+Input!$N$125)*$N$7)/A17taxstdlife))</f>
        <v>0</v>
      </c>
      <c r="AQ697" s="161">
        <f>IF(A17taxstdlife="n/a","n/a",IF(AQ$3&gt;(A17taxstdlife+$E697),((Input!$N$159+Input!$N$125)*$N$7)-SUM($N697:AP697),((Input!$N$159+Input!$N$125)*$N$7)/A17taxstdlife))</f>
        <v>0</v>
      </c>
      <c r="AR697" s="161">
        <f>IF(A17taxstdlife="n/a","n/a",IF(AR$3&gt;(A17taxstdlife+$E697),((Input!$N$159+Input!$N$125)*$N$7)-SUM($N697:AQ697),((Input!$N$159+Input!$N$125)*$N$7)/A17taxstdlife))</f>
        <v>0</v>
      </c>
      <c r="AS697" s="161">
        <f>IF(A17taxstdlife="n/a","n/a",IF(AS$3&gt;(A17taxstdlife+$E697),((Input!$N$159+Input!$N$125)*$N$7)-SUM($N697:AR697),((Input!$N$159+Input!$N$125)*$N$7)/A17taxstdlife))</f>
        <v>0</v>
      </c>
      <c r="AT697" s="161">
        <f>IF(A17taxstdlife="n/a","n/a",IF(AT$3&gt;(A17taxstdlife+$E697),((Input!$N$159+Input!$N$125)*$N$7)-SUM($N697:AS697),((Input!$N$159+Input!$N$125)*$N$7)/A17taxstdlife))</f>
        <v>0</v>
      </c>
      <c r="AU697" s="161">
        <f>IF(A17taxstdlife="n/a","n/a",IF(AU$3&gt;(A17taxstdlife+$E697),((Input!$N$159+Input!$N$125)*$N$7)-SUM($N697:AT697),((Input!$N$159+Input!$N$125)*$N$7)/A17taxstdlife))</f>
        <v>0</v>
      </c>
      <c r="AV697" s="161">
        <f>IF(A17taxstdlife="n/a","n/a",IF(AV$3&gt;(A17taxstdlife+$E697),((Input!$N$159+Input!$N$125)*$N$7)-SUM($N697:AU697),((Input!$N$159+Input!$N$125)*$N$7)/A17taxstdlife))</f>
        <v>0</v>
      </c>
      <c r="AW697" s="161">
        <f>IF(A17taxstdlife="n/a","n/a",IF(AW$3&gt;(A17taxstdlife+$E697),((Input!$N$159+Input!$N$125)*$N$7)-SUM($N697:AV697),((Input!$N$159+Input!$N$125)*$N$7)/A17taxstdlife))</f>
        <v>0</v>
      </c>
      <c r="AX697" s="161">
        <f>IF(A17taxstdlife="n/a","n/a",IF(AX$3&gt;(A17taxstdlife+$E697),((Input!$N$159+Input!$N$125)*$N$7)-SUM($N697:AW697),((Input!$N$159+Input!$N$125)*$N$7)/A17taxstdlife))</f>
        <v>0</v>
      </c>
      <c r="AY697" s="161">
        <f>IF(A17taxstdlife="n/a","n/a",IF(AY$3&gt;(A17taxstdlife+$E697),((Input!$N$159+Input!$N$125)*$N$7)-SUM($N697:AX697),((Input!$N$159+Input!$N$125)*$N$7)/A17taxstdlife))</f>
        <v>0</v>
      </c>
      <c r="AZ697" s="161">
        <f>IF(A17taxstdlife="n/a","n/a",IF(AZ$3&gt;(A17taxstdlife+$E697),((Input!$N$159+Input!$N$125)*$N$7)-SUM($N697:AY697),((Input!$N$159+Input!$N$125)*$N$7)/A17taxstdlife))</f>
        <v>0</v>
      </c>
      <c r="BA697" s="161">
        <f>IF(A17taxstdlife="n/a","n/a",IF(BA$3&gt;(A17taxstdlife+$E697),((Input!$N$159+Input!$N$125)*$N$7)-SUM($N697:AZ697),((Input!$N$159+Input!$N$125)*$N$7)/A17taxstdlife))</f>
        <v>0</v>
      </c>
      <c r="BB697" s="161">
        <f>IF(A17taxstdlife="n/a","n/a",IF(BB$3&gt;(A17taxstdlife+$E697),((Input!$N$159+Input!$N$125)*$N$7)-SUM($N697:BA697),((Input!$N$159+Input!$N$125)*$N$7)/A17taxstdlife))</f>
        <v>0</v>
      </c>
      <c r="BC697" s="161">
        <f>IF(A17taxstdlife="n/a","n/a",IF(BC$3&gt;(A17taxstdlife+$E697),((Input!$N$159+Input!$N$125)*$N$7)-SUM($N697:BB697),((Input!$N$159+Input!$N$125)*$N$7)/A17taxstdlife))</f>
        <v>0</v>
      </c>
      <c r="BD697" s="161">
        <f>IF(A17taxstdlife="n/a","n/a",IF(BD$3&gt;(A17taxstdlife+$E697),((Input!$N$159+Input!$N$125)*$N$7)-SUM($N697:BC697),((Input!$N$159+Input!$N$125)*$N$7)/A17taxstdlife))</f>
        <v>0</v>
      </c>
      <c r="BE697" s="161">
        <f>IF(A17taxstdlife="n/a","n/a",IF(BE$3&gt;(A17taxstdlife+$E697),((Input!$N$159+Input!$N$125)*$N$7)-SUM($N697:BD697),((Input!$N$159+Input!$N$125)*$N$7)/A17taxstdlife))</f>
        <v>0</v>
      </c>
      <c r="BF697" s="161">
        <f>IF(A17taxstdlife="n/a","n/a",IF(BF$3&gt;(A17taxstdlife+$E697),((Input!$N$159+Input!$N$125)*$N$7)-SUM($N697:BE697),((Input!$N$159+Input!$N$125)*$N$7)/A17taxstdlife))</f>
        <v>0</v>
      </c>
      <c r="BG697" s="161">
        <f>IF(A17taxstdlife="n/a","n/a",IF(BG$3&gt;(A17taxstdlife+$E697),((Input!$N$159+Input!$N$125)*$N$7)-SUM($N697:BF697),((Input!$N$159+Input!$N$125)*$N$7)/A17taxstdlife))</f>
        <v>0</v>
      </c>
      <c r="BH697" s="161">
        <f>IF(A17taxstdlife="n/a","n/a",IF(BH$3&gt;(A17taxstdlife+$E697),((Input!$N$159+Input!$N$125)*$N$7)-SUM($N697:BG697),((Input!$N$159+Input!$N$125)*$N$7)/A17taxstdlife))</f>
        <v>0</v>
      </c>
      <c r="BI697" s="161">
        <f>IF(A17taxstdlife="n/a","n/a",IF(BI$3&gt;(A17taxstdlife+$E697),((Input!$N$159+Input!$N$125)*$N$7)-SUM($N697:BH697),((Input!$N$159+Input!$N$125)*$N$7)/A17taxstdlife))</f>
        <v>0</v>
      </c>
      <c r="BJ697" s="19"/>
      <c r="BK697" s="19"/>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s="5" customFormat="1" hidden="1" outlineLevel="2" x14ac:dyDescent="0.2">
      <c r="A698" s="19"/>
      <c r="B698" s="19"/>
      <c r="C698" s="35"/>
      <c r="D698" s="469"/>
      <c r="E698" s="281">
        <v>9</v>
      </c>
      <c r="F698" s="37"/>
      <c r="G698" s="305"/>
      <c r="H698" s="307"/>
      <c r="I698" s="307"/>
      <c r="J698" s="307"/>
      <c r="K698" s="307"/>
      <c r="L698" s="307"/>
      <c r="M698" s="307"/>
      <c r="N698" s="307"/>
      <c r="O698" s="306"/>
      <c r="P698" s="161">
        <f>IF(A17taxstdlife="n/a","n/a",IF(P$3&gt;(A17taxstdlife+$E698),((Input!$O$159+Input!$O$125)*$O$7)-SUM($O698:O698),((Input!$O$159+Input!$O$125)*$O$7)/A17taxstdlife))</f>
        <v>0</v>
      </c>
      <c r="Q698" s="161">
        <f>IF(A17taxstdlife="n/a","n/a",IF(Q$3&gt;(A17taxstdlife+$E698),((Input!$O$159+Input!$O$125)*$O$7)-SUM($O698:P698),((Input!$O$159+Input!$O$125)*$O$7)/A17taxstdlife))</f>
        <v>0</v>
      </c>
      <c r="R698" s="161">
        <f>IF(A17taxstdlife="n/a","n/a",IF(R$3&gt;(A17taxstdlife+$E698),((Input!$O$159+Input!$O$125)*$O$7)-SUM($O698:Q698),((Input!$O$159+Input!$O$125)*$O$7)/A17taxstdlife))</f>
        <v>0</v>
      </c>
      <c r="S698" s="161">
        <f>IF(A17taxstdlife="n/a","n/a",IF(S$3&gt;(A17taxstdlife+$E698),((Input!$O$159+Input!$O$125)*$O$7)-SUM($O698:R698),((Input!$O$159+Input!$O$125)*$O$7)/A17taxstdlife))</f>
        <v>0</v>
      </c>
      <c r="T698" s="161">
        <f>IF(A17taxstdlife="n/a","n/a",IF(T$3&gt;(A17taxstdlife+$E698),((Input!$O$159+Input!$O$125)*$O$7)-SUM($O698:S698),((Input!$O$159+Input!$O$125)*$O$7)/A17taxstdlife))</f>
        <v>0</v>
      </c>
      <c r="U698" s="161">
        <f>IF(A17taxstdlife="n/a","n/a",IF(U$3&gt;(A17taxstdlife+$E698),((Input!$O$159+Input!$O$125)*$O$7)-SUM($O698:T698),((Input!$O$159+Input!$O$125)*$O$7)/A17taxstdlife))</f>
        <v>0</v>
      </c>
      <c r="V698" s="161">
        <f>IF(A17taxstdlife="n/a","n/a",IF(V$3&gt;(A17taxstdlife+$E698),((Input!$O$159+Input!$O$125)*$O$7)-SUM($O698:U698),((Input!$O$159+Input!$O$125)*$O$7)/A17taxstdlife))</f>
        <v>0</v>
      </c>
      <c r="W698" s="161">
        <f>IF(A17taxstdlife="n/a","n/a",IF(W$3&gt;(A17taxstdlife+$E698),((Input!$O$159+Input!$O$125)*$O$7)-SUM($O698:V698),((Input!$O$159+Input!$O$125)*$O$7)/A17taxstdlife))</f>
        <v>0</v>
      </c>
      <c r="X698" s="161">
        <f>IF(A17taxstdlife="n/a","n/a",IF(X$3&gt;(A17taxstdlife+$E698),((Input!$O$159+Input!$O$125)*$O$7)-SUM($O698:W698),((Input!$O$159+Input!$O$125)*$O$7)/A17taxstdlife))</f>
        <v>0</v>
      </c>
      <c r="Y698" s="161">
        <f>IF(A17taxstdlife="n/a","n/a",IF(Y$3&gt;(A17taxstdlife+$E698),((Input!$O$159+Input!$O$125)*$O$7)-SUM($O698:X698),((Input!$O$159+Input!$O$125)*$O$7)/A17taxstdlife))</f>
        <v>0</v>
      </c>
      <c r="Z698" s="161">
        <f>IF(A17taxstdlife="n/a","n/a",IF(Z$3&gt;(A17taxstdlife+$E698),((Input!$O$159+Input!$O$125)*$O$7)-SUM($O698:Y698),((Input!$O$159+Input!$O$125)*$O$7)/A17taxstdlife))</f>
        <v>0</v>
      </c>
      <c r="AA698" s="161">
        <f>IF(A17taxstdlife="n/a","n/a",IF(AA$3&gt;(A17taxstdlife+$E698),((Input!$O$159+Input!$O$125)*$O$7)-SUM($O698:Z698),((Input!$O$159+Input!$O$125)*$O$7)/A17taxstdlife))</f>
        <v>0</v>
      </c>
      <c r="AB698" s="161">
        <f>IF(A17taxstdlife="n/a","n/a",IF(AB$3&gt;(A17taxstdlife+$E698),((Input!$O$159+Input!$O$125)*$O$7)-SUM($O698:AA698),((Input!$O$159+Input!$O$125)*$O$7)/A17taxstdlife))</f>
        <v>0</v>
      </c>
      <c r="AC698" s="161">
        <f>IF(A17taxstdlife="n/a","n/a",IF(AC$3&gt;(A17taxstdlife+$E698),((Input!$O$159+Input!$O$125)*$O$7)-SUM($O698:AB698),((Input!$O$159+Input!$O$125)*$O$7)/A17taxstdlife))</f>
        <v>0</v>
      </c>
      <c r="AD698" s="161">
        <f>IF(A17taxstdlife="n/a","n/a",IF(AD$3&gt;(A17taxstdlife+$E698),((Input!$O$159+Input!$O$125)*$O$7)-SUM($O698:AC698),((Input!$O$159+Input!$O$125)*$O$7)/A17taxstdlife))</f>
        <v>0</v>
      </c>
      <c r="AE698" s="161">
        <f>IF(A17taxstdlife="n/a","n/a",IF(AE$3&gt;(A17taxstdlife+$E698),((Input!$O$159+Input!$O$125)*$O$7)-SUM($O698:AD698),((Input!$O$159+Input!$O$125)*$O$7)/A17taxstdlife))</f>
        <v>0</v>
      </c>
      <c r="AF698" s="161">
        <f>IF(A17taxstdlife="n/a","n/a",IF(AF$3&gt;(A17taxstdlife+$E698),((Input!$O$159+Input!$O$125)*$O$7)-SUM($O698:AE698),((Input!$O$159+Input!$O$125)*$O$7)/A17taxstdlife))</f>
        <v>0</v>
      </c>
      <c r="AG698" s="161">
        <f>IF(A17taxstdlife="n/a","n/a",IF(AG$3&gt;(A17taxstdlife+$E698),((Input!$O$159+Input!$O$125)*$O$7)-SUM($O698:AF698),((Input!$O$159+Input!$O$125)*$O$7)/A17taxstdlife))</f>
        <v>0</v>
      </c>
      <c r="AH698" s="161">
        <f>IF(A17taxstdlife="n/a","n/a",IF(AH$3&gt;(A17taxstdlife+$E698),((Input!$O$159+Input!$O$125)*$O$7)-SUM($O698:AG698),((Input!$O$159+Input!$O$125)*$O$7)/A17taxstdlife))</f>
        <v>0</v>
      </c>
      <c r="AI698" s="161">
        <f>IF(A17taxstdlife="n/a","n/a",IF(AI$3&gt;(A17taxstdlife+$E698),((Input!$O$159+Input!$O$125)*$O$7)-SUM($O698:AH698),((Input!$O$159+Input!$O$125)*$O$7)/A17taxstdlife))</f>
        <v>0</v>
      </c>
      <c r="AJ698" s="161">
        <f>IF(A17taxstdlife="n/a","n/a",IF(AJ$3&gt;(A17taxstdlife+$E698),((Input!$O$159+Input!$O$125)*$O$7)-SUM($O698:AI698),((Input!$O$159+Input!$O$125)*$O$7)/A17taxstdlife))</f>
        <v>0</v>
      </c>
      <c r="AK698" s="161">
        <f>IF(A17taxstdlife="n/a","n/a",IF(AK$3&gt;(A17taxstdlife+$E698),((Input!$O$159+Input!$O$125)*$O$7)-SUM($O698:AJ698),((Input!$O$159+Input!$O$125)*$O$7)/A17taxstdlife))</f>
        <v>0</v>
      </c>
      <c r="AL698" s="161">
        <f>IF(A17taxstdlife="n/a","n/a",IF(AL$3&gt;(A17taxstdlife+$E698),((Input!$O$159+Input!$O$125)*$O$7)-SUM($O698:AK698),((Input!$O$159+Input!$O$125)*$O$7)/A17taxstdlife))</f>
        <v>0</v>
      </c>
      <c r="AM698" s="161">
        <f>IF(A17taxstdlife="n/a","n/a",IF(AM$3&gt;(A17taxstdlife+$E698),((Input!$O$159+Input!$O$125)*$O$7)-SUM($O698:AL698),((Input!$O$159+Input!$O$125)*$O$7)/A17taxstdlife))</f>
        <v>0</v>
      </c>
      <c r="AN698" s="161">
        <f>IF(A17taxstdlife="n/a","n/a",IF(AN$3&gt;(A17taxstdlife+$E698),((Input!$O$159+Input!$O$125)*$O$7)-SUM($O698:AM698),((Input!$O$159+Input!$O$125)*$O$7)/A17taxstdlife))</f>
        <v>0</v>
      </c>
      <c r="AO698" s="161">
        <f>IF(A17taxstdlife="n/a","n/a",IF(AO$3&gt;(A17taxstdlife+$E698),((Input!$O$159+Input!$O$125)*$O$7)-SUM($O698:AN698),((Input!$O$159+Input!$O$125)*$O$7)/A17taxstdlife))</f>
        <v>0</v>
      </c>
      <c r="AP698" s="161">
        <f>IF(A17taxstdlife="n/a","n/a",IF(AP$3&gt;(A17taxstdlife+$E698),((Input!$O$159+Input!$O$125)*$O$7)-SUM($O698:AO698),((Input!$O$159+Input!$O$125)*$O$7)/A17taxstdlife))</f>
        <v>0</v>
      </c>
      <c r="AQ698" s="161">
        <f>IF(A17taxstdlife="n/a","n/a",IF(AQ$3&gt;(A17taxstdlife+$E698),((Input!$O$159+Input!$O$125)*$O$7)-SUM($O698:AP698),((Input!$O$159+Input!$O$125)*$O$7)/A17taxstdlife))</f>
        <v>0</v>
      </c>
      <c r="AR698" s="161">
        <f>IF(A17taxstdlife="n/a","n/a",IF(AR$3&gt;(A17taxstdlife+$E698),((Input!$O$159+Input!$O$125)*$O$7)-SUM($O698:AQ698),((Input!$O$159+Input!$O$125)*$O$7)/A17taxstdlife))</f>
        <v>0</v>
      </c>
      <c r="AS698" s="161">
        <f>IF(A17taxstdlife="n/a","n/a",IF(AS$3&gt;(A17taxstdlife+$E698),((Input!$O$159+Input!$O$125)*$O$7)-SUM($O698:AR698),((Input!$O$159+Input!$O$125)*$O$7)/A17taxstdlife))</f>
        <v>0</v>
      </c>
      <c r="AT698" s="161">
        <f>IF(A17taxstdlife="n/a","n/a",IF(AT$3&gt;(A17taxstdlife+$E698),((Input!$O$159+Input!$O$125)*$O$7)-SUM($O698:AS698),((Input!$O$159+Input!$O$125)*$O$7)/A17taxstdlife))</f>
        <v>0</v>
      </c>
      <c r="AU698" s="161">
        <f>IF(A17taxstdlife="n/a","n/a",IF(AU$3&gt;(A17taxstdlife+$E698),((Input!$O$159+Input!$O$125)*$O$7)-SUM($O698:AT698),((Input!$O$159+Input!$O$125)*$O$7)/A17taxstdlife))</f>
        <v>0</v>
      </c>
      <c r="AV698" s="161">
        <f>IF(A17taxstdlife="n/a","n/a",IF(AV$3&gt;(A17taxstdlife+$E698),((Input!$O$159+Input!$O$125)*$O$7)-SUM($O698:AU698),((Input!$O$159+Input!$O$125)*$O$7)/A17taxstdlife))</f>
        <v>0</v>
      </c>
      <c r="AW698" s="161">
        <f>IF(A17taxstdlife="n/a","n/a",IF(AW$3&gt;(A17taxstdlife+$E698),((Input!$O$159+Input!$O$125)*$O$7)-SUM($O698:AV698),((Input!$O$159+Input!$O$125)*$O$7)/A17taxstdlife))</f>
        <v>0</v>
      </c>
      <c r="AX698" s="161">
        <f>IF(A17taxstdlife="n/a","n/a",IF(AX$3&gt;(A17taxstdlife+$E698),((Input!$O$159+Input!$O$125)*$O$7)-SUM($O698:AW698),((Input!$O$159+Input!$O$125)*$O$7)/A17taxstdlife))</f>
        <v>0</v>
      </c>
      <c r="AY698" s="161">
        <f>IF(A17taxstdlife="n/a","n/a",IF(AY$3&gt;(A17taxstdlife+$E698),((Input!$O$159+Input!$O$125)*$O$7)-SUM($O698:AX698),((Input!$O$159+Input!$O$125)*$O$7)/A17taxstdlife))</f>
        <v>0</v>
      </c>
      <c r="AZ698" s="161">
        <f>IF(A17taxstdlife="n/a","n/a",IF(AZ$3&gt;(A17taxstdlife+$E698),((Input!$O$159+Input!$O$125)*$O$7)-SUM($O698:AY698),((Input!$O$159+Input!$O$125)*$O$7)/A17taxstdlife))</f>
        <v>0</v>
      </c>
      <c r="BA698" s="161">
        <f>IF(A17taxstdlife="n/a","n/a",IF(BA$3&gt;(A17taxstdlife+$E698),((Input!$O$159+Input!$O$125)*$O$7)-SUM($O698:AZ698),((Input!$O$159+Input!$O$125)*$O$7)/A17taxstdlife))</f>
        <v>0</v>
      </c>
      <c r="BB698" s="161">
        <f>IF(A17taxstdlife="n/a","n/a",IF(BB$3&gt;(A17taxstdlife+$E698),((Input!$O$159+Input!$O$125)*$O$7)-SUM($O698:BA698),((Input!$O$159+Input!$O$125)*$O$7)/A17taxstdlife))</f>
        <v>0</v>
      </c>
      <c r="BC698" s="161">
        <f>IF(A17taxstdlife="n/a","n/a",IF(BC$3&gt;(A17taxstdlife+$E698),((Input!$O$159+Input!$O$125)*$O$7)-SUM($O698:BB698),((Input!$O$159+Input!$O$125)*$O$7)/A17taxstdlife))</f>
        <v>0</v>
      </c>
      <c r="BD698" s="161">
        <f>IF(A17taxstdlife="n/a","n/a",IF(BD$3&gt;(A17taxstdlife+$E698),((Input!$O$159+Input!$O$125)*$O$7)-SUM($O698:BC698),((Input!$O$159+Input!$O$125)*$O$7)/A17taxstdlife))</f>
        <v>0</v>
      </c>
      <c r="BE698" s="161">
        <f>IF(A17taxstdlife="n/a","n/a",IF(BE$3&gt;(A17taxstdlife+$E698),((Input!$O$159+Input!$O$125)*$O$7)-SUM($O698:BD698),((Input!$O$159+Input!$O$125)*$O$7)/A17taxstdlife))</f>
        <v>0</v>
      </c>
      <c r="BF698" s="161">
        <f>IF(A17taxstdlife="n/a","n/a",IF(BF$3&gt;(A17taxstdlife+$E698),((Input!$O$159+Input!$O$125)*$O$7)-SUM($O698:BE698),((Input!$O$159+Input!$O$125)*$O$7)/A17taxstdlife))</f>
        <v>0</v>
      </c>
      <c r="BG698" s="161">
        <f>IF(A17taxstdlife="n/a","n/a",IF(BG$3&gt;(A17taxstdlife+$E698),((Input!$O$159+Input!$O$125)*$O$7)-SUM($O698:BF698),((Input!$O$159+Input!$O$125)*$O$7)/A17taxstdlife))</f>
        <v>0</v>
      </c>
      <c r="BH698" s="161">
        <f>IF(A17taxstdlife="n/a","n/a",IF(BH$3&gt;(A17taxstdlife+$E698),((Input!$O$159+Input!$O$125)*$O$7)-SUM($O698:BG698),((Input!$O$159+Input!$O$125)*$O$7)/A17taxstdlife))</f>
        <v>0</v>
      </c>
      <c r="BI698" s="161">
        <f>IF(A17taxstdlife="n/a","n/a",IF(BI$3&gt;(A17taxstdlife+$E698),((Input!$O$159+Input!$O$125)*$O$7)-SUM($O698:BH698),((Input!$O$159+Input!$O$125)*$O$7)/A17taxstdlife))</f>
        <v>0</v>
      </c>
      <c r="BJ698" s="19"/>
      <c r="BK698" s="19"/>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s="5" customFormat="1" hidden="1" outlineLevel="2" x14ac:dyDescent="0.2">
      <c r="A699" s="19"/>
      <c r="B699" s="19"/>
      <c r="C699" s="35"/>
      <c r="D699" s="469"/>
      <c r="E699" s="282">
        <v>10</v>
      </c>
      <c r="F699" s="37"/>
      <c r="G699" s="305"/>
      <c r="H699" s="307"/>
      <c r="I699" s="307"/>
      <c r="J699" s="307"/>
      <c r="K699" s="307"/>
      <c r="L699" s="307"/>
      <c r="M699" s="307"/>
      <c r="N699" s="307"/>
      <c r="O699" s="307"/>
      <c r="P699" s="306"/>
      <c r="Q699" s="161">
        <f>IF(A17taxstdlife="n/a","n/a",IF(Q$3&gt;(A17taxstdlife+$E699),((Input!$P$159+Input!$P$125)*$P$7)-SUM($P699:P699),((Input!$P$159+Input!$P$125)*$P$7)/A17taxstdlife))</f>
        <v>0</v>
      </c>
      <c r="R699" s="161">
        <f>IF(A17taxstdlife="n/a","n/a",IF(R$3&gt;(A17taxstdlife+$E699),((Input!$P$159+Input!$P$125)*$P$7)-SUM($P699:Q699),((Input!$P$159+Input!$P$125)*$P$7)/A17taxstdlife))</f>
        <v>0</v>
      </c>
      <c r="S699" s="161">
        <f>IF(A17taxstdlife="n/a","n/a",IF(S$3&gt;(A17taxstdlife+$E699),((Input!$P$159+Input!$P$125)*$P$7)-SUM($P699:R699),((Input!$P$159+Input!$P$125)*$P$7)/A17taxstdlife))</f>
        <v>0</v>
      </c>
      <c r="T699" s="161">
        <f>IF(A17taxstdlife="n/a","n/a",IF(T$3&gt;(A17taxstdlife+$E699),((Input!$P$159+Input!$P$125)*$P$7)-SUM($P699:S699),((Input!$P$159+Input!$P$125)*$P$7)/A17taxstdlife))</f>
        <v>0</v>
      </c>
      <c r="U699" s="161">
        <f>IF(A17taxstdlife="n/a","n/a",IF(U$3&gt;(A17taxstdlife+$E699),((Input!$P$159+Input!$P$125)*$P$7)-SUM($P699:T699),((Input!$P$159+Input!$P$125)*$P$7)/A17taxstdlife))</f>
        <v>0</v>
      </c>
      <c r="V699" s="161">
        <f>IF(A17taxstdlife="n/a","n/a",IF(V$3&gt;(A17taxstdlife+$E699),((Input!$P$159+Input!$P$125)*$P$7)-SUM($P699:U699),((Input!$P$159+Input!$P$125)*$P$7)/A17taxstdlife))</f>
        <v>0</v>
      </c>
      <c r="W699" s="161">
        <f>IF(A17taxstdlife="n/a","n/a",IF(W$3&gt;(A17taxstdlife+$E699),((Input!$P$159+Input!$P$125)*$P$7)-SUM($P699:V699),((Input!$P$159+Input!$P$125)*$P$7)/A17taxstdlife))</f>
        <v>0</v>
      </c>
      <c r="X699" s="161">
        <f>IF(A17taxstdlife="n/a","n/a",IF(X$3&gt;(A17taxstdlife+$E699),((Input!$P$159+Input!$P$125)*$P$7)-SUM($P699:W699),((Input!$P$159+Input!$P$125)*$P$7)/A17taxstdlife))</f>
        <v>0</v>
      </c>
      <c r="Y699" s="161">
        <f>IF(A17taxstdlife="n/a","n/a",IF(Y$3&gt;(A17taxstdlife+$E699),((Input!$P$159+Input!$P$125)*$P$7)-SUM($P699:X699),((Input!$P$159+Input!$P$125)*$P$7)/A17taxstdlife))</f>
        <v>0</v>
      </c>
      <c r="Z699" s="161">
        <f>IF(A17taxstdlife="n/a","n/a",IF(Z$3&gt;(A17taxstdlife+$E699),((Input!$P$159+Input!$P$125)*$P$7)-SUM($P699:Y699),((Input!$P$159+Input!$P$125)*$P$7)/A17taxstdlife))</f>
        <v>0</v>
      </c>
      <c r="AA699" s="161">
        <f>IF(A17taxstdlife="n/a","n/a",IF(AA$3&gt;(A17taxstdlife+$E699),((Input!$P$159+Input!$P$125)*$P$7)-SUM($P699:Z699),((Input!$P$159+Input!$P$125)*$P$7)/A17taxstdlife))</f>
        <v>0</v>
      </c>
      <c r="AB699" s="161">
        <f>IF(A17taxstdlife="n/a","n/a",IF(AB$3&gt;(A17taxstdlife+$E699),((Input!$P$159+Input!$P$125)*$P$7)-SUM($P699:AA699),((Input!$P$159+Input!$P$125)*$P$7)/A17taxstdlife))</f>
        <v>0</v>
      </c>
      <c r="AC699" s="161">
        <f>IF(A17taxstdlife="n/a","n/a",IF(AC$3&gt;(A17taxstdlife+$E699),((Input!$P$159+Input!$P$125)*$P$7)-SUM($P699:AB699),((Input!$P$159+Input!$P$125)*$P$7)/A17taxstdlife))</f>
        <v>0</v>
      </c>
      <c r="AD699" s="161">
        <f>IF(A17taxstdlife="n/a","n/a",IF(AD$3&gt;(A17taxstdlife+$E699),((Input!$P$159+Input!$P$125)*$P$7)-SUM($P699:AC699),((Input!$P$159+Input!$P$125)*$P$7)/A17taxstdlife))</f>
        <v>0</v>
      </c>
      <c r="AE699" s="161">
        <f>IF(A17taxstdlife="n/a","n/a",IF(AE$3&gt;(A17taxstdlife+$E699),((Input!$P$159+Input!$P$125)*$P$7)-SUM($P699:AD699),((Input!$P$159+Input!$P$125)*$P$7)/A17taxstdlife))</f>
        <v>0</v>
      </c>
      <c r="AF699" s="161">
        <f>IF(A17taxstdlife="n/a","n/a",IF(AF$3&gt;(A17taxstdlife+$E699),((Input!$P$159+Input!$P$125)*$P$7)-SUM($P699:AE699),((Input!$P$159+Input!$P$125)*$P$7)/A17taxstdlife))</f>
        <v>0</v>
      </c>
      <c r="AG699" s="161">
        <f>IF(A17taxstdlife="n/a","n/a",IF(AG$3&gt;(A17taxstdlife+$E699),((Input!$P$159+Input!$P$125)*$P$7)-SUM($P699:AF699),((Input!$P$159+Input!$P$125)*$P$7)/A17taxstdlife))</f>
        <v>0</v>
      </c>
      <c r="AH699" s="161">
        <f>IF(A17taxstdlife="n/a","n/a",IF(AH$3&gt;(A17taxstdlife+$E699),((Input!$P$159+Input!$P$125)*$P$7)-SUM($P699:AG699),((Input!$P$159+Input!$P$125)*$P$7)/A17taxstdlife))</f>
        <v>0</v>
      </c>
      <c r="AI699" s="161">
        <f>IF(A17taxstdlife="n/a","n/a",IF(AI$3&gt;(A17taxstdlife+$E699),((Input!$P$159+Input!$P$125)*$P$7)-SUM($P699:AH699),((Input!$P$159+Input!$P$125)*$P$7)/A17taxstdlife))</f>
        <v>0</v>
      </c>
      <c r="AJ699" s="161">
        <f>IF(A17taxstdlife="n/a","n/a",IF(AJ$3&gt;(A17taxstdlife+$E699),((Input!$P$159+Input!$P$125)*$P$7)-SUM($P699:AI699),((Input!$P$159+Input!$P$125)*$P$7)/A17taxstdlife))</f>
        <v>0</v>
      </c>
      <c r="AK699" s="161">
        <f>IF(A17taxstdlife="n/a","n/a",IF(AK$3&gt;(A17taxstdlife+$E699),((Input!$P$159+Input!$P$125)*$P$7)-SUM($P699:AJ699),((Input!$P$159+Input!$P$125)*$P$7)/A17taxstdlife))</f>
        <v>0</v>
      </c>
      <c r="AL699" s="161">
        <f>IF(A17taxstdlife="n/a","n/a",IF(AL$3&gt;(A17taxstdlife+$E699),((Input!$P$159+Input!$P$125)*$P$7)-SUM($P699:AK699),((Input!$P$159+Input!$P$125)*$P$7)/A17taxstdlife))</f>
        <v>0</v>
      </c>
      <c r="AM699" s="161">
        <f>IF(A17taxstdlife="n/a","n/a",IF(AM$3&gt;(A17taxstdlife+$E699),((Input!$P$159+Input!$P$125)*$P$7)-SUM($P699:AL699),((Input!$P$159+Input!$P$125)*$P$7)/A17taxstdlife))</f>
        <v>0</v>
      </c>
      <c r="AN699" s="161">
        <f>IF(A17taxstdlife="n/a","n/a",IF(AN$3&gt;(A17taxstdlife+$E699),((Input!$P$159+Input!$P$125)*$P$7)-SUM($P699:AM699),((Input!$P$159+Input!$P$125)*$P$7)/A17taxstdlife))</f>
        <v>0</v>
      </c>
      <c r="AO699" s="161">
        <f>IF(A17taxstdlife="n/a","n/a",IF(AO$3&gt;(A17taxstdlife+$E699),((Input!$P$159+Input!$P$125)*$P$7)-SUM($P699:AN699),((Input!$P$159+Input!$P$125)*$P$7)/A17taxstdlife))</f>
        <v>0</v>
      </c>
      <c r="AP699" s="161">
        <f>IF(A17taxstdlife="n/a","n/a",IF(AP$3&gt;(A17taxstdlife+$E699),((Input!$P$159+Input!$P$125)*$P$7)-SUM($P699:AO699),((Input!$P$159+Input!$P$125)*$P$7)/A17taxstdlife))</f>
        <v>0</v>
      </c>
      <c r="AQ699" s="161">
        <f>IF(A17taxstdlife="n/a","n/a",IF(AQ$3&gt;(A17taxstdlife+$E699),((Input!$P$159+Input!$P$125)*$P$7)-SUM($P699:AP699),((Input!$P$159+Input!$P$125)*$P$7)/A17taxstdlife))</f>
        <v>0</v>
      </c>
      <c r="AR699" s="161">
        <f>IF(A17taxstdlife="n/a","n/a",IF(AR$3&gt;(A17taxstdlife+$E699),((Input!$P$159+Input!$P$125)*$P$7)-SUM($P699:AQ699),((Input!$P$159+Input!$P$125)*$P$7)/A17taxstdlife))</f>
        <v>0</v>
      </c>
      <c r="AS699" s="161">
        <f>IF(A17taxstdlife="n/a","n/a",IF(AS$3&gt;(A17taxstdlife+$E699),((Input!$P$159+Input!$P$125)*$P$7)-SUM($P699:AR699),((Input!$P$159+Input!$P$125)*$P$7)/A17taxstdlife))</f>
        <v>0</v>
      </c>
      <c r="AT699" s="161">
        <f>IF(A17taxstdlife="n/a","n/a",IF(AT$3&gt;(A17taxstdlife+$E699),((Input!$P$159+Input!$P$125)*$P$7)-SUM($P699:AS699),((Input!$P$159+Input!$P$125)*$P$7)/A17taxstdlife))</f>
        <v>0</v>
      </c>
      <c r="AU699" s="161">
        <f>IF(A17taxstdlife="n/a","n/a",IF(AU$3&gt;(A17taxstdlife+$E699),((Input!$P$159+Input!$P$125)*$P$7)-SUM($P699:AT699),((Input!$P$159+Input!$P$125)*$P$7)/A17taxstdlife))</f>
        <v>0</v>
      </c>
      <c r="AV699" s="161">
        <f>IF(A17taxstdlife="n/a","n/a",IF(AV$3&gt;(A17taxstdlife+$E699),((Input!$P$159+Input!$P$125)*$P$7)-SUM($P699:AU699),((Input!$P$159+Input!$P$125)*$P$7)/A17taxstdlife))</f>
        <v>0</v>
      </c>
      <c r="AW699" s="161">
        <f>IF(A17taxstdlife="n/a","n/a",IF(AW$3&gt;(A17taxstdlife+$E699),((Input!$P$159+Input!$P$125)*$P$7)-SUM($P699:AV699),((Input!$P$159+Input!$P$125)*$P$7)/A17taxstdlife))</f>
        <v>0</v>
      </c>
      <c r="AX699" s="161">
        <f>IF(A17taxstdlife="n/a","n/a",IF(AX$3&gt;(A17taxstdlife+$E699),((Input!$P$159+Input!$P$125)*$P$7)-SUM($P699:AW699),((Input!$P$159+Input!$P$125)*$P$7)/A17taxstdlife))</f>
        <v>0</v>
      </c>
      <c r="AY699" s="161">
        <f>IF(A17taxstdlife="n/a","n/a",IF(AY$3&gt;(A17taxstdlife+$E699),((Input!$P$159+Input!$P$125)*$P$7)-SUM($P699:AX699),((Input!$P$159+Input!$P$125)*$P$7)/A17taxstdlife))</f>
        <v>0</v>
      </c>
      <c r="AZ699" s="161">
        <f>IF(A17taxstdlife="n/a","n/a",IF(AZ$3&gt;(A17taxstdlife+$E699),((Input!$P$159+Input!$P$125)*$P$7)-SUM($P699:AY699),((Input!$P$159+Input!$P$125)*$P$7)/A17taxstdlife))</f>
        <v>0</v>
      </c>
      <c r="BA699" s="161">
        <f>IF(A17taxstdlife="n/a","n/a",IF(BA$3&gt;(A17taxstdlife+$E699),((Input!$P$159+Input!$P$125)*$P$7)-SUM($P699:AZ699),((Input!$P$159+Input!$P$125)*$P$7)/A17taxstdlife))</f>
        <v>0</v>
      </c>
      <c r="BB699" s="161">
        <f>IF(A17taxstdlife="n/a","n/a",IF(BB$3&gt;(A17taxstdlife+$E699),((Input!$P$159+Input!$P$125)*$P$7)-SUM($P699:BA699),((Input!$P$159+Input!$P$125)*$P$7)/A17taxstdlife))</f>
        <v>0</v>
      </c>
      <c r="BC699" s="161">
        <f>IF(A17taxstdlife="n/a","n/a",IF(BC$3&gt;(A17taxstdlife+$E699),((Input!$P$159+Input!$P$125)*$P$7)-SUM($P699:BB699),((Input!$P$159+Input!$P$125)*$P$7)/A17taxstdlife))</f>
        <v>0</v>
      </c>
      <c r="BD699" s="161">
        <f>IF(A17taxstdlife="n/a","n/a",IF(BD$3&gt;(A17taxstdlife+$E699),((Input!$P$159+Input!$P$125)*$P$7)-SUM($P699:BC699),((Input!$P$159+Input!$P$125)*$P$7)/A17taxstdlife))</f>
        <v>0</v>
      </c>
      <c r="BE699" s="161">
        <f>IF(A17taxstdlife="n/a","n/a",IF(BE$3&gt;(A17taxstdlife+$E699),((Input!$P$159+Input!$P$125)*$P$7)-SUM($P699:BD699),((Input!$P$159+Input!$P$125)*$P$7)/A17taxstdlife))</f>
        <v>0</v>
      </c>
      <c r="BF699" s="161">
        <f>IF(A17taxstdlife="n/a","n/a",IF(BF$3&gt;(A17taxstdlife+$E699),((Input!$P$159+Input!$P$125)*$P$7)-SUM($P699:BE699),((Input!$P$159+Input!$P$125)*$P$7)/A17taxstdlife))</f>
        <v>0</v>
      </c>
      <c r="BG699" s="161">
        <f>IF(A17taxstdlife="n/a","n/a",IF(BG$3&gt;(A17taxstdlife+$E699),((Input!$P$159+Input!$P$125)*$P$7)-SUM($P699:BF699),((Input!$P$159+Input!$P$125)*$P$7)/A17taxstdlife))</f>
        <v>0</v>
      </c>
      <c r="BH699" s="161">
        <f>IF(A17taxstdlife="n/a","n/a",IF(BH$3&gt;(A17taxstdlife+$E699),((Input!$P$159+Input!$P$125)*$P$7)-SUM($P699:BG699),((Input!$P$159+Input!$P$125)*$P$7)/A17taxstdlife))</f>
        <v>0</v>
      </c>
      <c r="BI699" s="161">
        <f>IF(A17taxstdlife="n/a","n/a",IF(BI$3&gt;(A17taxstdlife+$E699),((Input!$P$159+Input!$P$125)*$P$7)-SUM($P699:BH699),((Input!$P$159+Input!$P$125)*$P$7)/A17taxstdlife))</f>
        <v>0</v>
      </c>
      <c r="BJ699" s="19"/>
      <c r="BK699" s="1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s="5" customFormat="1" hidden="1" outlineLevel="1" x14ac:dyDescent="0.2">
      <c r="A700" s="19"/>
      <c r="B700" s="19"/>
      <c r="C700" s="35" t="str">
        <f>Asset17</f>
        <v>Other non system assets</v>
      </c>
      <c r="D700" s="19"/>
      <c r="E700" s="19"/>
      <c r="F700" s="32"/>
      <c r="G700" s="156">
        <f t="shared" ref="G700:AL700" si="138">SUM(G688:G699)</f>
        <v>2.0992969481551577E-2</v>
      </c>
      <c r="H700" s="156">
        <f t="shared" si="138"/>
        <v>2.0992969481551577E-2</v>
      </c>
      <c r="I700" s="156">
        <f t="shared" si="138"/>
        <v>1.5346880967143699E-2</v>
      </c>
      <c r="J700" s="156">
        <f t="shared" si="138"/>
        <v>0</v>
      </c>
      <c r="K700" s="156">
        <f t="shared" si="138"/>
        <v>0</v>
      </c>
      <c r="L700" s="156">
        <f t="shared" si="138"/>
        <v>0</v>
      </c>
      <c r="M700" s="156">
        <f t="shared" si="138"/>
        <v>0</v>
      </c>
      <c r="N700" s="156">
        <f t="shared" si="138"/>
        <v>0</v>
      </c>
      <c r="O700" s="156">
        <f t="shared" si="138"/>
        <v>0</v>
      </c>
      <c r="P700" s="156">
        <f t="shared" si="138"/>
        <v>0</v>
      </c>
      <c r="Q700" s="156">
        <f t="shared" si="138"/>
        <v>0</v>
      </c>
      <c r="R700" s="156">
        <f t="shared" si="138"/>
        <v>0</v>
      </c>
      <c r="S700" s="156">
        <f t="shared" si="138"/>
        <v>0</v>
      </c>
      <c r="T700" s="156">
        <f t="shared" si="138"/>
        <v>0</v>
      </c>
      <c r="U700" s="156">
        <f t="shared" si="138"/>
        <v>0</v>
      </c>
      <c r="V700" s="156">
        <f t="shared" si="138"/>
        <v>0</v>
      </c>
      <c r="W700" s="156">
        <f t="shared" si="138"/>
        <v>0</v>
      </c>
      <c r="X700" s="156">
        <f t="shared" si="138"/>
        <v>0</v>
      </c>
      <c r="Y700" s="156">
        <f t="shared" si="138"/>
        <v>0</v>
      </c>
      <c r="Z700" s="156">
        <f t="shared" si="138"/>
        <v>0</v>
      </c>
      <c r="AA700" s="156">
        <f t="shared" si="138"/>
        <v>0</v>
      </c>
      <c r="AB700" s="156">
        <f t="shared" si="138"/>
        <v>0</v>
      </c>
      <c r="AC700" s="156">
        <f t="shared" si="138"/>
        <v>0</v>
      </c>
      <c r="AD700" s="156">
        <f t="shared" si="138"/>
        <v>0</v>
      </c>
      <c r="AE700" s="156">
        <f t="shared" si="138"/>
        <v>0</v>
      </c>
      <c r="AF700" s="156">
        <f t="shared" si="138"/>
        <v>0</v>
      </c>
      <c r="AG700" s="156">
        <f t="shared" si="138"/>
        <v>0</v>
      </c>
      <c r="AH700" s="156">
        <f t="shared" si="138"/>
        <v>0</v>
      </c>
      <c r="AI700" s="156">
        <f t="shared" si="138"/>
        <v>0</v>
      </c>
      <c r="AJ700" s="156">
        <f t="shared" si="138"/>
        <v>0</v>
      </c>
      <c r="AK700" s="156">
        <f t="shared" si="138"/>
        <v>0</v>
      </c>
      <c r="AL700" s="156">
        <f t="shared" si="138"/>
        <v>0</v>
      </c>
      <c r="AM700" s="156">
        <f t="shared" ref="AM700:BI700" si="139">SUM(AM688:AM699)</f>
        <v>0</v>
      </c>
      <c r="AN700" s="156">
        <f t="shared" si="139"/>
        <v>0</v>
      </c>
      <c r="AO700" s="156">
        <f t="shared" si="139"/>
        <v>0</v>
      </c>
      <c r="AP700" s="156">
        <f t="shared" si="139"/>
        <v>0</v>
      </c>
      <c r="AQ700" s="156">
        <f t="shared" si="139"/>
        <v>0</v>
      </c>
      <c r="AR700" s="156">
        <f t="shared" si="139"/>
        <v>0</v>
      </c>
      <c r="AS700" s="156">
        <f t="shared" si="139"/>
        <v>0</v>
      </c>
      <c r="AT700" s="156">
        <f t="shared" si="139"/>
        <v>0</v>
      </c>
      <c r="AU700" s="156">
        <f t="shared" si="139"/>
        <v>0</v>
      </c>
      <c r="AV700" s="156">
        <f t="shared" si="139"/>
        <v>0</v>
      </c>
      <c r="AW700" s="156">
        <f t="shared" si="139"/>
        <v>0</v>
      </c>
      <c r="AX700" s="156">
        <f t="shared" si="139"/>
        <v>0</v>
      </c>
      <c r="AY700" s="156">
        <f t="shared" si="139"/>
        <v>0</v>
      </c>
      <c r="AZ700" s="156">
        <f t="shared" si="139"/>
        <v>0</v>
      </c>
      <c r="BA700" s="156">
        <f t="shared" si="139"/>
        <v>0</v>
      </c>
      <c r="BB700" s="156">
        <f t="shared" si="139"/>
        <v>0</v>
      </c>
      <c r="BC700" s="156">
        <f t="shared" si="139"/>
        <v>0</v>
      </c>
      <c r="BD700" s="156">
        <f t="shared" si="139"/>
        <v>0</v>
      </c>
      <c r="BE700" s="156">
        <f t="shared" si="139"/>
        <v>0</v>
      </c>
      <c r="BF700" s="156">
        <f t="shared" si="139"/>
        <v>0</v>
      </c>
      <c r="BG700" s="156">
        <f t="shared" si="139"/>
        <v>0</v>
      </c>
      <c r="BH700" s="156">
        <f t="shared" si="139"/>
        <v>0</v>
      </c>
      <c r="BI700" s="156">
        <f t="shared" si="139"/>
        <v>0</v>
      </c>
      <c r="BJ700" s="19"/>
      <c r="BK700" s="19"/>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s="5" customFormat="1" hidden="1" outlineLevel="2" x14ac:dyDescent="0.2">
      <c r="A701" s="19"/>
      <c r="B701" s="126" t="str">
        <f>C713</f>
        <v>IT systems</v>
      </c>
      <c r="C701" s="43"/>
      <c r="D701" s="44" t="s">
        <v>72</v>
      </c>
      <c r="E701" s="43"/>
      <c r="F701" s="45"/>
      <c r="G701" s="160">
        <f>IF(G$3&gt;A18taxremlife,A18taxvalue-SUM($F701:F701),IF(A18taxremlife="N/A","n/a",A18taxvalue/A18taxremlife))</f>
        <v>8.0078550530148362</v>
      </c>
      <c r="H701" s="160">
        <f>IF(H$3&gt;A18taxremlife,A18taxvalue-SUM($F701:G701),IF(A18taxremlife="N/A","n/a",A18taxvalue/A18taxremlife))</f>
        <v>8.0078550530148362</v>
      </c>
      <c r="I701" s="160">
        <f>IF(I$3&gt;A18taxremlife,A18taxvalue-SUM($F701:H701),IF(A18taxremlife="N/A","n/a",A18taxvalue/A18taxremlife))</f>
        <v>5.1156811391395856</v>
      </c>
      <c r="J701" s="160">
        <f>IF(J$3&gt;A18taxremlife,A18taxvalue-SUM($F701:I701),IF(A18taxremlife="N/A","n/a",A18taxvalue/A18taxremlife))</f>
        <v>0</v>
      </c>
      <c r="K701" s="160">
        <f>IF(K$3&gt;A18taxremlife,A18taxvalue-SUM($F701:J701),IF(A18taxremlife="N/A","n/a",A18taxvalue/A18taxremlife))</f>
        <v>0</v>
      </c>
      <c r="L701" s="160">
        <f>IF(L$3&gt;A18taxremlife,A18taxvalue-SUM($F701:K701),IF(A18taxremlife="N/A","n/a",A18taxvalue/A18taxremlife))</f>
        <v>0</v>
      </c>
      <c r="M701" s="160">
        <f>IF(M$3&gt;A18taxremlife,A18taxvalue-SUM($F701:L701),IF(A18taxremlife="N/A","n/a",A18taxvalue/A18taxremlife))</f>
        <v>0</v>
      </c>
      <c r="N701" s="160">
        <f>IF(N$3&gt;A18taxremlife,A18taxvalue-SUM($F701:M701),IF(A18taxremlife="N/A","n/a",A18taxvalue/A18taxremlife))</f>
        <v>0</v>
      </c>
      <c r="O701" s="160">
        <f>IF(O$3&gt;A18taxremlife,A18taxvalue-SUM($F701:N701),IF(A18taxremlife="N/A","n/a",A18taxvalue/A18taxremlife))</f>
        <v>0</v>
      </c>
      <c r="P701" s="160">
        <f>IF(P$3&gt;A18taxremlife,A18taxvalue-SUM($F701:O701),IF(A18taxremlife="N/A","n/a",A18taxvalue/A18taxremlife))</f>
        <v>0</v>
      </c>
      <c r="Q701" s="160">
        <f>IF(Q$3&gt;A18taxremlife,A18taxvalue-SUM($F701:P701),IF(A18taxremlife="N/A","n/a",A18taxvalue/A18taxremlife))</f>
        <v>0</v>
      </c>
      <c r="R701" s="160">
        <f>IF(R$3&gt;A18taxremlife,A18taxvalue-SUM($F701:Q701),IF(A18taxremlife="N/A","n/a",A18taxvalue/A18taxremlife))</f>
        <v>0</v>
      </c>
      <c r="S701" s="160">
        <f>IF(S$3&gt;A18taxremlife,A18taxvalue-SUM($F701:R701),IF(A18taxremlife="N/A","n/a",A18taxvalue/A18taxremlife))</f>
        <v>0</v>
      </c>
      <c r="T701" s="160">
        <f>IF(T$3&gt;A18taxremlife,A18taxvalue-SUM($F701:S701),IF(A18taxremlife="N/A","n/a",A18taxvalue/A18taxremlife))</f>
        <v>0</v>
      </c>
      <c r="U701" s="160">
        <f>IF(U$3&gt;A18taxremlife,A18taxvalue-SUM($F701:T701),IF(A18taxremlife="N/A","n/a",A18taxvalue/A18taxremlife))</f>
        <v>0</v>
      </c>
      <c r="V701" s="160">
        <f>IF(V$3&gt;A18taxremlife,A18taxvalue-SUM($F701:U701),IF(A18taxremlife="N/A","n/a",A18taxvalue/A18taxremlife))</f>
        <v>0</v>
      </c>
      <c r="W701" s="160">
        <f>IF(W$3&gt;A18taxremlife,A18taxvalue-SUM($F701:V701),IF(A18taxremlife="N/A","n/a",A18taxvalue/A18taxremlife))</f>
        <v>0</v>
      </c>
      <c r="X701" s="160">
        <f>IF(X$3&gt;A18taxremlife,A18taxvalue-SUM($F701:W701),IF(A18taxremlife="N/A","n/a",A18taxvalue/A18taxremlife))</f>
        <v>0</v>
      </c>
      <c r="Y701" s="160">
        <f>IF(Y$3&gt;A18taxremlife,A18taxvalue-SUM($F701:X701),IF(A18taxremlife="N/A","n/a",A18taxvalue/A18taxremlife))</f>
        <v>0</v>
      </c>
      <c r="Z701" s="160">
        <f>IF(Z$3&gt;A18taxremlife,A18taxvalue-SUM($F701:Y701),IF(A18taxremlife="N/A","n/a",A18taxvalue/A18taxremlife))</f>
        <v>0</v>
      </c>
      <c r="AA701" s="160">
        <f>IF(AA$3&gt;A18taxremlife,A18taxvalue-SUM($F701:Z701),IF(A18taxremlife="N/A","n/a",A18taxvalue/A18taxremlife))</f>
        <v>0</v>
      </c>
      <c r="AB701" s="160">
        <f>IF(AB$3&gt;A18taxremlife,A18taxvalue-SUM($F701:AA701),IF(A18taxremlife="N/A","n/a",A18taxvalue/A18taxremlife))</f>
        <v>0</v>
      </c>
      <c r="AC701" s="160">
        <f>IF(AC$3&gt;A18taxremlife,A18taxvalue-SUM($F701:AB701),IF(A18taxremlife="N/A","n/a",A18taxvalue/A18taxremlife))</f>
        <v>0</v>
      </c>
      <c r="AD701" s="160">
        <f>IF(AD$3&gt;A18taxremlife,A18taxvalue-SUM($F701:AC701),IF(A18taxremlife="N/A","n/a",A18taxvalue/A18taxremlife))</f>
        <v>0</v>
      </c>
      <c r="AE701" s="160">
        <f>IF(AE$3&gt;A18taxremlife,A18taxvalue-SUM($F701:AD701),IF(A18taxremlife="N/A","n/a",A18taxvalue/A18taxremlife))</f>
        <v>0</v>
      </c>
      <c r="AF701" s="160">
        <f>IF(AF$3&gt;A18taxremlife,A18taxvalue-SUM($F701:AE701),IF(A18taxremlife="N/A","n/a",A18taxvalue/A18taxremlife))</f>
        <v>0</v>
      </c>
      <c r="AG701" s="160">
        <f>IF(AG$3&gt;A18taxremlife,A18taxvalue-SUM($F701:AF701),IF(A18taxremlife="N/A","n/a",A18taxvalue/A18taxremlife))</f>
        <v>0</v>
      </c>
      <c r="AH701" s="160">
        <f>IF(AH$3&gt;A18taxremlife,A18taxvalue-SUM($F701:AG701),IF(A18taxremlife="N/A","n/a",A18taxvalue/A18taxremlife))</f>
        <v>0</v>
      </c>
      <c r="AI701" s="160">
        <f>IF(AI$3&gt;A18taxremlife,A18taxvalue-SUM($F701:AH701),IF(A18taxremlife="N/A","n/a",A18taxvalue/A18taxremlife))</f>
        <v>0</v>
      </c>
      <c r="AJ701" s="160">
        <f>IF(AJ$3&gt;A18taxremlife,A18taxvalue-SUM($F701:AI701),IF(A18taxremlife="N/A","n/a",A18taxvalue/A18taxremlife))</f>
        <v>0</v>
      </c>
      <c r="AK701" s="160">
        <f>IF(AK$3&gt;A18taxremlife,A18taxvalue-SUM($F701:AJ701),IF(A18taxremlife="N/A","n/a",A18taxvalue/A18taxremlife))</f>
        <v>0</v>
      </c>
      <c r="AL701" s="160">
        <f>IF(AL$3&gt;A18taxremlife,A18taxvalue-SUM($F701:AK701),IF(A18taxremlife="N/A","n/a",A18taxvalue/A18taxremlife))</f>
        <v>0</v>
      </c>
      <c r="AM701" s="160">
        <f>IF(AM$3&gt;A18taxremlife,A18taxvalue-SUM($F701:AL701),IF(A18taxremlife="N/A","n/a",A18taxvalue/A18taxremlife))</f>
        <v>0</v>
      </c>
      <c r="AN701" s="160">
        <f>IF(AN$3&gt;A18taxremlife,A18taxvalue-SUM($F701:AM701),IF(A18taxremlife="N/A","n/a",A18taxvalue/A18taxremlife))</f>
        <v>0</v>
      </c>
      <c r="AO701" s="160">
        <f>IF(AO$3&gt;A18taxremlife,A18taxvalue-SUM($F701:AN701),IF(A18taxremlife="N/A","n/a",A18taxvalue/A18taxremlife))</f>
        <v>0</v>
      </c>
      <c r="AP701" s="160">
        <f>IF(AP$3&gt;A18taxremlife,A18taxvalue-SUM($F701:AO701),IF(A18taxremlife="N/A","n/a",A18taxvalue/A18taxremlife))</f>
        <v>0</v>
      </c>
      <c r="AQ701" s="160">
        <f>IF(AQ$3&gt;A18taxremlife,A18taxvalue-SUM($F701:AP701),IF(A18taxremlife="N/A","n/a",A18taxvalue/A18taxremlife))</f>
        <v>0</v>
      </c>
      <c r="AR701" s="160">
        <f>IF(AR$3&gt;A18taxremlife,A18taxvalue-SUM($F701:AQ701),IF(A18taxremlife="N/A","n/a",A18taxvalue/A18taxremlife))</f>
        <v>0</v>
      </c>
      <c r="AS701" s="160">
        <f>IF(AS$3&gt;A18taxremlife,A18taxvalue-SUM($F701:AR701),IF(A18taxremlife="N/A","n/a",A18taxvalue/A18taxremlife))</f>
        <v>0</v>
      </c>
      <c r="AT701" s="160">
        <f>IF(AT$3&gt;A18taxremlife,A18taxvalue-SUM($F701:AS701),IF(A18taxremlife="N/A","n/a",A18taxvalue/A18taxremlife))</f>
        <v>0</v>
      </c>
      <c r="AU701" s="160">
        <f>IF(AU$3&gt;A18taxremlife,A18taxvalue-SUM($F701:AT701),IF(A18taxremlife="N/A","n/a",A18taxvalue/A18taxremlife))</f>
        <v>0</v>
      </c>
      <c r="AV701" s="160">
        <f>IF(AV$3&gt;A18taxremlife,A18taxvalue-SUM($F701:AU701),IF(A18taxremlife="N/A","n/a",A18taxvalue/A18taxremlife))</f>
        <v>0</v>
      </c>
      <c r="AW701" s="160">
        <f>IF(AW$3&gt;A18taxremlife,A18taxvalue-SUM($F701:AV701),IF(A18taxremlife="N/A","n/a",A18taxvalue/A18taxremlife))</f>
        <v>0</v>
      </c>
      <c r="AX701" s="160">
        <f>IF(AX$3&gt;A18taxremlife,A18taxvalue-SUM($F701:AW701),IF(A18taxremlife="N/A","n/a",A18taxvalue/A18taxremlife))</f>
        <v>0</v>
      </c>
      <c r="AY701" s="160">
        <f>IF(AY$3&gt;A18taxremlife,A18taxvalue-SUM($F701:AX701),IF(A18taxremlife="N/A","n/a",A18taxvalue/A18taxremlife))</f>
        <v>0</v>
      </c>
      <c r="AZ701" s="160">
        <f>IF(AZ$3&gt;A18taxremlife,A18taxvalue-SUM($F701:AY701),IF(A18taxremlife="N/A","n/a",A18taxvalue/A18taxremlife))</f>
        <v>0</v>
      </c>
      <c r="BA701" s="160">
        <f>IF(BA$3&gt;A18taxremlife,A18taxvalue-SUM($F701:AZ701),IF(A18taxremlife="N/A","n/a",A18taxvalue/A18taxremlife))</f>
        <v>0</v>
      </c>
      <c r="BB701" s="160">
        <f>IF(BB$3&gt;A18taxremlife,A18taxvalue-SUM($F701:BA701),IF(A18taxremlife="N/A","n/a",A18taxvalue/A18taxremlife))</f>
        <v>0</v>
      </c>
      <c r="BC701" s="160">
        <f>IF(BC$3&gt;A18taxremlife,A18taxvalue-SUM($F701:BB701),IF(A18taxremlife="N/A","n/a",A18taxvalue/A18taxremlife))</f>
        <v>0</v>
      </c>
      <c r="BD701" s="160">
        <f>IF(BD$3&gt;A18taxremlife,A18taxvalue-SUM($F701:BC701),IF(A18taxremlife="N/A","n/a",A18taxvalue/A18taxremlife))</f>
        <v>0</v>
      </c>
      <c r="BE701" s="160">
        <f>IF(BE$3&gt;A18taxremlife,A18taxvalue-SUM($F701:BD701),IF(A18taxremlife="N/A","n/a",A18taxvalue/A18taxremlife))</f>
        <v>0</v>
      </c>
      <c r="BF701" s="160">
        <f>IF(BF$3&gt;A18taxremlife,A18taxvalue-SUM($F701:BE701),IF(A18taxremlife="N/A","n/a",A18taxvalue/A18taxremlife))</f>
        <v>0</v>
      </c>
      <c r="BG701" s="160">
        <f>IF(BG$3&gt;A18taxremlife,A18taxvalue-SUM($F701:BF701),IF(A18taxremlife="N/A","n/a",A18taxvalue/A18taxremlife))</f>
        <v>0</v>
      </c>
      <c r="BH701" s="160">
        <f>IF(BH$3&gt;A18taxremlife,A18taxvalue-SUM($F701:BG701),IF(A18taxremlife="N/A","n/a",A18taxvalue/A18taxremlife))</f>
        <v>0</v>
      </c>
      <c r="BI701" s="160">
        <f>IF(BI$3&gt;A18taxremlife,A18taxvalue-SUM($F701:BH701),IF(A18taxremlife="N/A","n/a",A18taxvalue/A18taxremlife))</f>
        <v>0</v>
      </c>
      <c r="BJ701" s="19"/>
      <c r="BK701" s="19"/>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s="5" customFormat="1" hidden="1" outlineLevel="2" x14ac:dyDescent="0.2">
      <c r="A702" s="19"/>
      <c r="B702" s="19"/>
      <c r="C702" s="35"/>
      <c r="D702" s="469" t="s">
        <v>71</v>
      </c>
      <c r="E702" s="281">
        <v>0</v>
      </c>
      <c r="F702" s="37"/>
      <c r="G702" s="161"/>
      <c r="H702" s="161"/>
      <c r="I702" s="161"/>
      <c r="J702" s="161"/>
      <c r="K702" s="161"/>
      <c r="L702" s="161"/>
      <c r="M702" s="161"/>
      <c r="N702" s="161"/>
      <c r="O702" s="161"/>
      <c r="P702" s="161"/>
      <c r="Q702" s="161"/>
      <c r="R702" s="161"/>
      <c r="S702" s="161"/>
      <c r="T702" s="161"/>
      <c r="U702" s="161"/>
      <c r="V702" s="161"/>
      <c r="W702" s="161"/>
      <c r="X702" s="161"/>
      <c r="Y702" s="161"/>
      <c r="Z702" s="161"/>
      <c r="AA702" s="161"/>
      <c r="AB702" s="161"/>
      <c r="AC702" s="161"/>
      <c r="AD702" s="161"/>
      <c r="AE702" s="161"/>
      <c r="AF702" s="161"/>
      <c r="AG702" s="161"/>
      <c r="AH702" s="161"/>
      <c r="AI702" s="161"/>
      <c r="AJ702" s="161"/>
      <c r="AK702" s="161"/>
      <c r="AL702" s="161"/>
      <c r="AM702" s="161"/>
      <c r="AN702" s="161"/>
      <c r="AO702" s="161"/>
      <c r="AP702" s="161"/>
      <c r="AQ702" s="161"/>
      <c r="AR702" s="161"/>
      <c r="AS702" s="161"/>
      <c r="AT702" s="161"/>
      <c r="AU702" s="161"/>
      <c r="AV702" s="161"/>
      <c r="AW702" s="161"/>
      <c r="AX702" s="161"/>
      <c r="AY702" s="161"/>
      <c r="AZ702" s="161"/>
      <c r="BA702" s="161"/>
      <c r="BB702" s="161"/>
      <c r="BC702" s="161"/>
      <c r="BD702" s="161"/>
      <c r="BE702" s="161"/>
      <c r="BF702" s="161"/>
      <c r="BG702" s="161"/>
      <c r="BH702" s="161"/>
      <c r="BI702" s="161"/>
      <c r="BJ702" s="19"/>
      <c r="BK702" s="19"/>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s="5" customFormat="1" hidden="1" outlineLevel="2" x14ac:dyDescent="0.2">
      <c r="A703" s="19"/>
      <c r="B703" s="19"/>
      <c r="C703" s="35"/>
      <c r="D703" s="469"/>
      <c r="E703" s="281">
        <v>1</v>
      </c>
      <c r="F703" s="37"/>
      <c r="G703" s="304"/>
      <c r="H703" s="161">
        <f>IF(A18taxstdlife="n/a","n/a",IF(H$3&gt;(A18taxstdlife+$E703),((Input!$G$160+Input!$G$126)*$G$7)-SUM($G703:G703),((Input!$G$160+Input!$G$126)*$G$7)/A18taxstdlife))</f>
        <v>0.6812649522647829</v>
      </c>
      <c r="I703" s="161">
        <f>IF(A18taxstdlife="n/a","n/a",IF(I$3&gt;(A18taxstdlife+$E703),((Input!$G$160+Input!$G$126)*$G$7)-SUM($G703:H703),((Input!$G$160+Input!$G$126)*$G$7)/A18taxstdlife))</f>
        <v>0.6812649522647829</v>
      </c>
      <c r="J703" s="161">
        <f>IF(A18taxstdlife="n/a","n/a",IF(J$3&gt;(A18taxstdlife+$E703),((Input!$G$160+Input!$G$126)*$G$7)-SUM($G703:I703),((Input!$G$160+Input!$G$126)*$G$7)/A18taxstdlife))</f>
        <v>0.6812649522647829</v>
      </c>
      <c r="K703" s="161">
        <f>IF(A18taxstdlife="n/a","n/a",IF(K$3&gt;(A18taxstdlife+$E703),((Input!$G$160+Input!$G$126)*$G$7)-SUM($G703:J703),((Input!$G$160+Input!$G$126)*$G$7)/A18taxstdlife))</f>
        <v>0.6812649522647829</v>
      </c>
      <c r="L703" s="161">
        <f>IF(A18taxstdlife="n/a","n/a",IF(L$3&gt;(A18taxstdlife+$E703),((Input!$G$160+Input!$G$126)*$G$7)-SUM($G703:K703),((Input!$G$160+Input!$G$126)*$G$7)/A18taxstdlife))</f>
        <v>0</v>
      </c>
      <c r="M703" s="161">
        <f>IF(A18taxstdlife="n/a","n/a",IF(M$3&gt;(A18taxstdlife+$E703),((Input!$G$160+Input!$G$126)*$G$7)-SUM($G703:L703),((Input!$G$160+Input!$G$126)*$G$7)/A18taxstdlife))</f>
        <v>0</v>
      </c>
      <c r="N703" s="161">
        <f>IF(A18taxstdlife="n/a","n/a",IF(N$3&gt;(A18taxstdlife+$E703),((Input!$G$160+Input!$G$126)*$G$7)-SUM($G703:M703),((Input!$G$160+Input!$G$126)*$G$7)/A18taxstdlife))</f>
        <v>0</v>
      </c>
      <c r="O703" s="161">
        <f>IF(A18taxstdlife="n/a","n/a",IF(O$3&gt;(A18taxstdlife+$E703),((Input!$G$160+Input!$G$126)*$G$7)-SUM($G703:N703),((Input!$G$160+Input!$G$126)*$G$7)/A18taxstdlife))</f>
        <v>0</v>
      </c>
      <c r="P703" s="161">
        <f>IF(A18taxstdlife="n/a","n/a",IF(P$3&gt;(A18taxstdlife+$E703),((Input!$G$160+Input!$G$126)*$G$7)-SUM($G703:O703),((Input!$G$160+Input!$G$126)*$G$7)/A18taxstdlife))</f>
        <v>0</v>
      </c>
      <c r="Q703" s="161">
        <f>IF(A18taxstdlife="n/a","n/a",IF(Q$3&gt;(A18taxstdlife+$E703),((Input!$G$160+Input!$G$126)*$G$7)-SUM($G703:P703),((Input!$G$160+Input!$G$126)*$G$7)/A18taxstdlife))</f>
        <v>0</v>
      </c>
      <c r="R703" s="161">
        <f>IF(A18taxstdlife="n/a","n/a",IF(R$3&gt;(A18taxstdlife+$E703),((Input!$G$160+Input!$G$126)*$G$7)-SUM($G703:Q703),((Input!$G$160+Input!$G$126)*$G$7)/A18taxstdlife))</f>
        <v>0</v>
      </c>
      <c r="S703" s="161">
        <f>IF(A18taxstdlife="n/a","n/a",IF(S$3&gt;(A18taxstdlife+$E703),((Input!$G$160+Input!$G$126)*$G$7)-SUM($G703:R703),((Input!$G$160+Input!$G$126)*$G$7)/A18taxstdlife))</f>
        <v>0</v>
      </c>
      <c r="T703" s="161">
        <f>IF(A18taxstdlife="n/a","n/a",IF(T$3&gt;(A18taxstdlife+$E703),((Input!$G$160+Input!$G$126)*$G$7)-SUM($G703:S703),((Input!$G$160+Input!$G$126)*$G$7)/A18taxstdlife))</f>
        <v>0</v>
      </c>
      <c r="U703" s="161">
        <f>IF(A18taxstdlife="n/a","n/a",IF(U$3&gt;(A18taxstdlife+$E703),((Input!$G$160+Input!$G$126)*$G$7)-SUM($G703:T703),((Input!$G$160+Input!$G$126)*$G$7)/A18taxstdlife))</f>
        <v>0</v>
      </c>
      <c r="V703" s="161">
        <f>IF(A18taxstdlife="n/a","n/a",IF(V$3&gt;(A18taxstdlife+$E703),((Input!$G$160+Input!$G$126)*$G$7)-SUM($G703:U703),((Input!$G$160+Input!$G$126)*$G$7)/A18taxstdlife))</f>
        <v>0</v>
      </c>
      <c r="W703" s="161">
        <f>IF(A18taxstdlife="n/a","n/a",IF(W$3&gt;(A18taxstdlife+$E703),((Input!$G$160+Input!$G$126)*$G$7)-SUM($G703:V703),((Input!$G$160+Input!$G$126)*$G$7)/A18taxstdlife))</f>
        <v>0</v>
      </c>
      <c r="X703" s="161">
        <f>IF(A18taxstdlife="n/a","n/a",IF(X$3&gt;(A18taxstdlife+$E703),((Input!$G$160+Input!$G$126)*$G$7)-SUM($G703:W703),((Input!$G$160+Input!$G$126)*$G$7)/A18taxstdlife))</f>
        <v>0</v>
      </c>
      <c r="Y703" s="161">
        <f>IF(A18taxstdlife="n/a","n/a",IF(Y$3&gt;(A18taxstdlife+$E703),((Input!$G$160+Input!$G$126)*$G$7)-SUM($G703:X703),((Input!$G$160+Input!$G$126)*$G$7)/A18taxstdlife))</f>
        <v>0</v>
      </c>
      <c r="Z703" s="161">
        <f>IF(A18taxstdlife="n/a","n/a",IF(Z$3&gt;(A18taxstdlife+$E703),((Input!$G$160+Input!$G$126)*$G$7)-SUM($G703:Y703),((Input!$G$160+Input!$G$126)*$G$7)/A18taxstdlife))</f>
        <v>0</v>
      </c>
      <c r="AA703" s="161">
        <f>IF(A18taxstdlife="n/a","n/a",IF(AA$3&gt;(A18taxstdlife+$E703),((Input!$G$160+Input!$G$126)*$G$7)-SUM($G703:Z703),((Input!$G$160+Input!$G$126)*$G$7)/A18taxstdlife))</f>
        <v>0</v>
      </c>
      <c r="AB703" s="161">
        <f>IF(A18taxstdlife="n/a","n/a",IF(AB$3&gt;(A18taxstdlife+$E703),((Input!$G$160+Input!$G$126)*$G$7)-SUM($G703:AA703),((Input!$G$160+Input!$G$126)*$G$7)/A18taxstdlife))</f>
        <v>0</v>
      </c>
      <c r="AC703" s="161">
        <f>IF(A18taxstdlife="n/a","n/a",IF(AC$3&gt;(A18taxstdlife+$E703),((Input!$G$160+Input!$G$126)*$G$7)-SUM($G703:AB703),((Input!$G$160+Input!$G$126)*$G$7)/A18taxstdlife))</f>
        <v>0</v>
      </c>
      <c r="AD703" s="161">
        <f>IF(A18taxstdlife="n/a","n/a",IF(AD$3&gt;(A18taxstdlife+$E703),((Input!$G$160+Input!$G$126)*$G$7)-SUM($G703:AC703),((Input!$G$160+Input!$G$126)*$G$7)/A18taxstdlife))</f>
        <v>0</v>
      </c>
      <c r="AE703" s="161">
        <f>IF(A18taxstdlife="n/a","n/a",IF(AE$3&gt;(A18taxstdlife+$E703),((Input!$G$160+Input!$G$126)*$G$7)-SUM($G703:AD703),((Input!$G$160+Input!$G$126)*$G$7)/A18taxstdlife))</f>
        <v>0</v>
      </c>
      <c r="AF703" s="161">
        <f>IF(A18taxstdlife="n/a","n/a",IF(AF$3&gt;(A18taxstdlife+$E703),((Input!$G$160+Input!$G$126)*$G$7)-SUM($G703:AE703),((Input!$G$160+Input!$G$126)*$G$7)/A18taxstdlife))</f>
        <v>0</v>
      </c>
      <c r="AG703" s="161">
        <f>IF(A18taxstdlife="n/a","n/a",IF(AG$3&gt;(A18taxstdlife+$E703),((Input!$G$160+Input!$G$126)*$G$7)-SUM($G703:AF703),((Input!$G$160+Input!$G$126)*$G$7)/A18taxstdlife))</f>
        <v>0</v>
      </c>
      <c r="AH703" s="161">
        <f>IF(A18taxstdlife="n/a","n/a",IF(AH$3&gt;(A18taxstdlife+$E703),((Input!$G$160+Input!$G$126)*$G$7)-SUM($G703:AG703),((Input!$G$160+Input!$G$126)*$G$7)/A18taxstdlife))</f>
        <v>0</v>
      </c>
      <c r="AI703" s="161">
        <f>IF(A18taxstdlife="n/a","n/a",IF(AI$3&gt;(A18taxstdlife+$E703),((Input!$G$160+Input!$G$126)*$G$7)-SUM($G703:AH703),((Input!$G$160+Input!$G$126)*$G$7)/A18taxstdlife))</f>
        <v>0</v>
      </c>
      <c r="AJ703" s="161">
        <f>IF(A18taxstdlife="n/a","n/a",IF(AJ$3&gt;(A18taxstdlife+$E703),((Input!$G$160+Input!$G$126)*$G$7)-SUM($G703:AI703),((Input!$G$160+Input!$G$126)*$G$7)/A18taxstdlife))</f>
        <v>0</v>
      </c>
      <c r="AK703" s="161">
        <f>IF(A18taxstdlife="n/a","n/a",IF(AK$3&gt;(A18taxstdlife+$E703),((Input!$G$160+Input!$G$126)*$G$7)-SUM($G703:AJ703),((Input!$G$160+Input!$G$126)*$G$7)/A18taxstdlife))</f>
        <v>0</v>
      </c>
      <c r="AL703" s="161">
        <f>IF(A18taxstdlife="n/a","n/a",IF(AL$3&gt;(A18taxstdlife+$E703),((Input!$G$160+Input!$G$126)*$G$7)-SUM($G703:AK703),((Input!$G$160+Input!$G$126)*$G$7)/A18taxstdlife))</f>
        <v>0</v>
      </c>
      <c r="AM703" s="161">
        <f>IF(A18taxstdlife="n/a","n/a",IF(AM$3&gt;(A18taxstdlife+$E703),((Input!$G$160+Input!$G$126)*$G$7)-SUM($G703:AL703),((Input!$G$160+Input!$G$126)*$G$7)/A18taxstdlife))</f>
        <v>0</v>
      </c>
      <c r="AN703" s="161">
        <f>IF(A18taxstdlife="n/a","n/a",IF(AN$3&gt;(A18taxstdlife+$E703),((Input!$G$160+Input!$G$126)*$G$7)-SUM($G703:AM703),((Input!$G$160+Input!$G$126)*$G$7)/A18taxstdlife))</f>
        <v>0</v>
      </c>
      <c r="AO703" s="161">
        <f>IF(A18taxstdlife="n/a","n/a",IF(AO$3&gt;(A18taxstdlife+$E703),((Input!$G$160+Input!$G$126)*$G$7)-SUM($G703:AN703),((Input!$G$160+Input!$G$126)*$G$7)/A18taxstdlife))</f>
        <v>0</v>
      </c>
      <c r="AP703" s="161">
        <f>IF(A18taxstdlife="n/a","n/a",IF(AP$3&gt;(A18taxstdlife+$E703),((Input!$G$160+Input!$G$126)*$G$7)-SUM($G703:AO703),((Input!$G$160+Input!$G$126)*$G$7)/A18taxstdlife))</f>
        <v>0</v>
      </c>
      <c r="AQ703" s="161">
        <f>IF(A18taxstdlife="n/a","n/a",IF(AQ$3&gt;(A18taxstdlife+$E703),((Input!$G$160+Input!$G$126)*$G$7)-SUM($G703:AP703),((Input!$G$160+Input!$G$126)*$G$7)/A18taxstdlife))</f>
        <v>0</v>
      </c>
      <c r="AR703" s="161">
        <f>IF(A18taxstdlife="n/a","n/a",IF(AR$3&gt;(A18taxstdlife+$E703),((Input!$G$160+Input!$G$126)*$G$7)-SUM($G703:AQ703),((Input!$G$160+Input!$G$126)*$G$7)/A18taxstdlife))</f>
        <v>0</v>
      </c>
      <c r="AS703" s="161">
        <f>IF(A18taxstdlife="n/a","n/a",IF(AS$3&gt;(A18taxstdlife+$E703),((Input!$G$160+Input!$G$126)*$G$7)-SUM($G703:AR703),((Input!$G$160+Input!$G$126)*$G$7)/A18taxstdlife))</f>
        <v>0</v>
      </c>
      <c r="AT703" s="161">
        <f>IF(A18taxstdlife="n/a","n/a",IF(AT$3&gt;(A18taxstdlife+$E703),((Input!$G$160+Input!$G$126)*$G$7)-SUM($G703:AS703),((Input!$G$160+Input!$G$126)*$G$7)/A18taxstdlife))</f>
        <v>0</v>
      </c>
      <c r="AU703" s="161">
        <f>IF(A18taxstdlife="n/a","n/a",IF(AU$3&gt;(A18taxstdlife+$E703),((Input!$G$160+Input!$G$126)*$G$7)-SUM($G703:AT703),((Input!$G$160+Input!$G$126)*$G$7)/A18taxstdlife))</f>
        <v>0</v>
      </c>
      <c r="AV703" s="161">
        <f>IF(A18taxstdlife="n/a","n/a",IF(AV$3&gt;(A18taxstdlife+$E703),((Input!$G$160+Input!$G$126)*$G$7)-SUM($G703:AU703),((Input!$G$160+Input!$G$126)*$G$7)/A18taxstdlife))</f>
        <v>0</v>
      </c>
      <c r="AW703" s="161">
        <f>IF(A18taxstdlife="n/a","n/a",IF(AW$3&gt;(A18taxstdlife+$E703),((Input!$G$160+Input!$G$126)*$G$7)-SUM($G703:AV703),((Input!$G$160+Input!$G$126)*$G$7)/A18taxstdlife))</f>
        <v>0</v>
      </c>
      <c r="AX703" s="161">
        <f>IF(A18taxstdlife="n/a","n/a",IF(AX$3&gt;(A18taxstdlife+$E703),((Input!$G$160+Input!$G$126)*$G$7)-SUM($G703:AW703),((Input!$G$160+Input!$G$126)*$G$7)/A18taxstdlife))</f>
        <v>0</v>
      </c>
      <c r="AY703" s="161">
        <f>IF(A18taxstdlife="n/a","n/a",IF(AY$3&gt;(A18taxstdlife+$E703),((Input!$G$160+Input!$G$126)*$G$7)-SUM($G703:AX703),((Input!$G$160+Input!$G$126)*$G$7)/A18taxstdlife))</f>
        <v>0</v>
      </c>
      <c r="AZ703" s="161">
        <f>IF(A18taxstdlife="n/a","n/a",IF(AZ$3&gt;(A18taxstdlife+$E703),((Input!$G$160+Input!$G$126)*$G$7)-SUM($G703:AY703),((Input!$G$160+Input!$G$126)*$G$7)/A18taxstdlife))</f>
        <v>0</v>
      </c>
      <c r="BA703" s="161">
        <f>IF(A18taxstdlife="n/a","n/a",IF(BA$3&gt;(A18taxstdlife+$E703),((Input!$G$160+Input!$G$126)*$G$7)-SUM($G703:AZ703),((Input!$G$160+Input!$G$126)*$G$7)/A18taxstdlife))</f>
        <v>0</v>
      </c>
      <c r="BB703" s="161">
        <f>IF(A18taxstdlife="n/a","n/a",IF(BB$3&gt;(A18taxstdlife+$E703),((Input!$G$160+Input!$G$126)*$G$7)-SUM($G703:BA703),((Input!$G$160+Input!$G$126)*$G$7)/A18taxstdlife))</f>
        <v>0</v>
      </c>
      <c r="BC703" s="161">
        <f>IF(A18taxstdlife="n/a","n/a",IF(BC$3&gt;(A18taxstdlife+$E703),((Input!$G$160+Input!$G$126)*$G$7)-SUM($G703:BB703),((Input!$G$160+Input!$G$126)*$G$7)/A18taxstdlife))</f>
        <v>0</v>
      </c>
      <c r="BD703" s="161">
        <f>IF(A18taxstdlife="n/a","n/a",IF(BD$3&gt;(A18taxstdlife+$E703),((Input!$G$160+Input!$G$126)*$G$7)-SUM($G703:BC703),((Input!$G$160+Input!$G$126)*$G$7)/A18taxstdlife))</f>
        <v>0</v>
      </c>
      <c r="BE703" s="161">
        <f>IF(A18taxstdlife="n/a","n/a",IF(BE$3&gt;(A18taxstdlife+$E703),((Input!$G$160+Input!$G$126)*$G$7)-SUM($G703:BD703),((Input!$G$160+Input!$G$126)*$G$7)/A18taxstdlife))</f>
        <v>0</v>
      </c>
      <c r="BF703" s="161">
        <f>IF(A18taxstdlife="n/a","n/a",IF(BF$3&gt;(A18taxstdlife+$E703),((Input!$G$160+Input!$G$126)*$G$7)-SUM($G703:BE703),((Input!$G$160+Input!$G$126)*$G$7)/A18taxstdlife))</f>
        <v>0</v>
      </c>
      <c r="BG703" s="161">
        <f>IF(A18taxstdlife="n/a","n/a",IF(BG$3&gt;(A18taxstdlife+$E703),((Input!$G$160+Input!$G$126)*$G$7)-SUM($G703:BF703),((Input!$G$160+Input!$G$126)*$G$7)/A18taxstdlife))</f>
        <v>0</v>
      </c>
      <c r="BH703" s="161">
        <f>IF(A18taxstdlife="n/a","n/a",IF(BH$3&gt;(A18taxstdlife+$E703),((Input!$G$160+Input!$G$126)*$G$7)-SUM($G703:BG703),((Input!$G$160+Input!$G$126)*$G$7)/A18taxstdlife))</f>
        <v>0</v>
      </c>
      <c r="BI703" s="161">
        <f>IF(A18taxstdlife="n/a","n/a",IF(BI$3&gt;(A18taxstdlife+$E703),((Input!$G$160+Input!$G$126)*$G$7)-SUM($G703:BH703),((Input!$G$160+Input!$G$126)*$G$7)/A18taxstdlife))</f>
        <v>0</v>
      </c>
      <c r="BJ703" s="19"/>
      <c r="BK703" s="19"/>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s="5" customFormat="1" hidden="1" outlineLevel="2" x14ac:dyDescent="0.2">
      <c r="A704" s="19"/>
      <c r="B704" s="19"/>
      <c r="C704" s="35"/>
      <c r="D704" s="469"/>
      <c r="E704" s="281">
        <v>2</v>
      </c>
      <c r="F704" s="37"/>
      <c r="G704" s="305"/>
      <c r="H704" s="306"/>
      <c r="I704" s="161">
        <f>IF(A18taxstdlife="n/a","n/a",IF(I$3&gt;(A18taxstdlife+$E704),((Input!$H$160+Input!$H$126)*$H$7)-SUM($H704:H704),((Input!$H$160+Input!$H$126)*$H$7)/A18taxstdlife))</f>
        <v>0.36176791960517307</v>
      </c>
      <c r="J704" s="161">
        <f>IF(A18taxstdlife="n/a","n/a",IF(J$3&gt;(A18taxstdlife+$E704),((Input!$H$160+Input!$H$126)*$H$7)-SUM($H704:I704),((Input!$H$160+Input!$H$126)*$H$7)/A18taxstdlife))</f>
        <v>0.36176791960517307</v>
      </c>
      <c r="K704" s="161">
        <f>IF(A18taxstdlife="n/a","n/a",IF(K$3&gt;(A18taxstdlife+$E704),((Input!$H$160+Input!$H$126)*$H$7)-SUM($H704:J704),((Input!$H$160+Input!$H$126)*$H$7)/A18taxstdlife))</f>
        <v>0.36176791960517307</v>
      </c>
      <c r="L704" s="161">
        <f>IF(A18taxstdlife="n/a","n/a",IF(L$3&gt;(A18taxstdlife+$E704),((Input!$H$160+Input!$H$126)*$H$7)-SUM($H704:K704),((Input!$H$160+Input!$H$126)*$H$7)/A18taxstdlife))</f>
        <v>0.36176791960517307</v>
      </c>
      <c r="M704" s="161">
        <f>IF(A18taxstdlife="n/a","n/a",IF(M$3&gt;(A18taxstdlife+$E704),((Input!$H$160+Input!$H$126)*$H$7)-SUM($H704:L704),((Input!$H$160+Input!$H$126)*$H$7)/A18taxstdlife))</f>
        <v>0</v>
      </c>
      <c r="N704" s="161">
        <f>IF(A18taxstdlife="n/a","n/a",IF(N$3&gt;(A18taxstdlife+$E704),((Input!$H$160+Input!$H$126)*$H$7)-SUM($H704:M704),((Input!$H$160+Input!$H$126)*$H$7)/A18taxstdlife))</f>
        <v>0</v>
      </c>
      <c r="O704" s="161">
        <f>IF(A18taxstdlife="n/a","n/a",IF(O$3&gt;(A18taxstdlife+$E704),((Input!$H$160+Input!$H$126)*$H$7)-SUM($H704:N704),((Input!$H$160+Input!$H$126)*$H$7)/A18taxstdlife))</f>
        <v>0</v>
      </c>
      <c r="P704" s="161">
        <f>IF(A18taxstdlife="n/a","n/a",IF(P$3&gt;(A18taxstdlife+$E704),((Input!$H$160+Input!$H$126)*$H$7)-SUM($H704:O704),((Input!$H$160+Input!$H$126)*$H$7)/A18taxstdlife))</f>
        <v>0</v>
      </c>
      <c r="Q704" s="161">
        <f>IF(A18taxstdlife="n/a","n/a",IF(Q$3&gt;(A18taxstdlife+$E704),((Input!$H$160+Input!$H$126)*$H$7)-SUM($H704:P704),((Input!$H$160+Input!$H$126)*$H$7)/A18taxstdlife))</f>
        <v>0</v>
      </c>
      <c r="R704" s="161">
        <f>IF(A18taxstdlife="n/a","n/a",IF(R$3&gt;(A18taxstdlife+$E704),((Input!$H$160+Input!$H$126)*$H$7)-SUM($H704:Q704),((Input!$H$160+Input!$H$126)*$H$7)/A18taxstdlife))</f>
        <v>0</v>
      </c>
      <c r="S704" s="161">
        <f>IF(A18taxstdlife="n/a","n/a",IF(S$3&gt;(A18taxstdlife+$E704),((Input!$H$160+Input!$H$126)*$H$7)-SUM($H704:R704),((Input!$H$160+Input!$H$126)*$H$7)/A18taxstdlife))</f>
        <v>0</v>
      </c>
      <c r="T704" s="161">
        <f>IF(A18taxstdlife="n/a","n/a",IF(T$3&gt;(A18taxstdlife+$E704),((Input!$H$160+Input!$H$126)*$H$7)-SUM($H704:S704),((Input!$H$160+Input!$H$126)*$H$7)/A18taxstdlife))</f>
        <v>0</v>
      </c>
      <c r="U704" s="161">
        <f>IF(A18taxstdlife="n/a","n/a",IF(U$3&gt;(A18taxstdlife+$E704),((Input!$H$160+Input!$H$126)*$H$7)-SUM($H704:T704),((Input!$H$160+Input!$H$126)*$H$7)/A18taxstdlife))</f>
        <v>0</v>
      </c>
      <c r="V704" s="161">
        <f>IF(A18taxstdlife="n/a","n/a",IF(V$3&gt;(A18taxstdlife+$E704),((Input!$H$160+Input!$H$126)*$H$7)-SUM($H704:U704),((Input!$H$160+Input!$H$126)*$H$7)/A18taxstdlife))</f>
        <v>0</v>
      </c>
      <c r="W704" s="161">
        <f>IF(A18taxstdlife="n/a","n/a",IF(W$3&gt;(A18taxstdlife+$E704),((Input!$H$160+Input!$H$126)*$H$7)-SUM($H704:V704),((Input!$H$160+Input!$H$126)*$H$7)/A18taxstdlife))</f>
        <v>0</v>
      </c>
      <c r="X704" s="161">
        <f>IF(A18taxstdlife="n/a","n/a",IF(X$3&gt;(A18taxstdlife+$E704),((Input!$H$160+Input!$H$126)*$H$7)-SUM($H704:W704),((Input!$H$160+Input!$H$126)*$H$7)/A18taxstdlife))</f>
        <v>0</v>
      </c>
      <c r="Y704" s="161">
        <f>IF(A18taxstdlife="n/a","n/a",IF(Y$3&gt;(A18taxstdlife+$E704),((Input!$H$160+Input!$H$126)*$H$7)-SUM($H704:X704),((Input!$H$160+Input!$H$126)*$H$7)/A18taxstdlife))</f>
        <v>0</v>
      </c>
      <c r="Z704" s="161">
        <f>IF(A18taxstdlife="n/a","n/a",IF(Z$3&gt;(A18taxstdlife+$E704),((Input!$H$160+Input!$H$126)*$H$7)-SUM($H704:Y704),((Input!$H$160+Input!$H$126)*$H$7)/A18taxstdlife))</f>
        <v>0</v>
      </c>
      <c r="AA704" s="161">
        <f>IF(A18taxstdlife="n/a","n/a",IF(AA$3&gt;(A18taxstdlife+$E704),((Input!$H$160+Input!$H$126)*$H$7)-SUM($H704:Z704),((Input!$H$160+Input!$H$126)*$H$7)/A18taxstdlife))</f>
        <v>0</v>
      </c>
      <c r="AB704" s="161">
        <f>IF(A18taxstdlife="n/a","n/a",IF(AB$3&gt;(A18taxstdlife+$E704),((Input!$H$160+Input!$H$126)*$H$7)-SUM($H704:AA704),((Input!$H$160+Input!$H$126)*$H$7)/A18taxstdlife))</f>
        <v>0</v>
      </c>
      <c r="AC704" s="161">
        <f>IF(A18taxstdlife="n/a","n/a",IF(AC$3&gt;(A18taxstdlife+$E704),((Input!$H$160+Input!$H$126)*$H$7)-SUM($H704:AB704),((Input!$H$160+Input!$H$126)*$H$7)/A18taxstdlife))</f>
        <v>0</v>
      </c>
      <c r="AD704" s="161">
        <f>IF(A18taxstdlife="n/a","n/a",IF(AD$3&gt;(A18taxstdlife+$E704),((Input!$H$160+Input!$H$126)*$H$7)-SUM($H704:AC704),((Input!$H$160+Input!$H$126)*$H$7)/A18taxstdlife))</f>
        <v>0</v>
      </c>
      <c r="AE704" s="161">
        <f>IF(A18taxstdlife="n/a","n/a",IF(AE$3&gt;(A18taxstdlife+$E704),((Input!$H$160+Input!$H$126)*$H$7)-SUM($H704:AD704),((Input!$H$160+Input!$H$126)*$H$7)/A18taxstdlife))</f>
        <v>0</v>
      </c>
      <c r="AF704" s="161">
        <f>IF(A18taxstdlife="n/a","n/a",IF(AF$3&gt;(A18taxstdlife+$E704),((Input!$H$160+Input!$H$126)*$H$7)-SUM($H704:AE704),((Input!$H$160+Input!$H$126)*$H$7)/A18taxstdlife))</f>
        <v>0</v>
      </c>
      <c r="AG704" s="161">
        <f>IF(A18taxstdlife="n/a","n/a",IF(AG$3&gt;(A18taxstdlife+$E704),((Input!$H$160+Input!$H$126)*$H$7)-SUM($H704:AF704),((Input!$H$160+Input!$H$126)*$H$7)/A18taxstdlife))</f>
        <v>0</v>
      </c>
      <c r="AH704" s="161">
        <f>IF(A18taxstdlife="n/a","n/a",IF(AH$3&gt;(A18taxstdlife+$E704),((Input!$H$160+Input!$H$126)*$H$7)-SUM($H704:AG704),((Input!$H$160+Input!$H$126)*$H$7)/A18taxstdlife))</f>
        <v>0</v>
      </c>
      <c r="AI704" s="161">
        <f>IF(A18taxstdlife="n/a","n/a",IF(AI$3&gt;(A18taxstdlife+$E704),((Input!$H$160+Input!$H$126)*$H$7)-SUM($H704:AH704),((Input!$H$160+Input!$H$126)*$H$7)/A18taxstdlife))</f>
        <v>0</v>
      </c>
      <c r="AJ704" s="161">
        <f>IF(A18taxstdlife="n/a","n/a",IF(AJ$3&gt;(A18taxstdlife+$E704),((Input!$H$160+Input!$H$126)*$H$7)-SUM($H704:AI704),((Input!$H$160+Input!$H$126)*$H$7)/A18taxstdlife))</f>
        <v>0</v>
      </c>
      <c r="AK704" s="161">
        <f>IF(A18taxstdlife="n/a","n/a",IF(AK$3&gt;(A18taxstdlife+$E704),((Input!$H$160+Input!$H$126)*$H$7)-SUM($H704:AJ704),((Input!$H$160+Input!$H$126)*$H$7)/A18taxstdlife))</f>
        <v>0</v>
      </c>
      <c r="AL704" s="161">
        <f>IF(A18taxstdlife="n/a","n/a",IF(AL$3&gt;(A18taxstdlife+$E704),((Input!$H$160+Input!$H$126)*$H$7)-SUM($H704:AK704),((Input!$H$160+Input!$H$126)*$H$7)/A18taxstdlife))</f>
        <v>0</v>
      </c>
      <c r="AM704" s="161">
        <f>IF(A18taxstdlife="n/a","n/a",IF(AM$3&gt;(A18taxstdlife+$E704),((Input!$H$160+Input!$H$126)*$H$7)-SUM($H704:AL704),((Input!$H$160+Input!$H$126)*$H$7)/A18taxstdlife))</f>
        <v>0</v>
      </c>
      <c r="AN704" s="161">
        <f>IF(A18taxstdlife="n/a","n/a",IF(AN$3&gt;(A18taxstdlife+$E704),((Input!$H$160+Input!$H$126)*$H$7)-SUM($H704:AM704),((Input!$H$160+Input!$H$126)*$H$7)/A18taxstdlife))</f>
        <v>0</v>
      </c>
      <c r="AO704" s="161">
        <f>IF(A18taxstdlife="n/a","n/a",IF(AO$3&gt;(A18taxstdlife+$E704),((Input!$H$160+Input!$H$126)*$H$7)-SUM($H704:AN704),((Input!$H$160+Input!$H$126)*$H$7)/A18taxstdlife))</f>
        <v>0</v>
      </c>
      <c r="AP704" s="161">
        <f>IF(A18taxstdlife="n/a","n/a",IF(AP$3&gt;(A18taxstdlife+$E704),((Input!$H$160+Input!$H$126)*$H$7)-SUM($H704:AO704),((Input!$H$160+Input!$H$126)*$H$7)/A18taxstdlife))</f>
        <v>0</v>
      </c>
      <c r="AQ704" s="161">
        <f>IF(A18taxstdlife="n/a","n/a",IF(AQ$3&gt;(A18taxstdlife+$E704),((Input!$H$160+Input!$H$126)*$H$7)-SUM($H704:AP704),((Input!$H$160+Input!$H$126)*$H$7)/A18taxstdlife))</f>
        <v>0</v>
      </c>
      <c r="AR704" s="161">
        <f>IF(A18taxstdlife="n/a","n/a",IF(AR$3&gt;(A18taxstdlife+$E704),((Input!$H$160+Input!$H$126)*$H$7)-SUM($H704:AQ704),((Input!$H$160+Input!$H$126)*$H$7)/A18taxstdlife))</f>
        <v>0</v>
      </c>
      <c r="AS704" s="161">
        <f>IF(A18taxstdlife="n/a","n/a",IF(AS$3&gt;(A18taxstdlife+$E704),((Input!$H$160+Input!$H$126)*$H$7)-SUM($H704:AR704),((Input!$H$160+Input!$H$126)*$H$7)/A18taxstdlife))</f>
        <v>0</v>
      </c>
      <c r="AT704" s="161">
        <f>IF(A18taxstdlife="n/a","n/a",IF(AT$3&gt;(A18taxstdlife+$E704),((Input!$H$160+Input!$H$126)*$H$7)-SUM($H704:AS704),((Input!$H$160+Input!$H$126)*$H$7)/A18taxstdlife))</f>
        <v>0</v>
      </c>
      <c r="AU704" s="161">
        <f>IF(A18taxstdlife="n/a","n/a",IF(AU$3&gt;(A18taxstdlife+$E704),((Input!$H$160+Input!$H$126)*$H$7)-SUM($H704:AT704),((Input!$H$160+Input!$H$126)*$H$7)/A18taxstdlife))</f>
        <v>0</v>
      </c>
      <c r="AV704" s="161">
        <f>IF(A18taxstdlife="n/a","n/a",IF(AV$3&gt;(A18taxstdlife+$E704),((Input!$H$160+Input!$H$126)*$H$7)-SUM($H704:AU704),((Input!$H$160+Input!$H$126)*$H$7)/A18taxstdlife))</f>
        <v>0</v>
      </c>
      <c r="AW704" s="161">
        <f>IF(A18taxstdlife="n/a","n/a",IF(AW$3&gt;(A18taxstdlife+$E704),((Input!$H$160+Input!$H$126)*$H$7)-SUM($H704:AV704),((Input!$H$160+Input!$H$126)*$H$7)/A18taxstdlife))</f>
        <v>0</v>
      </c>
      <c r="AX704" s="161">
        <f>IF(A18taxstdlife="n/a","n/a",IF(AX$3&gt;(A18taxstdlife+$E704),((Input!$H$160+Input!$H$126)*$H$7)-SUM($H704:AW704),((Input!$H$160+Input!$H$126)*$H$7)/A18taxstdlife))</f>
        <v>0</v>
      </c>
      <c r="AY704" s="161">
        <f>IF(A18taxstdlife="n/a","n/a",IF(AY$3&gt;(A18taxstdlife+$E704),((Input!$H$160+Input!$H$126)*$H$7)-SUM($H704:AX704),((Input!$H$160+Input!$H$126)*$H$7)/A18taxstdlife))</f>
        <v>0</v>
      </c>
      <c r="AZ704" s="161">
        <f>IF(A18taxstdlife="n/a","n/a",IF(AZ$3&gt;(A18taxstdlife+$E704),((Input!$H$160+Input!$H$126)*$H$7)-SUM($H704:AY704),((Input!$H$160+Input!$H$126)*$H$7)/A18taxstdlife))</f>
        <v>0</v>
      </c>
      <c r="BA704" s="161">
        <f>IF(A18taxstdlife="n/a","n/a",IF(BA$3&gt;(A18taxstdlife+$E704),((Input!$H$160+Input!$H$126)*$H$7)-SUM($H704:AZ704),((Input!$H$160+Input!$H$126)*$H$7)/A18taxstdlife))</f>
        <v>0</v>
      </c>
      <c r="BB704" s="161">
        <f>IF(A18taxstdlife="n/a","n/a",IF(BB$3&gt;(A18taxstdlife+$E704),((Input!$H$160+Input!$H$126)*$H$7)-SUM($H704:BA704),((Input!$H$160+Input!$H$126)*$H$7)/A18taxstdlife))</f>
        <v>0</v>
      </c>
      <c r="BC704" s="161">
        <f>IF(A18taxstdlife="n/a","n/a",IF(BC$3&gt;(A18taxstdlife+$E704),((Input!$H$160+Input!$H$126)*$H$7)-SUM($H704:BB704),((Input!$H$160+Input!$H$126)*$H$7)/A18taxstdlife))</f>
        <v>0</v>
      </c>
      <c r="BD704" s="161">
        <f>IF(A18taxstdlife="n/a","n/a",IF(BD$3&gt;(A18taxstdlife+$E704),((Input!$H$160+Input!$H$126)*$H$7)-SUM($H704:BC704),((Input!$H$160+Input!$H$126)*$H$7)/A18taxstdlife))</f>
        <v>0</v>
      </c>
      <c r="BE704" s="161">
        <f>IF(A18taxstdlife="n/a","n/a",IF(BE$3&gt;(A18taxstdlife+$E704),((Input!$H$160+Input!$H$126)*$H$7)-SUM($H704:BD704),((Input!$H$160+Input!$H$126)*$H$7)/A18taxstdlife))</f>
        <v>0</v>
      </c>
      <c r="BF704" s="161">
        <f>IF(A18taxstdlife="n/a","n/a",IF(BF$3&gt;(A18taxstdlife+$E704),((Input!$H$160+Input!$H$126)*$H$7)-SUM($H704:BE704),((Input!$H$160+Input!$H$126)*$H$7)/A18taxstdlife))</f>
        <v>0</v>
      </c>
      <c r="BG704" s="161">
        <f>IF(A18taxstdlife="n/a","n/a",IF(BG$3&gt;(A18taxstdlife+$E704),((Input!$H$160+Input!$H$126)*$H$7)-SUM($H704:BF704),((Input!$H$160+Input!$H$126)*$H$7)/A18taxstdlife))</f>
        <v>0</v>
      </c>
      <c r="BH704" s="161">
        <f>IF(A18taxstdlife="n/a","n/a",IF(BH$3&gt;(A18taxstdlife+$E704),((Input!$H$160+Input!$H$126)*$H$7)-SUM($H704:BG704),((Input!$H$160+Input!$H$126)*$H$7)/A18taxstdlife))</f>
        <v>0</v>
      </c>
      <c r="BI704" s="161">
        <f>IF(A18taxstdlife="n/a","n/a",IF(BI$3&gt;(A18taxstdlife+$E704),((Input!$H$160+Input!$H$126)*$H$7)-SUM($H704:BH704),((Input!$H$160+Input!$H$126)*$H$7)/A18taxstdlife))</f>
        <v>0</v>
      </c>
      <c r="BJ704" s="19"/>
      <c r="BK704" s="19"/>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s="5" customFormat="1" hidden="1" outlineLevel="2" x14ac:dyDescent="0.2">
      <c r="A705" s="19"/>
      <c r="B705" s="19"/>
      <c r="C705" s="35"/>
      <c r="D705" s="469"/>
      <c r="E705" s="281">
        <v>3</v>
      </c>
      <c r="F705" s="37"/>
      <c r="G705" s="305"/>
      <c r="H705" s="307"/>
      <c r="I705" s="306"/>
      <c r="J705" s="161">
        <f>IF(A18taxstdlife="n/a","n/a",IF(J$3&gt;(A18taxstdlife+$E705),((Input!$I$160+Input!$I$126)*$I$7)-SUM($I705:I705),((Input!$I$160+Input!$I$126)*$I$7)/A18taxstdlife))</f>
        <v>0.6864049329293298</v>
      </c>
      <c r="K705" s="161">
        <f>IF(A18taxstdlife="n/a","n/a",IF(K$3&gt;(A18taxstdlife+$E705),((Input!$I$160+Input!$I$126)*$I$7)-SUM($I705:J705),((Input!$I$160+Input!$I$126)*$I$7)/A18taxstdlife))</f>
        <v>0.6864049329293298</v>
      </c>
      <c r="L705" s="161">
        <f>IF(A18taxstdlife="n/a","n/a",IF(L$3&gt;(A18taxstdlife+$E705),((Input!$I$160+Input!$I$126)*$I$7)-SUM($I705:K705),((Input!$I$160+Input!$I$126)*$I$7)/A18taxstdlife))</f>
        <v>0.6864049329293298</v>
      </c>
      <c r="M705" s="161">
        <f>IF(A18taxstdlife="n/a","n/a",IF(M$3&gt;(A18taxstdlife+$E705),((Input!$I$160+Input!$I$126)*$I$7)-SUM($I705:L705),((Input!$I$160+Input!$I$126)*$I$7)/A18taxstdlife))</f>
        <v>0.6864049329293298</v>
      </c>
      <c r="N705" s="161">
        <f>IF(A18taxstdlife="n/a","n/a",IF(N$3&gt;(A18taxstdlife+$E705),((Input!$I$160+Input!$I$126)*$I$7)-SUM($I705:M705),((Input!$I$160+Input!$I$126)*$I$7)/A18taxstdlife))</f>
        <v>0</v>
      </c>
      <c r="O705" s="161">
        <f>IF(A18taxstdlife="n/a","n/a",IF(O$3&gt;(A18taxstdlife+$E705),((Input!$I$160+Input!$I$126)*$I$7)-SUM($I705:N705),((Input!$I$160+Input!$I$126)*$I$7)/A18taxstdlife))</f>
        <v>0</v>
      </c>
      <c r="P705" s="161">
        <f>IF(A18taxstdlife="n/a","n/a",IF(P$3&gt;(A18taxstdlife+$E705),((Input!$I$160+Input!$I$126)*$I$7)-SUM($I705:O705),((Input!$I$160+Input!$I$126)*$I$7)/A18taxstdlife))</f>
        <v>0</v>
      </c>
      <c r="Q705" s="161">
        <f>IF(A18taxstdlife="n/a","n/a",IF(Q$3&gt;(A18taxstdlife+$E705),((Input!$I$160+Input!$I$126)*$I$7)-SUM($I705:P705),((Input!$I$160+Input!$I$126)*$I$7)/A18taxstdlife))</f>
        <v>0</v>
      </c>
      <c r="R705" s="161">
        <f>IF(A18taxstdlife="n/a","n/a",IF(R$3&gt;(A18taxstdlife+$E705),((Input!$I$160+Input!$I$126)*$I$7)-SUM($I705:Q705),((Input!$I$160+Input!$I$126)*$I$7)/A18taxstdlife))</f>
        <v>0</v>
      </c>
      <c r="S705" s="161">
        <f>IF(A18taxstdlife="n/a","n/a",IF(S$3&gt;(A18taxstdlife+$E705),((Input!$I$160+Input!$I$126)*$I$7)-SUM($I705:R705),((Input!$I$160+Input!$I$126)*$I$7)/A18taxstdlife))</f>
        <v>0</v>
      </c>
      <c r="T705" s="161">
        <f>IF(A18taxstdlife="n/a","n/a",IF(T$3&gt;(A18taxstdlife+$E705),((Input!$I$160+Input!$I$126)*$I$7)-SUM($I705:S705),((Input!$I$160+Input!$I$126)*$I$7)/A18taxstdlife))</f>
        <v>0</v>
      </c>
      <c r="U705" s="161">
        <f>IF(A18taxstdlife="n/a","n/a",IF(U$3&gt;(A18taxstdlife+$E705),((Input!$I$160+Input!$I$126)*$I$7)-SUM($I705:T705),((Input!$I$160+Input!$I$126)*$I$7)/A18taxstdlife))</f>
        <v>0</v>
      </c>
      <c r="V705" s="161">
        <f>IF(A18taxstdlife="n/a","n/a",IF(V$3&gt;(A18taxstdlife+$E705),((Input!$I$160+Input!$I$126)*$I$7)-SUM($I705:U705),((Input!$I$160+Input!$I$126)*$I$7)/A18taxstdlife))</f>
        <v>0</v>
      </c>
      <c r="W705" s="161">
        <f>IF(A18taxstdlife="n/a","n/a",IF(W$3&gt;(A18taxstdlife+$E705),((Input!$I$160+Input!$I$126)*$I$7)-SUM($I705:V705),((Input!$I$160+Input!$I$126)*$I$7)/A18taxstdlife))</f>
        <v>0</v>
      </c>
      <c r="X705" s="161">
        <f>IF(A18taxstdlife="n/a","n/a",IF(X$3&gt;(A18taxstdlife+$E705),((Input!$I$160+Input!$I$126)*$I$7)-SUM($I705:W705),((Input!$I$160+Input!$I$126)*$I$7)/A18taxstdlife))</f>
        <v>0</v>
      </c>
      <c r="Y705" s="161">
        <f>IF(A18taxstdlife="n/a","n/a",IF(Y$3&gt;(A18taxstdlife+$E705),((Input!$I$160+Input!$I$126)*$I$7)-SUM($I705:X705),((Input!$I$160+Input!$I$126)*$I$7)/A18taxstdlife))</f>
        <v>0</v>
      </c>
      <c r="Z705" s="161">
        <f>IF(A18taxstdlife="n/a","n/a",IF(Z$3&gt;(A18taxstdlife+$E705),((Input!$I$160+Input!$I$126)*$I$7)-SUM($I705:Y705),((Input!$I$160+Input!$I$126)*$I$7)/A18taxstdlife))</f>
        <v>0</v>
      </c>
      <c r="AA705" s="161">
        <f>IF(A18taxstdlife="n/a","n/a",IF(AA$3&gt;(A18taxstdlife+$E705),((Input!$I$160+Input!$I$126)*$I$7)-SUM($I705:Z705),((Input!$I$160+Input!$I$126)*$I$7)/A18taxstdlife))</f>
        <v>0</v>
      </c>
      <c r="AB705" s="161">
        <f>IF(A18taxstdlife="n/a","n/a",IF(AB$3&gt;(A18taxstdlife+$E705),((Input!$I$160+Input!$I$126)*$I$7)-SUM($I705:AA705),((Input!$I$160+Input!$I$126)*$I$7)/A18taxstdlife))</f>
        <v>0</v>
      </c>
      <c r="AC705" s="161">
        <f>IF(A18taxstdlife="n/a","n/a",IF(AC$3&gt;(A18taxstdlife+$E705),((Input!$I$160+Input!$I$126)*$I$7)-SUM($I705:AB705),((Input!$I$160+Input!$I$126)*$I$7)/A18taxstdlife))</f>
        <v>0</v>
      </c>
      <c r="AD705" s="161">
        <f>IF(A18taxstdlife="n/a","n/a",IF(AD$3&gt;(A18taxstdlife+$E705),((Input!$I$160+Input!$I$126)*$I$7)-SUM($I705:AC705),((Input!$I$160+Input!$I$126)*$I$7)/A18taxstdlife))</f>
        <v>0</v>
      </c>
      <c r="AE705" s="161">
        <f>IF(A18taxstdlife="n/a","n/a",IF(AE$3&gt;(A18taxstdlife+$E705),((Input!$I$160+Input!$I$126)*$I$7)-SUM($I705:AD705),((Input!$I$160+Input!$I$126)*$I$7)/A18taxstdlife))</f>
        <v>0</v>
      </c>
      <c r="AF705" s="161">
        <f>IF(A18taxstdlife="n/a","n/a",IF(AF$3&gt;(A18taxstdlife+$E705),((Input!$I$160+Input!$I$126)*$I$7)-SUM($I705:AE705),((Input!$I$160+Input!$I$126)*$I$7)/A18taxstdlife))</f>
        <v>0</v>
      </c>
      <c r="AG705" s="161">
        <f>IF(A18taxstdlife="n/a","n/a",IF(AG$3&gt;(A18taxstdlife+$E705),((Input!$I$160+Input!$I$126)*$I$7)-SUM($I705:AF705),((Input!$I$160+Input!$I$126)*$I$7)/A18taxstdlife))</f>
        <v>0</v>
      </c>
      <c r="AH705" s="161">
        <f>IF(A18taxstdlife="n/a","n/a",IF(AH$3&gt;(A18taxstdlife+$E705),((Input!$I$160+Input!$I$126)*$I$7)-SUM($I705:AG705),((Input!$I$160+Input!$I$126)*$I$7)/A18taxstdlife))</f>
        <v>0</v>
      </c>
      <c r="AI705" s="161">
        <f>IF(A18taxstdlife="n/a","n/a",IF(AI$3&gt;(A18taxstdlife+$E705),((Input!$I$160+Input!$I$126)*$I$7)-SUM($I705:AH705),((Input!$I$160+Input!$I$126)*$I$7)/A18taxstdlife))</f>
        <v>0</v>
      </c>
      <c r="AJ705" s="161">
        <f>IF(A18taxstdlife="n/a","n/a",IF(AJ$3&gt;(A18taxstdlife+$E705),((Input!$I$160+Input!$I$126)*$I$7)-SUM($I705:AI705),((Input!$I$160+Input!$I$126)*$I$7)/A18taxstdlife))</f>
        <v>0</v>
      </c>
      <c r="AK705" s="161">
        <f>IF(A18taxstdlife="n/a","n/a",IF(AK$3&gt;(A18taxstdlife+$E705),((Input!$I$160+Input!$I$126)*$I$7)-SUM($I705:AJ705),((Input!$I$160+Input!$I$126)*$I$7)/A18taxstdlife))</f>
        <v>0</v>
      </c>
      <c r="AL705" s="161">
        <f>IF(A18taxstdlife="n/a","n/a",IF(AL$3&gt;(A18taxstdlife+$E705),((Input!$I$160+Input!$I$126)*$I$7)-SUM($I705:AK705),((Input!$I$160+Input!$I$126)*$I$7)/A18taxstdlife))</f>
        <v>0</v>
      </c>
      <c r="AM705" s="161">
        <f>IF(A18taxstdlife="n/a","n/a",IF(AM$3&gt;(A18taxstdlife+$E705),((Input!$I$160+Input!$I$126)*$I$7)-SUM($I705:AL705),((Input!$I$160+Input!$I$126)*$I$7)/A18taxstdlife))</f>
        <v>0</v>
      </c>
      <c r="AN705" s="161">
        <f>IF(A18taxstdlife="n/a","n/a",IF(AN$3&gt;(A18taxstdlife+$E705),((Input!$I$160+Input!$I$126)*$I$7)-SUM($I705:AM705),((Input!$I$160+Input!$I$126)*$I$7)/A18taxstdlife))</f>
        <v>0</v>
      </c>
      <c r="AO705" s="161">
        <f>IF(A18taxstdlife="n/a","n/a",IF(AO$3&gt;(A18taxstdlife+$E705),((Input!$I$160+Input!$I$126)*$I$7)-SUM($I705:AN705),((Input!$I$160+Input!$I$126)*$I$7)/A18taxstdlife))</f>
        <v>0</v>
      </c>
      <c r="AP705" s="161">
        <f>IF(A18taxstdlife="n/a","n/a",IF(AP$3&gt;(A18taxstdlife+$E705),((Input!$I$160+Input!$I$126)*$I$7)-SUM($I705:AO705),((Input!$I$160+Input!$I$126)*$I$7)/A18taxstdlife))</f>
        <v>0</v>
      </c>
      <c r="AQ705" s="161">
        <f>IF(A18taxstdlife="n/a","n/a",IF(AQ$3&gt;(A18taxstdlife+$E705),((Input!$I$160+Input!$I$126)*$I$7)-SUM($I705:AP705),((Input!$I$160+Input!$I$126)*$I$7)/A18taxstdlife))</f>
        <v>0</v>
      </c>
      <c r="AR705" s="161">
        <f>IF(A18taxstdlife="n/a","n/a",IF(AR$3&gt;(A18taxstdlife+$E705),((Input!$I$160+Input!$I$126)*$I$7)-SUM($I705:AQ705),((Input!$I$160+Input!$I$126)*$I$7)/A18taxstdlife))</f>
        <v>0</v>
      </c>
      <c r="AS705" s="161">
        <f>IF(A18taxstdlife="n/a","n/a",IF(AS$3&gt;(A18taxstdlife+$E705),((Input!$I$160+Input!$I$126)*$I$7)-SUM($I705:AR705),((Input!$I$160+Input!$I$126)*$I$7)/A18taxstdlife))</f>
        <v>0</v>
      </c>
      <c r="AT705" s="161">
        <f>IF(A18taxstdlife="n/a","n/a",IF(AT$3&gt;(A18taxstdlife+$E705),((Input!$I$160+Input!$I$126)*$I$7)-SUM($I705:AS705),((Input!$I$160+Input!$I$126)*$I$7)/A18taxstdlife))</f>
        <v>0</v>
      </c>
      <c r="AU705" s="161">
        <f>IF(A18taxstdlife="n/a","n/a",IF(AU$3&gt;(A18taxstdlife+$E705),((Input!$I$160+Input!$I$126)*$I$7)-SUM($I705:AT705),((Input!$I$160+Input!$I$126)*$I$7)/A18taxstdlife))</f>
        <v>0</v>
      </c>
      <c r="AV705" s="161">
        <f>IF(A18taxstdlife="n/a","n/a",IF(AV$3&gt;(A18taxstdlife+$E705),((Input!$I$160+Input!$I$126)*$I$7)-SUM($I705:AU705),((Input!$I$160+Input!$I$126)*$I$7)/A18taxstdlife))</f>
        <v>0</v>
      </c>
      <c r="AW705" s="161">
        <f>IF(A18taxstdlife="n/a","n/a",IF(AW$3&gt;(A18taxstdlife+$E705),((Input!$I$160+Input!$I$126)*$I$7)-SUM($I705:AV705),((Input!$I$160+Input!$I$126)*$I$7)/A18taxstdlife))</f>
        <v>0</v>
      </c>
      <c r="AX705" s="161">
        <f>IF(A18taxstdlife="n/a","n/a",IF(AX$3&gt;(A18taxstdlife+$E705),((Input!$I$160+Input!$I$126)*$I$7)-SUM($I705:AW705),((Input!$I$160+Input!$I$126)*$I$7)/A18taxstdlife))</f>
        <v>0</v>
      </c>
      <c r="AY705" s="161">
        <f>IF(A18taxstdlife="n/a","n/a",IF(AY$3&gt;(A18taxstdlife+$E705),((Input!$I$160+Input!$I$126)*$I$7)-SUM($I705:AX705),((Input!$I$160+Input!$I$126)*$I$7)/A18taxstdlife))</f>
        <v>0</v>
      </c>
      <c r="AZ705" s="161">
        <f>IF(A18taxstdlife="n/a","n/a",IF(AZ$3&gt;(A18taxstdlife+$E705),((Input!$I$160+Input!$I$126)*$I$7)-SUM($I705:AY705),((Input!$I$160+Input!$I$126)*$I$7)/A18taxstdlife))</f>
        <v>0</v>
      </c>
      <c r="BA705" s="161">
        <f>IF(A18taxstdlife="n/a","n/a",IF(BA$3&gt;(A18taxstdlife+$E705),((Input!$I$160+Input!$I$126)*$I$7)-SUM($I705:AZ705),((Input!$I$160+Input!$I$126)*$I$7)/A18taxstdlife))</f>
        <v>0</v>
      </c>
      <c r="BB705" s="161">
        <f>IF(A18taxstdlife="n/a","n/a",IF(BB$3&gt;(A18taxstdlife+$E705),((Input!$I$160+Input!$I$126)*$I$7)-SUM($I705:BA705),((Input!$I$160+Input!$I$126)*$I$7)/A18taxstdlife))</f>
        <v>0</v>
      </c>
      <c r="BC705" s="161">
        <f>IF(A18taxstdlife="n/a","n/a",IF(BC$3&gt;(A18taxstdlife+$E705),((Input!$I$160+Input!$I$126)*$I$7)-SUM($I705:BB705),((Input!$I$160+Input!$I$126)*$I$7)/A18taxstdlife))</f>
        <v>0</v>
      </c>
      <c r="BD705" s="161">
        <f>IF(A18taxstdlife="n/a","n/a",IF(BD$3&gt;(A18taxstdlife+$E705),((Input!$I$160+Input!$I$126)*$I$7)-SUM($I705:BC705),((Input!$I$160+Input!$I$126)*$I$7)/A18taxstdlife))</f>
        <v>0</v>
      </c>
      <c r="BE705" s="161">
        <f>IF(A18taxstdlife="n/a","n/a",IF(BE$3&gt;(A18taxstdlife+$E705),((Input!$I$160+Input!$I$126)*$I$7)-SUM($I705:BD705),((Input!$I$160+Input!$I$126)*$I$7)/A18taxstdlife))</f>
        <v>0</v>
      </c>
      <c r="BF705" s="161">
        <f>IF(A18taxstdlife="n/a","n/a",IF(BF$3&gt;(A18taxstdlife+$E705),((Input!$I$160+Input!$I$126)*$I$7)-SUM($I705:BE705),((Input!$I$160+Input!$I$126)*$I$7)/A18taxstdlife))</f>
        <v>0</v>
      </c>
      <c r="BG705" s="161">
        <f>IF(A18taxstdlife="n/a","n/a",IF(BG$3&gt;(A18taxstdlife+$E705),((Input!$I$160+Input!$I$126)*$I$7)-SUM($I705:BF705),((Input!$I$160+Input!$I$126)*$I$7)/A18taxstdlife))</f>
        <v>0</v>
      </c>
      <c r="BH705" s="161">
        <f>IF(A18taxstdlife="n/a","n/a",IF(BH$3&gt;(A18taxstdlife+$E705),((Input!$I$160+Input!$I$126)*$I$7)-SUM($I705:BG705),((Input!$I$160+Input!$I$126)*$I$7)/A18taxstdlife))</f>
        <v>0</v>
      </c>
      <c r="BI705" s="161">
        <f>IF(A18taxstdlife="n/a","n/a",IF(BI$3&gt;(A18taxstdlife+$E705),((Input!$I$160+Input!$I$126)*$I$7)-SUM($I705:BH705),((Input!$I$160+Input!$I$126)*$I$7)/A18taxstdlife))</f>
        <v>0</v>
      </c>
      <c r="BJ705" s="19"/>
      <c r="BK705" s="19"/>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s="5" customFormat="1" hidden="1" outlineLevel="2" x14ac:dyDescent="0.2">
      <c r="A706" s="19"/>
      <c r="B706" s="19"/>
      <c r="C706" s="35"/>
      <c r="D706" s="469"/>
      <c r="E706" s="281">
        <v>4</v>
      </c>
      <c r="F706" s="37"/>
      <c r="G706" s="305"/>
      <c r="H706" s="307"/>
      <c r="I706" s="307"/>
      <c r="J706" s="306"/>
      <c r="K706" s="161">
        <f>IF(A18taxstdlife="n/a","n/a",IF(K$3&gt;(A18taxstdlife+$E706),((Input!$J$160+Input!$J$126)*$J$7)-SUM($J706:J706),((Input!$J$160+Input!$J$126)*$J$7)/A18taxstdlife))</f>
        <v>0.35921462599505138</v>
      </c>
      <c r="L706" s="161">
        <f>IF(A18taxstdlife="n/a","n/a",IF(L$3&gt;(A18taxstdlife+$E706),((Input!$J$160+Input!$J$126)*$J$7)-SUM($J706:K706),((Input!$J$160+Input!$J$126)*$J$7)/A18taxstdlife))</f>
        <v>0.35921462599505138</v>
      </c>
      <c r="M706" s="161">
        <f>IF(A18taxstdlife="n/a","n/a",IF(M$3&gt;(A18taxstdlife+$E706),((Input!$J$160+Input!$J$126)*$J$7)-SUM($J706:L706),((Input!$J$160+Input!$J$126)*$J$7)/A18taxstdlife))</f>
        <v>0.35921462599505138</v>
      </c>
      <c r="N706" s="161">
        <f>IF(A18taxstdlife="n/a","n/a",IF(N$3&gt;(A18taxstdlife+$E706),((Input!$J$160+Input!$J$126)*$J$7)-SUM($J706:M706),((Input!$J$160+Input!$J$126)*$J$7)/A18taxstdlife))</f>
        <v>0.35921462599505138</v>
      </c>
      <c r="O706" s="161">
        <f>IF(A18taxstdlife="n/a","n/a",IF(O$3&gt;(A18taxstdlife+$E706),((Input!$J$160+Input!$J$126)*$J$7)-SUM($J706:N706),((Input!$J$160+Input!$J$126)*$J$7)/A18taxstdlife))</f>
        <v>0</v>
      </c>
      <c r="P706" s="161">
        <f>IF(A18taxstdlife="n/a","n/a",IF(P$3&gt;(A18taxstdlife+$E706),((Input!$J$160+Input!$J$126)*$J$7)-SUM($J706:O706),((Input!$J$160+Input!$J$126)*$J$7)/A18taxstdlife))</f>
        <v>0</v>
      </c>
      <c r="Q706" s="161">
        <f>IF(A18taxstdlife="n/a","n/a",IF(Q$3&gt;(A18taxstdlife+$E706),((Input!$J$160+Input!$J$126)*$J$7)-SUM($J706:P706),((Input!$J$160+Input!$J$126)*$J$7)/A18taxstdlife))</f>
        <v>0</v>
      </c>
      <c r="R706" s="161">
        <f>IF(A18taxstdlife="n/a","n/a",IF(R$3&gt;(A18taxstdlife+$E706),((Input!$J$160+Input!$J$126)*$J$7)-SUM($J706:Q706),((Input!$J$160+Input!$J$126)*$J$7)/A18taxstdlife))</f>
        <v>0</v>
      </c>
      <c r="S706" s="161">
        <f>IF(A18taxstdlife="n/a","n/a",IF(S$3&gt;(A18taxstdlife+$E706),((Input!$J$160+Input!$J$126)*$J$7)-SUM($J706:R706),((Input!$J$160+Input!$J$126)*$J$7)/A18taxstdlife))</f>
        <v>0</v>
      </c>
      <c r="T706" s="161">
        <f>IF(A18taxstdlife="n/a","n/a",IF(T$3&gt;(A18taxstdlife+$E706),((Input!$J$160+Input!$J$126)*$J$7)-SUM($J706:S706),((Input!$J$160+Input!$J$126)*$J$7)/A18taxstdlife))</f>
        <v>0</v>
      </c>
      <c r="U706" s="161">
        <f>IF(A18taxstdlife="n/a","n/a",IF(U$3&gt;(A18taxstdlife+$E706),((Input!$J$160+Input!$J$126)*$J$7)-SUM($J706:T706),((Input!$J$160+Input!$J$126)*$J$7)/A18taxstdlife))</f>
        <v>0</v>
      </c>
      <c r="V706" s="161">
        <f>IF(A18taxstdlife="n/a","n/a",IF(V$3&gt;(A18taxstdlife+$E706),((Input!$J$160+Input!$J$126)*$J$7)-SUM($J706:U706),((Input!$J$160+Input!$J$126)*$J$7)/A18taxstdlife))</f>
        <v>0</v>
      </c>
      <c r="W706" s="161">
        <f>IF(A18taxstdlife="n/a","n/a",IF(W$3&gt;(A18taxstdlife+$E706),((Input!$J$160+Input!$J$126)*$J$7)-SUM($J706:V706),((Input!$J$160+Input!$J$126)*$J$7)/A18taxstdlife))</f>
        <v>0</v>
      </c>
      <c r="X706" s="161">
        <f>IF(A18taxstdlife="n/a","n/a",IF(X$3&gt;(A18taxstdlife+$E706),((Input!$J$160+Input!$J$126)*$J$7)-SUM($J706:W706),((Input!$J$160+Input!$J$126)*$J$7)/A18taxstdlife))</f>
        <v>0</v>
      </c>
      <c r="Y706" s="161">
        <f>IF(A18taxstdlife="n/a","n/a",IF(Y$3&gt;(A18taxstdlife+$E706),((Input!$J$160+Input!$J$126)*$J$7)-SUM($J706:X706),((Input!$J$160+Input!$J$126)*$J$7)/A18taxstdlife))</f>
        <v>0</v>
      </c>
      <c r="Z706" s="161">
        <f>IF(A18taxstdlife="n/a","n/a",IF(Z$3&gt;(A18taxstdlife+$E706),((Input!$J$160+Input!$J$126)*$J$7)-SUM($J706:Y706),((Input!$J$160+Input!$J$126)*$J$7)/A18taxstdlife))</f>
        <v>0</v>
      </c>
      <c r="AA706" s="161">
        <f>IF(A18taxstdlife="n/a","n/a",IF(AA$3&gt;(A18taxstdlife+$E706),((Input!$J$160+Input!$J$126)*$J$7)-SUM($J706:Z706),((Input!$J$160+Input!$J$126)*$J$7)/A18taxstdlife))</f>
        <v>0</v>
      </c>
      <c r="AB706" s="161">
        <f>IF(A18taxstdlife="n/a","n/a",IF(AB$3&gt;(A18taxstdlife+$E706),((Input!$J$160+Input!$J$126)*$J$7)-SUM($J706:AA706),((Input!$J$160+Input!$J$126)*$J$7)/A18taxstdlife))</f>
        <v>0</v>
      </c>
      <c r="AC706" s="161">
        <f>IF(A18taxstdlife="n/a","n/a",IF(AC$3&gt;(A18taxstdlife+$E706),((Input!$J$160+Input!$J$126)*$J$7)-SUM($J706:AB706),((Input!$J$160+Input!$J$126)*$J$7)/A18taxstdlife))</f>
        <v>0</v>
      </c>
      <c r="AD706" s="161">
        <f>IF(A18taxstdlife="n/a","n/a",IF(AD$3&gt;(A18taxstdlife+$E706),((Input!$J$160+Input!$J$126)*$J$7)-SUM($J706:AC706),((Input!$J$160+Input!$J$126)*$J$7)/A18taxstdlife))</f>
        <v>0</v>
      </c>
      <c r="AE706" s="161">
        <f>IF(A18taxstdlife="n/a","n/a",IF(AE$3&gt;(A18taxstdlife+$E706),((Input!$J$160+Input!$J$126)*$J$7)-SUM($J706:AD706),((Input!$J$160+Input!$J$126)*$J$7)/A18taxstdlife))</f>
        <v>0</v>
      </c>
      <c r="AF706" s="161">
        <f>IF(A18taxstdlife="n/a","n/a",IF(AF$3&gt;(A18taxstdlife+$E706),((Input!$J$160+Input!$J$126)*$J$7)-SUM($J706:AE706),((Input!$J$160+Input!$J$126)*$J$7)/A18taxstdlife))</f>
        <v>0</v>
      </c>
      <c r="AG706" s="161">
        <f>IF(A18taxstdlife="n/a","n/a",IF(AG$3&gt;(A18taxstdlife+$E706),((Input!$J$160+Input!$J$126)*$J$7)-SUM($J706:AF706),((Input!$J$160+Input!$J$126)*$J$7)/A18taxstdlife))</f>
        <v>0</v>
      </c>
      <c r="AH706" s="161">
        <f>IF(A18taxstdlife="n/a","n/a",IF(AH$3&gt;(A18taxstdlife+$E706),((Input!$J$160+Input!$J$126)*$J$7)-SUM($J706:AG706),((Input!$J$160+Input!$J$126)*$J$7)/A18taxstdlife))</f>
        <v>0</v>
      </c>
      <c r="AI706" s="161">
        <f>IF(A18taxstdlife="n/a","n/a",IF(AI$3&gt;(A18taxstdlife+$E706),((Input!$J$160+Input!$J$126)*$J$7)-SUM($J706:AH706),((Input!$J$160+Input!$J$126)*$J$7)/A18taxstdlife))</f>
        <v>0</v>
      </c>
      <c r="AJ706" s="161">
        <f>IF(A18taxstdlife="n/a","n/a",IF(AJ$3&gt;(A18taxstdlife+$E706),((Input!$J$160+Input!$J$126)*$J$7)-SUM($J706:AI706),((Input!$J$160+Input!$J$126)*$J$7)/A18taxstdlife))</f>
        <v>0</v>
      </c>
      <c r="AK706" s="161">
        <f>IF(A18taxstdlife="n/a","n/a",IF(AK$3&gt;(A18taxstdlife+$E706),((Input!$J$160+Input!$J$126)*$J$7)-SUM($J706:AJ706),((Input!$J$160+Input!$J$126)*$J$7)/A18taxstdlife))</f>
        <v>0</v>
      </c>
      <c r="AL706" s="161">
        <f>IF(A18taxstdlife="n/a","n/a",IF(AL$3&gt;(A18taxstdlife+$E706),((Input!$J$160+Input!$J$126)*$J$7)-SUM($J706:AK706),((Input!$J$160+Input!$J$126)*$J$7)/A18taxstdlife))</f>
        <v>0</v>
      </c>
      <c r="AM706" s="161">
        <f>IF(A18taxstdlife="n/a","n/a",IF(AM$3&gt;(A18taxstdlife+$E706),((Input!$J$160+Input!$J$126)*$J$7)-SUM($J706:AL706),((Input!$J$160+Input!$J$126)*$J$7)/A18taxstdlife))</f>
        <v>0</v>
      </c>
      <c r="AN706" s="161">
        <f>IF(A18taxstdlife="n/a","n/a",IF(AN$3&gt;(A18taxstdlife+$E706),((Input!$J$160+Input!$J$126)*$J$7)-SUM($J706:AM706),((Input!$J$160+Input!$J$126)*$J$7)/A18taxstdlife))</f>
        <v>0</v>
      </c>
      <c r="AO706" s="161">
        <f>IF(A18taxstdlife="n/a","n/a",IF(AO$3&gt;(A18taxstdlife+$E706),((Input!$J$160+Input!$J$126)*$J$7)-SUM($J706:AN706),((Input!$J$160+Input!$J$126)*$J$7)/A18taxstdlife))</f>
        <v>0</v>
      </c>
      <c r="AP706" s="161">
        <f>IF(A18taxstdlife="n/a","n/a",IF(AP$3&gt;(A18taxstdlife+$E706),((Input!$J$160+Input!$J$126)*$J$7)-SUM($J706:AO706),((Input!$J$160+Input!$J$126)*$J$7)/A18taxstdlife))</f>
        <v>0</v>
      </c>
      <c r="AQ706" s="161">
        <f>IF(A18taxstdlife="n/a","n/a",IF(AQ$3&gt;(A18taxstdlife+$E706),((Input!$J$160+Input!$J$126)*$J$7)-SUM($J706:AP706),((Input!$J$160+Input!$J$126)*$J$7)/A18taxstdlife))</f>
        <v>0</v>
      </c>
      <c r="AR706" s="161">
        <f>IF(A18taxstdlife="n/a","n/a",IF(AR$3&gt;(A18taxstdlife+$E706),((Input!$J$160+Input!$J$126)*$J$7)-SUM($J706:AQ706),((Input!$J$160+Input!$J$126)*$J$7)/A18taxstdlife))</f>
        <v>0</v>
      </c>
      <c r="AS706" s="161">
        <f>IF(A18taxstdlife="n/a","n/a",IF(AS$3&gt;(A18taxstdlife+$E706),((Input!$J$160+Input!$J$126)*$J$7)-SUM($J706:AR706),((Input!$J$160+Input!$J$126)*$J$7)/A18taxstdlife))</f>
        <v>0</v>
      </c>
      <c r="AT706" s="161">
        <f>IF(A18taxstdlife="n/a","n/a",IF(AT$3&gt;(A18taxstdlife+$E706),((Input!$J$160+Input!$J$126)*$J$7)-SUM($J706:AS706),((Input!$J$160+Input!$J$126)*$J$7)/A18taxstdlife))</f>
        <v>0</v>
      </c>
      <c r="AU706" s="161">
        <f>IF(A18taxstdlife="n/a","n/a",IF(AU$3&gt;(A18taxstdlife+$E706),((Input!$J$160+Input!$J$126)*$J$7)-SUM($J706:AT706),((Input!$J$160+Input!$J$126)*$J$7)/A18taxstdlife))</f>
        <v>0</v>
      </c>
      <c r="AV706" s="161">
        <f>IF(A18taxstdlife="n/a","n/a",IF(AV$3&gt;(A18taxstdlife+$E706),((Input!$J$160+Input!$J$126)*$J$7)-SUM($J706:AU706),((Input!$J$160+Input!$J$126)*$J$7)/A18taxstdlife))</f>
        <v>0</v>
      </c>
      <c r="AW706" s="161">
        <f>IF(A18taxstdlife="n/a","n/a",IF(AW$3&gt;(A18taxstdlife+$E706),((Input!$J$160+Input!$J$126)*$J$7)-SUM($J706:AV706),((Input!$J$160+Input!$J$126)*$J$7)/A18taxstdlife))</f>
        <v>0</v>
      </c>
      <c r="AX706" s="161">
        <f>IF(A18taxstdlife="n/a","n/a",IF(AX$3&gt;(A18taxstdlife+$E706),((Input!$J$160+Input!$J$126)*$J$7)-SUM($J706:AW706),((Input!$J$160+Input!$J$126)*$J$7)/A18taxstdlife))</f>
        <v>0</v>
      </c>
      <c r="AY706" s="161">
        <f>IF(A18taxstdlife="n/a","n/a",IF(AY$3&gt;(A18taxstdlife+$E706),((Input!$J$160+Input!$J$126)*$J$7)-SUM($J706:AX706),((Input!$J$160+Input!$J$126)*$J$7)/A18taxstdlife))</f>
        <v>0</v>
      </c>
      <c r="AZ706" s="161">
        <f>IF(A18taxstdlife="n/a","n/a",IF(AZ$3&gt;(A18taxstdlife+$E706),((Input!$J$160+Input!$J$126)*$J$7)-SUM($J706:AY706),((Input!$J$160+Input!$J$126)*$J$7)/A18taxstdlife))</f>
        <v>0</v>
      </c>
      <c r="BA706" s="161">
        <f>IF(A18taxstdlife="n/a","n/a",IF(BA$3&gt;(A18taxstdlife+$E706),((Input!$J$160+Input!$J$126)*$J$7)-SUM($J706:AZ706),((Input!$J$160+Input!$J$126)*$J$7)/A18taxstdlife))</f>
        <v>0</v>
      </c>
      <c r="BB706" s="161">
        <f>IF(A18taxstdlife="n/a","n/a",IF(BB$3&gt;(A18taxstdlife+$E706),((Input!$J$160+Input!$J$126)*$J$7)-SUM($J706:BA706),((Input!$J$160+Input!$J$126)*$J$7)/A18taxstdlife))</f>
        <v>0</v>
      </c>
      <c r="BC706" s="161">
        <f>IF(A18taxstdlife="n/a","n/a",IF(BC$3&gt;(A18taxstdlife+$E706),((Input!$J$160+Input!$J$126)*$J$7)-SUM($J706:BB706),((Input!$J$160+Input!$J$126)*$J$7)/A18taxstdlife))</f>
        <v>0</v>
      </c>
      <c r="BD706" s="161">
        <f>IF(A18taxstdlife="n/a","n/a",IF(BD$3&gt;(A18taxstdlife+$E706),((Input!$J$160+Input!$J$126)*$J$7)-SUM($J706:BC706),((Input!$J$160+Input!$J$126)*$J$7)/A18taxstdlife))</f>
        <v>0</v>
      </c>
      <c r="BE706" s="161">
        <f>IF(A18taxstdlife="n/a","n/a",IF(BE$3&gt;(A18taxstdlife+$E706),((Input!$J$160+Input!$J$126)*$J$7)-SUM($J706:BD706),((Input!$J$160+Input!$J$126)*$J$7)/A18taxstdlife))</f>
        <v>0</v>
      </c>
      <c r="BF706" s="161">
        <f>IF(A18taxstdlife="n/a","n/a",IF(BF$3&gt;(A18taxstdlife+$E706),((Input!$J$160+Input!$J$126)*$J$7)-SUM($J706:BE706),((Input!$J$160+Input!$J$126)*$J$7)/A18taxstdlife))</f>
        <v>0</v>
      </c>
      <c r="BG706" s="161">
        <f>IF(A18taxstdlife="n/a","n/a",IF(BG$3&gt;(A18taxstdlife+$E706),((Input!$J$160+Input!$J$126)*$J$7)-SUM($J706:BF706),((Input!$J$160+Input!$J$126)*$J$7)/A18taxstdlife))</f>
        <v>0</v>
      </c>
      <c r="BH706" s="161">
        <f>IF(A18taxstdlife="n/a","n/a",IF(BH$3&gt;(A18taxstdlife+$E706),((Input!$J$160+Input!$J$126)*$J$7)-SUM($J706:BG706),((Input!$J$160+Input!$J$126)*$J$7)/A18taxstdlife))</f>
        <v>0</v>
      </c>
      <c r="BI706" s="161">
        <f>IF(A18taxstdlife="n/a","n/a",IF(BI$3&gt;(A18taxstdlife+$E706),((Input!$J$160+Input!$J$126)*$J$7)-SUM($J706:BH706),((Input!$J$160+Input!$J$126)*$J$7)/A18taxstdlife))</f>
        <v>0</v>
      </c>
      <c r="BJ706" s="19"/>
      <c r="BK706" s="19"/>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s="5" customFormat="1" hidden="1" outlineLevel="2" x14ac:dyDescent="0.2">
      <c r="A707" s="19"/>
      <c r="B707" s="19"/>
      <c r="C707" s="35"/>
      <c r="D707" s="469"/>
      <c r="E707" s="281">
        <v>5</v>
      </c>
      <c r="F707" s="37"/>
      <c r="G707" s="305"/>
      <c r="H707" s="307"/>
      <c r="I707" s="307"/>
      <c r="J707" s="307"/>
      <c r="K707" s="306"/>
      <c r="L707" s="161">
        <f>IF(A18taxstdlife="n/a","n/a",IF(L$3&gt;(A18taxstdlife+$E707),((Input!$K$160+Input!$K$126)*$K$7)-SUM($K707:K707),((Input!$K$160+Input!$K$126)*$K$7)/A18taxstdlife))</f>
        <v>0.39481726569150766</v>
      </c>
      <c r="M707" s="161">
        <f>IF(A18taxstdlife="n/a","n/a",IF(M$3&gt;(A18taxstdlife+$E707),((Input!$K$160+Input!$K$126)*$K$7)-SUM($K707:L707),((Input!$K$160+Input!$K$126)*$K$7)/A18taxstdlife))</f>
        <v>0.39481726569150766</v>
      </c>
      <c r="N707" s="161">
        <f>IF(A18taxstdlife="n/a","n/a",IF(N$3&gt;(A18taxstdlife+$E707),((Input!$K$160+Input!$K$126)*$K$7)-SUM($K707:M707),((Input!$K$160+Input!$K$126)*$K$7)/A18taxstdlife))</f>
        <v>0.39481726569150766</v>
      </c>
      <c r="O707" s="161">
        <f>IF(A18taxstdlife="n/a","n/a",IF(O$3&gt;(A18taxstdlife+$E707),((Input!$K$160+Input!$K$126)*$K$7)-SUM($K707:N707),((Input!$K$160+Input!$K$126)*$K$7)/A18taxstdlife))</f>
        <v>0.39481726569150766</v>
      </c>
      <c r="P707" s="161">
        <f>IF(A18taxstdlife="n/a","n/a",IF(P$3&gt;(A18taxstdlife+$E707),((Input!$K$160+Input!$K$126)*$K$7)-SUM($K707:O707),((Input!$K$160+Input!$K$126)*$K$7)/A18taxstdlife))</f>
        <v>0</v>
      </c>
      <c r="Q707" s="161">
        <f>IF(A18taxstdlife="n/a","n/a",IF(Q$3&gt;(A18taxstdlife+$E707),((Input!$K$160+Input!$K$126)*$K$7)-SUM($K707:P707),((Input!$K$160+Input!$K$126)*$K$7)/A18taxstdlife))</f>
        <v>0</v>
      </c>
      <c r="R707" s="161">
        <f>IF(A18taxstdlife="n/a","n/a",IF(R$3&gt;(A18taxstdlife+$E707),((Input!$K$160+Input!$K$126)*$K$7)-SUM($K707:Q707),((Input!$K$160+Input!$K$126)*$K$7)/A18taxstdlife))</f>
        <v>0</v>
      </c>
      <c r="S707" s="161">
        <f>IF(A18taxstdlife="n/a","n/a",IF(S$3&gt;(A18taxstdlife+$E707),((Input!$K$160+Input!$K$126)*$K$7)-SUM($K707:R707),((Input!$K$160+Input!$K$126)*$K$7)/A18taxstdlife))</f>
        <v>0</v>
      </c>
      <c r="T707" s="161">
        <f>IF(A18taxstdlife="n/a","n/a",IF(T$3&gt;(A18taxstdlife+$E707),((Input!$K$160+Input!$K$126)*$K$7)-SUM($K707:S707),((Input!$K$160+Input!$K$126)*$K$7)/A18taxstdlife))</f>
        <v>0</v>
      </c>
      <c r="U707" s="161">
        <f>IF(A18taxstdlife="n/a","n/a",IF(U$3&gt;(A18taxstdlife+$E707),((Input!$K$160+Input!$K$126)*$K$7)-SUM($K707:T707),((Input!$K$160+Input!$K$126)*$K$7)/A18taxstdlife))</f>
        <v>0</v>
      </c>
      <c r="V707" s="161">
        <f>IF(A18taxstdlife="n/a","n/a",IF(V$3&gt;(A18taxstdlife+$E707),((Input!$K$160+Input!$K$126)*$K$7)-SUM($K707:U707),((Input!$K$160+Input!$K$126)*$K$7)/A18taxstdlife))</f>
        <v>0</v>
      </c>
      <c r="W707" s="161">
        <f>IF(A18taxstdlife="n/a","n/a",IF(W$3&gt;(A18taxstdlife+$E707),((Input!$K$160+Input!$K$126)*$K$7)-SUM($K707:V707),((Input!$K$160+Input!$K$126)*$K$7)/A18taxstdlife))</f>
        <v>0</v>
      </c>
      <c r="X707" s="161">
        <f>IF(A18taxstdlife="n/a","n/a",IF(X$3&gt;(A18taxstdlife+$E707),((Input!$K$160+Input!$K$126)*$K$7)-SUM($K707:W707),((Input!$K$160+Input!$K$126)*$K$7)/A18taxstdlife))</f>
        <v>0</v>
      </c>
      <c r="Y707" s="161">
        <f>IF(A18taxstdlife="n/a","n/a",IF(Y$3&gt;(A18taxstdlife+$E707),((Input!$K$160+Input!$K$126)*$K$7)-SUM($K707:X707),((Input!$K$160+Input!$K$126)*$K$7)/A18taxstdlife))</f>
        <v>0</v>
      </c>
      <c r="Z707" s="161">
        <f>IF(A18taxstdlife="n/a","n/a",IF(Z$3&gt;(A18taxstdlife+$E707),((Input!$K$160+Input!$K$126)*$K$7)-SUM($K707:Y707),((Input!$K$160+Input!$K$126)*$K$7)/A18taxstdlife))</f>
        <v>0</v>
      </c>
      <c r="AA707" s="161">
        <f>IF(A18taxstdlife="n/a","n/a",IF(AA$3&gt;(A18taxstdlife+$E707),((Input!$K$160+Input!$K$126)*$K$7)-SUM($K707:Z707),((Input!$K$160+Input!$K$126)*$K$7)/A18taxstdlife))</f>
        <v>0</v>
      </c>
      <c r="AB707" s="161">
        <f>IF(A18taxstdlife="n/a","n/a",IF(AB$3&gt;(A18taxstdlife+$E707),((Input!$K$160+Input!$K$126)*$K$7)-SUM($K707:AA707),((Input!$K$160+Input!$K$126)*$K$7)/A18taxstdlife))</f>
        <v>0</v>
      </c>
      <c r="AC707" s="161">
        <f>IF(A18taxstdlife="n/a","n/a",IF(AC$3&gt;(A18taxstdlife+$E707),((Input!$K$160+Input!$K$126)*$K$7)-SUM($K707:AB707),((Input!$K$160+Input!$K$126)*$K$7)/A18taxstdlife))</f>
        <v>0</v>
      </c>
      <c r="AD707" s="161">
        <f>IF(A18taxstdlife="n/a","n/a",IF(AD$3&gt;(A18taxstdlife+$E707),((Input!$K$160+Input!$K$126)*$K$7)-SUM($K707:AC707),((Input!$K$160+Input!$K$126)*$K$7)/A18taxstdlife))</f>
        <v>0</v>
      </c>
      <c r="AE707" s="161">
        <f>IF(A18taxstdlife="n/a","n/a",IF(AE$3&gt;(A18taxstdlife+$E707),((Input!$K$160+Input!$K$126)*$K$7)-SUM($K707:AD707),((Input!$K$160+Input!$K$126)*$K$7)/A18taxstdlife))</f>
        <v>0</v>
      </c>
      <c r="AF707" s="161">
        <f>IF(A18taxstdlife="n/a","n/a",IF(AF$3&gt;(A18taxstdlife+$E707),((Input!$K$160+Input!$K$126)*$K$7)-SUM($K707:AE707),((Input!$K$160+Input!$K$126)*$K$7)/A18taxstdlife))</f>
        <v>0</v>
      </c>
      <c r="AG707" s="161">
        <f>IF(A18taxstdlife="n/a","n/a",IF(AG$3&gt;(A18taxstdlife+$E707),((Input!$K$160+Input!$K$126)*$K$7)-SUM($K707:AF707),((Input!$K$160+Input!$K$126)*$K$7)/A18taxstdlife))</f>
        <v>0</v>
      </c>
      <c r="AH707" s="161">
        <f>IF(A18taxstdlife="n/a","n/a",IF(AH$3&gt;(A18taxstdlife+$E707),((Input!$K$160+Input!$K$126)*$K$7)-SUM($K707:AG707),((Input!$K$160+Input!$K$126)*$K$7)/A18taxstdlife))</f>
        <v>0</v>
      </c>
      <c r="AI707" s="161">
        <f>IF(A18taxstdlife="n/a","n/a",IF(AI$3&gt;(A18taxstdlife+$E707),((Input!$K$160+Input!$K$126)*$K$7)-SUM($K707:AH707),((Input!$K$160+Input!$K$126)*$K$7)/A18taxstdlife))</f>
        <v>0</v>
      </c>
      <c r="AJ707" s="161">
        <f>IF(A18taxstdlife="n/a","n/a",IF(AJ$3&gt;(A18taxstdlife+$E707),((Input!$K$160+Input!$K$126)*$K$7)-SUM($K707:AI707),((Input!$K$160+Input!$K$126)*$K$7)/A18taxstdlife))</f>
        <v>0</v>
      </c>
      <c r="AK707" s="161">
        <f>IF(A18taxstdlife="n/a","n/a",IF(AK$3&gt;(A18taxstdlife+$E707),((Input!$K$160+Input!$K$126)*$K$7)-SUM($K707:AJ707),((Input!$K$160+Input!$K$126)*$K$7)/A18taxstdlife))</f>
        <v>0</v>
      </c>
      <c r="AL707" s="161">
        <f>IF(A18taxstdlife="n/a","n/a",IF(AL$3&gt;(A18taxstdlife+$E707),((Input!$K$160+Input!$K$126)*$K$7)-SUM($K707:AK707),((Input!$K$160+Input!$K$126)*$K$7)/A18taxstdlife))</f>
        <v>0</v>
      </c>
      <c r="AM707" s="161">
        <f>IF(A18taxstdlife="n/a","n/a",IF(AM$3&gt;(A18taxstdlife+$E707),((Input!$K$160+Input!$K$126)*$K$7)-SUM($K707:AL707),((Input!$K$160+Input!$K$126)*$K$7)/A18taxstdlife))</f>
        <v>0</v>
      </c>
      <c r="AN707" s="161">
        <f>IF(A18taxstdlife="n/a","n/a",IF(AN$3&gt;(A18taxstdlife+$E707),((Input!$K$160+Input!$K$126)*$K$7)-SUM($K707:AM707),((Input!$K$160+Input!$K$126)*$K$7)/A18taxstdlife))</f>
        <v>0</v>
      </c>
      <c r="AO707" s="161">
        <f>IF(A18taxstdlife="n/a","n/a",IF(AO$3&gt;(A18taxstdlife+$E707),((Input!$K$160+Input!$K$126)*$K$7)-SUM($K707:AN707),((Input!$K$160+Input!$K$126)*$K$7)/A18taxstdlife))</f>
        <v>0</v>
      </c>
      <c r="AP707" s="161">
        <f>IF(A18taxstdlife="n/a","n/a",IF(AP$3&gt;(A18taxstdlife+$E707),((Input!$K$160+Input!$K$126)*$K$7)-SUM($K707:AO707),((Input!$K$160+Input!$K$126)*$K$7)/A18taxstdlife))</f>
        <v>0</v>
      </c>
      <c r="AQ707" s="161">
        <f>IF(A18taxstdlife="n/a","n/a",IF(AQ$3&gt;(A18taxstdlife+$E707),((Input!$K$160+Input!$K$126)*$K$7)-SUM($K707:AP707),((Input!$K$160+Input!$K$126)*$K$7)/A18taxstdlife))</f>
        <v>0</v>
      </c>
      <c r="AR707" s="161">
        <f>IF(A18taxstdlife="n/a","n/a",IF(AR$3&gt;(A18taxstdlife+$E707),((Input!$K$160+Input!$K$126)*$K$7)-SUM($K707:AQ707),((Input!$K$160+Input!$K$126)*$K$7)/A18taxstdlife))</f>
        <v>0</v>
      </c>
      <c r="AS707" s="161">
        <f>IF(A18taxstdlife="n/a","n/a",IF(AS$3&gt;(A18taxstdlife+$E707),((Input!$K$160+Input!$K$126)*$K$7)-SUM($K707:AR707),((Input!$K$160+Input!$K$126)*$K$7)/A18taxstdlife))</f>
        <v>0</v>
      </c>
      <c r="AT707" s="161">
        <f>IF(A18taxstdlife="n/a","n/a",IF(AT$3&gt;(A18taxstdlife+$E707),((Input!$K$160+Input!$K$126)*$K$7)-SUM($K707:AS707),((Input!$K$160+Input!$K$126)*$K$7)/A18taxstdlife))</f>
        <v>0</v>
      </c>
      <c r="AU707" s="161">
        <f>IF(A18taxstdlife="n/a","n/a",IF(AU$3&gt;(A18taxstdlife+$E707),((Input!$K$160+Input!$K$126)*$K$7)-SUM($K707:AT707),((Input!$K$160+Input!$K$126)*$K$7)/A18taxstdlife))</f>
        <v>0</v>
      </c>
      <c r="AV707" s="161">
        <f>IF(A18taxstdlife="n/a","n/a",IF(AV$3&gt;(A18taxstdlife+$E707),((Input!$K$160+Input!$K$126)*$K$7)-SUM($K707:AU707),((Input!$K$160+Input!$K$126)*$K$7)/A18taxstdlife))</f>
        <v>0</v>
      </c>
      <c r="AW707" s="161">
        <f>IF(A18taxstdlife="n/a","n/a",IF(AW$3&gt;(A18taxstdlife+$E707),((Input!$K$160+Input!$K$126)*$K$7)-SUM($K707:AV707),((Input!$K$160+Input!$K$126)*$K$7)/A18taxstdlife))</f>
        <v>0</v>
      </c>
      <c r="AX707" s="161">
        <f>IF(A18taxstdlife="n/a","n/a",IF(AX$3&gt;(A18taxstdlife+$E707),((Input!$K$160+Input!$K$126)*$K$7)-SUM($K707:AW707),((Input!$K$160+Input!$K$126)*$K$7)/A18taxstdlife))</f>
        <v>0</v>
      </c>
      <c r="AY707" s="161">
        <f>IF(A18taxstdlife="n/a","n/a",IF(AY$3&gt;(A18taxstdlife+$E707),((Input!$K$160+Input!$K$126)*$K$7)-SUM($K707:AX707),((Input!$K$160+Input!$K$126)*$K$7)/A18taxstdlife))</f>
        <v>0</v>
      </c>
      <c r="AZ707" s="161">
        <f>IF(A18taxstdlife="n/a","n/a",IF(AZ$3&gt;(A18taxstdlife+$E707),((Input!$K$160+Input!$K$126)*$K$7)-SUM($K707:AY707),((Input!$K$160+Input!$K$126)*$K$7)/A18taxstdlife))</f>
        <v>0</v>
      </c>
      <c r="BA707" s="161">
        <f>IF(A18taxstdlife="n/a","n/a",IF(BA$3&gt;(A18taxstdlife+$E707),((Input!$K$160+Input!$K$126)*$K$7)-SUM($K707:AZ707),((Input!$K$160+Input!$K$126)*$K$7)/A18taxstdlife))</f>
        <v>0</v>
      </c>
      <c r="BB707" s="161">
        <f>IF(A18taxstdlife="n/a","n/a",IF(BB$3&gt;(A18taxstdlife+$E707),((Input!$K$160+Input!$K$126)*$K$7)-SUM($K707:BA707),((Input!$K$160+Input!$K$126)*$K$7)/A18taxstdlife))</f>
        <v>0</v>
      </c>
      <c r="BC707" s="161">
        <f>IF(A18taxstdlife="n/a","n/a",IF(BC$3&gt;(A18taxstdlife+$E707),((Input!$K$160+Input!$K$126)*$K$7)-SUM($K707:BB707),((Input!$K$160+Input!$K$126)*$K$7)/A18taxstdlife))</f>
        <v>0</v>
      </c>
      <c r="BD707" s="161">
        <f>IF(A18taxstdlife="n/a","n/a",IF(BD$3&gt;(A18taxstdlife+$E707),((Input!$K$160+Input!$K$126)*$K$7)-SUM($K707:BC707),((Input!$K$160+Input!$K$126)*$K$7)/A18taxstdlife))</f>
        <v>0</v>
      </c>
      <c r="BE707" s="161">
        <f>IF(A18taxstdlife="n/a","n/a",IF(BE$3&gt;(A18taxstdlife+$E707),((Input!$K$160+Input!$K$126)*$K$7)-SUM($K707:BD707),((Input!$K$160+Input!$K$126)*$K$7)/A18taxstdlife))</f>
        <v>0</v>
      </c>
      <c r="BF707" s="161">
        <f>IF(A18taxstdlife="n/a","n/a",IF(BF$3&gt;(A18taxstdlife+$E707),((Input!$K$160+Input!$K$126)*$K$7)-SUM($K707:BE707),((Input!$K$160+Input!$K$126)*$K$7)/A18taxstdlife))</f>
        <v>0</v>
      </c>
      <c r="BG707" s="161">
        <f>IF(A18taxstdlife="n/a","n/a",IF(BG$3&gt;(A18taxstdlife+$E707),((Input!$K$160+Input!$K$126)*$K$7)-SUM($K707:BF707),((Input!$K$160+Input!$K$126)*$K$7)/A18taxstdlife))</f>
        <v>0</v>
      </c>
      <c r="BH707" s="161">
        <f>IF(A18taxstdlife="n/a","n/a",IF(BH$3&gt;(A18taxstdlife+$E707),((Input!$K$160+Input!$K$126)*$K$7)-SUM($K707:BG707),((Input!$K$160+Input!$K$126)*$K$7)/A18taxstdlife))</f>
        <v>0</v>
      </c>
      <c r="BI707" s="161">
        <f>IF(A18taxstdlife="n/a","n/a",IF(BI$3&gt;(A18taxstdlife+$E707),((Input!$K$160+Input!$K$126)*$K$7)-SUM($K707:BH707),((Input!$K$160+Input!$K$126)*$K$7)/A18taxstdlife))</f>
        <v>0</v>
      </c>
      <c r="BJ707" s="19"/>
      <c r="BK707" s="19"/>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s="5" customFormat="1" hidden="1" outlineLevel="2" x14ac:dyDescent="0.2">
      <c r="A708" s="19"/>
      <c r="B708" s="19"/>
      <c r="C708" s="35"/>
      <c r="D708" s="469"/>
      <c r="E708" s="281">
        <v>6</v>
      </c>
      <c r="F708" s="37"/>
      <c r="G708" s="305"/>
      <c r="H708" s="307"/>
      <c r="I708" s="307"/>
      <c r="J708" s="307"/>
      <c r="K708" s="307"/>
      <c r="L708" s="306"/>
      <c r="M708" s="161">
        <f>IF(A18taxstdlife="n/a","n/a",IF(M$3&gt;(A18taxstdlife+$E708),((Input!$L$160+Input!$L$126)*$L$7)-SUM($L708:L708),((Input!$L$160+Input!$L$126)*$L$7)/A18taxstdlife))</f>
        <v>0</v>
      </c>
      <c r="N708" s="161">
        <f>IF(A18taxstdlife="n/a","n/a",IF(N$3&gt;(A18taxstdlife+$E708),((Input!$L$160+Input!$L$126)*$L$7)-SUM($L708:M708),((Input!$L$160+Input!$L$126)*$L$7)/A18taxstdlife))</f>
        <v>0</v>
      </c>
      <c r="O708" s="161">
        <f>IF(A18taxstdlife="n/a","n/a",IF(O$3&gt;(A18taxstdlife+$E708),((Input!$L$160+Input!$L$126)*$L$7)-SUM($L708:N708),((Input!$L$160+Input!$L$126)*$L$7)/A18taxstdlife))</f>
        <v>0</v>
      </c>
      <c r="P708" s="161">
        <f>IF(A18taxstdlife="n/a","n/a",IF(P$3&gt;(A18taxstdlife+$E708),((Input!$L$160+Input!$L$126)*$L$7)-SUM($L708:O708),((Input!$L$160+Input!$L$126)*$L$7)/A18taxstdlife))</f>
        <v>0</v>
      </c>
      <c r="Q708" s="161">
        <f>IF(A18taxstdlife="n/a","n/a",IF(Q$3&gt;(A18taxstdlife+$E708),((Input!$L$160+Input!$L$126)*$L$7)-SUM($L708:P708),((Input!$L$160+Input!$L$126)*$L$7)/A18taxstdlife))</f>
        <v>0</v>
      </c>
      <c r="R708" s="161">
        <f>IF(A18taxstdlife="n/a","n/a",IF(R$3&gt;(A18taxstdlife+$E708),((Input!$L$160+Input!$L$126)*$L$7)-SUM($L708:Q708),((Input!$L$160+Input!$L$126)*$L$7)/A18taxstdlife))</f>
        <v>0</v>
      </c>
      <c r="S708" s="161">
        <f>IF(A18taxstdlife="n/a","n/a",IF(S$3&gt;(A18taxstdlife+$E708),((Input!$L$160+Input!$L$126)*$L$7)-SUM($L708:R708),((Input!$L$160+Input!$L$126)*$L$7)/A18taxstdlife))</f>
        <v>0</v>
      </c>
      <c r="T708" s="161">
        <f>IF(A18taxstdlife="n/a","n/a",IF(T$3&gt;(A18taxstdlife+$E708),((Input!$L$160+Input!$L$126)*$L$7)-SUM($L708:S708),((Input!$L$160+Input!$L$126)*$L$7)/A18taxstdlife))</f>
        <v>0</v>
      </c>
      <c r="U708" s="161">
        <f>IF(A18taxstdlife="n/a","n/a",IF(U$3&gt;(A18taxstdlife+$E708),((Input!$L$160+Input!$L$126)*$L$7)-SUM($L708:T708),((Input!$L$160+Input!$L$126)*$L$7)/A18taxstdlife))</f>
        <v>0</v>
      </c>
      <c r="V708" s="161">
        <f>IF(A18taxstdlife="n/a","n/a",IF(V$3&gt;(A18taxstdlife+$E708),((Input!$L$160+Input!$L$126)*$L$7)-SUM($L708:U708),((Input!$L$160+Input!$L$126)*$L$7)/A18taxstdlife))</f>
        <v>0</v>
      </c>
      <c r="W708" s="161">
        <f>IF(A18taxstdlife="n/a","n/a",IF(W$3&gt;(A18taxstdlife+$E708),((Input!$L$160+Input!$L$126)*$L$7)-SUM($L708:V708),((Input!$L$160+Input!$L$126)*$L$7)/A18taxstdlife))</f>
        <v>0</v>
      </c>
      <c r="X708" s="161">
        <f>IF(A18taxstdlife="n/a","n/a",IF(X$3&gt;(A18taxstdlife+$E708),((Input!$L$160+Input!$L$126)*$L$7)-SUM($L708:W708),((Input!$L$160+Input!$L$126)*$L$7)/A18taxstdlife))</f>
        <v>0</v>
      </c>
      <c r="Y708" s="161">
        <f>IF(A18taxstdlife="n/a","n/a",IF(Y$3&gt;(A18taxstdlife+$E708),((Input!$L$160+Input!$L$126)*$L$7)-SUM($L708:X708),((Input!$L$160+Input!$L$126)*$L$7)/A18taxstdlife))</f>
        <v>0</v>
      </c>
      <c r="Z708" s="161">
        <f>IF(A18taxstdlife="n/a","n/a",IF(Z$3&gt;(A18taxstdlife+$E708),((Input!$L$160+Input!$L$126)*$L$7)-SUM($L708:Y708),((Input!$L$160+Input!$L$126)*$L$7)/A18taxstdlife))</f>
        <v>0</v>
      </c>
      <c r="AA708" s="161">
        <f>IF(A18taxstdlife="n/a","n/a",IF(AA$3&gt;(A18taxstdlife+$E708),((Input!$L$160+Input!$L$126)*$L$7)-SUM($L708:Z708),((Input!$L$160+Input!$L$126)*$L$7)/A18taxstdlife))</f>
        <v>0</v>
      </c>
      <c r="AB708" s="161">
        <f>IF(A18taxstdlife="n/a","n/a",IF(AB$3&gt;(A18taxstdlife+$E708),((Input!$L$160+Input!$L$126)*$L$7)-SUM($L708:AA708),((Input!$L$160+Input!$L$126)*$L$7)/A18taxstdlife))</f>
        <v>0</v>
      </c>
      <c r="AC708" s="161">
        <f>IF(A18taxstdlife="n/a","n/a",IF(AC$3&gt;(A18taxstdlife+$E708),((Input!$L$160+Input!$L$126)*$L$7)-SUM($L708:AB708),((Input!$L$160+Input!$L$126)*$L$7)/A18taxstdlife))</f>
        <v>0</v>
      </c>
      <c r="AD708" s="161">
        <f>IF(A18taxstdlife="n/a","n/a",IF(AD$3&gt;(A18taxstdlife+$E708),((Input!$L$160+Input!$L$126)*$L$7)-SUM($L708:AC708),((Input!$L$160+Input!$L$126)*$L$7)/A18taxstdlife))</f>
        <v>0</v>
      </c>
      <c r="AE708" s="161">
        <f>IF(A18taxstdlife="n/a","n/a",IF(AE$3&gt;(A18taxstdlife+$E708),((Input!$L$160+Input!$L$126)*$L$7)-SUM($L708:AD708),((Input!$L$160+Input!$L$126)*$L$7)/A18taxstdlife))</f>
        <v>0</v>
      </c>
      <c r="AF708" s="161">
        <f>IF(A18taxstdlife="n/a","n/a",IF(AF$3&gt;(A18taxstdlife+$E708),((Input!$L$160+Input!$L$126)*$L$7)-SUM($L708:AE708),((Input!$L$160+Input!$L$126)*$L$7)/A18taxstdlife))</f>
        <v>0</v>
      </c>
      <c r="AG708" s="161">
        <f>IF(A18taxstdlife="n/a","n/a",IF(AG$3&gt;(A18taxstdlife+$E708),((Input!$L$160+Input!$L$126)*$L$7)-SUM($L708:AF708),((Input!$L$160+Input!$L$126)*$L$7)/A18taxstdlife))</f>
        <v>0</v>
      </c>
      <c r="AH708" s="161">
        <f>IF(A18taxstdlife="n/a","n/a",IF(AH$3&gt;(A18taxstdlife+$E708),((Input!$L$160+Input!$L$126)*$L$7)-SUM($L708:AG708),((Input!$L$160+Input!$L$126)*$L$7)/A18taxstdlife))</f>
        <v>0</v>
      </c>
      <c r="AI708" s="161">
        <f>IF(A18taxstdlife="n/a","n/a",IF(AI$3&gt;(A18taxstdlife+$E708),((Input!$L$160+Input!$L$126)*$L$7)-SUM($L708:AH708),((Input!$L$160+Input!$L$126)*$L$7)/A18taxstdlife))</f>
        <v>0</v>
      </c>
      <c r="AJ708" s="161">
        <f>IF(A18taxstdlife="n/a","n/a",IF(AJ$3&gt;(A18taxstdlife+$E708),((Input!$L$160+Input!$L$126)*$L$7)-SUM($L708:AI708),((Input!$L$160+Input!$L$126)*$L$7)/A18taxstdlife))</f>
        <v>0</v>
      </c>
      <c r="AK708" s="161">
        <f>IF(A18taxstdlife="n/a","n/a",IF(AK$3&gt;(A18taxstdlife+$E708),((Input!$L$160+Input!$L$126)*$L$7)-SUM($L708:AJ708),((Input!$L$160+Input!$L$126)*$L$7)/A18taxstdlife))</f>
        <v>0</v>
      </c>
      <c r="AL708" s="161">
        <f>IF(A18taxstdlife="n/a","n/a",IF(AL$3&gt;(A18taxstdlife+$E708),((Input!$L$160+Input!$L$126)*$L$7)-SUM($L708:AK708),((Input!$L$160+Input!$L$126)*$L$7)/A18taxstdlife))</f>
        <v>0</v>
      </c>
      <c r="AM708" s="161">
        <f>IF(A18taxstdlife="n/a","n/a",IF(AM$3&gt;(A18taxstdlife+$E708),((Input!$L$160+Input!$L$126)*$L$7)-SUM($L708:AL708),((Input!$L$160+Input!$L$126)*$L$7)/A18taxstdlife))</f>
        <v>0</v>
      </c>
      <c r="AN708" s="161">
        <f>IF(A18taxstdlife="n/a","n/a",IF(AN$3&gt;(A18taxstdlife+$E708),((Input!$L$160+Input!$L$126)*$L$7)-SUM($L708:AM708),((Input!$L$160+Input!$L$126)*$L$7)/A18taxstdlife))</f>
        <v>0</v>
      </c>
      <c r="AO708" s="161">
        <f>IF(A18taxstdlife="n/a","n/a",IF(AO$3&gt;(A18taxstdlife+$E708),((Input!$L$160+Input!$L$126)*$L$7)-SUM($L708:AN708),((Input!$L$160+Input!$L$126)*$L$7)/A18taxstdlife))</f>
        <v>0</v>
      </c>
      <c r="AP708" s="161">
        <f>IF(A18taxstdlife="n/a","n/a",IF(AP$3&gt;(A18taxstdlife+$E708),((Input!$L$160+Input!$L$126)*$L$7)-SUM($L708:AO708),((Input!$L$160+Input!$L$126)*$L$7)/A18taxstdlife))</f>
        <v>0</v>
      </c>
      <c r="AQ708" s="161">
        <f>IF(A18taxstdlife="n/a","n/a",IF(AQ$3&gt;(A18taxstdlife+$E708),((Input!$L$160+Input!$L$126)*$L$7)-SUM($L708:AP708),((Input!$L$160+Input!$L$126)*$L$7)/A18taxstdlife))</f>
        <v>0</v>
      </c>
      <c r="AR708" s="161">
        <f>IF(A18taxstdlife="n/a","n/a",IF(AR$3&gt;(A18taxstdlife+$E708),((Input!$L$160+Input!$L$126)*$L$7)-SUM($L708:AQ708),((Input!$L$160+Input!$L$126)*$L$7)/A18taxstdlife))</f>
        <v>0</v>
      </c>
      <c r="AS708" s="161">
        <f>IF(A18taxstdlife="n/a","n/a",IF(AS$3&gt;(A18taxstdlife+$E708),((Input!$L$160+Input!$L$126)*$L$7)-SUM($L708:AR708),((Input!$L$160+Input!$L$126)*$L$7)/A18taxstdlife))</f>
        <v>0</v>
      </c>
      <c r="AT708" s="161">
        <f>IF(A18taxstdlife="n/a","n/a",IF(AT$3&gt;(A18taxstdlife+$E708),((Input!$L$160+Input!$L$126)*$L$7)-SUM($L708:AS708),((Input!$L$160+Input!$L$126)*$L$7)/A18taxstdlife))</f>
        <v>0</v>
      </c>
      <c r="AU708" s="161">
        <f>IF(A18taxstdlife="n/a","n/a",IF(AU$3&gt;(A18taxstdlife+$E708),((Input!$L$160+Input!$L$126)*$L$7)-SUM($L708:AT708),((Input!$L$160+Input!$L$126)*$L$7)/A18taxstdlife))</f>
        <v>0</v>
      </c>
      <c r="AV708" s="161">
        <f>IF(A18taxstdlife="n/a","n/a",IF(AV$3&gt;(A18taxstdlife+$E708),((Input!$L$160+Input!$L$126)*$L$7)-SUM($L708:AU708),((Input!$L$160+Input!$L$126)*$L$7)/A18taxstdlife))</f>
        <v>0</v>
      </c>
      <c r="AW708" s="161">
        <f>IF(A18taxstdlife="n/a","n/a",IF(AW$3&gt;(A18taxstdlife+$E708),((Input!$L$160+Input!$L$126)*$L$7)-SUM($L708:AV708),((Input!$L$160+Input!$L$126)*$L$7)/A18taxstdlife))</f>
        <v>0</v>
      </c>
      <c r="AX708" s="161">
        <f>IF(A18taxstdlife="n/a","n/a",IF(AX$3&gt;(A18taxstdlife+$E708),((Input!$L$160+Input!$L$126)*$L$7)-SUM($L708:AW708),((Input!$L$160+Input!$L$126)*$L$7)/A18taxstdlife))</f>
        <v>0</v>
      </c>
      <c r="AY708" s="161">
        <f>IF(A18taxstdlife="n/a","n/a",IF(AY$3&gt;(A18taxstdlife+$E708),((Input!$L$160+Input!$L$126)*$L$7)-SUM($L708:AX708),((Input!$L$160+Input!$L$126)*$L$7)/A18taxstdlife))</f>
        <v>0</v>
      </c>
      <c r="AZ708" s="161">
        <f>IF(A18taxstdlife="n/a","n/a",IF(AZ$3&gt;(A18taxstdlife+$E708),((Input!$L$160+Input!$L$126)*$L$7)-SUM($L708:AY708),((Input!$L$160+Input!$L$126)*$L$7)/A18taxstdlife))</f>
        <v>0</v>
      </c>
      <c r="BA708" s="161">
        <f>IF(A18taxstdlife="n/a","n/a",IF(BA$3&gt;(A18taxstdlife+$E708),((Input!$L$160+Input!$L$126)*$L$7)-SUM($L708:AZ708),((Input!$L$160+Input!$L$126)*$L$7)/A18taxstdlife))</f>
        <v>0</v>
      </c>
      <c r="BB708" s="161">
        <f>IF(A18taxstdlife="n/a","n/a",IF(BB$3&gt;(A18taxstdlife+$E708),((Input!$L$160+Input!$L$126)*$L$7)-SUM($L708:BA708),((Input!$L$160+Input!$L$126)*$L$7)/A18taxstdlife))</f>
        <v>0</v>
      </c>
      <c r="BC708" s="161">
        <f>IF(A18taxstdlife="n/a","n/a",IF(BC$3&gt;(A18taxstdlife+$E708),((Input!$L$160+Input!$L$126)*$L$7)-SUM($L708:BB708),((Input!$L$160+Input!$L$126)*$L$7)/A18taxstdlife))</f>
        <v>0</v>
      </c>
      <c r="BD708" s="161">
        <f>IF(A18taxstdlife="n/a","n/a",IF(BD$3&gt;(A18taxstdlife+$E708),((Input!$L$160+Input!$L$126)*$L$7)-SUM($L708:BC708),((Input!$L$160+Input!$L$126)*$L$7)/A18taxstdlife))</f>
        <v>0</v>
      </c>
      <c r="BE708" s="161">
        <f>IF(A18taxstdlife="n/a","n/a",IF(BE$3&gt;(A18taxstdlife+$E708),((Input!$L$160+Input!$L$126)*$L$7)-SUM($L708:BD708),((Input!$L$160+Input!$L$126)*$L$7)/A18taxstdlife))</f>
        <v>0</v>
      </c>
      <c r="BF708" s="161">
        <f>IF(A18taxstdlife="n/a","n/a",IF(BF$3&gt;(A18taxstdlife+$E708),((Input!$L$160+Input!$L$126)*$L$7)-SUM($L708:BE708),((Input!$L$160+Input!$L$126)*$L$7)/A18taxstdlife))</f>
        <v>0</v>
      </c>
      <c r="BG708" s="161">
        <f>IF(A18taxstdlife="n/a","n/a",IF(BG$3&gt;(A18taxstdlife+$E708),((Input!$L$160+Input!$L$126)*$L$7)-SUM($L708:BF708),((Input!$L$160+Input!$L$126)*$L$7)/A18taxstdlife))</f>
        <v>0</v>
      </c>
      <c r="BH708" s="161">
        <f>IF(A18taxstdlife="n/a","n/a",IF(BH$3&gt;(A18taxstdlife+$E708),((Input!$L$160+Input!$L$126)*$L$7)-SUM($L708:BG708),((Input!$L$160+Input!$L$126)*$L$7)/A18taxstdlife))</f>
        <v>0</v>
      </c>
      <c r="BI708" s="161">
        <f>IF(A18taxstdlife="n/a","n/a",IF(BI$3&gt;(A18taxstdlife+$E708),((Input!$L$160+Input!$L$126)*$L$7)-SUM($L708:BH708),((Input!$L$160+Input!$L$126)*$L$7)/A18taxstdlife))</f>
        <v>0</v>
      </c>
      <c r="BJ708" s="19"/>
      <c r="BK708" s="19"/>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s="5" customFormat="1" hidden="1" outlineLevel="2" x14ac:dyDescent="0.2">
      <c r="A709" s="19"/>
      <c r="B709" s="19"/>
      <c r="C709" s="35"/>
      <c r="D709" s="469"/>
      <c r="E709" s="281">
        <v>7</v>
      </c>
      <c r="F709" s="37"/>
      <c r="G709" s="305"/>
      <c r="H709" s="307"/>
      <c r="I709" s="307"/>
      <c r="J709" s="307"/>
      <c r="K709" s="307"/>
      <c r="L709" s="307"/>
      <c r="M709" s="306"/>
      <c r="N709" s="161">
        <f>IF(A18taxstdlife="n/a","n/a",IF(N$3&gt;(A18taxstdlife+$E709),((Input!$M$160+Input!$M$126)*$M$7)-SUM($M709:M709),((Input!$M$160+Input!$M$126)*$M$7)/A18taxstdlife))</f>
        <v>0</v>
      </c>
      <c r="O709" s="161">
        <f>IF(A18taxstdlife="n/a","n/a",IF(O$3&gt;(A18taxstdlife+$E709),((Input!$M$160+Input!$M$126)*$M$7)-SUM($M709:N709),((Input!$M$160+Input!$M$126)*$M$7)/A18taxstdlife))</f>
        <v>0</v>
      </c>
      <c r="P709" s="161">
        <f>IF(A18taxstdlife="n/a","n/a",IF(P$3&gt;(A18taxstdlife+$E709),((Input!$M$160+Input!$M$126)*$M$7)-SUM($M709:O709),((Input!$M$160+Input!$M$126)*$M$7)/A18taxstdlife))</f>
        <v>0</v>
      </c>
      <c r="Q709" s="161">
        <f>IF(A18taxstdlife="n/a","n/a",IF(Q$3&gt;(A18taxstdlife+$E709),((Input!$M$160+Input!$M$126)*$M$7)-SUM($M709:P709),((Input!$M$160+Input!$M$126)*$M$7)/A18taxstdlife))</f>
        <v>0</v>
      </c>
      <c r="R709" s="161">
        <f>IF(A18taxstdlife="n/a","n/a",IF(R$3&gt;(A18taxstdlife+$E709),((Input!$M$160+Input!$M$126)*$M$7)-SUM($M709:Q709),((Input!$M$160+Input!$M$126)*$M$7)/A18taxstdlife))</f>
        <v>0</v>
      </c>
      <c r="S709" s="161">
        <f>IF(A18taxstdlife="n/a","n/a",IF(S$3&gt;(A18taxstdlife+$E709),((Input!$M$160+Input!$M$126)*$M$7)-SUM($M709:R709),((Input!$M$160+Input!$M$126)*$M$7)/A18taxstdlife))</f>
        <v>0</v>
      </c>
      <c r="T709" s="161">
        <f>IF(A18taxstdlife="n/a","n/a",IF(T$3&gt;(A18taxstdlife+$E709),((Input!$M$160+Input!$M$126)*$M$7)-SUM($M709:S709),((Input!$M$160+Input!$M$126)*$M$7)/A18taxstdlife))</f>
        <v>0</v>
      </c>
      <c r="U709" s="161">
        <f>IF(A18taxstdlife="n/a","n/a",IF(U$3&gt;(A18taxstdlife+$E709),((Input!$M$160+Input!$M$126)*$M$7)-SUM($M709:T709),((Input!$M$160+Input!$M$126)*$M$7)/A18taxstdlife))</f>
        <v>0</v>
      </c>
      <c r="V709" s="161">
        <f>IF(A18taxstdlife="n/a","n/a",IF(V$3&gt;(A18taxstdlife+$E709),((Input!$M$160+Input!$M$126)*$M$7)-SUM($M709:U709),((Input!$M$160+Input!$M$126)*$M$7)/A18taxstdlife))</f>
        <v>0</v>
      </c>
      <c r="W709" s="161">
        <f>IF(A18taxstdlife="n/a","n/a",IF(W$3&gt;(A18taxstdlife+$E709),((Input!$M$160+Input!$M$126)*$M$7)-SUM($M709:V709),((Input!$M$160+Input!$M$126)*$M$7)/A18taxstdlife))</f>
        <v>0</v>
      </c>
      <c r="X709" s="161">
        <f>IF(A18taxstdlife="n/a","n/a",IF(X$3&gt;(A18taxstdlife+$E709),((Input!$M$160+Input!$M$126)*$M$7)-SUM($M709:W709),((Input!$M$160+Input!$M$126)*$M$7)/A18taxstdlife))</f>
        <v>0</v>
      </c>
      <c r="Y709" s="161">
        <f>IF(A18taxstdlife="n/a","n/a",IF(Y$3&gt;(A18taxstdlife+$E709),((Input!$M$160+Input!$M$126)*$M$7)-SUM($M709:X709),((Input!$M$160+Input!$M$126)*$M$7)/A18taxstdlife))</f>
        <v>0</v>
      </c>
      <c r="Z709" s="161">
        <f>IF(A18taxstdlife="n/a","n/a",IF(Z$3&gt;(A18taxstdlife+$E709),((Input!$M$160+Input!$M$126)*$M$7)-SUM($M709:Y709),((Input!$M$160+Input!$M$126)*$M$7)/A18taxstdlife))</f>
        <v>0</v>
      </c>
      <c r="AA709" s="161">
        <f>IF(A18taxstdlife="n/a","n/a",IF(AA$3&gt;(A18taxstdlife+$E709),((Input!$M$160+Input!$M$126)*$M$7)-SUM($M709:Z709),((Input!$M$160+Input!$M$126)*$M$7)/A18taxstdlife))</f>
        <v>0</v>
      </c>
      <c r="AB709" s="161">
        <f>IF(A18taxstdlife="n/a","n/a",IF(AB$3&gt;(A18taxstdlife+$E709),((Input!$M$160+Input!$M$126)*$M$7)-SUM($M709:AA709),((Input!$M$160+Input!$M$126)*$M$7)/A18taxstdlife))</f>
        <v>0</v>
      </c>
      <c r="AC709" s="161">
        <f>IF(A18taxstdlife="n/a","n/a",IF(AC$3&gt;(A18taxstdlife+$E709),((Input!$M$160+Input!$M$126)*$M$7)-SUM($M709:AB709),((Input!$M$160+Input!$M$126)*$M$7)/A18taxstdlife))</f>
        <v>0</v>
      </c>
      <c r="AD709" s="161">
        <f>IF(A18taxstdlife="n/a","n/a",IF(AD$3&gt;(A18taxstdlife+$E709),((Input!$M$160+Input!$M$126)*$M$7)-SUM($M709:AC709),((Input!$M$160+Input!$M$126)*$M$7)/A18taxstdlife))</f>
        <v>0</v>
      </c>
      <c r="AE709" s="161">
        <f>IF(A18taxstdlife="n/a","n/a",IF(AE$3&gt;(A18taxstdlife+$E709),((Input!$M$160+Input!$M$126)*$M$7)-SUM($M709:AD709),((Input!$M$160+Input!$M$126)*$M$7)/A18taxstdlife))</f>
        <v>0</v>
      </c>
      <c r="AF709" s="161">
        <f>IF(A18taxstdlife="n/a","n/a",IF(AF$3&gt;(A18taxstdlife+$E709),((Input!$M$160+Input!$M$126)*$M$7)-SUM($M709:AE709),((Input!$M$160+Input!$M$126)*$M$7)/A18taxstdlife))</f>
        <v>0</v>
      </c>
      <c r="AG709" s="161">
        <f>IF(A18taxstdlife="n/a","n/a",IF(AG$3&gt;(A18taxstdlife+$E709),((Input!$M$160+Input!$M$126)*$M$7)-SUM($M709:AF709),((Input!$M$160+Input!$M$126)*$M$7)/A18taxstdlife))</f>
        <v>0</v>
      </c>
      <c r="AH709" s="161">
        <f>IF(A18taxstdlife="n/a","n/a",IF(AH$3&gt;(A18taxstdlife+$E709),((Input!$M$160+Input!$M$126)*$M$7)-SUM($M709:AG709),((Input!$M$160+Input!$M$126)*$M$7)/A18taxstdlife))</f>
        <v>0</v>
      </c>
      <c r="AI709" s="161">
        <f>IF(A18taxstdlife="n/a","n/a",IF(AI$3&gt;(A18taxstdlife+$E709),((Input!$M$160+Input!$M$126)*$M$7)-SUM($M709:AH709),((Input!$M$160+Input!$M$126)*$M$7)/A18taxstdlife))</f>
        <v>0</v>
      </c>
      <c r="AJ709" s="161">
        <f>IF(A18taxstdlife="n/a","n/a",IF(AJ$3&gt;(A18taxstdlife+$E709),((Input!$M$160+Input!$M$126)*$M$7)-SUM($M709:AI709),((Input!$M$160+Input!$M$126)*$M$7)/A18taxstdlife))</f>
        <v>0</v>
      </c>
      <c r="AK709" s="161">
        <f>IF(A18taxstdlife="n/a","n/a",IF(AK$3&gt;(A18taxstdlife+$E709),((Input!$M$160+Input!$M$126)*$M$7)-SUM($M709:AJ709),((Input!$M$160+Input!$M$126)*$M$7)/A18taxstdlife))</f>
        <v>0</v>
      </c>
      <c r="AL709" s="161">
        <f>IF(A18taxstdlife="n/a","n/a",IF(AL$3&gt;(A18taxstdlife+$E709),((Input!$M$160+Input!$M$126)*$M$7)-SUM($M709:AK709),((Input!$M$160+Input!$M$126)*$M$7)/A18taxstdlife))</f>
        <v>0</v>
      </c>
      <c r="AM709" s="161">
        <f>IF(A18taxstdlife="n/a","n/a",IF(AM$3&gt;(A18taxstdlife+$E709),((Input!$M$160+Input!$M$126)*$M$7)-SUM($M709:AL709),((Input!$M$160+Input!$M$126)*$M$7)/A18taxstdlife))</f>
        <v>0</v>
      </c>
      <c r="AN709" s="161">
        <f>IF(A18taxstdlife="n/a","n/a",IF(AN$3&gt;(A18taxstdlife+$E709),((Input!$M$160+Input!$M$126)*$M$7)-SUM($M709:AM709),((Input!$M$160+Input!$M$126)*$M$7)/A18taxstdlife))</f>
        <v>0</v>
      </c>
      <c r="AO709" s="161">
        <f>IF(A18taxstdlife="n/a","n/a",IF(AO$3&gt;(A18taxstdlife+$E709),((Input!$M$160+Input!$M$126)*$M$7)-SUM($M709:AN709),((Input!$M$160+Input!$M$126)*$M$7)/A18taxstdlife))</f>
        <v>0</v>
      </c>
      <c r="AP709" s="161">
        <f>IF(A18taxstdlife="n/a","n/a",IF(AP$3&gt;(A18taxstdlife+$E709),((Input!$M$160+Input!$M$126)*$M$7)-SUM($M709:AO709),((Input!$M$160+Input!$M$126)*$M$7)/A18taxstdlife))</f>
        <v>0</v>
      </c>
      <c r="AQ709" s="161">
        <f>IF(A18taxstdlife="n/a","n/a",IF(AQ$3&gt;(A18taxstdlife+$E709),((Input!$M$160+Input!$M$126)*$M$7)-SUM($M709:AP709),((Input!$M$160+Input!$M$126)*$M$7)/A18taxstdlife))</f>
        <v>0</v>
      </c>
      <c r="AR709" s="161">
        <f>IF(A18taxstdlife="n/a","n/a",IF(AR$3&gt;(A18taxstdlife+$E709),((Input!$M$160+Input!$M$126)*$M$7)-SUM($M709:AQ709),((Input!$M$160+Input!$M$126)*$M$7)/A18taxstdlife))</f>
        <v>0</v>
      </c>
      <c r="AS709" s="161">
        <f>IF(A18taxstdlife="n/a","n/a",IF(AS$3&gt;(A18taxstdlife+$E709),((Input!$M$160+Input!$M$126)*$M$7)-SUM($M709:AR709),((Input!$M$160+Input!$M$126)*$M$7)/A18taxstdlife))</f>
        <v>0</v>
      </c>
      <c r="AT709" s="161">
        <f>IF(A18taxstdlife="n/a","n/a",IF(AT$3&gt;(A18taxstdlife+$E709),((Input!$M$160+Input!$M$126)*$M$7)-SUM($M709:AS709),((Input!$M$160+Input!$M$126)*$M$7)/A18taxstdlife))</f>
        <v>0</v>
      </c>
      <c r="AU709" s="161">
        <f>IF(A18taxstdlife="n/a","n/a",IF(AU$3&gt;(A18taxstdlife+$E709),((Input!$M$160+Input!$M$126)*$M$7)-SUM($M709:AT709),((Input!$M$160+Input!$M$126)*$M$7)/A18taxstdlife))</f>
        <v>0</v>
      </c>
      <c r="AV709" s="161">
        <f>IF(A18taxstdlife="n/a","n/a",IF(AV$3&gt;(A18taxstdlife+$E709),((Input!$M$160+Input!$M$126)*$M$7)-SUM($M709:AU709),((Input!$M$160+Input!$M$126)*$M$7)/A18taxstdlife))</f>
        <v>0</v>
      </c>
      <c r="AW709" s="161">
        <f>IF(A18taxstdlife="n/a","n/a",IF(AW$3&gt;(A18taxstdlife+$E709),((Input!$M$160+Input!$M$126)*$M$7)-SUM($M709:AV709),((Input!$M$160+Input!$M$126)*$M$7)/A18taxstdlife))</f>
        <v>0</v>
      </c>
      <c r="AX709" s="161">
        <f>IF(A18taxstdlife="n/a","n/a",IF(AX$3&gt;(A18taxstdlife+$E709),((Input!$M$160+Input!$M$126)*$M$7)-SUM($M709:AW709),((Input!$M$160+Input!$M$126)*$M$7)/A18taxstdlife))</f>
        <v>0</v>
      </c>
      <c r="AY709" s="161">
        <f>IF(A18taxstdlife="n/a","n/a",IF(AY$3&gt;(A18taxstdlife+$E709),((Input!$M$160+Input!$M$126)*$M$7)-SUM($M709:AX709),((Input!$M$160+Input!$M$126)*$M$7)/A18taxstdlife))</f>
        <v>0</v>
      </c>
      <c r="AZ709" s="161">
        <f>IF(A18taxstdlife="n/a","n/a",IF(AZ$3&gt;(A18taxstdlife+$E709),((Input!$M$160+Input!$M$126)*$M$7)-SUM($M709:AY709),((Input!$M$160+Input!$M$126)*$M$7)/A18taxstdlife))</f>
        <v>0</v>
      </c>
      <c r="BA709" s="161">
        <f>IF(A18taxstdlife="n/a","n/a",IF(BA$3&gt;(A18taxstdlife+$E709),((Input!$M$160+Input!$M$126)*$M$7)-SUM($M709:AZ709),((Input!$M$160+Input!$M$126)*$M$7)/A18taxstdlife))</f>
        <v>0</v>
      </c>
      <c r="BB709" s="161">
        <f>IF(A18taxstdlife="n/a","n/a",IF(BB$3&gt;(A18taxstdlife+$E709),((Input!$M$160+Input!$M$126)*$M$7)-SUM($M709:BA709),((Input!$M$160+Input!$M$126)*$M$7)/A18taxstdlife))</f>
        <v>0</v>
      </c>
      <c r="BC709" s="161">
        <f>IF(A18taxstdlife="n/a","n/a",IF(BC$3&gt;(A18taxstdlife+$E709),((Input!$M$160+Input!$M$126)*$M$7)-SUM($M709:BB709),((Input!$M$160+Input!$M$126)*$M$7)/A18taxstdlife))</f>
        <v>0</v>
      </c>
      <c r="BD709" s="161">
        <f>IF(A18taxstdlife="n/a","n/a",IF(BD$3&gt;(A18taxstdlife+$E709),((Input!$M$160+Input!$M$126)*$M$7)-SUM($M709:BC709),((Input!$M$160+Input!$M$126)*$M$7)/A18taxstdlife))</f>
        <v>0</v>
      </c>
      <c r="BE709" s="161">
        <f>IF(A18taxstdlife="n/a","n/a",IF(BE$3&gt;(A18taxstdlife+$E709),((Input!$M$160+Input!$M$126)*$M$7)-SUM($M709:BD709),((Input!$M$160+Input!$M$126)*$M$7)/A18taxstdlife))</f>
        <v>0</v>
      </c>
      <c r="BF709" s="161">
        <f>IF(A18taxstdlife="n/a","n/a",IF(BF$3&gt;(A18taxstdlife+$E709),((Input!$M$160+Input!$M$126)*$M$7)-SUM($M709:BE709),((Input!$M$160+Input!$M$126)*$M$7)/A18taxstdlife))</f>
        <v>0</v>
      </c>
      <c r="BG709" s="161">
        <f>IF(A18taxstdlife="n/a","n/a",IF(BG$3&gt;(A18taxstdlife+$E709),((Input!$M$160+Input!$M$126)*$M$7)-SUM($M709:BF709),((Input!$M$160+Input!$M$126)*$M$7)/A18taxstdlife))</f>
        <v>0</v>
      </c>
      <c r="BH709" s="161">
        <f>IF(A18taxstdlife="n/a","n/a",IF(BH$3&gt;(A18taxstdlife+$E709),((Input!$M$160+Input!$M$126)*$M$7)-SUM($M709:BG709),((Input!$M$160+Input!$M$126)*$M$7)/A18taxstdlife))</f>
        <v>0</v>
      </c>
      <c r="BI709" s="161">
        <f>IF(A18taxstdlife="n/a","n/a",IF(BI$3&gt;(A18taxstdlife+$E709),((Input!$M$160+Input!$M$126)*$M$7)-SUM($M709:BH709),((Input!$M$160+Input!$M$126)*$M$7)/A18taxstdlife))</f>
        <v>0</v>
      </c>
      <c r="BJ709" s="19"/>
      <c r="BK709" s="1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s="5" customFormat="1" hidden="1" outlineLevel="2" x14ac:dyDescent="0.2">
      <c r="A710" s="19"/>
      <c r="B710" s="19"/>
      <c r="C710" s="35"/>
      <c r="D710" s="469"/>
      <c r="E710" s="281">
        <v>8</v>
      </c>
      <c r="F710" s="37"/>
      <c r="G710" s="305"/>
      <c r="H710" s="307"/>
      <c r="I710" s="307"/>
      <c r="J710" s="307"/>
      <c r="K710" s="307"/>
      <c r="L710" s="307"/>
      <c r="M710" s="307"/>
      <c r="N710" s="306"/>
      <c r="O710" s="161">
        <f>IF(A18taxstdlife="n/a","n/a",IF(O$3&gt;(A18taxstdlife+$E710),((Input!$N$160+Input!$N$126)*$N$7)-SUM($N710:N710),((Input!$N$160+Input!$N$126)*$N$7)/A18taxstdlife))</f>
        <v>0</v>
      </c>
      <c r="P710" s="161">
        <f>IF(A18taxstdlife="n/a","n/a",IF(P$3&gt;(A18taxstdlife+$E710),((Input!$N$160+Input!$N$126)*$N$7)-SUM($N710:O710),((Input!$N$160+Input!$N$126)*$N$7)/A18taxstdlife))</f>
        <v>0</v>
      </c>
      <c r="Q710" s="161">
        <f>IF(A18taxstdlife="n/a","n/a",IF(Q$3&gt;(A18taxstdlife+$E710),((Input!$N$160+Input!$N$126)*$N$7)-SUM($N710:P710),((Input!$N$160+Input!$N$126)*$N$7)/A18taxstdlife))</f>
        <v>0</v>
      </c>
      <c r="R710" s="161">
        <f>IF(A18taxstdlife="n/a","n/a",IF(R$3&gt;(A18taxstdlife+$E710),((Input!$N$160+Input!$N$126)*$N$7)-SUM($N710:Q710),((Input!$N$160+Input!$N$126)*$N$7)/A18taxstdlife))</f>
        <v>0</v>
      </c>
      <c r="S710" s="161">
        <f>IF(A18taxstdlife="n/a","n/a",IF(S$3&gt;(A18taxstdlife+$E710),((Input!$N$160+Input!$N$126)*$N$7)-SUM($N710:R710),((Input!$N$160+Input!$N$126)*$N$7)/A18taxstdlife))</f>
        <v>0</v>
      </c>
      <c r="T710" s="161">
        <f>IF(A18taxstdlife="n/a","n/a",IF(T$3&gt;(A18taxstdlife+$E710),((Input!$N$160+Input!$N$126)*$N$7)-SUM($N710:S710),((Input!$N$160+Input!$N$126)*$N$7)/A18taxstdlife))</f>
        <v>0</v>
      </c>
      <c r="U710" s="161">
        <f>IF(A18taxstdlife="n/a","n/a",IF(U$3&gt;(A18taxstdlife+$E710),((Input!$N$160+Input!$N$126)*$N$7)-SUM($N710:T710),((Input!$N$160+Input!$N$126)*$N$7)/A18taxstdlife))</f>
        <v>0</v>
      </c>
      <c r="V710" s="161">
        <f>IF(A18taxstdlife="n/a","n/a",IF(V$3&gt;(A18taxstdlife+$E710),((Input!$N$160+Input!$N$126)*$N$7)-SUM($N710:U710),((Input!$N$160+Input!$N$126)*$N$7)/A18taxstdlife))</f>
        <v>0</v>
      </c>
      <c r="W710" s="161">
        <f>IF(A18taxstdlife="n/a","n/a",IF(W$3&gt;(A18taxstdlife+$E710),((Input!$N$160+Input!$N$126)*$N$7)-SUM($N710:V710),((Input!$N$160+Input!$N$126)*$N$7)/A18taxstdlife))</f>
        <v>0</v>
      </c>
      <c r="X710" s="161">
        <f>IF(A18taxstdlife="n/a","n/a",IF(X$3&gt;(A18taxstdlife+$E710),((Input!$N$160+Input!$N$126)*$N$7)-SUM($N710:W710),((Input!$N$160+Input!$N$126)*$N$7)/A18taxstdlife))</f>
        <v>0</v>
      </c>
      <c r="Y710" s="161">
        <f>IF(A18taxstdlife="n/a","n/a",IF(Y$3&gt;(A18taxstdlife+$E710),((Input!$N$160+Input!$N$126)*$N$7)-SUM($N710:X710),((Input!$N$160+Input!$N$126)*$N$7)/A18taxstdlife))</f>
        <v>0</v>
      </c>
      <c r="Z710" s="161">
        <f>IF(A18taxstdlife="n/a","n/a",IF(Z$3&gt;(A18taxstdlife+$E710),((Input!$N$160+Input!$N$126)*$N$7)-SUM($N710:Y710),((Input!$N$160+Input!$N$126)*$N$7)/A18taxstdlife))</f>
        <v>0</v>
      </c>
      <c r="AA710" s="161">
        <f>IF(A18taxstdlife="n/a","n/a",IF(AA$3&gt;(A18taxstdlife+$E710),((Input!$N$160+Input!$N$126)*$N$7)-SUM($N710:Z710),((Input!$N$160+Input!$N$126)*$N$7)/A18taxstdlife))</f>
        <v>0</v>
      </c>
      <c r="AB710" s="161">
        <f>IF(A18taxstdlife="n/a","n/a",IF(AB$3&gt;(A18taxstdlife+$E710),((Input!$N$160+Input!$N$126)*$N$7)-SUM($N710:AA710),((Input!$N$160+Input!$N$126)*$N$7)/A18taxstdlife))</f>
        <v>0</v>
      </c>
      <c r="AC710" s="161">
        <f>IF(A18taxstdlife="n/a","n/a",IF(AC$3&gt;(A18taxstdlife+$E710),((Input!$N$160+Input!$N$126)*$N$7)-SUM($N710:AB710),((Input!$N$160+Input!$N$126)*$N$7)/A18taxstdlife))</f>
        <v>0</v>
      </c>
      <c r="AD710" s="161">
        <f>IF(A18taxstdlife="n/a","n/a",IF(AD$3&gt;(A18taxstdlife+$E710),((Input!$N$160+Input!$N$126)*$N$7)-SUM($N710:AC710),((Input!$N$160+Input!$N$126)*$N$7)/A18taxstdlife))</f>
        <v>0</v>
      </c>
      <c r="AE710" s="161">
        <f>IF(A18taxstdlife="n/a","n/a",IF(AE$3&gt;(A18taxstdlife+$E710),((Input!$N$160+Input!$N$126)*$N$7)-SUM($N710:AD710),((Input!$N$160+Input!$N$126)*$N$7)/A18taxstdlife))</f>
        <v>0</v>
      </c>
      <c r="AF710" s="161">
        <f>IF(A18taxstdlife="n/a","n/a",IF(AF$3&gt;(A18taxstdlife+$E710),((Input!$N$160+Input!$N$126)*$N$7)-SUM($N710:AE710),((Input!$N$160+Input!$N$126)*$N$7)/A18taxstdlife))</f>
        <v>0</v>
      </c>
      <c r="AG710" s="161">
        <f>IF(A18taxstdlife="n/a","n/a",IF(AG$3&gt;(A18taxstdlife+$E710),((Input!$N$160+Input!$N$126)*$N$7)-SUM($N710:AF710),((Input!$N$160+Input!$N$126)*$N$7)/A18taxstdlife))</f>
        <v>0</v>
      </c>
      <c r="AH710" s="161">
        <f>IF(A18taxstdlife="n/a","n/a",IF(AH$3&gt;(A18taxstdlife+$E710),((Input!$N$160+Input!$N$126)*$N$7)-SUM($N710:AG710),((Input!$N$160+Input!$N$126)*$N$7)/A18taxstdlife))</f>
        <v>0</v>
      </c>
      <c r="AI710" s="161">
        <f>IF(A18taxstdlife="n/a","n/a",IF(AI$3&gt;(A18taxstdlife+$E710),((Input!$N$160+Input!$N$126)*$N$7)-SUM($N710:AH710),((Input!$N$160+Input!$N$126)*$N$7)/A18taxstdlife))</f>
        <v>0</v>
      </c>
      <c r="AJ710" s="161">
        <f>IF(A18taxstdlife="n/a","n/a",IF(AJ$3&gt;(A18taxstdlife+$E710),((Input!$N$160+Input!$N$126)*$N$7)-SUM($N710:AI710),((Input!$N$160+Input!$N$126)*$N$7)/A18taxstdlife))</f>
        <v>0</v>
      </c>
      <c r="AK710" s="161">
        <f>IF(A18taxstdlife="n/a","n/a",IF(AK$3&gt;(A18taxstdlife+$E710),((Input!$N$160+Input!$N$126)*$N$7)-SUM($N710:AJ710),((Input!$N$160+Input!$N$126)*$N$7)/A18taxstdlife))</f>
        <v>0</v>
      </c>
      <c r="AL710" s="161">
        <f>IF(A18taxstdlife="n/a","n/a",IF(AL$3&gt;(A18taxstdlife+$E710),((Input!$N$160+Input!$N$126)*$N$7)-SUM($N710:AK710),((Input!$N$160+Input!$N$126)*$N$7)/A18taxstdlife))</f>
        <v>0</v>
      </c>
      <c r="AM710" s="161">
        <f>IF(A18taxstdlife="n/a","n/a",IF(AM$3&gt;(A18taxstdlife+$E710),((Input!$N$160+Input!$N$126)*$N$7)-SUM($N710:AL710),((Input!$N$160+Input!$N$126)*$N$7)/A18taxstdlife))</f>
        <v>0</v>
      </c>
      <c r="AN710" s="161">
        <f>IF(A18taxstdlife="n/a","n/a",IF(AN$3&gt;(A18taxstdlife+$E710),((Input!$N$160+Input!$N$126)*$N$7)-SUM($N710:AM710),((Input!$N$160+Input!$N$126)*$N$7)/A18taxstdlife))</f>
        <v>0</v>
      </c>
      <c r="AO710" s="161">
        <f>IF(A18taxstdlife="n/a","n/a",IF(AO$3&gt;(A18taxstdlife+$E710),((Input!$N$160+Input!$N$126)*$N$7)-SUM($N710:AN710),((Input!$N$160+Input!$N$126)*$N$7)/A18taxstdlife))</f>
        <v>0</v>
      </c>
      <c r="AP710" s="161">
        <f>IF(A18taxstdlife="n/a","n/a",IF(AP$3&gt;(A18taxstdlife+$E710),((Input!$N$160+Input!$N$126)*$N$7)-SUM($N710:AO710),((Input!$N$160+Input!$N$126)*$N$7)/A18taxstdlife))</f>
        <v>0</v>
      </c>
      <c r="AQ710" s="161">
        <f>IF(A18taxstdlife="n/a","n/a",IF(AQ$3&gt;(A18taxstdlife+$E710),((Input!$N$160+Input!$N$126)*$N$7)-SUM($N710:AP710),((Input!$N$160+Input!$N$126)*$N$7)/A18taxstdlife))</f>
        <v>0</v>
      </c>
      <c r="AR710" s="161">
        <f>IF(A18taxstdlife="n/a","n/a",IF(AR$3&gt;(A18taxstdlife+$E710),((Input!$N$160+Input!$N$126)*$N$7)-SUM($N710:AQ710),((Input!$N$160+Input!$N$126)*$N$7)/A18taxstdlife))</f>
        <v>0</v>
      </c>
      <c r="AS710" s="161">
        <f>IF(A18taxstdlife="n/a","n/a",IF(AS$3&gt;(A18taxstdlife+$E710),((Input!$N$160+Input!$N$126)*$N$7)-SUM($N710:AR710),((Input!$N$160+Input!$N$126)*$N$7)/A18taxstdlife))</f>
        <v>0</v>
      </c>
      <c r="AT710" s="161">
        <f>IF(A18taxstdlife="n/a","n/a",IF(AT$3&gt;(A18taxstdlife+$E710),((Input!$N$160+Input!$N$126)*$N$7)-SUM($N710:AS710),((Input!$N$160+Input!$N$126)*$N$7)/A18taxstdlife))</f>
        <v>0</v>
      </c>
      <c r="AU710" s="161">
        <f>IF(A18taxstdlife="n/a","n/a",IF(AU$3&gt;(A18taxstdlife+$E710),((Input!$N$160+Input!$N$126)*$N$7)-SUM($N710:AT710),((Input!$N$160+Input!$N$126)*$N$7)/A18taxstdlife))</f>
        <v>0</v>
      </c>
      <c r="AV710" s="161">
        <f>IF(A18taxstdlife="n/a","n/a",IF(AV$3&gt;(A18taxstdlife+$E710),((Input!$N$160+Input!$N$126)*$N$7)-SUM($N710:AU710),((Input!$N$160+Input!$N$126)*$N$7)/A18taxstdlife))</f>
        <v>0</v>
      </c>
      <c r="AW710" s="161">
        <f>IF(A18taxstdlife="n/a","n/a",IF(AW$3&gt;(A18taxstdlife+$E710),((Input!$N$160+Input!$N$126)*$N$7)-SUM($N710:AV710),((Input!$N$160+Input!$N$126)*$N$7)/A18taxstdlife))</f>
        <v>0</v>
      </c>
      <c r="AX710" s="161">
        <f>IF(A18taxstdlife="n/a","n/a",IF(AX$3&gt;(A18taxstdlife+$E710),((Input!$N$160+Input!$N$126)*$N$7)-SUM($N710:AW710),((Input!$N$160+Input!$N$126)*$N$7)/A18taxstdlife))</f>
        <v>0</v>
      </c>
      <c r="AY710" s="161">
        <f>IF(A18taxstdlife="n/a","n/a",IF(AY$3&gt;(A18taxstdlife+$E710),((Input!$N$160+Input!$N$126)*$N$7)-SUM($N710:AX710),((Input!$N$160+Input!$N$126)*$N$7)/A18taxstdlife))</f>
        <v>0</v>
      </c>
      <c r="AZ710" s="161">
        <f>IF(A18taxstdlife="n/a","n/a",IF(AZ$3&gt;(A18taxstdlife+$E710),((Input!$N$160+Input!$N$126)*$N$7)-SUM($N710:AY710),((Input!$N$160+Input!$N$126)*$N$7)/A18taxstdlife))</f>
        <v>0</v>
      </c>
      <c r="BA710" s="161">
        <f>IF(A18taxstdlife="n/a","n/a",IF(BA$3&gt;(A18taxstdlife+$E710),((Input!$N$160+Input!$N$126)*$N$7)-SUM($N710:AZ710),((Input!$N$160+Input!$N$126)*$N$7)/A18taxstdlife))</f>
        <v>0</v>
      </c>
      <c r="BB710" s="161">
        <f>IF(A18taxstdlife="n/a","n/a",IF(BB$3&gt;(A18taxstdlife+$E710),((Input!$N$160+Input!$N$126)*$N$7)-SUM($N710:BA710),((Input!$N$160+Input!$N$126)*$N$7)/A18taxstdlife))</f>
        <v>0</v>
      </c>
      <c r="BC710" s="161">
        <f>IF(A18taxstdlife="n/a","n/a",IF(BC$3&gt;(A18taxstdlife+$E710),((Input!$N$160+Input!$N$126)*$N$7)-SUM($N710:BB710),((Input!$N$160+Input!$N$126)*$N$7)/A18taxstdlife))</f>
        <v>0</v>
      </c>
      <c r="BD710" s="161">
        <f>IF(A18taxstdlife="n/a","n/a",IF(BD$3&gt;(A18taxstdlife+$E710),((Input!$N$160+Input!$N$126)*$N$7)-SUM($N710:BC710),((Input!$N$160+Input!$N$126)*$N$7)/A18taxstdlife))</f>
        <v>0</v>
      </c>
      <c r="BE710" s="161">
        <f>IF(A18taxstdlife="n/a","n/a",IF(BE$3&gt;(A18taxstdlife+$E710),((Input!$N$160+Input!$N$126)*$N$7)-SUM($N710:BD710),((Input!$N$160+Input!$N$126)*$N$7)/A18taxstdlife))</f>
        <v>0</v>
      </c>
      <c r="BF710" s="161">
        <f>IF(A18taxstdlife="n/a","n/a",IF(BF$3&gt;(A18taxstdlife+$E710),((Input!$N$160+Input!$N$126)*$N$7)-SUM($N710:BE710),((Input!$N$160+Input!$N$126)*$N$7)/A18taxstdlife))</f>
        <v>0</v>
      </c>
      <c r="BG710" s="161">
        <f>IF(A18taxstdlife="n/a","n/a",IF(BG$3&gt;(A18taxstdlife+$E710),((Input!$N$160+Input!$N$126)*$N$7)-SUM($N710:BF710),((Input!$N$160+Input!$N$126)*$N$7)/A18taxstdlife))</f>
        <v>0</v>
      </c>
      <c r="BH710" s="161">
        <f>IF(A18taxstdlife="n/a","n/a",IF(BH$3&gt;(A18taxstdlife+$E710),((Input!$N$160+Input!$N$126)*$N$7)-SUM($N710:BG710),((Input!$N$160+Input!$N$126)*$N$7)/A18taxstdlife))</f>
        <v>0</v>
      </c>
      <c r="BI710" s="161">
        <f>IF(A18taxstdlife="n/a","n/a",IF(BI$3&gt;(A18taxstdlife+$E710),((Input!$N$160+Input!$N$126)*$N$7)-SUM($N710:BH710),((Input!$N$160+Input!$N$126)*$N$7)/A18taxstdlife))</f>
        <v>0</v>
      </c>
      <c r="BJ710" s="19"/>
      <c r="BK710" s="19"/>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s="5" customFormat="1" hidden="1" outlineLevel="2" x14ac:dyDescent="0.2">
      <c r="A711" s="19"/>
      <c r="B711" s="19"/>
      <c r="C711" s="35"/>
      <c r="D711" s="469"/>
      <c r="E711" s="281">
        <v>9</v>
      </c>
      <c r="F711" s="37"/>
      <c r="G711" s="305"/>
      <c r="H711" s="307"/>
      <c r="I711" s="307"/>
      <c r="J711" s="307"/>
      <c r="K711" s="307"/>
      <c r="L711" s="307"/>
      <c r="M711" s="307"/>
      <c r="N711" s="307"/>
      <c r="O711" s="306"/>
      <c r="P711" s="161">
        <f>IF(A18taxstdlife="n/a","n/a",IF(P$3&gt;(A18taxstdlife+$E711),((Input!$O$160+Input!$O$126)*$O$7)-SUM($O711:O711),((Input!$O$160+Input!$O$126)*$O$7)/A18taxstdlife))</f>
        <v>0</v>
      </c>
      <c r="Q711" s="161">
        <f>IF(A18taxstdlife="n/a","n/a",IF(Q$3&gt;(A18taxstdlife+$E711),((Input!$O$160+Input!$O$126)*$O$7)-SUM($O711:P711),((Input!$O$160+Input!$O$126)*$O$7)/A18taxstdlife))</f>
        <v>0</v>
      </c>
      <c r="R711" s="161">
        <f>IF(A18taxstdlife="n/a","n/a",IF(R$3&gt;(A18taxstdlife+$E711),((Input!$O$160+Input!$O$126)*$O$7)-SUM($O711:Q711),((Input!$O$160+Input!$O$126)*$O$7)/A18taxstdlife))</f>
        <v>0</v>
      </c>
      <c r="S711" s="161">
        <f>IF(A18taxstdlife="n/a","n/a",IF(S$3&gt;(A18taxstdlife+$E711),((Input!$O$160+Input!$O$126)*$O$7)-SUM($O711:R711),((Input!$O$160+Input!$O$126)*$O$7)/A18taxstdlife))</f>
        <v>0</v>
      </c>
      <c r="T711" s="161">
        <f>IF(A18taxstdlife="n/a","n/a",IF(T$3&gt;(A18taxstdlife+$E711),((Input!$O$160+Input!$O$126)*$O$7)-SUM($O711:S711),((Input!$O$160+Input!$O$126)*$O$7)/A18taxstdlife))</f>
        <v>0</v>
      </c>
      <c r="U711" s="161">
        <f>IF(A18taxstdlife="n/a","n/a",IF(U$3&gt;(A18taxstdlife+$E711),((Input!$O$160+Input!$O$126)*$O$7)-SUM($O711:T711),((Input!$O$160+Input!$O$126)*$O$7)/A18taxstdlife))</f>
        <v>0</v>
      </c>
      <c r="V711" s="161">
        <f>IF(A18taxstdlife="n/a","n/a",IF(V$3&gt;(A18taxstdlife+$E711),((Input!$O$160+Input!$O$126)*$O$7)-SUM($O711:U711),((Input!$O$160+Input!$O$126)*$O$7)/A18taxstdlife))</f>
        <v>0</v>
      </c>
      <c r="W711" s="161">
        <f>IF(A18taxstdlife="n/a","n/a",IF(W$3&gt;(A18taxstdlife+$E711),((Input!$O$160+Input!$O$126)*$O$7)-SUM($O711:V711),((Input!$O$160+Input!$O$126)*$O$7)/A18taxstdlife))</f>
        <v>0</v>
      </c>
      <c r="X711" s="161">
        <f>IF(A18taxstdlife="n/a","n/a",IF(X$3&gt;(A18taxstdlife+$E711),((Input!$O$160+Input!$O$126)*$O$7)-SUM($O711:W711),((Input!$O$160+Input!$O$126)*$O$7)/A18taxstdlife))</f>
        <v>0</v>
      </c>
      <c r="Y711" s="161">
        <f>IF(A18taxstdlife="n/a","n/a",IF(Y$3&gt;(A18taxstdlife+$E711),((Input!$O$160+Input!$O$126)*$O$7)-SUM($O711:X711),((Input!$O$160+Input!$O$126)*$O$7)/A18taxstdlife))</f>
        <v>0</v>
      </c>
      <c r="Z711" s="161">
        <f>IF(A18taxstdlife="n/a","n/a",IF(Z$3&gt;(A18taxstdlife+$E711),((Input!$O$160+Input!$O$126)*$O$7)-SUM($O711:Y711),((Input!$O$160+Input!$O$126)*$O$7)/A18taxstdlife))</f>
        <v>0</v>
      </c>
      <c r="AA711" s="161">
        <f>IF(A18taxstdlife="n/a","n/a",IF(AA$3&gt;(A18taxstdlife+$E711),((Input!$O$160+Input!$O$126)*$O$7)-SUM($O711:Z711),((Input!$O$160+Input!$O$126)*$O$7)/A18taxstdlife))</f>
        <v>0</v>
      </c>
      <c r="AB711" s="161">
        <f>IF(A18taxstdlife="n/a","n/a",IF(AB$3&gt;(A18taxstdlife+$E711),((Input!$O$160+Input!$O$126)*$O$7)-SUM($O711:AA711),((Input!$O$160+Input!$O$126)*$O$7)/A18taxstdlife))</f>
        <v>0</v>
      </c>
      <c r="AC711" s="161">
        <f>IF(A18taxstdlife="n/a","n/a",IF(AC$3&gt;(A18taxstdlife+$E711),((Input!$O$160+Input!$O$126)*$O$7)-SUM($O711:AB711),((Input!$O$160+Input!$O$126)*$O$7)/A18taxstdlife))</f>
        <v>0</v>
      </c>
      <c r="AD711" s="161">
        <f>IF(A18taxstdlife="n/a","n/a",IF(AD$3&gt;(A18taxstdlife+$E711),((Input!$O$160+Input!$O$126)*$O$7)-SUM($O711:AC711),((Input!$O$160+Input!$O$126)*$O$7)/A18taxstdlife))</f>
        <v>0</v>
      </c>
      <c r="AE711" s="161">
        <f>IF(A18taxstdlife="n/a","n/a",IF(AE$3&gt;(A18taxstdlife+$E711),((Input!$O$160+Input!$O$126)*$O$7)-SUM($O711:AD711),((Input!$O$160+Input!$O$126)*$O$7)/A18taxstdlife))</f>
        <v>0</v>
      </c>
      <c r="AF711" s="161">
        <f>IF(A18taxstdlife="n/a","n/a",IF(AF$3&gt;(A18taxstdlife+$E711),((Input!$O$160+Input!$O$126)*$O$7)-SUM($O711:AE711),((Input!$O$160+Input!$O$126)*$O$7)/A18taxstdlife))</f>
        <v>0</v>
      </c>
      <c r="AG711" s="161">
        <f>IF(A18taxstdlife="n/a","n/a",IF(AG$3&gt;(A18taxstdlife+$E711),((Input!$O$160+Input!$O$126)*$O$7)-SUM($O711:AF711),((Input!$O$160+Input!$O$126)*$O$7)/A18taxstdlife))</f>
        <v>0</v>
      </c>
      <c r="AH711" s="161">
        <f>IF(A18taxstdlife="n/a","n/a",IF(AH$3&gt;(A18taxstdlife+$E711),((Input!$O$160+Input!$O$126)*$O$7)-SUM($O711:AG711),((Input!$O$160+Input!$O$126)*$O$7)/A18taxstdlife))</f>
        <v>0</v>
      </c>
      <c r="AI711" s="161">
        <f>IF(A18taxstdlife="n/a","n/a",IF(AI$3&gt;(A18taxstdlife+$E711),((Input!$O$160+Input!$O$126)*$O$7)-SUM($O711:AH711),((Input!$O$160+Input!$O$126)*$O$7)/A18taxstdlife))</f>
        <v>0</v>
      </c>
      <c r="AJ711" s="161">
        <f>IF(A18taxstdlife="n/a","n/a",IF(AJ$3&gt;(A18taxstdlife+$E711),((Input!$O$160+Input!$O$126)*$O$7)-SUM($O711:AI711),((Input!$O$160+Input!$O$126)*$O$7)/A18taxstdlife))</f>
        <v>0</v>
      </c>
      <c r="AK711" s="161">
        <f>IF(A18taxstdlife="n/a","n/a",IF(AK$3&gt;(A18taxstdlife+$E711),((Input!$O$160+Input!$O$126)*$O$7)-SUM($O711:AJ711),((Input!$O$160+Input!$O$126)*$O$7)/A18taxstdlife))</f>
        <v>0</v>
      </c>
      <c r="AL711" s="161">
        <f>IF(A18taxstdlife="n/a","n/a",IF(AL$3&gt;(A18taxstdlife+$E711),((Input!$O$160+Input!$O$126)*$O$7)-SUM($O711:AK711),((Input!$O$160+Input!$O$126)*$O$7)/A18taxstdlife))</f>
        <v>0</v>
      </c>
      <c r="AM711" s="161">
        <f>IF(A18taxstdlife="n/a","n/a",IF(AM$3&gt;(A18taxstdlife+$E711),((Input!$O$160+Input!$O$126)*$O$7)-SUM($O711:AL711),((Input!$O$160+Input!$O$126)*$O$7)/A18taxstdlife))</f>
        <v>0</v>
      </c>
      <c r="AN711" s="161">
        <f>IF(A18taxstdlife="n/a","n/a",IF(AN$3&gt;(A18taxstdlife+$E711),((Input!$O$160+Input!$O$126)*$O$7)-SUM($O711:AM711),((Input!$O$160+Input!$O$126)*$O$7)/A18taxstdlife))</f>
        <v>0</v>
      </c>
      <c r="AO711" s="161">
        <f>IF(A18taxstdlife="n/a","n/a",IF(AO$3&gt;(A18taxstdlife+$E711),((Input!$O$160+Input!$O$126)*$O$7)-SUM($O711:AN711),((Input!$O$160+Input!$O$126)*$O$7)/A18taxstdlife))</f>
        <v>0</v>
      </c>
      <c r="AP711" s="161">
        <f>IF(A18taxstdlife="n/a","n/a",IF(AP$3&gt;(A18taxstdlife+$E711),((Input!$O$160+Input!$O$126)*$O$7)-SUM($O711:AO711),((Input!$O$160+Input!$O$126)*$O$7)/A18taxstdlife))</f>
        <v>0</v>
      </c>
      <c r="AQ711" s="161">
        <f>IF(A18taxstdlife="n/a","n/a",IF(AQ$3&gt;(A18taxstdlife+$E711),((Input!$O$160+Input!$O$126)*$O$7)-SUM($O711:AP711),((Input!$O$160+Input!$O$126)*$O$7)/A18taxstdlife))</f>
        <v>0</v>
      </c>
      <c r="AR711" s="161">
        <f>IF(A18taxstdlife="n/a","n/a",IF(AR$3&gt;(A18taxstdlife+$E711),((Input!$O$160+Input!$O$126)*$O$7)-SUM($O711:AQ711),((Input!$O$160+Input!$O$126)*$O$7)/A18taxstdlife))</f>
        <v>0</v>
      </c>
      <c r="AS711" s="161">
        <f>IF(A18taxstdlife="n/a","n/a",IF(AS$3&gt;(A18taxstdlife+$E711),((Input!$O$160+Input!$O$126)*$O$7)-SUM($O711:AR711),((Input!$O$160+Input!$O$126)*$O$7)/A18taxstdlife))</f>
        <v>0</v>
      </c>
      <c r="AT711" s="161">
        <f>IF(A18taxstdlife="n/a","n/a",IF(AT$3&gt;(A18taxstdlife+$E711),((Input!$O$160+Input!$O$126)*$O$7)-SUM($O711:AS711),((Input!$O$160+Input!$O$126)*$O$7)/A18taxstdlife))</f>
        <v>0</v>
      </c>
      <c r="AU711" s="161">
        <f>IF(A18taxstdlife="n/a","n/a",IF(AU$3&gt;(A18taxstdlife+$E711),((Input!$O$160+Input!$O$126)*$O$7)-SUM($O711:AT711),((Input!$O$160+Input!$O$126)*$O$7)/A18taxstdlife))</f>
        <v>0</v>
      </c>
      <c r="AV711" s="161">
        <f>IF(A18taxstdlife="n/a","n/a",IF(AV$3&gt;(A18taxstdlife+$E711),((Input!$O$160+Input!$O$126)*$O$7)-SUM($O711:AU711),((Input!$O$160+Input!$O$126)*$O$7)/A18taxstdlife))</f>
        <v>0</v>
      </c>
      <c r="AW711" s="161">
        <f>IF(A18taxstdlife="n/a","n/a",IF(AW$3&gt;(A18taxstdlife+$E711),((Input!$O$160+Input!$O$126)*$O$7)-SUM($O711:AV711),((Input!$O$160+Input!$O$126)*$O$7)/A18taxstdlife))</f>
        <v>0</v>
      </c>
      <c r="AX711" s="161">
        <f>IF(A18taxstdlife="n/a","n/a",IF(AX$3&gt;(A18taxstdlife+$E711),((Input!$O$160+Input!$O$126)*$O$7)-SUM($O711:AW711),((Input!$O$160+Input!$O$126)*$O$7)/A18taxstdlife))</f>
        <v>0</v>
      </c>
      <c r="AY711" s="161">
        <f>IF(A18taxstdlife="n/a","n/a",IF(AY$3&gt;(A18taxstdlife+$E711),((Input!$O$160+Input!$O$126)*$O$7)-SUM($O711:AX711),((Input!$O$160+Input!$O$126)*$O$7)/A18taxstdlife))</f>
        <v>0</v>
      </c>
      <c r="AZ711" s="161">
        <f>IF(A18taxstdlife="n/a","n/a",IF(AZ$3&gt;(A18taxstdlife+$E711),((Input!$O$160+Input!$O$126)*$O$7)-SUM($O711:AY711),((Input!$O$160+Input!$O$126)*$O$7)/A18taxstdlife))</f>
        <v>0</v>
      </c>
      <c r="BA711" s="161">
        <f>IF(A18taxstdlife="n/a","n/a",IF(BA$3&gt;(A18taxstdlife+$E711),((Input!$O$160+Input!$O$126)*$O$7)-SUM($O711:AZ711),((Input!$O$160+Input!$O$126)*$O$7)/A18taxstdlife))</f>
        <v>0</v>
      </c>
      <c r="BB711" s="161">
        <f>IF(A18taxstdlife="n/a","n/a",IF(BB$3&gt;(A18taxstdlife+$E711),((Input!$O$160+Input!$O$126)*$O$7)-SUM($O711:BA711),((Input!$O$160+Input!$O$126)*$O$7)/A18taxstdlife))</f>
        <v>0</v>
      </c>
      <c r="BC711" s="161">
        <f>IF(A18taxstdlife="n/a","n/a",IF(BC$3&gt;(A18taxstdlife+$E711),((Input!$O$160+Input!$O$126)*$O$7)-SUM($O711:BB711),((Input!$O$160+Input!$O$126)*$O$7)/A18taxstdlife))</f>
        <v>0</v>
      </c>
      <c r="BD711" s="161">
        <f>IF(A18taxstdlife="n/a","n/a",IF(BD$3&gt;(A18taxstdlife+$E711),((Input!$O$160+Input!$O$126)*$O$7)-SUM($O711:BC711),((Input!$O$160+Input!$O$126)*$O$7)/A18taxstdlife))</f>
        <v>0</v>
      </c>
      <c r="BE711" s="161">
        <f>IF(A18taxstdlife="n/a","n/a",IF(BE$3&gt;(A18taxstdlife+$E711),((Input!$O$160+Input!$O$126)*$O$7)-SUM($O711:BD711),((Input!$O$160+Input!$O$126)*$O$7)/A18taxstdlife))</f>
        <v>0</v>
      </c>
      <c r="BF711" s="161">
        <f>IF(A18taxstdlife="n/a","n/a",IF(BF$3&gt;(A18taxstdlife+$E711),((Input!$O$160+Input!$O$126)*$O$7)-SUM($O711:BE711),((Input!$O$160+Input!$O$126)*$O$7)/A18taxstdlife))</f>
        <v>0</v>
      </c>
      <c r="BG711" s="161">
        <f>IF(A18taxstdlife="n/a","n/a",IF(BG$3&gt;(A18taxstdlife+$E711),((Input!$O$160+Input!$O$126)*$O$7)-SUM($O711:BF711),((Input!$O$160+Input!$O$126)*$O$7)/A18taxstdlife))</f>
        <v>0</v>
      </c>
      <c r="BH711" s="161">
        <f>IF(A18taxstdlife="n/a","n/a",IF(BH$3&gt;(A18taxstdlife+$E711),((Input!$O$160+Input!$O$126)*$O$7)-SUM($O711:BG711),((Input!$O$160+Input!$O$126)*$O$7)/A18taxstdlife))</f>
        <v>0</v>
      </c>
      <c r="BI711" s="161">
        <f>IF(A18taxstdlife="n/a","n/a",IF(BI$3&gt;(A18taxstdlife+$E711),((Input!$O$160+Input!$O$126)*$O$7)-SUM($O711:BH711),((Input!$O$160+Input!$O$126)*$O$7)/A18taxstdlife))</f>
        <v>0</v>
      </c>
      <c r="BJ711" s="19"/>
      <c r="BK711" s="19"/>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s="5" customFormat="1" hidden="1" outlineLevel="2" x14ac:dyDescent="0.2">
      <c r="A712" s="19"/>
      <c r="B712" s="19"/>
      <c r="C712" s="35"/>
      <c r="D712" s="469"/>
      <c r="E712" s="282">
        <v>10</v>
      </c>
      <c r="F712" s="37"/>
      <c r="G712" s="305"/>
      <c r="H712" s="307"/>
      <c r="I712" s="307"/>
      <c r="J712" s="307"/>
      <c r="K712" s="307"/>
      <c r="L712" s="307"/>
      <c r="M712" s="307"/>
      <c r="N712" s="307"/>
      <c r="O712" s="307"/>
      <c r="P712" s="306"/>
      <c r="Q712" s="161">
        <f>IF(A18taxstdlife="n/a","n/a",IF(Q$3&gt;(A18taxstdlife+$E712),((Input!$P$160+Input!$P$126)*$P$7)-SUM($P712:P712),((Input!$P$160+Input!$P$126)*$P$7)/A18taxstdlife))</f>
        <v>0</v>
      </c>
      <c r="R712" s="161">
        <f>IF(A18taxstdlife="n/a","n/a",IF(R$3&gt;(A18taxstdlife+$E712),((Input!$P$160+Input!$P$126)*$P$7)-SUM($P712:Q712),((Input!$P$160+Input!$P$126)*$P$7)/A18taxstdlife))</f>
        <v>0</v>
      </c>
      <c r="S712" s="161">
        <f>IF(A18taxstdlife="n/a","n/a",IF(S$3&gt;(A18taxstdlife+$E712),((Input!$P$160+Input!$P$126)*$P$7)-SUM($P712:R712),((Input!$P$160+Input!$P$126)*$P$7)/A18taxstdlife))</f>
        <v>0</v>
      </c>
      <c r="T712" s="161">
        <f>IF(A18taxstdlife="n/a","n/a",IF(T$3&gt;(A18taxstdlife+$E712),((Input!$P$160+Input!$P$126)*$P$7)-SUM($P712:S712),((Input!$P$160+Input!$P$126)*$P$7)/A18taxstdlife))</f>
        <v>0</v>
      </c>
      <c r="U712" s="161">
        <f>IF(A18taxstdlife="n/a","n/a",IF(U$3&gt;(A18taxstdlife+$E712),((Input!$P$160+Input!$P$126)*$P$7)-SUM($P712:T712),((Input!$P$160+Input!$P$126)*$P$7)/A18taxstdlife))</f>
        <v>0</v>
      </c>
      <c r="V712" s="161">
        <f>IF(A18taxstdlife="n/a","n/a",IF(V$3&gt;(A18taxstdlife+$E712),((Input!$P$160+Input!$P$126)*$P$7)-SUM($P712:U712),((Input!$P$160+Input!$P$126)*$P$7)/A18taxstdlife))</f>
        <v>0</v>
      </c>
      <c r="W712" s="161">
        <f>IF(A18taxstdlife="n/a","n/a",IF(W$3&gt;(A18taxstdlife+$E712),((Input!$P$160+Input!$P$126)*$P$7)-SUM($P712:V712),((Input!$P$160+Input!$P$126)*$P$7)/A18taxstdlife))</f>
        <v>0</v>
      </c>
      <c r="X712" s="161">
        <f>IF(A18taxstdlife="n/a","n/a",IF(X$3&gt;(A18taxstdlife+$E712),((Input!$P$160+Input!$P$126)*$P$7)-SUM($P712:W712),((Input!$P$160+Input!$P$126)*$P$7)/A18taxstdlife))</f>
        <v>0</v>
      </c>
      <c r="Y712" s="161">
        <f>IF(A18taxstdlife="n/a","n/a",IF(Y$3&gt;(A18taxstdlife+$E712),((Input!$P$160+Input!$P$126)*$P$7)-SUM($P712:X712),((Input!$P$160+Input!$P$126)*$P$7)/A18taxstdlife))</f>
        <v>0</v>
      </c>
      <c r="Z712" s="161">
        <f>IF(A18taxstdlife="n/a","n/a",IF(Z$3&gt;(A18taxstdlife+$E712),((Input!$P$160+Input!$P$126)*$P$7)-SUM($P712:Y712),((Input!$P$160+Input!$P$126)*$P$7)/A18taxstdlife))</f>
        <v>0</v>
      </c>
      <c r="AA712" s="161">
        <f>IF(A18taxstdlife="n/a","n/a",IF(AA$3&gt;(A18taxstdlife+$E712),((Input!$P$160+Input!$P$126)*$P$7)-SUM($P712:Z712),((Input!$P$160+Input!$P$126)*$P$7)/A18taxstdlife))</f>
        <v>0</v>
      </c>
      <c r="AB712" s="161">
        <f>IF(A18taxstdlife="n/a","n/a",IF(AB$3&gt;(A18taxstdlife+$E712),((Input!$P$160+Input!$P$126)*$P$7)-SUM($P712:AA712),((Input!$P$160+Input!$P$126)*$P$7)/A18taxstdlife))</f>
        <v>0</v>
      </c>
      <c r="AC712" s="161">
        <f>IF(A18taxstdlife="n/a","n/a",IF(AC$3&gt;(A18taxstdlife+$E712),((Input!$P$160+Input!$P$126)*$P$7)-SUM($P712:AB712),((Input!$P$160+Input!$P$126)*$P$7)/A18taxstdlife))</f>
        <v>0</v>
      </c>
      <c r="AD712" s="161">
        <f>IF(A18taxstdlife="n/a","n/a",IF(AD$3&gt;(A18taxstdlife+$E712),((Input!$P$160+Input!$P$126)*$P$7)-SUM($P712:AC712),((Input!$P$160+Input!$P$126)*$P$7)/A18taxstdlife))</f>
        <v>0</v>
      </c>
      <c r="AE712" s="161">
        <f>IF(A18taxstdlife="n/a","n/a",IF(AE$3&gt;(A18taxstdlife+$E712),((Input!$P$160+Input!$P$126)*$P$7)-SUM($P712:AD712),((Input!$P$160+Input!$P$126)*$P$7)/A18taxstdlife))</f>
        <v>0</v>
      </c>
      <c r="AF712" s="161">
        <f>IF(A18taxstdlife="n/a","n/a",IF(AF$3&gt;(A18taxstdlife+$E712),((Input!$P$160+Input!$P$126)*$P$7)-SUM($P712:AE712),((Input!$P$160+Input!$P$126)*$P$7)/A18taxstdlife))</f>
        <v>0</v>
      </c>
      <c r="AG712" s="161">
        <f>IF(A18taxstdlife="n/a","n/a",IF(AG$3&gt;(A18taxstdlife+$E712),((Input!$P$160+Input!$P$126)*$P$7)-SUM($P712:AF712),((Input!$P$160+Input!$P$126)*$P$7)/A18taxstdlife))</f>
        <v>0</v>
      </c>
      <c r="AH712" s="161">
        <f>IF(A18taxstdlife="n/a","n/a",IF(AH$3&gt;(A18taxstdlife+$E712),((Input!$P$160+Input!$P$126)*$P$7)-SUM($P712:AG712),((Input!$P$160+Input!$P$126)*$P$7)/A18taxstdlife))</f>
        <v>0</v>
      </c>
      <c r="AI712" s="161">
        <f>IF(A18taxstdlife="n/a","n/a",IF(AI$3&gt;(A18taxstdlife+$E712),((Input!$P$160+Input!$P$126)*$P$7)-SUM($P712:AH712),((Input!$P$160+Input!$P$126)*$P$7)/A18taxstdlife))</f>
        <v>0</v>
      </c>
      <c r="AJ712" s="161">
        <f>IF(A18taxstdlife="n/a","n/a",IF(AJ$3&gt;(A18taxstdlife+$E712),((Input!$P$160+Input!$P$126)*$P$7)-SUM($P712:AI712),((Input!$P$160+Input!$P$126)*$P$7)/A18taxstdlife))</f>
        <v>0</v>
      </c>
      <c r="AK712" s="161">
        <f>IF(A18taxstdlife="n/a","n/a",IF(AK$3&gt;(A18taxstdlife+$E712),((Input!$P$160+Input!$P$126)*$P$7)-SUM($P712:AJ712),((Input!$P$160+Input!$P$126)*$P$7)/A18taxstdlife))</f>
        <v>0</v>
      </c>
      <c r="AL712" s="161">
        <f>IF(A18taxstdlife="n/a","n/a",IF(AL$3&gt;(A18taxstdlife+$E712),((Input!$P$160+Input!$P$126)*$P$7)-SUM($P712:AK712),((Input!$P$160+Input!$P$126)*$P$7)/A18taxstdlife))</f>
        <v>0</v>
      </c>
      <c r="AM712" s="161">
        <f>IF(A18taxstdlife="n/a","n/a",IF(AM$3&gt;(A18taxstdlife+$E712),((Input!$P$160+Input!$P$126)*$P$7)-SUM($P712:AL712),((Input!$P$160+Input!$P$126)*$P$7)/A18taxstdlife))</f>
        <v>0</v>
      </c>
      <c r="AN712" s="161">
        <f>IF(A18taxstdlife="n/a","n/a",IF(AN$3&gt;(A18taxstdlife+$E712),((Input!$P$160+Input!$P$126)*$P$7)-SUM($P712:AM712),((Input!$P$160+Input!$P$126)*$P$7)/A18taxstdlife))</f>
        <v>0</v>
      </c>
      <c r="AO712" s="161">
        <f>IF(A18taxstdlife="n/a","n/a",IF(AO$3&gt;(A18taxstdlife+$E712),((Input!$P$160+Input!$P$126)*$P$7)-SUM($P712:AN712),((Input!$P$160+Input!$P$126)*$P$7)/A18taxstdlife))</f>
        <v>0</v>
      </c>
      <c r="AP712" s="161">
        <f>IF(A18taxstdlife="n/a","n/a",IF(AP$3&gt;(A18taxstdlife+$E712),((Input!$P$160+Input!$P$126)*$P$7)-SUM($P712:AO712),((Input!$P$160+Input!$P$126)*$P$7)/A18taxstdlife))</f>
        <v>0</v>
      </c>
      <c r="AQ712" s="161">
        <f>IF(A18taxstdlife="n/a","n/a",IF(AQ$3&gt;(A18taxstdlife+$E712),((Input!$P$160+Input!$P$126)*$P$7)-SUM($P712:AP712),((Input!$P$160+Input!$P$126)*$P$7)/A18taxstdlife))</f>
        <v>0</v>
      </c>
      <c r="AR712" s="161">
        <f>IF(A18taxstdlife="n/a","n/a",IF(AR$3&gt;(A18taxstdlife+$E712),((Input!$P$160+Input!$P$126)*$P$7)-SUM($P712:AQ712),((Input!$P$160+Input!$P$126)*$P$7)/A18taxstdlife))</f>
        <v>0</v>
      </c>
      <c r="AS712" s="161">
        <f>IF(A18taxstdlife="n/a","n/a",IF(AS$3&gt;(A18taxstdlife+$E712),((Input!$P$160+Input!$P$126)*$P$7)-SUM($P712:AR712),((Input!$P$160+Input!$P$126)*$P$7)/A18taxstdlife))</f>
        <v>0</v>
      </c>
      <c r="AT712" s="161">
        <f>IF(A18taxstdlife="n/a","n/a",IF(AT$3&gt;(A18taxstdlife+$E712),((Input!$P$160+Input!$P$126)*$P$7)-SUM($P712:AS712),((Input!$P$160+Input!$P$126)*$P$7)/A18taxstdlife))</f>
        <v>0</v>
      </c>
      <c r="AU712" s="161">
        <f>IF(A18taxstdlife="n/a","n/a",IF(AU$3&gt;(A18taxstdlife+$E712),((Input!$P$160+Input!$P$126)*$P$7)-SUM($P712:AT712),((Input!$P$160+Input!$P$126)*$P$7)/A18taxstdlife))</f>
        <v>0</v>
      </c>
      <c r="AV712" s="161">
        <f>IF(A18taxstdlife="n/a","n/a",IF(AV$3&gt;(A18taxstdlife+$E712),((Input!$P$160+Input!$P$126)*$P$7)-SUM($P712:AU712),((Input!$P$160+Input!$P$126)*$P$7)/A18taxstdlife))</f>
        <v>0</v>
      </c>
      <c r="AW712" s="161">
        <f>IF(A18taxstdlife="n/a","n/a",IF(AW$3&gt;(A18taxstdlife+$E712),((Input!$P$160+Input!$P$126)*$P$7)-SUM($P712:AV712),((Input!$P$160+Input!$P$126)*$P$7)/A18taxstdlife))</f>
        <v>0</v>
      </c>
      <c r="AX712" s="161">
        <f>IF(A18taxstdlife="n/a","n/a",IF(AX$3&gt;(A18taxstdlife+$E712),((Input!$P$160+Input!$P$126)*$P$7)-SUM($P712:AW712),((Input!$P$160+Input!$P$126)*$P$7)/A18taxstdlife))</f>
        <v>0</v>
      </c>
      <c r="AY712" s="161">
        <f>IF(A18taxstdlife="n/a","n/a",IF(AY$3&gt;(A18taxstdlife+$E712),((Input!$P$160+Input!$P$126)*$P$7)-SUM($P712:AX712),((Input!$P$160+Input!$P$126)*$P$7)/A18taxstdlife))</f>
        <v>0</v>
      </c>
      <c r="AZ712" s="161">
        <f>IF(A18taxstdlife="n/a","n/a",IF(AZ$3&gt;(A18taxstdlife+$E712),((Input!$P$160+Input!$P$126)*$P$7)-SUM($P712:AY712),((Input!$P$160+Input!$P$126)*$P$7)/A18taxstdlife))</f>
        <v>0</v>
      </c>
      <c r="BA712" s="161">
        <f>IF(A18taxstdlife="n/a","n/a",IF(BA$3&gt;(A18taxstdlife+$E712),((Input!$P$160+Input!$P$126)*$P$7)-SUM($P712:AZ712),((Input!$P$160+Input!$P$126)*$P$7)/A18taxstdlife))</f>
        <v>0</v>
      </c>
      <c r="BB712" s="161">
        <f>IF(A18taxstdlife="n/a","n/a",IF(BB$3&gt;(A18taxstdlife+$E712),((Input!$P$160+Input!$P$126)*$P$7)-SUM($P712:BA712),((Input!$P$160+Input!$P$126)*$P$7)/A18taxstdlife))</f>
        <v>0</v>
      </c>
      <c r="BC712" s="161">
        <f>IF(A18taxstdlife="n/a","n/a",IF(BC$3&gt;(A18taxstdlife+$E712),((Input!$P$160+Input!$P$126)*$P$7)-SUM($P712:BB712),((Input!$P$160+Input!$P$126)*$P$7)/A18taxstdlife))</f>
        <v>0</v>
      </c>
      <c r="BD712" s="161">
        <f>IF(A18taxstdlife="n/a","n/a",IF(BD$3&gt;(A18taxstdlife+$E712),((Input!$P$160+Input!$P$126)*$P$7)-SUM($P712:BC712),((Input!$P$160+Input!$P$126)*$P$7)/A18taxstdlife))</f>
        <v>0</v>
      </c>
      <c r="BE712" s="161">
        <f>IF(A18taxstdlife="n/a","n/a",IF(BE$3&gt;(A18taxstdlife+$E712),((Input!$P$160+Input!$P$126)*$P$7)-SUM($P712:BD712),((Input!$P$160+Input!$P$126)*$P$7)/A18taxstdlife))</f>
        <v>0</v>
      </c>
      <c r="BF712" s="161">
        <f>IF(A18taxstdlife="n/a","n/a",IF(BF$3&gt;(A18taxstdlife+$E712),((Input!$P$160+Input!$P$126)*$P$7)-SUM($P712:BE712),((Input!$P$160+Input!$P$126)*$P$7)/A18taxstdlife))</f>
        <v>0</v>
      </c>
      <c r="BG712" s="161">
        <f>IF(A18taxstdlife="n/a","n/a",IF(BG$3&gt;(A18taxstdlife+$E712),((Input!$P$160+Input!$P$126)*$P$7)-SUM($P712:BF712),((Input!$P$160+Input!$P$126)*$P$7)/A18taxstdlife))</f>
        <v>0</v>
      </c>
      <c r="BH712" s="161">
        <f>IF(A18taxstdlife="n/a","n/a",IF(BH$3&gt;(A18taxstdlife+$E712),((Input!$P$160+Input!$P$126)*$P$7)-SUM($P712:BG712),((Input!$P$160+Input!$P$126)*$P$7)/A18taxstdlife))</f>
        <v>0</v>
      </c>
      <c r="BI712" s="161">
        <f>IF(A18taxstdlife="n/a","n/a",IF(BI$3&gt;(A18taxstdlife+$E712),((Input!$P$160+Input!$P$126)*$P$7)-SUM($P712:BH712),((Input!$P$160+Input!$P$126)*$P$7)/A18taxstdlife))</f>
        <v>0</v>
      </c>
      <c r="BJ712" s="19"/>
      <c r="BK712" s="19"/>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s="5" customFormat="1" hidden="1" outlineLevel="1" x14ac:dyDescent="0.2">
      <c r="A713" s="19"/>
      <c r="B713" s="19"/>
      <c r="C713" s="35" t="str">
        <f>Asset18</f>
        <v>IT systems</v>
      </c>
      <c r="D713" s="19"/>
      <c r="E713" s="19"/>
      <c r="F713" s="32"/>
      <c r="G713" s="156">
        <f t="shared" ref="G713:AL713" si="140">SUM(G701:G712)</f>
        <v>8.0078550530148362</v>
      </c>
      <c r="H713" s="156">
        <f t="shared" si="140"/>
        <v>8.6891200052796194</v>
      </c>
      <c r="I713" s="156">
        <f t="shared" si="140"/>
        <v>6.1587140110095415</v>
      </c>
      <c r="J713" s="156">
        <f t="shared" si="140"/>
        <v>1.7294378047992858</v>
      </c>
      <c r="K713" s="156">
        <f t="shared" si="140"/>
        <v>2.0886524307943373</v>
      </c>
      <c r="L713" s="156">
        <f t="shared" si="140"/>
        <v>1.8022047442210618</v>
      </c>
      <c r="M713" s="156">
        <f t="shared" si="140"/>
        <v>1.440436824615889</v>
      </c>
      <c r="N713" s="156">
        <f t="shared" si="140"/>
        <v>0.75403189168655904</v>
      </c>
      <c r="O713" s="156">
        <f t="shared" si="140"/>
        <v>0.39481726569150766</v>
      </c>
      <c r="P713" s="156">
        <f t="shared" si="140"/>
        <v>0</v>
      </c>
      <c r="Q713" s="156">
        <f t="shared" si="140"/>
        <v>0</v>
      </c>
      <c r="R713" s="156">
        <f t="shared" si="140"/>
        <v>0</v>
      </c>
      <c r="S713" s="156">
        <f t="shared" si="140"/>
        <v>0</v>
      </c>
      <c r="T713" s="156">
        <f t="shared" si="140"/>
        <v>0</v>
      </c>
      <c r="U713" s="156">
        <f t="shared" si="140"/>
        <v>0</v>
      </c>
      <c r="V713" s="156">
        <f t="shared" si="140"/>
        <v>0</v>
      </c>
      <c r="W713" s="156">
        <f t="shared" si="140"/>
        <v>0</v>
      </c>
      <c r="X713" s="156">
        <f t="shared" si="140"/>
        <v>0</v>
      </c>
      <c r="Y713" s="156">
        <f t="shared" si="140"/>
        <v>0</v>
      </c>
      <c r="Z713" s="156">
        <f t="shared" si="140"/>
        <v>0</v>
      </c>
      <c r="AA713" s="156">
        <f t="shared" si="140"/>
        <v>0</v>
      </c>
      <c r="AB713" s="156">
        <f t="shared" si="140"/>
        <v>0</v>
      </c>
      <c r="AC713" s="156">
        <f t="shared" si="140"/>
        <v>0</v>
      </c>
      <c r="AD713" s="156">
        <f t="shared" si="140"/>
        <v>0</v>
      </c>
      <c r="AE713" s="156">
        <f t="shared" si="140"/>
        <v>0</v>
      </c>
      <c r="AF713" s="156">
        <f t="shared" si="140"/>
        <v>0</v>
      </c>
      <c r="AG713" s="156">
        <f t="shared" si="140"/>
        <v>0</v>
      </c>
      <c r="AH713" s="156">
        <f t="shared" si="140"/>
        <v>0</v>
      </c>
      <c r="AI713" s="156">
        <f t="shared" si="140"/>
        <v>0</v>
      </c>
      <c r="AJ713" s="156">
        <f t="shared" si="140"/>
        <v>0</v>
      </c>
      <c r="AK713" s="156">
        <f t="shared" si="140"/>
        <v>0</v>
      </c>
      <c r="AL713" s="156">
        <f t="shared" si="140"/>
        <v>0</v>
      </c>
      <c r="AM713" s="156">
        <f t="shared" ref="AM713:BI713" si="141">SUM(AM701:AM712)</f>
        <v>0</v>
      </c>
      <c r="AN713" s="156">
        <f t="shared" si="141"/>
        <v>0</v>
      </c>
      <c r="AO713" s="156">
        <f t="shared" si="141"/>
        <v>0</v>
      </c>
      <c r="AP713" s="156">
        <f t="shared" si="141"/>
        <v>0</v>
      </c>
      <c r="AQ713" s="156">
        <f t="shared" si="141"/>
        <v>0</v>
      </c>
      <c r="AR713" s="156">
        <f t="shared" si="141"/>
        <v>0</v>
      </c>
      <c r="AS713" s="156">
        <f t="shared" si="141"/>
        <v>0</v>
      </c>
      <c r="AT713" s="156">
        <f t="shared" si="141"/>
        <v>0</v>
      </c>
      <c r="AU713" s="156">
        <f t="shared" si="141"/>
        <v>0</v>
      </c>
      <c r="AV713" s="156">
        <f t="shared" si="141"/>
        <v>0</v>
      </c>
      <c r="AW713" s="156">
        <f t="shared" si="141"/>
        <v>0</v>
      </c>
      <c r="AX713" s="156">
        <f t="shared" si="141"/>
        <v>0</v>
      </c>
      <c r="AY713" s="156">
        <f t="shared" si="141"/>
        <v>0</v>
      </c>
      <c r="AZ713" s="156">
        <f t="shared" si="141"/>
        <v>0</v>
      </c>
      <c r="BA713" s="156">
        <f t="shared" si="141"/>
        <v>0</v>
      </c>
      <c r="BB713" s="156">
        <f t="shared" si="141"/>
        <v>0</v>
      </c>
      <c r="BC713" s="156">
        <f t="shared" si="141"/>
        <v>0</v>
      </c>
      <c r="BD713" s="156">
        <f t="shared" si="141"/>
        <v>0</v>
      </c>
      <c r="BE713" s="156">
        <f t="shared" si="141"/>
        <v>0</v>
      </c>
      <c r="BF713" s="156">
        <f t="shared" si="141"/>
        <v>0</v>
      </c>
      <c r="BG713" s="156">
        <f t="shared" si="141"/>
        <v>0</v>
      </c>
      <c r="BH713" s="156">
        <f t="shared" si="141"/>
        <v>0</v>
      </c>
      <c r="BI713" s="156">
        <f t="shared" si="141"/>
        <v>0</v>
      </c>
      <c r="BJ713" s="19"/>
      <c r="BK713" s="19"/>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s="5" customFormat="1" hidden="1" outlineLevel="2" x14ac:dyDescent="0.2">
      <c r="A714" s="19"/>
      <c r="B714" s="126" t="str">
        <f>C726</f>
        <v>Motor vehicles</v>
      </c>
      <c r="C714" s="43"/>
      <c r="D714" s="44" t="s">
        <v>72</v>
      </c>
      <c r="E714" s="43"/>
      <c r="F714" s="45"/>
      <c r="G714" s="160">
        <f>IF(G$3&gt;A19taxremlife,A19taxvalue-SUM($F714:F714),IF(A19taxremlife="N/A","n/a",A19taxvalue/A19taxremlife))</f>
        <v>0.21048384617576379</v>
      </c>
      <c r="H714" s="160">
        <f>IF(H$3&gt;A19taxremlife,A19taxvalue-SUM($F714:G714),IF(A19taxremlife="N/A","n/a",A19taxvalue/A19taxremlife))</f>
        <v>0.21048384617576379</v>
      </c>
      <c r="I714" s="160">
        <f>IF(I$3&gt;A19taxremlife,A19taxvalue-SUM($F714:H714),IF(A19taxremlife="N/A","n/a",A19taxvalue/A19taxremlife))</f>
        <v>0.21048384617576379</v>
      </c>
      <c r="J714" s="160">
        <f>IF(J$3&gt;A19taxremlife,A19taxvalue-SUM($F714:I714),IF(A19taxremlife="N/A","n/a",A19taxvalue/A19taxremlife))</f>
        <v>0.21048384617576379</v>
      </c>
      <c r="K714" s="160">
        <f>IF(K$3&gt;A19taxremlife,A19taxvalue-SUM($F714:J714),IF(A19taxremlife="N/A","n/a",A19taxvalue/A19taxremlife))</f>
        <v>0.21048384617576379</v>
      </c>
      <c r="L714" s="160">
        <f>IF(L$3&gt;A19taxremlife,A19taxvalue-SUM($F714:K714),IF(A19taxremlife="N/A","n/a",A19taxvalue/A19taxremlife))</f>
        <v>0.21048384617576379</v>
      </c>
      <c r="M714" s="160">
        <f>IF(M$3&gt;A19taxremlife,A19taxvalue-SUM($F714:L714),IF(A19taxremlife="N/A","n/a",A19taxvalue/A19taxremlife))</f>
        <v>0.21048384617576379</v>
      </c>
      <c r="N714" s="160">
        <f>IF(N$3&gt;A19taxremlife,A19taxvalue-SUM($F714:M714),IF(A19taxremlife="N/A","n/a",A19taxvalue/A19taxremlife))</f>
        <v>0.21048384617576379</v>
      </c>
      <c r="O714" s="160">
        <f>IF(O$3&gt;A19taxremlife,A19taxvalue-SUM($F714:N714),IF(A19taxremlife="N/A","n/a",A19taxvalue/A19taxremlife))</f>
        <v>0.21048384617576379</v>
      </c>
      <c r="P714" s="160">
        <f>IF(P$3&gt;A19taxremlife,A19taxvalue-SUM($F714:O714),IF(A19taxremlife="N/A","n/a",A19taxvalue/A19taxremlife))</f>
        <v>0.21048384617576379</v>
      </c>
      <c r="Q714" s="160">
        <f>IF(Q$3&gt;A19taxremlife,A19taxvalue-SUM($F714:P714),IF(A19taxremlife="N/A","n/a",A19taxvalue/A19taxremlife))</f>
        <v>0.21048384617576379</v>
      </c>
      <c r="R714" s="160">
        <f>IF(R$3&gt;A19taxremlife,A19taxvalue-SUM($F714:Q714),IF(A19taxremlife="N/A","n/a",A19taxvalue/A19taxremlife))</f>
        <v>0.21048384617576379</v>
      </c>
      <c r="S714" s="160">
        <f>IF(S$3&gt;A19taxremlife,A19taxvalue-SUM($F714:R714),IF(A19taxremlife="N/A","n/a",A19taxvalue/A19taxremlife))</f>
        <v>6.7619532247075842E-2</v>
      </c>
      <c r="T714" s="160">
        <f>IF(T$3&gt;A19taxremlife,A19taxvalue-SUM($F714:S714),IF(A19taxremlife="N/A","n/a",A19taxvalue/A19taxremlife))</f>
        <v>0</v>
      </c>
      <c r="U714" s="160">
        <f>IF(U$3&gt;A19taxremlife,A19taxvalue-SUM($F714:T714),IF(A19taxremlife="N/A","n/a",A19taxvalue/A19taxremlife))</f>
        <v>0</v>
      </c>
      <c r="V714" s="160">
        <f>IF(V$3&gt;A19taxremlife,A19taxvalue-SUM($F714:U714),IF(A19taxremlife="N/A","n/a",A19taxvalue/A19taxremlife))</f>
        <v>0</v>
      </c>
      <c r="W714" s="160">
        <f>IF(W$3&gt;A19taxremlife,A19taxvalue-SUM($F714:V714),IF(A19taxremlife="N/A","n/a",A19taxvalue/A19taxremlife))</f>
        <v>0</v>
      </c>
      <c r="X714" s="160">
        <f>IF(X$3&gt;A19taxremlife,A19taxvalue-SUM($F714:W714),IF(A19taxremlife="N/A","n/a",A19taxvalue/A19taxremlife))</f>
        <v>0</v>
      </c>
      <c r="Y714" s="160">
        <f>IF(Y$3&gt;A19taxremlife,A19taxvalue-SUM($F714:X714),IF(A19taxremlife="N/A","n/a",A19taxvalue/A19taxremlife))</f>
        <v>0</v>
      </c>
      <c r="Z714" s="160">
        <f>IF(Z$3&gt;A19taxremlife,A19taxvalue-SUM($F714:Y714),IF(A19taxremlife="N/A","n/a",A19taxvalue/A19taxremlife))</f>
        <v>0</v>
      </c>
      <c r="AA714" s="160">
        <f>IF(AA$3&gt;A19taxremlife,A19taxvalue-SUM($F714:Z714),IF(A19taxremlife="N/A","n/a",A19taxvalue/A19taxremlife))</f>
        <v>0</v>
      </c>
      <c r="AB714" s="160">
        <f>IF(AB$3&gt;A19taxremlife,A19taxvalue-SUM($F714:AA714),IF(A19taxremlife="N/A","n/a",A19taxvalue/A19taxremlife))</f>
        <v>0</v>
      </c>
      <c r="AC714" s="160">
        <f>IF(AC$3&gt;A19taxremlife,A19taxvalue-SUM($F714:AB714),IF(A19taxremlife="N/A","n/a",A19taxvalue/A19taxremlife))</f>
        <v>0</v>
      </c>
      <c r="AD714" s="160">
        <f>IF(AD$3&gt;A19taxremlife,A19taxvalue-SUM($F714:AC714),IF(A19taxremlife="N/A","n/a",A19taxvalue/A19taxremlife))</f>
        <v>0</v>
      </c>
      <c r="AE714" s="160">
        <f>IF(AE$3&gt;A19taxremlife,A19taxvalue-SUM($F714:AD714),IF(A19taxremlife="N/A","n/a",A19taxvalue/A19taxremlife))</f>
        <v>0</v>
      </c>
      <c r="AF714" s="160">
        <f>IF(AF$3&gt;A19taxremlife,A19taxvalue-SUM($F714:AE714),IF(A19taxremlife="N/A","n/a",A19taxvalue/A19taxremlife))</f>
        <v>0</v>
      </c>
      <c r="AG714" s="160">
        <f>IF(AG$3&gt;A19taxremlife,A19taxvalue-SUM($F714:AF714),IF(A19taxremlife="N/A","n/a",A19taxvalue/A19taxremlife))</f>
        <v>0</v>
      </c>
      <c r="AH714" s="160">
        <f>IF(AH$3&gt;A19taxremlife,A19taxvalue-SUM($F714:AG714),IF(A19taxremlife="N/A","n/a",A19taxvalue/A19taxremlife))</f>
        <v>0</v>
      </c>
      <c r="AI714" s="160">
        <f>IF(AI$3&gt;A19taxremlife,A19taxvalue-SUM($F714:AH714),IF(A19taxremlife="N/A","n/a",A19taxvalue/A19taxremlife))</f>
        <v>0</v>
      </c>
      <c r="AJ714" s="160">
        <f>IF(AJ$3&gt;A19taxremlife,A19taxvalue-SUM($F714:AI714),IF(A19taxremlife="N/A","n/a",A19taxvalue/A19taxremlife))</f>
        <v>0</v>
      </c>
      <c r="AK714" s="160">
        <f>IF(AK$3&gt;A19taxremlife,A19taxvalue-SUM($F714:AJ714),IF(A19taxremlife="N/A","n/a",A19taxvalue/A19taxremlife))</f>
        <v>0</v>
      </c>
      <c r="AL714" s="160">
        <f>IF(AL$3&gt;A19taxremlife,A19taxvalue-SUM($F714:AK714),IF(A19taxremlife="N/A","n/a",A19taxvalue/A19taxremlife))</f>
        <v>0</v>
      </c>
      <c r="AM714" s="160">
        <f>IF(AM$3&gt;A19taxremlife,A19taxvalue-SUM($F714:AL714),IF(A19taxremlife="N/A","n/a",A19taxvalue/A19taxremlife))</f>
        <v>0</v>
      </c>
      <c r="AN714" s="160">
        <f>IF(AN$3&gt;A19taxremlife,A19taxvalue-SUM($F714:AM714),IF(A19taxremlife="N/A","n/a",A19taxvalue/A19taxremlife))</f>
        <v>0</v>
      </c>
      <c r="AO714" s="160">
        <f>IF(AO$3&gt;A19taxremlife,A19taxvalue-SUM($F714:AN714),IF(A19taxremlife="N/A","n/a",A19taxvalue/A19taxremlife))</f>
        <v>0</v>
      </c>
      <c r="AP714" s="160">
        <f>IF(AP$3&gt;A19taxremlife,A19taxvalue-SUM($F714:AO714),IF(A19taxremlife="N/A","n/a",A19taxvalue/A19taxremlife))</f>
        <v>0</v>
      </c>
      <c r="AQ714" s="160">
        <f>IF(AQ$3&gt;A19taxremlife,A19taxvalue-SUM($F714:AP714),IF(A19taxremlife="N/A","n/a",A19taxvalue/A19taxremlife))</f>
        <v>0</v>
      </c>
      <c r="AR714" s="160">
        <f>IF(AR$3&gt;A19taxremlife,A19taxvalue-SUM($F714:AQ714),IF(A19taxremlife="N/A","n/a",A19taxvalue/A19taxremlife))</f>
        <v>0</v>
      </c>
      <c r="AS714" s="160">
        <f>IF(AS$3&gt;A19taxremlife,A19taxvalue-SUM($F714:AR714),IF(A19taxremlife="N/A","n/a",A19taxvalue/A19taxremlife))</f>
        <v>0</v>
      </c>
      <c r="AT714" s="160">
        <f>IF(AT$3&gt;A19taxremlife,A19taxvalue-SUM($F714:AS714),IF(A19taxremlife="N/A","n/a",A19taxvalue/A19taxremlife))</f>
        <v>0</v>
      </c>
      <c r="AU714" s="160">
        <f>IF(AU$3&gt;A19taxremlife,A19taxvalue-SUM($F714:AT714),IF(A19taxremlife="N/A","n/a",A19taxvalue/A19taxremlife))</f>
        <v>0</v>
      </c>
      <c r="AV714" s="160">
        <f>IF(AV$3&gt;A19taxremlife,A19taxvalue-SUM($F714:AU714),IF(A19taxremlife="N/A","n/a",A19taxvalue/A19taxremlife))</f>
        <v>0</v>
      </c>
      <c r="AW714" s="160">
        <f>IF(AW$3&gt;A19taxremlife,A19taxvalue-SUM($F714:AV714),IF(A19taxremlife="N/A","n/a",A19taxvalue/A19taxremlife))</f>
        <v>0</v>
      </c>
      <c r="AX714" s="160">
        <f>IF(AX$3&gt;A19taxremlife,A19taxvalue-SUM($F714:AW714),IF(A19taxremlife="N/A","n/a",A19taxvalue/A19taxremlife))</f>
        <v>0</v>
      </c>
      <c r="AY714" s="160">
        <f>IF(AY$3&gt;A19taxremlife,A19taxvalue-SUM($F714:AX714),IF(A19taxremlife="N/A","n/a",A19taxvalue/A19taxremlife))</f>
        <v>0</v>
      </c>
      <c r="AZ714" s="160">
        <f>IF(AZ$3&gt;A19taxremlife,A19taxvalue-SUM($F714:AY714),IF(A19taxremlife="N/A","n/a",A19taxvalue/A19taxremlife))</f>
        <v>0</v>
      </c>
      <c r="BA714" s="160">
        <f>IF(BA$3&gt;A19taxremlife,A19taxvalue-SUM($F714:AZ714),IF(A19taxremlife="N/A","n/a",A19taxvalue/A19taxremlife))</f>
        <v>0</v>
      </c>
      <c r="BB714" s="160">
        <f>IF(BB$3&gt;A19taxremlife,A19taxvalue-SUM($F714:BA714),IF(A19taxremlife="N/A","n/a",A19taxvalue/A19taxremlife))</f>
        <v>0</v>
      </c>
      <c r="BC714" s="160">
        <f>IF(BC$3&gt;A19taxremlife,A19taxvalue-SUM($F714:BB714),IF(A19taxremlife="N/A","n/a",A19taxvalue/A19taxremlife))</f>
        <v>0</v>
      </c>
      <c r="BD714" s="160">
        <f>IF(BD$3&gt;A19taxremlife,A19taxvalue-SUM($F714:BC714),IF(A19taxremlife="N/A","n/a",A19taxvalue/A19taxremlife))</f>
        <v>0</v>
      </c>
      <c r="BE714" s="160">
        <f>IF(BE$3&gt;A19taxremlife,A19taxvalue-SUM($F714:BD714),IF(A19taxremlife="N/A","n/a",A19taxvalue/A19taxremlife))</f>
        <v>0</v>
      </c>
      <c r="BF714" s="160">
        <f>IF(BF$3&gt;A19taxremlife,A19taxvalue-SUM($F714:BE714),IF(A19taxremlife="N/A","n/a",A19taxvalue/A19taxremlife))</f>
        <v>0</v>
      </c>
      <c r="BG714" s="160">
        <f>IF(BG$3&gt;A19taxremlife,A19taxvalue-SUM($F714:BF714),IF(A19taxremlife="N/A","n/a",A19taxvalue/A19taxremlife))</f>
        <v>0</v>
      </c>
      <c r="BH714" s="160">
        <f>IF(BH$3&gt;A19taxremlife,A19taxvalue-SUM($F714:BG714),IF(A19taxremlife="N/A","n/a",A19taxvalue/A19taxremlife))</f>
        <v>0</v>
      </c>
      <c r="BI714" s="160">
        <f>IF(BI$3&gt;A19taxremlife,A19taxvalue-SUM($F714:BH714),IF(A19taxremlife="N/A","n/a",A19taxvalue/A19taxremlife))</f>
        <v>0</v>
      </c>
      <c r="BJ714" s="19"/>
      <c r="BK714" s="19"/>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s="5" customFormat="1" hidden="1" outlineLevel="2" x14ac:dyDescent="0.2">
      <c r="A715" s="19"/>
      <c r="B715" s="19"/>
      <c r="C715" s="35"/>
      <c r="D715" s="469" t="s">
        <v>71</v>
      </c>
      <c r="E715" s="281">
        <v>0</v>
      </c>
      <c r="F715" s="37"/>
      <c r="G715" s="161"/>
      <c r="H715" s="161"/>
      <c r="I715" s="161"/>
      <c r="J715" s="161"/>
      <c r="K715" s="161"/>
      <c r="L715" s="161"/>
      <c r="M715" s="161"/>
      <c r="N715" s="161"/>
      <c r="O715" s="161"/>
      <c r="P715" s="161"/>
      <c r="Q715" s="161"/>
      <c r="R715" s="161"/>
      <c r="S715" s="161"/>
      <c r="T715" s="161"/>
      <c r="U715" s="161"/>
      <c r="V715" s="161"/>
      <c r="W715" s="161"/>
      <c r="X715" s="161"/>
      <c r="Y715" s="161"/>
      <c r="Z715" s="161"/>
      <c r="AA715" s="161"/>
      <c r="AB715" s="161"/>
      <c r="AC715" s="161"/>
      <c r="AD715" s="161"/>
      <c r="AE715" s="161"/>
      <c r="AF715" s="161"/>
      <c r="AG715" s="161"/>
      <c r="AH715" s="161"/>
      <c r="AI715" s="161"/>
      <c r="AJ715" s="161"/>
      <c r="AK715" s="161"/>
      <c r="AL715" s="161"/>
      <c r="AM715" s="161"/>
      <c r="AN715" s="161"/>
      <c r="AO715" s="161"/>
      <c r="AP715" s="161"/>
      <c r="AQ715" s="161"/>
      <c r="AR715" s="161"/>
      <c r="AS715" s="161"/>
      <c r="AT715" s="161"/>
      <c r="AU715" s="161"/>
      <c r="AV715" s="161"/>
      <c r="AW715" s="161"/>
      <c r="AX715" s="161"/>
      <c r="AY715" s="161"/>
      <c r="AZ715" s="161"/>
      <c r="BA715" s="161"/>
      <c r="BB715" s="161"/>
      <c r="BC715" s="161"/>
      <c r="BD715" s="161"/>
      <c r="BE715" s="161"/>
      <c r="BF715" s="161"/>
      <c r="BG715" s="161"/>
      <c r="BH715" s="161"/>
      <c r="BI715" s="161"/>
      <c r="BJ715" s="19"/>
      <c r="BK715" s="19"/>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s="5" customFormat="1" hidden="1" outlineLevel="2" x14ac:dyDescent="0.2">
      <c r="A716" s="19"/>
      <c r="B716" s="19"/>
      <c r="C716" s="35"/>
      <c r="D716" s="469"/>
      <c r="E716" s="281">
        <v>1</v>
      </c>
      <c r="F716" s="37"/>
      <c r="G716" s="304"/>
      <c r="H716" s="161">
        <f>IF(A19taxstdlife="n/a","n/a",IF(H$3&gt;(A19taxstdlife+$E716),((Input!$G$161+Input!$G$127)*$G$7)-SUM($G716:G716),((Input!$G$161+Input!$G$127)*$G$7)/A19taxstdlife))</f>
        <v>3.0795302266308452E-3</v>
      </c>
      <c r="I716" s="161">
        <f>IF(A19taxstdlife="n/a","n/a",IF(I$3&gt;(A19taxstdlife+$E716),((Input!$G$161+Input!$G$127)*$G$7)-SUM($G716:H716),((Input!$G$161+Input!$G$127)*$G$7)/A19taxstdlife))</f>
        <v>3.0795302266308452E-3</v>
      </c>
      <c r="J716" s="161">
        <f>IF(A19taxstdlife="n/a","n/a",IF(J$3&gt;(A19taxstdlife+$E716),((Input!$G$161+Input!$G$127)*$G$7)-SUM($G716:I716),((Input!$G$161+Input!$G$127)*$G$7)/A19taxstdlife))</f>
        <v>3.0795302266308452E-3</v>
      </c>
      <c r="K716" s="161">
        <f>IF(A19taxstdlife="n/a","n/a",IF(K$3&gt;(A19taxstdlife+$E716),((Input!$G$161+Input!$G$127)*$G$7)-SUM($G716:J716),((Input!$G$161+Input!$G$127)*$G$7)/A19taxstdlife))</f>
        <v>3.0795302266308452E-3</v>
      </c>
      <c r="L716" s="161">
        <f>IF(A19taxstdlife="n/a","n/a",IF(L$3&gt;(A19taxstdlife+$E716),((Input!$G$161+Input!$G$127)*$G$7)-SUM($G716:K716),((Input!$G$161+Input!$G$127)*$G$7)/A19taxstdlife))</f>
        <v>3.0795302266308452E-3</v>
      </c>
      <c r="M716" s="161">
        <f>IF(A19taxstdlife="n/a","n/a",IF(M$3&gt;(A19taxstdlife+$E716),((Input!$G$161+Input!$G$127)*$G$7)-SUM($G716:L716),((Input!$G$161+Input!$G$127)*$G$7)/A19taxstdlife))</f>
        <v>3.0795302266308452E-3</v>
      </c>
      <c r="N716" s="161">
        <f>IF(A19taxstdlife="n/a","n/a",IF(N$3&gt;(A19taxstdlife+$E716),((Input!$G$161+Input!$G$127)*$G$7)-SUM($G716:M716),((Input!$G$161+Input!$G$127)*$G$7)/A19taxstdlife))</f>
        <v>3.0795302266308452E-3</v>
      </c>
      <c r="O716" s="161">
        <f>IF(A19taxstdlife="n/a","n/a",IF(O$3&gt;(A19taxstdlife+$E716),((Input!$G$161+Input!$G$127)*$G$7)-SUM($G716:N716),((Input!$G$161+Input!$G$127)*$G$7)/A19taxstdlife))</f>
        <v>3.0795302266308452E-3</v>
      </c>
      <c r="P716" s="161">
        <f>IF(A19taxstdlife="n/a","n/a",IF(P$3&gt;(A19taxstdlife+$E716),((Input!$G$161+Input!$G$127)*$G$7)-SUM($G716:O716),((Input!$G$161+Input!$G$127)*$G$7)/A19taxstdlife))</f>
        <v>3.0795302266308452E-3</v>
      </c>
      <c r="Q716" s="161">
        <f>IF(A19taxstdlife="n/a","n/a",IF(Q$3&gt;(A19taxstdlife+$E716),((Input!$G$161+Input!$G$127)*$G$7)-SUM($G716:P716),((Input!$G$161+Input!$G$127)*$G$7)/A19taxstdlife))</f>
        <v>3.0795302266308452E-3</v>
      </c>
      <c r="R716" s="161">
        <f>IF(A19taxstdlife="n/a","n/a",IF(R$3&gt;(A19taxstdlife+$E716),((Input!$G$161+Input!$G$127)*$G$7)-SUM($G716:Q716),((Input!$G$161+Input!$G$127)*$G$7)/A19taxstdlife))</f>
        <v>3.0795302266308452E-3</v>
      </c>
      <c r="S716" s="161">
        <f>IF(A19taxstdlife="n/a","n/a",IF(S$3&gt;(A19taxstdlife+$E716),((Input!$G$161+Input!$G$127)*$G$7)-SUM($G716:R716),((Input!$G$161+Input!$G$127)*$G$7)/A19taxstdlife))</f>
        <v>3.0795302266308452E-3</v>
      </c>
      <c r="T716" s="161">
        <f>IF(A19taxstdlife="n/a","n/a",IF(T$3&gt;(A19taxstdlife+$E716),((Input!$G$161+Input!$G$127)*$G$7)-SUM($G716:S716),((Input!$G$161+Input!$G$127)*$G$7)/A19taxstdlife))</f>
        <v>3.0795302266308452E-3</v>
      </c>
      <c r="U716" s="161">
        <f>IF(A19taxstdlife="n/a","n/a",IF(U$3&gt;(A19taxstdlife+$E716),((Input!$G$161+Input!$G$127)*$G$7)-SUM($G716:T716),((Input!$G$161+Input!$G$127)*$G$7)/A19taxstdlife))</f>
        <v>3.0795302266308452E-3</v>
      </c>
      <c r="V716" s="161">
        <f>IF(A19taxstdlife="n/a","n/a",IF(V$3&gt;(A19taxstdlife+$E716),((Input!$G$161+Input!$G$127)*$G$7)-SUM($G716:U716),((Input!$G$161+Input!$G$127)*$G$7)/A19taxstdlife))</f>
        <v>3.0795302266308452E-3</v>
      </c>
      <c r="W716" s="161">
        <f>IF(A19taxstdlife="n/a","n/a",IF(W$3&gt;(A19taxstdlife+$E716),((Input!$G$161+Input!$G$127)*$G$7)-SUM($G716:V716),((Input!$G$161+Input!$G$127)*$G$7)/A19taxstdlife))</f>
        <v>3.0795302266308452E-3</v>
      </c>
      <c r="X716" s="161">
        <f>IF(A19taxstdlife="n/a","n/a",IF(X$3&gt;(A19taxstdlife+$E716),((Input!$G$161+Input!$G$127)*$G$7)-SUM($G716:W716),((Input!$G$161+Input!$G$127)*$G$7)/A19taxstdlife))</f>
        <v>3.0795302266308452E-3</v>
      </c>
      <c r="Y716" s="161">
        <f>IF(A19taxstdlife="n/a","n/a",IF(Y$3&gt;(A19taxstdlife+$E716),((Input!$G$161+Input!$G$127)*$G$7)-SUM($G716:X716),((Input!$G$161+Input!$G$127)*$G$7)/A19taxstdlife))</f>
        <v>3.0795302266308452E-3</v>
      </c>
      <c r="Z716" s="161">
        <f>IF(A19taxstdlife="n/a","n/a",IF(Z$3&gt;(A19taxstdlife+$E716),((Input!$G$161+Input!$G$127)*$G$7)-SUM($G716:Y716),((Input!$G$161+Input!$G$127)*$G$7)/A19taxstdlife))</f>
        <v>3.0795302266308452E-3</v>
      </c>
      <c r="AA716" s="161">
        <f>IF(A19taxstdlife="n/a","n/a",IF(AA$3&gt;(A19taxstdlife+$E716),((Input!$G$161+Input!$G$127)*$G$7)-SUM($G716:Z716),((Input!$G$161+Input!$G$127)*$G$7)/A19taxstdlife))</f>
        <v>3.0795302266308452E-3</v>
      </c>
      <c r="AB716" s="161">
        <f>IF(A19taxstdlife="n/a","n/a",IF(AB$3&gt;(A19taxstdlife+$E716),((Input!$G$161+Input!$G$127)*$G$7)-SUM($G716:AA716),((Input!$G$161+Input!$G$127)*$G$7)/A19taxstdlife))</f>
        <v>1.3877787807814457E-17</v>
      </c>
      <c r="AC716" s="161">
        <f>IF(A19taxstdlife="n/a","n/a",IF(AC$3&gt;(A19taxstdlife+$E716),((Input!$G$161+Input!$G$127)*$G$7)-SUM($G716:AB716),((Input!$G$161+Input!$G$127)*$G$7)/A19taxstdlife))</f>
        <v>0</v>
      </c>
      <c r="AD716" s="161">
        <f>IF(A19taxstdlife="n/a","n/a",IF(AD$3&gt;(A19taxstdlife+$E716),((Input!$G$161+Input!$G$127)*$G$7)-SUM($G716:AC716),((Input!$G$161+Input!$G$127)*$G$7)/A19taxstdlife))</f>
        <v>0</v>
      </c>
      <c r="AE716" s="161">
        <f>IF(A19taxstdlife="n/a","n/a",IF(AE$3&gt;(A19taxstdlife+$E716),((Input!$G$161+Input!$G$127)*$G$7)-SUM($G716:AD716),((Input!$G$161+Input!$G$127)*$G$7)/A19taxstdlife))</f>
        <v>0</v>
      </c>
      <c r="AF716" s="161">
        <f>IF(A19taxstdlife="n/a","n/a",IF(AF$3&gt;(A19taxstdlife+$E716),((Input!$G$161+Input!$G$127)*$G$7)-SUM($G716:AE716),((Input!$G$161+Input!$G$127)*$G$7)/A19taxstdlife))</f>
        <v>0</v>
      </c>
      <c r="AG716" s="161">
        <f>IF(A19taxstdlife="n/a","n/a",IF(AG$3&gt;(A19taxstdlife+$E716),((Input!$G$161+Input!$G$127)*$G$7)-SUM($G716:AF716),((Input!$G$161+Input!$G$127)*$G$7)/A19taxstdlife))</f>
        <v>0</v>
      </c>
      <c r="AH716" s="161">
        <f>IF(A19taxstdlife="n/a","n/a",IF(AH$3&gt;(A19taxstdlife+$E716),((Input!$G$161+Input!$G$127)*$G$7)-SUM($G716:AG716),((Input!$G$161+Input!$G$127)*$G$7)/A19taxstdlife))</f>
        <v>0</v>
      </c>
      <c r="AI716" s="161">
        <f>IF(A19taxstdlife="n/a","n/a",IF(AI$3&gt;(A19taxstdlife+$E716),((Input!$G$161+Input!$G$127)*$G$7)-SUM($G716:AH716),((Input!$G$161+Input!$G$127)*$G$7)/A19taxstdlife))</f>
        <v>0</v>
      </c>
      <c r="AJ716" s="161">
        <f>IF(A19taxstdlife="n/a","n/a",IF(AJ$3&gt;(A19taxstdlife+$E716),((Input!$G$161+Input!$G$127)*$G$7)-SUM($G716:AI716),((Input!$G$161+Input!$G$127)*$G$7)/A19taxstdlife))</f>
        <v>0</v>
      </c>
      <c r="AK716" s="161">
        <f>IF(A19taxstdlife="n/a","n/a",IF(AK$3&gt;(A19taxstdlife+$E716),((Input!$G$161+Input!$G$127)*$G$7)-SUM($G716:AJ716),((Input!$G$161+Input!$G$127)*$G$7)/A19taxstdlife))</f>
        <v>0</v>
      </c>
      <c r="AL716" s="161">
        <f>IF(A19taxstdlife="n/a","n/a",IF(AL$3&gt;(A19taxstdlife+$E716),((Input!$G$161+Input!$G$127)*$G$7)-SUM($G716:AK716),((Input!$G$161+Input!$G$127)*$G$7)/A19taxstdlife))</f>
        <v>0</v>
      </c>
      <c r="AM716" s="161">
        <f>IF(A19taxstdlife="n/a","n/a",IF(AM$3&gt;(A19taxstdlife+$E716),((Input!$G$161+Input!$G$127)*$G$7)-SUM($G716:AL716),((Input!$G$161+Input!$G$127)*$G$7)/A19taxstdlife))</f>
        <v>0</v>
      </c>
      <c r="AN716" s="161">
        <f>IF(A19taxstdlife="n/a","n/a",IF(AN$3&gt;(A19taxstdlife+$E716),((Input!$G$161+Input!$G$127)*$G$7)-SUM($G716:AM716),((Input!$G$161+Input!$G$127)*$G$7)/A19taxstdlife))</f>
        <v>0</v>
      </c>
      <c r="AO716" s="161">
        <f>IF(A19taxstdlife="n/a","n/a",IF(AO$3&gt;(A19taxstdlife+$E716),((Input!$G$161+Input!$G$127)*$G$7)-SUM($G716:AN716),((Input!$G$161+Input!$G$127)*$G$7)/A19taxstdlife))</f>
        <v>0</v>
      </c>
      <c r="AP716" s="161">
        <f>IF(A19taxstdlife="n/a","n/a",IF(AP$3&gt;(A19taxstdlife+$E716),((Input!$G$161+Input!$G$127)*$G$7)-SUM($G716:AO716),((Input!$G$161+Input!$G$127)*$G$7)/A19taxstdlife))</f>
        <v>0</v>
      </c>
      <c r="AQ716" s="161">
        <f>IF(A19taxstdlife="n/a","n/a",IF(AQ$3&gt;(A19taxstdlife+$E716),((Input!$G$161+Input!$G$127)*$G$7)-SUM($G716:AP716),((Input!$G$161+Input!$G$127)*$G$7)/A19taxstdlife))</f>
        <v>0</v>
      </c>
      <c r="AR716" s="161">
        <f>IF(A19taxstdlife="n/a","n/a",IF(AR$3&gt;(A19taxstdlife+$E716),((Input!$G$161+Input!$G$127)*$G$7)-SUM($G716:AQ716),((Input!$G$161+Input!$G$127)*$G$7)/A19taxstdlife))</f>
        <v>0</v>
      </c>
      <c r="AS716" s="161">
        <f>IF(A19taxstdlife="n/a","n/a",IF(AS$3&gt;(A19taxstdlife+$E716),((Input!$G$161+Input!$G$127)*$G$7)-SUM($G716:AR716),((Input!$G$161+Input!$G$127)*$G$7)/A19taxstdlife))</f>
        <v>0</v>
      </c>
      <c r="AT716" s="161">
        <f>IF(A19taxstdlife="n/a","n/a",IF(AT$3&gt;(A19taxstdlife+$E716),((Input!$G$161+Input!$G$127)*$G$7)-SUM($G716:AS716),((Input!$G$161+Input!$G$127)*$G$7)/A19taxstdlife))</f>
        <v>0</v>
      </c>
      <c r="AU716" s="161">
        <f>IF(A19taxstdlife="n/a","n/a",IF(AU$3&gt;(A19taxstdlife+$E716),((Input!$G$161+Input!$G$127)*$G$7)-SUM($G716:AT716),((Input!$G$161+Input!$G$127)*$G$7)/A19taxstdlife))</f>
        <v>0</v>
      </c>
      <c r="AV716" s="161">
        <f>IF(A19taxstdlife="n/a","n/a",IF(AV$3&gt;(A19taxstdlife+$E716),((Input!$G$161+Input!$G$127)*$G$7)-SUM($G716:AU716),((Input!$G$161+Input!$G$127)*$G$7)/A19taxstdlife))</f>
        <v>0</v>
      </c>
      <c r="AW716" s="161">
        <f>IF(A19taxstdlife="n/a","n/a",IF(AW$3&gt;(A19taxstdlife+$E716),((Input!$G$161+Input!$G$127)*$G$7)-SUM($G716:AV716),((Input!$G$161+Input!$G$127)*$G$7)/A19taxstdlife))</f>
        <v>0</v>
      </c>
      <c r="AX716" s="161">
        <f>IF(A19taxstdlife="n/a","n/a",IF(AX$3&gt;(A19taxstdlife+$E716),((Input!$G$161+Input!$G$127)*$G$7)-SUM($G716:AW716),((Input!$G$161+Input!$G$127)*$G$7)/A19taxstdlife))</f>
        <v>0</v>
      </c>
      <c r="AY716" s="161">
        <f>IF(A19taxstdlife="n/a","n/a",IF(AY$3&gt;(A19taxstdlife+$E716),((Input!$G$161+Input!$G$127)*$G$7)-SUM($G716:AX716),((Input!$G$161+Input!$G$127)*$G$7)/A19taxstdlife))</f>
        <v>0</v>
      </c>
      <c r="AZ716" s="161">
        <f>IF(A19taxstdlife="n/a","n/a",IF(AZ$3&gt;(A19taxstdlife+$E716),((Input!$G$161+Input!$G$127)*$G$7)-SUM($G716:AY716),((Input!$G$161+Input!$G$127)*$G$7)/A19taxstdlife))</f>
        <v>0</v>
      </c>
      <c r="BA716" s="161">
        <f>IF(A19taxstdlife="n/a","n/a",IF(BA$3&gt;(A19taxstdlife+$E716),((Input!$G$161+Input!$G$127)*$G$7)-SUM($G716:AZ716),((Input!$G$161+Input!$G$127)*$G$7)/A19taxstdlife))</f>
        <v>0</v>
      </c>
      <c r="BB716" s="161">
        <f>IF(A19taxstdlife="n/a","n/a",IF(BB$3&gt;(A19taxstdlife+$E716),((Input!$G$161+Input!$G$127)*$G$7)-SUM($G716:BA716),((Input!$G$161+Input!$G$127)*$G$7)/A19taxstdlife))</f>
        <v>0</v>
      </c>
      <c r="BC716" s="161">
        <f>IF(A19taxstdlife="n/a","n/a",IF(BC$3&gt;(A19taxstdlife+$E716),((Input!$G$161+Input!$G$127)*$G$7)-SUM($G716:BB716),((Input!$G$161+Input!$G$127)*$G$7)/A19taxstdlife))</f>
        <v>0</v>
      </c>
      <c r="BD716" s="161">
        <f>IF(A19taxstdlife="n/a","n/a",IF(BD$3&gt;(A19taxstdlife+$E716),((Input!$G$161+Input!$G$127)*$G$7)-SUM($G716:BC716),((Input!$G$161+Input!$G$127)*$G$7)/A19taxstdlife))</f>
        <v>0</v>
      </c>
      <c r="BE716" s="161">
        <f>IF(A19taxstdlife="n/a","n/a",IF(BE$3&gt;(A19taxstdlife+$E716),((Input!$G$161+Input!$G$127)*$G$7)-SUM($G716:BD716),((Input!$G$161+Input!$G$127)*$G$7)/A19taxstdlife))</f>
        <v>0</v>
      </c>
      <c r="BF716" s="161">
        <f>IF(A19taxstdlife="n/a","n/a",IF(BF$3&gt;(A19taxstdlife+$E716),((Input!$G$161+Input!$G$127)*$G$7)-SUM($G716:BE716),((Input!$G$161+Input!$G$127)*$G$7)/A19taxstdlife))</f>
        <v>0</v>
      </c>
      <c r="BG716" s="161">
        <f>IF(A19taxstdlife="n/a","n/a",IF(BG$3&gt;(A19taxstdlife+$E716),((Input!$G$161+Input!$G$127)*$G$7)-SUM($G716:BF716),((Input!$G$161+Input!$G$127)*$G$7)/A19taxstdlife))</f>
        <v>0</v>
      </c>
      <c r="BH716" s="161">
        <f>IF(A19taxstdlife="n/a","n/a",IF(BH$3&gt;(A19taxstdlife+$E716),((Input!$G$161+Input!$G$127)*$G$7)-SUM($G716:BG716),((Input!$G$161+Input!$G$127)*$G$7)/A19taxstdlife))</f>
        <v>0</v>
      </c>
      <c r="BI716" s="161">
        <f>IF(A19taxstdlife="n/a","n/a",IF(BI$3&gt;(A19taxstdlife+$E716),((Input!$G$161+Input!$G$127)*$G$7)-SUM($G716:BH716),((Input!$G$161+Input!$G$127)*$G$7)/A19taxstdlife))</f>
        <v>0</v>
      </c>
      <c r="BJ716" s="19"/>
      <c r="BK716" s="19"/>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s="5" customFormat="1" hidden="1" outlineLevel="2" x14ac:dyDescent="0.2">
      <c r="A717" s="19"/>
      <c r="B717" s="19"/>
      <c r="C717" s="35"/>
      <c r="D717" s="469"/>
      <c r="E717" s="281">
        <v>2</v>
      </c>
      <c r="F717" s="37"/>
      <c r="G717" s="305"/>
      <c r="H717" s="306"/>
      <c r="I717" s="161">
        <f>IF(A19taxstdlife="n/a","n/a",IF(I$3&gt;(A19taxstdlife+$E717),((Input!$H$161+Input!$H$127)*$H$7)-SUM($H717:H717),((Input!$H$161+Input!$H$127)*$H$7)/A19taxstdlife))</f>
        <v>1.7917139778367136E-3</v>
      </c>
      <c r="J717" s="161">
        <f>IF(A19taxstdlife="n/a","n/a",IF(J$3&gt;(A19taxstdlife+$E717),((Input!$H$161+Input!$H$127)*$H$7)-SUM($H717:I717),((Input!$H$161+Input!$H$127)*$H$7)/A19taxstdlife))</f>
        <v>1.7917139778367136E-3</v>
      </c>
      <c r="K717" s="161">
        <f>IF(A19taxstdlife="n/a","n/a",IF(K$3&gt;(A19taxstdlife+$E717),((Input!$H$161+Input!$H$127)*$H$7)-SUM($H717:J717),((Input!$H$161+Input!$H$127)*$H$7)/A19taxstdlife))</f>
        <v>1.7917139778367136E-3</v>
      </c>
      <c r="L717" s="161">
        <f>IF(A19taxstdlife="n/a","n/a",IF(L$3&gt;(A19taxstdlife+$E717),((Input!$H$161+Input!$H$127)*$H$7)-SUM($H717:K717),((Input!$H$161+Input!$H$127)*$H$7)/A19taxstdlife))</f>
        <v>1.7917139778367136E-3</v>
      </c>
      <c r="M717" s="161">
        <f>IF(A19taxstdlife="n/a","n/a",IF(M$3&gt;(A19taxstdlife+$E717),((Input!$H$161+Input!$H$127)*$H$7)-SUM($H717:L717),((Input!$H$161+Input!$H$127)*$H$7)/A19taxstdlife))</f>
        <v>1.7917139778367136E-3</v>
      </c>
      <c r="N717" s="161">
        <f>IF(A19taxstdlife="n/a","n/a",IF(N$3&gt;(A19taxstdlife+$E717),((Input!$H$161+Input!$H$127)*$H$7)-SUM($H717:M717),((Input!$H$161+Input!$H$127)*$H$7)/A19taxstdlife))</f>
        <v>1.7917139778367136E-3</v>
      </c>
      <c r="O717" s="161">
        <f>IF(A19taxstdlife="n/a","n/a",IF(O$3&gt;(A19taxstdlife+$E717),((Input!$H$161+Input!$H$127)*$H$7)-SUM($H717:N717),((Input!$H$161+Input!$H$127)*$H$7)/A19taxstdlife))</f>
        <v>1.7917139778367136E-3</v>
      </c>
      <c r="P717" s="161">
        <f>IF(A19taxstdlife="n/a","n/a",IF(P$3&gt;(A19taxstdlife+$E717),((Input!$H$161+Input!$H$127)*$H$7)-SUM($H717:O717),((Input!$H$161+Input!$H$127)*$H$7)/A19taxstdlife))</f>
        <v>1.7917139778367136E-3</v>
      </c>
      <c r="Q717" s="161">
        <f>IF(A19taxstdlife="n/a","n/a",IF(Q$3&gt;(A19taxstdlife+$E717),((Input!$H$161+Input!$H$127)*$H$7)-SUM($H717:P717),((Input!$H$161+Input!$H$127)*$H$7)/A19taxstdlife))</f>
        <v>1.7917139778367136E-3</v>
      </c>
      <c r="R717" s="161">
        <f>IF(A19taxstdlife="n/a","n/a",IF(R$3&gt;(A19taxstdlife+$E717),((Input!$H$161+Input!$H$127)*$H$7)-SUM($H717:Q717),((Input!$H$161+Input!$H$127)*$H$7)/A19taxstdlife))</f>
        <v>1.7917139778367136E-3</v>
      </c>
      <c r="S717" s="161">
        <f>IF(A19taxstdlife="n/a","n/a",IF(S$3&gt;(A19taxstdlife+$E717),((Input!$H$161+Input!$H$127)*$H$7)-SUM($H717:R717),((Input!$H$161+Input!$H$127)*$H$7)/A19taxstdlife))</f>
        <v>1.7917139778367136E-3</v>
      </c>
      <c r="T717" s="161">
        <f>IF(A19taxstdlife="n/a","n/a",IF(T$3&gt;(A19taxstdlife+$E717),((Input!$H$161+Input!$H$127)*$H$7)-SUM($H717:S717),((Input!$H$161+Input!$H$127)*$H$7)/A19taxstdlife))</f>
        <v>1.7917139778367136E-3</v>
      </c>
      <c r="U717" s="161">
        <f>IF(A19taxstdlife="n/a","n/a",IF(U$3&gt;(A19taxstdlife+$E717),((Input!$H$161+Input!$H$127)*$H$7)-SUM($H717:T717),((Input!$H$161+Input!$H$127)*$H$7)/A19taxstdlife))</f>
        <v>1.7917139778367136E-3</v>
      </c>
      <c r="V717" s="161">
        <f>IF(A19taxstdlife="n/a","n/a",IF(V$3&gt;(A19taxstdlife+$E717),((Input!$H$161+Input!$H$127)*$H$7)-SUM($H717:U717),((Input!$H$161+Input!$H$127)*$H$7)/A19taxstdlife))</f>
        <v>1.7917139778367136E-3</v>
      </c>
      <c r="W717" s="161">
        <f>IF(A19taxstdlife="n/a","n/a",IF(W$3&gt;(A19taxstdlife+$E717),((Input!$H$161+Input!$H$127)*$H$7)-SUM($H717:V717),((Input!$H$161+Input!$H$127)*$H$7)/A19taxstdlife))</f>
        <v>1.7917139778367136E-3</v>
      </c>
      <c r="X717" s="161">
        <f>IF(A19taxstdlife="n/a","n/a",IF(X$3&gt;(A19taxstdlife+$E717),((Input!$H$161+Input!$H$127)*$H$7)-SUM($H717:W717),((Input!$H$161+Input!$H$127)*$H$7)/A19taxstdlife))</f>
        <v>1.7917139778367136E-3</v>
      </c>
      <c r="Y717" s="161">
        <f>IF(A19taxstdlife="n/a","n/a",IF(Y$3&gt;(A19taxstdlife+$E717),((Input!$H$161+Input!$H$127)*$H$7)-SUM($H717:X717),((Input!$H$161+Input!$H$127)*$H$7)/A19taxstdlife))</f>
        <v>1.7917139778367136E-3</v>
      </c>
      <c r="Z717" s="161">
        <f>IF(A19taxstdlife="n/a","n/a",IF(Z$3&gt;(A19taxstdlife+$E717),((Input!$H$161+Input!$H$127)*$H$7)-SUM($H717:Y717),((Input!$H$161+Input!$H$127)*$H$7)/A19taxstdlife))</f>
        <v>1.7917139778367136E-3</v>
      </c>
      <c r="AA717" s="161">
        <f>IF(A19taxstdlife="n/a","n/a",IF(AA$3&gt;(A19taxstdlife+$E717),((Input!$H$161+Input!$H$127)*$H$7)-SUM($H717:Z717),((Input!$H$161+Input!$H$127)*$H$7)/A19taxstdlife))</f>
        <v>1.7917139778367136E-3</v>
      </c>
      <c r="AB717" s="161">
        <f>IF(A19taxstdlife="n/a","n/a",IF(AB$3&gt;(A19taxstdlife+$E717),((Input!$H$161+Input!$H$127)*$H$7)-SUM($H717:AA717),((Input!$H$161+Input!$H$127)*$H$7)/A19taxstdlife))</f>
        <v>1.7917139778367136E-3</v>
      </c>
      <c r="AC717" s="161">
        <f>IF(A19taxstdlife="n/a","n/a",IF(AC$3&gt;(A19taxstdlife+$E717),((Input!$H$161+Input!$H$127)*$H$7)-SUM($H717:AB717),((Input!$H$161+Input!$H$127)*$H$7)/A19taxstdlife))</f>
        <v>-6.9388939039072284E-18</v>
      </c>
      <c r="AD717" s="161">
        <f>IF(A19taxstdlife="n/a","n/a",IF(AD$3&gt;(A19taxstdlife+$E717),((Input!$H$161+Input!$H$127)*$H$7)-SUM($H717:AC717),((Input!$H$161+Input!$H$127)*$H$7)/A19taxstdlife))</f>
        <v>0</v>
      </c>
      <c r="AE717" s="161">
        <f>IF(A19taxstdlife="n/a","n/a",IF(AE$3&gt;(A19taxstdlife+$E717),((Input!$H$161+Input!$H$127)*$H$7)-SUM($H717:AD717),((Input!$H$161+Input!$H$127)*$H$7)/A19taxstdlife))</f>
        <v>0</v>
      </c>
      <c r="AF717" s="161">
        <f>IF(A19taxstdlife="n/a","n/a",IF(AF$3&gt;(A19taxstdlife+$E717),((Input!$H$161+Input!$H$127)*$H$7)-SUM($H717:AE717),((Input!$H$161+Input!$H$127)*$H$7)/A19taxstdlife))</f>
        <v>0</v>
      </c>
      <c r="AG717" s="161">
        <f>IF(A19taxstdlife="n/a","n/a",IF(AG$3&gt;(A19taxstdlife+$E717),((Input!$H$161+Input!$H$127)*$H$7)-SUM($H717:AF717),((Input!$H$161+Input!$H$127)*$H$7)/A19taxstdlife))</f>
        <v>0</v>
      </c>
      <c r="AH717" s="161">
        <f>IF(A19taxstdlife="n/a","n/a",IF(AH$3&gt;(A19taxstdlife+$E717),((Input!$H$161+Input!$H$127)*$H$7)-SUM($H717:AG717),((Input!$H$161+Input!$H$127)*$H$7)/A19taxstdlife))</f>
        <v>0</v>
      </c>
      <c r="AI717" s="161">
        <f>IF(A19taxstdlife="n/a","n/a",IF(AI$3&gt;(A19taxstdlife+$E717),((Input!$H$161+Input!$H$127)*$H$7)-SUM($H717:AH717),((Input!$H$161+Input!$H$127)*$H$7)/A19taxstdlife))</f>
        <v>0</v>
      </c>
      <c r="AJ717" s="161">
        <f>IF(A19taxstdlife="n/a","n/a",IF(AJ$3&gt;(A19taxstdlife+$E717),((Input!$H$161+Input!$H$127)*$H$7)-SUM($H717:AI717),((Input!$H$161+Input!$H$127)*$H$7)/A19taxstdlife))</f>
        <v>0</v>
      </c>
      <c r="AK717" s="161">
        <f>IF(A19taxstdlife="n/a","n/a",IF(AK$3&gt;(A19taxstdlife+$E717),((Input!$H$161+Input!$H$127)*$H$7)-SUM($H717:AJ717),((Input!$H$161+Input!$H$127)*$H$7)/A19taxstdlife))</f>
        <v>0</v>
      </c>
      <c r="AL717" s="161">
        <f>IF(A19taxstdlife="n/a","n/a",IF(AL$3&gt;(A19taxstdlife+$E717),((Input!$H$161+Input!$H$127)*$H$7)-SUM($H717:AK717),((Input!$H$161+Input!$H$127)*$H$7)/A19taxstdlife))</f>
        <v>0</v>
      </c>
      <c r="AM717" s="161">
        <f>IF(A19taxstdlife="n/a","n/a",IF(AM$3&gt;(A19taxstdlife+$E717),((Input!$H$161+Input!$H$127)*$H$7)-SUM($H717:AL717),((Input!$H$161+Input!$H$127)*$H$7)/A19taxstdlife))</f>
        <v>0</v>
      </c>
      <c r="AN717" s="161">
        <f>IF(A19taxstdlife="n/a","n/a",IF(AN$3&gt;(A19taxstdlife+$E717),((Input!$H$161+Input!$H$127)*$H$7)-SUM($H717:AM717),((Input!$H$161+Input!$H$127)*$H$7)/A19taxstdlife))</f>
        <v>0</v>
      </c>
      <c r="AO717" s="161">
        <f>IF(A19taxstdlife="n/a","n/a",IF(AO$3&gt;(A19taxstdlife+$E717),((Input!$H$161+Input!$H$127)*$H$7)-SUM($H717:AN717),((Input!$H$161+Input!$H$127)*$H$7)/A19taxstdlife))</f>
        <v>0</v>
      </c>
      <c r="AP717" s="161">
        <f>IF(A19taxstdlife="n/a","n/a",IF(AP$3&gt;(A19taxstdlife+$E717),((Input!$H$161+Input!$H$127)*$H$7)-SUM($H717:AO717),((Input!$H$161+Input!$H$127)*$H$7)/A19taxstdlife))</f>
        <v>0</v>
      </c>
      <c r="AQ717" s="161">
        <f>IF(A19taxstdlife="n/a","n/a",IF(AQ$3&gt;(A19taxstdlife+$E717),((Input!$H$161+Input!$H$127)*$H$7)-SUM($H717:AP717),((Input!$H$161+Input!$H$127)*$H$7)/A19taxstdlife))</f>
        <v>0</v>
      </c>
      <c r="AR717" s="161">
        <f>IF(A19taxstdlife="n/a","n/a",IF(AR$3&gt;(A19taxstdlife+$E717),((Input!$H$161+Input!$H$127)*$H$7)-SUM($H717:AQ717),((Input!$H$161+Input!$H$127)*$H$7)/A19taxstdlife))</f>
        <v>0</v>
      </c>
      <c r="AS717" s="161">
        <f>IF(A19taxstdlife="n/a","n/a",IF(AS$3&gt;(A19taxstdlife+$E717),((Input!$H$161+Input!$H$127)*$H$7)-SUM($H717:AR717),((Input!$H$161+Input!$H$127)*$H$7)/A19taxstdlife))</f>
        <v>0</v>
      </c>
      <c r="AT717" s="161">
        <f>IF(A19taxstdlife="n/a","n/a",IF(AT$3&gt;(A19taxstdlife+$E717),((Input!$H$161+Input!$H$127)*$H$7)-SUM($H717:AS717),((Input!$H$161+Input!$H$127)*$H$7)/A19taxstdlife))</f>
        <v>0</v>
      </c>
      <c r="AU717" s="161">
        <f>IF(A19taxstdlife="n/a","n/a",IF(AU$3&gt;(A19taxstdlife+$E717),((Input!$H$161+Input!$H$127)*$H$7)-SUM($H717:AT717),((Input!$H$161+Input!$H$127)*$H$7)/A19taxstdlife))</f>
        <v>0</v>
      </c>
      <c r="AV717" s="161">
        <f>IF(A19taxstdlife="n/a","n/a",IF(AV$3&gt;(A19taxstdlife+$E717),((Input!$H$161+Input!$H$127)*$H$7)-SUM($H717:AU717),((Input!$H$161+Input!$H$127)*$H$7)/A19taxstdlife))</f>
        <v>0</v>
      </c>
      <c r="AW717" s="161">
        <f>IF(A19taxstdlife="n/a","n/a",IF(AW$3&gt;(A19taxstdlife+$E717),((Input!$H$161+Input!$H$127)*$H$7)-SUM($H717:AV717),((Input!$H$161+Input!$H$127)*$H$7)/A19taxstdlife))</f>
        <v>0</v>
      </c>
      <c r="AX717" s="161">
        <f>IF(A19taxstdlife="n/a","n/a",IF(AX$3&gt;(A19taxstdlife+$E717),((Input!$H$161+Input!$H$127)*$H$7)-SUM($H717:AW717),((Input!$H$161+Input!$H$127)*$H$7)/A19taxstdlife))</f>
        <v>0</v>
      </c>
      <c r="AY717" s="161">
        <f>IF(A19taxstdlife="n/a","n/a",IF(AY$3&gt;(A19taxstdlife+$E717),((Input!$H$161+Input!$H$127)*$H$7)-SUM($H717:AX717),((Input!$H$161+Input!$H$127)*$H$7)/A19taxstdlife))</f>
        <v>0</v>
      </c>
      <c r="AZ717" s="161">
        <f>IF(A19taxstdlife="n/a","n/a",IF(AZ$3&gt;(A19taxstdlife+$E717),((Input!$H$161+Input!$H$127)*$H$7)-SUM($H717:AY717),((Input!$H$161+Input!$H$127)*$H$7)/A19taxstdlife))</f>
        <v>0</v>
      </c>
      <c r="BA717" s="161">
        <f>IF(A19taxstdlife="n/a","n/a",IF(BA$3&gt;(A19taxstdlife+$E717),((Input!$H$161+Input!$H$127)*$H$7)-SUM($H717:AZ717),((Input!$H$161+Input!$H$127)*$H$7)/A19taxstdlife))</f>
        <v>0</v>
      </c>
      <c r="BB717" s="161">
        <f>IF(A19taxstdlife="n/a","n/a",IF(BB$3&gt;(A19taxstdlife+$E717),((Input!$H$161+Input!$H$127)*$H$7)-SUM($H717:BA717),((Input!$H$161+Input!$H$127)*$H$7)/A19taxstdlife))</f>
        <v>0</v>
      </c>
      <c r="BC717" s="161">
        <f>IF(A19taxstdlife="n/a","n/a",IF(BC$3&gt;(A19taxstdlife+$E717),((Input!$H$161+Input!$H$127)*$H$7)-SUM($H717:BB717),((Input!$H$161+Input!$H$127)*$H$7)/A19taxstdlife))</f>
        <v>0</v>
      </c>
      <c r="BD717" s="161">
        <f>IF(A19taxstdlife="n/a","n/a",IF(BD$3&gt;(A19taxstdlife+$E717),((Input!$H$161+Input!$H$127)*$H$7)-SUM($H717:BC717),((Input!$H$161+Input!$H$127)*$H$7)/A19taxstdlife))</f>
        <v>0</v>
      </c>
      <c r="BE717" s="161">
        <f>IF(A19taxstdlife="n/a","n/a",IF(BE$3&gt;(A19taxstdlife+$E717),((Input!$H$161+Input!$H$127)*$H$7)-SUM($H717:BD717),((Input!$H$161+Input!$H$127)*$H$7)/A19taxstdlife))</f>
        <v>0</v>
      </c>
      <c r="BF717" s="161">
        <f>IF(A19taxstdlife="n/a","n/a",IF(BF$3&gt;(A19taxstdlife+$E717),((Input!$H$161+Input!$H$127)*$H$7)-SUM($H717:BE717),((Input!$H$161+Input!$H$127)*$H$7)/A19taxstdlife))</f>
        <v>0</v>
      </c>
      <c r="BG717" s="161">
        <f>IF(A19taxstdlife="n/a","n/a",IF(BG$3&gt;(A19taxstdlife+$E717),((Input!$H$161+Input!$H$127)*$H$7)-SUM($H717:BF717),((Input!$H$161+Input!$H$127)*$H$7)/A19taxstdlife))</f>
        <v>0</v>
      </c>
      <c r="BH717" s="161">
        <f>IF(A19taxstdlife="n/a","n/a",IF(BH$3&gt;(A19taxstdlife+$E717),((Input!$H$161+Input!$H$127)*$H$7)-SUM($H717:BG717),((Input!$H$161+Input!$H$127)*$H$7)/A19taxstdlife))</f>
        <v>0</v>
      </c>
      <c r="BI717" s="161">
        <f>IF(A19taxstdlife="n/a","n/a",IF(BI$3&gt;(A19taxstdlife+$E717),((Input!$H$161+Input!$H$127)*$H$7)-SUM($H717:BH717),((Input!$H$161+Input!$H$127)*$H$7)/A19taxstdlife))</f>
        <v>0</v>
      </c>
      <c r="BJ717" s="19"/>
      <c r="BK717" s="19"/>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s="5" customFormat="1" hidden="1" outlineLevel="2" x14ac:dyDescent="0.2">
      <c r="A718" s="19"/>
      <c r="B718" s="19"/>
      <c r="C718" s="35"/>
      <c r="D718" s="469"/>
      <c r="E718" s="281">
        <v>3</v>
      </c>
      <c r="F718" s="37"/>
      <c r="G718" s="305"/>
      <c r="H718" s="307"/>
      <c r="I718" s="306"/>
      <c r="J718" s="161">
        <f>IF(A19taxstdlife="n/a","n/a",IF(J$3&gt;(A19taxstdlife+$E718),((Input!$I$161+Input!$I$127)*$I$7)-SUM($I718:I718),((Input!$I$161+Input!$I$127)*$I$7)/A19taxstdlife))</f>
        <v>2.1190378981192229E-3</v>
      </c>
      <c r="K718" s="161">
        <f>IF(A19taxstdlife="n/a","n/a",IF(K$3&gt;(A19taxstdlife+$E718),((Input!$I$161+Input!$I$127)*$I$7)-SUM($I718:J718),((Input!$I$161+Input!$I$127)*$I$7)/A19taxstdlife))</f>
        <v>2.1190378981192229E-3</v>
      </c>
      <c r="L718" s="161">
        <f>IF(A19taxstdlife="n/a","n/a",IF(L$3&gt;(A19taxstdlife+$E718),((Input!$I$161+Input!$I$127)*$I$7)-SUM($I718:K718),((Input!$I$161+Input!$I$127)*$I$7)/A19taxstdlife))</f>
        <v>2.1190378981192229E-3</v>
      </c>
      <c r="M718" s="161">
        <f>IF(A19taxstdlife="n/a","n/a",IF(M$3&gt;(A19taxstdlife+$E718),((Input!$I$161+Input!$I$127)*$I$7)-SUM($I718:L718),((Input!$I$161+Input!$I$127)*$I$7)/A19taxstdlife))</f>
        <v>2.1190378981192229E-3</v>
      </c>
      <c r="N718" s="161">
        <f>IF(A19taxstdlife="n/a","n/a",IF(N$3&gt;(A19taxstdlife+$E718),((Input!$I$161+Input!$I$127)*$I$7)-SUM($I718:M718),((Input!$I$161+Input!$I$127)*$I$7)/A19taxstdlife))</f>
        <v>2.1190378981192229E-3</v>
      </c>
      <c r="O718" s="161">
        <f>IF(A19taxstdlife="n/a","n/a",IF(O$3&gt;(A19taxstdlife+$E718),((Input!$I$161+Input!$I$127)*$I$7)-SUM($I718:N718),((Input!$I$161+Input!$I$127)*$I$7)/A19taxstdlife))</f>
        <v>2.1190378981192229E-3</v>
      </c>
      <c r="P718" s="161">
        <f>IF(A19taxstdlife="n/a","n/a",IF(P$3&gt;(A19taxstdlife+$E718),((Input!$I$161+Input!$I$127)*$I$7)-SUM($I718:O718),((Input!$I$161+Input!$I$127)*$I$7)/A19taxstdlife))</f>
        <v>2.1190378981192229E-3</v>
      </c>
      <c r="Q718" s="161">
        <f>IF(A19taxstdlife="n/a","n/a",IF(Q$3&gt;(A19taxstdlife+$E718),((Input!$I$161+Input!$I$127)*$I$7)-SUM($I718:P718),((Input!$I$161+Input!$I$127)*$I$7)/A19taxstdlife))</f>
        <v>2.1190378981192229E-3</v>
      </c>
      <c r="R718" s="161">
        <f>IF(A19taxstdlife="n/a","n/a",IF(R$3&gt;(A19taxstdlife+$E718),((Input!$I$161+Input!$I$127)*$I$7)-SUM($I718:Q718),((Input!$I$161+Input!$I$127)*$I$7)/A19taxstdlife))</f>
        <v>2.1190378981192229E-3</v>
      </c>
      <c r="S718" s="161">
        <f>IF(A19taxstdlife="n/a","n/a",IF(S$3&gt;(A19taxstdlife+$E718),((Input!$I$161+Input!$I$127)*$I$7)-SUM($I718:R718),((Input!$I$161+Input!$I$127)*$I$7)/A19taxstdlife))</f>
        <v>2.1190378981192229E-3</v>
      </c>
      <c r="T718" s="161">
        <f>IF(A19taxstdlife="n/a","n/a",IF(T$3&gt;(A19taxstdlife+$E718),((Input!$I$161+Input!$I$127)*$I$7)-SUM($I718:S718),((Input!$I$161+Input!$I$127)*$I$7)/A19taxstdlife))</f>
        <v>2.1190378981192229E-3</v>
      </c>
      <c r="U718" s="161">
        <f>IF(A19taxstdlife="n/a","n/a",IF(U$3&gt;(A19taxstdlife+$E718),((Input!$I$161+Input!$I$127)*$I$7)-SUM($I718:T718),((Input!$I$161+Input!$I$127)*$I$7)/A19taxstdlife))</f>
        <v>2.1190378981192229E-3</v>
      </c>
      <c r="V718" s="161">
        <f>IF(A19taxstdlife="n/a","n/a",IF(V$3&gt;(A19taxstdlife+$E718),((Input!$I$161+Input!$I$127)*$I$7)-SUM($I718:U718),((Input!$I$161+Input!$I$127)*$I$7)/A19taxstdlife))</f>
        <v>2.1190378981192229E-3</v>
      </c>
      <c r="W718" s="161">
        <f>IF(A19taxstdlife="n/a","n/a",IF(W$3&gt;(A19taxstdlife+$E718),((Input!$I$161+Input!$I$127)*$I$7)-SUM($I718:V718),((Input!$I$161+Input!$I$127)*$I$7)/A19taxstdlife))</f>
        <v>2.1190378981192229E-3</v>
      </c>
      <c r="X718" s="161">
        <f>IF(A19taxstdlife="n/a","n/a",IF(X$3&gt;(A19taxstdlife+$E718),((Input!$I$161+Input!$I$127)*$I$7)-SUM($I718:W718),((Input!$I$161+Input!$I$127)*$I$7)/A19taxstdlife))</f>
        <v>2.1190378981192229E-3</v>
      </c>
      <c r="Y718" s="161">
        <f>IF(A19taxstdlife="n/a","n/a",IF(Y$3&gt;(A19taxstdlife+$E718),((Input!$I$161+Input!$I$127)*$I$7)-SUM($I718:X718),((Input!$I$161+Input!$I$127)*$I$7)/A19taxstdlife))</f>
        <v>2.1190378981192229E-3</v>
      </c>
      <c r="Z718" s="161">
        <f>IF(A19taxstdlife="n/a","n/a",IF(Z$3&gt;(A19taxstdlife+$E718),((Input!$I$161+Input!$I$127)*$I$7)-SUM($I718:Y718),((Input!$I$161+Input!$I$127)*$I$7)/A19taxstdlife))</f>
        <v>2.1190378981192229E-3</v>
      </c>
      <c r="AA718" s="161">
        <f>IF(A19taxstdlife="n/a","n/a",IF(AA$3&gt;(A19taxstdlife+$E718),((Input!$I$161+Input!$I$127)*$I$7)-SUM($I718:Z718),((Input!$I$161+Input!$I$127)*$I$7)/A19taxstdlife))</f>
        <v>2.1190378981192229E-3</v>
      </c>
      <c r="AB718" s="161">
        <f>IF(A19taxstdlife="n/a","n/a",IF(AB$3&gt;(A19taxstdlife+$E718),((Input!$I$161+Input!$I$127)*$I$7)-SUM($I718:AA718),((Input!$I$161+Input!$I$127)*$I$7)/A19taxstdlife))</f>
        <v>2.1190378981192229E-3</v>
      </c>
      <c r="AC718" s="161">
        <f>IF(A19taxstdlife="n/a","n/a",IF(AC$3&gt;(A19taxstdlife+$E718),((Input!$I$161+Input!$I$127)*$I$7)-SUM($I718:AB718),((Input!$I$161+Input!$I$127)*$I$7)/A19taxstdlife))</f>
        <v>2.1190378981192229E-3</v>
      </c>
      <c r="AD718" s="161">
        <f>IF(A19taxstdlife="n/a","n/a",IF(AD$3&gt;(A19taxstdlife+$E718),((Input!$I$161+Input!$I$127)*$I$7)-SUM($I718:AC718),((Input!$I$161+Input!$I$127)*$I$7)/A19taxstdlife))</f>
        <v>6.9388939039072284E-18</v>
      </c>
      <c r="AE718" s="161">
        <f>IF(A19taxstdlife="n/a","n/a",IF(AE$3&gt;(A19taxstdlife+$E718),((Input!$I$161+Input!$I$127)*$I$7)-SUM($I718:AD718),((Input!$I$161+Input!$I$127)*$I$7)/A19taxstdlife))</f>
        <v>0</v>
      </c>
      <c r="AF718" s="161">
        <f>IF(A19taxstdlife="n/a","n/a",IF(AF$3&gt;(A19taxstdlife+$E718),((Input!$I$161+Input!$I$127)*$I$7)-SUM($I718:AE718),((Input!$I$161+Input!$I$127)*$I$7)/A19taxstdlife))</f>
        <v>0</v>
      </c>
      <c r="AG718" s="161">
        <f>IF(A19taxstdlife="n/a","n/a",IF(AG$3&gt;(A19taxstdlife+$E718),((Input!$I$161+Input!$I$127)*$I$7)-SUM($I718:AF718),((Input!$I$161+Input!$I$127)*$I$7)/A19taxstdlife))</f>
        <v>0</v>
      </c>
      <c r="AH718" s="161">
        <f>IF(A19taxstdlife="n/a","n/a",IF(AH$3&gt;(A19taxstdlife+$E718),((Input!$I$161+Input!$I$127)*$I$7)-SUM($I718:AG718),((Input!$I$161+Input!$I$127)*$I$7)/A19taxstdlife))</f>
        <v>0</v>
      </c>
      <c r="AI718" s="161">
        <f>IF(A19taxstdlife="n/a","n/a",IF(AI$3&gt;(A19taxstdlife+$E718),((Input!$I$161+Input!$I$127)*$I$7)-SUM($I718:AH718),((Input!$I$161+Input!$I$127)*$I$7)/A19taxstdlife))</f>
        <v>0</v>
      </c>
      <c r="AJ718" s="161">
        <f>IF(A19taxstdlife="n/a","n/a",IF(AJ$3&gt;(A19taxstdlife+$E718),((Input!$I$161+Input!$I$127)*$I$7)-SUM($I718:AI718),((Input!$I$161+Input!$I$127)*$I$7)/A19taxstdlife))</f>
        <v>0</v>
      </c>
      <c r="AK718" s="161">
        <f>IF(A19taxstdlife="n/a","n/a",IF(AK$3&gt;(A19taxstdlife+$E718),((Input!$I$161+Input!$I$127)*$I$7)-SUM($I718:AJ718),((Input!$I$161+Input!$I$127)*$I$7)/A19taxstdlife))</f>
        <v>0</v>
      </c>
      <c r="AL718" s="161">
        <f>IF(A19taxstdlife="n/a","n/a",IF(AL$3&gt;(A19taxstdlife+$E718),((Input!$I$161+Input!$I$127)*$I$7)-SUM($I718:AK718),((Input!$I$161+Input!$I$127)*$I$7)/A19taxstdlife))</f>
        <v>0</v>
      </c>
      <c r="AM718" s="161">
        <f>IF(A19taxstdlife="n/a","n/a",IF(AM$3&gt;(A19taxstdlife+$E718),((Input!$I$161+Input!$I$127)*$I$7)-SUM($I718:AL718),((Input!$I$161+Input!$I$127)*$I$7)/A19taxstdlife))</f>
        <v>0</v>
      </c>
      <c r="AN718" s="161">
        <f>IF(A19taxstdlife="n/a","n/a",IF(AN$3&gt;(A19taxstdlife+$E718),((Input!$I$161+Input!$I$127)*$I$7)-SUM($I718:AM718),((Input!$I$161+Input!$I$127)*$I$7)/A19taxstdlife))</f>
        <v>0</v>
      </c>
      <c r="AO718" s="161">
        <f>IF(A19taxstdlife="n/a","n/a",IF(AO$3&gt;(A19taxstdlife+$E718),((Input!$I$161+Input!$I$127)*$I$7)-SUM($I718:AN718),((Input!$I$161+Input!$I$127)*$I$7)/A19taxstdlife))</f>
        <v>0</v>
      </c>
      <c r="AP718" s="161">
        <f>IF(A19taxstdlife="n/a","n/a",IF(AP$3&gt;(A19taxstdlife+$E718),((Input!$I$161+Input!$I$127)*$I$7)-SUM($I718:AO718),((Input!$I$161+Input!$I$127)*$I$7)/A19taxstdlife))</f>
        <v>0</v>
      </c>
      <c r="AQ718" s="161">
        <f>IF(A19taxstdlife="n/a","n/a",IF(AQ$3&gt;(A19taxstdlife+$E718),((Input!$I$161+Input!$I$127)*$I$7)-SUM($I718:AP718),((Input!$I$161+Input!$I$127)*$I$7)/A19taxstdlife))</f>
        <v>0</v>
      </c>
      <c r="AR718" s="161">
        <f>IF(A19taxstdlife="n/a","n/a",IF(AR$3&gt;(A19taxstdlife+$E718),((Input!$I$161+Input!$I$127)*$I$7)-SUM($I718:AQ718),((Input!$I$161+Input!$I$127)*$I$7)/A19taxstdlife))</f>
        <v>0</v>
      </c>
      <c r="AS718" s="161">
        <f>IF(A19taxstdlife="n/a","n/a",IF(AS$3&gt;(A19taxstdlife+$E718),((Input!$I$161+Input!$I$127)*$I$7)-SUM($I718:AR718),((Input!$I$161+Input!$I$127)*$I$7)/A19taxstdlife))</f>
        <v>0</v>
      </c>
      <c r="AT718" s="161">
        <f>IF(A19taxstdlife="n/a","n/a",IF(AT$3&gt;(A19taxstdlife+$E718),((Input!$I$161+Input!$I$127)*$I$7)-SUM($I718:AS718),((Input!$I$161+Input!$I$127)*$I$7)/A19taxstdlife))</f>
        <v>0</v>
      </c>
      <c r="AU718" s="161">
        <f>IF(A19taxstdlife="n/a","n/a",IF(AU$3&gt;(A19taxstdlife+$E718),((Input!$I$161+Input!$I$127)*$I$7)-SUM($I718:AT718),((Input!$I$161+Input!$I$127)*$I$7)/A19taxstdlife))</f>
        <v>0</v>
      </c>
      <c r="AV718" s="161">
        <f>IF(A19taxstdlife="n/a","n/a",IF(AV$3&gt;(A19taxstdlife+$E718),((Input!$I$161+Input!$I$127)*$I$7)-SUM($I718:AU718),((Input!$I$161+Input!$I$127)*$I$7)/A19taxstdlife))</f>
        <v>0</v>
      </c>
      <c r="AW718" s="161">
        <f>IF(A19taxstdlife="n/a","n/a",IF(AW$3&gt;(A19taxstdlife+$E718),((Input!$I$161+Input!$I$127)*$I$7)-SUM($I718:AV718),((Input!$I$161+Input!$I$127)*$I$7)/A19taxstdlife))</f>
        <v>0</v>
      </c>
      <c r="AX718" s="161">
        <f>IF(A19taxstdlife="n/a","n/a",IF(AX$3&gt;(A19taxstdlife+$E718),((Input!$I$161+Input!$I$127)*$I$7)-SUM($I718:AW718),((Input!$I$161+Input!$I$127)*$I$7)/A19taxstdlife))</f>
        <v>0</v>
      </c>
      <c r="AY718" s="161">
        <f>IF(A19taxstdlife="n/a","n/a",IF(AY$3&gt;(A19taxstdlife+$E718),((Input!$I$161+Input!$I$127)*$I$7)-SUM($I718:AX718),((Input!$I$161+Input!$I$127)*$I$7)/A19taxstdlife))</f>
        <v>0</v>
      </c>
      <c r="AZ718" s="161">
        <f>IF(A19taxstdlife="n/a","n/a",IF(AZ$3&gt;(A19taxstdlife+$E718),((Input!$I$161+Input!$I$127)*$I$7)-SUM($I718:AY718),((Input!$I$161+Input!$I$127)*$I$7)/A19taxstdlife))</f>
        <v>0</v>
      </c>
      <c r="BA718" s="161">
        <f>IF(A19taxstdlife="n/a","n/a",IF(BA$3&gt;(A19taxstdlife+$E718),((Input!$I$161+Input!$I$127)*$I$7)-SUM($I718:AZ718),((Input!$I$161+Input!$I$127)*$I$7)/A19taxstdlife))</f>
        <v>0</v>
      </c>
      <c r="BB718" s="161">
        <f>IF(A19taxstdlife="n/a","n/a",IF(BB$3&gt;(A19taxstdlife+$E718),((Input!$I$161+Input!$I$127)*$I$7)-SUM($I718:BA718),((Input!$I$161+Input!$I$127)*$I$7)/A19taxstdlife))</f>
        <v>0</v>
      </c>
      <c r="BC718" s="161">
        <f>IF(A19taxstdlife="n/a","n/a",IF(BC$3&gt;(A19taxstdlife+$E718),((Input!$I$161+Input!$I$127)*$I$7)-SUM($I718:BB718),((Input!$I$161+Input!$I$127)*$I$7)/A19taxstdlife))</f>
        <v>0</v>
      </c>
      <c r="BD718" s="161">
        <f>IF(A19taxstdlife="n/a","n/a",IF(BD$3&gt;(A19taxstdlife+$E718),((Input!$I$161+Input!$I$127)*$I$7)-SUM($I718:BC718),((Input!$I$161+Input!$I$127)*$I$7)/A19taxstdlife))</f>
        <v>0</v>
      </c>
      <c r="BE718" s="161">
        <f>IF(A19taxstdlife="n/a","n/a",IF(BE$3&gt;(A19taxstdlife+$E718),((Input!$I$161+Input!$I$127)*$I$7)-SUM($I718:BD718),((Input!$I$161+Input!$I$127)*$I$7)/A19taxstdlife))</f>
        <v>0</v>
      </c>
      <c r="BF718" s="161">
        <f>IF(A19taxstdlife="n/a","n/a",IF(BF$3&gt;(A19taxstdlife+$E718),((Input!$I$161+Input!$I$127)*$I$7)-SUM($I718:BE718),((Input!$I$161+Input!$I$127)*$I$7)/A19taxstdlife))</f>
        <v>0</v>
      </c>
      <c r="BG718" s="161">
        <f>IF(A19taxstdlife="n/a","n/a",IF(BG$3&gt;(A19taxstdlife+$E718),((Input!$I$161+Input!$I$127)*$I$7)-SUM($I718:BF718),((Input!$I$161+Input!$I$127)*$I$7)/A19taxstdlife))</f>
        <v>0</v>
      </c>
      <c r="BH718" s="161">
        <f>IF(A19taxstdlife="n/a","n/a",IF(BH$3&gt;(A19taxstdlife+$E718),((Input!$I$161+Input!$I$127)*$I$7)-SUM($I718:BG718),((Input!$I$161+Input!$I$127)*$I$7)/A19taxstdlife))</f>
        <v>0</v>
      </c>
      <c r="BI718" s="161">
        <f>IF(A19taxstdlife="n/a","n/a",IF(BI$3&gt;(A19taxstdlife+$E718),((Input!$I$161+Input!$I$127)*$I$7)-SUM($I718:BH718),((Input!$I$161+Input!$I$127)*$I$7)/A19taxstdlife))</f>
        <v>0</v>
      </c>
      <c r="BJ718" s="19"/>
      <c r="BK718" s="19"/>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s="5" customFormat="1" hidden="1" outlineLevel="2" x14ac:dyDescent="0.2">
      <c r="A719" s="19"/>
      <c r="B719" s="19"/>
      <c r="C719" s="35"/>
      <c r="D719" s="469"/>
      <c r="E719" s="281">
        <v>4</v>
      </c>
      <c r="F719" s="37"/>
      <c r="G719" s="305"/>
      <c r="H719" s="307"/>
      <c r="I719" s="307"/>
      <c r="J719" s="306"/>
      <c r="K719" s="161">
        <f>IF(A19taxstdlife="n/a","n/a",IF(K$3&gt;(A19taxstdlife+$E719),((Input!$J$161+Input!$J$127)*$J$7)-SUM($J719:J719),((Input!$J$161+Input!$J$127)*$J$7)/A19taxstdlife))</f>
        <v>2.9399830485312903E-3</v>
      </c>
      <c r="L719" s="161">
        <f>IF(A19taxstdlife="n/a","n/a",IF(L$3&gt;(A19taxstdlife+$E719),((Input!$J$161+Input!$J$127)*$J$7)-SUM($J719:K719),((Input!$J$161+Input!$J$127)*$J$7)/A19taxstdlife))</f>
        <v>2.9399830485312903E-3</v>
      </c>
      <c r="M719" s="161">
        <f>IF(A19taxstdlife="n/a","n/a",IF(M$3&gt;(A19taxstdlife+$E719),((Input!$J$161+Input!$J$127)*$J$7)-SUM($J719:L719),((Input!$J$161+Input!$J$127)*$J$7)/A19taxstdlife))</f>
        <v>2.9399830485312903E-3</v>
      </c>
      <c r="N719" s="161">
        <f>IF(A19taxstdlife="n/a","n/a",IF(N$3&gt;(A19taxstdlife+$E719),((Input!$J$161+Input!$J$127)*$J$7)-SUM($J719:M719),((Input!$J$161+Input!$J$127)*$J$7)/A19taxstdlife))</f>
        <v>2.9399830485312903E-3</v>
      </c>
      <c r="O719" s="161">
        <f>IF(A19taxstdlife="n/a","n/a",IF(O$3&gt;(A19taxstdlife+$E719),((Input!$J$161+Input!$J$127)*$J$7)-SUM($J719:N719),((Input!$J$161+Input!$J$127)*$J$7)/A19taxstdlife))</f>
        <v>2.9399830485312903E-3</v>
      </c>
      <c r="P719" s="161">
        <f>IF(A19taxstdlife="n/a","n/a",IF(P$3&gt;(A19taxstdlife+$E719),((Input!$J$161+Input!$J$127)*$J$7)-SUM($J719:O719),((Input!$J$161+Input!$J$127)*$J$7)/A19taxstdlife))</f>
        <v>2.9399830485312903E-3</v>
      </c>
      <c r="Q719" s="161">
        <f>IF(A19taxstdlife="n/a","n/a",IF(Q$3&gt;(A19taxstdlife+$E719),((Input!$J$161+Input!$J$127)*$J$7)-SUM($J719:P719),((Input!$J$161+Input!$J$127)*$J$7)/A19taxstdlife))</f>
        <v>2.9399830485312903E-3</v>
      </c>
      <c r="R719" s="161">
        <f>IF(A19taxstdlife="n/a","n/a",IF(R$3&gt;(A19taxstdlife+$E719),((Input!$J$161+Input!$J$127)*$J$7)-SUM($J719:Q719),((Input!$J$161+Input!$J$127)*$J$7)/A19taxstdlife))</f>
        <v>2.9399830485312903E-3</v>
      </c>
      <c r="S719" s="161">
        <f>IF(A19taxstdlife="n/a","n/a",IF(S$3&gt;(A19taxstdlife+$E719),((Input!$J$161+Input!$J$127)*$J$7)-SUM($J719:R719),((Input!$J$161+Input!$J$127)*$J$7)/A19taxstdlife))</f>
        <v>2.9399830485312903E-3</v>
      </c>
      <c r="T719" s="161">
        <f>IF(A19taxstdlife="n/a","n/a",IF(T$3&gt;(A19taxstdlife+$E719),((Input!$J$161+Input!$J$127)*$J$7)-SUM($J719:S719),((Input!$J$161+Input!$J$127)*$J$7)/A19taxstdlife))</f>
        <v>2.9399830485312903E-3</v>
      </c>
      <c r="U719" s="161">
        <f>IF(A19taxstdlife="n/a","n/a",IF(U$3&gt;(A19taxstdlife+$E719),((Input!$J$161+Input!$J$127)*$J$7)-SUM($J719:T719),((Input!$J$161+Input!$J$127)*$J$7)/A19taxstdlife))</f>
        <v>2.9399830485312903E-3</v>
      </c>
      <c r="V719" s="161">
        <f>IF(A19taxstdlife="n/a","n/a",IF(V$3&gt;(A19taxstdlife+$E719),((Input!$J$161+Input!$J$127)*$J$7)-SUM($J719:U719),((Input!$J$161+Input!$J$127)*$J$7)/A19taxstdlife))</f>
        <v>2.9399830485312903E-3</v>
      </c>
      <c r="W719" s="161">
        <f>IF(A19taxstdlife="n/a","n/a",IF(W$3&gt;(A19taxstdlife+$E719),((Input!$J$161+Input!$J$127)*$J$7)-SUM($J719:V719),((Input!$J$161+Input!$J$127)*$J$7)/A19taxstdlife))</f>
        <v>2.9399830485312903E-3</v>
      </c>
      <c r="X719" s="161">
        <f>IF(A19taxstdlife="n/a","n/a",IF(X$3&gt;(A19taxstdlife+$E719),((Input!$J$161+Input!$J$127)*$J$7)-SUM($J719:W719),((Input!$J$161+Input!$J$127)*$J$7)/A19taxstdlife))</f>
        <v>2.9399830485312903E-3</v>
      </c>
      <c r="Y719" s="161">
        <f>IF(A19taxstdlife="n/a","n/a",IF(Y$3&gt;(A19taxstdlife+$E719),((Input!$J$161+Input!$J$127)*$J$7)-SUM($J719:X719),((Input!$J$161+Input!$J$127)*$J$7)/A19taxstdlife))</f>
        <v>2.9399830485312903E-3</v>
      </c>
      <c r="Z719" s="161">
        <f>IF(A19taxstdlife="n/a","n/a",IF(Z$3&gt;(A19taxstdlife+$E719),((Input!$J$161+Input!$J$127)*$J$7)-SUM($J719:Y719),((Input!$J$161+Input!$J$127)*$J$7)/A19taxstdlife))</f>
        <v>2.9399830485312903E-3</v>
      </c>
      <c r="AA719" s="161">
        <f>IF(A19taxstdlife="n/a","n/a",IF(AA$3&gt;(A19taxstdlife+$E719),((Input!$J$161+Input!$J$127)*$J$7)-SUM($J719:Z719),((Input!$J$161+Input!$J$127)*$J$7)/A19taxstdlife))</f>
        <v>2.9399830485312903E-3</v>
      </c>
      <c r="AB719" s="161">
        <f>IF(A19taxstdlife="n/a","n/a",IF(AB$3&gt;(A19taxstdlife+$E719),((Input!$J$161+Input!$J$127)*$J$7)-SUM($J719:AA719),((Input!$J$161+Input!$J$127)*$J$7)/A19taxstdlife))</f>
        <v>2.9399830485312903E-3</v>
      </c>
      <c r="AC719" s="161">
        <f>IF(A19taxstdlife="n/a","n/a",IF(AC$3&gt;(A19taxstdlife+$E719),((Input!$J$161+Input!$J$127)*$J$7)-SUM($J719:AB719),((Input!$J$161+Input!$J$127)*$J$7)/A19taxstdlife))</f>
        <v>2.9399830485312903E-3</v>
      </c>
      <c r="AD719" s="161">
        <f>IF(A19taxstdlife="n/a","n/a",IF(AD$3&gt;(A19taxstdlife+$E719),((Input!$J$161+Input!$J$127)*$J$7)-SUM($J719:AC719),((Input!$J$161+Input!$J$127)*$J$7)/A19taxstdlife))</f>
        <v>2.9399830485312903E-3</v>
      </c>
      <c r="AE719" s="161">
        <f>IF(A19taxstdlife="n/a","n/a",IF(AE$3&gt;(A19taxstdlife+$E719),((Input!$J$161+Input!$J$127)*$J$7)-SUM($J719:AD719),((Input!$J$161+Input!$J$127)*$J$7)/A19taxstdlife))</f>
        <v>0</v>
      </c>
      <c r="AF719" s="161">
        <f>IF(A19taxstdlife="n/a","n/a",IF(AF$3&gt;(A19taxstdlife+$E719),((Input!$J$161+Input!$J$127)*$J$7)-SUM($J719:AE719),((Input!$J$161+Input!$J$127)*$J$7)/A19taxstdlife))</f>
        <v>0</v>
      </c>
      <c r="AG719" s="161">
        <f>IF(A19taxstdlife="n/a","n/a",IF(AG$3&gt;(A19taxstdlife+$E719),((Input!$J$161+Input!$J$127)*$J$7)-SUM($J719:AF719),((Input!$J$161+Input!$J$127)*$J$7)/A19taxstdlife))</f>
        <v>0</v>
      </c>
      <c r="AH719" s="161">
        <f>IF(A19taxstdlife="n/a","n/a",IF(AH$3&gt;(A19taxstdlife+$E719),((Input!$J$161+Input!$J$127)*$J$7)-SUM($J719:AG719),((Input!$J$161+Input!$J$127)*$J$7)/A19taxstdlife))</f>
        <v>0</v>
      </c>
      <c r="AI719" s="161">
        <f>IF(A19taxstdlife="n/a","n/a",IF(AI$3&gt;(A19taxstdlife+$E719),((Input!$J$161+Input!$J$127)*$J$7)-SUM($J719:AH719),((Input!$J$161+Input!$J$127)*$J$7)/A19taxstdlife))</f>
        <v>0</v>
      </c>
      <c r="AJ719" s="161">
        <f>IF(A19taxstdlife="n/a","n/a",IF(AJ$3&gt;(A19taxstdlife+$E719),((Input!$J$161+Input!$J$127)*$J$7)-SUM($J719:AI719),((Input!$J$161+Input!$J$127)*$J$7)/A19taxstdlife))</f>
        <v>0</v>
      </c>
      <c r="AK719" s="161">
        <f>IF(A19taxstdlife="n/a","n/a",IF(AK$3&gt;(A19taxstdlife+$E719),((Input!$J$161+Input!$J$127)*$J$7)-SUM($J719:AJ719),((Input!$J$161+Input!$J$127)*$J$7)/A19taxstdlife))</f>
        <v>0</v>
      </c>
      <c r="AL719" s="161">
        <f>IF(A19taxstdlife="n/a","n/a",IF(AL$3&gt;(A19taxstdlife+$E719),((Input!$J$161+Input!$J$127)*$J$7)-SUM($J719:AK719),((Input!$J$161+Input!$J$127)*$J$7)/A19taxstdlife))</f>
        <v>0</v>
      </c>
      <c r="AM719" s="161">
        <f>IF(A19taxstdlife="n/a","n/a",IF(AM$3&gt;(A19taxstdlife+$E719),((Input!$J$161+Input!$J$127)*$J$7)-SUM($J719:AL719),((Input!$J$161+Input!$J$127)*$J$7)/A19taxstdlife))</f>
        <v>0</v>
      </c>
      <c r="AN719" s="161">
        <f>IF(A19taxstdlife="n/a","n/a",IF(AN$3&gt;(A19taxstdlife+$E719),((Input!$J$161+Input!$J$127)*$J$7)-SUM($J719:AM719),((Input!$J$161+Input!$J$127)*$J$7)/A19taxstdlife))</f>
        <v>0</v>
      </c>
      <c r="AO719" s="161">
        <f>IF(A19taxstdlife="n/a","n/a",IF(AO$3&gt;(A19taxstdlife+$E719),((Input!$J$161+Input!$J$127)*$J$7)-SUM($J719:AN719),((Input!$J$161+Input!$J$127)*$J$7)/A19taxstdlife))</f>
        <v>0</v>
      </c>
      <c r="AP719" s="161">
        <f>IF(A19taxstdlife="n/a","n/a",IF(AP$3&gt;(A19taxstdlife+$E719),((Input!$J$161+Input!$J$127)*$J$7)-SUM($J719:AO719),((Input!$J$161+Input!$J$127)*$J$7)/A19taxstdlife))</f>
        <v>0</v>
      </c>
      <c r="AQ719" s="161">
        <f>IF(A19taxstdlife="n/a","n/a",IF(AQ$3&gt;(A19taxstdlife+$E719),((Input!$J$161+Input!$J$127)*$J$7)-SUM($J719:AP719),((Input!$J$161+Input!$J$127)*$J$7)/A19taxstdlife))</f>
        <v>0</v>
      </c>
      <c r="AR719" s="161">
        <f>IF(A19taxstdlife="n/a","n/a",IF(AR$3&gt;(A19taxstdlife+$E719),((Input!$J$161+Input!$J$127)*$J$7)-SUM($J719:AQ719),((Input!$J$161+Input!$J$127)*$J$7)/A19taxstdlife))</f>
        <v>0</v>
      </c>
      <c r="AS719" s="161">
        <f>IF(A19taxstdlife="n/a","n/a",IF(AS$3&gt;(A19taxstdlife+$E719),((Input!$J$161+Input!$J$127)*$J$7)-SUM($J719:AR719),((Input!$J$161+Input!$J$127)*$J$7)/A19taxstdlife))</f>
        <v>0</v>
      </c>
      <c r="AT719" s="161">
        <f>IF(A19taxstdlife="n/a","n/a",IF(AT$3&gt;(A19taxstdlife+$E719),((Input!$J$161+Input!$J$127)*$J$7)-SUM($J719:AS719),((Input!$J$161+Input!$J$127)*$J$7)/A19taxstdlife))</f>
        <v>0</v>
      </c>
      <c r="AU719" s="161">
        <f>IF(A19taxstdlife="n/a","n/a",IF(AU$3&gt;(A19taxstdlife+$E719),((Input!$J$161+Input!$J$127)*$J$7)-SUM($J719:AT719),((Input!$J$161+Input!$J$127)*$J$7)/A19taxstdlife))</f>
        <v>0</v>
      </c>
      <c r="AV719" s="161">
        <f>IF(A19taxstdlife="n/a","n/a",IF(AV$3&gt;(A19taxstdlife+$E719),((Input!$J$161+Input!$J$127)*$J$7)-SUM($J719:AU719),((Input!$J$161+Input!$J$127)*$J$7)/A19taxstdlife))</f>
        <v>0</v>
      </c>
      <c r="AW719" s="161">
        <f>IF(A19taxstdlife="n/a","n/a",IF(AW$3&gt;(A19taxstdlife+$E719),((Input!$J$161+Input!$J$127)*$J$7)-SUM($J719:AV719),((Input!$J$161+Input!$J$127)*$J$7)/A19taxstdlife))</f>
        <v>0</v>
      </c>
      <c r="AX719" s="161">
        <f>IF(A19taxstdlife="n/a","n/a",IF(AX$3&gt;(A19taxstdlife+$E719),((Input!$J$161+Input!$J$127)*$J$7)-SUM($J719:AW719),((Input!$J$161+Input!$J$127)*$J$7)/A19taxstdlife))</f>
        <v>0</v>
      </c>
      <c r="AY719" s="161">
        <f>IF(A19taxstdlife="n/a","n/a",IF(AY$3&gt;(A19taxstdlife+$E719),((Input!$J$161+Input!$J$127)*$J$7)-SUM($J719:AX719),((Input!$J$161+Input!$J$127)*$J$7)/A19taxstdlife))</f>
        <v>0</v>
      </c>
      <c r="AZ719" s="161">
        <f>IF(A19taxstdlife="n/a","n/a",IF(AZ$3&gt;(A19taxstdlife+$E719),((Input!$J$161+Input!$J$127)*$J$7)-SUM($J719:AY719),((Input!$J$161+Input!$J$127)*$J$7)/A19taxstdlife))</f>
        <v>0</v>
      </c>
      <c r="BA719" s="161">
        <f>IF(A19taxstdlife="n/a","n/a",IF(BA$3&gt;(A19taxstdlife+$E719),((Input!$J$161+Input!$J$127)*$J$7)-SUM($J719:AZ719),((Input!$J$161+Input!$J$127)*$J$7)/A19taxstdlife))</f>
        <v>0</v>
      </c>
      <c r="BB719" s="161">
        <f>IF(A19taxstdlife="n/a","n/a",IF(BB$3&gt;(A19taxstdlife+$E719),((Input!$J$161+Input!$J$127)*$J$7)-SUM($J719:BA719),((Input!$J$161+Input!$J$127)*$J$7)/A19taxstdlife))</f>
        <v>0</v>
      </c>
      <c r="BC719" s="161">
        <f>IF(A19taxstdlife="n/a","n/a",IF(BC$3&gt;(A19taxstdlife+$E719),((Input!$J$161+Input!$J$127)*$J$7)-SUM($J719:BB719),((Input!$J$161+Input!$J$127)*$J$7)/A19taxstdlife))</f>
        <v>0</v>
      </c>
      <c r="BD719" s="161">
        <f>IF(A19taxstdlife="n/a","n/a",IF(BD$3&gt;(A19taxstdlife+$E719),((Input!$J$161+Input!$J$127)*$J$7)-SUM($J719:BC719),((Input!$J$161+Input!$J$127)*$J$7)/A19taxstdlife))</f>
        <v>0</v>
      </c>
      <c r="BE719" s="161">
        <f>IF(A19taxstdlife="n/a","n/a",IF(BE$3&gt;(A19taxstdlife+$E719),((Input!$J$161+Input!$J$127)*$J$7)-SUM($J719:BD719),((Input!$J$161+Input!$J$127)*$J$7)/A19taxstdlife))</f>
        <v>0</v>
      </c>
      <c r="BF719" s="161">
        <f>IF(A19taxstdlife="n/a","n/a",IF(BF$3&gt;(A19taxstdlife+$E719),((Input!$J$161+Input!$J$127)*$J$7)-SUM($J719:BE719),((Input!$J$161+Input!$J$127)*$J$7)/A19taxstdlife))</f>
        <v>0</v>
      </c>
      <c r="BG719" s="161">
        <f>IF(A19taxstdlife="n/a","n/a",IF(BG$3&gt;(A19taxstdlife+$E719),((Input!$J$161+Input!$J$127)*$J$7)-SUM($J719:BF719),((Input!$J$161+Input!$J$127)*$J$7)/A19taxstdlife))</f>
        <v>0</v>
      </c>
      <c r="BH719" s="161">
        <f>IF(A19taxstdlife="n/a","n/a",IF(BH$3&gt;(A19taxstdlife+$E719),((Input!$J$161+Input!$J$127)*$J$7)-SUM($J719:BG719),((Input!$J$161+Input!$J$127)*$J$7)/A19taxstdlife))</f>
        <v>0</v>
      </c>
      <c r="BI719" s="161">
        <f>IF(A19taxstdlife="n/a","n/a",IF(BI$3&gt;(A19taxstdlife+$E719),((Input!$J$161+Input!$J$127)*$J$7)-SUM($J719:BH719),((Input!$J$161+Input!$J$127)*$J$7)/A19taxstdlife))</f>
        <v>0</v>
      </c>
      <c r="BJ719" s="19"/>
      <c r="BK719" s="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s="5" customFormat="1" hidden="1" outlineLevel="2" x14ac:dyDescent="0.2">
      <c r="A720" s="19"/>
      <c r="B720" s="19"/>
      <c r="C720" s="35"/>
      <c r="D720" s="469"/>
      <c r="E720" s="281">
        <v>5</v>
      </c>
      <c r="F720" s="37"/>
      <c r="G720" s="305"/>
      <c r="H720" s="307"/>
      <c r="I720" s="307"/>
      <c r="J720" s="307"/>
      <c r="K720" s="306"/>
      <c r="L720" s="161">
        <f>IF(A19taxstdlife="n/a","n/a",IF(L$3&gt;(A19taxstdlife+$E720),((Input!$K$161+Input!$K$127)*$K$7)-SUM($K720:K720),((Input!$K$161+Input!$K$127)*$K$7)/A19taxstdlife))</f>
        <v>3.2619200231306599E-3</v>
      </c>
      <c r="M720" s="161">
        <f>IF(A19taxstdlife="n/a","n/a",IF(M$3&gt;(A19taxstdlife+$E720),((Input!$K$161+Input!$K$127)*$K$7)-SUM($K720:L720),((Input!$K$161+Input!$K$127)*$K$7)/A19taxstdlife))</f>
        <v>3.2619200231306599E-3</v>
      </c>
      <c r="N720" s="161">
        <f>IF(A19taxstdlife="n/a","n/a",IF(N$3&gt;(A19taxstdlife+$E720),((Input!$K$161+Input!$K$127)*$K$7)-SUM($K720:M720),((Input!$K$161+Input!$K$127)*$K$7)/A19taxstdlife))</f>
        <v>3.2619200231306599E-3</v>
      </c>
      <c r="O720" s="161">
        <f>IF(A19taxstdlife="n/a","n/a",IF(O$3&gt;(A19taxstdlife+$E720),((Input!$K$161+Input!$K$127)*$K$7)-SUM($K720:N720),((Input!$K$161+Input!$K$127)*$K$7)/A19taxstdlife))</f>
        <v>3.2619200231306599E-3</v>
      </c>
      <c r="P720" s="161">
        <f>IF(A19taxstdlife="n/a","n/a",IF(P$3&gt;(A19taxstdlife+$E720),((Input!$K$161+Input!$K$127)*$K$7)-SUM($K720:O720),((Input!$K$161+Input!$K$127)*$K$7)/A19taxstdlife))</f>
        <v>3.2619200231306599E-3</v>
      </c>
      <c r="Q720" s="161">
        <f>IF(A19taxstdlife="n/a","n/a",IF(Q$3&gt;(A19taxstdlife+$E720),((Input!$K$161+Input!$K$127)*$K$7)-SUM($K720:P720),((Input!$K$161+Input!$K$127)*$K$7)/A19taxstdlife))</f>
        <v>3.2619200231306599E-3</v>
      </c>
      <c r="R720" s="161">
        <f>IF(A19taxstdlife="n/a","n/a",IF(R$3&gt;(A19taxstdlife+$E720),((Input!$K$161+Input!$K$127)*$K$7)-SUM($K720:Q720),((Input!$K$161+Input!$K$127)*$K$7)/A19taxstdlife))</f>
        <v>3.2619200231306599E-3</v>
      </c>
      <c r="S720" s="161">
        <f>IF(A19taxstdlife="n/a","n/a",IF(S$3&gt;(A19taxstdlife+$E720),((Input!$K$161+Input!$K$127)*$K$7)-SUM($K720:R720),((Input!$K$161+Input!$K$127)*$K$7)/A19taxstdlife))</f>
        <v>3.2619200231306599E-3</v>
      </c>
      <c r="T720" s="161">
        <f>IF(A19taxstdlife="n/a","n/a",IF(T$3&gt;(A19taxstdlife+$E720),((Input!$K$161+Input!$K$127)*$K$7)-SUM($K720:S720),((Input!$K$161+Input!$K$127)*$K$7)/A19taxstdlife))</f>
        <v>3.2619200231306599E-3</v>
      </c>
      <c r="U720" s="161">
        <f>IF(A19taxstdlife="n/a","n/a",IF(U$3&gt;(A19taxstdlife+$E720),((Input!$K$161+Input!$K$127)*$K$7)-SUM($K720:T720),((Input!$K$161+Input!$K$127)*$K$7)/A19taxstdlife))</f>
        <v>3.2619200231306599E-3</v>
      </c>
      <c r="V720" s="161">
        <f>IF(A19taxstdlife="n/a","n/a",IF(V$3&gt;(A19taxstdlife+$E720),((Input!$K$161+Input!$K$127)*$K$7)-SUM($K720:U720),((Input!$K$161+Input!$K$127)*$K$7)/A19taxstdlife))</f>
        <v>3.2619200231306599E-3</v>
      </c>
      <c r="W720" s="161">
        <f>IF(A19taxstdlife="n/a","n/a",IF(W$3&gt;(A19taxstdlife+$E720),((Input!$K$161+Input!$K$127)*$K$7)-SUM($K720:V720),((Input!$K$161+Input!$K$127)*$K$7)/A19taxstdlife))</f>
        <v>3.2619200231306599E-3</v>
      </c>
      <c r="X720" s="161">
        <f>IF(A19taxstdlife="n/a","n/a",IF(X$3&gt;(A19taxstdlife+$E720),((Input!$K$161+Input!$K$127)*$K$7)-SUM($K720:W720),((Input!$K$161+Input!$K$127)*$K$7)/A19taxstdlife))</f>
        <v>3.2619200231306599E-3</v>
      </c>
      <c r="Y720" s="161">
        <f>IF(A19taxstdlife="n/a","n/a",IF(Y$3&gt;(A19taxstdlife+$E720),((Input!$K$161+Input!$K$127)*$K$7)-SUM($K720:X720),((Input!$K$161+Input!$K$127)*$K$7)/A19taxstdlife))</f>
        <v>3.2619200231306599E-3</v>
      </c>
      <c r="Z720" s="161">
        <f>IF(A19taxstdlife="n/a","n/a",IF(Z$3&gt;(A19taxstdlife+$E720),((Input!$K$161+Input!$K$127)*$K$7)-SUM($K720:Y720),((Input!$K$161+Input!$K$127)*$K$7)/A19taxstdlife))</f>
        <v>3.2619200231306599E-3</v>
      </c>
      <c r="AA720" s="161">
        <f>IF(A19taxstdlife="n/a","n/a",IF(AA$3&gt;(A19taxstdlife+$E720),((Input!$K$161+Input!$K$127)*$K$7)-SUM($K720:Z720),((Input!$K$161+Input!$K$127)*$K$7)/A19taxstdlife))</f>
        <v>3.2619200231306599E-3</v>
      </c>
      <c r="AB720" s="161">
        <f>IF(A19taxstdlife="n/a","n/a",IF(AB$3&gt;(A19taxstdlife+$E720),((Input!$K$161+Input!$K$127)*$K$7)-SUM($K720:AA720),((Input!$K$161+Input!$K$127)*$K$7)/A19taxstdlife))</f>
        <v>3.2619200231306599E-3</v>
      </c>
      <c r="AC720" s="161">
        <f>IF(A19taxstdlife="n/a","n/a",IF(AC$3&gt;(A19taxstdlife+$E720),((Input!$K$161+Input!$K$127)*$K$7)-SUM($K720:AB720),((Input!$K$161+Input!$K$127)*$K$7)/A19taxstdlife))</f>
        <v>3.2619200231306599E-3</v>
      </c>
      <c r="AD720" s="161">
        <f>IF(A19taxstdlife="n/a","n/a",IF(AD$3&gt;(A19taxstdlife+$E720),((Input!$K$161+Input!$K$127)*$K$7)-SUM($K720:AC720),((Input!$K$161+Input!$K$127)*$K$7)/A19taxstdlife))</f>
        <v>3.2619200231306599E-3</v>
      </c>
      <c r="AE720" s="161">
        <f>IF(A19taxstdlife="n/a","n/a",IF(AE$3&gt;(A19taxstdlife+$E720),((Input!$K$161+Input!$K$127)*$K$7)-SUM($K720:AD720),((Input!$K$161+Input!$K$127)*$K$7)/A19taxstdlife))</f>
        <v>3.2619200231306599E-3</v>
      </c>
      <c r="AF720" s="161">
        <f>IF(A19taxstdlife="n/a","n/a",IF(AF$3&gt;(A19taxstdlife+$E720),((Input!$K$161+Input!$K$127)*$K$7)-SUM($K720:AE720),((Input!$K$161+Input!$K$127)*$K$7)/A19taxstdlife))</f>
        <v>1.3877787807814457E-17</v>
      </c>
      <c r="AG720" s="161">
        <f>IF(A19taxstdlife="n/a","n/a",IF(AG$3&gt;(A19taxstdlife+$E720),((Input!$K$161+Input!$K$127)*$K$7)-SUM($K720:AF720),((Input!$K$161+Input!$K$127)*$K$7)/A19taxstdlife))</f>
        <v>0</v>
      </c>
      <c r="AH720" s="161">
        <f>IF(A19taxstdlife="n/a","n/a",IF(AH$3&gt;(A19taxstdlife+$E720),((Input!$K$161+Input!$K$127)*$K$7)-SUM($K720:AG720),((Input!$K$161+Input!$K$127)*$K$7)/A19taxstdlife))</f>
        <v>0</v>
      </c>
      <c r="AI720" s="161">
        <f>IF(A19taxstdlife="n/a","n/a",IF(AI$3&gt;(A19taxstdlife+$E720),((Input!$K$161+Input!$K$127)*$K$7)-SUM($K720:AH720),((Input!$K$161+Input!$K$127)*$K$7)/A19taxstdlife))</f>
        <v>0</v>
      </c>
      <c r="AJ720" s="161">
        <f>IF(A19taxstdlife="n/a","n/a",IF(AJ$3&gt;(A19taxstdlife+$E720),((Input!$K$161+Input!$K$127)*$K$7)-SUM($K720:AI720),((Input!$K$161+Input!$K$127)*$K$7)/A19taxstdlife))</f>
        <v>0</v>
      </c>
      <c r="AK720" s="161">
        <f>IF(A19taxstdlife="n/a","n/a",IF(AK$3&gt;(A19taxstdlife+$E720),((Input!$K$161+Input!$K$127)*$K$7)-SUM($K720:AJ720),((Input!$K$161+Input!$K$127)*$K$7)/A19taxstdlife))</f>
        <v>0</v>
      </c>
      <c r="AL720" s="161">
        <f>IF(A19taxstdlife="n/a","n/a",IF(AL$3&gt;(A19taxstdlife+$E720),((Input!$K$161+Input!$K$127)*$K$7)-SUM($K720:AK720),((Input!$K$161+Input!$K$127)*$K$7)/A19taxstdlife))</f>
        <v>0</v>
      </c>
      <c r="AM720" s="161">
        <f>IF(A19taxstdlife="n/a","n/a",IF(AM$3&gt;(A19taxstdlife+$E720),((Input!$K$161+Input!$K$127)*$K$7)-SUM($K720:AL720),((Input!$K$161+Input!$K$127)*$K$7)/A19taxstdlife))</f>
        <v>0</v>
      </c>
      <c r="AN720" s="161">
        <f>IF(A19taxstdlife="n/a","n/a",IF(AN$3&gt;(A19taxstdlife+$E720),((Input!$K$161+Input!$K$127)*$K$7)-SUM($K720:AM720),((Input!$K$161+Input!$K$127)*$K$7)/A19taxstdlife))</f>
        <v>0</v>
      </c>
      <c r="AO720" s="161">
        <f>IF(A19taxstdlife="n/a","n/a",IF(AO$3&gt;(A19taxstdlife+$E720),((Input!$K$161+Input!$K$127)*$K$7)-SUM($K720:AN720),((Input!$K$161+Input!$K$127)*$K$7)/A19taxstdlife))</f>
        <v>0</v>
      </c>
      <c r="AP720" s="161">
        <f>IF(A19taxstdlife="n/a","n/a",IF(AP$3&gt;(A19taxstdlife+$E720),((Input!$K$161+Input!$K$127)*$K$7)-SUM($K720:AO720),((Input!$K$161+Input!$K$127)*$K$7)/A19taxstdlife))</f>
        <v>0</v>
      </c>
      <c r="AQ720" s="161">
        <f>IF(A19taxstdlife="n/a","n/a",IF(AQ$3&gt;(A19taxstdlife+$E720),((Input!$K$161+Input!$K$127)*$K$7)-SUM($K720:AP720),((Input!$K$161+Input!$K$127)*$K$7)/A19taxstdlife))</f>
        <v>0</v>
      </c>
      <c r="AR720" s="161">
        <f>IF(A19taxstdlife="n/a","n/a",IF(AR$3&gt;(A19taxstdlife+$E720),((Input!$K$161+Input!$K$127)*$K$7)-SUM($K720:AQ720),((Input!$K$161+Input!$K$127)*$K$7)/A19taxstdlife))</f>
        <v>0</v>
      </c>
      <c r="AS720" s="161">
        <f>IF(A19taxstdlife="n/a","n/a",IF(AS$3&gt;(A19taxstdlife+$E720),((Input!$K$161+Input!$K$127)*$K$7)-SUM($K720:AR720),((Input!$K$161+Input!$K$127)*$K$7)/A19taxstdlife))</f>
        <v>0</v>
      </c>
      <c r="AT720" s="161">
        <f>IF(A19taxstdlife="n/a","n/a",IF(AT$3&gt;(A19taxstdlife+$E720),((Input!$K$161+Input!$K$127)*$K$7)-SUM($K720:AS720),((Input!$K$161+Input!$K$127)*$K$7)/A19taxstdlife))</f>
        <v>0</v>
      </c>
      <c r="AU720" s="161">
        <f>IF(A19taxstdlife="n/a","n/a",IF(AU$3&gt;(A19taxstdlife+$E720),((Input!$K$161+Input!$K$127)*$K$7)-SUM($K720:AT720),((Input!$K$161+Input!$K$127)*$K$7)/A19taxstdlife))</f>
        <v>0</v>
      </c>
      <c r="AV720" s="161">
        <f>IF(A19taxstdlife="n/a","n/a",IF(AV$3&gt;(A19taxstdlife+$E720),((Input!$K$161+Input!$K$127)*$K$7)-SUM($K720:AU720),((Input!$K$161+Input!$K$127)*$K$7)/A19taxstdlife))</f>
        <v>0</v>
      </c>
      <c r="AW720" s="161">
        <f>IF(A19taxstdlife="n/a","n/a",IF(AW$3&gt;(A19taxstdlife+$E720),((Input!$K$161+Input!$K$127)*$K$7)-SUM($K720:AV720),((Input!$K$161+Input!$K$127)*$K$7)/A19taxstdlife))</f>
        <v>0</v>
      </c>
      <c r="AX720" s="161">
        <f>IF(A19taxstdlife="n/a","n/a",IF(AX$3&gt;(A19taxstdlife+$E720),((Input!$K$161+Input!$K$127)*$K$7)-SUM($K720:AW720),((Input!$K$161+Input!$K$127)*$K$7)/A19taxstdlife))</f>
        <v>0</v>
      </c>
      <c r="AY720" s="161">
        <f>IF(A19taxstdlife="n/a","n/a",IF(AY$3&gt;(A19taxstdlife+$E720),((Input!$K$161+Input!$K$127)*$K$7)-SUM($K720:AX720),((Input!$K$161+Input!$K$127)*$K$7)/A19taxstdlife))</f>
        <v>0</v>
      </c>
      <c r="AZ720" s="161">
        <f>IF(A19taxstdlife="n/a","n/a",IF(AZ$3&gt;(A19taxstdlife+$E720),((Input!$K$161+Input!$K$127)*$K$7)-SUM($K720:AY720),((Input!$K$161+Input!$K$127)*$K$7)/A19taxstdlife))</f>
        <v>0</v>
      </c>
      <c r="BA720" s="161">
        <f>IF(A19taxstdlife="n/a","n/a",IF(BA$3&gt;(A19taxstdlife+$E720),((Input!$K$161+Input!$K$127)*$K$7)-SUM($K720:AZ720),((Input!$K$161+Input!$K$127)*$K$7)/A19taxstdlife))</f>
        <v>0</v>
      </c>
      <c r="BB720" s="161">
        <f>IF(A19taxstdlife="n/a","n/a",IF(BB$3&gt;(A19taxstdlife+$E720),((Input!$K$161+Input!$K$127)*$K$7)-SUM($K720:BA720),((Input!$K$161+Input!$K$127)*$K$7)/A19taxstdlife))</f>
        <v>0</v>
      </c>
      <c r="BC720" s="161">
        <f>IF(A19taxstdlife="n/a","n/a",IF(BC$3&gt;(A19taxstdlife+$E720),((Input!$K$161+Input!$K$127)*$K$7)-SUM($K720:BB720),((Input!$K$161+Input!$K$127)*$K$7)/A19taxstdlife))</f>
        <v>0</v>
      </c>
      <c r="BD720" s="161">
        <f>IF(A19taxstdlife="n/a","n/a",IF(BD$3&gt;(A19taxstdlife+$E720),((Input!$K$161+Input!$K$127)*$K$7)-SUM($K720:BC720),((Input!$K$161+Input!$K$127)*$K$7)/A19taxstdlife))</f>
        <v>0</v>
      </c>
      <c r="BE720" s="161">
        <f>IF(A19taxstdlife="n/a","n/a",IF(BE$3&gt;(A19taxstdlife+$E720),((Input!$K$161+Input!$K$127)*$K$7)-SUM($K720:BD720),((Input!$K$161+Input!$K$127)*$K$7)/A19taxstdlife))</f>
        <v>0</v>
      </c>
      <c r="BF720" s="161">
        <f>IF(A19taxstdlife="n/a","n/a",IF(BF$3&gt;(A19taxstdlife+$E720),((Input!$K$161+Input!$K$127)*$K$7)-SUM($K720:BE720),((Input!$K$161+Input!$K$127)*$K$7)/A19taxstdlife))</f>
        <v>0</v>
      </c>
      <c r="BG720" s="161">
        <f>IF(A19taxstdlife="n/a","n/a",IF(BG$3&gt;(A19taxstdlife+$E720),((Input!$K$161+Input!$K$127)*$K$7)-SUM($K720:BF720),((Input!$K$161+Input!$K$127)*$K$7)/A19taxstdlife))</f>
        <v>0</v>
      </c>
      <c r="BH720" s="161">
        <f>IF(A19taxstdlife="n/a","n/a",IF(BH$3&gt;(A19taxstdlife+$E720),((Input!$K$161+Input!$K$127)*$K$7)-SUM($K720:BG720),((Input!$K$161+Input!$K$127)*$K$7)/A19taxstdlife))</f>
        <v>0</v>
      </c>
      <c r="BI720" s="161">
        <f>IF(A19taxstdlife="n/a","n/a",IF(BI$3&gt;(A19taxstdlife+$E720),((Input!$K$161+Input!$K$127)*$K$7)-SUM($K720:BH720),((Input!$K$161+Input!$K$127)*$K$7)/A19taxstdlife))</f>
        <v>0</v>
      </c>
      <c r="BJ720" s="19"/>
      <c r="BK720" s="19"/>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s="5" customFormat="1" hidden="1" outlineLevel="2" x14ac:dyDescent="0.2">
      <c r="A721" s="19"/>
      <c r="B721" s="19"/>
      <c r="C721" s="35"/>
      <c r="D721" s="469"/>
      <c r="E721" s="281">
        <v>6</v>
      </c>
      <c r="F721" s="37"/>
      <c r="G721" s="305"/>
      <c r="H721" s="307"/>
      <c r="I721" s="307"/>
      <c r="J721" s="307"/>
      <c r="K721" s="307"/>
      <c r="L721" s="306"/>
      <c r="M721" s="161">
        <f>IF(A19taxstdlife="n/a","n/a",IF(M$3&gt;(A19taxstdlife+$E721),((Input!$L$161+Input!$L$127)*$L$7)-SUM($L721:L721),((Input!$L$161+Input!$L$127)*$L$7)/A19taxstdlife))</f>
        <v>0</v>
      </c>
      <c r="N721" s="161">
        <f>IF(A19taxstdlife="n/a","n/a",IF(N$3&gt;(A19taxstdlife+$E721),((Input!$L$161+Input!$L$127)*$L$7)-SUM($L721:M721),((Input!$L$161+Input!$L$127)*$L$7)/A19taxstdlife))</f>
        <v>0</v>
      </c>
      <c r="O721" s="161">
        <f>IF(A19taxstdlife="n/a","n/a",IF(O$3&gt;(A19taxstdlife+$E721),((Input!$L$161+Input!$L$127)*$L$7)-SUM($L721:N721),((Input!$L$161+Input!$L$127)*$L$7)/A19taxstdlife))</f>
        <v>0</v>
      </c>
      <c r="P721" s="161">
        <f>IF(A19taxstdlife="n/a","n/a",IF(P$3&gt;(A19taxstdlife+$E721),((Input!$L$161+Input!$L$127)*$L$7)-SUM($L721:O721),((Input!$L$161+Input!$L$127)*$L$7)/A19taxstdlife))</f>
        <v>0</v>
      </c>
      <c r="Q721" s="161">
        <f>IF(A19taxstdlife="n/a","n/a",IF(Q$3&gt;(A19taxstdlife+$E721),((Input!$L$161+Input!$L$127)*$L$7)-SUM($L721:P721),((Input!$L$161+Input!$L$127)*$L$7)/A19taxstdlife))</f>
        <v>0</v>
      </c>
      <c r="R721" s="161">
        <f>IF(A19taxstdlife="n/a","n/a",IF(R$3&gt;(A19taxstdlife+$E721),((Input!$L$161+Input!$L$127)*$L$7)-SUM($L721:Q721),((Input!$L$161+Input!$L$127)*$L$7)/A19taxstdlife))</f>
        <v>0</v>
      </c>
      <c r="S721" s="161">
        <f>IF(A19taxstdlife="n/a","n/a",IF(S$3&gt;(A19taxstdlife+$E721),((Input!$L$161+Input!$L$127)*$L$7)-SUM($L721:R721),((Input!$L$161+Input!$L$127)*$L$7)/A19taxstdlife))</f>
        <v>0</v>
      </c>
      <c r="T721" s="161">
        <f>IF(A19taxstdlife="n/a","n/a",IF(T$3&gt;(A19taxstdlife+$E721),((Input!$L$161+Input!$L$127)*$L$7)-SUM($L721:S721),((Input!$L$161+Input!$L$127)*$L$7)/A19taxstdlife))</f>
        <v>0</v>
      </c>
      <c r="U721" s="161">
        <f>IF(A19taxstdlife="n/a","n/a",IF(U$3&gt;(A19taxstdlife+$E721),((Input!$L$161+Input!$L$127)*$L$7)-SUM($L721:T721),((Input!$L$161+Input!$L$127)*$L$7)/A19taxstdlife))</f>
        <v>0</v>
      </c>
      <c r="V721" s="161">
        <f>IF(A19taxstdlife="n/a","n/a",IF(V$3&gt;(A19taxstdlife+$E721),((Input!$L$161+Input!$L$127)*$L$7)-SUM($L721:U721),((Input!$L$161+Input!$L$127)*$L$7)/A19taxstdlife))</f>
        <v>0</v>
      </c>
      <c r="W721" s="161">
        <f>IF(A19taxstdlife="n/a","n/a",IF(W$3&gt;(A19taxstdlife+$E721),((Input!$L$161+Input!$L$127)*$L$7)-SUM($L721:V721),((Input!$L$161+Input!$L$127)*$L$7)/A19taxstdlife))</f>
        <v>0</v>
      </c>
      <c r="X721" s="161">
        <f>IF(A19taxstdlife="n/a","n/a",IF(X$3&gt;(A19taxstdlife+$E721),((Input!$L$161+Input!$L$127)*$L$7)-SUM($L721:W721),((Input!$L$161+Input!$L$127)*$L$7)/A19taxstdlife))</f>
        <v>0</v>
      </c>
      <c r="Y721" s="161">
        <f>IF(A19taxstdlife="n/a","n/a",IF(Y$3&gt;(A19taxstdlife+$E721),((Input!$L$161+Input!$L$127)*$L$7)-SUM($L721:X721),((Input!$L$161+Input!$L$127)*$L$7)/A19taxstdlife))</f>
        <v>0</v>
      </c>
      <c r="Z721" s="161">
        <f>IF(A19taxstdlife="n/a","n/a",IF(Z$3&gt;(A19taxstdlife+$E721),((Input!$L$161+Input!$L$127)*$L$7)-SUM($L721:Y721),((Input!$L$161+Input!$L$127)*$L$7)/A19taxstdlife))</f>
        <v>0</v>
      </c>
      <c r="AA721" s="161">
        <f>IF(A19taxstdlife="n/a","n/a",IF(AA$3&gt;(A19taxstdlife+$E721),((Input!$L$161+Input!$L$127)*$L$7)-SUM($L721:Z721),((Input!$L$161+Input!$L$127)*$L$7)/A19taxstdlife))</f>
        <v>0</v>
      </c>
      <c r="AB721" s="161">
        <f>IF(A19taxstdlife="n/a","n/a",IF(AB$3&gt;(A19taxstdlife+$E721),((Input!$L$161+Input!$L$127)*$L$7)-SUM($L721:AA721),((Input!$L$161+Input!$L$127)*$L$7)/A19taxstdlife))</f>
        <v>0</v>
      </c>
      <c r="AC721" s="161">
        <f>IF(A19taxstdlife="n/a","n/a",IF(AC$3&gt;(A19taxstdlife+$E721),((Input!$L$161+Input!$L$127)*$L$7)-SUM($L721:AB721),((Input!$L$161+Input!$L$127)*$L$7)/A19taxstdlife))</f>
        <v>0</v>
      </c>
      <c r="AD721" s="161">
        <f>IF(A19taxstdlife="n/a","n/a",IF(AD$3&gt;(A19taxstdlife+$E721),((Input!$L$161+Input!$L$127)*$L$7)-SUM($L721:AC721),((Input!$L$161+Input!$L$127)*$L$7)/A19taxstdlife))</f>
        <v>0</v>
      </c>
      <c r="AE721" s="161">
        <f>IF(A19taxstdlife="n/a","n/a",IF(AE$3&gt;(A19taxstdlife+$E721),((Input!$L$161+Input!$L$127)*$L$7)-SUM($L721:AD721),((Input!$L$161+Input!$L$127)*$L$7)/A19taxstdlife))</f>
        <v>0</v>
      </c>
      <c r="AF721" s="161">
        <f>IF(A19taxstdlife="n/a","n/a",IF(AF$3&gt;(A19taxstdlife+$E721),((Input!$L$161+Input!$L$127)*$L$7)-SUM($L721:AE721),((Input!$L$161+Input!$L$127)*$L$7)/A19taxstdlife))</f>
        <v>0</v>
      </c>
      <c r="AG721" s="161">
        <f>IF(A19taxstdlife="n/a","n/a",IF(AG$3&gt;(A19taxstdlife+$E721),((Input!$L$161+Input!$L$127)*$L$7)-SUM($L721:AF721),((Input!$L$161+Input!$L$127)*$L$7)/A19taxstdlife))</f>
        <v>0</v>
      </c>
      <c r="AH721" s="161">
        <f>IF(A19taxstdlife="n/a","n/a",IF(AH$3&gt;(A19taxstdlife+$E721),((Input!$L$161+Input!$L$127)*$L$7)-SUM($L721:AG721),((Input!$L$161+Input!$L$127)*$L$7)/A19taxstdlife))</f>
        <v>0</v>
      </c>
      <c r="AI721" s="161">
        <f>IF(A19taxstdlife="n/a","n/a",IF(AI$3&gt;(A19taxstdlife+$E721),((Input!$L$161+Input!$L$127)*$L$7)-SUM($L721:AH721),((Input!$L$161+Input!$L$127)*$L$7)/A19taxstdlife))</f>
        <v>0</v>
      </c>
      <c r="AJ721" s="161">
        <f>IF(A19taxstdlife="n/a","n/a",IF(AJ$3&gt;(A19taxstdlife+$E721),((Input!$L$161+Input!$L$127)*$L$7)-SUM($L721:AI721),((Input!$L$161+Input!$L$127)*$L$7)/A19taxstdlife))</f>
        <v>0</v>
      </c>
      <c r="AK721" s="161">
        <f>IF(A19taxstdlife="n/a","n/a",IF(AK$3&gt;(A19taxstdlife+$E721),((Input!$L$161+Input!$L$127)*$L$7)-SUM($L721:AJ721),((Input!$L$161+Input!$L$127)*$L$7)/A19taxstdlife))</f>
        <v>0</v>
      </c>
      <c r="AL721" s="161">
        <f>IF(A19taxstdlife="n/a","n/a",IF(AL$3&gt;(A19taxstdlife+$E721),((Input!$L$161+Input!$L$127)*$L$7)-SUM($L721:AK721),((Input!$L$161+Input!$L$127)*$L$7)/A19taxstdlife))</f>
        <v>0</v>
      </c>
      <c r="AM721" s="161">
        <f>IF(A19taxstdlife="n/a","n/a",IF(AM$3&gt;(A19taxstdlife+$E721),((Input!$L$161+Input!$L$127)*$L$7)-SUM($L721:AL721),((Input!$L$161+Input!$L$127)*$L$7)/A19taxstdlife))</f>
        <v>0</v>
      </c>
      <c r="AN721" s="161">
        <f>IF(A19taxstdlife="n/a","n/a",IF(AN$3&gt;(A19taxstdlife+$E721),((Input!$L$161+Input!$L$127)*$L$7)-SUM($L721:AM721),((Input!$L$161+Input!$L$127)*$L$7)/A19taxstdlife))</f>
        <v>0</v>
      </c>
      <c r="AO721" s="161">
        <f>IF(A19taxstdlife="n/a","n/a",IF(AO$3&gt;(A19taxstdlife+$E721),((Input!$L$161+Input!$L$127)*$L$7)-SUM($L721:AN721),((Input!$L$161+Input!$L$127)*$L$7)/A19taxstdlife))</f>
        <v>0</v>
      </c>
      <c r="AP721" s="161">
        <f>IF(A19taxstdlife="n/a","n/a",IF(AP$3&gt;(A19taxstdlife+$E721),((Input!$L$161+Input!$L$127)*$L$7)-SUM($L721:AO721),((Input!$L$161+Input!$L$127)*$L$7)/A19taxstdlife))</f>
        <v>0</v>
      </c>
      <c r="AQ721" s="161">
        <f>IF(A19taxstdlife="n/a","n/a",IF(AQ$3&gt;(A19taxstdlife+$E721),((Input!$L$161+Input!$L$127)*$L$7)-SUM($L721:AP721),((Input!$L$161+Input!$L$127)*$L$7)/A19taxstdlife))</f>
        <v>0</v>
      </c>
      <c r="AR721" s="161">
        <f>IF(A19taxstdlife="n/a","n/a",IF(AR$3&gt;(A19taxstdlife+$E721),((Input!$L$161+Input!$L$127)*$L$7)-SUM($L721:AQ721),((Input!$L$161+Input!$L$127)*$L$7)/A19taxstdlife))</f>
        <v>0</v>
      </c>
      <c r="AS721" s="161">
        <f>IF(A19taxstdlife="n/a","n/a",IF(AS$3&gt;(A19taxstdlife+$E721),((Input!$L$161+Input!$L$127)*$L$7)-SUM($L721:AR721),((Input!$L$161+Input!$L$127)*$L$7)/A19taxstdlife))</f>
        <v>0</v>
      </c>
      <c r="AT721" s="161">
        <f>IF(A19taxstdlife="n/a","n/a",IF(AT$3&gt;(A19taxstdlife+$E721),((Input!$L$161+Input!$L$127)*$L$7)-SUM($L721:AS721),((Input!$L$161+Input!$L$127)*$L$7)/A19taxstdlife))</f>
        <v>0</v>
      </c>
      <c r="AU721" s="161">
        <f>IF(A19taxstdlife="n/a","n/a",IF(AU$3&gt;(A19taxstdlife+$E721),((Input!$L$161+Input!$L$127)*$L$7)-SUM($L721:AT721),((Input!$L$161+Input!$L$127)*$L$7)/A19taxstdlife))</f>
        <v>0</v>
      </c>
      <c r="AV721" s="161">
        <f>IF(A19taxstdlife="n/a","n/a",IF(AV$3&gt;(A19taxstdlife+$E721),((Input!$L$161+Input!$L$127)*$L$7)-SUM($L721:AU721),((Input!$L$161+Input!$L$127)*$L$7)/A19taxstdlife))</f>
        <v>0</v>
      </c>
      <c r="AW721" s="161">
        <f>IF(A19taxstdlife="n/a","n/a",IF(AW$3&gt;(A19taxstdlife+$E721),((Input!$L$161+Input!$L$127)*$L$7)-SUM($L721:AV721),((Input!$L$161+Input!$L$127)*$L$7)/A19taxstdlife))</f>
        <v>0</v>
      </c>
      <c r="AX721" s="161">
        <f>IF(A19taxstdlife="n/a","n/a",IF(AX$3&gt;(A19taxstdlife+$E721),((Input!$L$161+Input!$L$127)*$L$7)-SUM($L721:AW721),((Input!$L$161+Input!$L$127)*$L$7)/A19taxstdlife))</f>
        <v>0</v>
      </c>
      <c r="AY721" s="161">
        <f>IF(A19taxstdlife="n/a","n/a",IF(AY$3&gt;(A19taxstdlife+$E721),((Input!$L$161+Input!$L$127)*$L$7)-SUM($L721:AX721),((Input!$L$161+Input!$L$127)*$L$7)/A19taxstdlife))</f>
        <v>0</v>
      </c>
      <c r="AZ721" s="161">
        <f>IF(A19taxstdlife="n/a","n/a",IF(AZ$3&gt;(A19taxstdlife+$E721),((Input!$L$161+Input!$L$127)*$L$7)-SUM($L721:AY721),((Input!$L$161+Input!$L$127)*$L$7)/A19taxstdlife))</f>
        <v>0</v>
      </c>
      <c r="BA721" s="161">
        <f>IF(A19taxstdlife="n/a","n/a",IF(BA$3&gt;(A19taxstdlife+$E721),((Input!$L$161+Input!$L$127)*$L$7)-SUM($L721:AZ721),((Input!$L$161+Input!$L$127)*$L$7)/A19taxstdlife))</f>
        <v>0</v>
      </c>
      <c r="BB721" s="161">
        <f>IF(A19taxstdlife="n/a","n/a",IF(BB$3&gt;(A19taxstdlife+$E721),((Input!$L$161+Input!$L$127)*$L$7)-SUM($L721:BA721),((Input!$L$161+Input!$L$127)*$L$7)/A19taxstdlife))</f>
        <v>0</v>
      </c>
      <c r="BC721" s="161">
        <f>IF(A19taxstdlife="n/a","n/a",IF(BC$3&gt;(A19taxstdlife+$E721),((Input!$L$161+Input!$L$127)*$L$7)-SUM($L721:BB721),((Input!$L$161+Input!$L$127)*$L$7)/A19taxstdlife))</f>
        <v>0</v>
      </c>
      <c r="BD721" s="161">
        <f>IF(A19taxstdlife="n/a","n/a",IF(BD$3&gt;(A19taxstdlife+$E721),((Input!$L$161+Input!$L$127)*$L$7)-SUM($L721:BC721),((Input!$L$161+Input!$L$127)*$L$7)/A19taxstdlife))</f>
        <v>0</v>
      </c>
      <c r="BE721" s="161">
        <f>IF(A19taxstdlife="n/a","n/a",IF(BE$3&gt;(A19taxstdlife+$E721),((Input!$L$161+Input!$L$127)*$L$7)-SUM($L721:BD721),((Input!$L$161+Input!$L$127)*$L$7)/A19taxstdlife))</f>
        <v>0</v>
      </c>
      <c r="BF721" s="161">
        <f>IF(A19taxstdlife="n/a","n/a",IF(BF$3&gt;(A19taxstdlife+$E721),((Input!$L$161+Input!$L$127)*$L$7)-SUM($L721:BE721),((Input!$L$161+Input!$L$127)*$L$7)/A19taxstdlife))</f>
        <v>0</v>
      </c>
      <c r="BG721" s="161">
        <f>IF(A19taxstdlife="n/a","n/a",IF(BG$3&gt;(A19taxstdlife+$E721),((Input!$L$161+Input!$L$127)*$L$7)-SUM($L721:BF721),((Input!$L$161+Input!$L$127)*$L$7)/A19taxstdlife))</f>
        <v>0</v>
      </c>
      <c r="BH721" s="161">
        <f>IF(A19taxstdlife="n/a","n/a",IF(BH$3&gt;(A19taxstdlife+$E721),((Input!$L$161+Input!$L$127)*$L$7)-SUM($L721:BG721),((Input!$L$161+Input!$L$127)*$L$7)/A19taxstdlife))</f>
        <v>0</v>
      </c>
      <c r="BI721" s="161">
        <f>IF(A19taxstdlife="n/a","n/a",IF(BI$3&gt;(A19taxstdlife+$E721),((Input!$L$161+Input!$L$127)*$L$7)-SUM($L721:BH721),((Input!$L$161+Input!$L$127)*$L$7)/A19taxstdlife))</f>
        <v>0</v>
      </c>
      <c r="BJ721" s="19"/>
      <c r="BK721" s="19"/>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s="5" customFormat="1" hidden="1" outlineLevel="2" x14ac:dyDescent="0.2">
      <c r="A722" s="19"/>
      <c r="B722" s="19"/>
      <c r="C722" s="35"/>
      <c r="D722" s="469"/>
      <c r="E722" s="281">
        <v>7</v>
      </c>
      <c r="F722" s="37"/>
      <c r="G722" s="305"/>
      <c r="H722" s="307"/>
      <c r="I722" s="307"/>
      <c r="J722" s="307"/>
      <c r="K722" s="307"/>
      <c r="L722" s="307"/>
      <c r="M722" s="306"/>
      <c r="N722" s="161">
        <f>IF(A19taxstdlife="n/a","n/a",IF(N$3&gt;(A19taxstdlife+$E722),((Input!$M$161+Input!$M$127)*$M$7)-SUM($M722:M722),((Input!$M$161+Input!$M$127)*$M$7)/A19taxstdlife))</f>
        <v>0</v>
      </c>
      <c r="O722" s="161">
        <f>IF(A19taxstdlife="n/a","n/a",IF(O$3&gt;(A19taxstdlife+$E722),((Input!$M$161+Input!$M$127)*$M$7)-SUM($M722:N722),((Input!$M$161+Input!$M$127)*$M$7)/A19taxstdlife))</f>
        <v>0</v>
      </c>
      <c r="P722" s="161">
        <f>IF(A19taxstdlife="n/a","n/a",IF(P$3&gt;(A19taxstdlife+$E722),((Input!$M$161+Input!$M$127)*$M$7)-SUM($M722:O722),((Input!$M$161+Input!$M$127)*$M$7)/A19taxstdlife))</f>
        <v>0</v>
      </c>
      <c r="Q722" s="161">
        <f>IF(A19taxstdlife="n/a","n/a",IF(Q$3&gt;(A19taxstdlife+$E722),((Input!$M$161+Input!$M$127)*$M$7)-SUM($M722:P722),((Input!$M$161+Input!$M$127)*$M$7)/A19taxstdlife))</f>
        <v>0</v>
      </c>
      <c r="R722" s="161">
        <f>IF(A19taxstdlife="n/a","n/a",IF(R$3&gt;(A19taxstdlife+$E722),((Input!$M$161+Input!$M$127)*$M$7)-SUM($M722:Q722),((Input!$M$161+Input!$M$127)*$M$7)/A19taxstdlife))</f>
        <v>0</v>
      </c>
      <c r="S722" s="161">
        <f>IF(A19taxstdlife="n/a","n/a",IF(S$3&gt;(A19taxstdlife+$E722),((Input!$M$161+Input!$M$127)*$M$7)-SUM($M722:R722),((Input!$M$161+Input!$M$127)*$M$7)/A19taxstdlife))</f>
        <v>0</v>
      </c>
      <c r="T722" s="161">
        <f>IF(A19taxstdlife="n/a","n/a",IF(T$3&gt;(A19taxstdlife+$E722),((Input!$M$161+Input!$M$127)*$M$7)-SUM($M722:S722),((Input!$M$161+Input!$M$127)*$M$7)/A19taxstdlife))</f>
        <v>0</v>
      </c>
      <c r="U722" s="161">
        <f>IF(A19taxstdlife="n/a","n/a",IF(U$3&gt;(A19taxstdlife+$E722),((Input!$M$161+Input!$M$127)*$M$7)-SUM($M722:T722),((Input!$M$161+Input!$M$127)*$M$7)/A19taxstdlife))</f>
        <v>0</v>
      </c>
      <c r="V722" s="161">
        <f>IF(A19taxstdlife="n/a","n/a",IF(V$3&gt;(A19taxstdlife+$E722),((Input!$M$161+Input!$M$127)*$M$7)-SUM($M722:U722),((Input!$M$161+Input!$M$127)*$M$7)/A19taxstdlife))</f>
        <v>0</v>
      </c>
      <c r="W722" s="161">
        <f>IF(A19taxstdlife="n/a","n/a",IF(W$3&gt;(A19taxstdlife+$E722),((Input!$M$161+Input!$M$127)*$M$7)-SUM($M722:V722),((Input!$M$161+Input!$M$127)*$M$7)/A19taxstdlife))</f>
        <v>0</v>
      </c>
      <c r="X722" s="161">
        <f>IF(A19taxstdlife="n/a","n/a",IF(X$3&gt;(A19taxstdlife+$E722),((Input!$M$161+Input!$M$127)*$M$7)-SUM($M722:W722),((Input!$M$161+Input!$M$127)*$M$7)/A19taxstdlife))</f>
        <v>0</v>
      </c>
      <c r="Y722" s="161">
        <f>IF(A19taxstdlife="n/a","n/a",IF(Y$3&gt;(A19taxstdlife+$E722),((Input!$M$161+Input!$M$127)*$M$7)-SUM($M722:X722),((Input!$M$161+Input!$M$127)*$M$7)/A19taxstdlife))</f>
        <v>0</v>
      </c>
      <c r="Z722" s="161">
        <f>IF(A19taxstdlife="n/a","n/a",IF(Z$3&gt;(A19taxstdlife+$E722),((Input!$M$161+Input!$M$127)*$M$7)-SUM($M722:Y722),((Input!$M$161+Input!$M$127)*$M$7)/A19taxstdlife))</f>
        <v>0</v>
      </c>
      <c r="AA722" s="161">
        <f>IF(A19taxstdlife="n/a","n/a",IF(AA$3&gt;(A19taxstdlife+$E722),((Input!$M$161+Input!$M$127)*$M$7)-SUM($M722:Z722),((Input!$M$161+Input!$M$127)*$M$7)/A19taxstdlife))</f>
        <v>0</v>
      </c>
      <c r="AB722" s="161">
        <f>IF(A19taxstdlife="n/a","n/a",IF(AB$3&gt;(A19taxstdlife+$E722),((Input!$M$161+Input!$M$127)*$M$7)-SUM($M722:AA722),((Input!$M$161+Input!$M$127)*$M$7)/A19taxstdlife))</f>
        <v>0</v>
      </c>
      <c r="AC722" s="161">
        <f>IF(A19taxstdlife="n/a","n/a",IF(AC$3&gt;(A19taxstdlife+$E722),((Input!$M$161+Input!$M$127)*$M$7)-SUM($M722:AB722),((Input!$M$161+Input!$M$127)*$M$7)/A19taxstdlife))</f>
        <v>0</v>
      </c>
      <c r="AD722" s="161">
        <f>IF(A19taxstdlife="n/a","n/a",IF(AD$3&gt;(A19taxstdlife+$E722),((Input!$M$161+Input!$M$127)*$M$7)-SUM($M722:AC722),((Input!$M$161+Input!$M$127)*$M$7)/A19taxstdlife))</f>
        <v>0</v>
      </c>
      <c r="AE722" s="161">
        <f>IF(A19taxstdlife="n/a","n/a",IF(AE$3&gt;(A19taxstdlife+$E722),((Input!$M$161+Input!$M$127)*$M$7)-SUM($M722:AD722),((Input!$M$161+Input!$M$127)*$M$7)/A19taxstdlife))</f>
        <v>0</v>
      </c>
      <c r="AF722" s="161">
        <f>IF(A19taxstdlife="n/a","n/a",IF(AF$3&gt;(A19taxstdlife+$E722),((Input!$M$161+Input!$M$127)*$M$7)-SUM($M722:AE722),((Input!$M$161+Input!$M$127)*$M$7)/A19taxstdlife))</f>
        <v>0</v>
      </c>
      <c r="AG722" s="161">
        <f>IF(A19taxstdlife="n/a","n/a",IF(AG$3&gt;(A19taxstdlife+$E722),((Input!$M$161+Input!$M$127)*$M$7)-SUM($M722:AF722),((Input!$M$161+Input!$M$127)*$M$7)/A19taxstdlife))</f>
        <v>0</v>
      </c>
      <c r="AH722" s="161">
        <f>IF(A19taxstdlife="n/a","n/a",IF(AH$3&gt;(A19taxstdlife+$E722),((Input!$M$161+Input!$M$127)*$M$7)-SUM($M722:AG722),((Input!$M$161+Input!$M$127)*$M$7)/A19taxstdlife))</f>
        <v>0</v>
      </c>
      <c r="AI722" s="161">
        <f>IF(A19taxstdlife="n/a","n/a",IF(AI$3&gt;(A19taxstdlife+$E722),((Input!$M$161+Input!$M$127)*$M$7)-SUM($M722:AH722),((Input!$M$161+Input!$M$127)*$M$7)/A19taxstdlife))</f>
        <v>0</v>
      </c>
      <c r="AJ722" s="161">
        <f>IF(A19taxstdlife="n/a","n/a",IF(AJ$3&gt;(A19taxstdlife+$E722),((Input!$M$161+Input!$M$127)*$M$7)-SUM($M722:AI722),((Input!$M$161+Input!$M$127)*$M$7)/A19taxstdlife))</f>
        <v>0</v>
      </c>
      <c r="AK722" s="161">
        <f>IF(A19taxstdlife="n/a","n/a",IF(AK$3&gt;(A19taxstdlife+$E722),((Input!$M$161+Input!$M$127)*$M$7)-SUM($M722:AJ722),((Input!$M$161+Input!$M$127)*$M$7)/A19taxstdlife))</f>
        <v>0</v>
      </c>
      <c r="AL722" s="161">
        <f>IF(A19taxstdlife="n/a","n/a",IF(AL$3&gt;(A19taxstdlife+$E722),((Input!$M$161+Input!$M$127)*$M$7)-SUM($M722:AK722),((Input!$M$161+Input!$M$127)*$M$7)/A19taxstdlife))</f>
        <v>0</v>
      </c>
      <c r="AM722" s="161">
        <f>IF(A19taxstdlife="n/a","n/a",IF(AM$3&gt;(A19taxstdlife+$E722),((Input!$M$161+Input!$M$127)*$M$7)-SUM($M722:AL722),((Input!$M$161+Input!$M$127)*$M$7)/A19taxstdlife))</f>
        <v>0</v>
      </c>
      <c r="AN722" s="161">
        <f>IF(A19taxstdlife="n/a","n/a",IF(AN$3&gt;(A19taxstdlife+$E722),((Input!$M$161+Input!$M$127)*$M$7)-SUM($M722:AM722),((Input!$M$161+Input!$M$127)*$M$7)/A19taxstdlife))</f>
        <v>0</v>
      </c>
      <c r="AO722" s="161">
        <f>IF(A19taxstdlife="n/a","n/a",IF(AO$3&gt;(A19taxstdlife+$E722),((Input!$M$161+Input!$M$127)*$M$7)-SUM($M722:AN722),((Input!$M$161+Input!$M$127)*$M$7)/A19taxstdlife))</f>
        <v>0</v>
      </c>
      <c r="AP722" s="161">
        <f>IF(A19taxstdlife="n/a","n/a",IF(AP$3&gt;(A19taxstdlife+$E722),((Input!$M$161+Input!$M$127)*$M$7)-SUM($M722:AO722),((Input!$M$161+Input!$M$127)*$M$7)/A19taxstdlife))</f>
        <v>0</v>
      </c>
      <c r="AQ722" s="161">
        <f>IF(A19taxstdlife="n/a","n/a",IF(AQ$3&gt;(A19taxstdlife+$E722),((Input!$M$161+Input!$M$127)*$M$7)-SUM($M722:AP722),((Input!$M$161+Input!$M$127)*$M$7)/A19taxstdlife))</f>
        <v>0</v>
      </c>
      <c r="AR722" s="161">
        <f>IF(A19taxstdlife="n/a","n/a",IF(AR$3&gt;(A19taxstdlife+$E722),((Input!$M$161+Input!$M$127)*$M$7)-SUM($M722:AQ722),((Input!$M$161+Input!$M$127)*$M$7)/A19taxstdlife))</f>
        <v>0</v>
      </c>
      <c r="AS722" s="161">
        <f>IF(A19taxstdlife="n/a","n/a",IF(AS$3&gt;(A19taxstdlife+$E722),((Input!$M$161+Input!$M$127)*$M$7)-SUM($M722:AR722),((Input!$M$161+Input!$M$127)*$M$7)/A19taxstdlife))</f>
        <v>0</v>
      </c>
      <c r="AT722" s="161">
        <f>IF(A19taxstdlife="n/a","n/a",IF(AT$3&gt;(A19taxstdlife+$E722),((Input!$M$161+Input!$M$127)*$M$7)-SUM($M722:AS722),((Input!$M$161+Input!$M$127)*$M$7)/A19taxstdlife))</f>
        <v>0</v>
      </c>
      <c r="AU722" s="161">
        <f>IF(A19taxstdlife="n/a","n/a",IF(AU$3&gt;(A19taxstdlife+$E722),((Input!$M$161+Input!$M$127)*$M$7)-SUM($M722:AT722),((Input!$M$161+Input!$M$127)*$M$7)/A19taxstdlife))</f>
        <v>0</v>
      </c>
      <c r="AV722" s="161">
        <f>IF(A19taxstdlife="n/a","n/a",IF(AV$3&gt;(A19taxstdlife+$E722),((Input!$M$161+Input!$M$127)*$M$7)-SUM($M722:AU722),((Input!$M$161+Input!$M$127)*$M$7)/A19taxstdlife))</f>
        <v>0</v>
      </c>
      <c r="AW722" s="161">
        <f>IF(A19taxstdlife="n/a","n/a",IF(AW$3&gt;(A19taxstdlife+$E722),((Input!$M$161+Input!$M$127)*$M$7)-SUM($M722:AV722),((Input!$M$161+Input!$M$127)*$M$7)/A19taxstdlife))</f>
        <v>0</v>
      </c>
      <c r="AX722" s="161">
        <f>IF(A19taxstdlife="n/a","n/a",IF(AX$3&gt;(A19taxstdlife+$E722),((Input!$M$161+Input!$M$127)*$M$7)-SUM($M722:AW722),((Input!$M$161+Input!$M$127)*$M$7)/A19taxstdlife))</f>
        <v>0</v>
      </c>
      <c r="AY722" s="161">
        <f>IF(A19taxstdlife="n/a","n/a",IF(AY$3&gt;(A19taxstdlife+$E722),((Input!$M$161+Input!$M$127)*$M$7)-SUM($M722:AX722),((Input!$M$161+Input!$M$127)*$M$7)/A19taxstdlife))</f>
        <v>0</v>
      </c>
      <c r="AZ722" s="161">
        <f>IF(A19taxstdlife="n/a","n/a",IF(AZ$3&gt;(A19taxstdlife+$E722),((Input!$M$161+Input!$M$127)*$M$7)-SUM($M722:AY722),((Input!$M$161+Input!$M$127)*$M$7)/A19taxstdlife))</f>
        <v>0</v>
      </c>
      <c r="BA722" s="161">
        <f>IF(A19taxstdlife="n/a","n/a",IF(BA$3&gt;(A19taxstdlife+$E722),((Input!$M$161+Input!$M$127)*$M$7)-SUM($M722:AZ722),((Input!$M$161+Input!$M$127)*$M$7)/A19taxstdlife))</f>
        <v>0</v>
      </c>
      <c r="BB722" s="161">
        <f>IF(A19taxstdlife="n/a","n/a",IF(BB$3&gt;(A19taxstdlife+$E722),((Input!$M$161+Input!$M$127)*$M$7)-SUM($M722:BA722),((Input!$M$161+Input!$M$127)*$M$7)/A19taxstdlife))</f>
        <v>0</v>
      </c>
      <c r="BC722" s="161">
        <f>IF(A19taxstdlife="n/a","n/a",IF(BC$3&gt;(A19taxstdlife+$E722),((Input!$M$161+Input!$M$127)*$M$7)-SUM($M722:BB722),((Input!$M$161+Input!$M$127)*$M$7)/A19taxstdlife))</f>
        <v>0</v>
      </c>
      <c r="BD722" s="161">
        <f>IF(A19taxstdlife="n/a","n/a",IF(BD$3&gt;(A19taxstdlife+$E722),((Input!$M$161+Input!$M$127)*$M$7)-SUM($M722:BC722),((Input!$M$161+Input!$M$127)*$M$7)/A19taxstdlife))</f>
        <v>0</v>
      </c>
      <c r="BE722" s="161">
        <f>IF(A19taxstdlife="n/a","n/a",IF(BE$3&gt;(A19taxstdlife+$E722),((Input!$M$161+Input!$M$127)*$M$7)-SUM($M722:BD722),((Input!$M$161+Input!$M$127)*$M$7)/A19taxstdlife))</f>
        <v>0</v>
      </c>
      <c r="BF722" s="161">
        <f>IF(A19taxstdlife="n/a","n/a",IF(BF$3&gt;(A19taxstdlife+$E722),((Input!$M$161+Input!$M$127)*$M$7)-SUM($M722:BE722),((Input!$M$161+Input!$M$127)*$M$7)/A19taxstdlife))</f>
        <v>0</v>
      </c>
      <c r="BG722" s="161">
        <f>IF(A19taxstdlife="n/a","n/a",IF(BG$3&gt;(A19taxstdlife+$E722),((Input!$M$161+Input!$M$127)*$M$7)-SUM($M722:BF722),((Input!$M$161+Input!$M$127)*$M$7)/A19taxstdlife))</f>
        <v>0</v>
      </c>
      <c r="BH722" s="161">
        <f>IF(A19taxstdlife="n/a","n/a",IF(BH$3&gt;(A19taxstdlife+$E722),((Input!$M$161+Input!$M$127)*$M$7)-SUM($M722:BG722),((Input!$M$161+Input!$M$127)*$M$7)/A19taxstdlife))</f>
        <v>0</v>
      </c>
      <c r="BI722" s="161">
        <f>IF(A19taxstdlife="n/a","n/a",IF(BI$3&gt;(A19taxstdlife+$E722),((Input!$M$161+Input!$M$127)*$M$7)-SUM($M722:BH722),((Input!$M$161+Input!$M$127)*$M$7)/A19taxstdlife))</f>
        <v>0</v>
      </c>
      <c r="BJ722" s="19"/>
      <c r="BK722" s="19"/>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s="5" customFormat="1" hidden="1" outlineLevel="2" x14ac:dyDescent="0.2">
      <c r="A723" s="19"/>
      <c r="B723" s="19"/>
      <c r="C723" s="35"/>
      <c r="D723" s="469"/>
      <c r="E723" s="281">
        <v>8</v>
      </c>
      <c r="F723" s="37"/>
      <c r="G723" s="305"/>
      <c r="H723" s="307"/>
      <c r="I723" s="307"/>
      <c r="J723" s="307"/>
      <c r="K723" s="307"/>
      <c r="L723" s="307"/>
      <c r="M723" s="307"/>
      <c r="N723" s="306"/>
      <c r="O723" s="161">
        <f>IF(A19taxstdlife="n/a","n/a",IF(O$3&gt;(A19taxstdlife+$E723),((Input!$N$161+Input!$N$127)*$N$7)-SUM($N723:N723),((Input!$N$161+Input!$N$127)*$N$7)/A19taxstdlife))</f>
        <v>0</v>
      </c>
      <c r="P723" s="161">
        <f>IF(A19taxstdlife="n/a","n/a",IF(P$3&gt;(A19taxstdlife+$E723),((Input!$N$161+Input!$N$127)*$N$7)-SUM($N723:O723),((Input!$N$161+Input!$N$127)*$N$7)/A19taxstdlife))</f>
        <v>0</v>
      </c>
      <c r="Q723" s="161">
        <f>IF(A19taxstdlife="n/a","n/a",IF(Q$3&gt;(A19taxstdlife+$E723),((Input!$N$161+Input!$N$127)*$N$7)-SUM($N723:P723),((Input!$N$161+Input!$N$127)*$N$7)/A19taxstdlife))</f>
        <v>0</v>
      </c>
      <c r="R723" s="161">
        <f>IF(A19taxstdlife="n/a","n/a",IF(R$3&gt;(A19taxstdlife+$E723),((Input!$N$161+Input!$N$127)*$N$7)-SUM($N723:Q723),((Input!$N$161+Input!$N$127)*$N$7)/A19taxstdlife))</f>
        <v>0</v>
      </c>
      <c r="S723" s="161">
        <f>IF(A19taxstdlife="n/a","n/a",IF(S$3&gt;(A19taxstdlife+$E723),((Input!$N$161+Input!$N$127)*$N$7)-SUM($N723:R723),((Input!$N$161+Input!$N$127)*$N$7)/A19taxstdlife))</f>
        <v>0</v>
      </c>
      <c r="T723" s="161">
        <f>IF(A19taxstdlife="n/a","n/a",IF(T$3&gt;(A19taxstdlife+$E723),((Input!$N$161+Input!$N$127)*$N$7)-SUM($N723:S723),((Input!$N$161+Input!$N$127)*$N$7)/A19taxstdlife))</f>
        <v>0</v>
      </c>
      <c r="U723" s="161">
        <f>IF(A19taxstdlife="n/a","n/a",IF(U$3&gt;(A19taxstdlife+$E723),((Input!$N$161+Input!$N$127)*$N$7)-SUM($N723:T723),((Input!$N$161+Input!$N$127)*$N$7)/A19taxstdlife))</f>
        <v>0</v>
      </c>
      <c r="V723" s="161">
        <f>IF(A19taxstdlife="n/a","n/a",IF(V$3&gt;(A19taxstdlife+$E723),((Input!$N$161+Input!$N$127)*$N$7)-SUM($N723:U723),((Input!$N$161+Input!$N$127)*$N$7)/A19taxstdlife))</f>
        <v>0</v>
      </c>
      <c r="W723" s="161">
        <f>IF(A19taxstdlife="n/a","n/a",IF(W$3&gt;(A19taxstdlife+$E723),((Input!$N$161+Input!$N$127)*$N$7)-SUM($N723:V723),((Input!$N$161+Input!$N$127)*$N$7)/A19taxstdlife))</f>
        <v>0</v>
      </c>
      <c r="X723" s="161">
        <f>IF(A19taxstdlife="n/a","n/a",IF(X$3&gt;(A19taxstdlife+$E723),((Input!$N$161+Input!$N$127)*$N$7)-SUM($N723:W723),((Input!$N$161+Input!$N$127)*$N$7)/A19taxstdlife))</f>
        <v>0</v>
      </c>
      <c r="Y723" s="161">
        <f>IF(A19taxstdlife="n/a","n/a",IF(Y$3&gt;(A19taxstdlife+$E723),((Input!$N$161+Input!$N$127)*$N$7)-SUM($N723:X723),((Input!$N$161+Input!$N$127)*$N$7)/A19taxstdlife))</f>
        <v>0</v>
      </c>
      <c r="Z723" s="161">
        <f>IF(A19taxstdlife="n/a","n/a",IF(Z$3&gt;(A19taxstdlife+$E723),((Input!$N$161+Input!$N$127)*$N$7)-SUM($N723:Y723),((Input!$N$161+Input!$N$127)*$N$7)/A19taxstdlife))</f>
        <v>0</v>
      </c>
      <c r="AA723" s="161">
        <f>IF(A19taxstdlife="n/a","n/a",IF(AA$3&gt;(A19taxstdlife+$E723),((Input!$N$161+Input!$N$127)*$N$7)-SUM($N723:Z723),((Input!$N$161+Input!$N$127)*$N$7)/A19taxstdlife))</f>
        <v>0</v>
      </c>
      <c r="AB723" s="161">
        <f>IF(A19taxstdlife="n/a","n/a",IF(AB$3&gt;(A19taxstdlife+$E723),((Input!$N$161+Input!$N$127)*$N$7)-SUM($N723:AA723),((Input!$N$161+Input!$N$127)*$N$7)/A19taxstdlife))</f>
        <v>0</v>
      </c>
      <c r="AC723" s="161">
        <f>IF(A19taxstdlife="n/a","n/a",IF(AC$3&gt;(A19taxstdlife+$E723),((Input!$N$161+Input!$N$127)*$N$7)-SUM($N723:AB723),((Input!$N$161+Input!$N$127)*$N$7)/A19taxstdlife))</f>
        <v>0</v>
      </c>
      <c r="AD723" s="161">
        <f>IF(A19taxstdlife="n/a","n/a",IF(AD$3&gt;(A19taxstdlife+$E723),((Input!$N$161+Input!$N$127)*$N$7)-SUM($N723:AC723),((Input!$N$161+Input!$N$127)*$N$7)/A19taxstdlife))</f>
        <v>0</v>
      </c>
      <c r="AE723" s="161">
        <f>IF(A19taxstdlife="n/a","n/a",IF(AE$3&gt;(A19taxstdlife+$E723),((Input!$N$161+Input!$N$127)*$N$7)-SUM($N723:AD723),((Input!$N$161+Input!$N$127)*$N$7)/A19taxstdlife))</f>
        <v>0</v>
      </c>
      <c r="AF723" s="161">
        <f>IF(A19taxstdlife="n/a","n/a",IF(AF$3&gt;(A19taxstdlife+$E723),((Input!$N$161+Input!$N$127)*$N$7)-SUM($N723:AE723),((Input!$N$161+Input!$N$127)*$N$7)/A19taxstdlife))</f>
        <v>0</v>
      </c>
      <c r="AG723" s="161">
        <f>IF(A19taxstdlife="n/a","n/a",IF(AG$3&gt;(A19taxstdlife+$E723),((Input!$N$161+Input!$N$127)*$N$7)-SUM($N723:AF723),((Input!$N$161+Input!$N$127)*$N$7)/A19taxstdlife))</f>
        <v>0</v>
      </c>
      <c r="AH723" s="161">
        <f>IF(A19taxstdlife="n/a","n/a",IF(AH$3&gt;(A19taxstdlife+$E723),((Input!$N$161+Input!$N$127)*$N$7)-SUM($N723:AG723),((Input!$N$161+Input!$N$127)*$N$7)/A19taxstdlife))</f>
        <v>0</v>
      </c>
      <c r="AI723" s="161">
        <f>IF(A19taxstdlife="n/a","n/a",IF(AI$3&gt;(A19taxstdlife+$E723),((Input!$N$161+Input!$N$127)*$N$7)-SUM($N723:AH723),((Input!$N$161+Input!$N$127)*$N$7)/A19taxstdlife))</f>
        <v>0</v>
      </c>
      <c r="AJ723" s="161">
        <f>IF(A19taxstdlife="n/a","n/a",IF(AJ$3&gt;(A19taxstdlife+$E723),((Input!$N$161+Input!$N$127)*$N$7)-SUM($N723:AI723),((Input!$N$161+Input!$N$127)*$N$7)/A19taxstdlife))</f>
        <v>0</v>
      </c>
      <c r="AK723" s="161">
        <f>IF(A19taxstdlife="n/a","n/a",IF(AK$3&gt;(A19taxstdlife+$E723),((Input!$N$161+Input!$N$127)*$N$7)-SUM($N723:AJ723),((Input!$N$161+Input!$N$127)*$N$7)/A19taxstdlife))</f>
        <v>0</v>
      </c>
      <c r="AL723" s="161">
        <f>IF(A19taxstdlife="n/a","n/a",IF(AL$3&gt;(A19taxstdlife+$E723),((Input!$N$161+Input!$N$127)*$N$7)-SUM($N723:AK723),((Input!$N$161+Input!$N$127)*$N$7)/A19taxstdlife))</f>
        <v>0</v>
      </c>
      <c r="AM723" s="161">
        <f>IF(A19taxstdlife="n/a","n/a",IF(AM$3&gt;(A19taxstdlife+$E723),((Input!$N$161+Input!$N$127)*$N$7)-SUM($N723:AL723),((Input!$N$161+Input!$N$127)*$N$7)/A19taxstdlife))</f>
        <v>0</v>
      </c>
      <c r="AN723" s="161">
        <f>IF(A19taxstdlife="n/a","n/a",IF(AN$3&gt;(A19taxstdlife+$E723),((Input!$N$161+Input!$N$127)*$N$7)-SUM($N723:AM723),((Input!$N$161+Input!$N$127)*$N$7)/A19taxstdlife))</f>
        <v>0</v>
      </c>
      <c r="AO723" s="161">
        <f>IF(A19taxstdlife="n/a","n/a",IF(AO$3&gt;(A19taxstdlife+$E723),((Input!$N$161+Input!$N$127)*$N$7)-SUM($N723:AN723),((Input!$N$161+Input!$N$127)*$N$7)/A19taxstdlife))</f>
        <v>0</v>
      </c>
      <c r="AP723" s="161">
        <f>IF(A19taxstdlife="n/a","n/a",IF(AP$3&gt;(A19taxstdlife+$E723),((Input!$N$161+Input!$N$127)*$N$7)-SUM($N723:AO723),((Input!$N$161+Input!$N$127)*$N$7)/A19taxstdlife))</f>
        <v>0</v>
      </c>
      <c r="AQ723" s="161">
        <f>IF(A19taxstdlife="n/a","n/a",IF(AQ$3&gt;(A19taxstdlife+$E723),((Input!$N$161+Input!$N$127)*$N$7)-SUM($N723:AP723),((Input!$N$161+Input!$N$127)*$N$7)/A19taxstdlife))</f>
        <v>0</v>
      </c>
      <c r="AR723" s="161">
        <f>IF(A19taxstdlife="n/a","n/a",IF(AR$3&gt;(A19taxstdlife+$E723),((Input!$N$161+Input!$N$127)*$N$7)-SUM($N723:AQ723),((Input!$N$161+Input!$N$127)*$N$7)/A19taxstdlife))</f>
        <v>0</v>
      </c>
      <c r="AS723" s="161">
        <f>IF(A19taxstdlife="n/a","n/a",IF(AS$3&gt;(A19taxstdlife+$E723),((Input!$N$161+Input!$N$127)*$N$7)-SUM($N723:AR723),((Input!$N$161+Input!$N$127)*$N$7)/A19taxstdlife))</f>
        <v>0</v>
      </c>
      <c r="AT723" s="161">
        <f>IF(A19taxstdlife="n/a","n/a",IF(AT$3&gt;(A19taxstdlife+$E723),((Input!$N$161+Input!$N$127)*$N$7)-SUM($N723:AS723),((Input!$N$161+Input!$N$127)*$N$7)/A19taxstdlife))</f>
        <v>0</v>
      </c>
      <c r="AU723" s="161">
        <f>IF(A19taxstdlife="n/a","n/a",IF(AU$3&gt;(A19taxstdlife+$E723),((Input!$N$161+Input!$N$127)*$N$7)-SUM($N723:AT723),((Input!$N$161+Input!$N$127)*$N$7)/A19taxstdlife))</f>
        <v>0</v>
      </c>
      <c r="AV723" s="161">
        <f>IF(A19taxstdlife="n/a","n/a",IF(AV$3&gt;(A19taxstdlife+$E723),((Input!$N$161+Input!$N$127)*$N$7)-SUM($N723:AU723),((Input!$N$161+Input!$N$127)*$N$7)/A19taxstdlife))</f>
        <v>0</v>
      </c>
      <c r="AW723" s="161">
        <f>IF(A19taxstdlife="n/a","n/a",IF(AW$3&gt;(A19taxstdlife+$E723),((Input!$N$161+Input!$N$127)*$N$7)-SUM($N723:AV723),((Input!$N$161+Input!$N$127)*$N$7)/A19taxstdlife))</f>
        <v>0</v>
      </c>
      <c r="AX723" s="161">
        <f>IF(A19taxstdlife="n/a","n/a",IF(AX$3&gt;(A19taxstdlife+$E723),((Input!$N$161+Input!$N$127)*$N$7)-SUM($N723:AW723),((Input!$N$161+Input!$N$127)*$N$7)/A19taxstdlife))</f>
        <v>0</v>
      </c>
      <c r="AY723" s="161">
        <f>IF(A19taxstdlife="n/a","n/a",IF(AY$3&gt;(A19taxstdlife+$E723),((Input!$N$161+Input!$N$127)*$N$7)-SUM($N723:AX723),((Input!$N$161+Input!$N$127)*$N$7)/A19taxstdlife))</f>
        <v>0</v>
      </c>
      <c r="AZ723" s="161">
        <f>IF(A19taxstdlife="n/a","n/a",IF(AZ$3&gt;(A19taxstdlife+$E723),((Input!$N$161+Input!$N$127)*$N$7)-SUM($N723:AY723),((Input!$N$161+Input!$N$127)*$N$7)/A19taxstdlife))</f>
        <v>0</v>
      </c>
      <c r="BA723" s="161">
        <f>IF(A19taxstdlife="n/a","n/a",IF(BA$3&gt;(A19taxstdlife+$E723),((Input!$N$161+Input!$N$127)*$N$7)-SUM($N723:AZ723),((Input!$N$161+Input!$N$127)*$N$7)/A19taxstdlife))</f>
        <v>0</v>
      </c>
      <c r="BB723" s="161">
        <f>IF(A19taxstdlife="n/a","n/a",IF(BB$3&gt;(A19taxstdlife+$E723),((Input!$N$161+Input!$N$127)*$N$7)-SUM($N723:BA723),((Input!$N$161+Input!$N$127)*$N$7)/A19taxstdlife))</f>
        <v>0</v>
      </c>
      <c r="BC723" s="161">
        <f>IF(A19taxstdlife="n/a","n/a",IF(BC$3&gt;(A19taxstdlife+$E723),((Input!$N$161+Input!$N$127)*$N$7)-SUM($N723:BB723),((Input!$N$161+Input!$N$127)*$N$7)/A19taxstdlife))</f>
        <v>0</v>
      </c>
      <c r="BD723" s="161">
        <f>IF(A19taxstdlife="n/a","n/a",IF(BD$3&gt;(A19taxstdlife+$E723),((Input!$N$161+Input!$N$127)*$N$7)-SUM($N723:BC723),((Input!$N$161+Input!$N$127)*$N$7)/A19taxstdlife))</f>
        <v>0</v>
      </c>
      <c r="BE723" s="161">
        <f>IF(A19taxstdlife="n/a","n/a",IF(BE$3&gt;(A19taxstdlife+$E723),((Input!$N$161+Input!$N$127)*$N$7)-SUM($N723:BD723),((Input!$N$161+Input!$N$127)*$N$7)/A19taxstdlife))</f>
        <v>0</v>
      </c>
      <c r="BF723" s="161">
        <f>IF(A19taxstdlife="n/a","n/a",IF(BF$3&gt;(A19taxstdlife+$E723),((Input!$N$161+Input!$N$127)*$N$7)-SUM($N723:BE723),((Input!$N$161+Input!$N$127)*$N$7)/A19taxstdlife))</f>
        <v>0</v>
      </c>
      <c r="BG723" s="161">
        <f>IF(A19taxstdlife="n/a","n/a",IF(BG$3&gt;(A19taxstdlife+$E723),((Input!$N$161+Input!$N$127)*$N$7)-SUM($N723:BF723),((Input!$N$161+Input!$N$127)*$N$7)/A19taxstdlife))</f>
        <v>0</v>
      </c>
      <c r="BH723" s="161">
        <f>IF(A19taxstdlife="n/a","n/a",IF(BH$3&gt;(A19taxstdlife+$E723),((Input!$N$161+Input!$N$127)*$N$7)-SUM($N723:BG723),((Input!$N$161+Input!$N$127)*$N$7)/A19taxstdlife))</f>
        <v>0</v>
      </c>
      <c r="BI723" s="161">
        <f>IF(A19taxstdlife="n/a","n/a",IF(BI$3&gt;(A19taxstdlife+$E723),((Input!$N$161+Input!$N$127)*$N$7)-SUM($N723:BH723),((Input!$N$161+Input!$N$127)*$N$7)/A19taxstdlife))</f>
        <v>0</v>
      </c>
      <c r="BJ723" s="19"/>
      <c r="BK723" s="19"/>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s="5" customFormat="1" hidden="1" outlineLevel="2" x14ac:dyDescent="0.2">
      <c r="A724" s="19"/>
      <c r="B724" s="19"/>
      <c r="C724" s="35"/>
      <c r="D724" s="469"/>
      <c r="E724" s="281">
        <v>9</v>
      </c>
      <c r="F724" s="37"/>
      <c r="G724" s="305"/>
      <c r="H724" s="307"/>
      <c r="I724" s="307"/>
      <c r="J724" s="307"/>
      <c r="K724" s="307"/>
      <c r="L724" s="307"/>
      <c r="M724" s="307"/>
      <c r="N724" s="307"/>
      <c r="O724" s="306"/>
      <c r="P724" s="161">
        <f>IF(A19taxstdlife="n/a","n/a",IF(P$3&gt;(A19taxstdlife+$E724),((Input!$O$161+Input!$O$127)*$O$7)-SUM($O724:O724),((Input!$O$161+Input!$O$127)*$O$7)/A19taxstdlife))</f>
        <v>0</v>
      </c>
      <c r="Q724" s="161">
        <f>IF(A19taxstdlife="n/a","n/a",IF(Q$3&gt;(A19taxstdlife+$E724),((Input!$O$161+Input!$O$127)*$O$7)-SUM($O724:P724),((Input!$O$161+Input!$O$127)*$O$7)/A19taxstdlife))</f>
        <v>0</v>
      </c>
      <c r="R724" s="161">
        <f>IF(A19taxstdlife="n/a","n/a",IF(R$3&gt;(A19taxstdlife+$E724),((Input!$O$161+Input!$O$127)*$O$7)-SUM($O724:Q724),((Input!$O$161+Input!$O$127)*$O$7)/A19taxstdlife))</f>
        <v>0</v>
      </c>
      <c r="S724" s="161">
        <f>IF(A19taxstdlife="n/a","n/a",IF(S$3&gt;(A19taxstdlife+$E724),((Input!$O$161+Input!$O$127)*$O$7)-SUM($O724:R724),((Input!$O$161+Input!$O$127)*$O$7)/A19taxstdlife))</f>
        <v>0</v>
      </c>
      <c r="T724" s="161">
        <f>IF(A19taxstdlife="n/a","n/a",IF(T$3&gt;(A19taxstdlife+$E724),((Input!$O$161+Input!$O$127)*$O$7)-SUM($O724:S724),((Input!$O$161+Input!$O$127)*$O$7)/A19taxstdlife))</f>
        <v>0</v>
      </c>
      <c r="U724" s="161">
        <f>IF(A19taxstdlife="n/a","n/a",IF(U$3&gt;(A19taxstdlife+$E724),((Input!$O$161+Input!$O$127)*$O$7)-SUM($O724:T724),((Input!$O$161+Input!$O$127)*$O$7)/A19taxstdlife))</f>
        <v>0</v>
      </c>
      <c r="V724" s="161">
        <f>IF(A19taxstdlife="n/a","n/a",IF(V$3&gt;(A19taxstdlife+$E724),((Input!$O$161+Input!$O$127)*$O$7)-SUM($O724:U724),((Input!$O$161+Input!$O$127)*$O$7)/A19taxstdlife))</f>
        <v>0</v>
      </c>
      <c r="W724" s="161">
        <f>IF(A19taxstdlife="n/a","n/a",IF(W$3&gt;(A19taxstdlife+$E724),((Input!$O$161+Input!$O$127)*$O$7)-SUM($O724:V724),((Input!$O$161+Input!$O$127)*$O$7)/A19taxstdlife))</f>
        <v>0</v>
      </c>
      <c r="X724" s="161">
        <f>IF(A19taxstdlife="n/a","n/a",IF(X$3&gt;(A19taxstdlife+$E724),((Input!$O$161+Input!$O$127)*$O$7)-SUM($O724:W724),((Input!$O$161+Input!$O$127)*$O$7)/A19taxstdlife))</f>
        <v>0</v>
      </c>
      <c r="Y724" s="161">
        <f>IF(A19taxstdlife="n/a","n/a",IF(Y$3&gt;(A19taxstdlife+$E724),((Input!$O$161+Input!$O$127)*$O$7)-SUM($O724:X724),((Input!$O$161+Input!$O$127)*$O$7)/A19taxstdlife))</f>
        <v>0</v>
      </c>
      <c r="Z724" s="161">
        <f>IF(A19taxstdlife="n/a","n/a",IF(Z$3&gt;(A19taxstdlife+$E724),((Input!$O$161+Input!$O$127)*$O$7)-SUM($O724:Y724),((Input!$O$161+Input!$O$127)*$O$7)/A19taxstdlife))</f>
        <v>0</v>
      </c>
      <c r="AA724" s="161">
        <f>IF(A19taxstdlife="n/a","n/a",IF(AA$3&gt;(A19taxstdlife+$E724),((Input!$O$161+Input!$O$127)*$O$7)-SUM($O724:Z724),((Input!$O$161+Input!$O$127)*$O$7)/A19taxstdlife))</f>
        <v>0</v>
      </c>
      <c r="AB724" s="161">
        <f>IF(A19taxstdlife="n/a","n/a",IF(AB$3&gt;(A19taxstdlife+$E724),((Input!$O$161+Input!$O$127)*$O$7)-SUM($O724:AA724),((Input!$O$161+Input!$O$127)*$O$7)/A19taxstdlife))</f>
        <v>0</v>
      </c>
      <c r="AC724" s="161">
        <f>IF(A19taxstdlife="n/a","n/a",IF(AC$3&gt;(A19taxstdlife+$E724),((Input!$O$161+Input!$O$127)*$O$7)-SUM($O724:AB724),((Input!$O$161+Input!$O$127)*$O$7)/A19taxstdlife))</f>
        <v>0</v>
      </c>
      <c r="AD724" s="161">
        <f>IF(A19taxstdlife="n/a","n/a",IF(AD$3&gt;(A19taxstdlife+$E724),((Input!$O$161+Input!$O$127)*$O$7)-SUM($O724:AC724),((Input!$O$161+Input!$O$127)*$O$7)/A19taxstdlife))</f>
        <v>0</v>
      </c>
      <c r="AE724" s="161">
        <f>IF(A19taxstdlife="n/a","n/a",IF(AE$3&gt;(A19taxstdlife+$E724),((Input!$O$161+Input!$O$127)*$O$7)-SUM($O724:AD724),((Input!$O$161+Input!$O$127)*$O$7)/A19taxstdlife))</f>
        <v>0</v>
      </c>
      <c r="AF724" s="161">
        <f>IF(A19taxstdlife="n/a","n/a",IF(AF$3&gt;(A19taxstdlife+$E724),((Input!$O$161+Input!$O$127)*$O$7)-SUM($O724:AE724),((Input!$O$161+Input!$O$127)*$O$7)/A19taxstdlife))</f>
        <v>0</v>
      </c>
      <c r="AG724" s="161">
        <f>IF(A19taxstdlife="n/a","n/a",IF(AG$3&gt;(A19taxstdlife+$E724),((Input!$O$161+Input!$O$127)*$O$7)-SUM($O724:AF724),((Input!$O$161+Input!$O$127)*$O$7)/A19taxstdlife))</f>
        <v>0</v>
      </c>
      <c r="AH724" s="161">
        <f>IF(A19taxstdlife="n/a","n/a",IF(AH$3&gt;(A19taxstdlife+$E724),((Input!$O$161+Input!$O$127)*$O$7)-SUM($O724:AG724),((Input!$O$161+Input!$O$127)*$O$7)/A19taxstdlife))</f>
        <v>0</v>
      </c>
      <c r="AI724" s="161">
        <f>IF(A19taxstdlife="n/a","n/a",IF(AI$3&gt;(A19taxstdlife+$E724),((Input!$O$161+Input!$O$127)*$O$7)-SUM($O724:AH724),((Input!$O$161+Input!$O$127)*$O$7)/A19taxstdlife))</f>
        <v>0</v>
      </c>
      <c r="AJ724" s="161">
        <f>IF(A19taxstdlife="n/a","n/a",IF(AJ$3&gt;(A19taxstdlife+$E724),((Input!$O$161+Input!$O$127)*$O$7)-SUM($O724:AI724),((Input!$O$161+Input!$O$127)*$O$7)/A19taxstdlife))</f>
        <v>0</v>
      </c>
      <c r="AK724" s="161">
        <f>IF(A19taxstdlife="n/a","n/a",IF(AK$3&gt;(A19taxstdlife+$E724),((Input!$O$161+Input!$O$127)*$O$7)-SUM($O724:AJ724),((Input!$O$161+Input!$O$127)*$O$7)/A19taxstdlife))</f>
        <v>0</v>
      </c>
      <c r="AL724" s="161">
        <f>IF(A19taxstdlife="n/a","n/a",IF(AL$3&gt;(A19taxstdlife+$E724),((Input!$O$161+Input!$O$127)*$O$7)-SUM($O724:AK724),((Input!$O$161+Input!$O$127)*$O$7)/A19taxstdlife))</f>
        <v>0</v>
      </c>
      <c r="AM724" s="161">
        <f>IF(A19taxstdlife="n/a","n/a",IF(AM$3&gt;(A19taxstdlife+$E724),((Input!$O$161+Input!$O$127)*$O$7)-SUM($O724:AL724),((Input!$O$161+Input!$O$127)*$O$7)/A19taxstdlife))</f>
        <v>0</v>
      </c>
      <c r="AN724" s="161">
        <f>IF(A19taxstdlife="n/a","n/a",IF(AN$3&gt;(A19taxstdlife+$E724),((Input!$O$161+Input!$O$127)*$O$7)-SUM($O724:AM724),((Input!$O$161+Input!$O$127)*$O$7)/A19taxstdlife))</f>
        <v>0</v>
      </c>
      <c r="AO724" s="161">
        <f>IF(A19taxstdlife="n/a","n/a",IF(AO$3&gt;(A19taxstdlife+$E724),((Input!$O$161+Input!$O$127)*$O$7)-SUM($O724:AN724),((Input!$O$161+Input!$O$127)*$O$7)/A19taxstdlife))</f>
        <v>0</v>
      </c>
      <c r="AP724" s="161">
        <f>IF(A19taxstdlife="n/a","n/a",IF(AP$3&gt;(A19taxstdlife+$E724),((Input!$O$161+Input!$O$127)*$O$7)-SUM($O724:AO724),((Input!$O$161+Input!$O$127)*$O$7)/A19taxstdlife))</f>
        <v>0</v>
      </c>
      <c r="AQ724" s="161">
        <f>IF(A19taxstdlife="n/a","n/a",IF(AQ$3&gt;(A19taxstdlife+$E724),((Input!$O$161+Input!$O$127)*$O$7)-SUM($O724:AP724),((Input!$O$161+Input!$O$127)*$O$7)/A19taxstdlife))</f>
        <v>0</v>
      </c>
      <c r="AR724" s="161">
        <f>IF(A19taxstdlife="n/a","n/a",IF(AR$3&gt;(A19taxstdlife+$E724),((Input!$O$161+Input!$O$127)*$O$7)-SUM($O724:AQ724),((Input!$O$161+Input!$O$127)*$O$7)/A19taxstdlife))</f>
        <v>0</v>
      </c>
      <c r="AS724" s="161">
        <f>IF(A19taxstdlife="n/a","n/a",IF(AS$3&gt;(A19taxstdlife+$E724),((Input!$O$161+Input!$O$127)*$O$7)-SUM($O724:AR724),((Input!$O$161+Input!$O$127)*$O$7)/A19taxstdlife))</f>
        <v>0</v>
      </c>
      <c r="AT724" s="161">
        <f>IF(A19taxstdlife="n/a","n/a",IF(AT$3&gt;(A19taxstdlife+$E724),((Input!$O$161+Input!$O$127)*$O$7)-SUM($O724:AS724),((Input!$O$161+Input!$O$127)*$O$7)/A19taxstdlife))</f>
        <v>0</v>
      </c>
      <c r="AU724" s="161">
        <f>IF(A19taxstdlife="n/a","n/a",IF(AU$3&gt;(A19taxstdlife+$E724),((Input!$O$161+Input!$O$127)*$O$7)-SUM($O724:AT724),((Input!$O$161+Input!$O$127)*$O$7)/A19taxstdlife))</f>
        <v>0</v>
      </c>
      <c r="AV724" s="161">
        <f>IF(A19taxstdlife="n/a","n/a",IF(AV$3&gt;(A19taxstdlife+$E724),((Input!$O$161+Input!$O$127)*$O$7)-SUM($O724:AU724),((Input!$O$161+Input!$O$127)*$O$7)/A19taxstdlife))</f>
        <v>0</v>
      </c>
      <c r="AW724" s="161">
        <f>IF(A19taxstdlife="n/a","n/a",IF(AW$3&gt;(A19taxstdlife+$E724),((Input!$O$161+Input!$O$127)*$O$7)-SUM($O724:AV724),((Input!$O$161+Input!$O$127)*$O$7)/A19taxstdlife))</f>
        <v>0</v>
      </c>
      <c r="AX724" s="161">
        <f>IF(A19taxstdlife="n/a","n/a",IF(AX$3&gt;(A19taxstdlife+$E724),((Input!$O$161+Input!$O$127)*$O$7)-SUM($O724:AW724),((Input!$O$161+Input!$O$127)*$O$7)/A19taxstdlife))</f>
        <v>0</v>
      </c>
      <c r="AY724" s="161">
        <f>IF(A19taxstdlife="n/a","n/a",IF(AY$3&gt;(A19taxstdlife+$E724),((Input!$O$161+Input!$O$127)*$O$7)-SUM($O724:AX724),((Input!$O$161+Input!$O$127)*$O$7)/A19taxstdlife))</f>
        <v>0</v>
      </c>
      <c r="AZ724" s="161">
        <f>IF(A19taxstdlife="n/a","n/a",IF(AZ$3&gt;(A19taxstdlife+$E724),((Input!$O$161+Input!$O$127)*$O$7)-SUM($O724:AY724),((Input!$O$161+Input!$O$127)*$O$7)/A19taxstdlife))</f>
        <v>0</v>
      </c>
      <c r="BA724" s="161">
        <f>IF(A19taxstdlife="n/a","n/a",IF(BA$3&gt;(A19taxstdlife+$E724),((Input!$O$161+Input!$O$127)*$O$7)-SUM($O724:AZ724),((Input!$O$161+Input!$O$127)*$O$7)/A19taxstdlife))</f>
        <v>0</v>
      </c>
      <c r="BB724" s="161">
        <f>IF(A19taxstdlife="n/a","n/a",IF(BB$3&gt;(A19taxstdlife+$E724),((Input!$O$161+Input!$O$127)*$O$7)-SUM($O724:BA724),((Input!$O$161+Input!$O$127)*$O$7)/A19taxstdlife))</f>
        <v>0</v>
      </c>
      <c r="BC724" s="161">
        <f>IF(A19taxstdlife="n/a","n/a",IF(BC$3&gt;(A19taxstdlife+$E724),((Input!$O$161+Input!$O$127)*$O$7)-SUM($O724:BB724),((Input!$O$161+Input!$O$127)*$O$7)/A19taxstdlife))</f>
        <v>0</v>
      </c>
      <c r="BD724" s="161">
        <f>IF(A19taxstdlife="n/a","n/a",IF(BD$3&gt;(A19taxstdlife+$E724),((Input!$O$161+Input!$O$127)*$O$7)-SUM($O724:BC724),((Input!$O$161+Input!$O$127)*$O$7)/A19taxstdlife))</f>
        <v>0</v>
      </c>
      <c r="BE724" s="161">
        <f>IF(A19taxstdlife="n/a","n/a",IF(BE$3&gt;(A19taxstdlife+$E724),((Input!$O$161+Input!$O$127)*$O$7)-SUM($O724:BD724),((Input!$O$161+Input!$O$127)*$O$7)/A19taxstdlife))</f>
        <v>0</v>
      </c>
      <c r="BF724" s="161">
        <f>IF(A19taxstdlife="n/a","n/a",IF(BF$3&gt;(A19taxstdlife+$E724),((Input!$O$161+Input!$O$127)*$O$7)-SUM($O724:BE724),((Input!$O$161+Input!$O$127)*$O$7)/A19taxstdlife))</f>
        <v>0</v>
      </c>
      <c r="BG724" s="161">
        <f>IF(A19taxstdlife="n/a","n/a",IF(BG$3&gt;(A19taxstdlife+$E724),((Input!$O$161+Input!$O$127)*$O$7)-SUM($O724:BF724),((Input!$O$161+Input!$O$127)*$O$7)/A19taxstdlife))</f>
        <v>0</v>
      </c>
      <c r="BH724" s="161">
        <f>IF(A19taxstdlife="n/a","n/a",IF(BH$3&gt;(A19taxstdlife+$E724),((Input!$O$161+Input!$O$127)*$O$7)-SUM($O724:BG724),((Input!$O$161+Input!$O$127)*$O$7)/A19taxstdlife))</f>
        <v>0</v>
      </c>
      <c r="BI724" s="161">
        <f>IF(A19taxstdlife="n/a","n/a",IF(BI$3&gt;(A19taxstdlife+$E724),((Input!$O$161+Input!$O$127)*$O$7)-SUM($O724:BH724),((Input!$O$161+Input!$O$127)*$O$7)/A19taxstdlife))</f>
        <v>0</v>
      </c>
      <c r="BJ724" s="19"/>
      <c r="BK724" s="19"/>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s="5" customFormat="1" hidden="1" outlineLevel="2" x14ac:dyDescent="0.2">
      <c r="A725" s="19"/>
      <c r="B725" s="19"/>
      <c r="C725" s="35"/>
      <c r="D725" s="469"/>
      <c r="E725" s="282">
        <v>10</v>
      </c>
      <c r="F725" s="37"/>
      <c r="G725" s="305"/>
      <c r="H725" s="307"/>
      <c r="I725" s="307"/>
      <c r="J725" s="307"/>
      <c r="K725" s="307"/>
      <c r="L725" s="307"/>
      <c r="M725" s="307"/>
      <c r="N725" s="307"/>
      <c r="O725" s="307"/>
      <c r="P725" s="306"/>
      <c r="Q725" s="161">
        <f>IF(A19taxstdlife="n/a","n/a",IF(Q$3&gt;(A19taxstdlife+$E725),((Input!$P$161+Input!$P$127)*$P$7)-SUM($P725:P725),((Input!$P$161+Input!$P$127)*$P$7)/A19taxstdlife))</f>
        <v>0</v>
      </c>
      <c r="R725" s="161">
        <f>IF(A19taxstdlife="n/a","n/a",IF(R$3&gt;(A19taxstdlife+$E725),((Input!$P$161+Input!$P$127)*$P$7)-SUM($P725:Q725),((Input!$P$161+Input!$P$127)*$P$7)/A19taxstdlife))</f>
        <v>0</v>
      </c>
      <c r="S725" s="161">
        <f>IF(A19taxstdlife="n/a","n/a",IF(S$3&gt;(A19taxstdlife+$E725),((Input!$P$161+Input!$P$127)*$P$7)-SUM($P725:R725),((Input!$P$161+Input!$P$127)*$P$7)/A19taxstdlife))</f>
        <v>0</v>
      </c>
      <c r="T725" s="161">
        <f>IF(A19taxstdlife="n/a","n/a",IF(T$3&gt;(A19taxstdlife+$E725),((Input!$P$161+Input!$P$127)*$P$7)-SUM($P725:S725),((Input!$P$161+Input!$P$127)*$P$7)/A19taxstdlife))</f>
        <v>0</v>
      </c>
      <c r="U725" s="161">
        <f>IF(A19taxstdlife="n/a","n/a",IF(U$3&gt;(A19taxstdlife+$E725),((Input!$P$161+Input!$P$127)*$P$7)-SUM($P725:T725),((Input!$P$161+Input!$P$127)*$P$7)/A19taxstdlife))</f>
        <v>0</v>
      </c>
      <c r="V725" s="161">
        <f>IF(A19taxstdlife="n/a","n/a",IF(V$3&gt;(A19taxstdlife+$E725),((Input!$P$161+Input!$P$127)*$P$7)-SUM($P725:U725),((Input!$P$161+Input!$P$127)*$P$7)/A19taxstdlife))</f>
        <v>0</v>
      </c>
      <c r="W725" s="161">
        <f>IF(A19taxstdlife="n/a","n/a",IF(W$3&gt;(A19taxstdlife+$E725),((Input!$P$161+Input!$P$127)*$P$7)-SUM($P725:V725),((Input!$P$161+Input!$P$127)*$P$7)/A19taxstdlife))</f>
        <v>0</v>
      </c>
      <c r="X725" s="161">
        <f>IF(A19taxstdlife="n/a","n/a",IF(X$3&gt;(A19taxstdlife+$E725),((Input!$P$161+Input!$P$127)*$P$7)-SUM($P725:W725),((Input!$P$161+Input!$P$127)*$P$7)/A19taxstdlife))</f>
        <v>0</v>
      </c>
      <c r="Y725" s="161">
        <f>IF(A19taxstdlife="n/a","n/a",IF(Y$3&gt;(A19taxstdlife+$E725),((Input!$P$161+Input!$P$127)*$P$7)-SUM($P725:X725),((Input!$P$161+Input!$P$127)*$P$7)/A19taxstdlife))</f>
        <v>0</v>
      </c>
      <c r="Z725" s="161">
        <f>IF(A19taxstdlife="n/a","n/a",IF(Z$3&gt;(A19taxstdlife+$E725),((Input!$P$161+Input!$P$127)*$P$7)-SUM($P725:Y725),((Input!$P$161+Input!$P$127)*$P$7)/A19taxstdlife))</f>
        <v>0</v>
      </c>
      <c r="AA725" s="161">
        <f>IF(A19taxstdlife="n/a","n/a",IF(AA$3&gt;(A19taxstdlife+$E725),((Input!$P$161+Input!$P$127)*$P$7)-SUM($P725:Z725),((Input!$P$161+Input!$P$127)*$P$7)/A19taxstdlife))</f>
        <v>0</v>
      </c>
      <c r="AB725" s="161">
        <f>IF(A19taxstdlife="n/a","n/a",IF(AB$3&gt;(A19taxstdlife+$E725),((Input!$P$161+Input!$P$127)*$P$7)-SUM($P725:AA725),((Input!$P$161+Input!$P$127)*$P$7)/A19taxstdlife))</f>
        <v>0</v>
      </c>
      <c r="AC725" s="161">
        <f>IF(A19taxstdlife="n/a","n/a",IF(AC$3&gt;(A19taxstdlife+$E725),((Input!$P$161+Input!$P$127)*$P$7)-SUM($P725:AB725),((Input!$P$161+Input!$P$127)*$P$7)/A19taxstdlife))</f>
        <v>0</v>
      </c>
      <c r="AD725" s="161">
        <f>IF(A19taxstdlife="n/a","n/a",IF(AD$3&gt;(A19taxstdlife+$E725),((Input!$P$161+Input!$P$127)*$P$7)-SUM($P725:AC725),((Input!$P$161+Input!$P$127)*$P$7)/A19taxstdlife))</f>
        <v>0</v>
      </c>
      <c r="AE725" s="161">
        <f>IF(A19taxstdlife="n/a","n/a",IF(AE$3&gt;(A19taxstdlife+$E725),((Input!$P$161+Input!$P$127)*$P$7)-SUM($P725:AD725),((Input!$P$161+Input!$P$127)*$P$7)/A19taxstdlife))</f>
        <v>0</v>
      </c>
      <c r="AF725" s="161">
        <f>IF(A19taxstdlife="n/a","n/a",IF(AF$3&gt;(A19taxstdlife+$E725),((Input!$P$161+Input!$P$127)*$P$7)-SUM($P725:AE725),((Input!$P$161+Input!$P$127)*$P$7)/A19taxstdlife))</f>
        <v>0</v>
      </c>
      <c r="AG725" s="161">
        <f>IF(A19taxstdlife="n/a","n/a",IF(AG$3&gt;(A19taxstdlife+$E725),((Input!$P$161+Input!$P$127)*$P$7)-SUM($P725:AF725),((Input!$P$161+Input!$P$127)*$P$7)/A19taxstdlife))</f>
        <v>0</v>
      </c>
      <c r="AH725" s="161">
        <f>IF(A19taxstdlife="n/a","n/a",IF(AH$3&gt;(A19taxstdlife+$E725),((Input!$P$161+Input!$P$127)*$P$7)-SUM($P725:AG725),((Input!$P$161+Input!$P$127)*$P$7)/A19taxstdlife))</f>
        <v>0</v>
      </c>
      <c r="AI725" s="161">
        <f>IF(A19taxstdlife="n/a","n/a",IF(AI$3&gt;(A19taxstdlife+$E725),((Input!$P$161+Input!$P$127)*$P$7)-SUM($P725:AH725),((Input!$P$161+Input!$P$127)*$P$7)/A19taxstdlife))</f>
        <v>0</v>
      </c>
      <c r="AJ725" s="161">
        <f>IF(A19taxstdlife="n/a","n/a",IF(AJ$3&gt;(A19taxstdlife+$E725),((Input!$P$161+Input!$P$127)*$P$7)-SUM($P725:AI725),((Input!$P$161+Input!$P$127)*$P$7)/A19taxstdlife))</f>
        <v>0</v>
      </c>
      <c r="AK725" s="161">
        <f>IF(A19taxstdlife="n/a","n/a",IF(AK$3&gt;(A19taxstdlife+$E725),((Input!$P$161+Input!$P$127)*$P$7)-SUM($P725:AJ725),((Input!$P$161+Input!$P$127)*$P$7)/A19taxstdlife))</f>
        <v>0</v>
      </c>
      <c r="AL725" s="161">
        <f>IF(A19taxstdlife="n/a","n/a",IF(AL$3&gt;(A19taxstdlife+$E725),((Input!$P$161+Input!$P$127)*$P$7)-SUM($P725:AK725),((Input!$P$161+Input!$P$127)*$P$7)/A19taxstdlife))</f>
        <v>0</v>
      </c>
      <c r="AM725" s="161">
        <f>IF(A19taxstdlife="n/a","n/a",IF(AM$3&gt;(A19taxstdlife+$E725),((Input!$P$161+Input!$P$127)*$P$7)-SUM($P725:AL725),((Input!$P$161+Input!$P$127)*$P$7)/A19taxstdlife))</f>
        <v>0</v>
      </c>
      <c r="AN725" s="161">
        <f>IF(A19taxstdlife="n/a","n/a",IF(AN$3&gt;(A19taxstdlife+$E725),((Input!$P$161+Input!$P$127)*$P$7)-SUM($P725:AM725),((Input!$P$161+Input!$P$127)*$P$7)/A19taxstdlife))</f>
        <v>0</v>
      </c>
      <c r="AO725" s="161">
        <f>IF(A19taxstdlife="n/a","n/a",IF(AO$3&gt;(A19taxstdlife+$E725),((Input!$P$161+Input!$P$127)*$P$7)-SUM($P725:AN725),((Input!$P$161+Input!$P$127)*$P$7)/A19taxstdlife))</f>
        <v>0</v>
      </c>
      <c r="AP725" s="161">
        <f>IF(A19taxstdlife="n/a","n/a",IF(AP$3&gt;(A19taxstdlife+$E725),((Input!$P$161+Input!$P$127)*$P$7)-SUM($P725:AO725),((Input!$P$161+Input!$P$127)*$P$7)/A19taxstdlife))</f>
        <v>0</v>
      </c>
      <c r="AQ725" s="161">
        <f>IF(A19taxstdlife="n/a","n/a",IF(AQ$3&gt;(A19taxstdlife+$E725),((Input!$P$161+Input!$P$127)*$P$7)-SUM($P725:AP725),((Input!$P$161+Input!$P$127)*$P$7)/A19taxstdlife))</f>
        <v>0</v>
      </c>
      <c r="AR725" s="161">
        <f>IF(A19taxstdlife="n/a","n/a",IF(AR$3&gt;(A19taxstdlife+$E725),((Input!$P$161+Input!$P$127)*$P$7)-SUM($P725:AQ725),((Input!$P$161+Input!$P$127)*$P$7)/A19taxstdlife))</f>
        <v>0</v>
      </c>
      <c r="AS725" s="161">
        <f>IF(A19taxstdlife="n/a","n/a",IF(AS$3&gt;(A19taxstdlife+$E725),((Input!$P$161+Input!$P$127)*$P$7)-SUM($P725:AR725),((Input!$P$161+Input!$P$127)*$P$7)/A19taxstdlife))</f>
        <v>0</v>
      </c>
      <c r="AT725" s="161">
        <f>IF(A19taxstdlife="n/a","n/a",IF(AT$3&gt;(A19taxstdlife+$E725),((Input!$P$161+Input!$P$127)*$P$7)-SUM($P725:AS725),((Input!$P$161+Input!$P$127)*$P$7)/A19taxstdlife))</f>
        <v>0</v>
      </c>
      <c r="AU725" s="161">
        <f>IF(A19taxstdlife="n/a","n/a",IF(AU$3&gt;(A19taxstdlife+$E725),((Input!$P$161+Input!$P$127)*$P$7)-SUM($P725:AT725),((Input!$P$161+Input!$P$127)*$P$7)/A19taxstdlife))</f>
        <v>0</v>
      </c>
      <c r="AV725" s="161">
        <f>IF(A19taxstdlife="n/a","n/a",IF(AV$3&gt;(A19taxstdlife+$E725),((Input!$P$161+Input!$P$127)*$P$7)-SUM($P725:AU725),((Input!$P$161+Input!$P$127)*$P$7)/A19taxstdlife))</f>
        <v>0</v>
      </c>
      <c r="AW725" s="161">
        <f>IF(A19taxstdlife="n/a","n/a",IF(AW$3&gt;(A19taxstdlife+$E725),((Input!$P$161+Input!$P$127)*$P$7)-SUM($P725:AV725),((Input!$P$161+Input!$P$127)*$P$7)/A19taxstdlife))</f>
        <v>0</v>
      </c>
      <c r="AX725" s="161">
        <f>IF(A19taxstdlife="n/a","n/a",IF(AX$3&gt;(A19taxstdlife+$E725),((Input!$P$161+Input!$P$127)*$P$7)-SUM($P725:AW725),((Input!$P$161+Input!$P$127)*$P$7)/A19taxstdlife))</f>
        <v>0</v>
      </c>
      <c r="AY725" s="161">
        <f>IF(A19taxstdlife="n/a","n/a",IF(AY$3&gt;(A19taxstdlife+$E725),((Input!$P$161+Input!$P$127)*$P$7)-SUM($P725:AX725),((Input!$P$161+Input!$P$127)*$P$7)/A19taxstdlife))</f>
        <v>0</v>
      </c>
      <c r="AZ725" s="161">
        <f>IF(A19taxstdlife="n/a","n/a",IF(AZ$3&gt;(A19taxstdlife+$E725),((Input!$P$161+Input!$P$127)*$P$7)-SUM($P725:AY725),((Input!$P$161+Input!$P$127)*$P$7)/A19taxstdlife))</f>
        <v>0</v>
      </c>
      <c r="BA725" s="161">
        <f>IF(A19taxstdlife="n/a","n/a",IF(BA$3&gt;(A19taxstdlife+$E725),((Input!$P$161+Input!$P$127)*$P$7)-SUM($P725:AZ725),((Input!$P$161+Input!$P$127)*$P$7)/A19taxstdlife))</f>
        <v>0</v>
      </c>
      <c r="BB725" s="161">
        <f>IF(A19taxstdlife="n/a","n/a",IF(BB$3&gt;(A19taxstdlife+$E725),((Input!$P$161+Input!$P$127)*$P$7)-SUM($P725:BA725),((Input!$P$161+Input!$P$127)*$P$7)/A19taxstdlife))</f>
        <v>0</v>
      </c>
      <c r="BC725" s="161">
        <f>IF(A19taxstdlife="n/a","n/a",IF(BC$3&gt;(A19taxstdlife+$E725),((Input!$P$161+Input!$P$127)*$P$7)-SUM($P725:BB725),((Input!$P$161+Input!$P$127)*$P$7)/A19taxstdlife))</f>
        <v>0</v>
      </c>
      <c r="BD725" s="161">
        <f>IF(A19taxstdlife="n/a","n/a",IF(BD$3&gt;(A19taxstdlife+$E725),((Input!$P$161+Input!$P$127)*$P$7)-SUM($P725:BC725),((Input!$P$161+Input!$P$127)*$P$7)/A19taxstdlife))</f>
        <v>0</v>
      </c>
      <c r="BE725" s="161">
        <f>IF(A19taxstdlife="n/a","n/a",IF(BE$3&gt;(A19taxstdlife+$E725),((Input!$P$161+Input!$P$127)*$P$7)-SUM($P725:BD725),((Input!$P$161+Input!$P$127)*$P$7)/A19taxstdlife))</f>
        <v>0</v>
      </c>
      <c r="BF725" s="161">
        <f>IF(A19taxstdlife="n/a","n/a",IF(BF$3&gt;(A19taxstdlife+$E725),((Input!$P$161+Input!$P$127)*$P$7)-SUM($P725:BE725),((Input!$P$161+Input!$P$127)*$P$7)/A19taxstdlife))</f>
        <v>0</v>
      </c>
      <c r="BG725" s="161">
        <f>IF(A19taxstdlife="n/a","n/a",IF(BG$3&gt;(A19taxstdlife+$E725),((Input!$P$161+Input!$P$127)*$P$7)-SUM($P725:BF725),((Input!$P$161+Input!$P$127)*$P$7)/A19taxstdlife))</f>
        <v>0</v>
      </c>
      <c r="BH725" s="161">
        <f>IF(A19taxstdlife="n/a","n/a",IF(BH$3&gt;(A19taxstdlife+$E725),((Input!$P$161+Input!$P$127)*$P$7)-SUM($P725:BG725),((Input!$P$161+Input!$P$127)*$P$7)/A19taxstdlife))</f>
        <v>0</v>
      </c>
      <c r="BI725" s="161">
        <f>IF(A19taxstdlife="n/a","n/a",IF(BI$3&gt;(A19taxstdlife+$E725),((Input!$P$161+Input!$P$127)*$P$7)-SUM($P725:BH725),((Input!$P$161+Input!$P$127)*$P$7)/A19taxstdlife))</f>
        <v>0</v>
      </c>
      <c r="BJ725" s="19"/>
      <c r="BK725" s="19"/>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s="5" customFormat="1" hidden="1" outlineLevel="1" x14ac:dyDescent="0.2">
      <c r="A726" s="19"/>
      <c r="B726" s="19"/>
      <c r="C726" s="35" t="str">
        <f>Asset19</f>
        <v>Motor vehicles</v>
      </c>
      <c r="D726" s="19"/>
      <c r="E726" s="19"/>
      <c r="F726" s="32"/>
      <c r="G726" s="156">
        <f t="shared" ref="G726:AL726" si="142">SUM(G714:G725)</f>
        <v>0.21048384617576379</v>
      </c>
      <c r="H726" s="156">
        <f t="shared" si="142"/>
        <v>0.21356337640239464</v>
      </c>
      <c r="I726" s="156">
        <f t="shared" si="142"/>
        <v>0.21535509038023135</v>
      </c>
      <c r="J726" s="156">
        <f t="shared" si="142"/>
        <v>0.21747412827835058</v>
      </c>
      <c r="K726" s="156">
        <f t="shared" si="142"/>
        <v>0.22041411132688188</v>
      </c>
      <c r="L726" s="156">
        <f t="shared" si="142"/>
        <v>0.22367603135001254</v>
      </c>
      <c r="M726" s="156">
        <f t="shared" si="142"/>
        <v>0.22367603135001254</v>
      </c>
      <c r="N726" s="156">
        <f t="shared" si="142"/>
        <v>0.22367603135001254</v>
      </c>
      <c r="O726" s="156">
        <f t="shared" si="142"/>
        <v>0.22367603135001254</v>
      </c>
      <c r="P726" s="156">
        <f t="shared" si="142"/>
        <v>0.22367603135001254</v>
      </c>
      <c r="Q726" s="156">
        <f t="shared" si="142"/>
        <v>0.22367603135001254</v>
      </c>
      <c r="R726" s="156">
        <f t="shared" si="142"/>
        <v>0.22367603135001254</v>
      </c>
      <c r="S726" s="156">
        <f t="shared" si="142"/>
        <v>8.0811717421324591E-2</v>
      </c>
      <c r="T726" s="156">
        <f t="shared" si="142"/>
        <v>1.3192185174248732E-2</v>
      </c>
      <c r="U726" s="156">
        <f t="shared" si="142"/>
        <v>1.3192185174248732E-2</v>
      </c>
      <c r="V726" s="156">
        <f t="shared" si="142"/>
        <v>1.3192185174248732E-2</v>
      </c>
      <c r="W726" s="156">
        <f t="shared" si="142"/>
        <v>1.3192185174248732E-2</v>
      </c>
      <c r="X726" s="156">
        <f t="shared" si="142"/>
        <v>1.3192185174248732E-2</v>
      </c>
      <c r="Y726" s="156">
        <f t="shared" si="142"/>
        <v>1.3192185174248732E-2</v>
      </c>
      <c r="Z726" s="156">
        <f t="shared" si="142"/>
        <v>1.3192185174248732E-2</v>
      </c>
      <c r="AA726" s="156">
        <f t="shared" si="142"/>
        <v>1.3192185174248732E-2</v>
      </c>
      <c r="AB726" s="156">
        <f t="shared" si="142"/>
        <v>1.0112654947617901E-2</v>
      </c>
      <c r="AC726" s="156">
        <f t="shared" si="142"/>
        <v>8.3209409697811657E-3</v>
      </c>
      <c r="AD726" s="156">
        <f t="shared" si="142"/>
        <v>6.2019030716619575E-3</v>
      </c>
      <c r="AE726" s="156">
        <f t="shared" si="142"/>
        <v>3.2619200231306599E-3</v>
      </c>
      <c r="AF726" s="156">
        <f t="shared" si="142"/>
        <v>1.3877787807814457E-17</v>
      </c>
      <c r="AG726" s="156">
        <f t="shared" si="142"/>
        <v>0</v>
      </c>
      <c r="AH726" s="156">
        <f t="shared" si="142"/>
        <v>0</v>
      </c>
      <c r="AI726" s="156">
        <f t="shared" si="142"/>
        <v>0</v>
      </c>
      <c r="AJ726" s="156">
        <f t="shared" si="142"/>
        <v>0</v>
      </c>
      <c r="AK726" s="156">
        <f t="shared" si="142"/>
        <v>0</v>
      </c>
      <c r="AL726" s="156">
        <f t="shared" si="142"/>
        <v>0</v>
      </c>
      <c r="AM726" s="156">
        <f t="shared" ref="AM726:BI726" si="143">SUM(AM714:AM725)</f>
        <v>0</v>
      </c>
      <c r="AN726" s="156">
        <f t="shared" si="143"/>
        <v>0</v>
      </c>
      <c r="AO726" s="156">
        <f t="shared" si="143"/>
        <v>0</v>
      </c>
      <c r="AP726" s="156">
        <f t="shared" si="143"/>
        <v>0</v>
      </c>
      <c r="AQ726" s="156">
        <f t="shared" si="143"/>
        <v>0</v>
      </c>
      <c r="AR726" s="156">
        <f t="shared" si="143"/>
        <v>0</v>
      </c>
      <c r="AS726" s="156">
        <f t="shared" si="143"/>
        <v>0</v>
      </c>
      <c r="AT726" s="156">
        <f t="shared" si="143"/>
        <v>0</v>
      </c>
      <c r="AU726" s="156">
        <f t="shared" si="143"/>
        <v>0</v>
      </c>
      <c r="AV726" s="156">
        <f t="shared" si="143"/>
        <v>0</v>
      </c>
      <c r="AW726" s="156">
        <f t="shared" si="143"/>
        <v>0</v>
      </c>
      <c r="AX726" s="156">
        <f t="shared" si="143"/>
        <v>0</v>
      </c>
      <c r="AY726" s="156">
        <f t="shared" si="143"/>
        <v>0</v>
      </c>
      <c r="AZ726" s="156">
        <f t="shared" si="143"/>
        <v>0</v>
      </c>
      <c r="BA726" s="156">
        <f t="shared" si="143"/>
        <v>0</v>
      </c>
      <c r="BB726" s="156">
        <f t="shared" si="143"/>
        <v>0</v>
      </c>
      <c r="BC726" s="156">
        <f t="shared" si="143"/>
        <v>0</v>
      </c>
      <c r="BD726" s="156">
        <f t="shared" si="143"/>
        <v>0</v>
      </c>
      <c r="BE726" s="156">
        <f t="shared" si="143"/>
        <v>0</v>
      </c>
      <c r="BF726" s="156">
        <f t="shared" si="143"/>
        <v>0</v>
      </c>
      <c r="BG726" s="156">
        <f t="shared" si="143"/>
        <v>0</v>
      </c>
      <c r="BH726" s="156">
        <f t="shared" si="143"/>
        <v>0</v>
      </c>
      <c r="BI726" s="156">
        <f t="shared" si="143"/>
        <v>0</v>
      </c>
      <c r="BJ726" s="19"/>
      <c r="BK726" s="19"/>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s="5" customFormat="1" hidden="1" outlineLevel="2" x14ac:dyDescent="0.2">
      <c r="A727" s="19"/>
      <c r="B727" s="126" t="str">
        <f>C739</f>
        <v>Buildings</v>
      </c>
      <c r="C727" s="43"/>
      <c r="D727" s="44" t="s">
        <v>72</v>
      </c>
      <c r="E727" s="43"/>
      <c r="F727" s="45"/>
      <c r="G727" s="160">
        <f>IF(G$3&gt;A20taxremlife,A20taxvalue-SUM($F727:F727),IF(A20taxremlife="N/A","n/a",A20taxvalue/A20taxremlife))</f>
        <v>0.14839593882300167</v>
      </c>
      <c r="H727" s="160">
        <f>IF(H$3&gt;A20taxremlife,A20taxvalue-SUM($F727:G727),IF(A20taxremlife="N/A","n/a",A20taxvalue/A20taxremlife))</f>
        <v>0.14839593882300167</v>
      </c>
      <c r="I727" s="160">
        <f>IF(I$3&gt;A20taxremlife,A20taxvalue-SUM($F727:H727),IF(A20taxremlife="N/A","n/a",A20taxvalue/A20taxremlife))</f>
        <v>0.14839593882300167</v>
      </c>
      <c r="J727" s="160">
        <f>IF(J$3&gt;A20taxremlife,A20taxvalue-SUM($F727:I727),IF(A20taxremlife="N/A","n/a",A20taxvalue/A20taxremlife))</f>
        <v>0.14839593882300167</v>
      </c>
      <c r="K727" s="160">
        <f>IF(K$3&gt;A20taxremlife,A20taxvalue-SUM($F727:J727),IF(A20taxremlife="N/A","n/a",A20taxvalue/A20taxremlife))</f>
        <v>0.14839593882300167</v>
      </c>
      <c r="L727" s="160">
        <f>IF(L$3&gt;A20taxremlife,A20taxvalue-SUM($F727:K727),IF(A20taxremlife="N/A","n/a",A20taxvalue/A20taxremlife))</f>
        <v>0.14839593882300167</v>
      </c>
      <c r="M727" s="160">
        <f>IF(M$3&gt;A20taxremlife,A20taxvalue-SUM($F727:L727),IF(A20taxremlife="N/A","n/a",A20taxvalue/A20taxremlife))</f>
        <v>0.14839593882300167</v>
      </c>
      <c r="N727" s="160">
        <f>IF(N$3&gt;A20taxremlife,A20taxvalue-SUM($F727:M727),IF(A20taxremlife="N/A","n/a",A20taxvalue/A20taxremlife))</f>
        <v>0.14839593882300167</v>
      </c>
      <c r="O727" s="160">
        <f>IF(O$3&gt;A20taxremlife,A20taxvalue-SUM($F727:N727),IF(A20taxremlife="N/A","n/a",A20taxvalue/A20taxremlife))</f>
        <v>0.14839593882300167</v>
      </c>
      <c r="P727" s="160">
        <f>IF(P$3&gt;A20taxremlife,A20taxvalue-SUM($F727:O727),IF(A20taxremlife="N/A","n/a",A20taxvalue/A20taxremlife))</f>
        <v>0.14839593882300167</v>
      </c>
      <c r="Q727" s="160">
        <f>IF(Q$3&gt;A20taxremlife,A20taxvalue-SUM($F727:P727),IF(A20taxremlife="N/A","n/a",A20taxvalue/A20taxremlife))</f>
        <v>0.14839593882300167</v>
      </c>
      <c r="R727" s="160">
        <f>IF(R$3&gt;A20taxremlife,A20taxvalue-SUM($F727:Q727),IF(A20taxremlife="N/A","n/a",A20taxvalue/A20taxremlife))</f>
        <v>0.14839593882300167</v>
      </c>
      <c r="S727" s="160">
        <f>IF(S$3&gt;A20taxremlife,A20taxvalue-SUM($F727:R727),IF(A20taxremlife="N/A","n/a",A20taxvalue/A20taxremlife))</f>
        <v>0.14839593882300167</v>
      </c>
      <c r="T727" s="160">
        <f>IF(T$3&gt;A20taxremlife,A20taxvalue-SUM($F727:S727),IF(A20taxremlife="N/A","n/a",A20taxvalue/A20taxremlife))</f>
        <v>0.14839593882300167</v>
      </c>
      <c r="U727" s="160">
        <f>IF(U$3&gt;A20taxremlife,A20taxvalue-SUM($F727:T727),IF(A20taxremlife="N/A","n/a",A20taxvalue/A20taxremlife))</f>
        <v>0.14839593882300167</v>
      </c>
      <c r="V727" s="160">
        <f>IF(V$3&gt;A20taxremlife,A20taxvalue-SUM($F727:U727),IF(A20taxremlife="N/A","n/a",A20taxvalue/A20taxremlife))</f>
        <v>0.14839593882300167</v>
      </c>
      <c r="W727" s="160">
        <f>IF(W$3&gt;A20taxremlife,A20taxvalue-SUM($F727:V727),IF(A20taxremlife="N/A","n/a",A20taxvalue/A20taxremlife))</f>
        <v>0.14839593882300167</v>
      </c>
      <c r="X727" s="160">
        <f>IF(X$3&gt;A20taxremlife,A20taxvalue-SUM($F727:W727),IF(A20taxremlife="N/A","n/a",A20taxvalue/A20taxremlife))</f>
        <v>0.14839593882300167</v>
      </c>
      <c r="Y727" s="160">
        <f>IF(Y$3&gt;A20taxremlife,A20taxvalue-SUM($F727:X727),IF(A20taxremlife="N/A","n/a",A20taxvalue/A20taxremlife))</f>
        <v>0.14839593882300167</v>
      </c>
      <c r="Z727" s="160">
        <f>IF(Z$3&gt;A20taxremlife,A20taxvalue-SUM($F727:Y727),IF(A20taxremlife="N/A","n/a",A20taxvalue/A20taxremlife))</f>
        <v>0.14839593882300167</v>
      </c>
      <c r="AA727" s="160">
        <f>IF(AA$3&gt;A20taxremlife,A20taxvalue-SUM($F727:Z727),IF(A20taxremlife="N/A","n/a",A20taxvalue/A20taxremlife))</f>
        <v>0.14839593882300167</v>
      </c>
      <c r="AB727" s="160">
        <f>IF(AB$3&gt;A20taxremlife,A20taxvalue-SUM($F727:AA727),IF(A20taxremlife="N/A","n/a",A20taxvalue/A20taxremlife))</f>
        <v>0.14839593882300167</v>
      </c>
      <c r="AC727" s="160">
        <f>IF(AC$3&gt;A20taxremlife,A20taxvalue-SUM($F727:AB727),IF(A20taxremlife="N/A","n/a",A20taxvalue/A20taxremlife))</f>
        <v>0.14839593882300167</v>
      </c>
      <c r="AD727" s="160">
        <f>IF(AD$3&gt;A20taxremlife,A20taxvalue-SUM($F727:AC727),IF(A20taxremlife="N/A","n/a",A20taxvalue/A20taxremlife))</f>
        <v>0.14839593882300167</v>
      </c>
      <c r="AE727" s="160">
        <f>IF(AE$3&gt;A20taxremlife,A20taxvalue-SUM($F727:AD727),IF(A20taxremlife="N/A","n/a",A20taxvalue/A20taxremlife))</f>
        <v>0.14839593882300167</v>
      </c>
      <c r="AF727" s="160">
        <f>IF(AF$3&gt;A20taxremlife,A20taxvalue-SUM($F727:AE727),IF(A20taxremlife="N/A","n/a",A20taxvalue/A20taxremlife))</f>
        <v>0.14839593882300167</v>
      </c>
      <c r="AG727" s="160">
        <f>IF(AG$3&gt;A20taxremlife,A20taxvalue-SUM($F727:AF727),IF(A20taxremlife="N/A","n/a",A20taxvalue/A20taxremlife))</f>
        <v>0.14839593882300167</v>
      </c>
      <c r="AH727" s="160">
        <f>IF(AH$3&gt;A20taxremlife,A20taxvalue-SUM($F727:AG727),IF(A20taxremlife="N/A","n/a",A20taxvalue/A20taxremlife))</f>
        <v>0.14839593882300167</v>
      </c>
      <c r="AI727" s="160">
        <f>IF(AI$3&gt;A20taxremlife,A20taxvalue-SUM($F727:AH727),IF(A20taxremlife="N/A","n/a",A20taxvalue/A20taxremlife))</f>
        <v>0.14839593882300167</v>
      </c>
      <c r="AJ727" s="160">
        <f>IF(AJ$3&gt;A20taxremlife,A20taxvalue-SUM($F727:AI727),IF(A20taxremlife="N/A","n/a",A20taxvalue/A20taxremlife))</f>
        <v>0.14839593882300167</v>
      </c>
      <c r="AK727" s="160">
        <f>IF(AK$3&gt;A20taxremlife,A20taxvalue-SUM($F727:AJ727),IF(A20taxremlife="N/A","n/a",A20taxvalue/A20taxremlife))</f>
        <v>0.14839593882300167</v>
      </c>
      <c r="AL727" s="160">
        <f>IF(AL$3&gt;A20taxremlife,A20taxvalue-SUM($F727:AK727),IF(A20taxremlife="N/A","n/a",A20taxvalue/A20taxremlife))</f>
        <v>0.14839593882300167</v>
      </c>
      <c r="AM727" s="160">
        <f>IF(AM$3&gt;A20taxremlife,A20taxvalue-SUM($F727:AL727),IF(A20taxremlife="N/A","n/a",A20taxvalue/A20taxremlife))</f>
        <v>0.14839593882300167</v>
      </c>
      <c r="AN727" s="160">
        <f>IF(AN$3&gt;A20taxremlife,A20taxvalue-SUM($F727:AM727),IF(A20taxremlife="N/A","n/a",A20taxvalue/A20taxremlife))</f>
        <v>5.5453329256163642E-2</v>
      </c>
      <c r="AO727" s="160">
        <f>IF(AO$3&gt;A20taxremlife,A20taxvalue-SUM($F727:AN727),IF(A20taxremlife="N/A","n/a",A20taxvalue/A20taxremlife))</f>
        <v>0</v>
      </c>
      <c r="AP727" s="160">
        <f>IF(AP$3&gt;A20taxremlife,A20taxvalue-SUM($F727:AO727),IF(A20taxremlife="N/A","n/a",A20taxvalue/A20taxremlife))</f>
        <v>0</v>
      </c>
      <c r="AQ727" s="160">
        <f>IF(AQ$3&gt;A20taxremlife,A20taxvalue-SUM($F727:AP727),IF(A20taxremlife="N/A","n/a",A20taxvalue/A20taxremlife))</f>
        <v>0</v>
      </c>
      <c r="AR727" s="160">
        <f>IF(AR$3&gt;A20taxremlife,A20taxvalue-SUM($F727:AQ727),IF(A20taxremlife="N/A","n/a",A20taxvalue/A20taxremlife))</f>
        <v>0</v>
      </c>
      <c r="AS727" s="160">
        <f>IF(AS$3&gt;A20taxremlife,A20taxvalue-SUM($F727:AR727),IF(A20taxremlife="N/A","n/a",A20taxvalue/A20taxremlife))</f>
        <v>0</v>
      </c>
      <c r="AT727" s="160">
        <f>IF(AT$3&gt;A20taxremlife,A20taxvalue-SUM($F727:AS727),IF(A20taxremlife="N/A","n/a",A20taxvalue/A20taxremlife))</f>
        <v>0</v>
      </c>
      <c r="AU727" s="160">
        <f>IF(AU$3&gt;A20taxremlife,A20taxvalue-SUM($F727:AT727),IF(A20taxremlife="N/A","n/a",A20taxvalue/A20taxremlife))</f>
        <v>0</v>
      </c>
      <c r="AV727" s="160">
        <f>IF(AV$3&gt;A20taxremlife,A20taxvalue-SUM($F727:AU727),IF(A20taxremlife="N/A","n/a",A20taxvalue/A20taxremlife))</f>
        <v>0</v>
      </c>
      <c r="AW727" s="160">
        <f>IF(AW$3&gt;A20taxremlife,A20taxvalue-SUM($F727:AV727),IF(A20taxremlife="N/A","n/a",A20taxvalue/A20taxremlife))</f>
        <v>0</v>
      </c>
      <c r="AX727" s="160">
        <f>IF(AX$3&gt;A20taxremlife,A20taxvalue-SUM($F727:AW727),IF(A20taxremlife="N/A","n/a",A20taxvalue/A20taxremlife))</f>
        <v>0</v>
      </c>
      <c r="AY727" s="160">
        <f>IF(AY$3&gt;A20taxremlife,A20taxvalue-SUM($F727:AX727),IF(A20taxremlife="N/A","n/a",A20taxvalue/A20taxremlife))</f>
        <v>0</v>
      </c>
      <c r="AZ727" s="160">
        <f>IF(AZ$3&gt;A20taxremlife,A20taxvalue-SUM($F727:AY727),IF(A20taxremlife="N/A","n/a",A20taxvalue/A20taxremlife))</f>
        <v>0</v>
      </c>
      <c r="BA727" s="160">
        <f>IF(BA$3&gt;A20taxremlife,A20taxvalue-SUM($F727:AZ727),IF(A20taxremlife="N/A","n/a",A20taxvalue/A20taxremlife))</f>
        <v>0</v>
      </c>
      <c r="BB727" s="160">
        <f>IF(BB$3&gt;A20taxremlife,A20taxvalue-SUM($F727:BA727),IF(A20taxremlife="N/A","n/a",A20taxvalue/A20taxremlife))</f>
        <v>0</v>
      </c>
      <c r="BC727" s="160">
        <f>IF(BC$3&gt;A20taxremlife,A20taxvalue-SUM($F727:BB727),IF(A20taxremlife="N/A","n/a",A20taxvalue/A20taxremlife))</f>
        <v>0</v>
      </c>
      <c r="BD727" s="160">
        <f>IF(BD$3&gt;A20taxremlife,A20taxvalue-SUM($F727:BC727),IF(A20taxremlife="N/A","n/a",A20taxvalue/A20taxremlife))</f>
        <v>0</v>
      </c>
      <c r="BE727" s="160">
        <f>IF(BE$3&gt;A20taxremlife,A20taxvalue-SUM($F727:BD727),IF(A20taxremlife="N/A","n/a",A20taxvalue/A20taxremlife))</f>
        <v>0</v>
      </c>
      <c r="BF727" s="160">
        <f>IF(BF$3&gt;A20taxremlife,A20taxvalue-SUM($F727:BE727),IF(A20taxremlife="N/A","n/a",A20taxvalue/A20taxremlife))</f>
        <v>0</v>
      </c>
      <c r="BG727" s="160">
        <f>IF(BG$3&gt;A20taxremlife,A20taxvalue-SUM($F727:BF727),IF(A20taxremlife="N/A","n/a",A20taxvalue/A20taxremlife))</f>
        <v>0</v>
      </c>
      <c r="BH727" s="160">
        <f>IF(BH$3&gt;A20taxremlife,A20taxvalue-SUM($F727:BG727),IF(A20taxremlife="N/A","n/a",A20taxvalue/A20taxremlife))</f>
        <v>0</v>
      </c>
      <c r="BI727" s="160">
        <f>IF(BI$3&gt;A20taxremlife,A20taxvalue-SUM($F727:BH727),IF(A20taxremlife="N/A","n/a",A20taxvalue/A20taxremlife))</f>
        <v>0</v>
      </c>
      <c r="BJ727" s="19"/>
      <c r="BK727" s="19"/>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s="5" customFormat="1" hidden="1" outlineLevel="2" x14ac:dyDescent="0.2">
      <c r="A728" s="19"/>
      <c r="B728" s="19"/>
      <c r="C728" s="35"/>
      <c r="D728" s="469" t="s">
        <v>71</v>
      </c>
      <c r="E728" s="281">
        <v>0</v>
      </c>
      <c r="F728" s="37"/>
      <c r="G728" s="161"/>
      <c r="H728" s="161"/>
      <c r="I728" s="161"/>
      <c r="J728" s="161"/>
      <c r="K728" s="161"/>
      <c r="L728" s="161"/>
      <c r="M728" s="161"/>
      <c r="N728" s="161"/>
      <c r="O728" s="161"/>
      <c r="P728" s="161"/>
      <c r="Q728" s="161"/>
      <c r="R728" s="161"/>
      <c r="S728" s="161"/>
      <c r="T728" s="161"/>
      <c r="U728" s="161"/>
      <c r="V728" s="161"/>
      <c r="W728" s="161"/>
      <c r="X728" s="161"/>
      <c r="Y728" s="161"/>
      <c r="Z728" s="161"/>
      <c r="AA728" s="161"/>
      <c r="AB728" s="161"/>
      <c r="AC728" s="161"/>
      <c r="AD728" s="161"/>
      <c r="AE728" s="161"/>
      <c r="AF728" s="161"/>
      <c r="AG728" s="161"/>
      <c r="AH728" s="161"/>
      <c r="AI728" s="161"/>
      <c r="AJ728" s="161"/>
      <c r="AK728" s="161"/>
      <c r="AL728" s="161"/>
      <c r="AM728" s="161"/>
      <c r="AN728" s="161"/>
      <c r="AO728" s="161"/>
      <c r="AP728" s="161"/>
      <c r="AQ728" s="161"/>
      <c r="AR728" s="161"/>
      <c r="AS728" s="161"/>
      <c r="AT728" s="161"/>
      <c r="AU728" s="161"/>
      <c r="AV728" s="161"/>
      <c r="AW728" s="161"/>
      <c r="AX728" s="161"/>
      <c r="AY728" s="161"/>
      <c r="AZ728" s="161"/>
      <c r="BA728" s="161"/>
      <c r="BB728" s="161"/>
      <c r="BC728" s="161"/>
      <c r="BD728" s="161"/>
      <c r="BE728" s="161"/>
      <c r="BF728" s="161"/>
      <c r="BG728" s="161"/>
      <c r="BH728" s="161"/>
      <c r="BI728" s="161"/>
      <c r="BJ728" s="19"/>
      <c r="BK728" s="19"/>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s="5" customFormat="1" hidden="1" outlineLevel="2" x14ac:dyDescent="0.2">
      <c r="A729" s="19"/>
      <c r="B729" s="19"/>
      <c r="C729" s="35"/>
      <c r="D729" s="469"/>
      <c r="E729" s="281">
        <v>1</v>
      </c>
      <c r="F729" s="37"/>
      <c r="G729" s="304"/>
      <c r="H729" s="161">
        <f>IF(A20taxstdlife="n/a","n/a",IF(H$3&gt;(A20taxstdlife+$E729),((Input!$G$162+Input!$G$128)*$G$7)-SUM($G729:G729),((Input!$G$162+Input!$G$128)*$G$7)/A20taxstdlife))</f>
        <v>2.9918883953463975E-2</v>
      </c>
      <c r="I729" s="161">
        <f>IF(A20taxstdlife="n/a","n/a",IF(I$3&gt;(A20taxstdlife+$E729),((Input!$G$162+Input!$G$128)*$G$7)-SUM($G729:H729),((Input!$G$162+Input!$G$128)*$G$7)/A20taxstdlife))</f>
        <v>2.9918883953463975E-2</v>
      </c>
      <c r="J729" s="161">
        <f>IF(A20taxstdlife="n/a","n/a",IF(J$3&gt;(A20taxstdlife+$E729),((Input!$G$162+Input!$G$128)*$G$7)-SUM($G729:I729),((Input!$G$162+Input!$G$128)*$G$7)/A20taxstdlife))</f>
        <v>2.9918883953463975E-2</v>
      </c>
      <c r="K729" s="161">
        <f>IF(A20taxstdlife="n/a","n/a",IF(K$3&gt;(A20taxstdlife+$E729),((Input!$G$162+Input!$G$128)*$G$7)-SUM($G729:J729),((Input!$G$162+Input!$G$128)*$G$7)/A20taxstdlife))</f>
        <v>2.9918883953463975E-2</v>
      </c>
      <c r="L729" s="161">
        <f>IF(A20taxstdlife="n/a","n/a",IF(L$3&gt;(A20taxstdlife+$E729),((Input!$G$162+Input!$G$128)*$G$7)-SUM($G729:K729),((Input!$G$162+Input!$G$128)*$G$7)/A20taxstdlife))</f>
        <v>2.9918883953463975E-2</v>
      </c>
      <c r="M729" s="161">
        <f>IF(A20taxstdlife="n/a","n/a",IF(M$3&gt;(A20taxstdlife+$E729),((Input!$G$162+Input!$G$128)*$G$7)-SUM($G729:L729),((Input!$G$162+Input!$G$128)*$G$7)/A20taxstdlife))</f>
        <v>2.9918883953463975E-2</v>
      </c>
      <c r="N729" s="161">
        <f>IF(A20taxstdlife="n/a","n/a",IF(N$3&gt;(A20taxstdlife+$E729),((Input!$G$162+Input!$G$128)*$G$7)-SUM($G729:M729),((Input!$G$162+Input!$G$128)*$G$7)/A20taxstdlife))</f>
        <v>2.9918883953463975E-2</v>
      </c>
      <c r="O729" s="161">
        <f>IF(A20taxstdlife="n/a","n/a",IF(O$3&gt;(A20taxstdlife+$E729),((Input!$G$162+Input!$G$128)*$G$7)-SUM($G729:N729),((Input!$G$162+Input!$G$128)*$G$7)/A20taxstdlife))</f>
        <v>2.9918883953463975E-2</v>
      </c>
      <c r="P729" s="161">
        <f>IF(A20taxstdlife="n/a","n/a",IF(P$3&gt;(A20taxstdlife+$E729),((Input!$G$162+Input!$G$128)*$G$7)-SUM($G729:O729),((Input!$G$162+Input!$G$128)*$G$7)/A20taxstdlife))</f>
        <v>2.9918883953463975E-2</v>
      </c>
      <c r="Q729" s="161">
        <f>IF(A20taxstdlife="n/a","n/a",IF(Q$3&gt;(A20taxstdlife+$E729),((Input!$G$162+Input!$G$128)*$G$7)-SUM($G729:P729),((Input!$G$162+Input!$G$128)*$G$7)/A20taxstdlife))</f>
        <v>2.9918883953463975E-2</v>
      </c>
      <c r="R729" s="161">
        <f>IF(A20taxstdlife="n/a","n/a",IF(R$3&gt;(A20taxstdlife+$E729),((Input!$G$162+Input!$G$128)*$G$7)-SUM($G729:Q729),((Input!$G$162+Input!$G$128)*$G$7)/A20taxstdlife))</f>
        <v>2.9918883953463975E-2</v>
      </c>
      <c r="S729" s="161">
        <f>IF(A20taxstdlife="n/a","n/a",IF(S$3&gt;(A20taxstdlife+$E729),((Input!$G$162+Input!$G$128)*$G$7)-SUM($G729:R729),((Input!$G$162+Input!$G$128)*$G$7)/A20taxstdlife))</f>
        <v>2.9918883953463975E-2</v>
      </c>
      <c r="T729" s="161">
        <f>IF(A20taxstdlife="n/a","n/a",IF(T$3&gt;(A20taxstdlife+$E729),((Input!$G$162+Input!$G$128)*$G$7)-SUM($G729:S729),((Input!$G$162+Input!$G$128)*$G$7)/A20taxstdlife))</f>
        <v>2.9918883953463975E-2</v>
      </c>
      <c r="U729" s="161">
        <f>IF(A20taxstdlife="n/a","n/a",IF(U$3&gt;(A20taxstdlife+$E729),((Input!$G$162+Input!$G$128)*$G$7)-SUM($G729:T729),((Input!$G$162+Input!$G$128)*$G$7)/A20taxstdlife))</f>
        <v>2.9918883953463975E-2</v>
      </c>
      <c r="V729" s="161">
        <f>IF(A20taxstdlife="n/a","n/a",IF(V$3&gt;(A20taxstdlife+$E729),((Input!$G$162+Input!$G$128)*$G$7)-SUM($G729:U729),((Input!$G$162+Input!$G$128)*$G$7)/A20taxstdlife))</f>
        <v>2.9918883953463975E-2</v>
      </c>
      <c r="W729" s="161">
        <f>IF(A20taxstdlife="n/a","n/a",IF(W$3&gt;(A20taxstdlife+$E729),((Input!$G$162+Input!$G$128)*$G$7)-SUM($G729:V729),((Input!$G$162+Input!$G$128)*$G$7)/A20taxstdlife))</f>
        <v>2.9918883953463975E-2</v>
      </c>
      <c r="X729" s="161">
        <f>IF(A20taxstdlife="n/a","n/a",IF(X$3&gt;(A20taxstdlife+$E729),((Input!$G$162+Input!$G$128)*$G$7)-SUM($G729:W729),((Input!$G$162+Input!$G$128)*$G$7)/A20taxstdlife))</f>
        <v>2.9918883953463975E-2</v>
      </c>
      <c r="Y729" s="161">
        <f>IF(A20taxstdlife="n/a","n/a",IF(Y$3&gt;(A20taxstdlife+$E729),((Input!$G$162+Input!$G$128)*$G$7)-SUM($G729:X729),((Input!$G$162+Input!$G$128)*$G$7)/A20taxstdlife))</f>
        <v>2.9918883953463975E-2</v>
      </c>
      <c r="Z729" s="161">
        <f>IF(A20taxstdlife="n/a","n/a",IF(Z$3&gt;(A20taxstdlife+$E729),((Input!$G$162+Input!$G$128)*$G$7)-SUM($G729:Y729),((Input!$G$162+Input!$G$128)*$G$7)/A20taxstdlife))</f>
        <v>2.9918883953463975E-2</v>
      </c>
      <c r="AA729" s="161">
        <f>IF(A20taxstdlife="n/a","n/a",IF(AA$3&gt;(A20taxstdlife+$E729),((Input!$G$162+Input!$G$128)*$G$7)-SUM($G729:Z729),((Input!$G$162+Input!$G$128)*$G$7)/A20taxstdlife))</f>
        <v>2.9918883953463975E-2</v>
      </c>
      <c r="AB729" s="161">
        <f>IF(A20taxstdlife="n/a","n/a",IF(AB$3&gt;(A20taxstdlife+$E729),((Input!$G$162+Input!$G$128)*$G$7)-SUM($G729:AA729),((Input!$G$162+Input!$G$128)*$G$7)/A20taxstdlife))</f>
        <v>2.9918883953463975E-2</v>
      </c>
      <c r="AC729" s="161">
        <f>IF(A20taxstdlife="n/a","n/a",IF(AC$3&gt;(A20taxstdlife+$E729),((Input!$G$162+Input!$G$128)*$G$7)-SUM($G729:AB729),((Input!$G$162+Input!$G$128)*$G$7)/A20taxstdlife))</f>
        <v>2.9918883953463975E-2</v>
      </c>
      <c r="AD729" s="161">
        <f>IF(A20taxstdlife="n/a","n/a",IF(AD$3&gt;(A20taxstdlife+$E729),((Input!$G$162+Input!$G$128)*$G$7)-SUM($G729:AC729),((Input!$G$162+Input!$G$128)*$G$7)/A20taxstdlife))</f>
        <v>2.9918883953463975E-2</v>
      </c>
      <c r="AE729" s="161">
        <f>IF(A20taxstdlife="n/a","n/a",IF(AE$3&gt;(A20taxstdlife+$E729),((Input!$G$162+Input!$G$128)*$G$7)-SUM($G729:AD729),((Input!$G$162+Input!$G$128)*$G$7)/A20taxstdlife))</f>
        <v>2.9918883953463975E-2</v>
      </c>
      <c r="AF729" s="161">
        <f>IF(A20taxstdlife="n/a","n/a",IF(AF$3&gt;(A20taxstdlife+$E729),((Input!$G$162+Input!$G$128)*$G$7)-SUM($G729:AE729),((Input!$G$162+Input!$G$128)*$G$7)/A20taxstdlife))</f>
        <v>2.9918883953463975E-2</v>
      </c>
      <c r="AG729" s="161">
        <f>IF(A20taxstdlife="n/a","n/a",IF(AG$3&gt;(A20taxstdlife+$E729),((Input!$G$162+Input!$G$128)*$G$7)-SUM($G729:AF729),((Input!$G$162+Input!$G$128)*$G$7)/A20taxstdlife))</f>
        <v>2.9918883953463975E-2</v>
      </c>
      <c r="AH729" s="161">
        <f>IF(A20taxstdlife="n/a","n/a",IF(AH$3&gt;(A20taxstdlife+$E729),((Input!$G$162+Input!$G$128)*$G$7)-SUM($G729:AG729),((Input!$G$162+Input!$G$128)*$G$7)/A20taxstdlife))</f>
        <v>2.9918883953463975E-2</v>
      </c>
      <c r="AI729" s="161">
        <f>IF(A20taxstdlife="n/a","n/a",IF(AI$3&gt;(A20taxstdlife+$E729),((Input!$G$162+Input!$G$128)*$G$7)-SUM($G729:AH729),((Input!$G$162+Input!$G$128)*$G$7)/A20taxstdlife))</f>
        <v>2.9918883953463975E-2</v>
      </c>
      <c r="AJ729" s="161">
        <f>IF(A20taxstdlife="n/a","n/a",IF(AJ$3&gt;(A20taxstdlife+$E729),((Input!$G$162+Input!$G$128)*$G$7)-SUM($G729:AI729),((Input!$G$162+Input!$G$128)*$G$7)/A20taxstdlife))</f>
        <v>2.9918883953463975E-2</v>
      </c>
      <c r="AK729" s="161">
        <f>IF(A20taxstdlife="n/a","n/a",IF(AK$3&gt;(A20taxstdlife+$E729),((Input!$G$162+Input!$G$128)*$G$7)-SUM($G729:AJ729),((Input!$G$162+Input!$G$128)*$G$7)/A20taxstdlife))</f>
        <v>2.9918883953463975E-2</v>
      </c>
      <c r="AL729" s="161">
        <f>IF(A20taxstdlife="n/a","n/a",IF(AL$3&gt;(A20taxstdlife+$E729),((Input!$G$162+Input!$G$128)*$G$7)-SUM($G729:AK729),((Input!$G$162+Input!$G$128)*$G$7)/A20taxstdlife))</f>
        <v>2.9918883953463975E-2</v>
      </c>
      <c r="AM729" s="161">
        <f>IF(A20taxstdlife="n/a","n/a",IF(AM$3&gt;(A20taxstdlife+$E729),((Input!$G$162+Input!$G$128)*$G$7)-SUM($G729:AL729),((Input!$G$162+Input!$G$128)*$G$7)/A20taxstdlife))</f>
        <v>2.9918883953463975E-2</v>
      </c>
      <c r="AN729" s="161">
        <f>IF(A20taxstdlife="n/a","n/a",IF(AN$3&gt;(A20taxstdlife+$E729),((Input!$G$162+Input!$G$128)*$G$7)-SUM($G729:AM729),((Input!$G$162+Input!$G$128)*$G$7)/A20taxstdlife))</f>
        <v>2.9918883953463975E-2</v>
      </c>
      <c r="AO729" s="161">
        <f>IF(A20taxstdlife="n/a","n/a",IF(AO$3&gt;(A20taxstdlife+$E729),((Input!$G$162+Input!$G$128)*$G$7)-SUM($G729:AN729),((Input!$G$162+Input!$G$128)*$G$7)/A20taxstdlife))</f>
        <v>2.9918883953463975E-2</v>
      </c>
      <c r="AP729" s="161">
        <f>IF(A20taxstdlife="n/a","n/a",IF(AP$3&gt;(A20taxstdlife+$E729),((Input!$G$162+Input!$G$128)*$G$7)-SUM($G729:AO729),((Input!$G$162+Input!$G$128)*$G$7)/A20taxstdlife))</f>
        <v>2.9918883953463975E-2</v>
      </c>
      <c r="AQ729" s="161">
        <f>IF(A20taxstdlife="n/a","n/a",IF(AQ$3&gt;(A20taxstdlife+$E729),((Input!$G$162+Input!$G$128)*$G$7)-SUM($G729:AP729),((Input!$G$162+Input!$G$128)*$G$7)/A20taxstdlife))</f>
        <v>2.9918883953463975E-2</v>
      </c>
      <c r="AR729" s="161">
        <f>IF(A20taxstdlife="n/a","n/a",IF(AR$3&gt;(A20taxstdlife+$E729),((Input!$G$162+Input!$G$128)*$G$7)-SUM($G729:AQ729),((Input!$G$162+Input!$G$128)*$G$7)/A20taxstdlife))</f>
        <v>2.9918883953463975E-2</v>
      </c>
      <c r="AS729" s="161">
        <f>IF(A20taxstdlife="n/a","n/a",IF(AS$3&gt;(A20taxstdlife+$E729),((Input!$G$162+Input!$G$128)*$G$7)-SUM($G729:AR729),((Input!$G$162+Input!$G$128)*$G$7)/A20taxstdlife))</f>
        <v>2.9918883953463975E-2</v>
      </c>
      <c r="AT729" s="161">
        <f>IF(A20taxstdlife="n/a","n/a",IF(AT$3&gt;(A20taxstdlife+$E729),((Input!$G$162+Input!$G$128)*$G$7)-SUM($G729:AS729),((Input!$G$162+Input!$G$128)*$G$7)/A20taxstdlife))</f>
        <v>2.9918883953463975E-2</v>
      </c>
      <c r="AU729" s="161">
        <f>IF(A20taxstdlife="n/a","n/a",IF(AU$3&gt;(A20taxstdlife+$E729),((Input!$G$162+Input!$G$128)*$G$7)-SUM($G729:AT729),((Input!$G$162+Input!$G$128)*$G$7)/A20taxstdlife))</f>
        <v>2.9918883953463975E-2</v>
      </c>
      <c r="AV729" s="161">
        <f>IF(A20taxstdlife="n/a","n/a",IF(AV$3&gt;(A20taxstdlife+$E729),((Input!$G$162+Input!$G$128)*$G$7)-SUM($G729:AU729),((Input!$G$162+Input!$G$128)*$G$7)/A20taxstdlife))</f>
        <v>6.6613381477509392E-16</v>
      </c>
      <c r="AW729" s="161">
        <f>IF(A20taxstdlife="n/a","n/a",IF(AW$3&gt;(A20taxstdlife+$E729),((Input!$G$162+Input!$G$128)*$G$7)-SUM($G729:AV729),((Input!$G$162+Input!$G$128)*$G$7)/A20taxstdlife))</f>
        <v>0</v>
      </c>
      <c r="AX729" s="161">
        <f>IF(A20taxstdlife="n/a","n/a",IF(AX$3&gt;(A20taxstdlife+$E729),((Input!$G$162+Input!$G$128)*$G$7)-SUM($G729:AW729),((Input!$G$162+Input!$G$128)*$G$7)/A20taxstdlife))</f>
        <v>0</v>
      </c>
      <c r="AY729" s="161">
        <f>IF(A20taxstdlife="n/a","n/a",IF(AY$3&gt;(A20taxstdlife+$E729),((Input!$G$162+Input!$G$128)*$G$7)-SUM($G729:AX729),((Input!$G$162+Input!$G$128)*$G$7)/A20taxstdlife))</f>
        <v>0</v>
      </c>
      <c r="AZ729" s="161">
        <f>IF(A20taxstdlife="n/a","n/a",IF(AZ$3&gt;(A20taxstdlife+$E729),((Input!$G$162+Input!$G$128)*$G$7)-SUM($G729:AY729),((Input!$G$162+Input!$G$128)*$G$7)/A20taxstdlife))</f>
        <v>0</v>
      </c>
      <c r="BA729" s="161">
        <f>IF(A20taxstdlife="n/a","n/a",IF(BA$3&gt;(A20taxstdlife+$E729),((Input!$G$162+Input!$G$128)*$G$7)-SUM($G729:AZ729),((Input!$G$162+Input!$G$128)*$G$7)/A20taxstdlife))</f>
        <v>0</v>
      </c>
      <c r="BB729" s="161">
        <f>IF(A20taxstdlife="n/a","n/a",IF(BB$3&gt;(A20taxstdlife+$E729),((Input!$G$162+Input!$G$128)*$G$7)-SUM($G729:BA729),((Input!$G$162+Input!$G$128)*$G$7)/A20taxstdlife))</f>
        <v>0</v>
      </c>
      <c r="BC729" s="161">
        <f>IF(A20taxstdlife="n/a","n/a",IF(BC$3&gt;(A20taxstdlife+$E729),((Input!$G$162+Input!$G$128)*$G$7)-SUM($G729:BB729),((Input!$G$162+Input!$G$128)*$G$7)/A20taxstdlife))</f>
        <v>0</v>
      </c>
      <c r="BD729" s="161">
        <f>IF(A20taxstdlife="n/a","n/a",IF(BD$3&gt;(A20taxstdlife+$E729),((Input!$G$162+Input!$G$128)*$G$7)-SUM($G729:BC729),((Input!$G$162+Input!$G$128)*$G$7)/A20taxstdlife))</f>
        <v>0</v>
      </c>
      <c r="BE729" s="161">
        <f>IF(A20taxstdlife="n/a","n/a",IF(BE$3&gt;(A20taxstdlife+$E729),((Input!$G$162+Input!$G$128)*$G$7)-SUM($G729:BD729),((Input!$G$162+Input!$G$128)*$G$7)/A20taxstdlife))</f>
        <v>0</v>
      </c>
      <c r="BF729" s="161">
        <f>IF(A20taxstdlife="n/a","n/a",IF(BF$3&gt;(A20taxstdlife+$E729),((Input!$G$162+Input!$G$128)*$G$7)-SUM($G729:BE729),((Input!$G$162+Input!$G$128)*$G$7)/A20taxstdlife))</f>
        <v>0</v>
      </c>
      <c r="BG729" s="161">
        <f>IF(A20taxstdlife="n/a","n/a",IF(BG$3&gt;(A20taxstdlife+$E729),((Input!$G$162+Input!$G$128)*$G$7)-SUM($G729:BF729),((Input!$G$162+Input!$G$128)*$G$7)/A20taxstdlife))</f>
        <v>0</v>
      </c>
      <c r="BH729" s="161">
        <f>IF(A20taxstdlife="n/a","n/a",IF(BH$3&gt;(A20taxstdlife+$E729),((Input!$G$162+Input!$G$128)*$G$7)-SUM($G729:BG729),((Input!$G$162+Input!$G$128)*$G$7)/A20taxstdlife))</f>
        <v>0</v>
      </c>
      <c r="BI729" s="161">
        <f>IF(A20taxstdlife="n/a","n/a",IF(BI$3&gt;(A20taxstdlife+$E729),((Input!$G$162+Input!$G$128)*$G$7)-SUM($G729:BH729),((Input!$G$162+Input!$G$128)*$G$7)/A20taxstdlife))</f>
        <v>0</v>
      </c>
      <c r="BJ729" s="19"/>
      <c r="BK729" s="1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s="5" customFormat="1" hidden="1" outlineLevel="2" x14ac:dyDescent="0.2">
      <c r="A730" s="19"/>
      <c r="B730" s="19"/>
      <c r="C730" s="35"/>
      <c r="D730" s="469"/>
      <c r="E730" s="281">
        <v>2</v>
      </c>
      <c r="F730" s="37"/>
      <c r="G730" s="305"/>
      <c r="H730" s="306"/>
      <c r="I730" s="161">
        <f>IF(A20taxstdlife="n/a","n/a",IF(I$3&gt;(A20taxstdlife+$E730),((Input!$H$162+Input!$H$128)*$H$7)-SUM($H730:H730),((Input!$H$162+Input!$H$128)*$H$7)/A20taxstdlife))</f>
        <v>4.1826625133317842E-2</v>
      </c>
      <c r="J730" s="161">
        <f>IF(A20taxstdlife="n/a","n/a",IF(J$3&gt;(A20taxstdlife+$E730),((Input!$H$162+Input!$H$128)*$H$7)-SUM($H730:I730),((Input!$H$162+Input!$H$128)*$H$7)/A20taxstdlife))</f>
        <v>4.1826625133317842E-2</v>
      </c>
      <c r="K730" s="161">
        <f>IF(A20taxstdlife="n/a","n/a",IF(K$3&gt;(A20taxstdlife+$E730),((Input!$H$162+Input!$H$128)*$H$7)-SUM($H730:J730),((Input!$H$162+Input!$H$128)*$H$7)/A20taxstdlife))</f>
        <v>4.1826625133317842E-2</v>
      </c>
      <c r="L730" s="161">
        <f>IF(A20taxstdlife="n/a","n/a",IF(L$3&gt;(A20taxstdlife+$E730),((Input!$H$162+Input!$H$128)*$H$7)-SUM($H730:K730),((Input!$H$162+Input!$H$128)*$H$7)/A20taxstdlife))</f>
        <v>4.1826625133317842E-2</v>
      </c>
      <c r="M730" s="161">
        <f>IF(A20taxstdlife="n/a","n/a",IF(M$3&gt;(A20taxstdlife+$E730),((Input!$H$162+Input!$H$128)*$H$7)-SUM($H730:L730),((Input!$H$162+Input!$H$128)*$H$7)/A20taxstdlife))</f>
        <v>4.1826625133317842E-2</v>
      </c>
      <c r="N730" s="161">
        <f>IF(A20taxstdlife="n/a","n/a",IF(N$3&gt;(A20taxstdlife+$E730),((Input!$H$162+Input!$H$128)*$H$7)-SUM($H730:M730),((Input!$H$162+Input!$H$128)*$H$7)/A20taxstdlife))</f>
        <v>4.1826625133317842E-2</v>
      </c>
      <c r="O730" s="161">
        <f>IF(A20taxstdlife="n/a","n/a",IF(O$3&gt;(A20taxstdlife+$E730),((Input!$H$162+Input!$H$128)*$H$7)-SUM($H730:N730),((Input!$H$162+Input!$H$128)*$H$7)/A20taxstdlife))</f>
        <v>4.1826625133317842E-2</v>
      </c>
      <c r="P730" s="161">
        <f>IF(A20taxstdlife="n/a","n/a",IF(P$3&gt;(A20taxstdlife+$E730),((Input!$H$162+Input!$H$128)*$H$7)-SUM($H730:O730),((Input!$H$162+Input!$H$128)*$H$7)/A20taxstdlife))</f>
        <v>4.1826625133317842E-2</v>
      </c>
      <c r="Q730" s="161">
        <f>IF(A20taxstdlife="n/a","n/a",IF(Q$3&gt;(A20taxstdlife+$E730),((Input!$H$162+Input!$H$128)*$H$7)-SUM($H730:P730),((Input!$H$162+Input!$H$128)*$H$7)/A20taxstdlife))</f>
        <v>4.1826625133317842E-2</v>
      </c>
      <c r="R730" s="161">
        <f>IF(A20taxstdlife="n/a","n/a",IF(R$3&gt;(A20taxstdlife+$E730),((Input!$H$162+Input!$H$128)*$H$7)-SUM($H730:Q730),((Input!$H$162+Input!$H$128)*$H$7)/A20taxstdlife))</f>
        <v>4.1826625133317842E-2</v>
      </c>
      <c r="S730" s="161">
        <f>IF(A20taxstdlife="n/a","n/a",IF(S$3&gt;(A20taxstdlife+$E730),((Input!$H$162+Input!$H$128)*$H$7)-SUM($H730:R730),((Input!$H$162+Input!$H$128)*$H$7)/A20taxstdlife))</f>
        <v>4.1826625133317842E-2</v>
      </c>
      <c r="T730" s="161">
        <f>IF(A20taxstdlife="n/a","n/a",IF(T$3&gt;(A20taxstdlife+$E730),((Input!$H$162+Input!$H$128)*$H$7)-SUM($H730:S730),((Input!$H$162+Input!$H$128)*$H$7)/A20taxstdlife))</f>
        <v>4.1826625133317842E-2</v>
      </c>
      <c r="U730" s="161">
        <f>IF(A20taxstdlife="n/a","n/a",IF(U$3&gt;(A20taxstdlife+$E730),((Input!$H$162+Input!$H$128)*$H$7)-SUM($H730:T730),((Input!$H$162+Input!$H$128)*$H$7)/A20taxstdlife))</f>
        <v>4.1826625133317842E-2</v>
      </c>
      <c r="V730" s="161">
        <f>IF(A20taxstdlife="n/a","n/a",IF(V$3&gt;(A20taxstdlife+$E730),((Input!$H$162+Input!$H$128)*$H$7)-SUM($H730:U730),((Input!$H$162+Input!$H$128)*$H$7)/A20taxstdlife))</f>
        <v>4.1826625133317842E-2</v>
      </c>
      <c r="W730" s="161">
        <f>IF(A20taxstdlife="n/a","n/a",IF(W$3&gt;(A20taxstdlife+$E730),((Input!$H$162+Input!$H$128)*$H$7)-SUM($H730:V730),((Input!$H$162+Input!$H$128)*$H$7)/A20taxstdlife))</f>
        <v>4.1826625133317842E-2</v>
      </c>
      <c r="X730" s="161">
        <f>IF(A20taxstdlife="n/a","n/a",IF(X$3&gt;(A20taxstdlife+$E730),((Input!$H$162+Input!$H$128)*$H$7)-SUM($H730:W730),((Input!$H$162+Input!$H$128)*$H$7)/A20taxstdlife))</f>
        <v>4.1826625133317842E-2</v>
      </c>
      <c r="Y730" s="161">
        <f>IF(A20taxstdlife="n/a","n/a",IF(Y$3&gt;(A20taxstdlife+$E730),((Input!$H$162+Input!$H$128)*$H$7)-SUM($H730:X730),((Input!$H$162+Input!$H$128)*$H$7)/A20taxstdlife))</f>
        <v>4.1826625133317842E-2</v>
      </c>
      <c r="Z730" s="161">
        <f>IF(A20taxstdlife="n/a","n/a",IF(Z$3&gt;(A20taxstdlife+$E730),((Input!$H$162+Input!$H$128)*$H$7)-SUM($H730:Y730),((Input!$H$162+Input!$H$128)*$H$7)/A20taxstdlife))</f>
        <v>4.1826625133317842E-2</v>
      </c>
      <c r="AA730" s="161">
        <f>IF(A20taxstdlife="n/a","n/a",IF(AA$3&gt;(A20taxstdlife+$E730),((Input!$H$162+Input!$H$128)*$H$7)-SUM($H730:Z730),((Input!$H$162+Input!$H$128)*$H$7)/A20taxstdlife))</f>
        <v>4.1826625133317842E-2</v>
      </c>
      <c r="AB730" s="161">
        <f>IF(A20taxstdlife="n/a","n/a",IF(AB$3&gt;(A20taxstdlife+$E730),((Input!$H$162+Input!$H$128)*$H$7)-SUM($H730:AA730),((Input!$H$162+Input!$H$128)*$H$7)/A20taxstdlife))</f>
        <v>4.1826625133317842E-2</v>
      </c>
      <c r="AC730" s="161">
        <f>IF(A20taxstdlife="n/a","n/a",IF(AC$3&gt;(A20taxstdlife+$E730),((Input!$H$162+Input!$H$128)*$H$7)-SUM($H730:AB730),((Input!$H$162+Input!$H$128)*$H$7)/A20taxstdlife))</f>
        <v>4.1826625133317842E-2</v>
      </c>
      <c r="AD730" s="161">
        <f>IF(A20taxstdlife="n/a","n/a",IF(AD$3&gt;(A20taxstdlife+$E730),((Input!$H$162+Input!$H$128)*$H$7)-SUM($H730:AC730),((Input!$H$162+Input!$H$128)*$H$7)/A20taxstdlife))</f>
        <v>4.1826625133317842E-2</v>
      </c>
      <c r="AE730" s="161">
        <f>IF(A20taxstdlife="n/a","n/a",IF(AE$3&gt;(A20taxstdlife+$E730),((Input!$H$162+Input!$H$128)*$H$7)-SUM($H730:AD730),((Input!$H$162+Input!$H$128)*$H$7)/A20taxstdlife))</f>
        <v>4.1826625133317842E-2</v>
      </c>
      <c r="AF730" s="161">
        <f>IF(A20taxstdlife="n/a","n/a",IF(AF$3&gt;(A20taxstdlife+$E730),((Input!$H$162+Input!$H$128)*$H$7)-SUM($H730:AE730),((Input!$H$162+Input!$H$128)*$H$7)/A20taxstdlife))</f>
        <v>4.1826625133317842E-2</v>
      </c>
      <c r="AG730" s="161">
        <f>IF(A20taxstdlife="n/a","n/a",IF(AG$3&gt;(A20taxstdlife+$E730),((Input!$H$162+Input!$H$128)*$H$7)-SUM($H730:AF730),((Input!$H$162+Input!$H$128)*$H$7)/A20taxstdlife))</f>
        <v>4.1826625133317842E-2</v>
      </c>
      <c r="AH730" s="161">
        <f>IF(A20taxstdlife="n/a","n/a",IF(AH$3&gt;(A20taxstdlife+$E730),((Input!$H$162+Input!$H$128)*$H$7)-SUM($H730:AG730),((Input!$H$162+Input!$H$128)*$H$7)/A20taxstdlife))</f>
        <v>4.1826625133317842E-2</v>
      </c>
      <c r="AI730" s="161">
        <f>IF(A20taxstdlife="n/a","n/a",IF(AI$3&gt;(A20taxstdlife+$E730),((Input!$H$162+Input!$H$128)*$H$7)-SUM($H730:AH730),((Input!$H$162+Input!$H$128)*$H$7)/A20taxstdlife))</f>
        <v>4.1826625133317842E-2</v>
      </c>
      <c r="AJ730" s="161">
        <f>IF(A20taxstdlife="n/a","n/a",IF(AJ$3&gt;(A20taxstdlife+$E730),((Input!$H$162+Input!$H$128)*$H$7)-SUM($H730:AI730),((Input!$H$162+Input!$H$128)*$H$7)/A20taxstdlife))</f>
        <v>4.1826625133317842E-2</v>
      </c>
      <c r="AK730" s="161">
        <f>IF(A20taxstdlife="n/a","n/a",IF(AK$3&gt;(A20taxstdlife+$E730),((Input!$H$162+Input!$H$128)*$H$7)-SUM($H730:AJ730),((Input!$H$162+Input!$H$128)*$H$7)/A20taxstdlife))</f>
        <v>4.1826625133317842E-2</v>
      </c>
      <c r="AL730" s="161">
        <f>IF(A20taxstdlife="n/a","n/a",IF(AL$3&gt;(A20taxstdlife+$E730),((Input!$H$162+Input!$H$128)*$H$7)-SUM($H730:AK730),((Input!$H$162+Input!$H$128)*$H$7)/A20taxstdlife))</f>
        <v>4.1826625133317842E-2</v>
      </c>
      <c r="AM730" s="161">
        <f>IF(A20taxstdlife="n/a","n/a",IF(AM$3&gt;(A20taxstdlife+$E730),((Input!$H$162+Input!$H$128)*$H$7)-SUM($H730:AL730),((Input!$H$162+Input!$H$128)*$H$7)/A20taxstdlife))</f>
        <v>4.1826625133317842E-2</v>
      </c>
      <c r="AN730" s="161">
        <f>IF(A20taxstdlife="n/a","n/a",IF(AN$3&gt;(A20taxstdlife+$E730),((Input!$H$162+Input!$H$128)*$H$7)-SUM($H730:AM730),((Input!$H$162+Input!$H$128)*$H$7)/A20taxstdlife))</f>
        <v>4.1826625133317842E-2</v>
      </c>
      <c r="AO730" s="161">
        <f>IF(A20taxstdlife="n/a","n/a",IF(AO$3&gt;(A20taxstdlife+$E730),((Input!$H$162+Input!$H$128)*$H$7)-SUM($H730:AN730),((Input!$H$162+Input!$H$128)*$H$7)/A20taxstdlife))</f>
        <v>4.1826625133317842E-2</v>
      </c>
      <c r="AP730" s="161">
        <f>IF(A20taxstdlife="n/a","n/a",IF(AP$3&gt;(A20taxstdlife+$E730),((Input!$H$162+Input!$H$128)*$H$7)-SUM($H730:AO730),((Input!$H$162+Input!$H$128)*$H$7)/A20taxstdlife))</f>
        <v>4.1826625133317842E-2</v>
      </c>
      <c r="AQ730" s="161">
        <f>IF(A20taxstdlife="n/a","n/a",IF(AQ$3&gt;(A20taxstdlife+$E730),((Input!$H$162+Input!$H$128)*$H$7)-SUM($H730:AP730),((Input!$H$162+Input!$H$128)*$H$7)/A20taxstdlife))</f>
        <v>4.1826625133317842E-2</v>
      </c>
      <c r="AR730" s="161">
        <f>IF(A20taxstdlife="n/a","n/a",IF(AR$3&gt;(A20taxstdlife+$E730),((Input!$H$162+Input!$H$128)*$H$7)-SUM($H730:AQ730),((Input!$H$162+Input!$H$128)*$H$7)/A20taxstdlife))</f>
        <v>4.1826625133317842E-2</v>
      </c>
      <c r="AS730" s="161">
        <f>IF(A20taxstdlife="n/a","n/a",IF(AS$3&gt;(A20taxstdlife+$E730),((Input!$H$162+Input!$H$128)*$H$7)-SUM($H730:AR730),((Input!$H$162+Input!$H$128)*$H$7)/A20taxstdlife))</f>
        <v>4.1826625133317842E-2</v>
      </c>
      <c r="AT730" s="161">
        <f>IF(A20taxstdlife="n/a","n/a",IF(AT$3&gt;(A20taxstdlife+$E730),((Input!$H$162+Input!$H$128)*$H$7)-SUM($H730:AS730),((Input!$H$162+Input!$H$128)*$H$7)/A20taxstdlife))</f>
        <v>4.1826625133317842E-2</v>
      </c>
      <c r="AU730" s="161">
        <f>IF(A20taxstdlife="n/a","n/a",IF(AU$3&gt;(A20taxstdlife+$E730),((Input!$H$162+Input!$H$128)*$H$7)-SUM($H730:AT730),((Input!$H$162+Input!$H$128)*$H$7)/A20taxstdlife))</f>
        <v>4.1826625133317842E-2</v>
      </c>
      <c r="AV730" s="161">
        <f>IF(A20taxstdlife="n/a","n/a",IF(AV$3&gt;(A20taxstdlife+$E730),((Input!$H$162+Input!$H$128)*$H$7)-SUM($H730:AU730),((Input!$H$162+Input!$H$128)*$H$7)/A20taxstdlife))</f>
        <v>4.1826625133317842E-2</v>
      </c>
      <c r="AW730" s="161">
        <f>IF(A20taxstdlife="n/a","n/a",IF(AW$3&gt;(A20taxstdlife+$E730),((Input!$H$162+Input!$H$128)*$H$7)-SUM($H730:AV730),((Input!$H$162+Input!$H$128)*$H$7)/A20taxstdlife))</f>
        <v>-1.1102230246251565E-15</v>
      </c>
      <c r="AX730" s="161">
        <f>IF(A20taxstdlife="n/a","n/a",IF(AX$3&gt;(A20taxstdlife+$E730),((Input!$H$162+Input!$H$128)*$H$7)-SUM($H730:AW730),((Input!$H$162+Input!$H$128)*$H$7)/A20taxstdlife))</f>
        <v>0</v>
      </c>
      <c r="AY730" s="161">
        <f>IF(A20taxstdlife="n/a","n/a",IF(AY$3&gt;(A20taxstdlife+$E730),((Input!$H$162+Input!$H$128)*$H$7)-SUM($H730:AX730),((Input!$H$162+Input!$H$128)*$H$7)/A20taxstdlife))</f>
        <v>0</v>
      </c>
      <c r="AZ730" s="161">
        <f>IF(A20taxstdlife="n/a","n/a",IF(AZ$3&gt;(A20taxstdlife+$E730),((Input!$H$162+Input!$H$128)*$H$7)-SUM($H730:AY730),((Input!$H$162+Input!$H$128)*$H$7)/A20taxstdlife))</f>
        <v>0</v>
      </c>
      <c r="BA730" s="161">
        <f>IF(A20taxstdlife="n/a","n/a",IF(BA$3&gt;(A20taxstdlife+$E730),((Input!$H$162+Input!$H$128)*$H$7)-SUM($H730:AZ730),((Input!$H$162+Input!$H$128)*$H$7)/A20taxstdlife))</f>
        <v>0</v>
      </c>
      <c r="BB730" s="161">
        <f>IF(A20taxstdlife="n/a","n/a",IF(BB$3&gt;(A20taxstdlife+$E730),((Input!$H$162+Input!$H$128)*$H$7)-SUM($H730:BA730),((Input!$H$162+Input!$H$128)*$H$7)/A20taxstdlife))</f>
        <v>0</v>
      </c>
      <c r="BC730" s="161">
        <f>IF(A20taxstdlife="n/a","n/a",IF(BC$3&gt;(A20taxstdlife+$E730),((Input!$H$162+Input!$H$128)*$H$7)-SUM($H730:BB730),((Input!$H$162+Input!$H$128)*$H$7)/A20taxstdlife))</f>
        <v>0</v>
      </c>
      <c r="BD730" s="161">
        <f>IF(A20taxstdlife="n/a","n/a",IF(BD$3&gt;(A20taxstdlife+$E730),((Input!$H$162+Input!$H$128)*$H$7)-SUM($H730:BC730),((Input!$H$162+Input!$H$128)*$H$7)/A20taxstdlife))</f>
        <v>0</v>
      </c>
      <c r="BE730" s="161">
        <f>IF(A20taxstdlife="n/a","n/a",IF(BE$3&gt;(A20taxstdlife+$E730),((Input!$H$162+Input!$H$128)*$H$7)-SUM($H730:BD730),((Input!$H$162+Input!$H$128)*$H$7)/A20taxstdlife))</f>
        <v>0</v>
      </c>
      <c r="BF730" s="161">
        <f>IF(A20taxstdlife="n/a","n/a",IF(BF$3&gt;(A20taxstdlife+$E730),((Input!$H$162+Input!$H$128)*$H$7)-SUM($H730:BE730),((Input!$H$162+Input!$H$128)*$H$7)/A20taxstdlife))</f>
        <v>0</v>
      </c>
      <c r="BG730" s="161">
        <f>IF(A20taxstdlife="n/a","n/a",IF(BG$3&gt;(A20taxstdlife+$E730),((Input!$H$162+Input!$H$128)*$H$7)-SUM($H730:BF730),((Input!$H$162+Input!$H$128)*$H$7)/A20taxstdlife))</f>
        <v>0</v>
      </c>
      <c r="BH730" s="161">
        <f>IF(A20taxstdlife="n/a","n/a",IF(BH$3&gt;(A20taxstdlife+$E730),((Input!$H$162+Input!$H$128)*$H$7)-SUM($H730:BG730),((Input!$H$162+Input!$H$128)*$H$7)/A20taxstdlife))</f>
        <v>0</v>
      </c>
      <c r="BI730" s="161">
        <f>IF(A20taxstdlife="n/a","n/a",IF(BI$3&gt;(A20taxstdlife+$E730),((Input!$H$162+Input!$H$128)*$H$7)-SUM($H730:BH730),((Input!$H$162+Input!$H$128)*$H$7)/A20taxstdlife))</f>
        <v>0</v>
      </c>
      <c r="BJ730" s="19"/>
      <c r="BK730" s="19"/>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s="5" customFormat="1" hidden="1" outlineLevel="2" x14ac:dyDescent="0.2">
      <c r="A731" s="19"/>
      <c r="B731" s="19"/>
      <c r="C731" s="35"/>
      <c r="D731" s="469"/>
      <c r="E731" s="281">
        <v>3</v>
      </c>
      <c r="F731" s="37"/>
      <c r="G731" s="305"/>
      <c r="H731" s="307"/>
      <c r="I731" s="306"/>
      <c r="J731" s="161">
        <f>IF(A20taxstdlife="n/a","n/a",IF(J$3&gt;(A20taxstdlife+$E731),((Input!$I$162+Input!$I$128)*$I$7)-SUM($I731:I731),((Input!$I$162+Input!$I$128)*$I$7)/A20taxstdlife))</f>
        <v>3.1975073519383723E-2</v>
      </c>
      <c r="K731" s="161">
        <f>IF(A20taxstdlife="n/a","n/a",IF(K$3&gt;(A20taxstdlife+$E731),((Input!$I$162+Input!$I$128)*$I$7)-SUM($I731:J731),((Input!$I$162+Input!$I$128)*$I$7)/A20taxstdlife))</f>
        <v>3.1975073519383723E-2</v>
      </c>
      <c r="L731" s="161">
        <f>IF(A20taxstdlife="n/a","n/a",IF(L$3&gt;(A20taxstdlife+$E731),((Input!$I$162+Input!$I$128)*$I$7)-SUM($I731:K731),((Input!$I$162+Input!$I$128)*$I$7)/A20taxstdlife))</f>
        <v>3.1975073519383723E-2</v>
      </c>
      <c r="M731" s="161">
        <f>IF(A20taxstdlife="n/a","n/a",IF(M$3&gt;(A20taxstdlife+$E731),((Input!$I$162+Input!$I$128)*$I$7)-SUM($I731:L731),((Input!$I$162+Input!$I$128)*$I$7)/A20taxstdlife))</f>
        <v>3.1975073519383723E-2</v>
      </c>
      <c r="N731" s="161">
        <f>IF(A20taxstdlife="n/a","n/a",IF(N$3&gt;(A20taxstdlife+$E731),((Input!$I$162+Input!$I$128)*$I$7)-SUM($I731:M731),((Input!$I$162+Input!$I$128)*$I$7)/A20taxstdlife))</f>
        <v>3.1975073519383723E-2</v>
      </c>
      <c r="O731" s="161">
        <f>IF(A20taxstdlife="n/a","n/a",IF(O$3&gt;(A20taxstdlife+$E731),((Input!$I$162+Input!$I$128)*$I$7)-SUM($I731:N731),((Input!$I$162+Input!$I$128)*$I$7)/A20taxstdlife))</f>
        <v>3.1975073519383723E-2</v>
      </c>
      <c r="P731" s="161">
        <f>IF(A20taxstdlife="n/a","n/a",IF(P$3&gt;(A20taxstdlife+$E731),((Input!$I$162+Input!$I$128)*$I$7)-SUM($I731:O731),((Input!$I$162+Input!$I$128)*$I$7)/A20taxstdlife))</f>
        <v>3.1975073519383723E-2</v>
      </c>
      <c r="Q731" s="161">
        <f>IF(A20taxstdlife="n/a","n/a",IF(Q$3&gt;(A20taxstdlife+$E731),((Input!$I$162+Input!$I$128)*$I$7)-SUM($I731:P731),((Input!$I$162+Input!$I$128)*$I$7)/A20taxstdlife))</f>
        <v>3.1975073519383723E-2</v>
      </c>
      <c r="R731" s="161">
        <f>IF(A20taxstdlife="n/a","n/a",IF(R$3&gt;(A20taxstdlife+$E731),((Input!$I$162+Input!$I$128)*$I$7)-SUM($I731:Q731),((Input!$I$162+Input!$I$128)*$I$7)/A20taxstdlife))</f>
        <v>3.1975073519383723E-2</v>
      </c>
      <c r="S731" s="161">
        <f>IF(A20taxstdlife="n/a","n/a",IF(S$3&gt;(A20taxstdlife+$E731),((Input!$I$162+Input!$I$128)*$I$7)-SUM($I731:R731),((Input!$I$162+Input!$I$128)*$I$7)/A20taxstdlife))</f>
        <v>3.1975073519383723E-2</v>
      </c>
      <c r="T731" s="161">
        <f>IF(A20taxstdlife="n/a","n/a",IF(T$3&gt;(A20taxstdlife+$E731),((Input!$I$162+Input!$I$128)*$I$7)-SUM($I731:S731),((Input!$I$162+Input!$I$128)*$I$7)/A20taxstdlife))</f>
        <v>3.1975073519383723E-2</v>
      </c>
      <c r="U731" s="161">
        <f>IF(A20taxstdlife="n/a","n/a",IF(U$3&gt;(A20taxstdlife+$E731),((Input!$I$162+Input!$I$128)*$I$7)-SUM($I731:T731),((Input!$I$162+Input!$I$128)*$I$7)/A20taxstdlife))</f>
        <v>3.1975073519383723E-2</v>
      </c>
      <c r="V731" s="161">
        <f>IF(A20taxstdlife="n/a","n/a",IF(V$3&gt;(A20taxstdlife+$E731),((Input!$I$162+Input!$I$128)*$I$7)-SUM($I731:U731),((Input!$I$162+Input!$I$128)*$I$7)/A20taxstdlife))</f>
        <v>3.1975073519383723E-2</v>
      </c>
      <c r="W731" s="161">
        <f>IF(A20taxstdlife="n/a","n/a",IF(W$3&gt;(A20taxstdlife+$E731),((Input!$I$162+Input!$I$128)*$I$7)-SUM($I731:V731),((Input!$I$162+Input!$I$128)*$I$7)/A20taxstdlife))</f>
        <v>3.1975073519383723E-2</v>
      </c>
      <c r="X731" s="161">
        <f>IF(A20taxstdlife="n/a","n/a",IF(X$3&gt;(A20taxstdlife+$E731),((Input!$I$162+Input!$I$128)*$I$7)-SUM($I731:W731),((Input!$I$162+Input!$I$128)*$I$7)/A20taxstdlife))</f>
        <v>3.1975073519383723E-2</v>
      </c>
      <c r="Y731" s="161">
        <f>IF(A20taxstdlife="n/a","n/a",IF(Y$3&gt;(A20taxstdlife+$E731),((Input!$I$162+Input!$I$128)*$I$7)-SUM($I731:X731),((Input!$I$162+Input!$I$128)*$I$7)/A20taxstdlife))</f>
        <v>3.1975073519383723E-2</v>
      </c>
      <c r="Z731" s="161">
        <f>IF(A20taxstdlife="n/a","n/a",IF(Z$3&gt;(A20taxstdlife+$E731),((Input!$I$162+Input!$I$128)*$I$7)-SUM($I731:Y731),((Input!$I$162+Input!$I$128)*$I$7)/A20taxstdlife))</f>
        <v>3.1975073519383723E-2</v>
      </c>
      <c r="AA731" s="161">
        <f>IF(A20taxstdlife="n/a","n/a",IF(AA$3&gt;(A20taxstdlife+$E731),((Input!$I$162+Input!$I$128)*$I$7)-SUM($I731:Z731),((Input!$I$162+Input!$I$128)*$I$7)/A20taxstdlife))</f>
        <v>3.1975073519383723E-2</v>
      </c>
      <c r="AB731" s="161">
        <f>IF(A20taxstdlife="n/a","n/a",IF(AB$3&gt;(A20taxstdlife+$E731),((Input!$I$162+Input!$I$128)*$I$7)-SUM($I731:AA731),((Input!$I$162+Input!$I$128)*$I$7)/A20taxstdlife))</f>
        <v>3.1975073519383723E-2</v>
      </c>
      <c r="AC731" s="161">
        <f>IF(A20taxstdlife="n/a","n/a",IF(AC$3&gt;(A20taxstdlife+$E731),((Input!$I$162+Input!$I$128)*$I$7)-SUM($I731:AB731),((Input!$I$162+Input!$I$128)*$I$7)/A20taxstdlife))</f>
        <v>3.1975073519383723E-2</v>
      </c>
      <c r="AD731" s="161">
        <f>IF(A20taxstdlife="n/a","n/a",IF(AD$3&gt;(A20taxstdlife+$E731),((Input!$I$162+Input!$I$128)*$I$7)-SUM($I731:AC731),((Input!$I$162+Input!$I$128)*$I$7)/A20taxstdlife))</f>
        <v>3.1975073519383723E-2</v>
      </c>
      <c r="AE731" s="161">
        <f>IF(A20taxstdlife="n/a","n/a",IF(AE$3&gt;(A20taxstdlife+$E731),((Input!$I$162+Input!$I$128)*$I$7)-SUM($I731:AD731),((Input!$I$162+Input!$I$128)*$I$7)/A20taxstdlife))</f>
        <v>3.1975073519383723E-2</v>
      </c>
      <c r="AF731" s="161">
        <f>IF(A20taxstdlife="n/a","n/a",IF(AF$3&gt;(A20taxstdlife+$E731),((Input!$I$162+Input!$I$128)*$I$7)-SUM($I731:AE731),((Input!$I$162+Input!$I$128)*$I$7)/A20taxstdlife))</f>
        <v>3.1975073519383723E-2</v>
      </c>
      <c r="AG731" s="161">
        <f>IF(A20taxstdlife="n/a","n/a",IF(AG$3&gt;(A20taxstdlife+$E731),((Input!$I$162+Input!$I$128)*$I$7)-SUM($I731:AF731),((Input!$I$162+Input!$I$128)*$I$7)/A20taxstdlife))</f>
        <v>3.1975073519383723E-2</v>
      </c>
      <c r="AH731" s="161">
        <f>IF(A20taxstdlife="n/a","n/a",IF(AH$3&gt;(A20taxstdlife+$E731),((Input!$I$162+Input!$I$128)*$I$7)-SUM($I731:AG731),((Input!$I$162+Input!$I$128)*$I$7)/A20taxstdlife))</f>
        <v>3.1975073519383723E-2</v>
      </c>
      <c r="AI731" s="161">
        <f>IF(A20taxstdlife="n/a","n/a",IF(AI$3&gt;(A20taxstdlife+$E731),((Input!$I$162+Input!$I$128)*$I$7)-SUM($I731:AH731),((Input!$I$162+Input!$I$128)*$I$7)/A20taxstdlife))</f>
        <v>3.1975073519383723E-2</v>
      </c>
      <c r="AJ731" s="161">
        <f>IF(A20taxstdlife="n/a","n/a",IF(AJ$3&gt;(A20taxstdlife+$E731),((Input!$I$162+Input!$I$128)*$I$7)-SUM($I731:AI731),((Input!$I$162+Input!$I$128)*$I$7)/A20taxstdlife))</f>
        <v>3.1975073519383723E-2</v>
      </c>
      <c r="AK731" s="161">
        <f>IF(A20taxstdlife="n/a","n/a",IF(AK$3&gt;(A20taxstdlife+$E731),((Input!$I$162+Input!$I$128)*$I$7)-SUM($I731:AJ731),((Input!$I$162+Input!$I$128)*$I$7)/A20taxstdlife))</f>
        <v>3.1975073519383723E-2</v>
      </c>
      <c r="AL731" s="161">
        <f>IF(A20taxstdlife="n/a","n/a",IF(AL$3&gt;(A20taxstdlife+$E731),((Input!$I$162+Input!$I$128)*$I$7)-SUM($I731:AK731),((Input!$I$162+Input!$I$128)*$I$7)/A20taxstdlife))</f>
        <v>3.1975073519383723E-2</v>
      </c>
      <c r="AM731" s="161">
        <f>IF(A20taxstdlife="n/a","n/a",IF(AM$3&gt;(A20taxstdlife+$E731),((Input!$I$162+Input!$I$128)*$I$7)-SUM($I731:AL731),((Input!$I$162+Input!$I$128)*$I$7)/A20taxstdlife))</f>
        <v>3.1975073519383723E-2</v>
      </c>
      <c r="AN731" s="161">
        <f>IF(A20taxstdlife="n/a","n/a",IF(AN$3&gt;(A20taxstdlife+$E731),((Input!$I$162+Input!$I$128)*$I$7)-SUM($I731:AM731),((Input!$I$162+Input!$I$128)*$I$7)/A20taxstdlife))</f>
        <v>3.1975073519383723E-2</v>
      </c>
      <c r="AO731" s="161">
        <f>IF(A20taxstdlife="n/a","n/a",IF(AO$3&gt;(A20taxstdlife+$E731),((Input!$I$162+Input!$I$128)*$I$7)-SUM($I731:AN731),((Input!$I$162+Input!$I$128)*$I$7)/A20taxstdlife))</f>
        <v>3.1975073519383723E-2</v>
      </c>
      <c r="AP731" s="161">
        <f>IF(A20taxstdlife="n/a","n/a",IF(AP$3&gt;(A20taxstdlife+$E731),((Input!$I$162+Input!$I$128)*$I$7)-SUM($I731:AO731),((Input!$I$162+Input!$I$128)*$I$7)/A20taxstdlife))</f>
        <v>3.1975073519383723E-2</v>
      </c>
      <c r="AQ731" s="161">
        <f>IF(A20taxstdlife="n/a","n/a",IF(AQ$3&gt;(A20taxstdlife+$E731),((Input!$I$162+Input!$I$128)*$I$7)-SUM($I731:AP731),((Input!$I$162+Input!$I$128)*$I$7)/A20taxstdlife))</f>
        <v>3.1975073519383723E-2</v>
      </c>
      <c r="AR731" s="161">
        <f>IF(A20taxstdlife="n/a","n/a",IF(AR$3&gt;(A20taxstdlife+$E731),((Input!$I$162+Input!$I$128)*$I$7)-SUM($I731:AQ731),((Input!$I$162+Input!$I$128)*$I$7)/A20taxstdlife))</f>
        <v>3.1975073519383723E-2</v>
      </c>
      <c r="AS731" s="161">
        <f>IF(A20taxstdlife="n/a","n/a",IF(AS$3&gt;(A20taxstdlife+$E731),((Input!$I$162+Input!$I$128)*$I$7)-SUM($I731:AR731),((Input!$I$162+Input!$I$128)*$I$7)/A20taxstdlife))</f>
        <v>3.1975073519383723E-2</v>
      </c>
      <c r="AT731" s="161">
        <f>IF(A20taxstdlife="n/a","n/a",IF(AT$3&gt;(A20taxstdlife+$E731),((Input!$I$162+Input!$I$128)*$I$7)-SUM($I731:AS731),((Input!$I$162+Input!$I$128)*$I$7)/A20taxstdlife))</f>
        <v>3.1975073519383723E-2</v>
      </c>
      <c r="AU731" s="161">
        <f>IF(A20taxstdlife="n/a","n/a",IF(AU$3&gt;(A20taxstdlife+$E731),((Input!$I$162+Input!$I$128)*$I$7)-SUM($I731:AT731),((Input!$I$162+Input!$I$128)*$I$7)/A20taxstdlife))</f>
        <v>3.1975073519383723E-2</v>
      </c>
      <c r="AV731" s="161">
        <f>IF(A20taxstdlife="n/a","n/a",IF(AV$3&gt;(A20taxstdlife+$E731),((Input!$I$162+Input!$I$128)*$I$7)-SUM($I731:AU731),((Input!$I$162+Input!$I$128)*$I$7)/A20taxstdlife))</f>
        <v>3.1975073519383723E-2</v>
      </c>
      <c r="AW731" s="161">
        <f>IF(A20taxstdlife="n/a","n/a",IF(AW$3&gt;(A20taxstdlife+$E731),((Input!$I$162+Input!$I$128)*$I$7)-SUM($I731:AV731),((Input!$I$162+Input!$I$128)*$I$7)/A20taxstdlife))</f>
        <v>3.1975073519383723E-2</v>
      </c>
      <c r="AX731" s="161">
        <f>IF(A20taxstdlife="n/a","n/a",IF(AX$3&gt;(A20taxstdlife+$E731),((Input!$I$162+Input!$I$128)*$I$7)-SUM($I731:AW731),((Input!$I$162+Input!$I$128)*$I$7)/A20taxstdlife))</f>
        <v>-1.3322676295501878E-15</v>
      </c>
      <c r="AY731" s="161">
        <f>IF(A20taxstdlife="n/a","n/a",IF(AY$3&gt;(A20taxstdlife+$E731),((Input!$I$162+Input!$I$128)*$I$7)-SUM($I731:AX731),((Input!$I$162+Input!$I$128)*$I$7)/A20taxstdlife))</f>
        <v>0</v>
      </c>
      <c r="AZ731" s="161">
        <f>IF(A20taxstdlife="n/a","n/a",IF(AZ$3&gt;(A20taxstdlife+$E731),((Input!$I$162+Input!$I$128)*$I$7)-SUM($I731:AY731),((Input!$I$162+Input!$I$128)*$I$7)/A20taxstdlife))</f>
        <v>0</v>
      </c>
      <c r="BA731" s="161">
        <f>IF(A20taxstdlife="n/a","n/a",IF(BA$3&gt;(A20taxstdlife+$E731),((Input!$I$162+Input!$I$128)*$I$7)-SUM($I731:AZ731),((Input!$I$162+Input!$I$128)*$I$7)/A20taxstdlife))</f>
        <v>0</v>
      </c>
      <c r="BB731" s="161">
        <f>IF(A20taxstdlife="n/a","n/a",IF(BB$3&gt;(A20taxstdlife+$E731),((Input!$I$162+Input!$I$128)*$I$7)-SUM($I731:BA731),((Input!$I$162+Input!$I$128)*$I$7)/A20taxstdlife))</f>
        <v>0</v>
      </c>
      <c r="BC731" s="161">
        <f>IF(A20taxstdlife="n/a","n/a",IF(BC$3&gt;(A20taxstdlife+$E731),((Input!$I$162+Input!$I$128)*$I$7)-SUM($I731:BB731),((Input!$I$162+Input!$I$128)*$I$7)/A20taxstdlife))</f>
        <v>0</v>
      </c>
      <c r="BD731" s="161">
        <f>IF(A20taxstdlife="n/a","n/a",IF(BD$3&gt;(A20taxstdlife+$E731),((Input!$I$162+Input!$I$128)*$I$7)-SUM($I731:BC731),((Input!$I$162+Input!$I$128)*$I$7)/A20taxstdlife))</f>
        <v>0</v>
      </c>
      <c r="BE731" s="161">
        <f>IF(A20taxstdlife="n/a","n/a",IF(BE$3&gt;(A20taxstdlife+$E731),((Input!$I$162+Input!$I$128)*$I$7)-SUM($I731:BD731),((Input!$I$162+Input!$I$128)*$I$7)/A20taxstdlife))</f>
        <v>0</v>
      </c>
      <c r="BF731" s="161">
        <f>IF(A20taxstdlife="n/a","n/a",IF(BF$3&gt;(A20taxstdlife+$E731),((Input!$I$162+Input!$I$128)*$I$7)-SUM($I731:BE731),((Input!$I$162+Input!$I$128)*$I$7)/A20taxstdlife))</f>
        <v>0</v>
      </c>
      <c r="BG731" s="161">
        <f>IF(A20taxstdlife="n/a","n/a",IF(BG$3&gt;(A20taxstdlife+$E731),((Input!$I$162+Input!$I$128)*$I$7)-SUM($I731:BF731),((Input!$I$162+Input!$I$128)*$I$7)/A20taxstdlife))</f>
        <v>0</v>
      </c>
      <c r="BH731" s="161">
        <f>IF(A20taxstdlife="n/a","n/a",IF(BH$3&gt;(A20taxstdlife+$E731),((Input!$I$162+Input!$I$128)*$I$7)-SUM($I731:BG731),((Input!$I$162+Input!$I$128)*$I$7)/A20taxstdlife))</f>
        <v>0</v>
      </c>
      <c r="BI731" s="161">
        <f>IF(A20taxstdlife="n/a","n/a",IF(BI$3&gt;(A20taxstdlife+$E731),((Input!$I$162+Input!$I$128)*$I$7)-SUM($I731:BH731),((Input!$I$162+Input!$I$128)*$I$7)/A20taxstdlife))</f>
        <v>0</v>
      </c>
      <c r="BJ731" s="161"/>
      <c r="BK731" s="19"/>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s="5" customFormat="1" hidden="1" outlineLevel="2" x14ac:dyDescent="0.2">
      <c r="A732" s="19"/>
      <c r="B732" s="19"/>
      <c r="C732" s="35"/>
      <c r="D732" s="469"/>
      <c r="E732" s="281">
        <v>4</v>
      </c>
      <c r="F732" s="37"/>
      <c r="G732" s="305"/>
      <c r="H732" s="307"/>
      <c r="I732" s="307"/>
      <c r="J732" s="306"/>
      <c r="K732" s="161">
        <f>IF(A20taxstdlife="n/a","n/a",IF(K$3&gt;(A20taxstdlife+$E732),((Input!$J$162+Input!$J$128)*$J$7)-SUM($J732:J732),((Input!$J$162+Input!$J$128)*$J$7)/A20taxstdlife))</f>
        <v>1.9710984824019343E-2</v>
      </c>
      <c r="L732" s="161">
        <f>IF(A20taxstdlife="n/a","n/a",IF(L$3&gt;(A20taxstdlife+$E732),((Input!$J$162+Input!$J$128)*$J$7)-SUM($J732:K732),((Input!$J$162+Input!$J$128)*$J$7)/A20taxstdlife))</f>
        <v>1.9710984824019343E-2</v>
      </c>
      <c r="M732" s="161">
        <f>IF(A20taxstdlife="n/a","n/a",IF(M$3&gt;(A20taxstdlife+$E732),((Input!$J$162+Input!$J$128)*$J$7)-SUM($J732:L732),((Input!$J$162+Input!$J$128)*$J$7)/A20taxstdlife))</f>
        <v>1.9710984824019343E-2</v>
      </c>
      <c r="N732" s="161">
        <f>IF(A20taxstdlife="n/a","n/a",IF(N$3&gt;(A20taxstdlife+$E732),((Input!$J$162+Input!$J$128)*$J$7)-SUM($J732:M732),((Input!$J$162+Input!$J$128)*$J$7)/A20taxstdlife))</f>
        <v>1.9710984824019343E-2</v>
      </c>
      <c r="O732" s="161">
        <f>IF(A20taxstdlife="n/a","n/a",IF(O$3&gt;(A20taxstdlife+$E732),((Input!$J$162+Input!$J$128)*$J$7)-SUM($J732:N732),((Input!$J$162+Input!$J$128)*$J$7)/A20taxstdlife))</f>
        <v>1.9710984824019343E-2</v>
      </c>
      <c r="P732" s="161">
        <f>IF(A20taxstdlife="n/a","n/a",IF(P$3&gt;(A20taxstdlife+$E732),((Input!$J$162+Input!$J$128)*$J$7)-SUM($J732:O732),((Input!$J$162+Input!$J$128)*$J$7)/A20taxstdlife))</f>
        <v>1.9710984824019343E-2</v>
      </c>
      <c r="Q732" s="161">
        <f>IF(A20taxstdlife="n/a","n/a",IF(Q$3&gt;(A20taxstdlife+$E732),((Input!$J$162+Input!$J$128)*$J$7)-SUM($J732:P732),((Input!$J$162+Input!$J$128)*$J$7)/A20taxstdlife))</f>
        <v>1.9710984824019343E-2</v>
      </c>
      <c r="R732" s="161">
        <f>IF(A20taxstdlife="n/a","n/a",IF(R$3&gt;(A20taxstdlife+$E732),((Input!$J$162+Input!$J$128)*$J$7)-SUM($J732:Q732),((Input!$J$162+Input!$J$128)*$J$7)/A20taxstdlife))</f>
        <v>1.9710984824019343E-2</v>
      </c>
      <c r="S732" s="161">
        <f>IF(A20taxstdlife="n/a","n/a",IF(S$3&gt;(A20taxstdlife+$E732),((Input!$J$162+Input!$J$128)*$J$7)-SUM($J732:R732),((Input!$J$162+Input!$J$128)*$J$7)/A20taxstdlife))</f>
        <v>1.9710984824019343E-2</v>
      </c>
      <c r="T732" s="161">
        <f>IF(A20taxstdlife="n/a","n/a",IF(T$3&gt;(A20taxstdlife+$E732),((Input!$J$162+Input!$J$128)*$J$7)-SUM($J732:S732),((Input!$J$162+Input!$J$128)*$J$7)/A20taxstdlife))</f>
        <v>1.9710984824019343E-2</v>
      </c>
      <c r="U732" s="161">
        <f>IF(A20taxstdlife="n/a","n/a",IF(U$3&gt;(A20taxstdlife+$E732),((Input!$J$162+Input!$J$128)*$J$7)-SUM($J732:T732),((Input!$J$162+Input!$J$128)*$J$7)/A20taxstdlife))</f>
        <v>1.9710984824019343E-2</v>
      </c>
      <c r="V732" s="161">
        <f>IF(A20taxstdlife="n/a","n/a",IF(V$3&gt;(A20taxstdlife+$E732),((Input!$J$162+Input!$J$128)*$J$7)-SUM($J732:U732),((Input!$J$162+Input!$J$128)*$J$7)/A20taxstdlife))</f>
        <v>1.9710984824019343E-2</v>
      </c>
      <c r="W732" s="161">
        <f>IF(A20taxstdlife="n/a","n/a",IF(W$3&gt;(A20taxstdlife+$E732),((Input!$J$162+Input!$J$128)*$J$7)-SUM($J732:V732),((Input!$J$162+Input!$J$128)*$J$7)/A20taxstdlife))</f>
        <v>1.9710984824019343E-2</v>
      </c>
      <c r="X732" s="161">
        <f>IF(A20taxstdlife="n/a","n/a",IF(X$3&gt;(A20taxstdlife+$E732),((Input!$J$162+Input!$J$128)*$J$7)-SUM($J732:W732),((Input!$J$162+Input!$J$128)*$J$7)/A20taxstdlife))</f>
        <v>1.9710984824019343E-2</v>
      </c>
      <c r="Y732" s="161">
        <f>IF(A20taxstdlife="n/a","n/a",IF(Y$3&gt;(A20taxstdlife+$E732),((Input!$J$162+Input!$J$128)*$J$7)-SUM($J732:X732),((Input!$J$162+Input!$J$128)*$J$7)/A20taxstdlife))</f>
        <v>1.9710984824019343E-2</v>
      </c>
      <c r="Z732" s="161">
        <f>IF(A20taxstdlife="n/a","n/a",IF(Z$3&gt;(A20taxstdlife+$E732),((Input!$J$162+Input!$J$128)*$J$7)-SUM($J732:Y732),((Input!$J$162+Input!$J$128)*$J$7)/A20taxstdlife))</f>
        <v>1.9710984824019343E-2</v>
      </c>
      <c r="AA732" s="161">
        <f>IF(A20taxstdlife="n/a","n/a",IF(AA$3&gt;(A20taxstdlife+$E732),((Input!$J$162+Input!$J$128)*$J$7)-SUM($J732:Z732),((Input!$J$162+Input!$J$128)*$J$7)/A20taxstdlife))</f>
        <v>1.9710984824019343E-2</v>
      </c>
      <c r="AB732" s="161">
        <f>IF(A20taxstdlife="n/a","n/a",IF(AB$3&gt;(A20taxstdlife+$E732),((Input!$J$162+Input!$J$128)*$J$7)-SUM($J732:AA732),((Input!$J$162+Input!$J$128)*$J$7)/A20taxstdlife))</f>
        <v>1.9710984824019343E-2</v>
      </c>
      <c r="AC732" s="161">
        <f>IF(A20taxstdlife="n/a","n/a",IF(AC$3&gt;(A20taxstdlife+$E732),((Input!$J$162+Input!$J$128)*$J$7)-SUM($J732:AB732),((Input!$J$162+Input!$J$128)*$J$7)/A20taxstdlife))</f>
        <v>1.9710984824019343E-2</v>
      </c>
      <c r="AD732" s="161">
        <f>IF(A20taxstdlife="n/a","n/a",IF(AD$3&gt;(A20taxstdlife+$E732),((Input!$J$162+Input!$J$128)*$J$7)-SUM($J732:AC732),((Input!$J$162+Input!$J$128)*$J$7)/A20taxstdlife))</f>
        <v>1.9710984824019343E-2</v>
      </c>
      <c r="AE732" s="161">
        <f>IF(A20taxstdlife="n/a","n/a",IF(AE$3&gt;(A20taxstdlife+$E732),((Input!$J$162+Input!$J$128)*$J$7)-SUM($J732:AD732),((Input!$J$162+Input!$J$128)*$J$7)/A20taxstdlife))</f>
        <v>1.9710984824019343E-2</v>
      </c>
      <c r="AF732" s="161">
        <f>IF(A20taxstdlife="n/a","n/a",IF(AF$3&gt;(A20taxstdlife+$E732),((Input!$J$162+Input!$J$128)*$J$7)-SUM($J732:AE732),((Input!$J$162+Input!$J$128)*$J$7)/A20taxstdlife))</f>
        <v>1.9710984824019343E-2</v>
      </c>
      <c r="AG732" s="161">
        <f>IF(A20taxstdlife="n/a","n/a",IF(AG$3&gt;(A20taxstdlife+$E732),((Input!$J$162+Input!$J$128)*$J$7)-SUM($J732:AF732),((Input!$J$162+Input!$J$128)*$J$7)/A20taxstdlife))</f>
        <v>1.9710984824019343E-2</v>
      </c>
      <c r="AH732" s="161">
        <f>IF(A20taxstdlife="n/a","n/a",IF(AH$3&gt;(A20taxstdlife+$E732),((Input!$J$162+Input!$J$128)*$J$7)-SUM($J732:AG732),((Input!$J$162+Input!$J$128)*$J$7)/A20taxstdlife))</f>
        <v>1.9710984824019343E-2</v>
      </c>
      <c r="AI732" s="161">
        <f>IF(A20taxstdlife="n/a","n/a",IF(AI$3&gt;(A20taxstdlife+$E732),((Input!$J$162+Input!$J$128)*$J$7)-SUM($J732:AH732),((Input!$J$162+Input!$J$128)*$J$7)/A20taxstdlife))</f>
        <v>1.9710984824019343E-2</v>
      </c>
      <c r="AJ732" s="161">
        <f>IF(A20taxstdlife="n/a","n/a",IF(AJ$3&gt;(A20taxstdlife+$E732),((Input!$J$162+Input!$J$128)*$J$7)-SUM($J732:AI732),((Input!$J$162+Input!$J$128)*$J$7)/A20taxstdlife))</f>
        <v>1.9710984824019343E-2</v>
      </c>
      <c r="AK732" s="161">
        <f>IF(A20taxstdlife="n/a","n/a",IF(AK$3&gt;(A20taxstdlife+$E732),((Input!$J$162+Input!$J$128)*$J$7)-SUM($J732:AJ732),((Input!$J$162+Input!$J$128)*$J$7)/A20taxstdlife))</f>
        <v>1.9710984824019343E-2</v>
      </c>
      <c r="AL732" s="161">
        <f>IF(A20taxstdlife="n/a","n/a",IF(AL$3&gt;(A20taxstdlife+$E732),((Input!$J$162+Input!$J$128)*$J$7)-SUM($J732:AK732),((Input!$J$162+Input!$J$128)*$J$7)/A20taxstdlife))</f>
        <v>1.9710984824019343E-2</v>
      </c>
      <c r="AM732" s="161">
        <f>IF(A20taxstdlife="n/a","n/a",IF(AM$3&gt;(A20taxstdlife+$E732),((Input!$J$162+Input!$J$128)*$J$7)-SUM($J732:AL732),((Input!$J$162+Input!$J$128)*$J$7)/A20taxstdlife))</f>
        <v>1.9710984824019343E-2</v>
      </c>
      <c r="AN732" s="161">
        <f>IF(A20taxstdlife="n/a","n/a",IF(AN$3&gt;(A20taxstdlife+$E732),((Input!$J$162+Input!$J$128)*$J$7)-SUM($J732:AM732),((Input!$J$162+Input!$J$128)*$J$7)/A20taxstdlife))</f>
        <v>1.9710984824019343E-2</v>
      </c>
      <c r="AO732" s="161">
        <f>IF(A20taxstdlife="n/a","n/a",IF(AO$3&gt;(A20taxstdlife+$E732),((Input!$J$162+Input!$J$128)*$J$7)-SUM($J732:AN732),((Input!$J$162+Input!$J$128)*$J$7)/A20taxstdlife))</f>
        <v>1.9710984824019343E-2</v>
      </c>
      <c r="AP732" s="161">
        <f>IF(A20taxstdlife="n/a","n/a",IF(AP$3&gt;(A20taxstdlife+$E732),((Input!$J$162+Input!$J$128)*$J$7)-SUM($J732:AO732),((Input!$J$162+Input!$J$128)*$J$7)/A20taxstdlife))</f>
        <v>1.9710984824019343E-2</v>
      </c>
      <c r="AQ732" s="161">
        <f>IF(A20taxstdlife="n/a","n/a",IF(AQ$3&gt;(A20taxstdlife+$E732),((Input!$J$162+Input!$J$128)*$J$7)-SUM($J732:AP732),((Input!$J$162+Input!$J$128)*$J$7)/A20taxstdlife))</f>
        <v>1.9710984824019343E-2</v>
      </c>
      <c r="AR732" s="161">
        <f>IF(A20taxstdlife="n/a","n/a",IF(AR$3&gt;(A20taxstdlife+$E732),((Input!$J$162+Input!$J$128)*$J$7)-SUM($J732:AQ732),((Input!$J$162+Input!$J$128)*$J$7)/A20taxstdlife))</f>
        <v>1.9710984824019343E-2</v>
      </c>
      <c r="AS732" s="161">
        <f>IF(A20taxstdlife="n/a","n/a",IF(AS$3&gt;(A20taxstdlife+$E732),((Input!$J$162+Input!$J$128)*$J$7)-SUM($J732:AR732),((Input!$J$162+Input!$J$128)*$J$7)/A20taxstdlife))</f>
        <v>1.9710984824019343E-2</v>
      </c>
      <c r="AT732" s="161">
        <f>IF(A20taxstdlife="n/a","n/a",IF(AT$3&gt;(A20taxstdlife+$E732),((Input!$J$162+Input!$J$128)*$J$7)-SUM($J732:AS732),((Input!$J$162+Input!$J$128)*$J$7)/A20taxstdlife))</f>
        <v>1.9710984824019343E-2</v>
      </c>
      <c r="AU732" s="161">
        <f>IF(A20taxstdlife="n/a","n/a",IF(AU$3&gt;(A20taxstdlife+$E732),((Input!$J$162+Input!$J$128)*$J$7)-SUM($J732:AT732),((Input!$J$162+Input!$J$128)*$J$7)/A20taxstdlife))</f>
        <v>1.9710984824019343E-2</v>
      </c>
      <c r="AV732" s="161">
        <f>IF(A20taxstdlife="n/a","n/a",IF(AV$3&gt;(A20taxstdlife+$E732),((Input!$J$162+Input!$J$128)*$J$7)-SUM($J732:AU732),((Input!$J$162+Input!$J$128)*$J$7)/A20taxstdlife))</f>
        <v>1.9710984824019343E-2</v>
      </c>
      <c r="AW732" s="161">
        <f>IF(A20taxstdlife="n/a","n/a",IF(AW$3&gt;(A20taxstdlife+$E732),((Input!$J$162+Input!$J$128)*$J$7)-SUM($J732:AV732),((Input!$J$162+Input!$J$128)*$J$7)/A20taxstdlife))</f>
        <v>1.9710984824019343E-2</v>
      </c>
      <c r="AX732" s="161">
        <f>IF(A20taxstdlife="n/a","n/a",IF(AX$3&gt;(A20taxstdlife+$E732),((Input!$J$162+Input!$J$128)*$J$7)-SUM($J732:AW732),((Input!$J$162+Input!$J$128)*$J$7)/A20taxstdlife))</f>
        <v>1.9710984824019343E-2</v>
      </c>
      <c r="AY732" s="161">
        <f>IF(A20taxstdlife="n/a","n/a",IF(AY$3&gt;(A20taxstdlife+$E732),((Input!$J$162+Input!$J$128)*$J$7)-SUM($J732:AX732),((Input!$J$162+Input!$J$128)*$J$7)/A20taxstdlife))</f>
        <v>0</v>
      </c>
      <c r="AZ732" s="161">
        <f>IF(A20taxstdlife="n/a","n/a",IF(AZ$3&gt;(A20taxstdlife+$E732),((Input!$J$162+Input!$J$128)*$J$7)-SUM($J732:AY732),((Input!$J$162+Input!$J$128)*$J$7)/A20taxstdlife))</f>
        <v>0</v>
      </c>
      <c r="BA732" s="161">
        <f>IF(A20taxstdlife="n/a","n/a",IF(BA$3&gt;(A20taxstdlife+$E732),((Input!$J$162+Input!$J$128)*$J$7)-SUM($J732:AZ732),((Input!$J$162+Input!$J$128)*$J$7)/A20taxstdlife))</f>
        <v>0</v>
      </c>
      <c r="BB732" s="161">
        <f>IF(A20taxstdlife="n/a","n/a",IF(BB$3&gt;(A20taxstdlife+$E732),((Input!$J$162+Input!$J$128)*$J$7)-SUM($J732:BA732),((Input!$J$162+Input!$J$128)*$J$7)/A20taxstdlife))</f>
        <v>0</v>
      </c>
      <c r="BC732" s="161">
        <f>IF(A20taxstdlife="n/a","n/a",IF(BC$3&gt;(A20taxstdlife+$E732),((Input!$J$162+Input!$J$128)*$J$7)-SUM($J732:BB732),((Input!$J$162+Input!$J$128)*$J$7)/A20taxstdlife))</f>
        <v>0</v>
      </c>
      <c r="BD732" s="161">
        <f>IF(A20taxstdlife="n/a","n/a",IF(BD$3&gt;(A20taxstdlife+$E732),((Input!$J$162+Input!$J$128)*$J$7)-SUM($J732:BC732),((Input!$J$162+Input!$J$128)*$J$7)/A20taxstdlife))</f>
        <v>0</v>
      </c>
      <c r="BE732" s="161">
        <f>IF(A20taxstdlife="n/a","n/a",IF(BE$3&gt;(A20taxstdlife+$E732),((Input!$J$162+Input!$J$128)*$J$7)-SUM($J732:BD732),((Input!$J$162+Input!$J$128)*$J$7)/A20taxstdlife))</f>
        <v>0</v>
      </c>
      <c r="BF732" s="161">
        <f>IF(A20taxstdlife="n/a","n/a",IF(BF$3&gt;(A20taxstdlife+$E732),((Input!$J$162+Input!$J$128)*$J$7)-SUM($J732:BE732),((Input!$J$162+Input!$J$128)*$J$7)/A20taxstdlife))</f>
        <v>0</v>
      </c>
      <c r="BG732" s="161">
        <f>IF(A20taxstdlife="n/a","n/a",IF(BG$3&gt;(A20taxstdlife+$E732),((Input!$J$162+Input!$J$128)*$J$7)-SUM($J732:BF732),((Input!$J$162+Input!$J$128)*$J$7)/A20taxstdlife))</f>
        <v>0</v>
      </c>
      <c r="BH732" s="161">
        <f>IF(A20taxstdlife="n/a","n/a",IF(BH$3&gt;(A20taxstdlife+$E732),((Input!$J$162+Input!$J$128)*$J$7)-SUM($J732:BG732),((Input!$J$162+Input!$J$128)*$J$7)/A20taxstdlife))</f>
        <v>0</v>
      </c>
      <c r="BI732" s="161">
        <f>IF(A20taxstdlife="n/a","n/a",IF(BI$3&gt;(A20taxstdlife+$E732),((Input!$J$162+Input!$J$128)*$J$7)-SUM($J732:BH732),((Input!$J$162+Input!$J$128)*$J$7)/A20taxstdlife))</f>
        <v>0</v>
      </c>
      <c r="BJ732" s="19"/>
      <c r="BK732" s="19"/>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s="5" customFormat="1" hidden="1" outlineLevel="2" x14ac:dyDescent="0.2">
      <c r="A733" s="19"/>
      <c r="B733" s="19"/>
      <c r="C733" s="35"/>
      <c r="D733" s="469"/>
      <c r="E733" s="281">
        <v>5</v>
      </c>
      <c r="F733" s="37"/>
      <c r="G733" s="305"/>
      <c r="H733" s="307"/>
      <c r="I733" s="307"/>
      <c r="J733" s="307"/>
      <c r="K733" s="306"/>
      <c r="L733" s="161">
        <f>IF(A20taxstdlife="n/a","n/a",IF(L$3&gt;(A20taxstdlife+$E733),((Input!$K$162+Input!$K$128)*$K$7)-SUM($K733:K733),((Input!$K$162+Input!$K$128)*$K$7)/A20taxstdlife))</f>
        <v>1.9469296226594952E-3</v>
      </c>
      <c r="M733" s="161">
        <f>IF(A20taxstdlife="n/a","n/a",IF(M$3&gt;(A20taxstdlife+$E733),((Input!$K$162+Input!$K$128)*$K$7)-SUM($K733:L733),((Input!$K$162+Input!$K$128)*$K$7)/A20taxstdlife))</f>
        <v>1.9469296226594952E-3</v>
      </c>
      <c r="N733" s="161">
        <f>IF(A20taxstdlife="n/a","n/a",IF(N$3&gt;(A20taxstdlife+$E733),((Input!$K$162+Input!$K$128)*$K$7)-SUM($K733:M733),((Input!$K$162+Input!$K$128)*$K$7)/A20taxstdlife))</f>
        <v>1.9469296226594952E-3</v>
      </c>
      <c r="O733" s="161">
        <f>IF(A20taxstdlife="n/a","n/a",IF(O$3&gt;(A20taxstdlife+$E733),((Input!$K$162+Input!$K$128)*$K$7)-SUM($K733:N733),((Input!$K$162+Input!$K$128)*$K$7)/A20taxstdlife))</f>
        <v>1.9469296226594952E-3</v>
      </c>
      <c r="P733" s="161">
        <f>IF(A20taxstdlife="n/a","n/a",IF(P$3&gt;(A20taxstdlife+$E733),((Input!$K$162+Input!$K$128)*$K$7)-SUM($K733:O733),((Input!$K$162+Input!$K$128)*$K$7)/A20taxstdlife))</f>
        <v>1.9469296226594952E-3</v>
      </c>
      <c r="Q733" s="161">
        <f>IF(A20taxstdlife="n/a","n/a",IF(Q$3&gt;(A20taxstdlife+$E733),((Input!$K$162+Input!$K$128)*$K$7)-SUM($K733:P733),((Input!$K$162+Input!$K$128)*$K$7)/A20taxstdlife))</f>
        <v>1.9469296226594952E-3</v>
      </c>
      <c r="R733" s="161">
        <f>IF(A20taxstdlife="n/a","n/a",IF(R$3&gt;(A20taxstdlife+$E733),((Input!$K$162+Input!$K$128)*$K$7)-SUM($K733:Q733),((Input!$K$162+Input!$K$128)*$K$7)/A20taxstdlife))</f>
        <v>1.9469296226594952E-3</v>
      </c>
      <c r="S733" s="161">
        <f>IF(A20taxstdlife="n/a","n/a",IF(S$3&gt;(A20taxstdlife+$E733),((Input!$K$162+Input!$K$128)*$K$7)-SUM($K733:R733),((Input!$K$162+Input!$K$128)*$K$7)/A20taxstdlife))</f>
        <v>1.9469296226594952E-3</v>
      </c>
      <c r="T733" s="161">
        <f>IF(A20taxstdlife="n/a","n/a",IF(T$3&gt;(A20taxstdlife+$E733),((Input!$K$162+Input!$K$128)*$K$7)-SUM($K733:S733),((Input!$K$162+Input!$K$128)*$K$7)/A20taxstdlife))</f>
        <v>1.9469296226594952E-3</v>
      </c>
      <c r="U733" s="161">
        <f>IF(A20taxstdlife="n/a","n/a",IF(U$3&gt;(A20taxstdlife+$E733),((Input!$K$162+Input!$K$128)*$K$7)-SUM($K733:T733),((Input!$K$162+Input!$K$128)*$K$7)/A20taxstdlife))</f>
        <v>1.9469296226594952E-3</v>
      </c>
      <c r="V733" s="161">
        <f>IF(A20taxstdlife="n/a","n/a",IF(V$3&gt;(A20taxstdlife+$E733),((Input!$K$162+Input!$K$128)*$K$7)-SUM($K733:U733),((Input!$K$162+Input!$K$128)*$K$7)/A20taxstdlife))</f>
        <v>1.9469296226594952E-3</v>
      </c>
      <c r="W733" s="161">
        <f>IF(A20taxstdlife="n/a","n/a",IF(W$3&gt;(A20taxstdlife+$E733),((Input!$K$162+Input!$K$128)*$K$7)-SUM($K733:V733),((Input!$K$162+Input!$K$128)*$K$7)/A20taxstdlife))</f>
        <v>1.9469296226594952E-3</v>
      </c>
      <c r="X733" s="161">
        <f>IF(A20taxstdlife="n/a","n/a",IF(X$3&gt;(A20taxstdlife+$E733),((Input!$K$162+Input!$K$128)*$K$7)-SUM($K733:W733),((Input!$K$162+Input!$K$128)*$K$7)/A20taxstdlife))</f>
        <v>1.9469296226594952E-3</v>
      </c>
      <c r="Y733" s="161">
        <f>IF(A20taxstdlife="n/a","n/a",IF(Y$3&gt;(A20taxstdlife+$E733),((Input!$K$162+Input!$K$128)*$K$7)-SUM($K733:X733),((Input!$K$162+Input!$K$128)*$K$7)/A20taxstdlife))</f>
        <v>1.9469296226594952E-3</v>
      </c>
      <c r="Z733" s="161">
        <f>IF(A20taxstdlife="n/a","n/a",IF(Z$3&gt;(A20taxstdlife+$E733),((Input!$K$162+Input!$K$128)*$K$7)-SUM($K733:Y733),((Input!$K$162+Input!$K$128)*$K$7)/A20taxstdlife))</f>
        <v>1.9469296226594952E-3</v>
      </c>
      <c r="AA733" s="161">
        <f>IF(A20taxstdlife="n/a","n/a",IF(AA$3&gt;(A20taxstdlife+$E733),((Input!$K$162+Input!$K$128)*$K$7)-SUM($K733:Z733),((Input!$K$162+Input!$K$128)*$K$7)/A20taxstdlife))</f>
        <v>1.9469296226594952E-3</v>
      </c>
      <c r="AB733" s="161">
        <f>IF(A20taxstdlife="n/a","n/a",IF(AB$3&gt;(A20taxstdlife+$E733),((Input!$K$162+Input!$K$128)*$K$7)-SUM($K733:AA733),((Input!$K$162+Input!$K$128)*$K$7)/A20taxstdlife))</f>
        <v>1.9469296226594952E-3</v>
      </c>
      <c r="AC733" s="161">
        <f>IF(A20taxstdlife="n/a","n/a",IF(AC$3&gt;(A20taxstdlife+$E733),((Input!$K$162+Input!$K$128)*$K$7)-SUM($K733:AB733),((Input!$K$162+Input!$K$128)*$K$7)/A20taxstdlife))</f>
        <v>1.9469296226594952E-3</v>
      </c>
      <c r="AD733" s="161">
        <f>IF(A20taxstdlife="n/a","n/a",IF(AD$3&gt;(A20taxstdlife+$E733),((Input!$K$162+Input!$K$128)*$K$7)-SUM($K733:AC733),((Input!$K$162+Input!$K$128)*$K$7)/A20taxstdlife))</f>
        <v>1.9469296226594952E-3</v>
      </c>
      <c r="AE733" s="161">
        <f>IF(A20taxstdlife="n/a","n/a",IF(AE$3&gt;(A20taxstdlife+$E733),((Input!$K$162+Input!$K$128)*$K$7)-SUM($K733:AD733),((Input!$K$162+Input!$K$128)*$K$7)/A20taxstdlife))</f>
        <v>1.9469296226594952E-3</v>
      </c>
      <c r="AF733" s="161">
        <f>IF(A20taxstdlife="n/a","n/a",IF(AF$3&gt;(A20taxstdlife+$E733),((Input!$K$162+Input!$K$128)*$K$7)-SUM($K733:AE733),((Input!$K$162+Input!$K$128)*$K$7)/A20taxstdlife))</f>
        <v>1.9469296226594952E-3</v>
      </c>
      <c r="AG733" s="161">
        <f>IF(A20taxstdlife="n/a","n/a",IF(AG$3&gt;(A20taxstdlife+$E733),((Input!$K$162+Input!$K$128)*$K$7)-SUM($K733:AF733),((Input!$K$162+Input!$K$128)*$K$7)/A20taxstdlife))</f>
        <v>1.9469296226594952E-3</v>
      </c>
      <c r="AH733" s="161">
        <f>IF(A20taxstdlife="n/a","n/a",IF(AH$3&gt;(A20taxstdlife+$E733),((Input!$K$162+Input!$K$128)*$K$7)-SUM($K733:AG733),((Input!$K$162+Input!$K$128)*$K$7)/A20taxstdlife))</f>
        <v>1.9469296226594952E-3</v>
      </c>
      <c r="AI733" s="161">
        <f>IF(A20taxstdlife="n/a","n/a",IF(AI$3&gt;(A20taxstdlife+$E733),((Input!$K$162+Input!$K$128)*$K$7)-SUM($K733:AH733),((Input!$K$162+Input!$K$128)*$K$7)/A20taxstdlife))</f>
        <v>1.9469296226594952E-3</v>
      </c>
      <c r="AJ733" s="161">
        <f>IF(A20taxstdlife="n/a","n/a",IF(AJ$3&gt;(A20taxstdlife+$E733),((Input!$K$162+Input!$K$128)*$K$7)-SUM($K733:AI733),((Input!$K$162+Input!$K$128)*$K$7)/A20taxstdlife))</f>
        <v>1.9469296226594952E-3</v>
      </c>
      <c r="AK733" s="161">
        <f>IF(A20taxstdlife="n/a","n/a",IF(AK$3&gt;(A20taxstdlife+$E733),((Input!$K$162+Input!$K$128)*$K$7)-SUM($K733:AJ733),((Input!$K$162+Input!$K$128)*$K$7)/A20taxstdlife))</f>
        <v>1.9469296226594952E-3</v>
      </c>
      <c r="AL733" s="161">
        <f>IF(A20taxstdlife="n/a","n/a",IF(AL$3&gt;(A20taxstdlife+$E733),((Input!$K$162+Input!$K$128)*$K$7)-SUM($K733:AK733),((Input!$K$162+Input!$K$128)*$K$7)/A20taxstdlife))</f>
        <v>1.9469296226594952E-3</v>
      </c>
      <c r="AM733" s="161">
        <f>IF(A20taxstdlife="n/a","n/a",IF(AM$3&gt;(A20taxstdlife+$E733),((Input!$K$162+Input!$K$128)*$K$7)-SUM($K733:AL733),((Input!$K$162+Input!$K$128)*$K$7)/A20taxstdlife))</f>
        <v>1.9469296226594952E-3</v>
      </c>
      <c r="AN733" s="161">
        <f>IF(A20taxstdlife="n/a","n/a",IF(AN$3&gt;(A20taxstdlife+$E733),((Input!$K$162+Input!$K$128)*$K$7)-SUM($K733:AM733),((Input!$K$162+Input!$K$128)*$K$7)/A20taxstdlife))</f>
        <v>1.9469296226594952E-3</v>
      </c>
      <c r="AO733" s="161">
        <f>IF(A20taxstdlife="n/a","n/a",IF(AO$3&gt;(A20taxstdlife+$E733),((Input!$K$162+Input!$K$128)*$K$7)-SUM($K733:AN733),((Input!$K$162+Input!$K$128)*$K$7)/A20taxstdlife))</f>
        <v>1.9469296226594952E-3</v>
      </c>
      <c r="AP733" s="161">
        <f>IF(A20taxstdlife="n/a","n/a",IF(AP$3&gt;(A20taxstdlife+$E733),((Input!$K$162+Input!$K$128)*$K$7)-SUM($K733:AO733),((Input!$K$162+Input!$K$128)*$K$7)/A20taxstdlife))</f>
        <v>1.9469296226594952E-3</v>
      </c>
      <c r="AQ733" s="161">
        <f>IF(A20taxstdlife="n/a","n/a",IF(AQ$3&gt;(A20taxstdlife+$E733),((Input!$K$162+Input!$K$128)*$K$7)-SUM($K733:AP733),((Input!$K$162+Input!$K$128)*$K$7)/A20taxstdlife))</f>
        <v>1.9469296226594952E-3</v>
      </c>
      <c r="AR733" s="161">
        <f>IF(A20taxstdlife="n/a","n/a",IF(AR$3&gt;(A20taxstdlife+$E733),((Input!$K$162+Input!$K$128)*$K$7)-SUM($K733:AQ733),((Input!$K$162+Input!$K$128)*$K$7)/A20taxstdlife))</f>
        <v>1.9469296226594952E-3</v>
      </c>
      <c r="AS733" s="161">
        <f>IF(A20taxstdlife="n/a","n/a",IF(AS$3&gt;(A20taxstdlife+$E733),((Input!$K$162+Input!$K$128)*$K$7)-SUM($K733:AR733),((Input!$K$162+Input!$K$128)*$K$7)/A20taxstdlife))</f>
        <v>1.9469296226594952E-3</v>
      </c>
      <c r="AT733" s="161">
        <f>IF(A20taxstdlife="n/a","n/a",IF(AT$3&gt;(A20taxstdlife+$E733),((Input!$K$162+Input!$K$128)*$K$7)-SUM($K733:AS733),((Input!$K$162+Input!$K$128)*$K$7)/A20taxstdlife))</f>
        <v>1.9469296226594952E-3</v>
      </c>
      <c r="AU733" s="161">
        <f>IF(A20taxstdlife="n/a","n/a",IF(AU$3&gt;(A20taxstdlife+$E733),((Input!$K$162+Input!$K$128)*$K$7)-SUM($K733:AT733),((Input!$K$162+Input!$K$128)*$K$7)/A20taxstdlife))</f>
        <v>1.9469296226594952E-3</v>
      </c>
      <c r="AV733" s="161">
        <f>IF(A20taxstdlife="n/a","n/a",IF(AV$3&gt;(A20taxstdlife+$E733),((Input!$K$162+Input!$K$128)*$K$7)-SUM($K733:AU733),((Input!$K$162+Input!$K$128)*$K$7)/A20taxstdlife))</f>
        <v>1.9469296226594952E-3</v>
      </c>
      <c r="AW733" s="161">
        <f>IF(A20taxstdlife="n/a","n/a",IF(AW$3&gt;(A20taxstdlife+$E733),((Input!$K$162+Input!$K$128)*$K$7)-SUM($K733:AV733),((Input!$K$162+Input!$K$128)*$K$7)/A20taxstdlife))</f>
        <v>1.9469296226594952E-3</v>
      </c>
      <c r="AX733" s="161">
        <f>IF(A20taxstdlife="n/a","n/a",IF(AX$3&gt;(A20taxstdlife+$E733),((Input!$K$162+Input!$K$128)*$K$7)-SUM($K733:AW733),((Input!$K$162+Input!$K$128)*$K$7)/A20taxstdlife))</f>
        <v>1.9469296226594952E-3</v>
      </c>
      <c r="AY733" s="161">
        <f>IF(A20taxstdlife="n/a","n/a",IF(AY$3&gt;(A20taxstdlife+$E733),((Input!$K$162+Input!$K$128)*$K$7)-SUM($K733:AX733),((Input!$K$162+Input!$K$128)*$K$7)/A20taxstdlife))</f>
        <v>1.9469296226594952E-3</v>
      </c>
      <c r="AZ733" s="161">
        <f>IF(A20taxstdlife="n/a","n/a",IF(AZ$3&gt;(A20taxstdlife+$E733),((Input!$K$162+Input!$K$128)*$K$7)-SUM($K733:AY733),((Input!$K$162+Input!$K$128)*$K$7)/A20taxstdlife))</f>
        <v>5.5511151231257827E-17</v>
      </c>
      <c r="BA733" s="161">
        <f>IF(A20taxstdlife="n/a","n/a",IF(BA$3&gt;(A20taxstdlife+$E733),((Input!$K$162+Input!$K$128)*$K$7)-SUM($K733:AZ733),((Input!$K$162+Input!$K$128)*$K$7)/A20taxstdlife))</f>
        <v>0</v>
      </c>
      <c r="BB733" s="161">
        <f>IF(A20taxstdlife="n/a","n/a",IF(BB$3&gt;(A20taxstdlife+$E733),((Input!$K$162+Input!$K$128)*$K$7)-SUM($K733:BA733),((Input!$K$162+Input!$K$128)*$K$7)/A20taxstdlife))</f>
        <v>0</v>
      </c>
      <c r="BC733" s="161">
        <f>IF(A20taxstdlife="n/a","n/a",IF(BC$3&gt;(A20taxstdlife+$E733),((Input!$K$162+Input!$K$128)*$K$7)-SUM($K733:BB733),((Input!$K$162+Input!$K$128)*$K$7)/A20taxstdlife))</f>
        <v>0</v>
      </c>
      <c r="BD733" s="161">
        <f>IF(A20taxstdlife="n/a","n/a",IF(BD$3&gt;(A20taxstdlife+$E733),((Input!$K$162+Input!$K$128)*$K$7)-SUM($K733:BC733),((Input!$K$162+Input!$K$128)*$K$7)/A20taxstdlife))</f>
        <v>0</v>
      </c>
      <c r="BE733" s="161">
        <f>IF(A20taxstdlife="n/a","n/a",IF(BE$3&gt;(A20taxstdlife+$E733),((Input!$K$162+Input!$K$128)*$K$7)-SUM($K733:BD733),((Input!$K$162+Input!$K$128)*$K$7)/A20taxstdlife))</f>
        <v>0</v>
      </c>
      <c r="BF733" s="161">
        <f>IF(A20taxstdlife="n/a","n/a",IF(BF$3&gt;(A20taxstdlife+$E733),((Input!$K$162+Input!$K$128)*$K$7)-SUM($K733:BE733),((Input!$K$162+Input!$K$128)*$K$7)/A20taxstdlife))</f>
        <v>0</v>
      </c>
      <c r="BG733" s="161">
        <f>IF(A20taxstdlife="n/a","n/a",IF(BG$3&gt;(A20taxstdlife+$E733),((Input!$K$162+Input!$K$128)*$K$7)-SUM($K733:BF733),((Input!$K$162+Input!$K$128)*$K$7)/A20taxstdlife))</f>
        <v>0</v>
      </c>
      <c r="BH733" s="161">
        <f>IF(A20taxstdlife="n/a","n/a",IF(BH$3&gt;(A20taxstdlife+$E733),((Input!$K$162+Input!$K$128)*$K$7)-SUM($K733:BG733),((Input!$K$162+Input!$K$128)*$K$7)/A20taxstdlife))</f>
        <v>0</v>
      </c>
      <c r="BI733" s="161">
        <f>IF(A20taxstdlife="n/a","n/a",IF(BI$3&gt;(A20taxstdlife+$E733),((Input!$K$162+Input!$K$128)*$K$7)-SUM($K733:BH733),((Input!$K$162+Input!$K$128)*$K$7)/A20taxstdlife))</f>
        <v>0</v>
      </c>
      <c r="BJ733" s="19"/>
      <c r="BK733" s="19"/>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s="5" customFormat="1" hidden="1" outlineLevel="2" x14ac:dyDescent="0.2">
      <c r="A734" s="19"/>
      <c r="B734" s="19"/>
      <c r="C734" s="35"/>
      <c r="D734" s="469"/>
      <c r="E734" s="281">
        <v>6</v>
      </c>
      <c r="F734" s="37"/>
      <c r="G734" s="305"/>
      <c r="H734" s="307"/>
      <c r="I734" s="307"/>
      <c r="J734" s="307"/>
      <c r="K734" s="307"/>
      <c r="L734" s="306"/>
      <c r="M734" s="161">
        <f>IF(A20taxstdlife="n/a","n/a",IF(M$3&gt;(A20taxstdlife+$E734),((Input!$L$162+Input!$L$128)*$L$7)-SUM($L734:L734),((Input!$L$162+Input!$L$128)*$L$7)/A20taxstdlife))</f>
        <v>0</v>
      </c>
      <c r="N734" s="161">
        <f>IF(A20taxstdlife="n/a","n/a",IF(N$3&gt;(A20taxstdlife+$E734),((Input!$L$162+Input!$L$128)*$L$7)-SUM($L734:M734),((Input!$L$162+Input!$L$128)*$L$7)/A20taxstdlife))</f>
        <v>0</v>
      </c>
      <c r="O734" s="161">
        <f>IF(A20taxstdlife="n/a","n/a",IF(O$3&gt;(A20taxstdlife+$E734),((Input!$L$162+Input!$L$128)*$L$7)-SUM($L734:N734),((Input!$L$162+Input!$L$128)*$L$7)/A20taxstdlife))</f>
        <v>0</v>
      </c>
      <c r="P734" s="161">
        <f>IF(A20taxstdlife="n/a","n/a",IF(P$3&gt;(A20taxstdlife+$E734),((Input!$L$162+Input!$L$128)*$L$7)-SUM($L734:O734),((Input!$L$162+Input!$L$128)*$L$7)/A20taxstdlife))</f>
        <v>0</v>
      </c>
      <c r="Q734" s="161">
        <f>IF(A20taxstdlife="n/a","n/a",IF(Q$3&gt;(A20taxstdlife+$E734),((Input!$L$162+Input!$L$128)*$L$7)-SUM($L734:P734),((Input!$L$162+Input!$L$128)*$L$7)/A20taxstdlife))</f>
        <v>0</v>
      </c>
      <c r="R734" s="161">
        <f>IF(A20taxstdlife="n/a","n/a",IF(R$3&gt;(A20taxstdlife+$E734),((Input!$L$162+Input!$L$128)*$L$7)-SUM($L734:Q734),((Input!$L$162+Input!$L$128)*$L$7)/A20taxstdlife))</f>
        <v>0</v>
      </c>
      <c r="S734" s="161">
        <f>IF(A20taxstdlife="n/a","n/a",IF(S$3&gt;(A20taxstdlife+$E734),((Input!$L$162+Input!$L$128)*$L$7)-SUM($L734:R734),((Input!$L$162+Input!$L$128)*$L$7)/A20taxstdlife))</f>
        <v>0</v>
      </c>
      <c r="T734" s="161">
        <f>IF(A20taxstdlife="n/a","n/a",IF(T$3&gt;(A20taxstdlife+$E734),((Input!$L$162+Input!$L$128)*$L$7)-SUM($L734:S734),((Input!$L$162+Input!$L$128)*$L$7)/A20taxstdlife))</f>
        <v>0</v>
      </c>
      <c r="U734" s="161">
        <f>IF(A20taxstdlife="n/a","n/a",IF(U$3&gt;(A20taxstdlife+$E734),((Input!$L$162+Input!$L$128)*$L$7)-SUM($L734:T734),((Input!$L$162+Input!$L$128)*$L$7)/A20taxstdlife))</f>
        <v>0</v>
      </c>
      <c r="V734" s="161">
        <f>IF(A20taxstdlife="n/a","n/a",IF(V$3&gt;(A20taxstdlife+$E734),((Input!$L$162+Input!$L$128)*$L$7)-SUM($L734:U734),((Input!$L$162+Input!$L$128)*$L$7)/A20taxstdlife))</f>
        <v>0</v>
      </c>
      <c r="W734" s="161">
        <f>IF(A20taxstdlife="n/a","n/a",IF(W$3&gt;(A20taxstdlife+$E734),((Input!$L$162+Input!$L$128)*$L$7)-SUM($L734:V734),((Input!$L$162+Input!$L$128)*$L$7)/A20taxstdlife))</f>
        <v>0</v>
      </c>
      <c r="X734" s="161">
        <f>IF(A20taxstdlife="n/a","n/a",IF(X$3&gt;(A20taxstdlife+$E734),((Input!$L$162+Input!$L$128)*$L$7)-SUM($L734:W734),((Input!$L$162+Input!$L$128)*$L$7)/A20taxstdlife))</f>
        <v>0</v>
      </c>
      <c r="Y734" s="161">
        <f>IF(A20taxstdlife="n/a","n/a",IF(Y$3&gt;(A20taxstdlife+$E734),((Input!$L$162+Input!$L$128)*$L$7)-SUM($L734:X734),((Input!$L$162+Input!$L$128)*$L$7)/A20taxstdlife))</f>
        <v>0</v>
      </c>
      <c r="Z734" s="161">
        <f>IF(A20taxstdlife="n/a","n/a",IF(Z$3&gt;(A20taxstdlife+$E734),((Input!$L$162+Input!$L$128)*$L$7)-SUM($L734:Y734),((Input!$L$162+Input!$L$128)*$L$7)/A20taxstdlife))</f>
        <v>0</v>
      </c>
      <c r="AA734" s="161">
        <f>IF(A20taxstdlife="n/a","n/a",IF(AA$3&gt;(A20taxstdlife+$E734),((Input!$L$162+Input!$L$128)*$L$7)-SUM($L734:Z734),((Input!$L$162+Input!$L$128)*$L$7)/A20taxstdlife))</f>
        <v>0</v>
      </c>
      <c r="AB734" s="161">
        <f>IF(A20taxstdlife="n/a","n/a",IF(AB$3&gt;(A20taxstdlife+$E734),((Input!$L$162+Input!$L$128)*$L$7)-SUM($L734:AA734),((Input!$L$162+Input!$L$128)*$L$7)/A20taxstdlife))</f>
        <v>0</v>
      </c>
      <c r="AC734" s="161">
        <f>IF(A20taxstdlife="n/a","n/a",IF(AC$3&gt;(A20taxstdlife+$E734),((Input!$L$162+Input!$L$128)*$L$7)-SUM($L734:AB734),((Input!$L$162+Input!$L$128)*$L$7)/A20taxstdlife))</f>
        <v>0</v>
      </c>
      <c r="AD734" s="161">
        <f>IF(A20taxstdlife="n/a","n/a",IF(AD$3&gt;(A20taxstdlife+$E734),((Input!$L$162+Input!$L$128)*$L$7)-SUM($L734:AC734),((Input!$L$162+Input!$L$128)*$L$7)/A20taxstdlife))</f>
        <v>0</v>
      </c>
      <c r="AE734" s="161">
        <f>IF(A20taxstdlife="n/a","n/a",IF(AE$3&gt;(A20taxstdlife+$E734),((Input!$L$162+Input!$L$128)*$L$7)-SUM($L734:AD734),((Input!$L$162+Input!$L$128)*$L$7)/A20taxstdlife))</f>
        <v>0</v>
      </c>
      <c r="AF734" s="161">
        <f>IF(A20taxstdlife="n/a","n/a",IF(AF$3&gt;(A20taxstdlife+$E734),((Input!$L$162+Input!$L$128)*$L$7)-SUM($L734:AE734),((Input!$L$162+Input!$L$128)*$L$7)/A20taxstdlife))</f>
        <v>0</v>
      </c>
      <c r="AG734" s="161">
        <f>IF(A20taxstdlife="n/a","n/a",IF(AG$3&gt;(A20taxstdlife+$E734),((Input!$L$162+Input!$L$128)*$L$7)-SUM($L734:AF734),((Input!$L$162+Input!$L$128)*$L$7)/A20taxstdlife))</f>
        <v>0</v>
      </c>
      <c r="AH734" s="161">
        <f>IF(A20taxstdlife="n/a","n/a",IF(AH$3&gt;(A20taxstdlife+$E734),((Input!$L$162+Input!$L$128)*$L$7)-SUM($L734:AG734),((Input!$L$162+Input!$L$128)*$L$7)/A20taxstdlife))</f>
        <v>0</v>
      </c>
      <c r="AI734" s="161">
        <f>IF(A20taxstdlife="n/a","n/a",IF(AI$3&gt;(A20taxstdlife+$E734),((Input!$L$162+Input!$L$128)*$L$7)-SUM($L734:AH734),((Input!$L$162+Input!$L$128)*$L$7)/A20taxstdlife))</f>
        <v>0</v>
      </c>
      <c r="AJ734" s="161">
        <f>IF(A20taxstdlife="n/a","n/a",IF(AJ$3&gt;(A20taxstdlife+$E734),((Input!$L$162+Input!$L$128)*$L$7)-SUM($L734:AI734),((Input!$L$162+Input!$L$128)*$L$7)/A20taxstdlife))</f>
        <v>0</v>
      </c>
      <c r="AK734" s="161">
        <f>IF(A20taxstdlife="n/a","n/a",IF(AK$3&gt;(A20taxstdlife+$E734),((Input!$L$162+Input!$L$128)*$L$7)-SUM($L734:AJ734),((Input!$L$162+Input!$L$128)*$L$7)/A20taxstdlife))</f>
        <v>0</v>
      </c>
      <c r="AL734" s="161">
        <f>IF(A20taxstdlife="n/a","n/a",IF(AL$3&gt;(A20taxstdlife+$E734),((Input!$L$162+Input!$L$128)*$L$7)-SUM($L734:AK734),((Input!$L$162+Input!$L$128)*$L$7)/A20taxstdlife))</f>
        <v>0</v>
      </c>
      <c r="AM734" s="161">
        <f>IF(A20taxstdlife="n/a","n/a",IF(AM$3&gt;(A20taxstdlife+$E734),((Input!$L$162+Input!$L$128)*$L$7)-SUM($L734:AL734),((Input!$L$162+Input!$L$128)*$L$7)/A20taxstdlife))</f>
        <v>0</v>
      </c>
      <c r="AN734" s="161">
        <f>IF(A20taxstdlife="n/a","n/a",IF(AN$3&gt;(A20taxstdlife+$E734),((Input!$L$162+Input!$L$128)*$L$7)-SUM($L734:AM734),((Input!$L$162+Input!$L$128)*$L$7)/A20taxstdlife))</f>
        <v>0</v>
      </c>
      <c r="AO734" s="161">
        <f>IF(A20taxstdlife="n/a","n/a",IF(AO$3&gt;(A20taxstdlife+$E734),((Input!$L$162+Input!$L$128)*$L$7)-SUM($L734:AN734),((Input!$L$162+Input!$L$128)*$L$7)/A20taxstdlife))</f>
        <v>0</v>
      </c>
      <c r="AP734" s="161">
        <f>IF(A20taxstdlife="n/a","n/a",IF(AP$3&gt;(A20taxstdlife+$E734),((Input!$L$162+Input!$L$128)*$L$7)-SUM($L734:AO734),((Input!$L$162+Input!$L$128)*$L$7)/A20taxstdlife))</f>
        <v>0</v>
      </c>
      <c r="AQ734" s="161">
        <f>IF(A20taxstdlife="n/a","n/a",IF(AQ$3&gt;(A20taxstdlife+$E734),((Input!$L$162+Input!$L$128)*$L$7)-SUM($L734:AP734),((Input!$L$162+Input!$L$128)*$L$7)/A20taxstdlife))</f>
        <v>0</v>
      </c>
      <c r="AR734" s="161">
        <f>IF(A20taxstdlife="n/a","n/a",IF(AR$3&gt;(A20taxstdlife+$E734),((Input!$L$162+Input!$L$128)*$L$7)-SUM($L734:AQ734),((Input!$L$162+Input!$L$128)*$L$7)/A20taxstdlife))</f>
        <v>0</v>
      </c>
      <c r="AS734" s="161">
        <f>IF(A20taxstdlife="n/a","n/a",IF(AS$3&gt;(A20taxstdlife+$E734),((Input!$L$162+Input!$L$128)*$L$7)-SUM($L734:AR734),((Input!$L$162+Input!$L$128)*$L$7)/A20taxstdlife))</f>
        <v>0</v>
      </c>
      <c r="AT734" s="161">
        <f>IF(A20taxstdlife="n/a","n/a",IF(AT$3&gt;(A20taxstdlife+$E734),((Input!$L$162+Input!$L$128)*$L$7)-SUM($L734:AS734),((Input!$L$162+Input!$L$128)*$L$7)/A20taxstdlife))</f>
        <v>0</v>
      </c>
      <c r="AU734" s="161">
        <f>IF(A20taxstdlife="n/a","n/a",IF(AU$3&gt;(A20taxstdlife+$E734),((Input!$L$162+Input!$L$128)*$L$7)-SUM($L734:AT734),((Input!$L$162+Input!$L$128)*$L$7)/A20taxstdlife))</f>
        <v>0</v>
      </c>
      <c r="AV734" s="161">
        <f>IF(A20taxstdlife="n/a","n/a",IF(AV$3&gt;(A20taxstdlife+$E734),((Input!$L$162+Input!$L$128)*$L$7)-SUM($L734:AU734),((Input!$L$162+Input!$L$128)*$L$7)/A20taxstdlife))</f>
        <v>0</v>
      </c>
      <c r="AW734" s="161">
        <f>IF(A20taxstdlife="n/a","n/a",IF(AW$3&gt;(A20taxstdlife+$E734),((Input!$L$162+Input!$L$128)*$L$7)-SUM($L734:AV734),((Input!$L$162+Input!$L$128)*$L$7)/A20taxstdlife))</f>
        <v>0</v>
      </c>
      <c r="AX734" s="161">
        <f>IF(A20taxstdlife="n/a","n/a",IF(AX$3&gt;(A20taxstdlife+$E734),((Input!$L$162+Input!$L$128)*$L$7)-SUM($L734:AW734),((Input!$L$162+Input!$L$128)*$L$7)/A20taxstdlife))</f>
        <v>0</v>
      </c>
      <c r="AY734" s="161">
        <f>IF(A20taxstdlife="n/a","n/a",IF(AY$3&gt;(A20taxstdlife+$E734),((Input!$L$162+Input!$L$128)*$L$7)-SUM($L734:AX734),((Input!$L$162+Input!$L$128)*$L$7)/A20taxstdlife))</f>
        <v>0</v>
      </c>
      <c r="AZ734" s="161">
        <f>IF(A20taxstdlife="n/a","n/a",IF(AZ$3&gt;(A20taxstdlife+$E734),((Input!$L$162+Input!$L$128)*$L$7)-SUM($L734:AY734),((Input!$L$162+Input!$L$128)*$L$7)/A20taxstdlife))</f>
        <v>0</v>
      </c>
      <c r="BA734" s="161">
        <f>IF(A20taxstdlife="n/a","n/a",IF(BA$3&gt;(A20taxstdlife+$E734),((Input!$L$162+Input!$L$128)*$L$7)-SUM($L734:AZ734),((Input!$L$162+Input!$L$128)*$L$7)/A20taxstdlife))</f>
        <v>0</v>
      </c>
      <c r="BB734" s="161">
        <f>IF(A20taxstdlife="n/a","n/a",IF(BB$3&gt;(A20taxstdlife+$E734),((Input!$L$162+Input!$L$128)*$L$7)-SUM($L734:BA734),((Input!$L$162+Input!$L$128)*$L$7)/A20taxstdlife))</f>
        <v>0</v>
      </c>
      <c r="BC734" s="161">
        <f>IF(A20taxstdlife="n/a","n/a",IF(BC$3&gt;(A20taxstdlife+$E734),((Input!$L$162+Input!$L$128)*$L$7)-SUM($L734:BB734),((Input!$L$162+Input!$L$128)*$L$7)/A20taxstdlife))</f>
        <v>0</v>
      </c>
      <c r="BD734" s="161">
        <f>IF(A20taxstdlife="n/a","n/a",IF(BD$3&gt;(A20taxstdlife+$E734),((Input!$L$162+Input!$L$128)*$L$7)-SUM($L734:BC734),((Input!$L$162+Input!$L$128)*$L$7)/A20taxstdlife))</f>
        <v>0</v>
      </c>
      <c r="BE734" s="161">
        <f>IF(A20taxstdlife="n/a","n/a",IF(BE$3&gt;(A20taxstdlife+$E734),((Input!$L$162+Input!$L$128)*$L$7)-SUM($L734:BD734),((Input!$L$162+Input!$L$128)*$L$7)/A20taxstdlife))</f>
        <v>0</v>
      </c>
      <c r="BF734" s="161">
        <f>IF(A20taxstdlife="n/a","n/a",IF(BF$3&gt;(A20taxstdlife+$E734),((Input!$L$162+Input!$L$128)*$L$7)-SUM($L734:BE734),((Input!$L$162+Input!$L$128)*$L$7)/A20taxstdlife))</f>
        <v>0</v>
      </c>
      <c r="BG734" s="161">
        <f>IF(A20taxstdlife="n/a","n/a",IF(BG$3&gt;(A20taxstdlife+$E734),((Input!$L$162+Input!$L$128)*$L$7)-SUM($L734:BF734),((Input!$L$162+Input!$L$128)*$L$7)/A20taxstdlife))</f>
        <v>0</v>
      </c>
      <c r="BH734" s="161">
        <f>IF(A20taxstdlife="n/a","n/a",IF(BH$3&gt;(A20taxstdlife+$E734),((Input!$L$162+Input!$L$128)*$L$7)-SUM($L734:BG734),((Input!$L$162+Input!$L$128)*$L$7)/A20taxstdlife))</f>
        <v>0</v>
      </c>
      <c r="BI734" s="161">
        <f>IF(A20taxstdlife="n/a","n/a",IF(BI$3&gt;(A20taxstdlife+$E734),((Input!$L$162+Input!$L$128)*$L$7)-SUM($L734:BH734),((Input!$L$162+Input!$L$128)*$L$7)/A20taxstdlife))</f>
        <v>0</v>
      </c>
      <c r="BJ734" s="19"/>
      <c r="BK734" s="19"/>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s="5" customFormat="1" hidden="1" outlineLevel="2" x14ac:dyDescent="0.2">
      <c r="A735" s="19"/>
      <c r="B735" s="19"/>
      <c r="C735" s="35"/>
      <c r="D735" s="469"/>
      <c r="E735" s="281">
        <v>7</v>
      </c>
      <c r="F735" s="37"/>
      <c r="G735" s="305"/>
      <c r="H735" s="307"/>
      <c r="I735" s="307"/>
      <c r="J735" s="307"/>
      <c r="K735" s="307"/>
      <c r="L735" s="307"/>
      <c r="M735" s="306"/>
      <c r="N735" s="161">
        <f>IF(A20taxstdlife="n/a","n/a",IF(N$3&gt;(A20taxstdlife+$E735),((Input!$M$162+Input!$M$128)*$M$7)-SUM($M735:M735),((Input!$M$162+Input!$M$128)*$M$7)/A20taxstdlife))</f>
        <v>0</v>
      </c>
      <c r="O735" s="161">
        <f>IF(A20taxstdlife="n/a","n/a",IF(O$3&gt;(A20taxstdlife+$E735),((Input!$M$162+Input!$M$128)*$M$7)-SUM($M735:N735),((Input!$M$162+Input!$M$128)*$M$7)/A20taxstdlife))</f>
        <v>0</v>
      </c>
      <c r="P735" s="161">
        <f>IF(A20taxstdlife="n/a","n/a",IF(P$3&gt;(A20taxstdlife+$E735),((Input!$M$162+Input!$M$128)*$M$7)-SUM($M735:O735),((Input!$M$162+Input!$M$128)*$M$7)/A20taxstdlife))</f>
        <v>0</v>
      </c>
      <c r="Q735" s="161">
        <f>IF(A20taxstdlife="n/a","n/a",IF(Q$3&gt;(A20taxstdlife+$E735),((Input!$M$162+Input!$M$128)*$M$7)-SUM($M735:P735),((Input!$M$162+Input!$M$128)*$M$7)/A20taxstdlife))</f>
        <v>0</v>
      </c>
      <c r="R735" s="161">
        <f>IF(A20taxstdlife="n/a","n/a",IF(R$3&gt;(A20taxstdlife+$E735),((Input!$M$162+Input!$M$128)*$M$7)-SUM($M735:Q735),((Input!$M$162+Input!$M$128)*$M$7)/A20taxstdlife))</f>
        <v>0</v>
      </c>
      <c r="S735" s="161">
        <f>IF(A20taxstdlife="n/a","n/a",IF(S$3&gt;(A20taxstdlife+$E735),((Input!$M$162+Input!$M$128)*$M$7)-SUM($M735:R735),((Input!$M$162+Input!$M$128)*$M$7)/A20taxstdlife))</f>
        <v>0</v>
      </c>
      <c r="T735" s="161">
        <f>IF(A20taxstdlife="n/a","n/a",IF(T$3&gt;(A20taxstdlife+$E735),((Input!$M$162+Input!$M$128)*$M$7)-SUM($M735:S735),((Input!$M$162+Input!$M$128)*$M$7)/A20taxstdlife))</f>
        <v>0</v>
      </c>
      <c r="U735" s="161">
        <f>IF(A20taxstdlife="n/a","n/a",IF(U$3&gt;(A20taxstdlife+$E735),((Input!$M$162+Input!$M$128)*$M$7)-SUM($M735:T735),((Input!$M$162+Input!$M$128)*$M$7)/A20taxstdlife))</f>
        <v>0</v>
      </c>
      <c r="V735" s="161">
        <f>IF(A20taxstdlife="n/a","n/a",IF(V$3&gt;(A20taxstdlife+$E735),((Input!$M$162+Input!$M$128)*$M$7)-SUM($M735:U735),((Input!$M$162+Input!$M$128)*$M$7)/A20taxstdlife))</f>
        <v>0</v>
      </c>
      <c r="W735" s="161">
        <f>IF(A20taxstdlife="n/a","n/a",IF(W$3&gt;(A20taxstdlife+$E735),((Input!$M$162+Input!$M$128)*$M$7)-SUM($M735:V735),((Input!$M$162+Input!$M$128)*$M$7)/A20taxstdlife))</f>
        <v>0</v>
      </c>
      <c r="X735" s="161">
        <f>IF(A20taxstdlife="n/a","n/a",IF(X$3&gt;(A20taxstdlife+$E735),((Input!$M$162+Input!$M$128)*$M$7)-SUM($M735:W735),((Input!$M$162+Input!$M$128)*$M$7)/A20taxstdlife))</f>
        <v>0</v>
      </c>
      <c r="Y735" s="161">
        <f>IF(A20taxstdlife="n/a","n/a",IF(Y$3&gt;(A20taxstdlife+$E735),((Input!$M$162+Input!$M$128)*$M$7)-SUM($M735:X735),((Input!$M$162+Input!$M$128)*$M$7)/A20taxstdlife))</f>
        <v>0</v>
      </c>
      <c r="Z735" s="161">
        <f>IF(A20taxstdlife="n/a","n/a",IF(Z$3&gt;(A20taxstdlife+$E735),((Input!$M$162+Input!$M$128)*$M$7)-SUM($M735:Y735),((Input!$M$162+Input!$M$128)*$M$7)/A20taxstdlife))</f>
        <v>0</v>
      </c>
      <c r="AA735" s="161">
        <f>IF(A20taxstdlife="n/a","n/a",IF(AA$3&gt;(A20taxstdlife+$E735),((Input!$M$162+Input!$M$128)*$M$7)-SUM($M735:Z735),((Input!$M$162+Input!$M$128)*$M$7)/A20taxstdlife))</f>
        <v>0</v>
      </c>
      <c r="AB735" s="161">
        <f>IF(A20taxstdlife="n/a","n/a",IF(AB$3&gt;(A20taxstdlife+$E735),((Input!$M$162+Input!$M$128)*$M$7)-SUM($M735:AA735),((Input!$M$162+Input!$M$128)*$M$7)/A20taxstdlife))</f>
        <v>0</v>
      </c>
      <c r="AC735" s="161">
        <f>IF(A20taxstdlife="n/a","n/a",IF(AC$3&gt;(A20taxstdlife+$E735),((Input!$M$162+Input!$M$128)*$M$7)-SUM($M735:AB735),((Input!$M$162+Input!$M$128)*$M$7)/A20taxstdlife))</f>
        <v>0</v>
      </c>
      <c r="AD735" s="161">
        <f>IF(A20taxstdlife="n/a","n/a",IF(AD$3&gt;(A20taxstdlife+$E735),((Input!$M$162+Input!$M$128)*$M$7)-SUM($M735:AC735),((Input!$M$162+Input!$M$128)*$M$7)/A20taxstdlife))</f>
        <v>0</v>
      </c>
      <c r="AE735" s="161">
        <f>IF(A20taxstdlife="n/a","n/a",IF(AE$3&gt;(A20taxstdlife+$E735),((Input!$M$162+Input!$M$128)*$M$7)-SUM($M735:AD735),((Input!$M$162+Input!$M$128)*$M$7)/A20taxstdlife))</f>
        <v>0</v>
      </c>
      <c r="AF735" s="161">
        <f>IF(A20taxstdlife="n/a","n/a",IF(AF$3&gt;(A20taxstdlife+$E735),((Input!$M$162+Input!$M$128)*$M$7)-SUM($M735:AE735),((Input!$M$162+Input!$M$128)*$M$7)/A20taxstdlife))</f>
        <v>0</v>
      </c>
      <c r="AG735" s="161">
        <f>IF(A20taxstdlife="n/a","n/a",IF(AG$3&gt;(A20taxstdlife+$E735),((Input!$M$162+Input!$M$128)*$M$7)-SUM($M735:AF735),((Input!$M$162+Input!$M$128)*$M$7)/A20taxstdlife))</f>
        <v>0</v>
      </c>
      <c r="AH735" s="161">
        <f>IF(A20taxstdlife="n/a","n/a",IF(AH$3&gt;(A20taxstdlife+$E735),((Input!$M$162+Input!$M$128)*$M$7)-SUM($M735:AG735),((Input!$M$162+Input!$M$128)*$M$7)/A20taxstdlife))</f>
        <v>0</v>
      </c>
      <c r="AI735" s="161">
        <f>IF(A20taxstdlife="n/a","n/a",IF(AI$3&gt;(A20taxstdlife+$E735),((Input!$M$162+Input!$M$128)*$M$7)-SUM($M735:AH735),((Input!$M$162+Input!$M$128)*$M$7)/A20taxstdlife))</f>
        <v>0</v>
      </c>
      <c r="AJ735" s="161">
        <f>IF(A20taxstdlife="n/a","n/a",IF(AJ$3&gt;(A20taxstdlife+$E735),((Input!$M$162+Input!$M$128)*$M$7)-SUM($M735:AI735),((Input!$M$162+Input!$M$128)*$M$7)/A20taxstdlife))</f>
        <v>0</v>
      </c>
      <c r="AK735" s="161">
        <f>IF(A20taxstdlife="n/a","n/a",IF(AK$3&gt;(A20taxstdlife+$E735),((Input!$M$162+Input!$M$128)*$M$7)-SUM($M735:AJ735),((Input!$M$162+Input!$M$128)*$M$7)/A20taxstdlife))</f>
        <v>0</v>
      </c>
      <c r="AL735" s="161">
        <f>IF(A20taxstdlife="n/a","n/a",IF(AL$3&gt;(A20taxstdlife+$E735),((Input!$M$162+Input!$M$128)*$M$7)-SUM($M735:AK735),((Input!$M$162+Input!$M$128)*$M$7)/A20taxstdlife))</f>
        <v>0</v>
      </c>
      <c r="AM735" s="161">
        <f>IF(A20taxstdlife="n/a","n/a",IF(AM$3&gt;(A20taxstdlife+$E735),((Input!$M$162+Input!$M$128)*$M$7)-SUM($M735:AL735),((Input!$M$162+Input!$M$128)*$M$7)/A20taxstdlife))</f>
        <v>0</v>
      </c>
      <c r="AN735" s="161">
        <f>IF(A20taxstdlife="n/a","n/a",IF(AN$3&gt;(A20taxstdlife+$E735),((Input!$M$162+Input!$M$128)*$M$7)-SUM($M735:AM735),((Input!$M$162+Input!$M$128)*$M$7)/A20taxstdlife))</f>
        <v>0</v>
      </c>
      <c r="AO735" s="161">
        <f>IF(A20taxstdlife="n/a","n/a",IF(AO$3&gt;(A20taxstdlife+$E735),((Input!$M$162+Input!$M$128)*$M$7)-SUM($M735:AN735),((Input!$M$162+Input!$M$128)*$M$7)/A20taxstdlife))</f>
        <v>0</v>
      </c>
      <c r="AP735" s="161">
        <f>IF(A20taxstdlife="n/a","n/a",IF(AP$3&gt;(A20taxstdlife+$E735),((Input!$M$162+Input!$M$128)*$M$7)-SUM($M735:AO735),((Input!$M$162+Input!$M$128)*$M$7)/A20taxstdlife))</f>
        <v>0</v>
      </c>
      <c r="AQ735" s="161">
        <f>IF(A20taxstdlife="n/a","n/a",IF(AQ$3&gt;(A20taxstdlife+$E735),((Input!$M$162+Input!$M$128)*$M$7)-SUM($M735:AP735),((Input!$M$162+Input!$M$128)*$M$7)/A20taxstdlife))</f>
        <v>0</v>
      </c>
      <c r="AR735" s="161">
        <f>IF(A20taxstdlife="n/a","n/a",IF(AR$3&gt;(A20taxstdlife+$E735),((Input!$M$162+Input!$M$128)*$M$7)-SUM($M735:AQ735),((Input!$M$162+Input!$M$128)*$M$7)/A20taxstdlife))</f>
        <v>0</v>
      </c>
      <c r="AS735" s="161">
        <f>IF(A20taxstdlife="n/a","n/a",IF(AS$3&gt;(A20taxstdlife+$E735),((Input!$M$162+Input!$M$128)*$M$7)-SUM($M735:AR735),((Input!$M$162+Input!$M$128)*$M$7)/A20taxstdlife))</f>
        <v>0</v>
      </c>
      <c r="AT735" s="161">
        <f>IF(A20taxstdlife="n/a","n/a",IF(AT$3&gt;(A20taxstdlife+$E735),((Input!$M$162+Input!$M$128)*$M$7)-SUM($M735:AS735),((Input!$M$162+Input!$M$128)*$M$7)/A20taxstdlife))</f>
        <v>0</v>
      </c>
      <c r="AU735" s="161">
        <f>IF(A20taxstdlife="n/a","n/a",IF(AU$3&gt;(A20taxstdlife+$E735),((Input!$M$162+Input!$M$128)*$M$7)-SUM($M735:AT735),((Input!$M$162+Input!$M$128)*$M$7)/A20taxstdlife))</f>
        <v>0</v>
      </c>
      <c r="AV735" s="161">
        <f>IF(A20taxstdlife="n/a","n/a",IF(AV$3&gt;(A20taxstdlife+$E735),((Input!$M$162+Input!$M$128)*$M$7)-SUM($M735:AU735),((Input!$M$162+Input!$M$128)*$M$7)/A20taxstdlife))</f>
        <v>0</v>
      </c>
      <c r="AW735" s="161">
        <f>IF(A20taxstdlife="n/a","n/a",IF(AW$3&gt;(A20taxstdlife+$E735),((Input!$M$162+Input!$M$128)*$M$7)-SUM($M735:AV735),((Input!$M$162+Input!$M$128)*$M$7)/A20taxstdlife))</f>
        <v>0</v>
      </c>
      <c r="AX735" s="161">
        <f>IF(A20taxstdlife="n/a","n/a",IF(AX$3&gt;(A20taxstdlife+$E735),((Input!$M$162+Input!$M$128)*$M$7)-SUM($M735:AW735),((Input!$M$162+Input!$M$128)*$M$7)/A20taxstdlife))</f>
        <v>0</v>
      </c>
      <c r="AY735" s="161">
        <f>IF(A20taxstdlife="n/a","n/a",IF(AY$3&gt;(A20taxstdlife+$E735),((Input!$M$162+Input!$M$128)*$M$7)-SUM($M735:AX735),((Input!$M$162+Input!$M$128)*$M$7)/A20taxstdlife))</f>
        <v>0</v>
      </c>
      <c r="AZ735" s="161">
        <f>IF(A20taxstdlife="n/a","n/a",IF(AZ$3&gt;(A20taxstdlife+$E735),((Input!$M$162+Input!$M$128)*$M$7)-SUM($M735:AY735),((Input!$M$162+Input!$M$128)*$M$7)/A20taxstdlife))</f>
        <v>0</v>
      </c>
      <c r="BA735" s="161">
        <f>IF(A20taxstdlife="n/a","n/a",IF(BA$3&gt;(A20taxstdlife+$E735),((Input!$M$162+Input!$M$128)*$M$7)-SUM($M735:AZ735),((Input!$M$162+Input!$M$128)*$M$7)/A20taxstdlife))</f>
        <v>0</v>
      </c>
      <c r="BB735" s="161">
        <f>IF(A20taxstdlife="n/a","n/a",IF(BB$3&gt;(A20taxstdlife+$E735),((Input!$M$162+Input!$M$128)*$M$7)-SUM($M735:BA735),((Input!$M$162+Input!$M$128)*$M$7)/A20taxstdlife))</f>
        <v>0</v>
      </c>
      <c r="BC735" s="161">
        <f>IF(A20taxstdlife="n/a","n/a",IF(BC$3&gt;(A20taxstdlife+$E735),((Input!$M$162+Input!$M$128)*$M$7)-SUM($M735:BB735),((Input!$M$162+Input!$M$128)*$M$7)/A20taxstdlife))</f>
        <v>0</v>
      </c>
      <c r="BD735" s="161">
        <f>IF(A20taxstdlife="n/a","n/a",IF(BD$3&gt;(A20taxstdlife+$E735),((Input!$M$162+Input!$M$128)*$M$7)-SUM($M735:BC735),((Input!$M$162+Input!$M$128)*$M$7)/A20taxstdlife))</f>
        <v>0</v>
      </c>
      <c r="BE735" s="161">
        <f>IF(A20taxstdlife="n/a","n/a",IF(BE$3&gt;(A20taxstdlife+$E735),((Input!$M$162+Input!$M$128)*$M$7)-SUM($M735:BD735),((Input!$M$162+Input!$M$128)*$M$7)/A20taxstdlife))</f>
        <v>0</v>
      </c>
      <c r="BF735" s="161">
        <f>IF(A20taxstdlife="n/a","n/a",IF(BF$3&gt;(A20taxstdlife+$E735),((Input!$M$162+Input!$M$128)*$M$7)-SUM($M735:BE735),((Input!$M$162+Input!$M$128)*$M$7)/A20taxstdlife))</f>
        <v>0</v>
      </c>
      <c r="BG735" s="161">
        <f>IF(A20taxstdlife="n/a","n/a",IF(BG$3&gt;(A20taxstdlife+$E735),((Input!$M$162+Input!$M$128)*$M$7)-SUM($M735:BF735),((Input!$M$162+Input!$M$128)*$M$7)/A20taxstdlife))</f>
        <v>0</v>
      </c>
      <c r="BH735" s="161">
        <f>IF(A20taxstdlife="n/a","n/a",IF(BH$3&gt;(A20taxstdlife+$E735),((Input!$M$162+Input!$M$128)*$M$7)-SUM($M735:BG735),((Input!$M$162+Input!$M$128)*$M$7)/A20taxstdlife))</f>
        <v>0</v>
      </c>
      <c r="BI735" s="161">
        <f>IF(A20taxstdlife="n/a","n/a",IF(BI$3&gt;(A20taxstdlife+$E735),((Input!$M$162+Input!$M$128)*$M$7)-SUM($M735:BH735),((Input!$M$162+Input!$M$128)*$M$7)/A20taxstdlife))</f>
        <v>0</v>
      </c>
      <c r="BJ735" s="19"/>
      <c r="BK735" s="19"/>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s="5" customFormat="1" hidden="1" outlineLevel="2" x14ac:dyDescent="0.2">
      <c r="A736" s="19"/>
      <c r="B736" s="19"/>
      <c r="C736" s="35"/>
      <c r="D736" s="469"/>
      <c r="E736" s="281">
        <v>8</v>
      </c>
      <c r="F736" s="37"/>
      <c r="G736" s="305"/>
      <c r="H736" s="307"/>
      <c r="I736" s="307"/>
      <c r="J736" s="307"/>
      <c r="K736" s="307"/>
      <c r="L736" s="307"/>
      <c r="M736" s="307"/>
      <c r="N736" s="306"/>
      <c r="O736" s="161">
        <f>IF(A20taxstdlife="n/a","n/a",IF(O$3&gt;(A20taxstdlife+$E736),((Input!$N$162+Input!$N$128)*$N$7)-SUM($N736:N736),((Input!$N$162+Input!$N$128)*$N$7)/A20taxstdlife))</f>
        <v>0</v>
      </c>
      <c r="P736" s="161">
        <f>IF(A20taxstdlife="n/a","n/a",IF(P$3&gt;(A20taxstdlife+$E736),((Input!$N$162+Input!$N$128)*$N$7)-SUM($N736:O736),((Input!$N$162+Input!$N$128)*$N$7)/A20taxstdlife))</f>
        <v>0</v>
      </c>
      <c r="Q736" s="161">
        <f>IF(A20taxstdlife="n/a","n/a",IF(Q$3&gt;(A20taxstdlife+$E736),((Input!$N$162+Input!$N$128)*$N$7)-SUM($N736:P736),((Input!$N$162+Input!$N$128)*$N$7)/A20taxstdlife))</f>
        <v>0</v>
      </c>
      <c r="R736" s="161">
        <f>IF(A20taxstdlife="n/a","n/a",IF(R$3&gt;(A20taxstdlife+$E736),((Input!$N$162+Input!$N$128)*$N$7)-SUM($N736:Q736),((Input!$N$162+Input!$N$128)*$N$7)/A20taxstdlife))</f>
        <v>0</v>
      </c>
      <c r="S736" s="161">
        <f>IF(A20taxstdlife="n/a","n/a",IF(S$3&gt;(A20taxstdlife+$E736),((Input!$N$162+Input!$N$128)*$N$7)-SUM($N736:R736),((Input!$N$162+Input!$N$128)*$N$7)/A20taxstdlife))</f>
        <v>0</v>
      </c>
      <c r="T736" s="161">
        <f>IF(A20taxstdlife="n/a","n/a",IF(T$3&gt;(A20taxstdlife+$E736),((Input!$N$162+Input!$N$128)*$N$7)-SUM($N736:S736),((Input!$N$162+Input!$N$128)*$N$7)/A20taxstdlife))</f>
        <v>0</v>
      </c>
      <c r="U736" s="161">
        <f>IF(A20taxstdlife="n/a","n/a",IF(U$3&gt;(A20taxstdlife+$E736),((Input!$N$162+Input!$N$128)*$N$7)-SUM($N736:T736),((Input!$N$162+Input!$N$128)*$N$7)/A20taxstdlife))</f>
        <v>0</v>
      </c>
      <c r="V736" s="161">
        <f>IF(A20taxstdlife="n/a","n/a",IF(V$3&gt;(A20taxstdlife+$E736),((Input!$N$162+Input!$N$128)*$N$7)-SUM($N736:U736),((Input!$N$162+Input!$N$128)*$N$7)/A20taxstdlife))</f>
        <v>0</v>
      </c>
      <c r="W736" s="161">
        <f>IF(A20taxstdlife="n/a","n/a",IF(W$3&gt;(A20taxstdlife+$E736),((Input!$N$162+Input!$N$128)*$N$7)-SUM($N736:V736),((Input!$N$162+Input!$N$128)*$N$7)/A20taxstdlife))</f>
        <v>0</v>
      </c>
      <c r="X736" s="161">
        <f>IF(A20taxstdlife="n/a","n/a",IF(X$3&gt;(A20taxstdlife+$E736),((Input!$N$162+Input!$N$128)*$N$7)-SUM($N736:W736),((Input!$N$162+Input!$N$128)*$N$7)/A20taxstdlife))</f>
        <v>0</v>
      </c>
      <c r="Y736" s="161">
        <f>IF(A20taxstdlife="n/a","n/a",IF(Y$3&gt;(A20taxstdlife+$E736),((Input!$N$162+Input!$N$128)*$N$7)-SUM($N736:X736),((Input!$N$162+Input!$N$128)*$N$7)/A20taxstdlife))</f>
        <v>0</v>
      </c>
      <c r="Z736" s="161">
        <f>IF(A20taxstdlife="n/a","n/a",IF(Z$3&gt;(A20taxstdlife+$E736),((Input!$N$162+Input!$N$128)*$N$7)-SUM($N736:Y736),((Input!$N$162+Input!$N$128)*$N$7)/A20taxstdlife))</f>
        <v>0</v>
      </c>
      <c r="AA736" s="161">
        <f>IF(A20taxstdlife="n/a","n/a",IF(AA$3&gt;(A20taxstdlife+$E736),((Input!$N$162+Input!$N$128)*$N$7)-SUM($N736:Z736),((Input!$N$162+Input!$N$128)*$N$7)/A20taxstdlife))</f>
        <v>0</v>
      </c>
      <c r="AB736" s="161">
        <f>IF(A20taxstdlife="n/a","n/a",IF(AB$3&gt;(A20taxstdlife+$E736),((Input!$N$162+Input!$N$128)*$N$7)-SUM($N736:AA736),((Input!$N$162+Input!$N$128)*$N$7)/A20taxstdlife))</f>
        <v>0</v>
      </c>
      <c r="AC736" s="161">
        <f>IF(A20taxstdlife="n/a","n/a",IF(AC$3&gt;(A20taxstdlife+$E736),((Input!$N$162+Input!$N$128)*$N$7)-SUM($N736:AB736),((Input!$N$162+Input!$N$128)*$N$7)/A20taxstdlife))</f>
        <v>0</v>
      </c>
      <c r="AD736" s="161">
        <f>IF(A20taxstdlife="n/a","n/a",IF(AD$3&gt;(A20taxstdlife+$E736),((Input!$N$162+Input!$N$128)*$N$7)-SUM($N736:AC736),((Input!$N$162+Input!$N$128)*$N$7)/A20taxstdlife))</f>
        <v>0</v>
      </c>
      <c r="AE736" s="161">
        <f>IF(A20taxstdlife="n/a","n/a",IF(AE$3&gt;(A20taxstdlife+$E736),((Input!$N$162+Input!$N$128)*$N$7)-SUM($N736:AD736),((Input!$N$162+Input!$N$128)*$N$7)/A20taxstdlife))</f>
        <v>0</v>
      </c>
      <c r="AF736" s="161">
        <f>IF(A20taxstdlife="n/a","n/a",IF(AF$3&gt;(A20taxstdlife+$E736),((Input!$N$162+Input!$N$128)*$N$7)-SUM($N736:AE736),((Input!$N$162+Input!$N$128)*$N$7)/A20taxstdlife))</f>
        <v>0</v>
      </c>
      <c r="AG736" s="161">
        <f>IF(A20taxstdlife="n/a","n/a",IF(AG$3&gt;(A20taxstdlife+$E736),((Input!$N$162+Input!$N$128)*$N$7)-SUM($N736:AF736),((Input!$N$162+Input!$N$128)*$N$7)/A20taxstdlife))</f>
        <v>0</v>
      </c>
      <c r="AH736" s="161">
        <f>IF(A20taxstdlife="n/a","n/a",IF(AH$3&gt;(A20taxstdlife+$E736),((Input!$N$162+Input!$N$128)*$N$7)-SUM($N736:AG736),((Input!$N$162+Input!$N$128)*$N$7)/A20taxstdlife))</f>
        <v>0</v>
      </c>
      <c r="AI736" s="161">
        <f>IF(A20taxstdlife="n/a","n/a",IF(AI$3&gt;(A20taxstdlife+$E736),((Input!$N$162+Input!$N$128)*$N$7)-SUM($N736:AH736),((Input!$N$162+Input!$N$128)*$N$7)/A20taxstdlife))</f>
        <v>0</v>
      </c>
      <c r="AJ736" s="161">
        <f>IF(A20taxstdlife="n/a","n/a",IF(AJ$3&gt;(A20taxstdlife+$E736),((Input!$N$162+Input!$N$128)*$N$7)-SUM($N736:AI736),((Input!$N$162+Input!$N$128)*$N$7)/A20taxstdlife))</f>
        <v>0</v>
      </c>
      <c r="AK736" s="161">
        <f>IF(A20taxstdlife="n/a","n/a",IF(AK$3&gt;(A20taxstdlife+$E736),((Input!$N$162+Input!$N$128)*$N$7)-SUM($N736:AJ736),((Input!$N$162+Input!$N$128)*$N$7)/A20taxstdlife))</f>
        <v>0</v>
      </c>
      <c r="AL736" s="161">
        <f>IF(A20taxstdlife="n/a","n/a",IF(AL$3&gt;(A20taxstdlife+$E736),((Input!$N$162+Input!$N$128)*$N$7)-SUM($N736:AK736),((Input!$N$162+Input!$N$128)*$N$7)/A20taxstdlife))</f>
        <v>0</v>
      </c>
      <c r="AM736" s="161">
        <f>IF(A20taxstdlife="n/a","n/a",IF(AM$3&gt;(A20taxstdlife+$E736),((Input!$N$162+Input!$N$128)*$N$7)-SUM($N736:AL736),((Input!$N$162+Input!$N$128)*$N$7)/A20taxstdlife))</f>
        <v>0</v>
      </c>
      <c r="AN736" s="161">
        <f>IF(A20taxstdlife="n/a","n/a",IF(AN$3&gt;(A20taxstdlife+$E736),((Input!$N$162+Input!$N$128)*$N$7)-SUM($N736:AM736),((Input!$N$162+Input!$N$128)*$N$7)/A20taxstdlife))</f>
        <v>0</v>
      </c>
      <c r="AO736" s="161">
        <f>IF(A20taxstdlife="n/a","n/a",IF(AO$3&gt;(A20taxstdlife+$E736),((Input!$N$162+Input!$N$128)*$N$7)-SUM($N736:AN736),((Input!$N$162+Input!$N$128)*$N$7)/A20taxstdlife))</f>
        <v>0</v>
      </c>
      <c r="AP736" s="161">
        <f>IF(A20taxstdlife="n/a","n/a",IF(AP$3&gt;(A20taxstdlife+$E736),((Input!$N$162+Input!$N$128)*$N$7)-SUM($N736:AO736),((Input!$N$162+Input!$N$128)*$N$7)/A20taxstdlife))</f>
        <v>0</v>
      </c>
      <c r="AQ736" s="161">
        <f>IF(A20taxstdlife="n/a","n/a",IF(AQ$3&gt;(A20taxstdlife+$E736),((Input!$N$162+Input!$N$128)*$N$7)-SUM($N736:AP736),((Input!$N$162+Input!$N$128)*$N$7)/A20taxstdlife))</f>
        <v>0</v>
      </c>
      <c r="AR736" s="161">
        <f>IF(A20taxstdlife="n/a","n/a",IF(AR$3&gt;(A20taxstdlife+$E736),((Input!$N$162+Input!$N$128)*$N$7)-SUM($N736:AQ736),((Input!$N$162+Input!$N$128)*$N$7)/A20taxstdlife))</f>
        <v>0</v>
      </c>
      <c r="AS736" s="161">
        <f>IF(A20taxstdlife="n/a","n/a",IF(AS$3&gt;(A20taxstdlife+$E736),((Input!$N$162+Input!$N$128)*$N$7)-SUM($N736:AR736),((Input!$N$162+Input!$N$128)*$N$7)/A20taxstdlife))</f>
        <v>0</v>
      </c>
      <c r="AT736" s="161">
        <f>IF(A20taxstdlife="n/a","n/a",IF(AT$3&gt;(A20taxstdlife+$E736),((Input!$N$162+Input!$N$128)*$N$7)-SUM($N736:AS736),((Input!$N$162+Input!$N$128)*$N$7)/A20taxstdlife))</f>
        <v>0</v>
      </c>
      <c r="AU736" s="161">
        <f>IF(A20taxstdlife="n/a","n/a",IF(AU$3&gt;(A20taxstdlife+$E736),((Input!$N$162+Input!$N$128)*$N$7)-SUM($N736:AT736),((Input!$N$162+Input!$N$128)*$N$7)/A20taxstdlife))</f>
        <v>0</v>
      </c>
      <c r="AV736" s="161">
        <f>IF(A20taxstdlife="n/a","n/a",IF(AV$3&gt;(A20taxstdlife+$E736),((Input!$N$162+Input!$N$128)*$N$7)-SUM($N736:AU736),((Input!$N$162+Input!$N$128)*$N$7)/A20taxstdlife))</f>
        <v>0</v>
      </c>
      <c r="AW736" s="161">
        <f>IF(A20taxstdlife="n/a","n/a",IF(AW$3&gt;(A20taxstdlife+$E736),((Input!$N$162+Input!$N$128)*$N$7)-SUM($N736:AV736),((Input!$N$162+Input!$N$128)*$N$7)/A20taxstdlife))</f>
        <v>0</v>
      </c>
      <c r="AX736" s="161">
        <f>IF(A20taxstdlife="n/a","n/a",IF(AX$3&gt;(A20taxstdlife+$E736),((Input!$N$162+Input!$N$128)*$N$7)-SUM($N736:AW736),((Input!$N$162+Input!$N$128)*$N$7)/A20taxstdlife))</f>
        <v>0</v>
      </c>
      <c r="AY736" s="161">
        <f>IF(A20taxstdlife="n/a","n/a",IF(AY$3&gt;(A20taxstdlife+$E736),((Input!$N$162+Input!$N$128)*$N$7)-SUM($N736:AX736),((Input!$N$162+Input!$N$128)*$N$7)/A20taxstdlife))</f>
        <v>0</v>
      </c>
      <c r="AZ736" s="161">
        <f>IF(A20taxstdlife="n/a","n/a",IF(AZ$3&gt;(A20taxstdlife+$E736),((Input!$N$162+Input!$N$128)*$N$7)-SUM($N736:AY736),((Input!$N$162+Input!$N$128)*$N$7)/A20taxstdlife))</f>
        <v>0</v>
      </c>
      <c r="BA736" s="161">
        <f>IF(A20taxstdlife="n/a","n/a",IF(BA$3&gt;(A20taxstdlife+$E736),((Input!$N$162+Input!$N$128)*$N$7)-SUM($N736:AZ736),((Input!$N$162+Input!$N$128)*$N$7)/A20taxstdlife))</f>
        <v>0</v>
      </c>
      <c r="BB736" s="161">
        <f>IF(A20taxstdlife="n/a","n/a",IF(BB$3&gt;(A20taxstdlife+$E736),((Input!$N$162+Input!$N$128)*$N$7)-SUM($N736:BA736),((Input!$N$162+Input!$N$128)*$N$7)/A20taxstdlife))</f>
        <v>0</v>
      </c>
      <c r="BC736" s="161">
        <f>IF(A20taxstdlife="n/a","n/a",IF(BC$3&gt;(A20taxstdlife+$E736),((Input!$N$162+Input!$N$128)*$N$7)-SUM($N736:BB736),((Input!$N$162+Input!$N$128)*$N$7)/A20taxstdlife))</f>
        <v>0</v>
      </c>
      <c r="BD736" s="161">
        <f>IF(A20taxstdlife="n/a","n/a",IF(BD$3&gt;(A20taxstdlife+$E736),((Input!$N$162+Input!$N$128)*$N$7)-SUM($N736:BC736),((Input!$N$162+Input!$N$128)*$N$7)/A20taxstdlife))</f>
        <v>0</v>
      </c>
      <c r="BE736" s="161">
        <f>IF(A20taxstdlife="n/a","n/a",IF(BE$3&gt;(A20taxstdlife+$E736),((Input!$N$162+Input!$N$128)*$N$7)-SUM($N736:BD736),((Input!$N$162+Input!$N$128)*$N$7)/A20taxstdlife))</f>
        <v>0</v>
      </c>
      <c r="BF736" s="161">
        <f>IF(A20taxstdlife="n/a","n/a",IF(BF$3&gt;(A20taxstdlife+$E736),((Input!$N$162+Input!$N$128)*$N$7)-SUM($N736:BE736),((Input!$N$162+Input!$N$128)*$N$7)/A20taxstdlife))</f>
        <v>0</v>
      </c>
      <c r="BG736" s="161">
        <f>IF(A20taxstdlife="n/a","n/a",IF(BG$3&gt;(A20taxstdlife+$E736),((Input!$N$162+Input!$N$128)*$N$7)-SUM($N736:BF736),((Input!$N$162+Input!$N$128)*$N$7)/A20taxstdlife))</f>
        <v>0</v>
      </c>
      <c r="BH736" s="161">
        <f>IF(A20taxstdlife="n/a","n/a",IF(BH$3&gt;(A20taxstdlife+$E736),((Input!$N$162+Input!$N$128)*$N$7)-SUM($N736:BG736),((Input!$N$162+Input!$N$128)*$N$7)/A20taxstdlife))</f>
        <v>0</v>
      </c>
      <c r="BI736" s="161">
        <f>IF(A20taxstdlife="n/a","n/a",IF(BI$3&gt;(A20taxstdlife+$E736),((Input!$N$162+Input!$N$128)*$N$7)-SUM($N736:BH736),((Input!$N$162+Input!$N$128)*$N$7)/A20taxstdlife))</f>
        <v>0</v>
      </c>
      <c r="BJ736" s="19"/>
      <c r="BK736" s="19"/>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s="5" customFormat="1" hidden="1" outlineLevel="2" x14ac:dyDescent="0.2">
      <c r="A737" s="19"/>
      <c r="B737" s="19"/>
      <c r="C737" s="35"/>
      <c r="D737" s="469"/>
      <c r="E737" s="281">
        <v>9</v>
      </c>
      <c r="F737" s="37"/>
      <c r="G737" s="305"/>
      <c r="H737" s="307"/>
      <c r="I737" s="307"/>
      <c r="J737" s="307"/>
      <c r="K737" s="307"/>
      <c r="L737" s="307"/>
      <c r="M737" s="307"/>
      <c r="N737" s="307"/>
      <c r="O737" s="306"/>
      <c r="P737" s="161">
        <f>IF(A20taxstdlife="n/a","n/a",IF(P$3&gt;(A20taxstdlife+$E737),((Input!$O$162+Input!$O$128)*$O$7)-SUM($O737:O737),((Input!$O$162+Input!$O$128)*$O$7)/A20taxstdlife))</f>
        <v>0</v>
      </c>
      <c r="Q737" s="161">
        <f>IF(A20taxstdlife="n/a","n/a",IF(Q$3&gt;(A20taxstdlife+$E737),((Input!$O$162+Input!$O$128)*$O$7)-SUM($O737:P737),((Input!$O$162+Input!$O$128)*$O$7)/A20taxstdlife))</f>
        <v>0</v>
      </c>
      <c r="R737" s="161">
        <f>IF(A20taxstdlife="n/a","n/a",IF(R$3&gt;(A20taxstdlife+$E737),((Input!$O$162+Input!$O$128)*$O$7)-SUM($O737:Q737),((Input!$O$162+Input!$O$128)*$O$7)/A20taxstdlife))</f>
        <v>0</v>
      </c>
      <c r="S737" s="161">
        <f>IF(A20taxstdlife="n/a","n/a",IF(S$3&gt;(A20taxstdlife+$E737),((Input!$O$162+Input!$O$128)*$O$7)-SUM($O737:R737),((Input!$O$162+Input!$O$128)*$O$7)/A20taxstdlife))</f>
        <v>0</v>
      </c>
      <c r="T737" s="161">
        <f>IF(A20taxstdlife="n/a","n/a",IF(T$3&gt;(A20taxstdlife+$E737),((Input!$O$162+Input!$O$128)*$O$7)-SUM($O737:S737),((Input!$O$162+Input!$O$128)*$O$7)/A20taxstdlife))</f>
        <v>0</v>
      </c>
      <c r="U737" s="161">
        <f>IF(A20taxstdlife="n/a","n/a",IF(U$3&gt;(A20taxstdlife+$E737),((Input!$O$162+Input!$O$128)*$O$7)-SUM($O737:T737),((Input!$O$162+Input!$O$128)*$O$7)/A20taxstdlife))</f>
        <v>0</v>
      </c>
      <c r="V737" s="161">
        <f>IF(A20taxstdlife="n/a","n/a",IF(V$3&gt;(A20taxstdlife+$E737),((Input!$O$162+Input!$O$128)*$O$7)-SUM($O737:U737),((Input!$O$162+Input!$O$128)*$O$7)/A20taxstdlife))</f>
        <v>0</v>
      </c>
      <c r="W737" s="161">
        <f>IF(A20taxstdlife="n/a","n/a",IF(W$3&gt;(A20taxstdlife+$E737),((Input!$O$162+Input!$O$128)*$O$7)-SUM($O737:V737),((Input!$O$162+Input!$O$128)*$O$7)/A20taxstdlife))</f>
        <v>0</v>
      </c>
      <c r="X737" s="161">
        <f>IF(A20taxstdlife="n/a","n/a",IF(X$3&gt;(A20taxstdlife+$E737),((Input!$O$162+Input!$O$128)*$O$7)-SUM($O737:W737),((Input!$O$162+Input!$O$128)*$O$7)/A20taxstdlife))</f>
        <v>0</v>
      </c>
      <c r="Y737" s="161">
        <f>IF(A20taxstdlife="n/a","n/a",IF(Y$3&gt;(A20taxstdlife+$E737),((Input!$O$162+Input!$O$128)*$O$7)-SUM($O737:X737),((Input!$O$162+Input!$O$128)*$O$7)/A20taxstdlife))</f>
        <v>0</v>
      </c>
      <c r="Z737" s="161">
        <f>IF(A20taxstdlife="n/a","n/a",IF(Z$3&gt;(A20taxstdlife+$E737),((Input!$O$162+Input!$O$128)*$O$7)-SUM($O737:Y737),((Input!$O$162+Input!$O$128)*$O$7)/A20taxstdlife))</f>
        <v>0</v>
      </c>
      <c r="AA737" s="161">
        <f>IF(A20taxstdlife="n/a","n/a",IF(AA$3&gt;(A20taxstdlife+$E737),((Input!$O$162+Input!$O$128)*$O$7)-SUM($O737:Z737),((Input!$O$162+Input!$O$128)*$O$7)/A20taxstdlife))</f>
        <v>0</v>
      </c>
      <c r="AB737" s="161">
        <f>IF(A20taxstdlife="n/a","n/a",IF(AB$3&gt;(A20taxstdlife+$E737),((Input!$O$162+Input!$O$128)*$O$7)-SUM($O737:AA737),((Input!$O$162+Input!$O$128)*$O$7)/A20taxstdlife))</f>
        <v>0</v>
      </c>
      <c r="AC737" s="161">
        <f>IF(A20taxstdlife="n/a","n/a",IF(AC$3&gt;(A20taxstdlife+$E737),((Input!$O$162+Input!$O$128)*$O$7)-SUM($O737:AB737),((Input!$O$162+Input!$O$128)*$O$7)/A20taxstdlife))</f>
        <v>0</v>
      </c>
      <c r="AD737" s="161">
        <f>IF(A20taxstdlife="n/a","n/a",IF(AD$3&gt;(A20taxstdlife+$E737),((Input!$O$162+Input!$O$128)*$O$7)-SUM($O737:AC737),((Input!$O$162+Input!$O$128)*$O$7)/A20taxstdlife))</f>
        <v>0</v>
      </c>
      <c r="AE737" s="161">
        <f>IF(A20taxstdlife="n/a","n/a",IF(AE$3&gt;(A20taxstdlife+$E737),((Input!$O$162+Input!$O$128)*$O$7)-SUM($O737:AD737),((Input!$O$162+Input!$O$128)*$O$7)/A20taxstdlife))</f>
        <v>0</v>
      </c>
      <c r="AF737" s="161">
        <f>IF(A20taxstdlife="n/a","n/a",IF(AF$3&gt;(A20taxstdlife+$E737),((Input!$O$162+Input!$O$128)*$O$7)-SUM($O737:AE737),((Input!$O$162+Input!$O$128)*$O$7)/A20taxstdlife))</f>
        <v>0</v>
      </c>
      <c r="AG737" s="161">
        <f>IF(A20taxstdlife="n/a","n/a",IF(AG$3&gt;(A20taxstdlife+$E737),((Input!$O$162+Input!$O$128)*$O$7)-SUM($O737:AF737),((Input!$O$162+Input!$O$128)*$O$7)/A20taxstdlife))</f>
        <v>0</v>
      </c>
      <c r="AH737" s="161">
        <f>IF(A20taxstdlife="n/a","n/a",IF(AH$3&gt;(A20taxstdlife+$E737),((Input!$O$162+Input!$O$128)*$O$7)-SUM($O737:AG737),((Input!$O$162+Input!$O$128)*$O$7)/A20taxstdlife))</f>
        <v>0</v>
      </c>
      <c r="AI737" s="161">
        <f>IF(A20taxstdlife="n/a","n/a",IF(AI$3&gt;(A20taxstdlife+$E737),((Input!$O$162+Input!$O$128)*$O$7)-SUM($O737:AH737),((Input!$O$162+Input!$O$128)*$O$7)/A20taxstdlife))</f>
        <v>0</v>
      </c>
      <c r="AJ737" s="161">
        <f>IF(A20taxstdlife="n/a","n/a",IF(AJ$3&gt;(A20taxstdlife+$E737),((Input!$O$162+Input!$O$128)*$O$7)-SUM($O737:AI737),((Input!$O$162+Input!$O$128)*$O$7)/A20taxstdlife))</f>
        <v>0</v>
      </c>
      <c r="AK737" s="161">
        <f>IF(A20taxstdlife="n/a","n/a",IF(AK$3&gt;(A20taxstdlife+$E737),((Input!$O$162+Input!$O$128)*$O$7)-SUM($O737:AJ737),((Input!$O$162+Input!$O$128)*$O$7)/A20taxstdlife))</f>
        <v>0</v>
      </c>
      <c r="AL737" s="161">
        <f>IF(A20taxstdlife="n/a","n/a",IF(AL$3&gt;(A20taxstdlife+$E737),((Input!$O$162+Input!$O$128)*$O$7)-SUM($O737:AK737),((Input!$O$162+Input!$O$128)*$O$7)/A20taxstdlife))</f>
        <v>0</v>
      </c>
      <c r="AM737" s="161">
        <f>IF(A20taxstdlife="n/a","n/a",IF(AM$3&gt;(A20taxstdlife+$E737),((Input!$O$162+Input!$O$128)*$O$7)-SUM($O737:AL737),((Input!$O$162+Input!$O$128)*$O$7)/A20taxstdlife))</f>
        <v>0</v>
      </c>
      <c r="AN737" s="161">
        <f>IF(A20taxstdlife="n/a","n/a",IF(AN$3&gt;(A20taxstdlife+$E737),((Input!$O$162+Input!$O$128)*$O$7)-SUM($O737:AM737),((Input!$O$162+Input!$O$128)*$O$7)/A20taxstdlife))</f>
        <v>0</v>
      </c>
      <c r="AO737" s="161">
        <f>IF(A20taxstdlife="n/a","n/a",IF(AO$3&gt;(A20taxstdlife+$E737),((Input!$O$162+Input!$O$128)*$O$7)-SUM($O737:AN737),((Input!$O$162+Input!$O$128)*$O$7)/A20taxstdlife))</f>
        <v>0</v>
      </c>
      <c r="AP737" s="161">
        <f>IF(A20taxstdlife="n/a","n/a",IF(AP$3&gt;(A20taxstdlife+$E737),((Input!$O$162+Input!$O$128)*$O$7)-SUM($O737:AO737),((Input!$O$162+Input!$O$128)*$O$7)/A20taxstdlife))</f>
        <v>0</v>
      </c>
      <c r="AQ737" s="161">
        <f>IF(A20taxstdlife="n/a","n/a",IF(AQ$3&gt;(A20taxstdlife+$E737),((Input!$O$162+Input!$O$128)*$O$7)-SUM($O737:AP737),((Input!$O$162+Input!$O$128)*$O$7)/A20taxstdlife))</f>
        <v>0</v>
      </c>
      <c r="AR737" s="161">
        <f>IF(A20taxstdlife="n/a","n/a",IF(AR$3&gt;(A20taxstdlife+$E737),((Input!$O$162+Input!$O$128)*$O$7)-SUM($O737:AQ737),((Input!$O$162+Input!$O$128)*$O$7)/A20taxstdlife))</f>
        <v>0</v>
      </c>
      <c r="AS737" s="161">
        <f>IF(A20taxstdlife="n/a","n/a",IF(AS$3&gt;(A20taxstdlife+$E737),((Input!$O$162+Input!$O$128)*$O$7)-SUM($O737:AR737),((Input!$O$162+Input!$O$128)*$O$7)/A20taxstdlife))</f>
        <v>0</v>
      </c>
      <c r="AT737" s="161">
        <f>IF(A20taxstdlife="n/a","n/a",IF(AT$3&gt;(A20taxstdlife+$E737),((Input!$O$162+Input!$O$128)*$O$7)-SUM($O737:AS737),((Input!$O$162+Input!$O$128)*$O$7)/A20taxstdlife))</f>
        <v>0</v>
      </c>
      <c r="AU737" s="161">
        <f>IF(A20taxstdlife="n/a","n/a",IF(AU$3&gt;(A20taxstdlife+$E737),((Input!$O$162+Input!$O$128)*$O$7)-SUM($O737:AT737),((Input!$O$162+Input!$O$128)*$O$7)/A20taxstdlife))</f>
        <v>0</v>
      </c>
      <c r="AV737" s="161">
        <f>IF(A20taxstdlife="n/a","n/a",IF(AV$3&gt;(A20taxstdlife+$E737),((Input!$O$162+Input!$O$128)*$O$7)-SUM($O737:AU737),((Input!$O$162+Input!$O$128)*$O$7)/A20taxstdlife))</f>
        <v>0</v>
      </c>
      <c r="AW737" s="161">
        <f>IF(A20taxstdlife="n/a","n/a",IF(AW$3&gt;(A20taxstdlife+$E737),((Input!$O$162+Input!$O$128)*$O$7)-SUM($O737:AV737),((Input!$O$162+Input!$O$128)*$O$7)/A20taxstdlife))</f>
        <v>0</v>
      </c>
      <c r="AX737" s="161">
        <f>IF(A20taxstdlife="n/a","n/a",IF(AX$3&gt;(A20taxstdlife+$E737),((Input!$O$162+Input!$O$128)*$O$7)-SUM($O737:AW737),((Input!$O$162+Input!$O$128)*$O$7)/A20taxstdlife))</f>
        <v>0</v>
      </c>
      <c r="AY737" s="161">
        <f>IF(A20taxstdlife="n/a","n/a",IF(AY$3&gt;(A20taxstdlife+$E737),((Input!$O$162+Input!$O$128)*$O$7)-SUM($O737:AX737),((Input!$O$162+Input!$O$128)*$O$7)/A20taxstdlife))</f>
        <v>0</v>
      </c>
      <c r="AZ737" s="161">
        <f>IF(A20taxstdlife="n/a","n/a",IF(AZ$3&gt;(A20taxstdlife+$E737),((Input!$O$162+Input!$O$128)*$O$7)-SUM($O737:AY737),((Input!$O$162+Input!$O$128)*$O$7)/A20taxstdlife))</f>
        <v>0</v>
      </c>
      <c r="BA737" s="161">
        <f>IF(A20taxstdlife="n/a","n/a",IF(BA$3&gt;(A20taxstdlife+$E737),((Input!$O$162+Input!$O$128)*$O$7)-SUM($O737:AZ737),((Input!$O$162+Input!$O$128)*$O$7)/A20taxstdlife))</f>
        <v>0</v>
      </c>
      <c r="BB737" s="161">
        <f>IF(A20taxstdlife="n/a","n/a",IF(BB$3&gt;(A20taxstdlife+$E737),((Input!$O$162+Input!$O$128)*$O$7)-SUM($O737:BA737),((Input!$O$162+Input!$O$128)*$O$7)/A20taxstdlife))</f>
        <v>0</v>
      </c>
      <c r="BC737" s="161">
        <f>IF(A20taxstdlife="n/a","n/a",IF(BC$3&gt;(A20taxstdlife+$E737),((Input!$O$162+Input!$O$128)*$O$7)-SUM($O737:BB737),((Input!$O$162+Input!$O$128)*$O$7)/A20taxstdlife))</f>
        <v>0</v>
      </c>
      <c r="BD737" s="161">
        <f>IF(A20taxstdlife="n/a","n/a",IF(BD$3&gt;(A20taxstdlife+$E737),((Input!$O$162+Input!$O$128)*$O$7)-SUM($O737:BC737),((Input!$O$162+Input!$O$128)*$O$7)/A20taxstdlife))</f>
        <v>0</v>
      </c>
      <c r="BE737" s="161">
        <f>IF(A20taxstdlife="n/a","n/a",IF(BE$3&gt;(A20taxstdlife+$E737),((Input!$O$162+Input!$O$128)*$O$7)-SUM($O737:BD737),((Input!$O$162+Input!$O$128)*$O$7)/A20taxstdlife))</f>
        <v>0</v>
      </c>
      <c r="BF737" s="161">
        <f>IF(A20taxstdlife="n/a","n/a",IF(BF$3&gt;(A20taxstdlife+$E737),((Input!$O$162+Input!$O$128)*$O$7)-SUM($O737:BE737),((Input!$O$162+Input!$O$128)*$O$7)/A20taxstdlife))</f>
        <v>0</v>
      </c>
      <c r="BG737" s="161">
        <f>IF(A20taxstdlife="n/a","n/a",IF(BG$3&gt;(A20taxstdlife+$E737),((Input!$O$162+Input!$O$128)*$O$7)-SUM($O737:BF737),((Input!$O$162+Input!$O$128)*$O$7)/A20taxstdlife))</f>
        <v>0</v>
      </c>
      <c r="BH737" s="161">
        <f>IF(A20taxstdlife="n/a","n/a",IF(BH$3&gt;(A20taxstdlife+$E737),((Input!$O$162+Input!$O$128)*$O$7)-SUM($O737:BG737),((Input!$O$162+Input!$O$128)*$O$7)/A20taxstdlife))</f>
        <v>0</v>
      </c>
      <c r="BI737" s="161">
        <f>IF(A20taxstdlife="n/a","n/a",IF(BI$3&gt;(A20taxstdlife+$E737),((Input!$O$162+Input!$O$128)*$O$7)-SUM($O737:BH737),((Input!$O$162+Input!$O$128)*$O$7)/A20taxstdlife))</f>
        <v>0</v>
      </c>
      <c r="BJ737" s="19"/>
      <c r="BK737" s="19"/>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s="5" customFormat="1" hidden="1" outlineLevel="2" x14ac:dyDescent="0.2">
      <c r="A738" s="19"/>
      <c r="B738" s="19"/>
      <c r="C738" s="35"/>
      <c r="D738" s="469"/>
      <c r="E738" s="282">
        <v>10</v>
      </c>
      <c r="F738" s="37"/>
      <c r="G738" s="305"/>
      <c r="H738" s="307"/>
      <c r="I738" s="307"/>
      <c r="J738" s="307"/>
      <c r="K738" s="307"/>
      <c r="L738" s="307"/>
      <c r="M738" s="307"/>
      <c r="N738" s="307"/>
      <c r="O738" s="307"/>
      <c r="P738" s="306"/>
      <c r="Q738" s="161">
        <f>IF(A20taxstdlife="n/a","n/a",IF(Q$3&gt;(A20taxstdlife+$E738),((Input!$P$162+Input!$P$128)*$P$7)-SUM($P738:P738),((Input!$P$162+Input!$P$128)*$P$7)/A20taxstdlife))</f>
        <v>0</v>
      </c>
      <c r="R738" s="161">
        <f>IF(A20taxstdlife="n/a","n/a",IF(R$3&gt;(A20taxstdlife+$E738),((Input!$P$162+Input!$P$128)*$P$7)-SUM($P738:Q738),((Input!$P$162+Input!$P$128)*$P$7)/A20taxstdlife))</f>
        <v>0</v>
      </c>
      <c r="S738" s="161">
        <f>IF(A20taxstdlife="n/a","n/a",IF(S$3&gt;(A20taxstdlife+$E738),((Input!$P$162+Input!$P$128)*$P$7)-SUM($P738:R738),((Input!$P$162+Input!$P$128)*$P$7)/A20taxstdlife))</f>
        <v>0</v>
      </c>
      <c r="T738" s="161">
        <f>IF(A20taxstdlife="n/a","n/a",IF(T$3&gt;(A20taxstdlife+$E738),((Input!$P$162+Input!$P$128)*$P$7)-SUM($P738:S738),((Input!$P$162+Input!$P$128)*$P$7)/A20taxstdlife))</f>
        <v>0</v>
      </c>
      <c r="U738" s="161">
        <f>IF(A20taxstdlife="n/a","n/a",IF(U$3&gt;(A20taxstdlife+$E738),((Input!$P$162+Input!$P$128)*$P$7)-SUM($P738:T738),((Input!$P$162+Input!$P$128)*$P$7)/A20taxstdlife))</f>
        <v>0</v>
      </c>
      <c r="V738" s="161">
        <f>IF(A20taxstdlife="n/a","n/a",IF(V$3&gt;(A20taxstdlife+$E738),((Input!$P$162+Input!$P$128)*$P$7)-SUM($P738:U738),((Input!$P$162+Input!$P$128)*$P$7)/A20taxstdlife))</f>
        <v>0</v>
      </c>
      <c r="W738" s="161">
        <f>IF(A20taxstdlife="n/a","n/a",IF(W$3&gt;(A20taxstdlife+$E738),((Input!$P$162+Input!$P$128)*$P$7)-SUM($P738:V738),((Input!$P$162+Input!$P$128)*$P$7)/A20taxstdlife))</f>
        <v>0</v>
      </c>
      <c r="X738" s="161">
        <f>IF(A20taxstdlife="n/a","n/a",IF(X$3&gt;(A20taxstdlife+$E738),((Input!$P$162+Input!$P$128)*$P$7)-SUM($P738:W738),((Input!$P$162+Input!$P$128)*$P$7)/A20taxstdlife))</f>
        <v>0</v>
      </c>
      <c r="Y738" s="161">
        <f>IF(A20taxstdlife="n/a","n/a",IF(Y$3&gt;(A20taxstdlife+$E738),((Input!$P$162+Input!$P$128)*$P$7)-SUM($P738:X738),((Input!$P$162+Input!$P$128)*$P$7)/A20taxstdlife))</f>
        <v>0</v>
      </c>
      <c r="Z738" s="161">
        <f>IF(A20taxstdlife="n/a","n/a",IF(Z$3&gt;(A20taxstdlife+$E738),((Input!$P$162+Input!$P$128)*$P$7)-SUM($P738:Y738),((Input!$P$162+Input!$P$128)*$P$7)/A20taxstdlife))</f>
        <v>0</v>
      </c>
      <c r="AA738" s="161">
        <f>IF(A20taxstdlife="n/a","n/a",IF(AA$3&gt;(A20taxstdlife+$E738),((Input!$P$162+Input!$P$128)*$P$7)-SUM($P738:Z738),((Input!$P$162+Input!$P$128)*$P$7)/A20taxstdlife))</f>
        <v>0</v>
      </c>
      <c r="AB738" s="161">
        <f>IF(A20taxstdlife="n/a","n/a",IF(AB$3&gt;(A20taxstdlife+$E738),((Input!$P$162+Input!$P$128)*$P$7)-SUM($P738:AA738),((Input!$P$162+Input!$P$128)*$P$7)/A20taxstdlife))</f>
        <v>0</v>
      </c>
      <c r="AC738" s="161">
        <f>IF(A20taxstdlife="n/a","n/a",IF(AC$3&gt;(A20taxstdlife+$E738),((Input!$P$162+Input!$P$128)*$P$7)-SUM($P738:AB738),((Input!$P$162+Input!$P$128)*$P$7)/A20taxstdlife))</f>
        <v>0</v>
      </c>
      <c r="AD738" s="161">
        <f>IF(A20taxstdlife="n/a","n/a",IF(AD$3&gt;(A20taxstdlife+$E738),((Input!$P$162+Input!$P$128)*$P$7)-SUM($P738:AC738),((Input!$P$162+Input!$P$128)*$P$7)/A20taxstdlife))</f>
        <v>0</v>
      </c>
      <c r="AE738" s="161">
        <f>IF(A20taxstdlife="n/a","n/a",IF(AE$3&gt;(A20taxstdlife+$E738),((Input!$P$162+Input!$P$128)*$P$7)-SUM($P738:AD738),((Input!$P$162+Input!$P$128)*$P$7)/A20taxstdlife))</f>
        <v>0</v>
      </c>
      <c r="AF738" s="161">
        <f>IF(A20taxstdlife="n/a","n/a",IF(AF$3&gt;(A20taxstdlife+$E738),((Input!$P$162+Input!$P$128)*$P$7)-SUM($P738:AE738),((Input!$P$162+Input!$P$128)*$P$7)/A20taxstdlife))</f>
        <v>0</v>
      </c>
      <c r="AG738" s="161">
        <f>IF(A20taxstdlife="n/a","n/a",IF(AG$3&gt;(A20taxstdlife+$E738),((Input!$P$162+Input!$P$128)*$P$7)-SUM($P738:AF738),((Input!$P$162+Input!$P$128)*$P$7)/A20taxstdlife))</f>
        <v>0</v>
      </c>
      <c r="AH738" s="161">
        <f>IF(A20taxstdlife="n/a","n/a",IF(AH$3&gt;(A20taxstdlife+$E738),((Input!$P$162+Input!$P$128)*$P$7)-SUM($P738:AG738),((Input!$P$162+Input!$P$128)*$P$7)/A20taxstdlife))</f>
        <v>0</v>
      </c>
      <c r="AI738" s="161">
        <f>IF(A20taxstdlife="n/a","n/a",IF(AI$3&gt;(A20taxstdlife+$E738),((Input!$P$162+Input!$P$128)*$P$7)-SUM($P738:AH738),((Input!$P$162+Input!$P$128)*$P$7)/A20taxstdlife))</f>
        <v>0</v>
      </c>
      <c r="AJ738" s="161">
        <f>IF(A20taxstdlife="n/a","n/a",IF(AJ$3&gt;(A20taxstdlife+$E738),((Input!$P$162+Input!$P$128)*$P$7)-SUM($P738:AI738),((Input!$P$162+Input!$P$128)*$P$7)/A20taxstdlife))</f>
        <v>0</v>
      </c>
      <c r="AK738" s="161">
        <f>IF(A20taxstdlife="n/a","n/a",IF(AK$3&gt;(A20taxstdlife+$E738),((Input!$P$162+Input!$P$128)*$P$7)-SUM($P738:AJ738),((Input!$P$162+Input!$P$128)*$P$7)/A20taxstdlife))</f>
        <v>0</v>
      </c>
      <c r="AL738" s="161">
        <f>IF(A20taxstdlife="n/a","n/a",IF(AL$3&gt;(A20taxstdlife+$E738),((Input!$P$162+Input!$P$128)*$P$7)-SUM($P738:AK738),((Input!$P$162+Input!$P$128)*$P$7)/A20taxstdlife))</f>
        <v>0</v>
      </c>
      <c r="AM738" s="161">
        <f>IF(A20taxstdlife="n/a","n/a",IF(AM$3&gt;(A20taxstdlife+$E738),((Input!$P$162+Input!$P$128)*$P$7)-SUM($P738:AL738),((Input!$P$162+Input!$P$128)*$P$7)/A20taxstdlife))</f>
        <v>0</v>
      </c>
      <c r="AN738" s="161">
        <f>IF(A20taxstdlife="n/a","n/a",IF(AN$3&gt;(A20taxstdlife+$E738),((Input!$P$162+Input!$P$128)*$P$7)-SUM($P738:AM738),((Input!$P$162+Input!$P$128)*$P$7)/A20taxstdlife))</f>
        <v>0</v>
      </c>
      <c r="AO738" s="161">
        <f>IF(A20taxstdlife="n/a","n/a",IF(AO$3&gt;(A20taxstdlife+$E738),((Input!$P$162+Input!$P$128)*$P$7)-SUM($P738:AN738),((Input!$P$162+Input!$P$128)*$P$7)/A20taxstdlife))</f>
        <v>0</v>
      </c>
      <c r="AP738" s="161">
        <f>IF(A20taxstdlife="n/a","n/a",IF(AP$3&gt;(A20taxstdlife+$E738),((Input!$P$162+Input!$P$128)*$P$7)-SUM($P738:AO738),((Input!$P$162+Input!$P$128)*$P$7)/A20taxstdlife))</f>
        <v>0</v>
      </c>
      <c r="AQ738" s="161">
        <f>IF(A20taxstdlife="n/a","n/a",IF(AQ$3&gt;(A20taxstdlife+$E738),((Input!$P$162+Input!$P$128)*$P$7)-SUM($P738:AP738),((Input!$P$162+Input!$P$128)*$P$7)/A20taxstdlife))</f>
        <v>0</v>
      </c>
      <c r="AR738" s="161">
        <f>IF(A20taxstdlife="n/a","n/a",IF(AR$3&gt;(A20taxstdlife+$E738),((Input!$P$162+Input!$P$128)*$P$7)-SUM($P738:AQ738),((Input!$P$162+Input!$P$128)*$P$7)/A20taxstdlife))</f>
        <v>0</v>
      </c>
      <c r="AS738" s="161">
        <f>IF(A20taxstdlife="n/a","n/a",IF(AS$3&gt;(A20taxstdlife+$E738),((Input!$P$162+Input!$P$128)*$P$7)-SUM($P738:AR738),((Input!$P$162+Input!$P$128)*$P$7)/A20taxstdlife))</f>
        <v>0</v>
      </c>
      <c r="AT738" s="161">
        <f>IF(A20taxstdlife="n/a","n/a",IF(AT$3&gt;(A20taxstdlife+$E738),((Input!$P$162+Input!$P$128)*$P$7)-SUM($P738:AS738),((Input!$P$162+Input!$P$128)*$P$7)/A20taxstdlife))</f>
        <v>0</v>
      </c>
      <c r="AU738" s="161">
        <f>IF(A20taxstdlife="n/a","n/a",IF(AU$3&gt;(A20taxstdlife+$E738),((Input!$P$162+Input!$P$128)*$P$7)-SUM($P738:AT738),((Input!$P$162+Input!$P$128)*$P$7)/A20taxstdlife))</f>
        <v>0</v>
      </c>
      <c r="AV738" s="161">
        <f>IF(A20taxstdlife="n/a","n/a",IF(AV$3&gt;(A20taxstdlife+$E738),((Input!$P$162+Input!$P$128)*$P$7)-SUM($P738:AU738),((Input!$P$162+Input!$P$128)*$P$7)/A20taxstdlife))</f>
        <v>0</v>
      </c>
      <c r="AW738" s="161">
        <f>IF(A20taxstdlife="n/a","n/a",IF(AW$3&gt;(A20taxstdlife+$E738),((Input!$P$162+Input!$P$128)*$P$7)-SUM($P738:AV738),((Input!$P$162+Input!$P$128)*$P$7)/A20taxstdlife))</f>
        <v>0</v>
      </c>
      <c r="AX738" s="161">
        <f>IF(A20taxstdlife="n/a","n/a",IF(AX$3&gt;(A20taxstdlife+$E738),((Input!$P$162+Input!$P$128)*$P$7)-SUM($P738:AW738),((Input!$P$162+Input!$P$128)*$P$7)/A20taxstdlife))</f>
        <v>0</v>
      </c>
      <c r="AY738" s="161">
        <f>IF(A20taxstdlife="n/a","n/a",IF(AY$3&gt;(A20taxstdlife+$E738),((Input!$P$162+Input!$P$128)*$P$7)-SUM($P738:AX738),((Input!$P$162+Input!$P$128)*$P$7)/A20taxstdlife))</f>
        <v>0</v>
      </c>
      <c r="AZ738" s="161">
        <f>IF(A20taxstdlife="n/a","n/a",IF(AZ$3&gt;(A20taxstdlife+$E738),((Input!$P$162+Input!$P$128)*$P$7)-SUM($P738:AY738),((Input!$P$162+Input!$P$128)*$P$7)/A20taxstdlife))</f>
        <v>0</v>
      </c>
      <c r="BA738" s="161">
        <f>IF(A20taxstdlife="n/a","n/a",IF(BA$3&gt;(A20taxstdlife+$E738),((Input!$P$162+Input!$P$128)*$P$7)-SUM($P738:AZ738),((Input!$P$162+Input!$P$128)*$P$7)/A20taxstdlife))</f>
        <v>0</v>
      </c>
      <c r="BB738" s="161">
        <f>IF(A20taxstdlife="n/a","n/a",IF(BB$3&gt;(A20taxstdlife+$E738),((Input!$P$162+Input!$P$128)*$P$7)-SUM($P738:BA738),((Input!$P$162+Input!$P$128)*$P$7)/A20taxstdlife))</f>
        <v>0</v>
      </c>
      <c r="BC738" s="161">
        <f>IF(A20taxstdlife="n/a","n/a",IF(BC$3&gt;(A20taxstdlife+$E738),((Input!$P$162+Input!$P$128)*$P$7)-SUM($P738:BB738),((Input!$P$162+Input!$P$128)*$P$7)/A20taxstdlife))</f>
        <v>0</v>
      </c>
      <c r="BD738" s="161">
        <f>IF(A20taxstdlife="n/a","n/a",IF(BD$3&gt;(A20taxstdlife+$E738),((Input!$P$162+Input!$P$128)*$P$7)-SUM($P738:BC738),((Input!$P$162+Input!$P$128)*$P$7)/A20taxstdlife))</f>
        <v>0</v>
      </c>
      <c r="BE738" s="161">
        <f>IF(A20taxstdlife="n/a","n/a",IF(BE$3&gt;(A20taxstdlife+$E738),((Input!$P$162+Input!$P$128)*$P$7)-SUM($P738:BD738),((Input!$P$162+Input!$P$128)*$P$7)/A20taxstdlife))</f>
        <v>0</v>
      </c>
      <c r="BF738" s="161">
        <f>IF(A20taxstdlife="n/a","n/a",IF(BF$3&gt;(A20taxstdlife+$E738),((Input!$P$162+Input!$P$128)*$P$7)-SUM($P738:BE738),((Input!$P$162+Input!$P$128)*$P$7)/A20taxstdlife))</f>
        <v>0</v>
      </c>
      <c r="BG738" s="161">
        <f>IF(A20taxstdlife="n/a","n/a",IF(BG$3&gt;(A20taxstdlife+$E738),((Input!$P$162+Input!$P$128)*$P$7)-SUM($P738:BF738),((Input!$P$162+Input!$P$128)*$P$7)/A20taxstdlife))</f>
        <v>0</v>
      </c>
      <c r="BH738" s="161">
        <f>IF(A20taxstdlife="n/a","n/a",IF(BH$3&gt;(A20taxstdlife+$E738),((Input!$P$162+Input!$P$128)*$P$7)-SUM($P738:BG738),((Input!$P$162+Input!$P$128)*$P$7)/A20taxstdlife))</f>
        <v>0</v>
      </c>
      <c r="BI738" s="161">
        <f>IF(A20taxstdlife="n/a","n/a",IF(BI$3&gt;(A20taxstdlife+$E738),((Input!$P$162+Input!$P$128)*$P$7)-SUM($P738:BH738),((Input!$P$162+Input!$P$128)*$P$7)/A20taxstdlife))</f>
        <v>0</v>
      </c>
      <c r="BJ738" s="19"/>
      <c r="BK738" s="19"/>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s="5" customFormat="1" hidden="1" outlineLevel="1" x14ac:dyDescent="0.2">
      <c r="A739" s="19"/>
      <c r="B739" s="19"/>
      <c r="C739" s="35" t="str">
        <f>Asset20</f>
        <v>Buildings</v>
      </c>
      <c r="D739" s="19"/>
      <c r="E739" s="19"/>
      <c r="F739" s="32"/>
      <c r="G739" s="156">
        <f t="shared" ref="G739:AL739" si="144">SUM(G727:G738)</f>
        <v>0.14839593882300167</v>
      </c>
      <c r="H739" s="156">
        <f t="shared" si="144"/>
        <v>0.17831482277646565</v>
      </c>
      <c r="I739" s="156">
        <f t="shared" si="144"/>
        <v>0.22014144790978349</v>
      </c>
      <c r="J739" s="156">
        <f t="shared" si="144"/>
        <v>0.25211652142916718</v>
      </c>
      <c r="K739" s="156">
        <f t="shared" si="144"/>
        <v>0.27182750625318652</v>
      </c>
      <c r="L739" s="156">
        <f t="shared" si="144"/>
        <v>0.27377443587584605</v>
      </c>
      <c r="M739" s="156">
        <f t="shared" si="144"/>
        <v>0.27377443587584605</v>
      </c>
      <c r="N739" s="156">
        <f t="shared" si="144"/>
        <v>0.27377443587584605</v>
      </c>
      <c r="O739" s="156">
        <f t="shared" si="144"/>
        <v>0.27377443587584605</v>
      </c>
      <c r="P739" s="156">
        <f t="shared" si="144"/>
        <v>0.27377443587584605</v>
      </c>
      <c r="Q739" s="156">
        <f t="shared" si="144"/>
        <v>0.27377443587584605</v>
      </c>
      <c r="R739" s="156">
        <f t="shared" si="144"/>
        <v>0.27377443587584605</v>
      </c>
      <c r="S739" s="156">
        <f t="shared" si="144"/>
        <v>0.27377443587584605</v>
      </c>
      <c r="T739" s="156">
        <f t="shared" si="144"/>
        <v>0.27377443587584605</v>
      </c>
      <c r="U739" s="156">
        <f t="shared" si="144"/>
        <v>0.27377443587584605</v>
      </c>
      <c r="V739" s="156">
        <f t="shared" si="144"/>
        <v>0.27377443587584605</v>
      </c>
      <c r="W739" s="156">
        <f t="shared" si="144"/>
        <v>0.27377443587584605</v>
      </c>
      <c r="X739" s="156">
        <f t="shared" si="144"/>
        <v>0.27377443587584605</v>
      </c>
      <c r="Y739" s="156">
        <f t="shared" si="144"/>
        <v>0.27377443587584605</v>
      </c>
      <c r="Z739" s="156">
        <f t="shared" si="144"/>
        <v>0.27377443587584605</v>
      </c>
      <c r="AA739" s="156">
        <f t="shared" si="144"/>
        <v>0.27377443587584605</v>
      </c>
      <c r="AB739" s="156">
        <f t="shared" si="144"/>
        <v>0.27377443587584605</v>
      </c>
      <c r="AC739" s="156">
        <f t="shared" si="144"/>
        <v>0.27377443587584605</v>
      </c>
      <c r="AD739" s="156">
        <f t="shared" si="144"/>
        <v>0.27377443587584605</v>
      </c>
      <c r="AE739" s="156">
        <f t="shared" si="144"/>
        <v>0.27377443587584605</v>
      </c>
      <c r="AF739" s="156">
        <f t="shared" si="144"/>
        <v>0.27377443587584605</v>
      </c>
      <c r="AG739" s="156">
        <f t="shared" si="144"/>
        <v>0.27377443587584605</v>
      </c>
      <c r="AH739" s="156">
        <f t="shared" si="144"/>
        <v>0.27377443587584605</v>
      </c>
      <c r="AI739" s="156">
        <f t="shared" si="144"/>
        <v>0.27377443587584605</v>
      </c>
      <c r="AJ739" s="156">
        <f t="shared" si="144"/>
        <v>0.27377443587584605</v>
      </c>
      <c r="AK739" s="156">
        <f t="shared" si="144"/>
        <v>0.27377443587584605</v>
      </c>
      <c r="AL739" s="156">
        <f t="shared" si="144"/>
        <v>0.27377443587584605</v>
      </c>
      <c r="AM739" s="156">
        <f t="shared" ref="AM739:BI739" si="145">SUM(AM727:AM738)</f>
        <v>0.27377443587584605</v>
      </c>
      <c r="AN739" s="156">
        <f t="shared" si="145"/>
        <v>0.18083182630900801</v>
      </c>
      <c r="AO739" s="156">
        <f t="shared" si="145"/>
        <v>0.12537849705284437</v>
      </c>
      <c r="AP739" s="156">
        <f t="shared" si="145"/>
        <v>0.12537849705284437</v>
      </c>
      <c r="AQ739" s="156">
        <f t="shared" si="145"/>
        <v>0.12537849705284437</v>
      </c>
      <c r="AR739" s="156">
        <f t="shared" si="145"/>
        <v>0.12537849705284437</v>
      </c>
      <c r="AS739" s="156">
        <f t="shared" si="145"/>
        <v>0.12537849705284437</v>
      </c>
      <c r="AT739" s="156">
        <f t="shared" si="145"/>
        <v>0.12537849705284437</v>
      </c>
      <c r="AU739" s="156">
        <f t="shared" si="145"/>
        <v>0.12537849705284437</v>
      </c>
      <c r="AV739" s="156">
        <f t="shared" si="145"/>
        <v>9.5459613099381058E-2</v>
      </c>
      <c r="AW739" s="156">
        <f t="shared" si="145"/>
        <v>5.3632987966061446E-2</v>
      </c>
      <c r="AX739" s="156">
        <f t="shared" si="145"/>
        <v>2.1657914446677508E-2</v>
      </c>
      <c r="AY739" s="156">
        <f t="shared" si="145"/>
        <v>1.9469296226594952E-3</v>
      </c>
      <c r="AZ739" s="156">
        <f t="shared" si="145"/>
        <v>5.5511151231257827E-17</v>
      </c>
      <c r="BA739" s="156">
        <f t="shared" si="145"/>
        <v>0</v>
      </c>
      <c r="BB739" s="156">
        <f t="shared" si="145"/>
        <v>0</v>
      </c>
      <c r="BC739" s="156">
        <f t="shared" si="145"/>
        <v>0</v>
      </c>
      <c r="BD739" s="156">
        <f t="shared" si="145"/>
        <v>0</v>
      </c>
      <c r="BE739" s="156">
        <f t="shared" si="145"/>
        <v>0</v>
      </c>
      <c r="BF739" s="156">
        <f t="shared" si="145"/>
        <v>0</v>
      </c>
      <c r="BG739" s="156">
        <f t="shared" si="145"/>
        <v>0</v>
      </c>
      <c r="BH739" s="156">
        <f t="shared" si="145"/>
        <v>0</v>
      </c>
      <c r="BI739" s="156">
        <f t="shared" si="145"/>
        <v>0</v>
      </c>
      <c r="BJ739" s="19"/>
      <c r="BK739" s="1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s="5" customFormat="1" hidden="1" outlineLevel="2" x14ac:dyDescent="0.2">
      <c r="A740" s="19"/>
      <c r="B740" s="126" t="str">
        <f>C752</f>
        <v>Equity raising costs</v>
      </c>
      <c r="C740" s="43"/>
      <c r="D740" s="44" t="s">
        <v>72</v>
      </c>
      <c r="E740" s="43"/>
      <c r="F740" s="45"/>
      <c r="G740" s="160">
        <f>IF(G$3&gt;A21taxremlife,A21taxvalue-SUM($F740:F740),IF(A21taxremlife="N/A","n/a",A21taxvalue/A21taxremlife))</f>
        <v>1.1620338790681381E-2</v>
      </c>
      <c r="H740" s="160">
        <f>IF(H$3&gt;A21taxremlife,A21taxvalue-SUM($F740:G740),IF(A21taxremlife="N/A","n/a",A21taxvalue/A21taxremlife))</f>
        <v>1.1620338790681381E-2</v>
      </c>
      <c r="I740" s="160">
        <f>IF(I$3&gt;A21taxremlife,A21taxvalue-SUM($F740:H740),IF(A21taxremlife="N/A","n/a",A21taxvalue/A21taxremlife))</f>
        <v>1.1620338790681381E-2</v>
      </c>
      <c r="J740" s="160">
        <f>IF(J$3&gt;A21taxremlife,A21taxvalue-SUM($F740:I740),IF(A21taxremlife="N/A","n/a",A21taxvalue/A21taxremlife))</f>
        <v>1.1620338790681381E-2</v>
      </c>
      <c r="K740" s="160">
        <f>IF(K$3&gt;A21taxremlife,A21taxvalue-SUM($F740:J740),IF(A21taxremlife="N/A","n/a",A21taxvalue/A21taxremlife))</f>
        <v>1.1620338790681381E-2</v>
      </c>
      <c r="L740" s="160">
        <f>IF(L$3&gt;A21taxremlife,A21taxvalue-SUM($F740:K740),IF(A21taxremlife="N/A","n/a",A21taxvalue/A21taxremlife))</f>
        <v>1.1620338790681381E-2</v>
      </c>
      <c r="M740" s="160">
        <f>IF(M$3&gt;A21taxremlife,A21taxvalue-SUM($F740:L740),IF(A21taxremlife="N/A","n/a",A21taxvalue/A21taxremlife))</f>
        <v>1.1620338790681381E-2</v>
      </c>
      <c r="N740" s="160">
        <f>IF(N$3&gt;A21taxremlife,A21taxvalue-SUM($F740:M740),IF(A21taxremlife="N/A","n/a",A21taxvalue/A21taxremlife))</f>
        <v>1.1620338790681381E-2</v>
      </c>
      <c r="O740" s="160">
        <f>IF(O$3&gt;A21taxremlife,A21taxvalue-SUM($F740:N740),IF(A21taxremlife="N/A","n/a",A21taxvalue/A21taxremlife))</f>
        <v>1.1620338790681381E-2</v>
      </c>
      <c r="P740" s="160">
        <f>IF(P$3&gt;A21taxremlife,A21taxvalue-SUM($F740:O740),IF(A21taxremlife="N/A","n/a",A21taxvalue/A21taxremlife))</f>
        <v>1.1620338790681381E-2</v>
      </c>
      <c r="Q740" s="160">
        <f>IF(Q$3&gt;A21taxremlife,A21taxvalue-SUM($F740:P740),IF(A21taxremlife="N/A","n/a",A21taxvalue/A21taxremlife))</f>
        <v>1.1620338790681381E-2</v>
      </c>
      <c r="R740" s="160">
        <f>IF(R$3&gt;A21taxremlife,A21taxvalue-SUM($F740:Q740),IF(A21taxremlife="N/A","n/a",A21taxvalue/A21taxremlife))</f>
        <v>1.1620338790681381E-2</v>
      </c>
      <c r="S740" s="160">
        <f>IF(S$3&gt;A21taxremlife,A21taxvalue-SUM($F740:R740),IF(A21taxremlife="N/A","n/a",A21taxvalue/A21taxremlife))</f>
        <v>1.1620338790681381E-2</v>
      </c>
      <c r="T740" s="160">
        <f>IF(T$3&gt;A21taxremlife,A21taxvalue-SUM($F740:S740),IF(A21taxremlife="N/A","n/a",A21taxvalue/A21taxremlife))</f>
        <v>1.1620338790681381E-2</v>
      </c>
      <c r="U740" s="160">
        <f>IF(U$3&gt;A21taxremlife,A21taxvalue-SUM($F740:T740),IF(A21taxremlife="N/A","n/a",A21taxvalue/A21taxremlife))</f>
        <v>1.1620338790681381E-2</v>
      </c>
      <c r="V740" s="160">
        <f>IF(V$3&gt;A21taxremlife,A21taxvalue-SUM($F740:U740),IF(A21taxremlife="N/A","n/a",A21taxvalue/A21taxremlife))</f>
        <v>1.1620338790681381E-2</v>
      </c>
      <c r="W740" s="160">
        <f>IF(W$3&gt;A21taxremlife,A21taxvalue-SUM($F740:V740),IF(A21taxremlife="N/A","n/a",A21taxvalue/A21taxremlife))</f>
        <v>1.1620338790681381E-2</v>
      </c>
      <c r="X740" s="160">
        <f>IF(X$3&gt;A21taxremlife,A21taxvalue-SUM($F740:W740),IF(A21taxremlife="N/A","n/a",A21taxvalue/A21taxremlife))</f>
        <v>1.1620338790681381E-2</v>
      </c>
      <c r="Y740" s="160">
        <f>IF(Y$3&gt;A21taxremlife,A21taxvalue-SUM($F740:X740),IF(A21taxremlife="N/A","n/a",A21taxvalue/A21taxremlife))</f>
        <v>1.1620338790681381E-2</v>
      </c>
      <c r="Z740" s="160">
        <f>IF(Z$3&gt;A21taxremlife,A21taxvalue-SUM($F740:Y740),IF(A21taxremlife="N/A","n/a",A21taxvalue/A21taxremlife))</f>
        <v>1.1620338790681381E-2</v>
      </c>
      <c r="AA740" s="160">
        <f>IF(AA$3&gt;A21taxremlife,A21taxvalue-SUM($F740:Z740),IF(A21taxremlife="N/A","n/a",A21taxvalue/A21taxremlife))</f>
        <v>1.1620338790681381E-2</v>
      </c>
      <c r="AB740" s="160">
        <f>IF(AB$3&gt;A21taxremlife,A21taxvalue-SUM($F740:AA740),IF(A21taxremlife="N/A","n/a",A21taxvalue/A21taxremlife))</f>
        <v>1.1620338790681381E-2</v>
      </c>
      <c r="AC740" s="160">
        <f>IF(AC$3&gt;A21taxremlife,A21taxvalue-SUM($F740:AB740),IF(A21taxremlife="N/A","n/a",A21taxvalue/A21taxremlife))</f>
        <v>1.1620338790681381E-2</v>
      </c>
      <c r="AD740" s="160">
        <f>IF(AD$3&gt;A21taxremlife,A21taxvalue-SUM($F740:AC740),IF(A21taxremlife="N/A","n/a",A21taxvalue/A21taxremlife))</f>
        <v>1.1620338790681381E-2</v>
      </c>
      <c r="AE740" s="160">
        <f>IF(AE$3&gt;A21taxremlife,A21taxvalue-SUM($F740:AD740),IF(A21taxremlife="N/A","n/a",A21taxvalue/A21taxremlife))</f>
        <v>1.1620338790681381E-2</v>
      </c>
      <c r="AF740" s="160">
        <f>IF(AF$3&gt;A21taxremlife,A21taxvalue-SUM($F740:AE740),IF(A21taxremlife="N/A","n/a",A21taxvalue/A21taxremlife))</f>
        <v>1.1620338790681381E-2</v>
      </c>
      <c r="AG740" s="160">
        <f>IF(AG$3&gt;A21taxremlife,A21taxvalue-SUM($F740:AF740),IF(A21taxremlife="N/A","n/a",A21taxvalue/A21taxremlife))</f>
        <v>1.1620338790681381E-2</v>
      </c>
      <c r="AH740" s="160">
        <f>IF(AH$3&gt;A21taxremlife,A21taxvalue-SUM($F740:AG740),IF(A21taxremlife="N/A","n/a",A21taxvalue/A21taxremlife))</f>
        <v>1.1620338790681381E-2</v>
      </c>
      <c r="AI740" s="160">
        <f>IF(AI$3&gt;A21taxremlife,A21taxvalue-SUM($F740:AH740),IF(A21taxremlife="N/A","n/a",A21taxvalue/A21taxremlife))</f>
        <v>1.1620338790681381E-2</v>
      </c>
      <c r="AJ740" s="160">
        <f>IF(AJ$3&gt;A21taxremlife,A21taxvalue-SUM($F740:AI740),IF(A21taxremlife="N/A","n/a",A21taxvalue/A21taxremlife))</f>
        <v>1.1620338790681381E-2</v>
      </c>
      <c r="AK740" s="160">
        <f>IF(AK$3&gt;A21taxremlife,A21taxvalue-SUM($F740:AJ740),IF(A21taxremlife="N/A","n/a",A21taxvalue/A21taxremlife))</f>
        <v>1.1620338790681381E-2</v>
      </c>
      <c r="AL740" s="160">
        <f>IF(AL$3&gt;A21taxremlife,A21taxvalue-SUM($F740:AK740),IF(A21taxremlife="N/A","n/a",A21taxvalue/A21taxremlife))</f>
        <v>1.1620338790681381E-2</v>
      </c>
      <c r="AM740" s="160">
        <f>IF(AM$3&gt;A21taxremlife,A21taxvalue-SUM($F740:AL740),IF(A21taxremlife="N/A","n/a",A21taxvalue/A21taxremlife))</f>
        <v>1.1620338790681381E-2</v>
      </c>
      <c r="AN740" s="160">
        <f>IF(AN$3&gt;A21taxremlife,A21taxvalue-SUM($F740:AM740),IF(A21taxremlife="N/A","n/a",A21taxvalue/A21taxremlife))</f>
        <v>1.1620338790681381E-2</v>
      </c>
      <c r="AO740" s="160">
        <f>IF(AO$3&gt;A21taxremlife,A21taxvalue-SUM($F740:AN740),IF(A21taxremlife="N/A","n/a",A21taxvalue/A21taxremlife))</f>
        <v>1.1620338790681381E-2</v>
      </c>
      <c r="AP740" s="160">
        <f>IF(AP$3&gt;A21taxremlife,A21taxvalue-SUM($F740:AO740),IF(A21taxremlife="N/A","n/a",A21taxvalue/A21taxremlife))</f>
        <v>1.1620338790681381E-2</v>
      </c>
      <c r="AQ740" s="160">
        <f>IF(AQ$3&gt;A21taxremlife,A21taxvalue-SUM($F740:AP740),IF(A21taxremlife="N/A","n/a",A21taxvalue/A21taxremlife))</f>
        <v>1.1620338790681381E-2</v>
      </c>
      <c r="AR740" s="160">
        <f>IF(AR$3&gt;A21taxremlife,A21taxvalue-SUM($F740:AQ740),IF(A21taxremlife="N/A","n/a",A21taxvalue/A21taxremlife))</f>
        <v>1.1620338790681381E-2</v>
      </c>
      <c r="AS740" s="160">
        <f>IF(AS$3&gt;A21taxremlife,A21taxvalue-SUM($F740:AR740),IF(A21taxremlife="N/A","n/a",A21taxvalue/A21taxremlife))</f>
        <v>1.1620338790681381E-2</v>
      </c>
      <c r="AT740" s="160">
        <f>IF(AT$3&gt;A21taxremlife,A21taxvalue-SUM($F740:AS740),IF(A21taxremlife="N/A","n/a",A21taxvalue/A21taxremlife))</f>
        <v>1.1620338790681381E-2</v>
      </c>
      <c r="AU740" s="160">
        <f>IF(AU$3&gt;A21taxremlife,A21taxvalue-SUM($F740:AT740),IF(A21taxremlife="N/A","n/a",A21taxvalue/A21taxremlife))</f>
        <v>1.1620338790681381E-2</v>
      </c>
      <c r="AV740" s="160">
        <f>IF(AV$3&gt;A21taxremlife,A21taxvalue-SUM($F740:AU740),IF(A21taxremlife="N/A","n/a",A21taxvalue/A21taxremlife))</f>
        <v>1.1620338790681381E-2</v>
      </c>
      <c r="AW740" s="160">
        <f>IF(AW$3&gt;A21taxremlife,A21taxvalue-SUM($F740:AV740),IF(A21taxremlife="N/A","n/a",A21taxvalue/A21taxremlife))</f>
        <v>1.1620338790681381E-2</v>
      </c>
      <c r="AX740" s="160">
        <f>IF(AX$3&gt;A21taxremlife,A21taxvalue-SUM($F740:AW740),IF(A21taxremlife="N/A","n/a",A21taxvalue/A21taxremlife))</f>
        <v>4.9752838999366777E-3</v>
      </c>
      <c r="AY740" s="160">
        <f>IF(AY$3&gt;A21taxremlife,A21taxvalue-SUM($F740:AX740),IF(A21taxremlife="N/A","n/a",A21taxvalue/A21taxremlife))</f>
        <v>0</v>
      </c>
      <c r="AZ740" s="160">
        <f>IF(AZ$3&gt;A21taxremlife,A21taxvalue-SUM($F740:AY740),IF(A21taxremlife="N/A","n/a",A21taxvalue/A21taxremlife))</f>
        <v>0</v>
      </c>
      <c r="BA740" s="160">
        <f>IF(BA$3&gt;A21taxremlife,A21taxvalue-SUM($F740:AZ740),IF(A21taxremlife="N/A","n/a",A21taxvalue/A21taxremlife))</f>
        <v>0</v>
      </c>
      <c r="BB740" s="160">
        <f>IF(BB$3&gt;A21taxremlife,A21taxvalue-SUM($F740:BA740),IF(A21taxremlife="N/A","n/a",A21taxvalue/A21taxremlife))</f>
        <v>0</v>
      </c>
      <c r="BC740" s="160">
        <f>IF(BC$3&gt;A21taxremlife,A21taxvalue-SUM($F740:BB740),IF(A21taxremlife="N/A","n/a",A21taxvalue/A21taxremlife))</f>
        <v>0</v>
      </c>
      <c r="BD740" s="160">
        <f>IF(BD$3&gt;A21taxremlife,A21taxvalue-SUM($F740:BC740),IF(A21taxremlife="N/A","n/a",A21taxvalue/A21taxremlife))</f>
        <v>0</v>
      </c>
      <c r="BE740" s="160">
        <f>IF(BE$3&gt;A21taxremlife,A21taxvalue-SUM($F740:BD740),IF(A21taxremlife="N/A","n/a",A21taxvalue/A21taxremlife))</f>
        <v>0</v>
      </c>
      <c r="BF740" s="160">
        <f>IF(BF$3&gt;A21taxremlife,A21taxvalue-SUM($F740:BE740),IF(A21taxremlife="N/A","n/a",A21taxvalue/A21taxremlife))</f>
        <v>0</v>
      </c>
      <c r="BG740" s="160">
        <f>IF(BG$3&gt;A21taxremlife,A21taxvalue-SUM($F740:BF740),IF(A21taxremlife="N/A","n/a",A21taxvalue/A21taxremlife))</f>
        <v>0</v>
      </c>
      <c r="BH740" s="160">
        <f>IF(BH$3&gt;A21taxremlife,A21taxvalue-SUM($F740:BG740),IF(A21taxremlife="N/A","n/a",A21taxvalue/A21taxremlife))</f>
        <v>0</v>
      </c>
      <c r="BI740" s="160">
        <f>IF(BI$3&gt;A21taxremlife,A21taxvalue-SUM($F740:BH740),IF(A21taxremlife="N/A","n/a",A21taxvalue/A21taxremlife))</f>
        <v>0</v>
      </c>
      <c r="BJ740" s="19"/>
      <c r="BK740" s="19"/>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s="5" customFormat="1" hidden="1" outlineLevel="2" x14ac:dyDescent="0.2">
      <c r="A741" s="19"/>
      <c r="B741" s="19"/>
      <c r="C741" s="35"/>
      <c r="D741" s="469" t="s">
        <v>71</v>
      </c>
      <c r="E741" s="281">
        <v>0</v>
      </c>
      <c r="F741" s="37"/>
      <c r="G741" s="161"/>
      <c r="H741" s="161"/>
      <c r="I741" s="161"/>
      <c r="J741" s="161"/>
      <c r="K741" s="161"/>
      <c r="L741" s="161"/>
      <c r="M741" s="161"/>
      <c r="N741" s="161"/>
      <c r="O741" s="161"/>
      <c r="P741" s="161"/>
      <c r="Q741" s="161"/>
      <c r="R741" s="161"/>
      <c r="S741" s="161"/>
      <c r="T741" s="161"/>
      <c r="U741" s="161"/>
      <c r="V741" s="161"/>
      <c r="W741" s="161"/>
      <c r="X741" s="161"/>
      <c r="Y741" s="161"/>
      <c r="Z741" s="161"/>
      <c r="AA741" s="161"/>
      <c r="AB741" s="161"/>
      <c r="AC741" s="161"/>
      <c r="AD741" s="161"/>
      <c r="AE741" s="161"/>
      <c r="AF741" s="161"/>
      <c r="AG741" s="161"/>
      <c r="AH741" s="161"/>
      <c r="AI741" s="161"/>
      <c r="AJ741" s="161"/>
      <c r="AK741" s="161"/>
      <c r="AL741" s="161"/>
      <c r="AM741" s="161"/>
      <c r="AN741" s="161"/>
      <c r="AO741" s="161"/>
      <c r="AP741" s="161"/>
      <c r="AQ741" s="161"/>
      <c r="AR741" s="161"/>
      <c r="AS741" s="161"/>
      <c r="AT741" s="161"/>
      <c r="AU741" s="161"/>
      <c r="AV741" s="161"/>
      <c r="AW741" s="161"/>
      <c r="AX741" s="161"/>
      <c r="AY741" s="161"/>
      <c r="AZ741" s="161"/>
      <c r="BA741" s="161"/>
      <c r="BB741" s="161"/>
      <c r="BC741" s="161"/>
      <c r="BD741" s="161"/>
      <c r="BE741" s="161"/>
      <c r="BF741" s="161"/>
      <c r="BG741" s="161"/>
      <c r="BH741" s="161"/>
      <c r="BI741" s="161"/>
      <c r="BJ741" s="19"/>
      <c r="BK741" s="19"/>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s="5" customFormat="1" hidden="1" outlineLevel="2" x14ac:dyDescent="0.2">
      <c r="A742" s="19"/>
      <c r="B742" s="19"/>
      <c r="C742" s="35"/>
      <c r="D742" s="469"/>
      <c r="E742" s="281">
        <v>1</v>
      </c>
      <c r="F742" s="37"/>
      <c r="G742" s="304"/>
      <c r="H742" s="161">
        <f>IF(A21taxstdlife="n/a","n/a",IF(H$3&gt;(A21taxstdlife+$E742),((Input!$G$163+Input!$G$129)*$G$7)-SUM($G742:G742),((Input!$G$163+Input!$G$129)*$G$7)/A21taxstdlife))</f>
        <v>0</v>
      </c>
      <c r="I742" s="161">
        <f>IF(A21taxstdlife="n/a","n/a",IF(I$3&gt;(A21taxstdlife+$E742),((Input!$G$163+Input!$G$129)*$G$7)-SUM($G742:H742),((Input!$G$163+Input!$G$129)*$G$7)/A21taxstdlife))</f>
        <v>0</v>
      </c>
      <c r="J742" s="161">
        <f>IF(A21taxstdlife="n/a","n/a",IF(J$3&gt;(A21taxstdlife+$E742),((Input!$G$163+Input!$G$129)*$G$7)-SUM($G742:I742),((Input!$G$163+Input!$G$129)*$G$7)/A21taxstdlife))</f>
        <v>0</v>
      </c>
      <c r="K742" s="161">
        <f>IF(A21taxstdlife="n/a","n/a",IF(K$3&gt;(A21taxstdlife+$E742),((Input!$G$163+Input!$G$129)*$G$7)-SUM($G742:J742),((Input!$G$163+Input!$G$129)*$G$7)/A21taxstdlife))</f>
        <v>0</v>
      </c>
      <c r="L742" s="161">
        <f>IF(A21taxstdlife="n/a","n/a",IF(L$3&gt;(A21taxstdlife+$E742),((Input!$G$163+Input!$G$129)*$G$7)-SUM($G742:K742),((Input!$G$163+Input!$G$129)*$G$7)/A21taxstdlife))</f>
        <v>0</v>
      </c>
      <c r="M742" s="161">
        <f>IF(A21taxstdlife="n/a","n/a",IF(M$3&gt;(A21taxstdlife+$E742),((Input!$G$163+Input!$G$129)*$G$7)-SUM($G742:L742),((Input!$G$163+Input!$G$129)*$G$7)/A21taxstdlife))</f>
        <v>0</v>
      </c>
      <c r="N742" s="161">
        <f>IF(A21taxstdlife="n/a","n/a",IF(N$3&gt;(A21taxstdlife+$E742),((Input!$G$163+Input!$G$129)*$G$7)-SUM($G742:M742),((Input!$G$163+Input!$G$129)*$G$7)/A21taxstdlife))</f>
        <v>0</v>
      </c>
      <c r="O742" s="161">
        <f>IF(A21taxstdlife="n/a","n/a",IF(O$3&gt;(A21taxstdlife+$E742),((Input!$G$163+Input!$G$129)*$G$7)-SUM($G742:N742),((Input!$G$163+Input!$G$129)*$G$7)/A21taxstdlife))</f>
        <v>0</v>
      </c>
      <c r="P742" s="161">
        <f>IF(A21taxstdlife="n/a","n/a",IF(P$3&gt;(A21taxstdlife+$E742),((Input!$G$163+Input!$G$129)*$G$7)-SUM($G742:O742),((Input!$G$163+Input!$G$129)*$G$7)/A21taxstdlife))</f>
        <v>0</v>
      </c>
      <c r="Q742" s="161">
        <f>IF(A21taxstdlife="n/a","n/a",IF(Q$3&gt;(A21taxstdlife+$E742),((Input!$G$163+Input!$G$129)*$G$7)-SUM($G742:P742),((Input!$G$163+Input!$G$129)*$G$7)/A21taxstdlife))</f>
        <v>0</v>
      </c>
      <c r="R742" s="161">
        <f>IF(A21taxstdlife="n/a","n/a",IF(R$3&gt;(A21taxstdlife+$E742),((Input!$G$163+Input!$G$129)*$G$7)-SUM($G742:Q742),((Input!$G$163+Input!$G$129)*$G$7)/A21taxstdlife))</f>
        <v>0</v>
      </c>
      <c r="S742" s="161">
        <f>IF(A21taxstdlife="n/a","n/a",IF(S$3&gt;(A21taxstdlife+$E742),((Input!$G$163+Input!$G$129)*$G$7)-SUM($G742:R742),((Input!$G$163+Input!$G$129)*$G$7)/A21taxstdlife))</f>
        <v>0</v>
      </c>
      <c r="T742" s="161">
        <f>IF(A21taxstdlife="n/a","n/a",IF(T$3&gt;(A21taxstdlife+$E742),((Input!$G$163+Input!$G$129)*$G$7)-SUM($G742:S742),((Input!$G$163+Input!$G$129)*$G$7)/A21taxstdlife))</f>
        <v>0</v>
      </c>
      <c r="U742" s="161">
        <f>IF(A21taxstdlife="n/a","n/a",IF(U$3&gt;(A21taxstdlife+$E742),((Input!$G$163+Input!$G$129)*$G$7)-SUM($G742:T742),((Input!$G$163+Input!$G$129)*$G$7)/A21taxstdlife))</f>
        <v>0</v>
      </c>
      <c r="V742" s="161">
        <f>IF(A21taxstdlife="n/a","n/a",IF(V$3&gt;(A21taxstdlife+$E742),((Input!$G$163+Input!$G$129)*$G$7)-SUM($G742:U742),((Input!$G$163+Input!$G$129)*$G$7)/A21taxstdlife))</f>
        <v>0</v>
      </c>
      <c r="W742" s="161">
        <f>IF(A21taxstdlife="n/a","n/a",IF(W$3&gt;(A21taxstdlife+$E742),((Input!$G$163+Input!$G$129)*$G$7)-SUM($G742:V742),((Input!$G$163+Input!$G$129)*$G$7)/A21taxstdlife))</f>
        <v>0</v>
      </c>
      <c r="X742" s="161">
        <f>IF(A21taxstdlife="n/a","n/a",IF(X$3&gt;(A21taxstdlife+$E742),((Input!$G$163+Input!$G$129)*$G$7)-SUM($G742:W742),((Input!$G$163+Input!$G$129)*$G$7)/A21taxstdlife))</f>
        <v>0</v>
      </c>
      <c r="Y742" s="161">
        <f>IF(A21taxstdlife="n/a","n/a",IF(Y$3&gt;(A21taxstdlife+$E742),((Input!$G$163+Input!$G$129)*$G$7)-SUM($G742:X742),((Input!$G$163+Input!$G$129)*$G$7)/A21taxstdlife))</f>
        <v>0</v>
      </c>
      <c r="Z742" s="161">
        <f>IF(A21taxstdlife="n/a","n/a",IF(Z$3&gt;(A21taxstdlife+$E742),((Input!$G$163+Input!$G$129)*$G$7)-SUM($G742:Y742),((Input!$G$163+Input!$G$129)*$G$7)/A21taxstdlife))</f>
        <v>0</v>
      </c>
      <c r="AA742" s="161">
        <f>IF(A21taxstdlife="n/a","n/a",IF(AA$3&gt;(A21taxstdlife+$E742),((Input!$G$163+Input!$G$129)*$G$7)-SUM($G742:Z742),((Input!$G$163+Input!$G$129)*$G$7)/A21taxstdlife))</f>
        <v>0</v>
      </c>
      <c r="AB742" s="161">
        <f>IF(A21taxstdlife="n/a","n/a",IF(AB$3&gt;(A21taxstdlife+$E742),((Input!$G$163+Input!$G$129)*$G$7)-SUM($G742:AA742),((Input!$G$163+Input!$G$129)*$G$7)/A21taxstdlife))</f>
        <v>0</v>
      </c>
      <c r="AC742" s="161">
        <f>IF(A21taxstdlife="n/a","n/a",IF(AC$3&gt;(A21taxstdlife+$E742),((Input!$G$163+Input!$G$129)*$G$7)-SUM($G742:AB742),((Input!$G$163+Input!$G$129)*$G$7)/A21taxstdlife))</f>
        <v>0</v>
      </c>
      <c r="AD742" s="161">
        <f>IF(A21taxstdlife="n/a","n/a",IF(AD$3&gt;(A21taxstdlife+$E742),((Input!$G$163+Input!$G$129)*$G$7)-SUM($G742:AC742),((Input!$G$163+Input!$G$129)*$G$7)/A21taxstdlife))</f>
        <v>0</v>
      </c>
      <c r="AE742" s="161">
        <f>IF(A21taxstdlife="n/a","n/a",IF(AE$3&gt;(A21taxstdlife+$E742),((Input!$G$163+Input!$G$129)*$G$7)-SUM($G742:AD742),((Input!$G$163+Input!$G$129)*$G$7)/A21taxstdlife))</f>
        <v>0</v>
      </c>
      <c r="AF742" s="161">
        <f>IF(A21taxstdlife="n/a","n/a",IF(AF$3&gt;(A21taxstdlife+$E742),((Input!$G$163+Input!$G$129)*$G$7)-SUM($G742:AE742),((Input!$G$163+Input!$G$129)*$G$7)/A21taxstdlife))</f>
        <v>0</v>
      </c>
      <c r="AG742" s="161">
        <f>IF(A21taxstdlife="n/a","n/a",IF(AG$3&gt;(A21taxstdlife+$E742),((Input!$G$163+Input!$G$129)*$G$7)-SUM($G742:AF742),((Input!$G$163+Input!$G$129)*$G$7)/A21taxstdlife))</f>
        <v>0</v>
      </c>
      <c r="AH742" s="161">
        <f>IF(A21taxstdlife="n/a","n/a",IF(AH$3&gt;(A21taxstdlife+$E742),((Input!$G$163+Input!$G$129)*$G$7)-SUM($G742:AG742),((Input!$G$163+Input!$G$129)*$G$7)/A21taxstdlife))</f>
        <v>0</v>
      </c>
      <c r="AI742" s="161">
        <f>IF(A21taxstdlife="n/a","n/a",IF(AI$3&gt;(A21taxstdlife+$E742),((Input!$G$163+Input!$G$129)*$G$7)-SUM($G742:AH742),((Input!$G$163+Input!$G$129)*$G$7)/A21taxstdlife))</f>
        <v>0</v>
      </c>
      <c r="AJ742" s="161">
        <f>IF(A21taxstdlife="n/a","n/a",IF(AJ$3&gt;(A21taxstdlife+$E742),((Input!$G$163+Input!$G$129)*$G$7)-SUM($G742:AI742),((Input!$G$163+Input!$G$129)*$G$7)/A21taxstdlife))</f>
        <v>0</v>
      </c>
      <c r="AK742" s="161">
        <f>IF(A21taxstdlife="n/a","n/a",IF(AK$3&gt;(A21taxstdlife+$E742),((Input!$G$163+Input!$G$129)*$G$7)-SUM($G742:AJ742),((Input!$G$163+Input!$G$129)*$G$7)/A21taxstdlife))</f>
        <v>0</v>
      </c>
      <c r="AL742" s="161">
        <f>IF(A21taxstdlife="n/a","n/a",IF(AL$3&gt;(A21taxstdlife+$E742),((Input!$G$163+Input!$G$129)*$G$7)-SUM($G742:AK742),((Input!$G$163+Input!$G$129)*$G$7)/A21taxstdlife))</f>
        <v>0</v>
      </c>
      <c r="AM742" s="161">
        <f>IF(A21taxstdlife="n/a","n/a",IF(AM$3&gt;(A21taxstdlife+$E742),((Input!$G$163+Input!$G$129)*$G$7)-SUM($G742:AL742),((Input!$G$163+Input!$G$129)*$G$7)/A21taxstdlife))</f>
        <v>0</v>
      </c>
      <c r="AN742" s="161">
        <f>IF(A21taxstdlife="n/a","n/a",IF(AN$3&gt;(A21taxstdlife+$E742),((Input!$G$163+Input!$G$129)*$G$7)-SUM($G742:AM742),((Input!$G$163+Input!$G$129)*$G$7)/A21taxstdlife))</f>
        <v>0</v>
      </c>
      <c r="AO742" s="161">
        <f>IF(A21taxstdlife="n/a","n/a",IF(AO$3&gt;(A21taxstdlife+$E742),((Input!$G$163+Input!$G$129)*$G$7)-SUM($G742:AN742),((Input!$G$163+Input!$G$129)*$G$7)/A21taxstdlife))</f>
        <v>0</v>
      </c>
      <c r="AP742" s="161">
        <f>IF(A21taxstdlife="n/a","n/a",IF(AP$3&gt;(A21taxstdlife+$E742),((Input!$G$163+Input!$G$129)*$G$7)-SUM($G742:AO742),((Input!$G$163+Input!$G$129)*$G$7)/A21taxstdlife))</f>
        <v>0</v>
      </c>
      <c r="AQ742" s="161">
        <f>IF(A21taxstdlife="n/a","n/a",IF(AQ$3&gt;(A21taxstdlife+$E742),((Input!$G$163+Input!$G$129)*$G$7)-SUM($G742:AP742),((Input!$G$163+Input!$G$129)*$G$7)/A21taxstdlife))</f>
        <v>0</v>
      </c>
      <c r="AR742" s="161">
        <f>IF(A21taxstdlife="n/a","n/a",IF(AR$3&gt;(A21taxstdlife+$E742),((Input!$G$163+Input!$G$129)*$G$7)-SUM($G742:AQ742),((Input!$G$163+Input!$G$129)*$G$7)/A21taxstdlife))</f>
        <v>0</v>
      </c>
      <c r="AS742" s="161">
        <f>IF(A21taxstdlife="n/a","n/a",IF(AS$3&gt;(A21taxstdlife+$E742),((Input!$G$163+Input!$G$129)*$G$7)-SUM($G742:AR742),((Input!$G$163+Input!$G$129)*$G$7)/A21taxstdlife))</f>
        <v>0</v>
      </c>
      <c r="AT742" s="161">
        <f>IF(A21taxstdlife="n/a","n/a",IF(AT$3&gt;(A21taxstdlife+$E742),((Input!$G$163+Input!$G$129)*$G$7)-SUM($G742:AS742),((Input!$G$163+Input!$G$129)*$G$7)/A21taxstdlife))</f>
        <v>0</v>
      </c>
      <c r="AU742" s="161">
        <f>IF(A21taxstdlife="n/a","n/a",IF(AU$3&gt;(A21taxstdlife+$E742),((Input!$G$163+Input!$G$129)*$G$7)-SUM($G742:AT742),((Input!$G$163+Input!$G$129)*$G$7)/A21taxstdlife))</f>
        <v>0</v>
      </c>
      <c r="AV742" s="161">
        <f>IF(A21taxstdlife="n/a","n/a",IF(AV$3&gt;(A21taxstdlife+$E742),((Input!$G$163+Input!$G$129)*$G$7)-SUM($G742:AU742),((Input!$G$163+Input!$G$129)*$G$7)/A21taxstdlife))</f>
        <v>0</v>
      </c>
      <c r="AW742" s="161">
        <f>IF(A21taxstdlife="n/a","n/a",IF(AW$3&gt;(A21taxstdlife+$E742),((Input!$G$163+Input!$G$129)*$G$7)-SUM($G742:AV742),((Input!$G$163+Input!$G$129)*$G$7)/A21taxstdlife))</f>
        <v>0</v>
      </c>
      <c r="AX742" s="161">
        <f>IF(A21taxstdlife="n/a","n/a",IF(AX$3&gt;(A21taxstdlife+$E742),((Input!$G$163+Input!$G$129)*$G$7)-SUM($G742:AW742),((Input!$G$163+Input!$G$129)*$G$7)/A21taxstdlife))</f>
        <v>0</v>
      </c>
      <c r="AY742" s="161">
        <f>IF(A21taxstdlife="n/a","n/a",IF(AY$3&gt;(A21taxstdlife+$E742),((Input!$G$163+Input!$G$129)*$G$7)-SUM($G742:AX742),((Input!$G$163+Input!$G$129)*$G$7)/A21taxstdlife))</f>
        <v>0</v>
      </c>
      <c r="AZ742" s="161">
        <f>IF(A21taxstdlife="n/a","n/a",IF(AZ$3&gt;(A21taxstdlife+$E742),((Input!$G$163+Input!$G$129)*$G$7)-SUM($G742:AY742),((Input!$G$163+Input!$G$129)*$G$7)/A21taxstdlife))</f>
        <v>0</v>
      </c>
      <c r="BA742" s="161">
        <f>IF(A21taxstdlife="n/a","n/a",IF(BA$3&gt;(A21taxstdlife+$E742),((Input!$G$163+Input!$G$129)*$G$7)-SUM($G742:AZ742),((Input!$G$163+Input!$G$129)*$G$7)/A21taxstdlife))</f>
        <v>0</v>
      </c>
      <c r="BB742" s="161">
        <f>IF(A21taxstdlife="n/a","n/a",IF(BB$3&gt;(A21taxstdlife+$E742),((Input!$G$163+Input!$G$129)*$G$7)-SUM($G742:BA742),((Input!$G$163+Input!$G$129)*$G$7)/A21taxstdlife))</f>
        <v>0</v>
      </c>
      <c r="BC742" s="161">
        <f>IF(A21taxstdlife="n/a","n/a",IF(BC$3&gt;(A21taxstdlife+$E742),((Input!$G$163+Input!$G$129)*$G$7)-SUM($G742:BB742),((Input!$G$163+Input!$G$129)*$G$7)/A21taxstdlife))</f>
        <v>0</v>
      </c>
      <c r="BD742" s="161">
        <f>IF(A21taxstdlife="n/a","n/a",IF(BD$3&gt;(A21taxstdlife+$E742),((Input!$G$163+Input!$G$129)*$G$7)-SUM($G742:BC742),((Input!$G$163+Input!$G$129)*$G$7)/A21taxstdlife))</f>
        <v>0</v>
      </c>
      <c r="BE742" s="161">
        <f>IF(A21taxstdlife="n/a","n/a",IF(BE$3&gt;(A21taxstdlife+$E742),((Input!$G$163+Input!$G$129)*$G$7)-SUM($G742:BD742),((Input!$G$163+Input!$G$129)*$G$7)/A21taxstdlife))</f>
        <v>0</v>
      </c>
      <c r="BF742" s="161">
        <f>IF(A21taxstdlife="n/a","n/a",IF(BF$3&gt;(A21taxstdlife+$E742),((Input!$G$163+Input!$G$129)*$G$7)-SUM($G742:BE742),((Input!$G$163+Input!$G$129)*$G$7)/A21taxstdlife))</f>
        <v>0</v>
      </c>
      <c r="BG742" s="161">
        <f>IF(A21taxstdlife="n/a","n/a",IF(BG$3&gt;(A21taxstdlife+$E742),((Input!$G$163+Input!$G$129)*$G$7)-SUM($G742:BF742),((Input!$G$163+Input!$G$129)*$G$7)/A21taxstdlife))</f>
        <v>0</v>
      </c>
      <c r="BH742" s="161">
        <f>IF(A21taxstdlife="n/a","n/a",IF(BH$3&gt;(A21taxstdlife+$E742),((Input!$G$163+Input!$G$129)*$G$7)-SUM($G742:BG742),((Input!$G$163+Input!$G$129)*$G$7)/A21taxstdlife))</f>
        <v>0</v>
      </c>
      <c r="BI742" s="161">
        <f>IF(A21taxstdlife="n/a","n/a",IF(BI$3&gt;(A21taxstdlife+$E742),((Input!$G$163+Input!$G$129)*$G$7)-SUM($G742:BH742),((Input!$G$163+Input!$G$129)*$G$7)/A21taxstdlife))</f>
        <v>0</v>
      </c>
      <c r="BJ742" s="19"/>
      <c r="BK742" s="19"/>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s="5" customFormat="1" hidden="1" outlineLevel="2" x14ac:dyDescent="0.2">
      <c r="A743" s="19"/>
      <c r="B743" s="19"/>
      <c r="C743" s="35"/>
      <c r="D743" s="469"/>
      <c r="E743" s="281">
        <v>2</v>
      </c>
      <c r="F743" s="37"/>
      <c r="G743" s="305"/>
      <c r="H743" s="306"/>
      <c r="I743" s="161">
        <f>IF(A21taxstdlife="n/a","n/a",IF(I$3&gt;(A21taxstdlife+$E743),((Input!$H$163+Input!$H$129)*$H$7)-SUM($H743:H743),((Input!$H$163+Input!$H$129)*$H$7)/A21taxstdlife))</f>
        <v>0</v>
      </c>
      <c r="J743" s="161">
        <f>IF(A21taxstdlife="n/a","n/a",IF(J$3&gt;(A21taxstdlife+$E743),((Input!$H$163+Input!$H$129)*$H$7)-SUM($H743:I743),((Input!$H$163+Input!$H$129)*$H$7)/A21taxstdlife))</f>
        <v>0</v>
      </c>
      <c r="K743" s="161">
        <f>IF(A21taxstdlife="n/a","n/a",IF(K$3&gt;(A21taxstdlife+$E743),((Input!$H$163+Input!$H$129)*$H$7)-SUM($H743:J743),((Input!$H$163+Input!$H$129)*$H$7)/A21taxstdlife))</f>
        <v>0</v>
      </c>
      <c r="L743" s="161">
        <f>IF(A21taxstdlife="n/a","n/a",IF(L$3&gt;(A21taxstdlife+$E743),((Input!$H$163+Input!$H$129)*$H$7)-SUM($H743:K743),((Input!$H$163+Input!$H$129)*$H$7)/A21taxstdlife))</f>
        <v>0</v>
      </c>
      <c r="M743" s="161">
        <f>IF(A21taxstdlife="n/a","n/a",IF(M$3&gt;(A21taxstdlife+$E743),((Input!$H$163+Input!$H$129)*$H$7)-SUM($H743:L743),((Input!$H$163+Input!$H$129)*$H$7)/A21taxstdlife))</f>
        <v>0</v>
      </c>
      <c r="N743" s="161">
        <f>IF(A21taxstdlife="n/a","n/a",IF(N$3&gt;(A21taxstdlife+$E743),((Input!$H$163+Input!$H$129)*$H$7)-SUM($H743:M743),((Input!$H$163+Input!$H$129)*$H$7)/A21taxstdlife))</f>
        <v>0</v>
      </c>
      <c r="O743" s="161">
        <f>IF(A21taxstdlife="n/a","n/a",IF(O$3&gt;(A21taxstdlife+$E743),((Input!$H$163+Input!$H$129)*$H$7)-SUM($H743:N743),((Input!$H$163+Input!$H$129)*$H$7)/A21taxstdlife))</f>
        <v>0</v>
      </c>
      <c r="P743" s="161">
        <f>IF(A21taxstdlife="n/a","n/a",IF(P$3&gt;(A21taxstdlife+$E743),((Input!$H$163+Input!$H$129)*$H$7)-SUM($H743:O743),((Input!$H$163+Input!$H$129)*$H$7)/A21taxstdlife))</f>
        <v>0</v>
      </c>
      <c r="Q743" s="161">
        <f>IF(A21taxstdlife="n/a","n/a",IF(Q$3&gt;(A21taxstdlife+$E743),((Input!$H$163+Input!$H$129)*$H$7)-SUM($H743:P743),((Input!$H$163+Input!$H$129)*$H$7)/A21taxstdlife))</f>
        <v>0</v>
      </c>
      <c r="R743" s="161">
        <f>IF(A21taxstdlife="n/a","n/a",IF(R$3&gt;(A21taxstdlife+$E743),((Input!$H$163+Input!$H$129)*$H$7)-SUM($H743:Q743),((Input!$H$163+Input!$H$129)*$H$7)/A21taxstdlife))</f>
        <v>0</v>
      </c>
      <c r="S743" s="161">
        <f>IF(A21taxstdlife="n/a","n/a",IF(S$3&gt;(A21taxstdlife+$E743),((Input!$H$163+Input!$H$129)*$H$7)-SUM($H743:R743),((Input!$H$163+Input!$H$129)*$H$7)/A21taxstdlife))</f>
        <v>0</v>
      </c>
      <c r="T743" s="161">
        <f>IF(A21taxstdlife="n/a","n/a",IF(T$3&gt;(A21taxstdlife+$E743),((Input!$H$163+Input!$H$129)*$H$7)-SUM($H743:S743),((Input!$H$163+Input!$H$129)*$H$7)/A21taxstdlife))</f>
        <v>0</v>
      </c>
      <c r="U743" s="161">
        <f>IF(A21taxstdlife="n/a","n/a",IF(U$3&gt;(A21taxstdlife+$E743),((Input!$H$163+Input!$H$129)*$H$7)-SUM($H743:T743),((Input!$H$163+Input!$H$129)*$H$7)/A21taxstdlife))</f>
        <v>0</v>
      </c>
      <c r="V743" s="161">
        <f>IF(A21taxstdlife="n/a","n/a",IF(V$3&gt;(A21taxstdlife+$E743),((Input!$H$163+Input!$H$129)*$H$7)-SUM($H743:U743),((Input!$H$163+Input!$H$129)*$H$7)/A21taxstdlife))</f>
        <v>0</v>
      </c>
      <c r="W743" s="161">
        <f>IF(A21taxstdlife="n/a","n/a",IF(W$3&gt;(A21taxstdlife+$E743),((Input!$H$163+Input!$H$129)*$H$7)-SUM($H743:V743),((Input!$H$163+Input!$H$129)*$H$7)/A21taxstdlife))</f>
        <v>0</v>
      </c>
      <c r="X743" s="161">
        <f>IF(A21taxstdlife="n/a","n/a",IF(X$3&gt;(A21taxstdlife+$E743),((Input!$H$163+Input!$H$129)*$H$7)-SUM($H743:W743),((Input!$H$163+Input!$H$129)*$H$7)/A21taxstdlife))</f>
        <v>0</v>
      </c>
      <c r="Y743" s="161">
        <f>IF(A21taxstdlife="n/a","n/a",IF(Y$3&gt;(A21taxstdlife+$E743),((Input!$H$163+Input!$H$129)*$H$7)-SUM($H743:X743),((Input!$H$163+Input!$H$129)*$H$7)/A21taxstdlife))</f>
        <v>0</v>
      </c>
      <c r="Z743" s="161">
        <f>IF(A21taxstdlife="n/a","n/a",IF(Z$3&gt;(A21taxstdlife+$E743),((Input!$H$163+Input!$H$129)*$H$7)-SUM($H743:Y743),((Input!$H$163+Input!$H$129)*$H$7)/A21taxstdlife))</f>
        <v>0</v>
      </c>
      <c r="AA743" s="161">
        <f>IF(A21taxstdlife="n/a","n/a",IF(AA$3&gt;(A21taxstdlife+$E743),((Input!$H$163+Input!$H$129)*$H$7)-SUM($H743:Z743),((Input!$H$163+Input!$H$129)*$H$7)/A21taxstdlife))</f>
        <v>0</v>
      </c>
      <c r="AB743" s="161">
        <f>IF(A21taxstdlife="n/a","n/a",IF(AB$3&gt;(A21taxstdlife+$E743),((Input!$H$163+Input!$H$129)*$H$7)-SUM($H743:AA743),((Input!$H$163+Input!$H$129)*$H$7)/A21taxstdlife))</f>
        <v>0</v>
      </c>
      <c r="AC743" s="161">
        <f>IF(A21taxstdlife="n/a","n/a",IF(AC$3&gt;(A21taxstdlife+$E743),((Input!$H$163+Input!$H$129)*$H$7)-SUM($H743:AB743),((Input!$H$163+Input!$H$129)*$H$7)/A21taxstdlife))</f>
        <v>0</v>
      </c>
      <c r="AD743" s="161">
        <f>IF(A21taxstdlife="n/a","n/a",IF(AD$3&gt;(A21taxstdlife+$E743),((Input!$H$163+Input!$H$129)*$H$7)-SUM($H743:AC743),((Input!$H$163+Input!$H$129)*$H$7)/A21taxstdlife))</f>
        <v>0</v>
      </c>
      <c r="AE743" s="161">
        <f>IF(A21taxstdlife="n/a","n/a",IF(AE$3&gt;(A21taxstdlife+$E743),((Input!$H$163+Input!$H$129)*$H$7)-SUM($H743:AD743),((Input!$H$163+Input!$H$129)*$H$7)/A21taxstdlife))</f>
        <v>0</v>
      </c>
      <c r="AF743" s="161">
        <f>IF(A21taxstdlife="n/a","n/a",IF(AF$3&gt;(A21taxstdlife+$E743),((Input!$H$163+Input!$H$129)*$H$7)-SUM($H743:AE743),((Input!$H$163+Input!$H$129)*$H$7)/A21taxstdlife))</f>
        <v>0</v>
      </c>
      <c r="AG743" s="161">
        <f>IF(A21taxstdlife="n/a","n/a",IF(AG$3&gt;(A21taxstdlife+$E743),((Input!$H$163+Input!$H$129)*$H$7)-SUM($H743:AF743),((Input!$H$163+Input!$H$129)*$H$7)/A21taxstdlife))</f>
        <v>0</v>
      </c>
      <c r="AH743" s="161">
        <f>IF(A21taxstdlife="n/a","n/a",IF(AH$3&gt;(A21taxstdlife+$E743),((Input!$H$163+Input!$H$129)*$H$7)-SUM($H743:AG743),((Input!$H$163+Input!$H$129)*$H$7)/A21taxstdlife))</f>
        <v>0</v>
      </c>
      <c r="AI743" s="161">
        <f>IF(A21taxstdlife="n/a","n/a",IF(AI$3&gt;(A21taxstdlife+$E743),((Input!$H$163+Input!$H$129)*$H$7)-SUM($H743:AH743),((Input!$H$163+Input!$H$129)*$H$7)/A21taxstdlife))</f>
        <v>0</v>
      </c>
      <c r="AJ743" s="161">
        <f>IF(A21taxstdlife="n/a","n/a",IF(AJ$3&gt;(A21taxstdlife+$E743),((Input!$H$163+Input!$H$129)*$H$7)-SUM($H743:AI743),((Input!$H$163+Input!$H$129)*$H$7)/A21taxstdlife))</f>
        <v>0</v>
      </c>
      <c r="AK743" s="161">
        <f>IF(A21taxstdlife="n/a","n/a",IF(AK$3&gt;(A21taxstdlife+$E743),((Input!$H$163+Input!$H$129)*$H$7)-SUM($H743:AJ743),((Input!$H$163+Input!$H$129)*$H$7)/A21taxstdlife))</f>
        <v>0</v>
      </c>
      <c r="AL743" s="161">
        <f>IF(A21taxstdlife="n/a","n/a",IF(AL$3&gt;(A21taxstdlife+$E743),((Input!$H$163+Input!$H$129)*$H$7)-SUM($H743:AK743),((Input!$H$163+Input!$H$129)*$H$7)/A21taxstdlife))</f>
        <v>0</v>
      </c>
      <c r="AM743" s="161">
        <f>IF(A21taxstdlife="n/a","n/a",IF(AM$3&gt;(A21taxstdlife+$E743),((Input!$H$163+Input!$H$129)*$H$7)-SUM($H743:AL743),((Input!$H$163+Input!$H$129)*$H$7)/A21taxstdlife))</f>
        <v>0</v>
      </c>
      <c r="AN743" s="161">
        <f>IF(A21taxstdlife="n/a","n/a",IF(AN$3&gt;(A21taxstdlife+$E743),((Input!$H$163+Input!$H$129)*$H$7)-SUM($H743:AM743),((Input!$H$163+Input!$H$129)*$H$7)/A21taxstdlife))</f>
        <v>0</v>
      </c>
      <c r="AO743" s="161">
        <f>IF(A21taxstdlife="n/a","n/a",IF(AO$3&gt;(A21taxstdlife+$E743),((Input!$H$163+Input!$H$129)*$H$7)-SUM($H743:AN743),((Input!$H$163+Input!$H$129)*$H$7)/A21taxstdlife))</f>
        <v>0</v>
      </c>
      <c r="AP743" s="161">
        <f>IF(A21taxstdlife="n/a","n/a",IF(AP$3&gt;(A21taxstdlife+$E743),((Input!$H$163+Input!$H$129)*$H$7)-SUM($H743:AO743),((Input!$H$163+Input!$H$129)*$H$7)/A21taxstdlife))</f>
        <v>0</v>
      </c>
      <c r="AQ743" s="161">
        <f>IF(A21taxstdlife="n/a","n/a",IF(AQ$3&gt;(A21taxstdlife+$E743),((Input!$H$163+Input!$H$129)*$H$7)-SUM($H743:AP743),((Input!$H$163+Input!$H$129)*$H$7)/A21taxstdlife))</f>
        <v>0</v>
      </c>
      <c r="AR743" s="161">
        <f>IF(A21taxstdlife="n/a","n/a",IF(AR$3&gt;(A21taxstdlife+$E743),((Input!$H$163+Input!$H$129)*$H$7)-SUM($H743:AQ743),((Input!$H$163+Input!$H$129)*$H$7)/A21taxstdlife))</f>
        <v>0</v>
      </c>
      <c r="AS743" s="161">
        <f>IF(A21taxstdlife="n/a","n/a",IF(AS$3&gt;(A21taxstdlife+$E743),((Input!$H$163+Input!$H$129)*$H$7)-SUM($H743:AR743),((Input!$H$163+Input!$H$129)*$H$7)/A21taxstdlife))</f>
        <v>0</v>
      </c>
      <c r="AT743" s="161">
        <f>IF(A21taxstdlife="n/a","n/a",IF(AT$3&gt;(A21taxstdlife+$E743),((Input!$H$163+Input!$H$129)*$H$7)-SUM($H743:AS743),((Input!$H$163+Input!$H$129)*$H$7)/A21taxstdlife))</f>
        <v>0</v>
      </c>
      <c r="AU743" s="161">
        <f>IF(A21taxstdlife="n/a","n/a",IF(AU$3&gt;(A21taxstdlife+$E743),((Input!$H$163+Input!$H$129)*$H$7)-SUM($H743:AT743),((Input!$H$163+Input!$H$129)*$H$7)/A21taxstdlife))</f>
        <v>0</v>
      </c>
      <c r="AV743" s="161">
        <f>IF(A21taxstdlife="n/a","n/a",IF(AV$3&gt;(A21taxstdlife+$E743),((Input!$H$163+Input!$H$129)*$H$7)-SUM($H743:AU743),((Input!$H$163+Input!$H$129)*$H$7)/A21taxstdlife))</f>
        <v>0</v>
      </c>
      <c r="AW743" s="161">
        <f>IF(A21taxstdlife="n/a","n/a",IF(AW$3&gt;(A21taxstdlife+$E743),((Input!$H$163+Input!$H$129)*$H$7)-SUM($H743:AV743),((Input!$H$163+Input!$H$129)*$H$7)/A21taxstdlife))</f>
        <v>0</v>
      </c>
      <c r="AX743" s="161">
        <f>IF(A21taxstdlife="n/a","n/a",IF(AX$3&gt;(A21taxstdlife+$E743),((Input!$H$163+Input!$H$129)*$H$7)-SUM($H743:AW743),((Input!$H$163+Input!$H$129)*$H$7)/A21taxstdlife))</f>
        <v>0</v>
      </c>
      <c r="AY743" s="161">
        <f>IF(A21taxstdlife="n/a","n/a",IF(AY$3&gt;(A21taxstdlife+$E743),((Input!$H$163+Input!$H$129)*$H$7)-SUM($H743:AX743),((Input!$H$163+Input!$H$129)*$H$7)/A21taxstdlife))</f>
        <v>0</v>
      </c>
      <c r="AZ743" s="161">
        <f>IF(A21taxstdlife="n/a","n/a",IF(AZ$3&gt;(A21taxstdlife+$E743),((Input!$H$163+Input!$H$129)*$H$7)-SUM($H743:AY743),((Input!$H$163+Input!$H$129)*$H$7)/A21taxstdlife))</f>
        <v>0</v>
      </c>
      <c r="BA743" s="161">
        <f>IF(A21taxstdlife="n/a","n/a",IF(BA$3&gt;(A21taxstdlife+$E743),((Input!$H$163+Input!$H$129)*$H$7)-SUM($H743:AZ743),((Input!$H$163+Input!$H$129)*$H$7)/A21taxstdlife))</f>
        <v>0</v>
      </c>
      <c r="BB743" s="161">
        <f>IF(A21taxstdlife="n/a","n/a",IF(BB$3&gt;(A21taxstdlife+$E743),((Input!$H$163+Input!$H$129)*$H$7)-SUM($H743:BA743),((Input!$H$163+Input!$H$129)*$H$7)/A21taxstdlife))</f>
        <v>0</v>
      </c>
      <c r="BC743" s="161">
        <f>IF(A21taxstdlife="n/a","n/a",IF(BC$3&gt;(A21taxstdlife+$E743),((Input!$H$163+Input!$H$129)*$H$7)-SUM($H743:BB743),((Input!$H$163+Input!$H$129)*$H$7)/A21taxstdlife))</f>
        <v>0</v>
      </c>
      <c r="BD743" s="161">
        <f>IF(A21taxstdlife="n/a","n/a",IF(BD$3&gt;(A21taxstdlife+$E743),((Input!$H$163+Input!$H$129)*$H$7)-SUM($H743:BC743),((Input!$H$163+Input!$H$129)*$H$7)/A21taxstdlife))</f>
        <v>0</v>
      </c>
      <c r="BE743" s="161">
        <f>IF(A21taxstdlife="n/a","n/a",IF(BE$3&gt;(A21taxstdlife+$E743),((Input!$H$163+Input!$H$129)*$H$7)-SUM($H743:BD743),((Input!$H$163+Input!$H$129)*$H$7)/A21taxstdlife))</f>
        <v>0</v>
      </c>
      <c r="BF743" s="161">
        <f>IF(A21taxstdlife="n/a","n/a",IF(BF$3&gt;(A21taxstdlife+$E743),((Input!$H$163+Input!$H$129)*$H$7)-SUM($H743:BE743),((Input!$H$163+Input!$H$129)*$H$7)/A21taxstdlife))</f>
        <v>0</v>
      </c>
      <c r="BG743" s="161">
        <f>IF(A21taxstdlife="n/a","n/a",IF(BG$3&gt;(A21taxstdlife+$E743),((Input!$H$163+Input!$H$129)*$H$7)-SUM($H743:BF743),((Input!$H$163+Input!$H$129)*$H$7)/A21taxstdlife))</f>
        <v>0</v>
      </c>
      <c r="BH743" s="161">
        <f>IF(A21taxstdlife="n/a","n/a",IF(BH$3&gt;(A21taxstdlife+$E743),((Input!$H$163+Input!$H$129)*$H$7)-SUM($H743:BG743),((Input!$H$163+Input!$H$129)*$H$7)/A21taxstdlife))</f>
        <v>0</v>
      </c>
      <c r="BI743" s="161">
        <f>IF(A21taxstdlife="n/a","n/a",IF(BI$3&gt;(A21taxstdlife+$E743),((Input!$H$163+Input!$H$129)*$H$7)-SUM($H743:BH743),((Input!$H$163+Input!$H$129)*$H$7)/A21taxstdlife))</f>
        <v>0</v>
      </c>
      <c r="BJ743" s="19"/>
      <c r="BK743" s="19"/>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s="5" customFormat="1" hidden="1" outlineLevel="2" x14ac:dyDescent="0.2">
      <c r="A744" s="19"/>
      <c r="B744" s="19"/>
      <c r="C744" s="35"/>
      <c r="D744" s="469"/>
      <c r="E744" s="281">
        <v>3</v>
      </c>
      <c r="F744" s="37"/>
      <c r="G744" s="305"/>
      <c r="H744" s="307"/>
      <c r="I744" s="306"/>
      <c r="J744" s="161">
        <f>IF(A21taxstdlife="n/a","n/a",IF(J$3&gt;(A21taxstdlife+$E744),((Input!$I$163+Input!$I$129)*$I$7)-SUM($I744:I744),((Input!$I$163+Input!$I$129)*$I$7)/A21taxstdlife))</f>
        <v>0</v>
      </c>
      <c r="K744" s="161">
        <f>IF(A21taxstdlife="n/a","n/a",IF(K$3&gt;(A21taxstdlife+$E744),((Input!$I$163+Input!$I$129)*$I$7)-SUM($I744:J744),((Input!$I$163+Input!$I$129)*$I$7)/A21taxstdlife))</f>
        <v>0</v>
      </c>
      <c r="L744" s="161">
        <f>IF(A21taxstdlife="n/a","n/a",IF(L$3&gt;(A21taxstdlife+$E744),((Input!$I$163+Input!$I$129)*$I$7)-SUM($I744:K744),((Input!$I$163+Input!$I$129)*$I$7)/A21taxstdlife))</f>
        <v>0</v>
      </c>
      <c r="M744" s="161">
        <f>IF(A21taxstdlife="n/a","n/a",IF(M$3&gt;(A21taxstdlife+$E744),((Input!$I$163+Input!$I$129)*$I$7)-SUM($I744:L744),((Input!$I$163+Input!$I$129)*$I$7)/A21taxstdlife))</f>
        <v>0</v>
      </c>
      <c r="N744" s="161">
        <f>IF(A21taxstdlife="n/a","n/a",IF(N$3&gt;(A21taxstdlife+$E744),((Input!$I$163+Input!$I$129)*$I$7)-SUM($I744:M744),((Input!$I$163+Input!$I$129)*$I$7)/A21taxstdlife))</f>
        <v>0</v>
      </c>
      <c r="O744" s="161">
        <f>IF(A21taxstdlife="n/a","n/a",IF(O$3&gt;(A21taxstdlife+$E744),((Input!$I$163+Input!$I$129)*$I$7)-SUM($I744:N744),((Input!$I$163+Input!$I$129)*$I$7)/A21taxstdlife))</f>
        <v>0</v>
      </c>
      <c r="P744" s="161">
        <f>IF(A21taxstdlife="n/a","n/a",IF(P$3&gt;(A21taxstdlife+$E744),((Input!$I$163+Input!$I$129)*$I$7)-SUM($I744:O744),((Input!$I$163+Input!$I$129)*$I$7)/A21taxstdlife))</f>
        <v>0</v>
      </c>
      <c r="Q744" s="161">
        <f>IF(A21taxstdlife="n/a","n/a",IF(Q$3&gt;(A21taxstdlife+$E744),((Input!$I$163+Input!$I$129)*$I$7)-SUM($I744:P744),((Input!$I$163+Input!$I$129)*$I$7)/A21taxstdlife))</f>
        <v>0</v>
      </c>
      <c r="R744" s="161">
        <f>IF(A21taxstdlife="n/a","n/a",IF(R$3&gt;(A21taxstdlife+$E744),((Input!$I$163+Input!$I$129)*$I$7)-SUM($I744:Q744),((Input!$I$163+Input!$I$129)*$I$7)/A21taxstdlife))</f>
        <v>0</v>
      </c>
      <c r="S744" s="161">
        <f>IF(A21taxstdlife="n/a","n/a",IF(S$3&gt;(A21taxstdlife+$E744),((Input!$I$163+Input!$I$129)*$I$7)-SUM($I744:R744),((Input!$I$163+Input!$I$129)*$I$7)/A21taxstdlife))</f>
        <v>0</v>
      </c>
      <c r="T744" s="161">
        <f>IF(A21taxstdlife="n/a","n/a",IF(T$3&gt;(A21taxstdlife+$E744),((Input!$I$163+Input!$I$129)*$I$7)-SUM($I744:S744),((Input!$I$163+Input!$I$129)*$I$7)/A21taxstdlife))</f>
        <v>0</v>
      </c>
      <c r="U744" s="161">
        <f>IF(A21taxstdlife="n/a","n/a",IF(U$3&gt;(A21taxstdlife+$E744),((Input!$I$163+Input!$I$129)*$I$7)-SUM($I744:T744),((Input!$I$163+Input!$I$129)*$I$7)/A21taxstdlife))</f>
        <v>0</v>
      </c>
      <c r="V744" s="161">
        <f>IF(A21taxstdlife="n/a","n/a",IF(V$3&gt;(A21taxstdlife+$E744),((Input!$I$163+Input!$I$129)*$I$7)-SUM($I744:U744),((Input!$I$163+Input!$I$129)*$I$7)/A21taxstdlife))</f>
        <v>0</v>
      </c>
      <c r="W744" s="161">
        <f>IF(A21taxstdlife="n/a","n/a",IF(W$3&gt;(A21taxstdlife+$E744),((Input!$I$163+Input!$I$129)*$I$7)-SUM($I744:V744),((Input!$I$163+Input!$I$129)*$I$7)/A21taxstdlife))</f>
        <v>0</v>
      </c>
      <c r="X744" s="161">
        <f>IF(A21taxstdlife="n/a","n/a",IF(X$3&gt;(A21taxstdlife+$E744),((Input!$I$163+Input!$I$129)*$I$7)-SUM($I744:W744),((Input!$I$163+Input!$I$129)*$I$7)/A21taxstdlife))</f>
        <v>0</v>
      </c>
      <c r="Y744" s="161">
        <f>IF(A21taxstdlife="n/a","n/a",IF(Y$3&gt;(A21taxstdlife+$E744),((Input!$I$163+Input!$I$129)*$I$7)-SUM($I744:X744),((Input!$I$163+Input!$I$129)*$I$7)/A21taxstdlife))</f>
        <v>0</v>
      </c>
      <c r="Z744" s="161">
        <f>IF(A21taxstdlife="n/a","n/a",IF(Z$3&gt;(A21taxstdlife+$E744),((Input!$I$163+Input!$I$129)*$I$7)-SUM($I744:Y744),((Input!$I$163+Input!$I$129)*$I$7)/A21taxstdlife))</f>
        <v>0</v>
      </c>
      <c r="AA744" s="161">
        <f>IF(A21taxstdlife="n/a","n/a",IF(AA$3&gt;(A21taxstdlife+$E744),((Input!$I$163+Input!$I$129)*$I$7)-SUM($I744:Z744),((Input!$I$163+Input!$I$129)*$I$7)/A21taxstdlife))</f>
        <v>0</v>
      </c>
      <c r="AB744" s="161">
        <f>IF(A21taxstdlife="n/a","n/a",IF(AB$3&gt;(A21taxstdlife+$E744),((Input!$I$163+Input!$I$129)*$I$7)-SUM($I744:AA744),((Input!$I$163+Input!$I$129)*$I$7)/A21taxstdlife))</f>
        <v>0</v>
      </c>
      <c r="AC744" s="161">
        <f>IF(A21taxstdlife="n/a","n/a",IF(AC$3&gt;(A21taxstdlife+$E744),((Input!$I$163+Input!$I$129)*$I$7)-SUM($I744:AB744),((Input!$I$163+Input!$I$129)*$I$7)/A21taxstdlife))</f>
        <v>0</v>
      </c>
      <c r="AD744" s="161">
        <f>IF(A21taxstdlife="n/a","n/a",IF(AD$3&gt;(A21taxstdlife+$E744),((Input!$I$163+Input!$I$129)*$I$7)-SUM($I744:AC744),((Input!$I$163+Input!$I$129)*$I$7)/A21taxstdlife))</f>
        <v>0</v>
      </c>
      <c r="AE744" s="161">
        <f>IF(A21taxstdlife="n/a","n/a",IF(AE$3&gt;(A21taxstdlife+$E744),((Input!$I$163+Input!$I$129)*$I$7)-SUM($I744:AD744),((Input!$I$163+Input!$I$129)*$I$7)/A21taxstdlife))</f>
        <v>0</v>
      </c>
      <c r="AF744" s="161">
        <f>IF(A21taxstdlife="n/a","n/a",IF(AF$3&gt;(A21taxstdlife+$E744),((Input!$I$163+Input!$I$129)*$I$7)-SUM($I744:AE744),((Input!$I$163+Input!$I$129)*$I$7)/A21taxstdlife))</f>
        <v>0</v>
      </c>
      <c r="AG744" s="161">
        <f>IF(A21taxstdlife="n/a","n/a",IF(AG$3&gt;(A21taxstdlife+$E744),((Input!$I$163+Input!$I$129)*$I$7)-SUM($I744:AF744),((Input!$I$163+Input!$I$129)*$I$7)/A21taxstdlife))</f>
        <v>0</v>
      </c>
      <c r="AH744" s="161">
        <f>IF(A21taxstdlife="n/a","n/a",IF(AH$3&gt;(A21taxstdlife+$E744),((Input!$I$163+Input!$I$129)*$I$7)-SUM($I744:AG744),((Input!$I$163+Input!$I$129)*$I$7)/A21taxstdlife))</f>
        <v>0</v>
      </c>
      <c r="AI744" s="161">
        <f>IF(A21taxstdlife="n/a","n/a",IF(AI$3&gt;(A21taxstdlife+$E744),((Input!$I$163+Input!$I$129)*$I$7)-SUM($I744:AH744),((Input!$I$163+Input!$I$129)*$I$7)/A21taxstdlife))</f>
        <v>0</v>
      </c>
      <c r="AJ744" s="161">
        <f>IF(A21taxstdlife="n/a","n/a",IF(AJ$3&gt;(A21taxstdlife+$E744),((Input!$I$163+Input!$I$129)*$I$7)-SUM($I744:AI744),((Input!$I$163+Input!$I$129)*$I$7)/A21taxstdlife))</f>
        <v>0</v>
      </c>
      <c r="AK744" s="161">
        <f>IF(A21taxstdlife="n/a","n/a",IF(AK$3&gt;(A21taxstdlife+$E744),((Input!$I$163+Input!$I$129)*$I$7)-SUM($I744:AJ744),((Input!$I$163+Input!$I$129)*$I$7)/A21taxstdlife))</f>
        <v>0</v>
      </c>
      <c r="AL744" s="161">
        <f>IF(A21taxstdlife="n/a","n/a",IF(AL$3&gt;(A21taxstdlife+$E744),((Input!$I$163+Input!$I$129)*$I$7)-SUM($I744:AK744),((Input!$I$163+Input!$I$129)*$I$7)/A21taxstdlife))</f>
        <v>0</v>
      </c>
      <c r="AM744" s="161">
        <f>IF(A21taxstdlife="n/a","n/a",IF(AM$3&gt;(A21taxstdlife+$E744),((Input!$I$163+Input!$I$129)*$I$7)-SUM($I744:AL744),((Input!$I$163+Input!$I$129)*$I$7)/A21taxstdlife))</f>
        <v>0</v>
      </c>
      <c r="AN744" s="161">
        <f>IF(A21taxstdlife="n/a","n/a",IF(AN$3&gt;(A21taxstdlife+$E744),((Input!$I$163+Input!$I$129)*$I$7)-SUM($I744:AM744),((Input!$I$163+Input!$I$129)*$I$7)/A21taxstdlife))</f>
        <v>0</v>
      </c>
      <c r="AO744" s="161">
        <f>IF(A21taxstdlife="n/a","n/a",IF(AO$3&gt;(A21taxstdlife+$E744),((Input!$I$163+Input!$I$129)*$I$7)-SUM($I744:AN744),((Input!$I$163+Input!$I$129)*$I$7)/A21taxstdlife))</f>
        <v>0</v>
      </c>
      <c r="AP744" s="161">
        <f>IF(A21taxstdlife="n/a","n/a",IF(AP$3&gt;(A21taxstdlife+$E744),((Input!$I$163+Input!$I$129)*$I$7)-SUM($I744:AO744),((Input!$I$163+Input!$I$129)*$I$7)/A21taxstdlife))</f>
        <v>0</v>
      </c>
      <c r="AQ744" s="161">
        <f>IF(A21taxstdlife="n/a","n/a",IF(AQ$3&gt;(A21taxstdlife+$E744),((Input!$I$163+Input!$I$129)*$I$7)-SUM($I744:AP744),((Input!$I$163+Input!$I$129)*$I$7)/A21taxstdlife))</f>
        <v>0</v>
      </c>
      <c r="AR744" s="161">
        <f>IF(A21taxstdlife="n/a","n/a",IF(AR$3&gt;(A21taxstdlife+$E744),((Input!$I$163+Input!$I$129)*$I$7)-SUM($I744:AQ744),((Input!$I$163+Input!$I$129)*$I$7)/A21taxstdlife))</f>
        <v>0</v>
      </c>
      <c r="AS744" s="161">
        <f>IF(A21taxstdlife="n/a","n/a",IF(AS$3&gt;(A21taxstdlife+$E744),((Input!$I$163+Input!$I$129)*$I$7)-SUM($I744:AR744),((Input!$I$163+Input!$I$129)*$I$7)/A21taxstdlife))</f>
        <v>0</v>
      </c>
      <c r="AT744" s="161">
        <f>IF(A21taxstdlife="n/a","n/a",IF(AT$3&gt;(A21taxstdlife+$E744),((Input!$I$163+Input!$I$129)*$I$7)-SUM($I744:AS744),((Input!$I$163+Input!$I$129)*$I$7)/A21taxstdlife))</f>
        <v>0</v>
      </c>
      <c r="AU744" s="161">
        <f>IF(A21taxstdlife="n/a","n/a",IF(AU$3&gt;(A21taxstdlife+$E744),((Input!$I$163+Input!$I$129)*$I$7)-SUM($I744:AT744),((Input!$I$163+Input!$I$129)*$I$7)/A21taxstdlife))</f>
        <v>0</v>
      </c>
      <c r="AV744" s="161">
        <f>IF(A21taxstdlife="n/a","n/a",IF(AV$3&gt;(A21taxstdlife+$E744),((Input!$I$163+Input!$I$129)*$I$7)-SUM($I744:AU744),((Input!$I$163+Input!$I$129)*$I$7)/A21taxstdlife))</f>
        <v>0</v>
      </c>
      <c r="AW744" s="161">
        <f>IF(A21taxstdlife="n/a","n/a",IF(AW$3&gt;(A21taxstdlife+$E744),((Input!$I$163+Input!$I$129)*$I$7)-SUM($I744:AV744),((Input!$I$163+Input!$I$129)*$I$7)/A21taxstdlife))</f>
        <v>0</v>
      </c>
      <c r="AX744" s="161">
        <f>IF(A21taxstdlife="n/a","n/a",IF(AX$3&gt;(A21taxstdlife+$E744),((Input!$I$163+Input!$I$129)*$I$7)-SUM($I744:AW744),((Input!$I$163+Input!$I$129)*$I$7)/A21taxstdlife))</f>
        <v>0</v>
      </c>
      <c r="AY744" s="161">
        <f>IF(A21taxstdlife="n/a","n/a",IF(AY$3&gt;(A21taxstdlife+$E744),((Input!$I$163+Input!$I$129)*$I$7)-SUM($I744:AX744),((Input!$I$163+Input!$I$129)*$I$7)/A21taxstdlife))</f>
        <v>0</v>
      </c>
      <c r="AZ744" s="161">
        <f>IF(A21taxstdlife="n/a","n/a",IF(AZ$3&gt;(A21taxstdlife+$E744),((Input!$I$163+Input!$I$129)*$I$7)-SUM($I744:AY744),((Input!$I$163+Input!$I$129)*$I$7)/A21taxstdlife))</f>
        <v>0</v>
      </c>
      <c r="BA744" s="161">
        <f>IF(A21taxstdlife="n/a","n/a",IF(BA$3&gt;(A21taxstdlife+$E744),((Input!$I$163+Input!$I$129)*$I$7)-SUM($I744:AZ744),((Input!$I$163+Input!$I$129)*$I$7)/A21taxstdlife))</f>
        <v>0</v>
      </c>
      <c r="BB744" s="161">
        <f>IF(A21taxstdlife="n/a","n/a",IF(BB$3&gt;(A21taxstdlife+$E744),((Input!$I$163+Input!$I$129)*$I$7)-SUM($I744:BA744),((Input!$I$163+Input!$I$129)*$I$7)/A21taxstdlife))</f>
        <v>0</v>
      </c>
      <c r="BC744" s="161">
        <f>IF(A21taxstdlife="n/a","n/a",IF(BC$3&gt;(A21taxstdlife+$E744),((Input!$I$163+Input!$I$129)*$I$7)-SUM($I744:BB744),((Input!$I$163+Input!$I$129)*$I$7)/A21taxstdlife))</f>
        <v>0</v>
      </c>
      <c r="BD744" s="161">
        <f>IF(A21taxstdlife="n/a","n/a",IF(BD$3&gt;(A21taxstdlife+$E744),((Input!$I$163+Input!$I$129)*$I$7)-SUM($I744:BC744),((Input!$I$163+Input!$I$129)*$I$7)/A21taxstdlife))</f>
        <v>0</v>
      </c>
      <c r="BE744" s="161">
        <f>IF(A21taxstdlife="n/a","n/a",IF(BE$3&gt;(A21taxstdlife+$E744),((Input!$I$163+Input!$I$129)*$I$7)-SUM($I744:BD744),((Input!$I$163+Input!$I$129)*$I$7)/A21taxstdlife))</f>
        <v>0</v>
      </c>
      <c r="BF744" s="161">
        <f>IF(A21taxstdlife="n/a","n/a",IF(BF$3&gt;(A21taxstdlife+$E744),((Input!$I$163+Input!$I$129)*$I$7)-SUM($I744:BE744),((Input!$I$163+Input!$I$129)*$I$7)/A21taxstdlife))</f>
        <v>0</v>
      </c>
      <c r="BG744" s="161">
        <f>IF(A21taxstdlife="n/a","n/a",IF(BG$3&gt;(A21taxstdlife+$E744),((Input!$I$163+Input!$I$129)*$I$7)-SUM($I744:BF744),((Input!$I$163+Input!$I$129)*$I$7)/A21taxstdlife))</f>
        <v>0</v>
      </c>
      <c r="BH744" s="161">
        <f>IF(A21taxstdlife="n/a","n/a",IF(BH$3&gt;(A21taxstdlife+$E744),((Input!$I$163+Input!$I$129)*$I$7)-SUM($I744:BG744),((Input!$I$163+Input!$I$129)*$I$7)/A21taxstdlife))</f>
        <v>0</v>
      </c>
      <c r="BI744" s="161">
        <f>IF(A21taxstdlife="n/a","n/a",IF(BI$3&gt;(A21taxstdlife+$E744),((Input!$I$163+Input!$I$129)*$I$7)-SUM($I744:BH744),((Input!$I$163+Input!$I$129)*$I$7)/A21taxstdlife))</f>
        <v>0</v>
      </c>
      <c r="BJ744" s="161"/>
      <c r="BK744" s="19"/>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s="5" customFormat="1" hidden="1" outlineLevel="2" x14ac:dyDescent="0.2">
      <c r="A745" s="19"/>
      <c r="B745" s="19"/>
      <c r="C745" s="35"/>
      <c r="D745" s="469"/>
      <c r="E745" s="281">
        <v>4</v>
      </c>
      <c r="F745" s="37"/>
      <c r="G745" s="305"/>
      <c r="H745" s="307"/>
      <c r="I745" s="307"/>
      <c r="J745" s="306"/>
      <c r="K745" s="161">
        <f>IF(A21taxstdlife="n/a","n/a",IF(K$3&gt;(A21taxstdlife+$E745),((Input!$J$163+Input!$J$129)*$J$7)-SUM($J745:J745),((Input!$J$163+Input!$J$129)*$J$7)/A21taxstdlife))</f>
        <v>0</v>
      </c>
      <c r="L745" s="161">
        <f>IF(A21taxstdlife="n/a","n/a",IF(L$3&gt;(A21taxstdlife+$E745),((Input!$J$163+Input!$J$129)*$J$7)-SUM($J745:K745),((Input!$J$163+Input!$J$129)*$J$7)/A21taxstdlife))</f>
        <v>0</v>
      </c>
      <c r="M745" s="161">
        <f>IF(A21taxstdlife="n/a","n/a",IF(M$3&gt;(A21taxstdlife+$E745),((Input!$J$163+Input!$J$129)*$J$7)-SUM($J745:L745),((Input!$J$163+Input!$J$129)*$J$7)/A21taxstdlife))</f>
        <v>0</v>
      </c>
      <c r="N745" s="161">
        <f>IF(A21taxstdlife="n/a","n/a",IF(N$3&gt;(A21taxstdlife+$E745),((Input!$J$163+Input!$J$129)*$J$7)-SUM($J745:M745),((Input!$J$163+Input!$J$129)*$J$7)/A21taxstdlife))</f>
        <v>0</v>
      </c>
      <c r="O745" s="161">
        <f>IF(A21taxstdlife="n/a","n/a",IF(O$3&gt;(A21taxstdlife+$E745),((Input!$J$163+Input!$J$129)*$J$7)-SUM($J745:N745),((Input!$J$163+Input!$J$129)*$J$7)/A21taxstdlife))</f>
        <v>0</v>
      </c>
      <c r="P745" s="161">
        <f>IF(A21taxstdlife="n/a","n/a",IF(P$3&gt;(A21taxstdlife+$E745),((Input!$J$163+Input!$J$129)*$J$7)-SUM($J745:O745),((Input!$J$163+Input!$J$129)*$J$7)/A21taxstdlife))</f>
        <v>0</v>
      </c>
      <c r="Q745" s="161">
        <f>IF(A21taxstdlife="n/a","n/a",IF(Q$3&gt;(A21taxstdlife+$E745),((Input!$J$163+Input!$J$129)*$J$7)-SUM($J745:P745),((Input!$J$163+Input!$J$129)*$J$7)/A21taxstdlife))</f>
        <v>0</v>
      </c>
      <c r="R745" s="161">
        <f>IF(A21taxstdlife="n/a","n/a",IF(R$3&gt;(A21taxstdlife+$E745),((Input!$J$163+Input!$J$129)*$J$7)-SUM($J745:Q745),((Input!$J$163+Input!$J$129)*$J$7)/A21taxstdlife))</f>
        <v>0</v>
      </c>
      <c r="S745" s="161">
        <f>IF(A21taxstdlife="n/a","n/a",IF(S$3&gt;(A21taxstdlife+$E745),((Input!$J$163+Input!$J$129)*$J$7)-SUM($J745:R745),((Input!$J$163+Input!$J$129)*$J$7)/A21taxstdlife))</f>
        <v>0</v>
      </c>
      <c r="T745" s="161">
        <f>IF(A21taxstdlife="n/a","n/a",IF(T$3&gt;(A21taxstdlife+$E745),((Input!$J$163+Input!$J$129)*$J$7)-SUM($J745:S745),((Input!$J$163+Input!$J$129)*$J$7)/A21taxstdlife))</f>
        <v>0</v>
      </c>
      <c r="U745" s="161">
        <f>IF(A21taxstdlife="n/a","n/a",IF(U$3&gt;(A21taxstdlife+$E745),((Input!$J$163+Input!$J$129)*$J$7)-SUM($J745:T745),((Input!$J$163+Input!$J$129)*$J$7)/A21taxstdlife))</f>
        <v>0</v>
      </c>
      <c r="V745" s="161">
        <f>IF(A21taxstdlife="n/a","n/a",IF(V$3&gt;(A21taxstdlife+$E745),((Input!$J$163+Input!$J$129)*$J$7)-SUM($J745:U745),((Input!$J$163+Input!$J$129)*$J$7)/A21taxstdlife))</f>
        <v>0</v>
      </c>
      <c r="W745" s="161">
        <f>IF(A21taxstdlife="n/a","n/a",IF(W$3&gt;(A21taxstdlife+$E745),((Input!$J$163+Input!$J$129)*$J$7)-SUM($J745:V745),((Input!$J$163+Input!$J$129)*$J$7)/A21taxstdlife))</f>
        <v>0</v>
      </c>
      <c r="X745" s="161">
        <f>IF(A21taxstdlife="n/a","n/a",IF(X$3&gt;(A21taxstdlife+$E745),((Input!$J$163+Input!$J$129)*$J$7)-SUM($J745:W745),((Input!$J$163+Input!$J$129)*$J$7)/A21taxstdlife))</f>
        <v>0</v>
      </c>
      <c r="Y745" s="161">
        <f>IF(A21taxstdlife="n/a","n/a",IF(Y$3&gt;(A21taxstdlife+$E745),((Input!$J$163+Input!$J$129)*$J$7)-SUM($J745:X745),((Input!$J$163+Input!$J$129)*$J$7)/A21taxstdlife))</f>
        <v>0</v>
      </c>
      <c r="Z745" s="161">
        <f>IF(A21taxstdlife="n/a","n/a",IF(Z$3&gt;(A21taxstdlife+$E745),((Input!$J$163+Input!$J$129)*$J$7)-SUM($J745:Y745),((Input!$J$163+Input!$J$129)*$J$7)/A21taxstdlife))</f>
        <v>0</v>
      </c>
      <c r="AA745" s="161">
        <f>IF(A21taxstdlife="n/a","n/a",IF(AA$3&gt;(A21taxstdlife+$E745),((Input!$J$163+Input!$J$129)*$J$7)-SUM($J745:Z745),((Input!$J$163+Input!$J$129)*$J$7)/A21taxstdlife))</f>
        <v>0</v>
      </c>
      <c r="AB745" s="161">
        <f>IF(A21taxstdlife="n/a","n/a",IF(AB$3&gt;(A21taxstdlife+$E745),((Input!$J$163+Input!$J$129)*$J$7)-SUM($J745:AA745),((Input!$J$163+Input!$J$129)*$J$7)/A21taxstdlife))</f>
        <v>0</v>
      </c>
      <c r="AC745" s="161">
        <f>IF(A21taxstdlife="n/a","n/a",IF(AC$3&gt;(A21taxstdlife+$E745),((Input!$J$163+Input!$J$129)*$J$7)-SUM($J745:AB745),((Input!$J$163+Input!$J$129)*$J$7)/A21taxstdlife))</f>
        <v>0</v>
      </c>
      <c r="AD745" s="161">
        <f>IF(A21taxstdlife="n/a","n/a",IF(AD$3&gt;(A21taxstdlife+$E745),((Input!$J$163+Input!$J$129)*$J$7)-SUM($J745:AC745),((Input!$J$163+Input!$J$129)*$J$7)/A21taxstdlife))</f>
        <v>0</v>
      </c>
      <c r="AE745" s="161">
        <f>IF(A21taxstdlife="n/a","n/a",IF(AE$3&gt;(A21taxstdlife+$E745),((Input!$J$163+Input!$J$129)*$J$7)-SUM($J745:AD745),((Input!$J$163+Input!$J$129)*$J$7)/A21taxstdlife))</f>
        <v>0</v>
      </c>
      <c r="AF745" s="161">
        <f>IF(A21taxstdlife="n/a","n/a",IF(AF$3&gt;(A21taxstdlife+$E745),((Input!$J$163+Input!$J$129)*$J$7)-SUM($J745:AE745),((Input!$J$163+Input!$J$129)*$J$7)/A21taxstdlife))</f>
        <v>0</v>
      </c>
      <c r="AG745" s="161">
        <f>IF(A21taxstdlife="n/a","n/a",IF(AG$3&gt;(A21taxstdlife+$E745),((Input!$J$163+Input!$J$129)*$J$7)-SUM($J745:AF745),((Input!$J$163+Input!$J$129)*$J$7)/A21taxstdlife))</f>
        <v>0</v>
      </c>
      <c r="AH745" s="161">
        <f>IF(A21taxstdlife="n/a","n/a",IF(AH$3&gt;(A21taxstdlife+$E745),((Input!$J$163+Input!$J$129)*$J$7)-SUM($J745:AG745),((Input!$J$163+Input!$J$129)*$J$7)/A21taxstdlife))</f>
        <v>0</v>
      </c>
      <c r="AI745" s="161">
        <f>IF(A21taxstdlife="n/a","n/a",IF(AI$3&gt;(A21taxstdlife+$E745),((Input!$J$163+Input!$J$129)*$J$7)-SUM($J745:AH745),((Input!$J$163+Input!$J$129)*$J$7)/A21taxstdlife))</f>
        <v>0</v>
      </c>
      <c r="AJ745" s="161">
        <f>IF(A21taxstdlife="n/a","n/a",IF(AJ$3&gt;(A21taxstdlife+$E745),((Input!$J$163+Input!$J$129)*$J$7)-SUM($J745:AI745),((Input!$J$163+Input!$J$129)*$J$7)/A21taxstdlife))</f>
        <v>0</v>
      </c>
      <c r="AK745" s="161">
        <f>IF(A21taxstdlife="n/a","n/a",IF(AK$3&gt;(A21taxstdlife+$E745),((Input!$J$163+Input!$J$129)*$J$7)-SUM($J745:AJ745),((Input!$J$163+Input!$J$129)*$J$7)/A21taxstdlife))</f>
        <v>0</v>
      </c>
      <c r="AL745" s="161">
        <f>IF(A21taxstdlife="n/a","n/a",IF(AL$3&gt;(A21taxstdlife+$E745),((Input!$J$163+Input!$J$129)*$J$7)-SUM($J745:AK745),((Input!$J$163+Input!$J$129)*$J$7)/A21taxstdlife))</f>
        <v>0</v>
      </c>
      <c r="AM745" s="161">
        <f>IF(A21taxstdlife="n/a","n/a",IF(AM$3&gt;(A21taxstdlife+$E745),((Input!$J$163+Input!$J$129)*$J$7)-SUM($J745:AL745),((Input!$J$163+Input!$J$129)*$J$7)/A21taxstdlife))</f>
        <v>0</v>
      </c>
      <c r="AN745" s="161">
        <f>IF(A21taxstdlife="n/a","n/a",IF(AN$3&gt;(A21taxstdlife+$E745),((Input!$J$163+Input!$J$129)*$J$7)-SUM($J745:AM745),((Input!$J$163+Input!$J$129)*$J$7)/A21taxstdlife))</f>
        <v>0</v>
      </c>
      <c r="AO745" s="161">
        <f>IF(A21taxstdlife="n/a","n/a",IF(AO$3&gt;(A21taxstdlife+$E745),((Input!$J$163+Input!$J$129)*$J$7)-SUM($J745:AN745),((Input!$J$163+Input!$J$129)*$J$7)/A21taxstdlife))</f>
        <v>0</v>
      </c>
      <c r="AP745" s="161">
        <f>IF(A21taxstdlife="n/a","n/a",IF(AP$3&gt;(A21taxstdlife+$E745),((Input!$J$163+Input!$J$129)*$J$7)-SUM($J745:AO745),((Input!$J$163+Input!$J$129)*$J$7)/A21taxstdlife))</f>
        <v>0</v>
      </c>
      <c r="AQ745" s="161">
        <f>IF(A21taxstdlife="n/a","n/a",IF(AQ$3&gt;(A21taxstdlife+$E745),((Input!$J$163+Input!$J$129)*$J$7)-SUM($J745:AP745),((Input!$J$163+Input!$J$129)*$J$7)/A21taxstdlife))</f>
        <v>0</v>
      </c>
      <c r="AR745" s="161">
        <f>IF(A21taxstdlife="n/a","n/a",IF(AR$3&gt;(A21taxstdlife+$E745),((Input!$J$163+Input!$J$129)*$J$7)-SUM($J745:AQ745),((Input!$J$163+Input!$J$129)*$J$7)/A21taxstdlife))</f>
        <v>0</v>
      </c>
      <c r="AS745" s="161">
        <f>IF(A21taxstdlife="n/a","n/a",IF(AS$3&gt;(A21taxstdlife+$E745),((Input!$J$163+Input!$J$129)*$J$7)-SUM($J745:AR745),((Input!$J$163+Input!$J$129)*$J$7)/A21taxstdlife))</f>
        <v>0</v>
      </c>
      <c r="AT745" s="161">
        <f>IF(A21taxstdlife="n/a","n/a",IF(AT$3&gt;(A21taxstdlife+$E745),((Input!$J$163+Input!$J$129)*$J$7)-SUM($J745:AS745),((Input!$J$163+Input!$J$129)*$J$7)/A21taxstdlife))</f>
        <v>0</v>
      </c>
      <c r="AU745" s="161">
        <f>IF(A21taxstdlife="n/a","n/a",IF(AU$3&gt;(A21taxstdlife+$E745),((Input!$J$163+Input!$J$129)*$J$7)-SUM($J745:AT745),((Input!$J$163+Input!$J$129)*$J$7)/A21taxstdlife))</f>
        <v>0</v>
      </c>
      <c r="AV745" s="161">
        <f>IF(A21taxstdlife="n/a","n/a",IF(AV$3&gt;(A21taxstdlife+$E745),((Input!$J$163+Input!$J$129)*$J$7)-SUM($J745:AU745),((Input!$J$163+Input!$J$129)*$J$7)/A21taxstdlife))</f>
        <v>0</v>
      </c>
      <c r="AW745" s="161">
        <f>IF(A21taxstdlife="n/a","n/a",IF(AW$3&gt;(A21taxstdlife+$E745),((Input!$J$163+Input!$J$129)*$J$7)-SUM($J745:AV745),((Input!$J$163+Input!$J$129)*$J$7)/A21taxstdlife))</f>
        <v>0</v>
      </c>
      <c r="AX745" s="161">
        <f>IF(A21taxstdlife="n/a","n/a",IF(AX$3&gt;(A21taxstdlife+$E745),((Input!$J$163+Input!$J$129)*$J$7)-SUM($J745:AW745),((Input!$J$163+Input!$J$129)*$J$7)/A21taxstdlife))</f>
        <v>0</v>
      </c>
      <c r="AY745" s="161">
        <f>IF(A21taxstdlife="n/a","n/a",IF(AY$3&gt;(A21taxstdlife+$E745),((Input!$J$163+Input!$J$129)*$J$7)-SUM($J745:AX745),((Input!$J$163+Input!$J$129)*$J$7)/A21taxstdlife))</f>
        <v>0</v>
      </c>
      <c r="AZ745" s="161">
        <f>IF(A21taxstdlife="n/a","n/a",IF(AZ$3&gt;(A21taxstdlife+$E745),((Input!$J$163+Input!$J$129)*$J$7)-SUM($J745:AY745),((Input!$J$163+Input!$J$129)*$J$7)/A21taxstdlife))</f>
        <v>0</v>
      </c>
      <c r="BA745" s="161">
        <f>IF(A21taxstdlife="n/a","n/a",IF(BA$3&gt;(A21taxstdlife+$E745),((Input!$J$163+Input!$J$129)*$J$7)-SUM($J745:AZ745),((Input!$J$163+Input!$J$129)*$J$7)/A21taxstdlife))</f>
        <v>0</v>
      </c>
      <c r="BB745" s="161">
        <f>IF(A21taxstdlife="n/a","n/a",IF(BB$3&gt;(A21taxstdlife+$E745),((Input!$J$163+Input!$J$129)*$J$7)-SUM($J745:BA745),((Input!$J$163+Input!$J$129)*$J$7)/A21taxstdlife))</f>
        <v>0</v>
      </c>
      <c r="BC745" s="161">
        <f>IF(A21taxstdlife="n/a","n/a",IF(BC$3&gt;(A21taxstdlife+$E745),((Input!$J$163+Input!$J$129)*$J$7)-SUM($J745:BB745),((Input!$J$163+Input!$J$129)*$J$7)/A21taxstdlife))</f>
        <v>0</v>
      </c>
      <c r="BD745" s="161">
        <f>IF(A21taxstdlife="n/a","n/a",IF(BD$3&gt;(A21taxstdlife+$E745),((Input!$J$163+Input!$J$129)*$J$7)-SUM($J745:BC745),((Input!$J$163+Input!$J$129)*$J$7)/A21taxstdlife))</f>
        <v>0</v>
      </c>
      <c r="BE745" s="161">
        <f>IF(A21taxstdlife="n/a","n/a",IF(BE$3&gt;(A21taxstdlife+$E745),((Input!$J$163+Input!$J$129)*$J$7)-SUM($J745:BD745),((Input!$J$163+Input!$J$129)*$J$7)/A21taxstdlife))</f>
        <v>0</v>
      </c>
      <c r="BF745" s="161">
        <f>IF(A21taxstdlife="n/a","n/a",IF(BF$3&gt;(A21taxstdlife+$E745),((Input!$J$163+Input!$J$129)*$J$7)-SUM($J745:BE745),((Input!$J$163+Input!$J$129)*$J$7)/A21taxstdlife))</f>
        <v>0</v>
      </c>
      <c r="BG745" s="161">
        <f>IF(A21taxstdlife="n/a","n/a",IF(BG$3&gt;(A21taxstdlife+$E745),((Input!$J$163+Input!$J$129)*$J$7)-SUM($J745:BF745),((Input!$J$163+Input!$J$129)*$J$7)/A21taxstdlife))</f>
        <v>0</v>
      </c>
      <c r="BH745" s="161">
        <f>IF(A21taxstdlife="n/a","n/a",IF(BH$3&gt;(A21taxstdlife+$E745),((Input!$J$163+Input!$J$129)*$J$7)-SUM($J745:BG745),((Input!$J$163+Input!$J$129)*$J$7)/A21taxstdlife))</f>
        <v>0</v>
      </c>
      <c r="BI745" s="161">
        <f>IF(A21taxstdlife="n/a","n/a",IF(BI$3&gt;(A21taxstdlife+$E745),((Input!$J$163+Input!$J$129)*$J$7)-SUM($J745:BH745),((Input!$J$163+Input!$J$129)*$J$7)/A21taxstdlife))</f>
        <v>0</v>
      </c>
      <c r="BJ745" s="19"/>
      <c r="BK745" s="19"/>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s="5" customFormat="1" hidden="1" outlineLevel="2" x14ac:dyDescent="0.2">
      <c r="A746" s="19"/>
      <c r="B746" s="19"/>
      <c r="C746" s="35"/>
      <c r="D746" s="469"/>
      <c r="E746" s="281">
        <v>5</v>
      </c>
      <c r="F746" s="37"/>
      <c r="G746" s="305"/>
      <c r="H746" s="307"/>
      <c r="I746" s="307"/>
      <c r="J746" s="307"/>
      <c r="K746" s="306"/>
      <c r="L746" s="161">
        <f>IF(A21taxstdlife="n/a","n/a",IF(L$3&gt;(A21taxstdlife+$E746),((Input!$K$163+Input!$K$129)*$K$7)-SUM($K746:K746),((Input!$K$163+Input!$K$129)*$K$7)/A21taxstdlife))</f>
        <v>0</v>
      </c>
      <c r="M746" s="161">
        <f>IF(A21taxstdlife="n/a","n/a",IF(M$3&gt;(A21taxstdlife+$E746),((Input!$K$163+Input!$K$129)*$K$7)-SUM($K746:L746),((Input!$K$163+Input!$K$129)*$K$7)/A21taxstdlife))</f>
        <v>0</v>
      </c>
      <c r="N746" s="161">
        <f>IF(A21taxstdlife="n/a","n/a",IF(N$3&gt;(A21taxstdlife+$E746),((Input!$K$163+Input!$K$129)*$K$7)-SUM($K746:M746),((Input!$K$163+Input!$K$129)*$K$7)/A21taxstdlife))</f>
        <v>0</v>
      </c>
      <c r="O746" s="161">
        <f>IF(A21taxstdlife="n/a","n/a",IF(O$3&gt;(A21taxstdlife+$E746),((Input!$K$163+Input!$K$129)*$K$7)-SUM($K746:N746),((Input!$K$163+Input!$K$129)*$K$7)/A21taxstdlife))</f>
        <v>0</v>
      </c>
      <c r="P746" s="161">
        <f>IF(A21taxstdlife="n/a","n/a",IF(P$3&gt;(A21taxstdlife+$E746),((Input!$K$163+Input!$K$129)*$K$7)-SUM($K746:O746),((Input!$K$163+Input!$K$129)*$K$7)/A21taxstdlife))</f>
        <v>0</v>
      </c>
      <c r="Q746" s="161">
        <f>IF(A21taxstdlife="n/a","n/a",IF(Q$3&gt;(A21taxstdlife+$E746),((Input!$K$163+Input!$K$129)*$K$7)-SUM($K746:P746),((Input!$K$163+Input!$K$129)*$K$7)/A21taxstdlife))</f>
        <v>0</v>
      </c>
      <c r="R746" s="161">
        <f>IF(A21taxstdlife="n/a","n/a",IF(R$3&gt;(A21taxstdlife+$E746),((Input!$K$163+Input!$K$129)*$K$7)-SUM($K746:Q746),((Input!$K$163+Input!$K$129)*$K$7)/A21taxstdlife))</f>
        <v>0</v>
      </c>
      <c r="S746" s="161">
        <f>IF(A21taxstdlife="n/a","n/a",IF(S$3&gt;(A21taxstdlife+$E746),((Input!$K$163+Input!$K$129)*$K$7)-SUM($K746:R746),((Input!$K$163+Input!$K$129)*$K$7)/A21taxstdlife))</f>
        <v>0</v>
      </c>
      <c r="T746" s="161">
        <f>IF(A21taxstdlife="n/a","n/a",IF(T$3&gt;(A21taxstdlife+$E746),((Input!$K$163+Input!$K$129)*$K$7)-SUM($K746:S746),((Input!$K$163+Input!$K$129)*$K$7)/A21taxstdlife))</f>
        <v>0</v>
      </c>
      <c r="U746" s="161">
        <f>IF(A21taxstdlife="n/a","n/a",IF(U$3&gt;(A21taxstdlife+$E746),((Input!$K$163+Input!$K$129)*$K$7)-SUM($K746:T746),((Input!$K$163+Input!$K$129)*$K$7)/A21taxstdlife))</f>
        <v>0</v>
      </c>
      <c r="V746" s="161">
        <f>IF(A21taxstdlife="n/a","n/a",IF(V$3&gt;(A21taxstdlife+$E746),((Input!$K$163+Input!$K$129)*$K$7)-SUM($K746:U746),((Input!$K$163+Input!$K$129)*$K$7)/A21taxstdlife))</f>
        <v>0</v>
      </c>
      <c r="W746" s="161">
        <f>IF(A21taxstdlife="n/a","n/a",IF(W$3&gt;(A21taxstdlife+$E746),((Input!$K$163+Input!$K$129)*$K$7)-SUM($K746:V746),((Input!$K$163+Input!$K$129)*$K$7)/A21taxstdlife))</f>
        <v>0</v>
      </c>
      <c r="X746" s="161">
        <f>IF(A21taxstdlife="n/a","n/a",IF(X$3&gt;(A21taxstdlife+$E746),((Input!$K$163+Input!$K$129)*$K$7)-SUM($K746:W746),((Input!$K$163+Input!$K$129)*$K$7)/A21taxstdlife))</f>
        <v>0</v>
      </c>
      <c r="Y746" s="161">
        <f>IF(A21taxstdlife="n/a","n/a",IF(Y$3&gt;(A21taxstdlife+$E746),((Input!$K$163+Input!$K$129)*$K$7)-SUM($K746:X746),((Input!$K$163+Input!$K$129)*$K$7)/A21taxstdlife))</f>
        <v>0</v>
      </c>
      <c r="Z746" s="161">
        <f>IF(A21taxstdlife="n/a","n/a",IF(Z$3&gt;(A21taxstdlife+$E746),((Input!$K$163+Input!$K$129)*$K$7)-SUM($K746:Y746),((Input!$K$163+Input!$K$129)*$K$7)/A21taxstdlife))</f>
        <v>0</v>
      </c>
      <c r="AA746" s="161">
        <f>IF(A21taxstdlife="n/a","n/a",IF(AA$3&gt;(A21taxstdlife+$E746),((Input!$K$163+Input!$K$129)*$K$7)-SUM($K746:Z746),((Input!$K$163+Input!$K$129)*$K$7)/A21taxstdlife))</f>
        <v>0</v>
      </c>
      <c r="AB746" s="161">
        <f>IF(A21taxstdlife="n/a","n/a",IF(AB$3&gt;(A21taxstdlife+$E746),((Input!$K$163+Input!$K$129)*$K$7)-SUM($K746:AA746),((Input!$K$163+Input!$K$129)*$K$7)/A21taxstdlife))</f>
        <v>0</v>
      </c>
      <c r="AC746" s="161">
        <f>IF(A21taxstdlife="n/a","n/a",IF(AC$3&gt;(A21taxstdlife+$E746),((Input!$K$163+Input!$K$129)*$K$7)-SUM($K746:AB746),((Input!$K$163+Input!$K$129)*$K$7)/A21taxstdlife))</f>
        <v>0</v>
      </c>
      <c r="AD746" s="161">
        <f>IF(A21taxstdlife="n/a","n/a",IF(AD$3&gt;(A21taxstdlife+$E746),((Input!$K$163+Input!$K$129)*$K$7)-SUM($K746:AC746),((Input!$K$163+Input!$K$129)*$K$7)/A21taxstdlife))</f>
        <v>0</v>
      </c>
      <c r="AE746" s="161">
        <f>IF(A21taxstdlife="n/a","n/a",IF(AE$3&gt;(A21taxstdlife+$E746),((Input!$K$163+Input!$K$129)*$K$7)-SUM($K746:AD746),((Input!$K$163+Input!$K$129)*$K$7)/A21taxstdlife))</f>
        <v>0</v>
      </c>
      <c r="AF746" s="161">
        <f>IF(A21taxstdlife="n/a","n/a",IF(AF$3&gt;(A21taxstdlife+$E746),((Input!$K$163+Input!$K$129)*$K$7)-SUM($K746:AE746),((Input!$K$163+Input!$K$129)*$K$7)/A21taxstdlife))</f>
        <v>0</v>
      </c>
      <c r="AG746" s="161">
        <f>IF(A21taxstdlife="n/a","n/a",IF(AG$3&gt;(A21taxstdlife+$E746),((Input!$K$163+Input!$K$129)*$K$7)-SUM($K746:AF746),((Input!$K$163+Input!$K$129)*$K$7)/A21taxstdlife))</f>
        <v>0</v>
      </c>
      <c r="AH746" s="161">
        <f>IF(A21taxstdlife="n/a","n/a",IF(AH$3&gt;(A21taxstdlife+$E746),((Input!$K$163+Input!$K$129)*$K$7)-SUM($K746:AG746),((Input!$K$163+Input!$K$129)*$K$7)/A21taxstdlife))</f>
        <v>0</v>
      </c>
      <c r="AI746" s="161">
        <f>IF(A21taxstdlife="n/a","n/a",IF(AI$3&gt;(A21taxstdlife+$E746),((Input!$K$163+Input!$K$129)*$K$7)-SUM($K746:AH746),((Input!$K$163+Input!$K$129)*$K$7)/A21taxstdlife))</f>
        <v>0</v>
      </c>
      <c r="AJ746" s="161">
        <f>IF(A21taxstdlife="n/a","n/a",IF(AJ$3&gt;(A21taxstdlife+$E746),((Input!$K$163+Input!$K$129)*$K$7)-SUM($K746:AI746),((Input!$K$163+Input!$K$129)*$K$7)/A21taxstdlife))</f>
        <v>0</v>
      </c>
      <c r="AK746" s="161">
        <f>IF(A21taxstdlife="n/a","n/a",IF(AK$3&gt;(A21taxstdlife+$E746),((Input!$K$163+Input!$K$129)*$K$7)-SUM($K746:AJ746),((Input!$K$163+Input!$K$129)*$K$7)/A21taxstdlife))</f>
        <v>0</v>
      </c>
      <c r="AL746" s="161">
        <f>IF(A21taxstdlife="n/a","n/a",IF(AL$3&gt;(A21taxstdlife+$E746),((Input!$K$163+Input!$K$129)*$K$7)-SUM($K746:AK746),((Input!$K$163+Input!$K$129)*$K$7)/A21taxstdlife))</f>
        <v>0</v>
      </c>
      <c r="AM746" s="161">
        <f>IF(A21taxstdlife="n/a","n/a",IF(AM$3&gt;(A21taxstdlife+$E746),((Input!$K$163+Input!$K$129)*$K$7)-SUM($K746:AL746),((Input!$K$163+Input!$K$129)*$K$7)/A21taxstdlife))</f>
        <v>0</v>
      </c>
      <c r="AN746" s="161">
        <f>IF(A21taxstdlife="n/a","n/a",IF(AN$3&gt;(A21taxstdlife+$E746),((Input!$K$163+Input!$K$129)*$K$7)-SUM($K746:AM746),((Input!$K$163+Input!$K$129)*$K$7)/A21taxstdlife))</f>
        <v>0</v>
      </c>
      <c r="AO746" s="161">
        <f>IF(A21taxstdlife="n/a","n/a",IF(AO$3&gt;(A21taxstdlife+$E746),((Input!$K$163+Input!$K$129)*$K$7)-SUM($K746:AN746),((Input!$K$163+Input!$K$129)*$K$7)/A21taxstdlife))</f>
        <v>0</v>
      </c>
      <c r="AP746" s="161">
        <f>IF(A21taxstdlife="n/a","n/a",IF(AP$3&gt;(A21taxstdlife+$E746),((Input!$K$163+Input!$K$129)*$K$7)-SUM($K746:AO746),((Input!$K$163+Input!$K$129)*$K$7)/A21taxstdlife))</f>
        <v>0</v>
      </c>
      <c r="AQ746" s="161">
        <f>IF(A21taxstdlife="n/a","n/a",IF(AQ$3&gt;(A21taxstdlife+$E746),((Input!$K$163+Input!$K$129)*$K$7)-SUM($K746:AP746),((Input!$K$163+Input!$K$129)*$K$7)/A21taxstdlife))</f>
        <v>0</v>
      </c>
      <c r="AR746" s="161">
        <f>IF(A21taxstdlife="n/a","n/a",IF(AR$3&gt;(A21taxstdlife+$E746),((Input!$K$163+Input!$K$129)*$K$7)-SUM($K746:AQ746),((Input!$K$163+Input!$K$129)*$K$7)/A21taxstdlife))</f>
        <v>0</v>
      </c>
      <c r="AS746" s="161">
        <f>IF(A21taxstdlife="n/a","n/a",IF(AS$3&gt;(A21taxstdlife+$E746),((Input!$K$163+Input!$K$129)*$K$7)-SUM($K746:AR746),((Input!$K$163+Input!$K$129)*$K$7)/A21taxstdlife))</f>
        <v>0</v>
      </c>
      <c r="AT746" s="161">
        <f>IF(A21taxstdlife="n/a","n/a",IF(AT$3&gt;(A21taxstdlife+$E746),((Input!$K$163+Input!$K$129)*$K$7)-SUM($K746:AS746),((Input!$K$163+Input!$K$129)*$K$7)/A21taxstdlife))</f>
        <v>0</v>
      </c>
      <c r="AU746" s="161">
        <f>IF(A21taxstdlife="n/a","n/a",IF(AU$3&gt;(A21taxstdlife+$E746),((Input!$K$163+Input!$K$129)*$K$7)-SUM($K746:AT746),((Input!$K$163+Input!$K$129)*$K$7)/A21taxstdlife))</f>
        <v>0</v>
      </c>
      <c r="AV746" s="161">
        <f>IF(A21taxstdlife="n/a","n/a",IF(AV$3&gt;(A21taxstdlife+$E746),((Input!$K$163+Input!$K$129)*$K$7)-SUM($K746:AU746),((Input!$K$163+Input!$K$129)*$K$7)/A21taxstdlife))</f>
        <v>0</v>
      </c>
      <c r="AW746" s="161">
        <f>IF(A21taxstdlife="n/a","n/a",IF(AW$3&gt;(A21taxstdlife+$E746),((Input!$K$163+Input!$K$129)*$K$7)-SUM($K746:AV746),((Input!$K$163+Input!$K$129)*$K$7)/A21taxstdlife))</f>
        <v>0</v>
      </c>
      <c r="AX746" s="161">
        <f>IF(A21taxstdlife="n/a","n/a",IF(AX$3&gt;(A21taxstdlife+$E746),((Input!$K$163+Input!$K$129)*$K$7)-SUM($K746:AW746),((Input!$K$163+Input!$K$129)*$K$7)/A21taxstdlife))</f>
        <v>0</v>
      </c>
      <c r="AY746" s="161">
        <f>IF(A21taxstdlife="n/a","n/a",IF(AY$3&gt;(A21taxstdlife+$E746),((Input!$K$163+Input!$K$129)*$K$7)-SUM($K746:AX746),((Input!$K$163+Input!$K$129)*$K$7)/A21taxstdlife))</f>
        <v>0</v>
      </c>
      <c r="AZ746" s="161">
        <f>IF(A21taxstdlife="n/a","n/a",IF(AZ$3&gt;(A21taxstdlife+$E746),((Input!$K$163+Input!$K$129)*$K$7)-SUM($K746:AY746),((Input!$K$163+Input!$K$129)*$K$7)/A21taxstdlife))</f>
        <v>0</v>
      </c>
      <c r="BA746" s="161">
        <f>IF(A21taxstdlife="n/a","n/a",IF(BA$3&gt;(A21taxstdlife+$E746),((Input!$K$163+Input!$K$129)*$K$7)-SUM($K746:AZ746),((Input!$K$163+Input!$K$129)*$K$7)/A21taxstdlife))</f>
        <v>0</v>
      </c>
      <c r="BB746" s="161">
        <f>IF(A21taxstdlife="n/a","n/a",IF(BB$3&gt;(A21taxstdlife+$E746),((Input!$K$163+Input!$K$129)*$K$7)-SUM($K746:BA746),((Input!$K$163+Input!$K$129)*$K$7)/A21taxstdlife))</f>
        <v>0</v>
      </c>
      <c r="BC746" s="161">
        <f>IF(A21taxstdlife="n/a","n/a",IF(BC$3&gt;(A21taxstdlife+$E746),((Input!$K$163+Input!$K$129)*$K$7)-SUM($K746:BB746),((Input!$K$163+Input!$K$129)*$K$7)/A21taxstdlife))</f>
        <v>0</v>
      </c>
      <c r="BD746" s="161">
        <f>IF(A21taxstdlife="n/a","n/a",IF(BD$3&gt;(A21taxstdlife+$E746),((Input!$K$163+Input!$K$129)*$K$7)-SUM($K746:BC746),((Input!$K$163+Input!$K$129)*$K$7)/A21taxstdlife))</f>
        <v>0</v>
      </c>
      <c r="BE746" s="161">
        <f>IF(A21taxstdlife="n/a","n/a",IF(BE$3&gt;(A21taxstdlife+$E746),((Input!$K$163+Input!$K$129)*$K$7)-SUM($K746:BD746),((Input!$K$163+Input!$K$129)*$K$7)/A21taxstdlife))</f>
        <v>0</v>
      </c>
      <c r="BF746" s="161">
        <f>IF(A21taxstdlife="n/a","n/a",IF(BF$3&gt;(A21taxstdlife+$E746),((Input!$K$163+Input!$K$129)*$K$7)-SUM($K746:BE746),((Input!$K$163+Input!$K$129)*$K$7)/A21taxstdlife))</f>
        <v>0</v>
      </c>
      <c r="BG746" s="161">
        <f>IF(A21taxstdlife="n/a","n/a",IF(BG$3&gt;(A21taxstdlife+$E746),((Input!$K$163+Input!$K$129)*$K$7)-SUM($K746:BF746),((Input!$K$163+Input!$K$129)*$K$7)/A21taxstdlife))</f>
        <v>0</v>
      </c>
      <c r="BH746" s="161">
        <f>IF(A21taxstdlife="n/a","n/a",IF(BH$3&gt;(A21taxstdlife+$E746),((Input!$K$163+Input!$K$129)*$K$7)-SUM($K746:BG746),((Input!$K$163+Input!$K$129)*$K$7)/A21taxstdlife))</f>
        <v>0</v>
      </c>
      <c r="BI746" s="161">
        <f>IF(A21taxstdlife="n/a","n/a",IF(BI$3&gt;(A21taxstdlife+$E746),((Input!$K$163+Input!$K$129)*$K$7)-SUM($K746:BH746),((Input!$K$163+Input!$K$129)*$K$7)/A21taxstdlife))</f>
        <v>0</v>
      </c>
      <c r="BJ746" s="19"/>
      <c r="BK746" s="19"/>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s="5" customFormat="1" hidden="1" outlineLevel="2" x14ac:dyDescent="0.2">
      <c r="A747" s="19"/>
      <c r="B747" s="19"/>
      <c r="C747" s="35"/>
      <c r="D747" s="469"/>
      <c r="E747" s="281">
        <v>6</v>
      </c>
      <c r="F747" s="37"/>
      <c r="G747" s="305"/>
      <c r="H747" s="307"/>
      <c r="I747" s="307"/>
      <c r="J747" s="307"/>
      <c r="K747" s="307"/>
      <c r="L747" s="306"/>
      <c r="M747" s="161">
        <f>IF(A21taxstdlife="n/a","n/a",IF(M$3&gt;(A21taxstdlife+$E747),((Input!$L$163+Input!$L$129)*$L$7)-SUM($L747:L747),((Input!$L$163+Input!$L$129)*$L$7)/A21taxstdlife))</f>
        <v>0</v>
      </c>
      <c r="N747" s="161">
        <f>IF(A21taxstdlife="n/a","n/a",IF(N$3&gt;(A21taxstdlife+$E747),((Input!$L$163+Input!$L$129)*$L$7)-SUM($L747:M747),((Input!$L$163+Input!$L$129)*$L$7)/A21taxstdlife))</f>
        <v>0</v>
      </c>
      <c r="O747" s="161">
        <f>IF(A21taxstdlife="n/a","n/a",IF(O$3&gt;(A21taxstdlife+$E747),((Input!$L$163+Input!$L$129)*$L$7)-SUM($L747:N747),((Input!$L$163+Input!$L$129)*$L$7)/A21taxstdlife))</f>
        <v>0</v>
      </c>
      <c r="P747" s="161">
        <f>IF(A21taxstdlife="n/a","n/a",IF(P$3&gt;(A21taxstdlife+$E747),((Input!$L$163+Input!$L$129)*$L$7)-SUM($L747:O747),((Input!$L$163+Input!$L$129)*$L$7)/A21taxstdlife))</f>
        <v>0</v>
      </c>
      <c r="Q747" s="161">
        <f>IF(A21taxstdlife="n/a","n/a",IF(Q$3&gt;(A21taxstdlife+$E747),((Input!$L$163+Input!$L$129)*$L$7)-SUM($L747:P747),((Input!$L$163+Input!$L$129)*$L$7)/A21taxstdlife))</f>
        <v>0</v>
      </c>
      <c r="R747" s="161">
        <f>IF(A21taxstdlife="n/a","n/a",IF(R$3&gt;(A21taxstdlife+$E747),((Input!$L$163+Input!$L$129)*$L$7)-SUM($L747:Q747),((Input!$L$163+Input!$L$129)*$L$7)/A21taxstdlife))</f>
        <v>0</v>
      </c>
      <c r="S747" s="161">
        <f>IF(A21taxstdlife="n/a","n/a",IF(S$3&gt;(A21taxstdlife+$E747),((Input!$L$163+Input!$L$129)*$L$7)-SUM($L747:R747),((Input!$L$163+Input!$L$129)*$L$7)/A21taxstdlife))</f>
        <v>0</v>
      </c>
      <c r="T747" s="161">
        <f>IF(A21taxstdlife="n/a","n/a",IF(T$3&gt;(A21taxstdlife+$E747),((Input!$L$163+Input!$L$129)*$L$7)-SUM($L747:S747),((Input!$L$163+Input!$L$129)*$L$7)/A21taxstdlife))</f>
        <v>0</v>
      </c>
      <c r="U747" s="161">
        <f>IF(A21taxstdlife="n/a","n/a",IF(U$3&gt;(A21taxstdlife+$E747),((Input!$L$163+Input!$L$129)*$L$7)-SUM($L747:T747),((Input!$L$163+Input!$L$129)*$L$7)/A21taxstdlife))</f>
        <v>0</v>
      </c>
      <c r="V747" s="161">
        <f>IF(A21taxstdlife="n/a","n/a",IF(V$3&gt;(A21taxstdlife+$E747),((Input!$L$163+Input!$L$129)*$L$7)-SUM($L747:U747),((Input!$L$163+Input!$L$129)*$L$7)/A21taxstdlife))</f>
        <v>0</v>
      </c>
      <c r="W747" s="161">
        <f>IF(A21taxstdlife="n/a","n/a",IF(W$3&gt;(A21taxstdlife+$E747),((Input!$L$163+Input!$L$129)*$L$7)-SUM($L747:V747),((Input!$L$163+Input!$L$129)*$L$7)/A21taxstdlife))</f>
        <v>0</v>
      </c>
      <c r="X747" s="161">
        <f>IF(A21taxstdlife="n/a","n/a",IF(X$3&gt;(A21taxstdlife+$E747),((Input!$L$163+Input!$L$129)*$L$7)-SUM($L747:W747),((Input!$L$163+Input!$L$129)*$L$7)/A21taxstdlife))</f>
        <v>0</v>
      </c>
      <c r="Y747" s="161">
        <f>IF(A21taxstdlife="n/a","n/a",IF(Y$3&gt;(A21taxstdlife+$E747),((Input!$L$163+Input!$L$129)*$L$7)-SUM($L747:X747),((Input!$L$163+Input!$L$129)*$L$7)/A21taxstdlife))</f>
        <v>0</v>
      </c>
      <c r="Z747" s="161">
        <f>IF(A21taxstdlife="n/a","n/a",IF(Z$3&gt;(A21taxstdlife+$E747),((Input!$L$163+Input!$L$129)*$L$7)-SUM($L747:Y747),((Input!$L$163+Input!$L$129)*$L$7)/A21taxstdlife))</f>
        <v>0</v>
      </c>
      <c r="AA747" s="161">
        <f>IF(A21taxstdlife="n/a","n/a",IF(AA$3&gt;(A21taxstdlife+$E747),((Input!$L$163+Input!$L$129)*$L$7)-SUM($L747:Z747),((Input!$L$163+Input!$L$129)*$L$7)/A21taxstdlife))</f>
        <v>0</v>
      </c>
      <c r="AB747" s="161">
        <f>IF(A21taxstdlife="n/a","n/a",IF(AB$3&gt;(A21taxstdlife+$E747),((Input!$L$163+Input!$L$129)*$L$7)-SUM($L747:AA747),((Input!$L$163+Input!$L$129)*$L$7)/A21taxstdlife))</f>
        <v>0</v>
      </c>
      <c r="AC747" s="161">
        <f>IF(A21taxstdlife="n/a","n/a",IF(AC$3&gt;(A21taxstdlife+$E747),((Input!$L$163+Input!$L$129)*$L$7)-SUM($L747:AB747),((Input!$L$163+Input!$L$129)*$L$7)/A21taxstdlife))</f>
        <v>0</v>
      </c>
      <c r="AD747" s="161">
        <f>IF(A21taxstdlife="n/a","n/a",IF(AD$3&gt;(A21taxstdlife+$E747),((Input!$L$163+Input!$L$129)*$L$7)-SUM($L747:AC747),((Input!$L$163+Input!$L$129)*$L$7)/A21taxstdlife))</f>
        <v>0</v>
      </c>
      <c r="AE747" s="161">
        <f>IF(A21taxstdlife="n/a","n/a",IF(AE$3&gt;(A21taxstdlife+$E747),((Input!$L$163+Input!$L$129)*$L$7)-SUM($L747:AD747),((Input!$L$163+Input!$L$129)*$L$7)/A21taxstdlife))</f>
        <v>0</v>
      </c>
      <c r="AF747" s="161">
        <f>IF(A21taxstdlife="n/a","n/a",IF(AF$3&gt;(A21taxstdlife+$E747),((Input!$L$163+Input!$L$129)*$L$7)-SUM($L747:AE747),((Input!$L$163+Input!$L$129)*$L$7)/A21taxstdlife))</f>
        <v>0</v>
      </c>
      <c r="AG747" s="161">
        <f>IF(A21taxstdlife="n/a","n/a",IF(AG$3&gt;(A21taxstdlife+$E747),((Input!$L$163+Input!$L$129)*$L$7)-SUM($L747:AF747),((Input!$L$163+Input!$L$129)*$L$7)/A21taxstdlife))</f>
        <v>0</v>
      </c>
      <c r="AH747" s="161">
        <f>IF(A21taxstdlife="n/a","n/a",IF(AH$3&gt;(A21taxstdlife+$E747),((Input!$L$163+Input!$L$129)*$L$7)-SUM($L747:AG747),((Input!$L$163+Input!$L$129)*$L$7)/A21taxstdlife))</f>
        <v>0</v>
      </c>
      <c r="AI747" s="161">
        <f>IF(A21taxstdlife="n/a","n/a",IF(AI$3&gt;(A21taxstdlife+$E747),((Input!$L$163+Input!$L$129)*$L$7)-SUM($L747:AH747),((Input!$L$163+Input!$L$129)*$L$7)/A21taxstdlife))</f>
        <v>0</v>
      </c>
      <c r="AJ747" s="161">
        <f>IF(A21taxstdlife="n/a","n/a",IF(AJ$3&gt;(A21taxstdlife+$E747),((Input!$L$163+Input!$L$129)*$L$7)-SUM($L747:AI747),((Input!$L$163+Input!$L$129)*$L$7)/A21taxstdlife))</f>
        <v>0</v>
      </c>
      <c r="AK747" s="161">
        <f>IF(A21taxstdlife="n/a","n/a",IF(AK$3&gt;(A21taxstdlife+$E747),((Input!$L$163+Input!$L$129)*$L$7)-SUM($L747:AJ747),((Input!$L$163+Input!$L$129)*$L$7)/A21taxstdlife))</f>
        <v>0</v>
      </c>
      <c r="AL747" s="161">
        <f>IF(A21taxstdlife="n/a","n/a",IF(AL$3&gt;(A21taxstdlife+$E747),((Input!$L$163+Input!$L$129)*$L$7)-SUM($L747:AK747),((Input!$L$163+Input!$L$129)*$L$7)/A21taxstdlife))</f>
        <v>0</v>
      </c>
      <c r="AM747" s="161">
        <f>IF(A21taxstdlife="n/a","n/a",IF(AM$3&gt;(A21taxstdlife+$E747),((Input!$L$163+Input!$L$129)*$L$7)-SUM($L747:AL747),((Input!$L$163+Input!$L$129)*$L$7)/A21taxstdlife))</f>
        <v>0</v>
      </c>
      <c r="AN747" s="161">
        <f>IF(A21taxstdlife="n/a","n/a",IF(AN$3&gt;(A21taxstdlife+$E747),((Input!$L$163+Input!$L$129)*$L$7)-SUM($L747:AM747),((Input!$L$163+Input!$L$129)*$L$7)/A21taxstdlife))</f>
        <v>0</v>
      </c>
      <c r="AO747" s="161">
        <f>IF(A21taxstdlife="n/a","n/a",IF(AO$3&gt;(A21taxstdlife+$E747),((Input!$L$163+Input!$L$129)*$L$7)-SUM($L747:AN747),((Input!$L$163+Input!$L$129)*$L$7)/A21taxstdlife))</f>
        <v>0</v>
      </c>
      <c r="AP747" s="161">
        <f>IF(A21taxstdlife="n/a","n/a",IF(AP$3&gt;(A21taxstdlife+$E747),((Input!$L$163+Input!$L$129)*$L$7)-SUM($L747:AO747),((Input!$L$163+Input!$L$129)*$L$7)/A21taxstdlife))</f>
        <v>0</v>
      </c>
      <c r="AQ747" s="161">
        <f>IF(A21taxstdlife="n/a","n/a",IF(AQ$3&gt;(A21taxstdlife+$E747),((Input!$L$163+Input!$L$129)*$L$7)-SUM($L747:AP747),((Input!$L$163+Input!$L$129)*$L$7)/A21taxstdlife))</f>
        <v>0</v>
      </c>
      <c r="AR747" s="161">
        <f>IF(A21taxstdlife="n/a","n/a",IF(AR$3&gt;(A21taxstdlife+$E747),((Input!$L$163+Input!$L$129)*$L$7)-SUM($L747:AQ747),((Input!$L$163+Input!$L$129)*$L$7)/A21taxstdlife))</f>
        <v>0</v>
      </c>
      <c r="AS747" s="161">
        <f>IF(A21taxstdlife="n/a","n/a",IF(AS$3&gt;(A21taxstdlife+$E747),((Input!$L$163+Input!$L$129)*$L$7)-SUM($L747:AR747),((Input!$L$163+Input!$L$129)*$L$7)/A21taxstdlife))</f>
        <v>0</v>
      </c>
      <c r="AT747" s="161">
        <f>IF(A21taxstdlife="n/a","n/a",IF(AT$3&gt;(A21taxstdlife+$E747),((Input!$L$163+Input!$L$129)*$L$7)-SUM($L747:AS747),((Input!$L$163+Input!$L$129)*$L$7)/A21taxstdlife))</f>
        <v>0</v>
      </c>
      <c r="AU747" s="161">
        <f>IF(A21taxstdlife="n/a","n/a",IF(AU$3&gt;(A21taxstdlife+$E747),((Input!$L$163+Input!$L$129)*$L$7)-SUM($L747:AT747),((Input!$L$163+Input!$L$129)*$L$7)/A21taxstdlife))</f>
        <v>0</v>
      </c>
      <c r="AV747" s="161">
        <f>IF(A21taxstdlife="n/a","n/a",IF(AV$3&gt;(A21taxstdlife+$E747),((Input!$L$163+Input!$L$129)*$L$7)-SUM($L747:AU747),((Input!$L$163+Input!$L$129)*$L$7)/A21taxstdlife))</f>
        <v>0</v>
      </c>
      <c r="AW747" s="161">
        <f>IF(A21taxstdlife="n/a","n/a",IF(AW$3&gt;(A21taxstdlife+$E747),((Input!$L$163+Input!$L$129)*$L$7)-SUM($L747:AV747),((Input!$L$163+Input!$L$129)*$L$7)/A21taxstdlife))</f>
        <v>0</v>
      </c>
      <c r="AX747" s="161">
        <f>IF(A21taxstdlife="n/a","n/a",IF(AX$3&gt;(A21taxstdlife+$E747),((Input!$L$163+Input!$L$129)*$L$7)-SUM($L747:AW747),((Input!$L$163+Input!$L$129)*$L$7)/A21taxstdlife))</f>
        <v>0</v>
      </c>
      <c r="AY747" s="161">
        <f>IF(A21taxstdlife="n/a","n/a",IF(AY$3&gt;(A21taxstdlife+$E747),((Input!$L$163+Input!$L$129)*$L$7)-SUM($L747:AX747),((Input!$L$163+Input!$L$129)*$L$7)/A21taxstdlife))</f>
        <v>0</v>
      </c>
      <c r="AZ747" s="161">
        <f>IF(A21taxstdlife="n/a","n/a",IF(AZ$3&gt;(A21taxstdlife+$E747),((Input!$L$163+Input!$L$129)*$L$7)-SUM($L747:AY747),((Input!$L$163+Input!$L$129)*$L$7)/A21taxstdlife))</f>
        <v>0</v>
      </c>
      <c r="BA747" s="161">
        <f>IF(A21taxstdlife="n/a","n/a",IF(BA$3&gt;(A21taxstdlife+$E747),((Input!$L$163+Input!$L$129)*$L$7)-SUM($L747:AZ747),((Input!$L$163+Input!$L$129)*$L$7)/A21taxstdlife))</f>
        <v>0</v>
      </c>
      <c r="BB747" s="161">
        <f>IF(A21taxstdlife="n/a","n/a",IF(BB$3&gt;(A21taxstdlife+$E747),((Input!$L$163+Input!$L$129)*$L$7)-SUM($L747:BA747),((Input!$L$163+Input!$L$129)*$L$7)/A21taxstdlife))</f>
        <v>0</v>
      </c>
      <c r="BC747" s="161">
        <f>IF(A21taxstdlife="n/a","n/a",IF(BC$3&gt;(A21taxstdlife+$E747),((Input!$L$163+Input!$L$129)*$L$7)-SUM($L747:BB747),((Input!$L$163+Input!$L$129)*$L$7)/A21taxstdlife))</f>
        <v>0</v>
      </c>
      <c r="BD747" s="161">
        <f>IF(A21taxstdlife="n/a","n/a",IF(BD$3&gt;(A21taxstdlife+$E747),((Input!$L$163+Input!$L$129)*$L$7)-SUM($L747:BC747),((Input!$L$163+Input!$L$129)*$L$7)/A21taxstdlife))</f>
        <v>0</v>
      </c>
      <c r="BE747" s="161">
        <f>IF(A21taxstdlife="n/a","n/a",IF(BE$3&gt;(A21taxstdlife+$E747),((Input!$L$163+Input!$L$129)*$L$7)-SUM($L747:BD747),((Input!$L$163+Input!$L$129)*$L$7)/A21taxstdlife))</f>
        <v>0</v>
      </c>
      <c r="BF747" s="161">
        <f>IF(A21taxstdlife="n/a","n/a",IF(BF$3&gt;(A21taxstdlife+$E747),((Input!$L$163+Input!$L$129)*$L$7)-SUM($L747:BE747),((Input!$L$163+Input!$L$129)*$L$7)/A21taxstdlife))</f>
        <v>0</v>
      </c>
      <c r="BG747" s="161">
        <f>IF(A21taxstdlife="n/a","n/a",IF(BG$3&gt;(A21taxstdlife+$E747),((Input!$L$163+Input!$L$129)*$L$7)-SUM($L747:BF747),((Input!$L$163+Input!$L$129)*$L$7)/A21taxstdlife))</f>
        <v>0</v>
      </c>
      <c r="BH747" s="161">
        <f>IF(A21taxstdlife="n/a","n/a",IF(BH$3&gt;(A21taxstdlife+$E747),((Input!$L$163+Input!$L$129)*$L$7)-SUM($L747:BG747),((Input!$L$163+Input!$L$129)*$L$7)/A21taxstdlife))</f>
        <v>0</v>
      </c>
      <c r="BI747" s="161">
        <f>IF(A21taxstdlife="n/a","n/a",IF(BI$3&gt;(A21taxstdlife+$E747),((Input!$L$163+Input!$L$129)*$L$7)-SUM($L747:BH747),((Input!$L$163+Input!$L$129)*$L$7)/A21taxstdlife))</f>
        <v>0</v>
      </c>
      <c r="BJ747" s="19"/>
      <c r="BK747" s="19"/>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s="5" customFormat="1" hidden="1" outlineLevel="2" x14ac:dyDescent="0.2">
      <c r="A748" s="19"/>
      <c r="B748" s="19"/>
      <c r="C748" s="35"/>
      <c r="D748" s="469"/>
      <c r="E748" s="281">
        <v>7</v>
      </c>
      <c r="F748" s="37"/>
      <c r="G748" s="305"/>
      <c r="H748" s="307"/>
      <c r="I748" s="307"/>
      <c r="J748" s="307"/>
      <c r="K748" s="307"/>
      <c r="L748" s="307"/>
      <c r="M748" s="306"/>
      <c r="N748" s="161">
        <f>IF(A21taxstdlife="n/a","n/a",IF(N$3&gt;(A21taxstdlife+$E748),((Input!$M$163+Input!$M$129)*$M$7)-SUM($M748:M748),((Input!$M$163+Input!$M$129)*$M$7)/A21taxstdlife))</f>
        <v>0</v>
      </c>
      <c r="O748" s="161">
        <f>IF(A21taxstdlife="n/a","n/a",IF(O$3&gt;(A21taxstdlife+$E748),((Input!$M$163+Input!$M$129)*$M$7)-SUM($M748:N748),((Input!$M$163+Input!$M$129)*$M$7)/A21taxstdlife))</f>
        <v>0</v>
      </c>
      <c r="P748" s="161">
        <f>IF(A21taxstdlife="n/a","n/a",IF(P$3&gt;(A21taxstdlife+$E748),((Input!$M$163+Input!$M$129)*$M$7)-SUM($M748:O748),((Input!$M$163+Input!$M$129)*$M$7)/A21taxstdlife))</f>
        <v>0</v>
      </c>
      <c r="Q748" s="161">
        <f>IF(A21taxstdlife="n/a","n/a",IF(Q$3&gt;(A21taxstdlife+$E748),((Input!$M$163+Input!$M$129)*$M$7)-SUM($M748:P748),((Input!$M$163+Input!$M$129)*$M$7)/A21taxstdlife))</f>
        <v>0</v>
      </c>
      <c r="R748" s="161">
        <f>IF(A21taxstdlife="n/a","n/a",IF(R$3&gt;(A21taxstdlife+$E748),((Input!$M$163+Input!$M$129)*$M$7)-SUM($M748:Q748),((Input!$M$163+Input!$M$129)*$M$7)/A21taxstdlife))</f>
        <v>0</v>
      </c>
      <c r="S748" s="161">
        <f>IF(A21taxstdlife="n/a","n/a",IF(S$3&gt;(A21taxstdlife+$E748),((Input!$M$163+Input!$M$129)*$M$7)-SUM($M748:R748),((Input!$M$163+Input!$M$129)*$M$7)/A21taxstdlife))</f>
        <v>0</v>
      </c>
      <c r="T748" s="161">
        <f>IF(A21taxstdlife="n/a","n/a",IF(T$3&gt;(A21taxstdlife+$E748),((Input!$M$163+Input!$M$129)*$M$7)-SUM($M748:S748),((Input!$M$163+Input!$M$129)*$M$7)/A21taxstdlife))</f>
        <v>0</v>
      </c>
      <c r="U748" s="161">
        <f>IF(A21taxstdlife="n/a","n/a",IF(U$3&gt;(A21taxstdlife+$E748),((Input!$M$163+Input!$M$129)*$M$7)-SUM($M748:T748),((Input!$M$163+Input!$M$129)*$M$7)/A21taxstdlife))</f>
        <v>0</v>
      </c>
      <c r="V748" s="161">
        <f>IF(A21taxstdlife="n/a","n/a",IF(V$3&gt;(A21taxstdlife+$E748),((Input!$M$163+Input!$M$129)*$M$7)-SUM($M748:U748),((Input!$M$163+Input!$M$129)*$M$7)/A21taxstdlife))</f>
        <v>0</v>
      </c>
      <c r="W748" s="161">
        <f>IF(A21taxstdlife="n/a","n/a",IF(W$3&gt;(A21taxstdlife+$E748),((Input!$M$163+Input!$M$129)*$M$7)-SUM($M748:V748),((Input!$M$163+Input!$M$129)*$M$7)/A21taxstdlife))</f>
        <v>0</v>
      </c>
      <c r="X748" s="161">
        <f>IF(A21taxstdlife="n/a","n/a",IF(X$3&gt;(A21taxstdlife+$E748),((Input!$M$163+Input!$M$129)*$M$7)-SUM($M748:W748),((Input!$M$163+Input!$M$129)*$M$7)/A21taxstdlife))</f>
        <v>0</v>
      </c>
      <c r="Y748" s="161">
        <f>IF(A21taxstdlife="n/a","n/a",IF(Y$3&gt;(A21taxstdlife+$E748),((Input!$M$163+Input!$M$129)*$M$7)-SUM($M748:X748),((Input!$M$163+Input!$M$129)*$M$7)/A21taxstdlife))</f>
        <v>0</v>
      </c>
      <c r="Z748" s="161">
        <f>IF(A21taxstdlife="n/a","n/a",IF(Z$3&gt;(A21taxstdlife+$E748),((Input!$M$163+Input!$M$129)*$M$7)-SUM($M748:Y748),((Input!$M$163+Input!$M$129)*$M$7)/A21taxstdlife))</f>
        <v>0</v>
      </c>
      <c r="AA748" s="161">
        <f>IF(A21taxstdlife="n/a","n/a",IF(AA$3&gt;(A21taxstdlife+$E748),((Input!$M$163+Input!$M$129)*$M$7)-SUM($M748:Z748),((Input!$M$163+Input!$M$129)*$M$7)/A21taxstdlife))</f>
        <v>0</v>
      </c>
      <c r="AB748" s="161">
        <f>IF(A21taxstdlife="n/a","n/a",IF(AB$3&gt;(A21taxstdlife+$E748),((Input!$M$163+Input!$M$129)*$M$7)-SUM($M748:AA748),((Input!$M$163+Input!$M$129)*$M$7)/A21taxstdlife))</f>
        <v>0</v>
      </c>
      <c r="AC748" s="161">
        <f>IF(A21taxstdlife="n/a","n/a",IF(AC$3&gt;(A21taxstdlife+$E748),((Input!$M$163+Input!$M$129)*$M$7)-SUM($M748:AB748),((Input!$M$163+Input!$M$129)*$M$7)/A21taxstdlife))</f>
        <v>0</v>
      </c>
      <c r="AD748" s="161">
        <f>IF(A21taxstdlife="n/a","n/a",IF(AD$3&gt;(A21taxstdlife+$E748),((Input!$M$163+Input!$M$129)*$M$7)-SUM($M748:AC748),((Input!$M$163+Input!$M$129)*$M$7)/A21taxstdlife))</f>
        <v>0</v>
      </c>
      <c r="AE748" s="161">
        <f>IF(A21taxstdlife="n/a","n/a",IF(AE$3&gt;(A21taxstdlife+$E748),((Input!$M$163+Input!$M$129)*$M$7)-SUM($M748:AD748),((Input!$M$163+Input!$M$129)*$M$7)/A21taxstdlife))</f>
        <v>0</v>
      </c>
      <c r="AF748" s="161">
        <f>IF(A21taxstdlife="n/a","n/a",IF(AF$3&gt;(A21taxstdlife+$E748),((Input!$M$163+Input!$M$129)*$M$7)-SUM($M748:AE748),((Input!$M$163+Input!$M$129)*$M$7)/A21taxstdlife))</f>
        <v>0</v>
      </c>
      <c r="AG748" s="161">
        <f>IF(A21taxstdlife="n/a","n/a",IF(AG$3&gt;(A21taxstdlife+$E748),((Input!$M$163+Input!$M$129)*$M$7)-SUM($M748:AF748),((Input!$M$163+Input!$M$129)*$M$7)/A21taxstdlife))</f>
        <v>0</v>
      </c>
      <c r="AH748" s="161">
        <f>IF(A21taxstdlife="n/a","n/a",IF(AH$3&gt;(A21taxstdlife+$E748),((Input!$M$163+Input!$M$129)*$M$7)-SUM($M748:AG748),((Input!$M$163+Input!$M$129)*$M$7)/A21taxstdlife))</f>
        <v>0</v>
      </c>
      <c r="AI748" s="161">
        <f>IF(A21taxstdlife="n/a","n/a",IF(AI$3&gt;(A21taxstdlife+$E748),((Input!$M$163+Input!$M$129)*$M$7)-SUM($M748:AH748),((Input!$M$163+Input!$M$129)*$M$7)/A21taxstdlife))</f>
        <v>0</v>
      </c>
      <c r="AJ748" s="161">
        <f>IF(A21taxstdlife="n/a","n/a",IF(AJ$3&gt;(A21taxstdlife+$E748),((Input!$M$163+Input!$M$129)*$M$7)-SUM($M748:AI748),((Input!$M$163+Input!$M$129)*$M$7)/A21taxstdlife))</f>
        <v>0</v>
      </c>
      <c r="AK748" s="161">
        <f>IF(A21taxstdlife="n/a","n/a",IF(AK$3&gt;(A21taxstdlife+$E748),((Input!$M$163+Input!$M$129)*$M$7)-SUM($M748:AJ748),((Input!$M$163+Input!$M$129)*$M$7)/A21taxstdlife))</f>
        <v>0</v>
      </c>
      <c r="AL748" s="161">
        <f>IF(A21taxstdlife="n/a","n/a",IF(AL$3&gt;(A21taxstdlife+$E748),((Input!$M$163+Input!$M$129)*$M$7)-SUM($M748:AK748),((Input!$M$163+Input!$M$129)*$M$7)/A21taxstdlife))</f>
        <v>0</v>
      </c>
      <c r="AM748" s="161">
        <f>IF(A21taxstdlife="n/a","n/a",IF(AM$3&gt;(A21taxstdlife+$E748),((Input!$M$163+Input!$M$129)*$M$7)-SUM($M748:AL748),((Input!$M$163+Input!$M$129)*$M$7)/A21taxstdlife))</f>
        <v>0</v>
      </c>
      <c r="AN748" s="161">
        <f>IF(A21taxstdlife="n/a","n/a",IF(AN$3&gt;(A21taxstdlife+$E748),((Input!$M$163+Input!$M$129)*$M$7)-SUM($M748:AM748),((Input!$M$163+Input!$M$129)*$M$7)/A21taxstdlife))</f>
        <v>0</v>
      </c>
      <c r="AO748" s="161">
        <f>IF(A21taxstdlife="n/a","n/a",IF(AO$3&gt;(A21taxstdlife+$E748),((Input!$M$163+Input!$M$129)*$M$7)-SUM($M748:AN748),((Input!$M$163+Input!$M$129)*$M$7)/A21taxstdlife))</f>
        <v>0</v>
      </c>
      <c r="AP748" s="161">
        <f>IF(A21taxstdlife="n/a","n/a",IF(AP$3&gt;(A21taxstdlife+$E748),((Input!$M$163+Input!$M$129)*$M$7)-SUM($M748:AO748),((Input!$M$163+Input!$M$129)*$M$7)/A21taxstdlife))</f>
        <v>0</v>
      </c>
      <c r="AQ748" s="161">
        <f>IF(A21taxstdlife="n/a","n/a",IF(AQ$3&gt;(A21taxstdlife+$E748),((Input!$M$163+Input!$M$129)*$M$7)-SUM($M748:AP748),((Input!$M$163+Input!$M$129)*$M$7)/A21taxstdlife))</f>
        <v>0</v>
      </c>
      <c r="AR748" s="161">
        <f>IF(A21taxstdlife="n/a","n/a",IF(AR$3&gt;(A21taxstdlife+$E748),((Input!$M$163+Input!$M$129)*$M$7)-SUM($M748:AQ748),((Input!$M$163+Input!$M$129)*$M$7)/A21taxstdlife))</f>
        <v>0</v>
      </c>
      <c r="AS748" s="161">
        <f>IF(A21taxstdlife="n/a","n/a",IF(AS$3&gt;(A21taxstdlife+$E748),((Input!$M$163+Input!$M$129)*$M$7)-SUM($M748:AR748),((Input!$M$163+Input!$M$129)*$M$7)/A21taxstdlife))</f>
        <v>0</v>
      </c>
      <c r="AT748" s="161">
        <f>IF(A21taxstdlife="n/a","n/a",IF(AT$3&gt;(A21taxstdlife+$E748),((Input!$M$163+Input!$M$129)*$M$7)-SUM($M748:AS748),((Input!$M$163+Input!$M$129)*$M$7)/A21taxstdlife))</f>
        <v>0</v>
      </c>
      <c r="AU748" s="161">
        <f>IF(A21taxstdlife="n/a","n/a",IF(AU$3&gt;(A21taxstdlife+$E748),((Input!$M$163+Input!$M$129)*$M$7)-SUM($M748:AT748),((Input!$M$163+Input!$M$129)*$M$7)/A21taxstdlife))</f>
        <v>0</v>
      </c>
      <c r="AV748" s="161">
        <f>IF(A21taxstdlife="n/a","n/a",IF(AV$3&gt;(A21taxstdlife+$E748),((Input!$M$163+Input!$M$129)*$M$7)-SUM($M748:AU748),((Input!$M$163+Input!$M$129)*$M$7)/A21taxstdlife))</f>
        <v>0</v>
      </c>
      <c r="AW748" s="161">
        <f>IF(A21taxstdlife="n/a","n/a",IF(AW$3&gt;(A21taxstdlife+$E748),((Input!$M$163+Input!$M$129)*$M$7)-SUM($M748:AV748),((Input!$M$163+Input!$M$129)*$M$7)/A21taxstdlife))</f>
        <v>0</v>
      </c>
      <c r="AX748" s="161">
        <f>IF(A21taxstdlife="n/a","n/a",IF(AX$3&gt;(A21taxstdlife+$E748),((Input!$M$163+Input!$M$129)*$M$7)-SUM($M748:AW748),((Input!$M$163+Input!$M$129)*$M$7)/A21taxstdlife))</f>
        <v>0</v>
      </c>
      <c r="AY748" s="161">
        <f>IF(A21taxstdlife="n/a","n/a",IF(AY$3&gt;(A21taxstdlife+$E748),((Input!$M$163+Input!$M$129)*$M$7)-SUM($M748:AX748),((Input!$M$163+Input!$M$129)*$M$7)/A21taxstdlife))</f>
        <v>0</v>
      </c>
      <c r="AZ748" s="161">
        <f>IF(A21taxstdlife="n/a","n/a",IF(AZ$3&gt;(A21taxstdlife+$E748),((Input!$M$163+Input!$M$129)*$M$7)-SUM($M748:AY748),((Input!$M$163+Input!$M$129)*$M$7)/A21taxstdlife))</f>
        <v>0</v>
      </c>
      <c r="BA748" s="161">
        <f>IF(A21taxstdlife="n/a","n/a",IF(BA$3&gt;(A21taxstdlife+$E748),((Input!$M$163+Input!$M$129)*$M$7)-SUM($M748:AZ748),((Input!$M$163+Input!$M$129)*$M$7)/A21taxstdlife))</f>
        <v>0</v>
      </c>
      <c r="BB748" s="161">
        <f>IF(A21taxstdlife="n/a","n/a",IF(BB$3&gt;(A21taxstdlife+$E748),((Input!$M$163+Input!$M$129)*$M$7)-SUM($M748:BA748),((Input!$M$163+Input!$M$129)*$M$7)/A21taxstdlife))</f>
        <v>0</v>
      </c>
      <c r="BC748" s="161">
        <f>IF(A21taxstdlife="n/a","n/a",IF(BC$3&gt;(A21taxstdlife+$E748),((Input!$M$163+Input!$M$129)*$M$7)-SUM($M748:BB748),((Input!$M$163+Input!$M$129)*$M$7)/A21taxstdlife))</f>
        <v>0</v>
      </c>
      <c r="BD748" s="161">
        <f>IF(A21taxstdlife="n/a","n/a",IF(BD$3&gt;(A21taxstdlife+$E748),((Input!$M$163+Input!$M$129)*$M$7)-SUM($M748:BC748),((Input!$M$163+Input!$M$129)*$M$7)/A21taxstdlife))</f>
        <v>0</v>
      </c>
      <c r="BE748" s="161">
        <f>IF(A21taxstdlife="n/a","n/a",IF(BE$3&gt;(A21taxstdlife+$E748),((Input!$M$163+Input!$M$129)*$M$7)-SUM($M748:BD748),((Input!$M$163+Input!$M$129)*$M$7)/A21taxstdlife))</f>
        <v>0</v>
      </c>
      <c r="BF748" s="161">
        <f>IF(A21taxstdlife="n/a","n/a",IF(BF$3&gt;(A21taxstdlife+$E748),((Input!$M$163+Input!$M$129)*$M$7)-SUM($M748:BE748),((Input!$M$163+Input!$M$129)*$M$7)/A21taxstdlife))</f>
        <v>0</v>
      </c>
      <c r="BG748" s="161">
        <f>IF(A21taxstdlife="n/a","n/a",IF(BG$3&gt;(A21taxstdlife+$E748),((Input!$M$163+Input!$M$129)*$M$7)-SUM($M748:BF748),((Input!$M$163+Input!$M$129)*$M$7)/A21taxstdlife))</f>
        <v>0</v>
      </c>
      <c r="BH748" s="161">
        <f>IF(A21taxstdlife="n/a","n/a",IF(BH$3&gt;(A21taxstdlife+$E748),((Input!$M$163+Input!$M$129)*$M$7)-SUM($M748:BG748),((Input!$M$163+Input!$M$129)*$M$7)/A21taxstdlife))</f>
        <v>0</v>
      </c>
      <c r="BI748" s="161">
        <f>IF(A21taxstdlife="n/a","n/a",IF(BI$3&gt;(A21taxstdlife+$E748),((Input!$M$163+Input!$M$129)*$M$7)-SUM($M748:BH748),((Input!$M$163+Input!$M$129)*$M$7)/A21taxstdlife))</f>
        <v>0</v>
      </c>
      <c r="BJ748" s="19"/>
      <c r="BK748" s="19"/>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s="5" customFormat="1" hidden="1" outlineLevel="2" x14ac:dyDescent="0.2">
      <c r="A749" s="19"/>
      <c r="B749" s="19"/>
      <c r="C749" s="35"/>
      <c r="D749" s="469"/>
      <c r="E749" s="281">
        <v>8</v>
      </c>
      <c r="F749" s="37"/>
      <c r="G749" s="305"/>
      <c r="H749" s="307"/>
      <c r="I749" s="307"/>
      <c r="J749" s="307"/>
      <c r="K749" s="307"/>
      <c r="L749" s="307"/>
      <c r="M749" s="307"/>
      <c r="N749" s="306"/>
      <c r="O749" s="161">
        <f>IF(A21taxstdlife="n/a","n/a",IF(O$3&gt;(A21taxstdlife+$E749),((Input!$N$163+Input!$N$129)*$N$7)-SUM($N749:N749),((Input!$N$163+Input!$N$129)*$N$7)/A21taxstdlife))</f>
        <v>0</v>
      </c>
      <c r="P749" s="161">
        <f>IF(A21taxstdlife="n/a","n/a",IF(P$3&gt;(A21taxstdlife+$E749),((Input!$N$163+Input!$N$129)*$N$7)-SUM($N749:O749),((Input!$N$163+Input!$N$129)*$N$7)/A21taxstdlife))</f>
        <v>0</v>
      </c>
      <c r="Q749" s="161">
        <f>IF(A21taxstdlife="n/a","n/a",IF(Q$3&gt;(A21taxstdlife+$E749),((Input!$N$163+Input!$N$129)*$N$7)-SUM($N749:P749),((Input!$N$163+Input!$N$129)*$N$7)/A21taxstdlife))</f>
        <v>0</v>
      </c>
      <c r="R749" s="161">
        <f>IF(A21taxstdlife="n/a","n/a",IF(R$3&gt;(A21taxstdlife+$E749),((Input!$N$163+Input!$N$129)*$N$7)-SUM($N749:Q749),((Input!$N$163+Input!$N$129)*$N$7)/A21taxstdlife))</f>
        <v>0</v>
      </c>
      <c r="S749" s="161">
        <f>IF(A21taxstdlife="n/a","n/a",IF(S$3&gt;(A21taxstdlife+$E749),((Input!$N$163+Input!$N$129)*$N$7)-SUM($N749:R749),((Input!$N$163+Input!$N$129)*$N$7)/A21taxstdlife))</f>
        <v>0</v>
      </c>
      <c r="T749" s="161">
        <f>IF(A21taxstdlife="n/a","n/a",IF(T$3&gt;(A21taxstdlife+$E749),((Input!$N$163+Input!$N$129)*$N$7)-SUM($N749:S749),((Input!$N$163+Input!$N$129)*$N$7)/A21taxstdlife))</f>
        <v>0</v>
      </c>
      <c r="U749" s="161">
        <f>IF(A21taxstdlife="n/a","n/a",IF(U$3&gt;(A21taxstdlife+$E749),((Input!$N$163+Input!$N$129)*$N$7)-SUM($N749:T749),((Input!$N$163+Input!$N$129)*$N$7)/A21taxstdlife))</f>
        <v>0</v>
      </c>
      <c r="V749" s="161">
        <f>IF(A21taxstdlife="n/a","n/a",IF(V$3&gt;(A21taxstdlife+$E749),((Input!$N$163+Input!$N$129)*$N$7)-SUM($N749:U749),((Input!$N$163+Input!$N$129)*$N$7)/A21taxstdlife))</f>
        <v>0</v>
      </c>
      <c r="W749" s="161">
        <f>IF(A21taxstdlife="n/a","n/a",IF(W$3&gt;(A21taxstdlife+$E749),((Input!$N$163+Input!$N$129)*$N$7)-SUM($N749:V749),((Input!$N$163+Input!$N$129)*$N$7)/A21taxstdlife))</f>
        <v>0</v>
      </c>
      <c r="X749" s="161">
        <f>IF(A21taxstdlife="n/a","n/a",IF(X$3&gt;(A21taxstdlife+$E749),((Input!$N$163+Input!$N$129)*$N$7)-SUM($N749:W749),((Input!$N$163+Input!$N$129)*$N$7)/A21taxstdlife))</f>
        <v>0</v>
      </c>
      <c r="Y749" s="161">
        <f>IF(A21taxstdlife="n/a","n/a",IF(Y$3&gt;(A21taxstdlife+$E749),((Input!$N$163+Input!$N$129)*$N$7)-SUM($N749:X749),((Input!$N$163+Input!$N$129)*$N$7)/A21taxstdlife))</f>
        <v>0</v>
      </c>
      <c r="Z749" s="161">
        <f>IF(A21taxstdlife="n/a","n/a",IF(Z$3&gt;(A21taxstdlife+$E749),((Input!$N$163+Input!$N$129)*$N$7)-SUM($N749:Y749),((Input!$N$163+Input!$N$129)*$N$7)/A21taxstdlife))</f>
        <v>0</v>
      </c>
      <c r="AA749" s="161">
        <f>IF(A21taxstdlife="n/a","n/a",IF(AA$3&gt;(A21taxstdlife+$E749),((Input!$N$163+Input!$N$129)*$N$7)-SUM($N749:Z749),((Input!$N$163+Input!$N$129)*$N$7)/A21taxstdlife))</f>
        <v>0</v>
      </c>
      <c r="AB749" s="161">
        <f>IF(A21taxstdlife="n/a","n/a",IF(AB$3&gt;(A21taxstdlife+$E749),((Input!$N$163+Input!$N$129)*$N$7)-SUM($N749:AA749),((Input!$N$163+Input!$N$129)*$N$7)/A21taxstdlife))</f>
        <v>0</v>
      </c>
      <c r="AC749" s="161">
        <f>IF(A21taxstdlife="n/a","n/a",IF(AC$3&gt;(A21taxstdlife+$E749),((Input!$N$163+Input!$N$129)*$N$7)-SUM($N749:AB749),((Input!$N$163+Input!$N$129)*$N$7)/A21taxstdlife))</f>
        <v>0</v>
      </c>
      <c r="AD749" s="161">
        <f>IF(A21taxstdlife="n/a","n/a",IF(AD$3&gt;(A21taxstdlife+$E749),((Input!$N$163+Input!$N$129)*$N$7)-SUM($N749:AC749),((Input!$N$163+Input!$N$129)*$N$7)/A21taxstdlife))</f>
        <v>0</v>
      </c>
      <c r="AE749" s="161">
        <f>IF(A21taxstdlife="n/a","n/a",IF(AE$3&gt;(A21taxstdlife+$E749),((Input!$N$163+Input!$N$129)*$N$7)-SUM($N749:AD749),((Input!$N$163+Input!$N$129)*$N$7)/A21taxstdlife))</f>
        <v>0</v>
      </c>
      <c r="AF749" s="161">
        <f>IF(A21taxstdlife="n/a","n/a",IF(AF$3&gt;(A21taxstdlife+$E749),((Input!$N$163+Input!$N$129)*$N$7)-SUM($N749:AE749),((Input!$N$163+Input!$N$129)*$N$7)/A21taxstdlife))</f>
        <v>0</v>
      </c>
      <c r="AG749" s="161">
        <f>IF(A21taxstdlife="n/a","n/a",IF(AG$3&gt;(A21taxstdlife+$E749),((Input!$N$163+Input!$N$129)*$N$7)-SUM($N749:AF749),((Input!$N$163+Input!$N$129)*$N$7)/A21taxstdlife))</f>
        <v>0</v>
      </c>
      <c r="AH749" s="161">
        <f>IF(A21taxstdlife="n/a","n/a",IF(AH$3&gt;(A21taxstdlife+$E749),((Input!$N$163+Input!$N$129)*$N$7)-SUM($N749:AG749),((Input!$N$163+Input!$N$129)*$N$7)/A21taxstdlife))</f>
        <v>0</v>
      </c>
      <c r="AI749" s="161">
        <f>IF(A21taxstdlife="n/a","n/a",IF(AI$3&gt;(A21taxstdlife+$E749),((Input!$N$163+Input!$N$129)*$N$7)-SUM($N749:AH749),((Input!$N$163+Input!$N$129)*$N$7)/A21taxstdlife))</f>
        <v>0</v>
      </c>
      <c r="AJ749" s="161">
        <f>IF(A21taxstdlife="n/a","n/a",IF(AJ$3&gt;(A21taxstdlife+$E749),((Input!$N$163+Input!$N$129)*$N$7)-SUM($N749:AI749),((Input!$N$163+Input!$N$129)*$N$7)/A21taxstdlife))</f>
        <v>0</v>
      </c>
      <c r="AK749" s="161">
        <f>IF(A21taxstdlife="n/a","n/a",IF(AK$3&gt;(A21taxstdlife+$E749),((Input!$N$163+Input!$N$129)*$N$7)-SUM($N749:AJ749),((Input!$N$163+Input!$N$129)*$N$7)/A21taxstdlife))</f>
        <v>0</v>
      </c>
      <c r="AL749" s="161">
        <f>IF(A21taxstdlife="n/a","n/a",IF(AL$3&gt;(A21taxstdlife+$E749),((Input!$N$163+Input!$N$129)*$N$7)-SUM($N749:AK749),((Input!$N$163+Input!$N$129)*$N$7)/A21taxstdlife))</f>
        <v>0</v>
      </c>
      <c r="AM749" s="161">
        <f>IF(A21taxstdlife="n/a","n/a",IF(AM$3&gt;(A21taxstdlife+$E749),((Input!$N$163+Input!$N$129)*$N$7)-SUM($N749:AL749),((Input!$N$163+Input!$N$129)*$N$7)/A21taxstdlife))</f>
        <v>0</v>
      </c>
      <c r="AN749" s="161">
        <f>IF(A21taxstdlife="n/a","n/a",IF(AN$3&gt;(A21taxstdlife+$E749),((Input!$N$163+Input!$N$129)*$N$7)-SUM($N749:AM749),((Input!$N$163+Input!$N$129)*$N$7)/A21taxstdlife))</f>
        <v>0</v>
      </c>
      <c r="AO749" s="161">
        <f>IF(A21taxstdlife="n/a","n/a",IF(AO$3&gt;(A21taxstdlife+$E749),((Input!$N$163+Input!$N$129)*$N$7)-SUM($N749:AN749),((Input!$N$163+Input!$N$129)*$N$7)/A21taxstdlife))</f>
        <v>0</v>
      </c>
      <c r="AP749" s="161">
        <f>IF(A21taxstdlife="n/a","n/a",IF(AP$3&gt;(A21taxstdlife+$E749),((Input!$N$163+Input!$N$129)*$N$7)-SUM($N749:AO749),((Input!$N$163+Input!$N$129)*$N$7)/A21taxstdlife))</f>
        <v>0</v>
      </c>
      <c r="AQ749" s="161">
        <f>IF(A21taxstdlife="n/a","n/a",IF(AQ$3&gt;(A21taxstdlife+$E749),((Input!$N$163+Input!$N$129)*$N$7)-SUM($N749:AP749),((Input!$N$163+Input!$N$129)*$N$7)/A21taxstdlife))</f>
        <v>0</v>
      </c>
      <c r="AR749" s="161">
        <f>IF(A21taxstdlife="n/a","n/a",IF(AR$3&gt;(A21taxstdlife+$E749),((Input!$N$163+Input!$N$129)*$N$7)-SUM($N749:AQ749),((Input!$N$163+Input!$N$129)*$N$7)/A21taxstdlife))</f>
        <v>0</v>
      </c>
      <c r="AS749" s="161">
        <f>IF(A21taxstdlife="n/a","n/a",IF(AS$3&gt;(A21taxstdlife+$E749),((Input!$N$163+Input!$N$129)*$N$7)-SUM($N749:AR749),((Input!$N$163+Input!$N$129)*$N$7)/A21taxstdlife))</f>
        <v>0</v>
      </c>
      <c r="AT749" s="161">
        <f>IF(A21taxstdlife="n/a","n/a",IF(AT$3&gt;(A21taxstdlife+$E749),((Input!$N$163+Input!$N$129)*$N$7)-SUM($N749:AS749),((Input!$N$163+Input!$N$129)*$N$7)/A21taxstdlife))</f>
        <v>0</v>
      </c>
      <c r="AU749" s="161">
        <f>IF(A21taxstdlife="n/a","n/a",IF(AU$3&gt;(A21taxstdlife+$E749),((Input!$N$163+Input!$N$129)*$N$7)-SUM($N749:AT749),((Input!$N$163+Input!$N$129)*$N$7)/A21taxstdlife))</f>
        <v>0</v>
      </c>
      <c r="AV749" s="161">
        <f>IF(A21taxstdlife="n/a","n/a",IF(AV$3&gt;(A21taxstdlife+$E749),((Input!$N$163+Input!$N$129)*$N$7)-SUM($N749:AU749),((Input!$N$163+Input!$N$129)*$N$7)/A21taxstdlife))</f>
        <v>0</v>
      </c>
      <c r="AW749" s="161">
        <f>IF(A21taxstdlife="n/a","n/a",IF(AW$3&gt;(A21taxstdlife+$E749),((Input!$N$163+Input!$N$129)*$N$7)-SUM($N749:AV749),((Input!$N$163+Input!$N$129)*$N$7)/A21taxstdlife))</f>
        <v>0</v>
      </c>
      <c r="AX749" s="161">
        <f>IF(A21taxstdlife="n/a","n/a",IF(AX$3&gt;(A21taxstdlife+$E749),((Input!$N$163+Input!$N$129)*$N$7)-SUM($N749:AW749),((Input!$N$163+Input!$N$129)*$N$7)/A21taxstdlife))</f>
        <v>0</v>
      </c>
      <c r="AY749" s="161">
        <f>IF(A21taxstdlife="n/a","n/a",IF(AY$3&gt;(A21taxstdlife+$E749),((Input!$N$163+Input!$N$129)*$N$7)-SUM($N749:AX749),((Input!$N$163+Input!$N$129)*$N$7)/A21taxstdlife))</f>
        <v>0</v>
      </c>
      <c r="AZ749" s="161">
        <f>IF(A21taxstdlife="n/a","n/a",IF(AZ$3&gt;(A21taxstdlife+$E749),((Input!$N$163+Input!$N$129)*$N$7)-SUM($N749:AY749),((Input!$N$163+Input!$N$129)*$N$7)/A21taxstdlife))</f>
        <v>0</v>
      </c>
      <c r="BA749" s="161">
        <f>IF(A21taxstdlife="n/a","n/a",IF(BA$3&gt;(A21taxstdlife+$E749),((Input!$N$163+Input!$N$129)*$N$7)-SUM($N749:AZ749),((Input!$N$163+Input!$N$129)*$N$7)/A21taxstdlife))</f>
        <v>0</v>
      </c>
      <c r="BB749" s="161">
        <f>IF(A21taxstdlife="n/a","n/a",IF(BB$3&gt;(A21taxstdlife+$E749),((Input!$N$163+Input!$N$129)*$N$7)-SUM($N749:BA749),((Input!$N$163+Input!$N$129)*$N$7)/A21taxstdlife))</f>
        <v>0</v>
      </c>
      <c r="BC749" s="161">
        <f>IF(A21taxstdlife="n/a","n/a",IF(BC$3&gt;(A21taxstdlife+$E749),((Input!$N$163+Input!$N$129)*$N$7)-SUM($N749:BB749),((Input!$N$163+Input!$N$129)*$N$7)/A21taxstdlife))</f>
        <v>0</v>
      </c>
      <c r="BD749" s="161">
        <f>IF(A21taxstdlife="n/a","n/a",IF(BD$3&gt;(A21taxstdlife+$E749),((Input!$N$163+Input!$N$129)*$N$7)-SUM($N749:BC749),((Input!$N$163+Input!$N$129)*$N$7)/A21taxstdlife))</f>
        <v>0</v>
      </c>
      <c r="BE749" s="161">
        <f>IF(A21taxstdlife="n/a","n/a",IF(BE$3&gt;(A21taxstdlife+$E749),((Input!$N$163+Input!$N$129)*$N$7)-SUM($N749:BD749),((Input!$N$163+Input!$N$129)*$N$7)/A21taxstdlife))</f>
        <v>0</v>
      </c>
      <c r="BF749" s="161">
        <f>IF(A21taxstdlife="n/a","n/a",IF(BF$3&gt;(A21taxstdlife+$E749),((Input!$N$163+Input!$N$129)*$N$7)-SUM($N749:BE749),((Input!$N$163+Input!$N$129)*$N$7)/A21taxstdlife))</f>
        <v>0</v>
      </c>
      <c r="BG749" s="161">
        <f>IF(A21taxstdlife="n/a","n/a",IF(BG$3&gt;(A21taxstdlife+$E749),((Input!$N$163+Input!$N$129)*$N$7)-SUM($N749:BF749),((Input!$N$163+Input!$N$129)*$N$7)/A21taxstdlife))</f>
        <v>0</v>
      </c>
      <c r="BH749" s="161">
        <f>IF(A21taxstdlife="n/a","n/a",IF(BH$3&gt;(A21taxstdlife+$E749),((Input!$N$163+Input!$N$129)*$N$7)-SUM($N749:BG749),((Input!$N$163+Input!$N$129)*$N$7)/A21taxstdlife))</f>
        <v>0</v>
      </c>
      <c r="BI749" s="161">
        <f>IF(A21taxstdlife="n/a","n/a",IF(BI$3&gt;(A21taxstdlife+$E749),((Input!$N$163+Input!$N$129)*$N$7)-SUM($N749:BH749),((Input!$N$163+Input!$N$129)*$N$7)/A21taxstdlife))</f>
        <v>0</v>
      </c>
      <c r="BJ749" s="19"/>
      <c r="BK749" s="1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s="5" customFormat="1" hidden="1" outlineLevel="2" x14ac:dyDescent="0.2">
      <c r="A750" s="19"/>
      <c r="B750" s="19"/>
      <c r="C750" s="35"/>
      <c r="D750" s="469"/>
      <c r="E750" s="281">
        <v>9</v>
      </c>
      <c r="F750" s="37"/>
      <c r="G750" s="305"/>
      <c r="H750" s="307"/>
      <c r="I750" s="307"/>
      <c r="J750" s="307"/>
      <c r="K750" s="307"/>
      <c r="L750" s="307"/>
      <c r="M750" s="307"/>
      <c r="N750" s="307"/>
      <c r="O750" s="306"/>
      <c r="P750" s="161">
        <f>IF(A21taxstdlife="n/a","n/a",IF(P$3&gt;(A21taxstdlife+$E750),((Input!$O$163+Input!$O$129)*$O$7)-SUM($O750:O750),((Input!$O$163+Input!$O$129)*$O$7)/A21taxstdlife))</f>
        <v>0</v>
      </c>
      <c r="Q750" s="161">
        <f>IF(A21taxstdlife="n/a","n/a",IF(Q$3&gt;(A21taxstdlife+$E750),((Input!$O$163+Input!$O$129)*$O$7)-SUM($O750:P750),((Input!$O$163+Input!$O$129)*$O$7)/A21taxstdlife))</f>
        <v>0</v>
      </c>
      <c r="R750" s="161">
        <f>IF(A21taxstdlife="n/a","n/a",IF(R$3&gt;(A21taxstdlife+$E750),((Input!$O$163+Input!$O$129)*$O$7)-SUM($O750:Q750),((Input!$O$163+Input!$O$129)*$O$7)/A21taxstdlife))</f>
        <v>0</v>
      </c>
      <c r="S750" s="161">
        <f>IF(A21taxstdlife="n/a","n/a",IF(S$3&gt;(A21taxstdlife+$E750),((Input!$O$163+Input!$O$129)*$O$7)-SUM($O750:R750),((Input!$O$163+Input!$O$129)*$O$7)/A21taxstdlife))</f>
        <v>0</v>
      </c>
      <c r="T750" s="161">
        <f>IF(A21taxstdlife="n/a","n/a",IF(T$3&gt;(A21taxstdlife+$E750),((Input!$O$163+Input!$O$129)*$O$7)-SUM($O750:S750),((Input!$O$163+Input!$O$129)*$O$7)/A21taxstdlife))</f>
        <v>0</v>
      </c>
      <c r="U750" s="161">
        <f>IF(A21taxstdlife="n/a","n/a",IF(U$3&gt;(A21taxstdlife+$E750),((Input!$O$163+Input!$O$129)*$O$7)-SUM($O750:T750),((Input!$O$163+Input!$O$129)*$O$7)/A21taxstdlife))</f>
        <v>0</v>
      </c>
      <c r="V750" s="161">
        <f>IF(A21taxstdlife="n/a","n/a",IF(V$3&gt;(A21taxstdlife+$E750),((Input!$O$163+Input!$O$129)*$O$7)-SUM($O750:U750),((Input!$O$163+Input!$O$129)*$O$7)/A21taxstdlife))</f>
        <v>0</v>
      </c>
      <c r="W750" s="161">
        <f>IF(A21taxstdlife="n/a","n/a",IF(W$3&gt;(A21taxstdlife+$E750),((Input!$O$163+Input!$O$129)*$O$7)-SUM($O750:V750),((Input!$O$163+Input!$O$129)*$O$7)/A21taxstdlife))</f>
        <v>0</v>
      </c>
      <c r="X750" s="161">
        <f>IF(A21taxstdlife="n/a","n/a",IF(X$3&gt;(A21taxstdlife+$E750),((Input!$O$163+Input!$O$129)*$O$7)-SUM($O750:W750),((Input!$O$163+Input!$O$129)*$O$7)/A21taxstdlife))</f>
        <v>0</v>
      </c>
      <c r="Y750" s="161">
        <f>IF(A21taxstdlife="n/a","n/a",IF(Y$3&gt;(A21taxstdlife+$E750),((Input!$O$163+Input!$O$129)*$O$7)-SUM($O750:X750),((Input!$O$163+Input!$O$129)*$O$7)/A21taxstdlife))</f>
        <v>0</v>
      </c>
      <c r="Z750" s="161">
        <f>IF(A21taxstdlife="n/a","n/a",IF(Z$3&gt;(A21taxstdlife+$E750),((Input!$O$163+Input!$O$129)*$O$7)-SUM($O750:Y750),((Input!$O$163+Input!$O$129)*$O$7)/A21taxstdlife))</f>
        <v>0</v>
      </c>
      <c r="AA750" s="161">
        <f>IF(A21taxstdlife="n/a","n/a",IF(AA$3&gt;(A21taxstdlife+$E750),((Input!$O$163+Input!$O$129)*$O$7)-SUM($O750:Z750),((Input!$O$163+Input!$O$129)*$O$7)/A21taxstdlife))</f>
        <v>0</v>
      </c>
      <c r="AB750" s="161">
        <f>IF(A21taxstdlife="n/a","n/a",IF(AB$3&gt;(A21taxstdlife+$E750),((Input!$O$163+Input!$O$129)*$O$7)-SUM($O750:AA750),((Input!$O$163+Input!$O$129)*$O$7)/A21taxstdlife))</f>
        <v>0</v>
      </c>
      <c r="AC750" s="161">
        <f>IF(A21taxstdlife="n/a","n/a",IF(AC$3&gt;(A21taxstdlife+$E750),((Input!$O$163+Input!$O$129)*$O$7)-SUM($O750:AB750),((Input!$O$163+Input!$O$129)*$O$7)/A21taxstdlife))</f>
        <v>0</v>
      </c>
      <c r="AD750" s="161">
        <f>IF(A21taxstdlife="n/a","n/a",IF(AD$3&gt;(A21taxstdlife+$E750),((Input!$O$163+Input!$O$129)*$O$7)-SUM($O750:AC750),((Input!$O$163+Input!$O$129)*$O$7)/A21taxstdlife))</f>
        <v>0</v>
      </c>
      <c r="AE750" s="161">
        <f>IF(A21taxstdlife="n/a","n/a",IF(AE$3&gt;(A21taxstdlife+$E750),((Input!$O$163+Input!$O$129)*$O$7)-SUM($O750:AD750),((Input!$O$163+Input!$O$129)*$O$7)/A21taxstdlife))</f>
        <v>0</v>
      </c>
      <c r="AF750" s="161">
        <f>IF(A21taxstdlife="n/a","n/a",IF(AF$3&gt;(A21taxstdlife+$E750),((Input!$O$163+Input!$O$129)*$O$7)-SUM($O750:AE750),((Input!$O$163+Input!$O$129)*$O$7)/A21taxstdlife))</f>
        <v>0</v>
      </c>
      <c r="AG750" s="161">
        <f>IF(A21taxstdlife="n/a","n/a",IF(AG$3&gt;(A21taxstdlife+$E750),((Input!$O$163+Input!$O$129)*$O$7)-SUM($O750:AF750),((Input!$O$163+Input!$O$129)*$O$7)/A21taxstdlife))</f>
        <v>0</v>
      </c>
      <c r="AH750" s="161">
        <f>IF(A21taxstdlife="n/a","n/a",IF(AH$3&gt;(A21taxstdlife+$E750),((Input!$O$163+Input!$O$129)*$O$7)-SUM($O750:AG750),((Input!$O$163+Input!$O$129)*$O$7)/A21taxstdlife))</f>
        <v>0</v>
      </c>
      <c r="AI750" s="161">
        <f>IF(A21taxstdlife="n/a","n/a",IF(AI$3&gt;(A21taxstdlife+$E750),((Input!$O$163+Input!$O$129)*$O$7)-SUM($O750:AH750),((Input!$O$163+Input!$O$129)*$O$7)/A21taxstdlife))</f>
        <v>0</v>
      </c>
      <c r="AJ750" s="161">
        <f>IF(A21taxstdlife="n/a","n/a",IF(AJ$3&gt;(A21taxstdlife+$E750),((Input!$O$163+Input!$O$129)*$O$7)-SUM($O750:AI750),((Input!$O$163+Input!$O$129)*$O$7)/A21taxstdlife))</f>
        <v>0</v>
      </c>
      <c r="AK750" s="161">
        <f>IF(A21taxstdlife="n/a","n/a",IF(AK$3&gt;(A21taxstdlife+$E750),((Input!$O$163+Input!$O$129)*$O$7)-SUM($O750:AJ750),((Input!$O$163+Input!$O$129)*$O$7)/A21taxstdlife))</f>
        <v>0</v>
      </c>
      <c r="AL750" s="161">
        <f>IF(A21taxstdlife="n/a","n/a",IF(AL$3&gt;(A21taxstdlife+$E750),((Input!$O$163+Input!$O$129)*$O$7)-SUM($O750:AK750),((Input!$O$163+Input!$O$129)*$O$7)/A21taxstdlife))</f>
        <v>0</v>
      </c>
      <c r="AM750" s="161">
        <f>IF(A21taxstdlife="n/a","n/a",IF(AM$3&gt;(A21taxstdlife+$E750),((Input!$O$163+Input!$O$129)*$O$7)-SUM($O750:AL750),((Input!$O$163+Input!$O$129)*$O$7)/A21taxstdlife))</f>
        <v>0</v>
      </c>
      <c r="AN750" s="161">
        <f>IF(A21taxstdlife="n/a","n/a",IF(AN$3&gt;(A21taxstdlife+$E750),((Input!$O$163+Input!$O$129)*$O$7)-SUM($O750:AM750),((Input!$O$163+Input!$O$129)*$O$7)/A21taxstdlife))</f>
        <v>0</v>
      </c>
      <c r="AO750" s="161">
        <f>IF(A21taxstdlife="n/a","n/a",IF(AO$3&gt;(A21taxstdlife+$E750),((Input!$O$163+Input!$O$129)*$O$7)-SUM($O750:AN750),((Input!$O$163+Input!$O$129)*$O$7)/A21taxstdlife))</f>
        <v>0</v>
      </c>
      <c r="AP750" s="161">
        <f>IF(A21taxstdlife="n/a","n/a",IF(AP$3&gt;(A21taxstdlife+$E750),((Input!$O$163+Input!$O$129)*$O$7)-SUM($O750:AO750),((Input!$O$163+Input!$O$129)*$O$7)/A21taxstdlife))</f>
        <v>0</v>
      </c>
      <c r="AQ750" s="161">
        <f>IF(A21taxstdlife="n/a","n/a",IF(AQ$3&gt;(A21taxstdlife+$E750),((Input!$O$163+Input!$O$129)*$O$7)-SUM($O750:AP750),((Input!$O$163+Input!$O$129)*$O$7)/A21taxstdlife))</f>
        <v>0</v>
      </c>
      <c r="AR750" s="161">
        <f>IF(A21taxstdlife="n/a","n/a",IF(AR$3&gt;(A21taxstdlife+$E750),((Input!$O$163+Input!$O$129)*$O$7)-SUM($O750:AQ750),((Input!$O$163+Input!$O$129)*$O$7)/A21taxstdlife))</f>
        <v>0</v>
      </c>
      <c r="AS750" s="161">
        <f>IF(A21taxstdlife="n/a","n/a",IF(AS$3&gt;(A21taxstdlife+$E750),((Input!$O$163+Input!$O$129)*$O$7)-SUM($O750:AR750),((Input!$O$163+Input!$O$129)*$O$7)/A21taxstdlife))</f>
        <v>0</v>
      </c>
      <c r="AT750" s="161">
        <f>IF(A21taxstdlife="n/a","n/a",IF(AT$3&gt;(A21taxstdlife+$E750),((Input!$O$163+Input!$O$129)*$O$7)-SUM($O750:AS750),((Input!$O$163+Input!$O$129)*$O$7)/A21taxstdlife))</f>
        <v>0</v>
      </c>
      <c r="AU750" s="161">
        <f>IF(A21taxstdlife="n/a","n/a",IF(AU$3&gt;(A21taxstdlife+$E750),((Input!$O$163+Input!$O$129)*$O$7)-SUM($O750:AT750),((Input!$O$163+Input!$O$129)*$O$7)/A21taxstdlife))</f>
        <v>0</v>
      </c>
      <c r="AV750" s="161">
        <f>IF(A21taxstdlife="n/a","n/a",IF(AV$3&gt;(A21taxstdlife+$E750),((Input!$O$163+Input!$O$129)*$O$7)-SUM($O750:AU750),((Input!$O$163+Input!$O$129)*$O$7)/A21taxstdlife))</f>
        <v>0</v>
      </c>
      <c r="AW750" s="161">
        <f>IF(A21taxstdlife="n/a","n/a",IF(AW$3&gt;(A21taxstdlife+$E750),((Input!$O$163+Input!$O$129)*$O$7)-SUM($O750:AV750),((Input!$O$163+Input!$O$129)*$O$7)/A21taxstdlife))</f>
        <v>0</v>
      </c>
      <c r="AX750" s="161">
        <f>IF(A21taxstdlife="n/a","n/a",IF(AX$3&gt;(A21taxstdlife+$E750),((Input!$O$163+Input!$O$129)*$O$7)-SUM($O750:AW750),((Input!$O$163+Input!$O$129)*$O$7)/A21taxstdlife))</f>
        <v>0</v>
      </c>
      <c r="AY750" s="161">
        <f>IF(A21taxstdlife="n/a","n/a",IF(AY$3&gt;(A21taxstdlife+$E750),((Input!$O$163+Input!$O$129)*$O$7)-SUM($O750:AX750),((Input!$O$163+Input!$O$129)*$O$7)/A21taxstdlife))</f>
        <v>0</v>
      </c>
      <c r="AZ750" s="161">
        <f>IF(A21taxstdlife="n/a","n/a",IF(AZ$3&gt;(A21taxstdlife+$E750),((Input!$O$163+Input!$O$129)*$O$7)-SUM($O750:AY750),((Input!$O$163+Input!$O$129)*$O$7)/A21taxstdlife))</f>
        <v>0</v>
      </c>
      <c r="BA750" s="161">
        <f>IF(A21taxstdlife="n/a","n/a",IF(BA$3&gt;(A21taxstdlife+$E750),((Input!$O$163+Input!$O$129)*$O$7)-SUM($O750:AZ750),((Input!$O$163+Input!$O$129)*$O$7)/A21taxstdlife))</f>
        <v>0</v>
      </c>
      <c r="BB750" s="161">
        <f>IF(A21taxstdlife="n/a","n/a",IF(BB$3&gt;(A21taxstdlife+$E750),((Input!$O$163+Input!$O$129)*$O$7)-SUM($O750:BA750),((Input!$O$163+Input!$O$129)*$O$7)/A21taxstdlife))</f>
        <v>0</v>
      </c>
      <c r="BC750" s="161">
        <f>IF(A21taxstdlife="n/a","n/a",IF(BC$3&gt;(A21taxstdlife+$E750),((Input!$O$163+Input!$O$129)*$O$7)-SUM($O750:BB750),((Input!$O$163+Input!$O$129)*$O$7)/A21taxstdlife))</f>
        <v>0</v>
      </c>
      <c r="BD750" s="161">
        <f>IF(A21taxstdlife="n/a","n/a",IF(BD$3&gt;(A21taxstdlife+$E750),((Input!$O$163+Input!$O$129)*$O$7)-SUM($O750:BC750),((Input!$O$163+Input!$O$129)*$O$7)/A21taxstdlife))</f>
        <v>0</v>
      </c>
      <c r="BE750" s="161">
        <f>IF(A21taxstdlife="n/a","n/a",IF(BE$3&gt;(A21taxstdlife+$E750),((Input!$O$163+Input!$O$129)*$O$7)-SUM($O750:BD750),((Input!$O$163+Input!$O$129)*$O$7)/A21taxstdlife))</f>
        <v>0</v>
      </c>
      <c r="BF750" s="161">
        <f>IF(A21taxstdlife="n/a","n/a",IF(BF$3&gt;(A21taxstdlife+$E750),((Input!$O$163+Input!$O$129)*$O$7)-SUM($O750:BE750),((Input!$O$163+Input!$O$129)*$O$7)/A21taxstdlife))</f>
        <v>0</v>
      </c>
      <c r="BG750" s="161">
        <f>IF(A21taxstdlife="n/a","n/a",IF(BG$3&gt;(A21taxstdlife+$E750),((Input!$O$163+Input!$O$129)*$O$7)-SUM($O750:BF750),((Input!$O$163+Input!$O$129)*$O$7)/A21taxstdlife))</f>
        <v>0</v>
      </c>
      <c r="BH750" s="161">
        <f>IF(A21taxstdlife="n/a","n/a",IF(BH$3&gt;(A21taxstdlife+$E750),((Input!$O$163+Input!$O$129)*$O$7)-SUM($O750:BG750),((Input!$O$163+Input!$O$129)*$O$7)/A21taxstdlife))</f>
        <v>0</v>
      </c>
      <c r="BI750" s="161">
        <f>IF(A21taxstdlife="n/a","n/a",IF(BI$3&gt;(A21taxstdlife+$E750),((Input!$O$163+Input!$O$129)*$O$7)-SUM($O750:BH750),((Input!$O$163+Input!$O$129)*$O$7)/A21taxstdlife))</f>
        <v>0</v>
      </c>
      <c r="BJ750" s="19"/>
      <c r="BK750" s="19"/>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s="5" customFormat="1" hidden="1" outlineLevel="2" x14ac:dyDescent="0.2">
      <c r="A751" s="19"/>
      <c r="B751" s="19"/>
      <c r="C751" s="35"/>
      <c r="D751" s="469"/>
      <c r="E751" s="282">
        <v>10</v>
      </c>
      <c r="F751" s="37"/>
      <c r="G751" s="305"/>
      <c r="H751" s="307"/>
      <c r="I751" s="307"/>
      <c r="J751" s="307"/>
      <c r="K751" s="307"/>
      <c r="L751" s="307"/>
      <c r="M751" s="307"/>
      <c r="N751" s="307"/>
      <c r="O751" s="307"/>
      <c r="P751" s="306"/>
      <c r="Q751" s="161">
        <f>IF(A21taxstdlife="n/a","n/a",IF(Q$3&gt;(A21taxstdlife+$E751),((Input!$P$163+Input!$P$129)*$P$7)-SUM($P751:P751),((Input!$P$163+Input!$P$129)*$P$7)/A21taxstdlife))</f>
        <v>0</v>
      </c>
      <c r="R751" s="161">
        <f>IF(A21taxstdlife="n/a","n/a",IF(R$3&gt;(A21taxstdlife+$E751),((Input!$P$163+Input!$P$129)*$P$7)-SUM($P751:Q751),((Input!$P$163+Input!$P$129)*$P$7)/A21taxstdlife))</f>
        <v>0</v>
      </c>
      <c r="S751" s="161">
        <f>IF(A21taxstdlife="n/a","n/a",IF(S$3&gt;(A21taxstdlife+$E751),((Input!$P$163+Input!$P$129)*$P$7)-SUM($P751:R751),((Input!$P$163+Input!$P$129)*$P$7)/A21taxstdlife))</f>
        <v>0</v>
      </c>
      <c r="T751" s="161">
        <f>IF(A21taxstdlife="n/a","n/a",IF(T$3&gt;(A21taxstdlife+$E751),((Input!$P$163+Input!$P$129)*$P$7)-SUM($P751:S751),((Input!$P$163+Input!$P$129)*$P$7)/A21taxstdlife))</f>
        <v>0</v>
      </c>
      <c r="U751" s="161">
        <f>IF(A21taxstdlife="n/a","n/a",IF(U$3&gt;(A21taxstdlife+$E751),((Input!$P$163+Input!$P$129)*$P$7)-SUM($P751:T751),((Input!$P$163+Input!$P$129)*$P$7)/A21taxstdlife))</f>
        <v>0</v>
      </c>
      <c r="V751" s="161">
        <f>IF(A21taxstdlife="n/a","n/a",IF(V$3&gt;(A21taxstdlife+$E751),((Input!$P$163+Input!$P$129)*$P$7)-SUM($P751:U751),((Input!$P$163+Input!$P$129)*$P$7)/A21taxstdlife))</f>
        <v>0</v>
      </c>
      <c r="W751" s="161">
        <f>IF(A21taxstdlife="n/a","n/a",IF(W$3&gt;(A21taxstdlife+$E751),((Input!$P$163+Input!$P$129)*$P$7)-SUM($P751:V751),((Input!$P$163+Input!$P$129)*$P$7)/A21taxstdlife))</f>
        <v>0</v>
      </c>
      <c r="X751" s="161">
        <f>IF(A21taxstdlife="n/a","n/a",IF(X$3&gt;(A21taxstdlife+$E751),((Input!$P$163+Input!$P$129)*$P$7)-SUM($P751:W751),((Input!$P$163+Input!$P$129)*$P$7)/A21taxstdlife))</f>
        <v>0</v>
      </c>
      <c r="Y751" s="161">
        <f>IF(A21taxstdlife="n/a","n/a",IF(Y$3&gt;(A21taxstdlife+$E751),((Input!$P$163+Input!$P$129)*$P$7)-SUM($P751:X751),((Input!$P$163+Input!$P$129)*$P$7)/A21taxstdlife))</f>
        <v>0</v>
      </c>
      <c r="Z751" s="161">
        <f>IF(A21taxstdlife="n/a","n/a",IF(Z$3&gt;(A21taxstdlife+$E751),((Input!$P$163+Input!$P$129)*$P$7)-SUM($P751:Y751),((Input!$P$163+Input!$P$129)*$P$7)/A21taxstdlife))</f>
        <v>0</v>
      </c>
      <c r="AA751" s="161">
        <f>IF(A21taxstdlife="n/a","n/a",IF(AA$3&gt;(A21taxstdlife+$E751),((Input!$P$163+Input!$P$129)*$P$7)-SUM($P751:Z751),((Input!$P$163+Input!$P$129)*$P$7)/A21taxstdlife))</f>
        <v>0</v>
      </c>
      <c r="AB751" s="161">
        <f>IF(A21taxstdlife="n/a","n/a",IF(AB$3&gt;(A21taxstdlife+$E751),((Input!$P$163+Input!$P$129)*$P$7)-SUM($P751:AA751),((Input!$P$163+Input!$P$129)*$P$7)/A21taxstdlife))</f>
        <v>0</v>
      </c>
      <c r="AC751" s="161">
        <f>IF(A21taxstdlife="n/a","n/a",IF(AC$3&gt;(A21taxstdlife+$E751),((Input!$P$163+Input!$P$129)*$P$7)-SUM($P751:AB751),((Input!$P$163+Input!$P$129)*$P$7)/A21taxstdlife))</f>
        <v>0</v>
      </c>
      <c r="AD751" s="161">
        <f>IF(A21taxstdlife="n/a","n/a",IF(AD$3&gt;(A21taxstdlife+$E751),((Input!$P$163+Input!$P$129)*$P$7)-SUM($P751:AC751),((Input!$P$163+Input!$P$129)*$P$7)/A21taxstdlife))</f>
        <v>0</v>
      </c>
      <c r="AE751" s="161">
        <f>IF(A21taxstdlife="n/a","n/a",IF(AE$3&gt;(A21taxstdlife+$E751),((Input!$P$163+Input!$P$129)*$P$7)-SUM($P751:AD751),((Input!$P$163+Input!$P$129)*$P$7)/A21taxstdlife))</f>
        <v>0</v>
      </c>
      <c r="AF751" s="161">
        <f>IF(A21taxstdlife="n/a","n/a",IF(AF$3&gt;(A21taxstdlife+$E751),((Input!$P$163+Input!$P$129)*$P$7)-SUM($P751:AE751),((Input!$P$163+Input!$P$129)*$P$7)/A21taxstdlife))</f>
        <v>0</v>
      </c>
      <c r="AG751" s="161">
        <f>IF(A21taxstdlife="n/a","n/a",IF(AG$3&gt;(A21taxstdlife+$E751),((Input!$P$163+Input!$P$129)*$P$7)-SUM($P751:AF751),((Input!$P$163+Input!$P$129)*$P$7)/A21taxstdlife))</f>
        <v>0</v>
      </c>
      <c r="AH751" s="161">
        <f>IF(A21taxstdlife="n/a","n/a",IF(AH$3&gt;(A21taxstdlife+$E751),((Input!$P$163+Input!$P$129)*$P$7)-SUM($P751:AG751),((Input!$P$163+Input!$P$129)*$P$7)/A21taxstdlife))</f>
        <v>0</v>
      </c>
      <c r="AI751" s="161">
        <f>IF(A21taxstdlife="n/a","n/a",IF(AI$3&gt;(A21taxstdlife+$E751),((Input!$P$163+Input!$P$129)*$P$7)-SUM($P751:AH751),((Input!$P$163+Input!$P$129)*$P$7)/A21taxstdlife))</f>
        <v>0</v>
      </c>
      <c r="AJ751" s="161">
        <f>IF(A21taxstdlife="n/a","n/a",IF(AJ$3&gt;(A21taxstdlife+$E751),((Input!$P$163+Input!$P$129)*$P$7)-SUM($P751:AI751),((Input!$P$163+Input!$P$129)*$P$7)/A21taxstdlife))</f>
        <v>0</v>
      </c>
      <c r="AK751" s="161">
        <f>IF(A21taxstdlife="n/a","n/a",IF(AK$3&gt;(A21taxstdlife+$E751),((Input!$P$163+Input!$P$129)*$P$7)-SUM($P751:AJ751),((Input!$P$163+Input!$P$129)*$P$7)/A21taxstdlife))</f>
        <v>0</v>
      </c>
      <c r="AL751" s="161">
        <f>IF(A21taxstdlife="n/a","n/a",IF(AL$3&gt;(A21taxstdlife+$E751),((Input!$P$163+Input!$P$129)*$P$7)-SUM($P751:AK751),((Input!$P$163+Input!$P$129)*$P$7)/A21taxstdlife))</f>
        <v>0</v>
      </c>
      <c r="AM751" s="161">
        <f>IF(A21taxstdlife="n/a","n/a",IF(AM$3&gt;(A21taxstdlife+$E751),((Input!$P$163+Input!$P$129)*$P$7)-SUM($P751:AL751),((Input!$P$163+Input!$P$129)*$P$7)/A21taxstdlife))</f>
        <v>0</v>
      </c>
      <c r="AN751" s="161">
        <f>IF(A21taxstdlife="n/a","n/a",IF(AN$3&gt;(A21taxstdlife+$E751),((Input!$P$163+Input!$P$129)*$P$7)-SUM($P751:AM751),((Input!$P$163+Input!$P$129)*$P$7)/A21taxstdlife))</f>
        <v>0</v>
      </c>
      <c r="AO751" s="161">
        <f>IF(A21taxstdlife="n/a","n/a",IF(AO$3&gt;(A21taxstdlife+$E751),((Input!$P$163+Input!$P$129)*$P$7)-SUM($P751:AN751),((Input!$P$163+Input!$P$129)*$P$7)/A21taxstdlife))</f>
        <v>0</v>
      </c>
      <c r="AP751" s="161">
        <f>IF(A21taxstdlife="n/a","n/a",IF(AP$3&gt;(A21taxstdlife+$E751),((Input!$P$163+Input!$P$129)*$P$7)-SUM($P751:AO751),((Input!$P$163+Input!$P$129)*$P$7)/A21taxstdlife))</f>
        <v>0</v>
      </c>
      <c r="AQ751" s="161">
        <f>IF(A21taxstdlife="n/a","n/a",IF(AQ$3&gt;(A21taxstdlife+$E751),((Input!$P$163+Input!$P$129)*$P$7)-SUM($P751:AP751),((Input!$P$163+Input!$P$129)*$P$7)/A21taxstdlife))</f>
        <v>0</v>
      </c>
      <c r="AR751" s="161">
        <f>IF(A21taxstdlife="n/a","n/a",IF(AR$3&gt;(A21taxstdlife+$E751),((Input!$P$163+Input!$P$129)*$P$7)-SUM($P751:AQ751),((Input!$P$163+Input!$P$129)*$P$7)/A21taxstdlife))</f>
        <v>0</v>
      </c>
      <c r="AS751" s="161">
        <f>IF(A21taxstdlife="n/a","n/a",IF(AS$3&gt;(A21taxstdlife+$E751),((Input!$P$163+Input!$P$129)*$P$7)-SUM($P751:AR751),((Input!$P$163+Input!$P$129)*$P$7)/A21taxstdlife))</f>
        <v>0</v>
      </c>
      <c r="AT751" s="161">
        <f>IF(A21taxstdlife="n/a","n/a",IF(AT$3&gt;(A21taxstdlife+$E751),((Input!$P$163+Input!$P$129)*$P$7)-SUM($P751:AS751),((Input!$P$163+Input!$P$129)*$P$7)/A21taxstdlife))</f>
        <v>0</v>
      </c>
      <c r="AU751" s="161">
        <f>IF(A21taxstdlife="n/a","n/a",IF(AU$3&gt;(A21taxstdlife+$E751),((Input!$P$163+Input!$P$129)*$P$7)-SUM($P751:AT751),((Input!$P$163+Input!$P$129)*$P$7)/A21taxstdlife))</f>
        <v>0</v>
      </c>
      <c r="AV751" s="161">
        <f>IF(A21taxstdlife="n/a","n/a",IF(AV$3&gt;(A21taxstdlife+$E751),((Input!$P$163+Input!$P$129)*$P$7)-SUM($P751:AU751),((Input!$P$163+Input!$P$129)*$P$7)/A21taxstdlife))</f>
        <v>0</v>
      </c>
      <c r="AW751" s="161">
        <f>IF(A21taxstdlife="n/a","n/a",IF(AW$3&gt;(A21taxstdlife+$E751),((Input!$P$163+Input!$P$129)*$P$7)-SUM($P751:AV751),((Input!$P$163+Input!$P$129)*$P$7)/A21taxstdlife))</f>
        <v>0</v>
      </c>
      <c r="AX751" s="161">
        <f>IF(A21taxstdlife="n/a","n/a",IF(AX$3&gt;(A21taxstdlife+$E751),((Input!$P$163+Input!$P$129)*$P$7)-SUM($P751:AW751),((Input!$P$163+Input!$P$129)*$P$7)/A21taxstdlife))</f>
        <v>0</v>
      </c>
      <c r="AY751" s="161">
        <f>IF(A21taxstdlife="n/a","n/a",IF(AY$3&gt;(A21taxstdlife+$E751),((Input!$P$163+Input!$P$129)*$P$7)-SUM($P751:AX751),((Input!$P$163+Input!$P$129)*$P$7)/A21taxstdlife))</f>
        <v>0</v>
      </c>
      <c r="AZ751" s="161">
        <f>IF(A21taxstdlife="n/a","n/a",IF(AZ$3&gt;(A21taxstdlife+$E751),((Input!$P$163+Input!$P$129)*$P$7)-SUM($P751:AY751),((Input!$P$163+Input!$P$129)*$P$7)/A21taxstdlife))</f>
        <v>0</v>
      </c>
      <c r="BA751" s="161">
        <f>IF(A21taxstdlife="n/a","n/a",IF(BA$3&gt;(A21taxstdlife+$E751),((Input!$P$163+Input!$P$129)*$P$7)-SUM($P751:AZ751),((Input!$P$163+Input!$P$129)*$P$7)/A21taxstdlife))</f>
        <v>0</v>
      </c>
      <c r="BB751" s="161">
        <f>IF(A21taxstdlife="n/a","n/a",IF(BB$3&gt;(A21taxstdlife+$E751),((Input!$P$163+Input!$P$129)*$P$7)-SUM($P751:BA751),((Input!$P$163+Input!$P$129)*$P$7)/A21taxstdlife))</f>
        <v>0</v>
      </c>
      <c r="BC751" s="161">
        <f>IF(A21taxstdlife="n/a","n/a",IF(BC$3&gt;(A21taxstdlife+$E751),((Input!$P$163+Input!$P$129)*$P$7)-SUM($P751:BB751),((Input!$P$163+Input!$P$129)*$P$7)/A21taxstdlife))</f>
        <v>0</v>
      </c>
      <c r="BD751" s="161">
        <f>IF(A21taxstdlife="n/a","n/a",IF(BD$3&gt;(A21taxstdlife+$E751),((Input!$P$163+Input!$P$129)*$P$7)-SUM($P751:BC751),((Input!$P$163+Input!$P$129)*$P$7)/A21taxstdlife))</f>
        <v>0</v>
      </c>
      <c r="BE751" s="161">
        <f>IF(A21taxstdlife="n/a","n/a",IF(BE$3&gt;(A21taxstdlife+$E751),((Input!$P$163+Input!$P$129)*$P$7)-SUM($P751:BD751),((Input!$P$163+Input!$P$129)*$P$7)/A21taxstdlife))</f>
        <v>0</v>
      </c>
      <c r="BF751" s="161">
        <f>IF(A21taxstdlife="n/a","n/a",IF(BF$3&gt;(A21taxstdlife+$E751),((Input!$P$163+Input!$P$129)*$P$7)-SUM($P751:BE751),((Input!$P$163+Input!$P$129)*$P$7)/A21taxstdlife))</f>
        <v>0</v>
      </c>
      <c r="BG751" s="161">
        <f>IF(A21taxstdlife="n/a","n/a",IF(BG$3&gt;(A21taxstdlife+$E751),((Input!$P$163+Input!$P$129)*$P$7)-SUM($P751:BF751),((Input!$P$163+Input!$P$129)*$P$7)/A21taxstdlife))</f>
        <v>0</v>
      </c>
      <c r="BH751" s="161">
        <f>IF(A21taxstdlife="n/a","n/a",IF(BH$3&gt;(A21taxstdlife+$E751),((Input!$P$163+Input!$P$129)*$P$7)-SUM($P751:BG751),((Input!$P$163+Input!$P$129)*$P$7)/A21taxstdlife))</f>
        <v>0</v>
      </c>
      <c r="BI751" s="161">
        <f>IF(A21taxstdlife="n/a","n/a",IF(BI$3&gt;(A21taxstdlife+$E751),((Input!$P$163+Input!$P$129)*$P$7)-SUM($P751:BH751),((Input!$P$163+Input!$P$129)*$P$7)/A21taxstdlife))</f>
        <v>0</v>
      </c>
      <c r="BJ751" s="19"/>
      <c r="BK751" s="19"/>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s="5" customFormat="1" hidden="1" outlineLevel="1" x14ac:dyDescent="0.2">
      <c r="A752" s="19"/>
      <c r="B752" s="19"/>
      <c r="C752" s="35" t="str">
        <f>Asset21</f>
        <v>Equity raising costs</v>
      </c>
      <c r="D752" s="19"/>
      <c r="E752" s="19"/>
      <c r="F752" s="32"/>
      <c r="G752" s="156">
        <f t="shared" ref="G752:AL752" si="146">SUM(G740:G751)</f>
        <v>1.1620338790681381E-2</v>
      </c>
      <c r="H752" s="156">
        <f t="shared" si="146"/>
        <v>1.1620338790681381E-2</v>
      </c>
      <c r="I752" s="156">
        <f t="shared" si="146"/>
        <v>1.1620338790681381E-2</v>
      </c>
      <c r="J752" s="156">
        <f t="shared" si="146"/>
        <v>1.1620338790681381E-2</v>
      </c>
      <c r="K752" s="156">
        <f t="shared" si="146"/>
        <v>1.1620338790681381E-2</v>
      </c>
      <c r="L752" s="156">
        <f t="shared" si="146"/>
        <v>1.1620338790681381E-2</v>
      </c>
      <c r="M752" s="156">
        <f t="shared" si="146"/>
        <v>1.1620338790681381E-2</v>
      </c>
      <c r="N752" s="156">
        <f t="shared" si="146"/>
        <v>1.1620338790681381E-2</v>
      </c>
      <c r="O752" s="156">
        <f t="shared" si="146"/>
        <v>1.1620338790681381E-2</v>
      </c>
      <c r="P752" s="156">
        <f t="shared" si="146"/>
        <v>1.1620338790681381E-2</v>
      </c>
      <c r="Q752" s="156">
        <f t="shared" si="146"/>
        <v>1.1620338790681381E-2</v>
      </c>
      <c r="R752" s="156">
        <f t="shared" si="146"/>
        <v>1.1620338790681381E-2</v>
      </c>
      <c r="S752" s="156">
        <f t="shared" si="146"/>
        <v>1.1620338790681381E-2</v>
      </c>
      <c r="T752" s="156">
        <f t="shared" si="146"/>
        <v>1.1620338790681381E-2</v>
      </c>
      <c r="U752" s="156">
        <f t="shared" si="146"/>
        <v>1.1620338790681381E-2</v>
      </c>
      <c r="V752" s="156">
        <f t="shared" si="146"/>
        <v>1.1620338790681381E-2</v>
      </c>
      <c r="W752" s="156">
        <f t="shared" si="146"/>
        <v>1.1620338790681381E-2</v>
      </c>
      <c r="X752" s="156">
        <f t="shared" si="146"/>
        <v>1.1620338790681381E-2</v>
      </c>
      <c r="Y752" s="156">
        <f t="shared" si="146"/>
        <v>1.1620338790681381E-2</v>
      </c>
      <c r="Z752" s="156">
        <f t="shared" si="146"/>
        <v>1.1620338790681381E-2</v>
      </c>
      <c r="AA752" s="156">
        <f t="shared" si="146"/>
        <v>1.1620338790681381E-2</v>
      </c>
      <c r="AB752" s="156">
        <f t="shared" si="146"/>
        <v>1.1620338790681381E-2</v>
      </c>
      <c r="AC752" s="156">
        <f t="shared" si="146"/>
        <v>1.1620338790681381E-2</v>
      </c>
      <c r="AD752" s="156">
        <f t="shared" si="146"/>
        <v>1.1620338790681381E-2</v>
      </c>
      <c r="AE752" s="156">
        <f t="shared" si="146"/>
        <v>1.1620338790681381E-2</v>
      </c>
      <c r="AF752" s="156">
        <f t="shared" si="146"/>
        <v>1.1620338790681381E-2</v>
      </c>
      <c r="AG752" s="156">
        <f t="shared" si="146"/>
        <v>1.1620338790681381E-2</v>
      </c>
      <c r="AH752" s="156">
        <f t="shared" si="146"/>
        <v>1.1620338790681381E-2</v>
      </c>
      <c r="AI752" s="156">
        <f t="shared" si="146"/>
        <v>1.1620338790681381E-2</v>
      </c>
      <c r="AJ752" s="156">
        <f t="shared" si="146"/>
        <v>1.1620338790681381E-2</v>
      </c>
      <c r="AK752" s="156">
        <f t="shared" si="146"/>
        <v>1.1620338790681381E-2</v>
      </c>
      <c r="AL752" s="156">
        <f t="shared" si="146"/>
        <v>1.1620338790681381E-2</v>
      </c>
      <c r="AM752" s="156">
        <f t="shared" ref="AM752:BI752" si="147">SUM(AM740:AM751)</f>
        <v>1.1620338790681381E-2</v>
      </c>
      <c r="AN752" s="156">
        <f t="shared" si="147"/>
        <v>1.1620338790681381E-2</v>
      </c>
      <c r="AO752" s="156">
        <f t="shared" si="147"/>
        <v>1.1620338790681381E-2</v>
      </c>
      <c r="AP752" s="156">
        <f t="shared" si="147"/>
        <v>1.1620338790681381E-2</v>
      </c>
      <c r="AQ752" s="156">
        <f t="shared" si="147"/>
        <v>1.1620338790681381E-2</v>
      </c>
      <c r="AR752" s="156">
        <f t="shared" si="147"/>
        <v>1.1620338790681381E-2</v>
      </c>
      <c r="AS752" s="156">
        <f t="shared" si="147"/>
        <v>1.1620338790681381E-2</v>
      </c>
      <c r="AT752" s="156">
        <f t="shared" si="147"/>
        <v>1.1620338790681381E-2</v>
      </c>
      <c r="AU752" s="156">
        <f t="shared" si="147"/>
        <v>1.1620338790681381E-2</v>
      </c>
      <c r="AV752" s="156">
        <f t="shared" si="147"/>
        <v>1.1620338790681381E-2</v>
      </c>
      <c r="AW752" s="156">
        <f t="shared" si="147"/>
        <v>1.1620338790681381E-2</v>
      </c>
      <c r="AX752" s="156">
        <f t="shared" si="147"/>
        <v>4.9752838999366777E-3</v>
      </c>
      <c r="AY752" s="156">
        <f t="shared" si="147"/>
        <v>0</v>
      </c>
      <c r="AZ752" s="156">
        <f t="shared" si="147"/>
        <v>0</v>
      </c>
      <c r="BA752" s="156">
        <f t="shared" si="147"/>
        <v>0</v>
      </c>
      <c r="BB752" s="156">
        <f t="shared" si="147"/>
        <v>0</v>
      </c>
      <c r="BC752" s="156">
        <f t="shared" si="147"/>
        <v>0</v>
      </c>
      <c r="BD752" s="156">
        <f t="shared" si="147"/>
        <v>0</v>
      </c>
      <c r="BE752" s="156">
        <f t="shared" si="147"/>
        <v>0</v>
      </c>
      <c r="BF752" s="156">
        <f t="shared" si="147"/>
        <v>0</v>
      </c>
      <c r="BG752" s="156">
        <f t="shared" si="147"/>
        <v>0</v>
      </c>
      <c r="BH752" s="156">
        <f t="shared" si="147"/>
        <v>0</v>
      </c>
      <c r="BI752" s="156">
        <f t="shared" si="147"/>
        <v>0</v>
      </c>
      <c r="BJ752" s="19"/>
      <c r="BK752" s="19"/>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s="5" customFormat="1" hidden="1" outlineLevel="2" x14ac:dyDescent="0.2">
      <c r="A753" s="19"/>
      <c r="B753" s="126">
        <f>C765</f>
        <v>0</v>
      </c>
      <c r="C753" s="43"/>
      <c r="D753" s="44" t="s">
        <v>72</v>
      </c>
      <c r="E753" s="43"/>
      <c r="F753" s="45"/>
      <c r="G753" s="160">
        <f>IF(G$3&gt;A22taxremlife,A22taxvalue-SUM($F753:F753),IF(A22taxremlife="N/A","n/a",A22taxvalue/A22taxremlife))</f>
        <v>0</v>
      </c>
      <c r="H753" s="160">
        <f>IF(H$3&gt;A22taxremlife,A22taxvalue-SUM($F753:G753),IF(A22taxremlife="N/A","n/a",A22taxvalue/A22taxremlife))</f>
        <v>0</v>
      </c>
      <c r="I753" s="160">
        <f>IF(I$3&gt;A22taxremlife,A22taxvalue-SUM($F753:H753),IF(A22taxremlife="N/A","n/a",A22taxvalue/A22taxremlife))</f>
        <v>0</v>
      </c>
      <c r="J753" s="160">
        <f>IF(J$3&gt;A22taxremlife,A22taxvalue-SUM($F753:I753),IF(A22taxremlife="N/A","n/a",A22taxvalue/A22taxremlife))</f>
        <v>0</v>
      </c>
      <c r="K753" s="160">
        <f>IF(K$3&gt;A22taxremlife,A22taxvalue-SUM($F753:J753),IF(A22taxremlife="N/A","n/a",A22taxvalue/A22taxremlife))</f>
        <v>0</v>
      </c>
      <c r="L753" s="160">
        <f>IF(L$3&gt;A22taxremlife,A22taxvalue-SUM($F753:K753),IF(A22taxremlife="N/A","n/a",A22taxvalue/A22taxremlife))</f>
        <v>0</v>
      </c>
      <c r="M753" s="160">
        <f>IF(M$3&gt;A22taxremlife,A22taxvalue-SUM($F753:L753),IF(A22taxremlife="N/A","n/a",A22taxvalue/A22taxremlife))</f>
        <v>0</v>
      </c>
      <c r="N753" s="160">
        <f>IF(N$3&gt;A22taxremlife,A22taxvalue-SUM($F753:M753),IF(A22taxremlife="N/A","n/a",A22taxvalue/A22taxremlife))</f>
        <v>0</v>
      </c>
      <c r="O753" s="160">
        <f>IF(O$3&gt;A22taxremlife,A22taxvalue-SUM($F753:N753),IF(A22taxremlife="N/A","n/a",A22taxvalue/A22taxremlife))</f>
        <v>0</v>
      </c>
      <c r="P753" s="160">
        <f>IF(P$3&gt;A22taxremlife,A22taxvalue-SUM($F753:O753),IF(A22taxremlife="N/A","n/a",A22taxvalue/A22taxremlife))</f>
        <v>0</v>
      </c>
      <c r="Q753" s="160">
        <f>IF(Q$3&gt;A22taxremlife,A22taxvalue-SUM($F753:P753),IF(A22taxremlife="N/A","n/a",A22taxvalue/A22taxremlife))</f>
        <v>0</v>
      </c>
      <c r="R753" s="160">
        <f>IF(R$3&gt;A22taxremlife,A22taxvalue-SUM($F753:Q753),IF(A22taxremlife="N/A","n/a",A22taxvalue/A22taxremlife))</f>
        <v>0</v>
      </c>
      <c r="S753" s="160">
        <f>IF(S$3&gt;A22taxremlife,A22taxvalue-SUM($F753:R753),IF(A22taxremlife="N/A","n/a",A22taxvalue/A22taxremlife))</f>
        <v>0</v>
      </c>
      <c r="T753" s="160">
        <f>IF(T$3&gt;A22taxremlife,A22taxvalue-SUM($F753:S753),IF(A22taxremlife="N/A","n/a",A22taxvalue/A22taxremlife))</f>
        <v>0</v>
      </c>
      <c r="U753" s="160">
        <f>IF(U$3&gt;A22taxremlife,A22taxvalue-SUM($F753:T753),IF(A22taxremlife="N/A","n/a",A22taxvalue/A22taxremlife))</f>
        <v>0</v>
      </c>
      <c r="V753" s="160">
        <f>IF(V$3&gt;A22taxremlife,A22taxvalue-SUM($F753:U753),IF(A22taxremlife="N/A","n/a",A22taxvalue/A22taxremlife))</f>
        <v>0</v>
      </c>
      <c r="W753" s="160">
        <f>IF(W$3&gt;A22taxremlife,A22taxvalue-SUM($F753:V753),IF(A22taxremlife="N/A","n/a",A22taxvalue/A22taxremlife))</f>
        <v>0</v>
      </c>
      <c r="X753" s="160">
        <f>IF(X$3&gt;A22taxremlife,A22taxvalue-SUM($F753:W753),IF(A22taxremlife="N/A","n/a",A22taxvalue/A22taxremlife))</f>
        <v>0</v>
      </c>
      <c r="Y753" s="160">
        <f>IF(Y$3&gt;A22taxremlife,A22taxvalue-SUM($F753:X753),IF(A22taxremlife="N/A","n/a",A22taxvalue/A22taxremlife))</f>
        <v>0</v>
      </c>
      <c r="Z753" s="160">
        <f>IF(Z$3&gt;A22taxremlife,A22taxvalue-SUM($F753:Y753),IF(A22taxremlife="N/A","n/a",A22taxvalue/A22taxremlife))</f>
        <v>0</v>
      </c>
      <c r="AA753" s="160">
        <f>IF(AA$3&gt;A22taxremlife,A22taxvalue-SUM($F753:Z753),IF(A22taxremlife="N/A","n/a",A22taxvalue/A22taxremlife))</f>
        <v>0</v>
      </c>
      <c r="AB753" s="160">
        <f>IF(AB$3&gt;A22taxremlife,A22taxvalue-SUM($F753:AA753),IF(A22taxremlife="N/A","n/a",A22taxvalue/A22taxremlife))</f>
        <v>0</v>
      </c>
      <c r="AC753" s="160">
        <f>IF(AC$3&gt;A22taxremlife,A22taxvalue-SUM($F753:AB753),IF(A22taxremlife="N/A","n/a",A22taxvalue/A22taxremlife))</f>
        <v>0</v>
      </c>
      <c r="AD753" s="160">
        <f>IF(AD$3&gt;A22taxremlife,A22taxvalue-SUM($F753:AC753),IF(A22taxremlife="N/A","n/a",A22taxvalue/A22taxremlife))</f>
        <v>0</v>
      </c>
      <c r="AE753" s="160">
        <f>IF(AE$3&gt;A22taxremlife,A22taxvalue-SUM($F753:AD753),IF(A22taxremlife="N/A","n/a",A22taxvalue/A22taxremlife))</f>
        <v>0</v>
      </c>
      <c r="AF753" s="160">
        <f>IF(AF$3&gt;A22taxremlife,A22taxvalue-SUM($F753:AE753),IF(A22taxremlife="N/A","n/a",A22taxvalue/A22taxremlife))</f>
        <v>0</v>
      </c>
      <c r="AG753" s="160">
        <f>IF(AG$3&gt;A22taxremlife,A22taxvalue-SUM($F753:AF753),IF(A22taxremlife="N/A","n/a",A22taxvalue/A22taxremlife))</f>
        <v>0</v>
      </c>
      <c r="AH753" s="160">
        <f>IF(AH$3&gt;A22taxremlife,A22taxvalue-SUM($F753:AG753),IF(A22taxremlife="N/A","n/a",A22taxvalue/A22taxremlife))</f>
        <v>0</v>
      </c>
      <c r="AI753" s="160">
        <f>IF(AI$3&gt;A22taxremlife,A22taxvalue-SUM($F753:AH753),IF(A22taxremlife="N/A","n/a",A22taxvalue/A22taxremlife))</f>
        <v>0</v>
      </c>
      <c r="AJ753" s="160">
        <f>IF(AJ$3&gt;A22taxremlife,A22taxvalue-SUM($F753:AI753),IF(A22taxremlife="N/A","n/a",A22taxvalue/A22taxremlife))</f>
        <v>0</v>
      </c>
      <c r="AK753" s="160">
        <f>IF(AK$3&gt;A22taxremlife,A22taxvalue-SUM($F753:AJ753),IF(A22taxremlife="N/A","n/a",A22taxvalue/A22taxremlife))</f>
        <v>0</v>
      </c>
      <c r="AL753" s="160">
        <f>IF(AL$3&gt;A22taxremlife,A22taxvalue-SUM($F753:AK753),IF(A22taxremlife="N/A","n/a",A22taxvalue/A22taxremlife))</f>
        <v>0</v>
      </c>
      <c r="AM753" s="160">
        <f>IF(AM$3&gt;A22taxremlife,A22taxvalue-SUM($F753:AL753),IF(A22taxremlife="N/A","n/a",A22taxvalue/A22taxremlife))</f>
        <v>0</v>
      </c>
      <c r="AN753" s="160">
        <f>IF(AN$3&gt;A22taxremlife,A22taxvalue-SUM($F753:AM753),IF(A22taxremlife="N/A","n/a",A22taxvalue/A22taxremlife))</f>
        <v>0</v>
      </c>
      <c r="AO753" s="160">
        <f>IF(AO$3&gt;A22taxremlife,A22taxvalue-SUM($F753:AN753),IF(A22taxremlife="N/A","n/a",A22taxvalue/A22taxremlife))</f>
        <v>0</v>
      </c>
      <c r="AP753" s="160">
        <f>IF(AP$3&gt;A22taxremlife,A22taxvalue-SUM($F753:AO753),IF(A22taxremlife="N/A","n/a",A22taxvalue/A22taxremlife))</f>
        <v>0</v>
      </c>
      <c r="AQ753" s="160">
        <f>IF(AQ$3&gt;A22taxremlife,A22taxvalue-SUM($F753:AP753),IF(A22taxremlife="N/A","n/a",A22taxvalue/A22taxremlife))</f>
        <v>0</v>
      </c>
      <c r="AR753" s="160">
        <f>IF(AR$3&gt;A22taxremlife,A22taxvalue-SUM($F753:AQ753),IF(A22taxremlife="N/A","n/a",A22taxvalue/A22taxremlife))</f>
        <v>0</v>
      </c>
      <c r="AS753" s="160">
        <f>IF(AS$3&gt;A22taxremlife,A22taxvalue-SUM($F753:AR753),IF(A22taxremlife="N/A","n/a",A22taxvalue/A22taxremlife))</f>
        <v>0</v>
      </c>
      <c r="AT753" s="160">
        <f>IF(AT$3&gt;A22taxremlife,A22taxvalue-SUM($F753:AS753),IF(A22taxremlife="N/A","n/a",A22taxvalue/A22taxremlife))</f>
        <v>0</v>
      </c>
      <c r="AU753" s="160">
        <f>IF(AU$3&gt;A22taxremlife,A22taxvalue-SUM($F753:AT753),IF(A22taxremlife="N/A","n/a",A22taxvalue/A22taxremlife))</f>
        <v>0</v>
      </c>
      <c r="AV753" s="160">
        <f>IF(AV$3&gt;A22taxremlife,A22taxvalue-SUM($F753:AU753),IF(A22taxremlife="N/A","n/a",A22taxvalue/A22taxremlife))</f>
        <v>0</v>
      </c>
      <c r="AW753" s="160">
        <f>IF(AW$3&gt;A22taxremlife,A22taxvalue-SUM($F753:AV753),IF(A22taxremlife="N/A","n/a",A22taxvalue/A22taxremlife))</f>
        <v>0</v>
      </c>
      <c r="AX753" s="160">
        <f>IF(AX$3&gt;A22taxremlife,A22taxvalue-SUM($F753:AW753),IF(A22taxremlife="N/A","n/a",A22taxvalue/A22taxremlife))</f>
        <v>0</v>
      </c>
      <c r="AY753" s="160">
        <f>IF(AY$3&gt;A22taxremlife,A22taxvalue-SUM($F753:AX753),IF(A22taxremlife="N/A","n/a",A22taxvalue/A22taxremlife))</f>
        <v>0</v>
      </c>
      <c r="AZ753" s="160">
        <f>IF(AZ$3&gt;A22taxremlife,A22taxvalue-SUM($F753:AY753),IF(A22taxremlife="N/A","n/a",A22taxvalue/A22taxremlife))</f>
        <v>0</v>
      </c>
      <c r="BA753" s="160">
        <f>IF(BA$3&gt;A22taxremlife,A22taxvalue-SUM($F753:AZ753),IF(A22taxremlife="N/A","n/a",A22taxvalue/A22taxremlife))</f>
        <v>0</v>
      </c>
      <c r="BB753" s="160">
        <f>IF(BB$3&gt;A22taxremlife,A22taxvalue-SUM($F753:BA753),IF(A22taxremlife="N/A","n/a",A22taxvalue/A22taxremlife))</f>
        <v>0</v>
      </c>
      <c r="BC753" s="160">
        <f>IF(BC$3&gt;A22taxremlife,A22taxvalue-SUM($F753:BB753),IF(A22taxremlife="N/A","n/a",A22taxvalue/A22taxremlife))</f>
        <v>0</v>
      </c>
      <c r="BD753" s="160">
        <f>IF(BD$3&gt;A22taxremlife,A22taxvalue-SUM($F753:BC753),IF(A22taxremlife="N/A","n/a",A22taxvalue/A22taxremlife))</f>
        <v>0</v>
      </c>
      <c r="BE753" s="160">
        <f>IF(BE$3&gt;A22taxremlife,A22taxvalue-SUM($F753:BD753),IF(A22taxremlife="N/A","n/a",A22taxvalue/A22taxremlife))</f>
        <v>0</v>
      </c>
      <c r="BF753" s="160">
        <f>IF(BF$3&gt;A22taxremlife,A22taxvalue-SUM($F753:BE753),IF(A22taxremlife="N/A","n/a",A22taxvalue/A22taxremlife))</f>
        <v>0</v>
      </c>
      <c r="BG753" s="160">
        <f>IF(BG$3&gt;A22taxremlife,A22taxvalue-SUM($F753:BF753),IF(A22taxremlife="N/A","n/a",A22taxvalue/A22taxremlife))</f>
        <v>0</v>
      </c>
      <c r="BH753" s="160">
        <f>IF(BH$3&gt;A22taxremlife,A22taxvalue-SUM($F753:BG753),IF(A22taxremlife="N/A","n/a",A22taxvalue/A22taxremlife))</f>
        <v>0</v>
      </c>
      <c r="BI753" s="160">
        <f>IF(BI$3&gt;A22taxremlife,A22taxvalue-SUM($F753:BH753),IF(A22taxremlife="N/A","n/a",A22taxvalue/A22taxremlife))</f>
        <v>0</v>
      </c>
      <c r="BJ753" s="19"/>
      <c r="BK753" s="19"/>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s="5" customFormat="1" hidden="1" outlineLevel="2" x14ac:dyDescent="0.2">
      <c r="A754" s="19"/>
      <c r="B754" s="19"/>
      <c r="C754" s="35"/>
      <c r="D754" s="469" t="s">
        <v>71</v>
      </c>
      <c r="E754" s="281">
        <v>0</v>
      </c>
      <c r="F754" s="37"/>
      <c r="G754" s="161"/>
      <c r="H754" s="161"/>
      <c r="I754" s="161"/>
      <c r="J754" s="161"/>
      <c r="K754" s="161"/>
      <c r="L754" s="161"/>
      <c r="M754" s="161"/>
      <c r="N754" s="161"/>
      <c r="O754" s="161"/>
      <c r="P754" s="161"/>
      <c r="Q754" s="161"/>
      <c r="R754" s="161"/>
      <c r="S754" s="161"/>
      <c r="T754" s="161"/>
      <c r="U754" s="161"/>
      <c r="V754" s="161"/>
      <c r="W754" s="161"/>
      <c r="X754" s="161"/>
      <c r="Y754" s="161"/>
      <c r="Z754" s="161"/>
      <c r="AA754" s="161"/>
      <c r="AB754" s="161"/>
      <c r="AC754" s="161"/>
      <c r="AD754" s="161"/>
      <c r="AE754" s="161"/>
      <c r="AF754" s="161"/>
      <c r="AG754" s="161"/>
      <c r="AH754" s="161"/>
      <c r="AI754" s="161"/>
      <c r="AJ754" s="161"/>
      <c r="AK754" s="161"/>
      <c r="AL754" s="161"/>
      <c r="AM754" s="161"/>
      <c r="AN754" s="161"/>
      <c r="AO754" s="161"/>
      <c r="AP754" s="161"/>
      <c r="AQ754" s="161"/>
      <c r="AR754" s="161"/>
      <c r="AS754" s="161"/>
      <c r="AT754" s="161"/>
      <c r="AU754" s="161"/>
      <c r="AV754" s="161"/>
      <c r="AW754" s="161"/>
      <c r="AX754" s="161"/>
      <c r="AY754" s="161"/>
      <c r="AZ754" s="161"/>
      <c r="BA754" s="161"/>
      <c r="BB754" s="161"/>
      <c r="BC754" s="161"/>
      <c r="BD754" s="161"/>
      <c r="BE754" s="161"/>
      <c r="BF754" s="161"/>
      <c r="BG754" s="161"/>
      <c r="BH754" s="161"/>
      <c r="BI754" s="161"/>
      <c r="BJ754" s="19"/>
      <c r="BK754" s="19"/>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s="5" customFormat="1" hidden="1" outlineLevel="2" x14ac:dyDescent="0.2">
      <c r="A755" s="19"/>
      <c r="B755" s="19"/>
      <c r="C755" s="35"/>
      <c r="D755" s="469"/>
      <c r="E755" s="281">
        <v>1</v>
      </c>
      <c r="F755" s="37"/>
      <c r="G755" s="304"/>
      <c r="H755" s="161">
        <f>IF(A22taxstdlife="n/a","n/a",IF(H$3&gt;(A22taxstdlife+$E755),((Input!$G$164+Input!$G$130)*$G$7)-SUM($G755:G755),((Input!$G$164+Input!$G$130)*$G$7)/A22taxstdlife))</f>
        <v>0</v>
      </c>
      <c r="I755" s="161">
        <f>IF(A22taxstdlife="n/a","n/a",IF(I$3&gt;(A22taxstdlife+$E755),((Input!$G$164+Input!$G$130)*$G$7)-SUM($G755:H755),((Input!$G$164+Input!$G$130)*$G$7)/A22taxstdlife))</f>
        <v>0</v>
      </c>
      <c r="J755" s="161">
        <f>IF(A22taxstdlife="n/a","n/a",IF(J$3&gt;(A22taxstdlife+$E755),((Input!$G$164+Input!$G$130)*$G$7)-SUM($G755:I755),((Input!$G$164+Input!$G$130)*$G$7)/A22taxstdlife))</f>
        <v>0</v>
      </c>
      <c r="K755" s="161">
        <f>IF(A22taxstdlife="n/a","n/a",IF(K$3&gt;(A22taxstdlife+$E755),((Input!$G$164+Input!$G$130)*$G$7)-SUM($G755:J755),((Input!$G$164+Input!$G$130)*$G$7)/A22taxstdlife))</f>
        <v>0</v>
      </c>
      <c r="L755" s="161">
        <f>IF(A22taxstdlife="n/a","n/a",IF(L$3&gt;(A22taxstdlife+$E755),((Input!$G$164+Input!$G$130)*$G$7)-SUM($G755:K755),((Input!$G$164+Input!$G$130)*$G$7)/A22taxstdlife))</f>
        <v>0</v>
      </c>
      <c r="M755" s="161">
        <f>IF(A22taxstdlife="n/a","n/a",IF(M$3&gt;(A22taxstdlife+$E755),((Input!$G$164+Input!$G$130)*$G$7)-SUM($G755:L755),((Input!$G$164+Input!$G$130)*$G$7)/A22taxstdlife))</f>
        <v>0</v>
      </c>
      <c r="N755" s="161">
        <f>IF(A22taxstdlife="n/a","n/a",IF(N$3&gt;(A22taxstdlife+$E755),((Input!$G$164+Input!$G$130)*$G$7)-SUM($G755:M755),((Input!$G$164+Input!$G$130)*$G$7)/A22taxstdlife))</f>
        <v>0</v>
      </c>
      <c r="O755" s="161">
        <f>IF(A22taxstdlife="n/a","n/a",IF(O$3&gt;(A22taxstdlife+$E755),((Input!$G$164+Input!$G$130)*$G$7)-SUM($G755:N755),((Input!$G$164+Input!$G$130)*$G$7)/A22taxstdlife))</f>
        <v>0</v>
      </c>
      <c r="P755" s="161">
        <f>IF(A22taxstdlife="n/a","n/a",IF(P$3&gt;(A22taxstdlife+$E755),((Input!$G$164+Input!$G$130)*$G$7)-SUM($G755:O755),((Input!$G$164+Input!$G$130)*$G$7)/A22taxstdlife))</f>
        <v>0</v>
      </c>
      <c r="Q755" s="161">
        <f>IF(A22taxstdlife="n/a","n/a",IF(Q$3&gt;(A22taxstdlife+$E755),((Input!$G$164+Input!$G$130)*$G$7)-SUM($G755:P755),((Input!$G$164+Input!$G$130)*$G$7)/A22taxstdlife))</f>
        <v>0</v>
      </c>
      <c r="R755" s="161">
        <f>IF(A22taxstdlife="n/a","n/a",IF(R$3&gt;(A22taxstdlife+$E755),((Input!$G$164+Input!$G$130)*$G$7)-SUM($G755:Q755),((Input!$G$164+Input!$G$130)*$G$7)/A22taxstdlife))</f>
        <v>0</v>
      </c>
      <c r="S755" s="161">
        <f>IF(A22taxstdlife="n/a","n/a",IF(S$3&gt;(A22taxstdlife+$E755),((Input!$G$164+Input!$G$130)*$G$7)-SUM($G755:R755),((Input!$G$164+Input!$G$130)*$G$7)/A22taxstdlife))</f>
        <v>0</v>
      </c>
      <c r="T755" s="161">
        <f>IF(A22taxstdlife="n/a","n/a",IF(T$3&gt;(A22taxstdlife+$E755),((Input!$G$164+Input!$G$130)*$G$7)-SUM($G755:S755),((Input!$G$164+Input!$G$130)*$G$7)/A22taxstdlife))</f>
        <v>0</v>
      </c>
      <c r="U755" s="161">
        <f>IF(A22taxstdlife="n/a","n/a",IF(U$3&gt;(A22taxstdlife+$E755),((Input!$G$164+Input!$G$130)*$G$7)-SUM($G755:T755),((Input!$G$164+Input!$G$130)*$G$7)/A22taxstdlife))</f>
        <v>0</v>
      </c>
      <c r="V755" s="161">
        <f>IF(A22taxstdlife="n/a","n/a",IF(V$3&gt;(A22taxstdlife+$E755),((Input!$G$164+Input!$G$130)*$G$7)-SUM($G755:U755),((Input!$G$164+Input!$G$130)*$G$7)/A22taxstdlife))</f>
        <v>0</v>
      </c>
      <c r="W755" s="161">
        <f>IF(A22taxstdlife="n/a","n/a",IF(W$3&gt;(A22taxstdlife+$E755),((Input!$G$164+Input!$G$130)*$G$7)-SUM($G755:V755),((Input!$G$164+Input!$G$130)*$G$7)/A22taxstdlife))</f>
        <v>0</v>
      </c>
      <c r="X755" s="161">
        <f>IF(A22taxstdlife="n/a","n/a",IF(X$3&gt;(A22taxstdlife+$E755),((Input!$G$164+Input!$G$130)*$G$7)-SUM($G755:W755),((Input!$G$164+Input!$G$130)*$G$7)/A22taxstdlife))</f>
        <v>0</v>
      </c>
      <c r="Y755" s="161">
        <f>IF(A22taxstdlife="n/a","n/a",IF(Y$3&gt;(A22taxstdlife+$E755),((Input!$G$164+Input!$G$130)*$G$7)-SUM($G755:X755),((Input!$G$164+Input!$G$130)*$G$7)/A22taxstdlife))</f>
        <v>0</v>
      </c>
      <c r="Z755" s="161">
        <f>IF(A22taxstdlife="n/a","n/a",IF(Z$3&gt;(A22taxstdlife+$E755),((Input!$G$164+Input!$G$130)*$G$7)-SUM($G755:Y755),((Input!$G$164+Input!$G$130)*$G$7)/A22taxstdlife))</f>
        <v>0</v>
      </c>
      <c r="AA755" s="161">
        <f>IF(A22taxstdlife="n/a","n/a",IF(AA$3&gt;(A22taxstdlife+$E755),((Input!$G$164+Input!$G$130)*$G$7)-SUM($G755:Z755),((Input!$G$164+Input!$G$130)*$G$7)/A22taxstdlife))</f>
        <v>0</v>
      </c>
      <c r="AB755" s="161">
        <f>IF(A22taxstdlife="n/a","n/a",IF(AB$3&gt;(A22taxstdlife+$E755),((Input!$G$164+Input!$G$130)*$G$7)-SUM($G755:AA755),((Input!$G$164+Input!$G$130)*$G$7)/A22taxstdlife))</f>
        <v>0</v>
      </c>
      <c r="AC755" s="161">
        <f>IF(A22taxstdlife="n/a","n/a",IF(AC$3&gt;(A22taxstdlife+$E755),((Input!$G$164+Input!$G$130)*$G$7)-SUM($G755:AB755),((Input!$G$164+Input!$G$130)*$G$7)/A22taxstdlife))</f>
        <v>0</v>
      </c>
      <c r="AD755" s="161">
        <f>IF(A22taxstdlife="n/a","n/a",IF(AD$3&gt;(A22taxstdlife+$E755),((Input!$G$164+Input!$G$130)*$G$7)-SUM($G755:AC755),((Input!$G$164+Input!$G$130)*$G$7)/A22taxstdlife))</f>
        <v>0</v>
      </c>
      <c r="AE755" s="161">
        <f>IF(A22taxstdlife="n/a","n/a",IF(AE$3&gt;(A22taxstdlife+$E755),((Input!$G$164+Input!$G$130)*$G$7)-SUM($G755:AD755),((Input!$G$164+Input!$G$130)*$G$7)/A22taxstdlife))</f>
        <v>0</v>
      </c>
      <c r="AF755" s="161">
        <f>IF(A22taxstdlife="n/a","n/a",IF(AF$3&gt;(A22taxstdlife+$E755),((Input!$G$164+Input!$G$130)*$G$7)-SUM($G755:AE755),((Input!$G$164+Input!$G$130)*$G$7)/A22taxstdlife))</f>
        <v>0</v>
      </c>
      <c r="AG755" s="161">
        <f>IF(A22taxstdlife="n/a","n/a",IF(AG$3&gt;(A22taxstdlife+$E755),((Input!$G$164+Input!$G$130)*$G$7)-SUM($G755:AF755),((Input!$G$164+Input!$G$130)*$G$7)/A22taxstdlife))</f>
        <v>0</v>
      </c>
      <c r="AH755" s="161">
        <f>IF(A22taxstdlife="n/a","n/a",IF(AH$3&gt;(A22taxstdlife+$E755),((Input!$G$164+Input!$G$130)*$G$7)-SUM($G755:AG755),((Input!$G$164+Input!$G$130)*$G$7)/A22taxstdlife))</f>
        <v>0</v>
      </c>
      <c r="AI755" s="161">
        <f>IF(A22taxstdlife="n/a","n/a",IF(AI$3&gt;(A22taxstdlife+$E755),((Input!$G$164+Input!$G$130)*$G$7)-SUM($G755:AH755),((Input!$G$164+Input!$G$130)*$G$7)/A22taxstdlife))</f>
        <v>0</v>
      </c>
      <c r="AJ755" s="161">
        <f>IF(A22taxstdlife="n/a","n/a",IF(AJ$3&gt;(A22taxstdlife+$E755),((Input!$G$164+Input!$G$130)*$G$7)-SUM($G755:AI755),((Input!$G$164+Input!$G$130)*$G$7)/A22taxstdlife))</f>
        <v>0</v>
      </c>
      <c r="AK755" s="161">
        <f>IF(A22taxstdlife="n/a","n/a",IF(AK$3&gt;(A22taxstdlife+$E755),((Input!$G$164+Input!$G$130)*$G$7)-SUM($G755:AJ755),((Input!$G$164+Input!$G$130)*$G$7)/A22taxstdlife))</f>
        <v>0</v>
      </c>
      <c r="AL755" s="161">
        <f>IF(A22taxstdlife="n/a","n/a",IF(AL$3&gt;(A22taxstdlife+$E755),((Input!$G$164+Input!$G$130)*$G$7)-SUM($G755:AK755),((Input!$G$164+Input!$G$130)*$G$7)/A22taxstdlife))</f>
        <v>0</v>
      </c>
      <c r="AM755" s="161">
        <f>IF(A22taxstdlife="n/a","n/a",IF(AM$3&gt;(A22taxstdlife+$E755),((Input!$G$164+Input!$G$130)*$G$7)-SUM($G755:AL755),((Input!$G$164+Input!$G$130)*$G$7)/A22taxstdlife))</f>
        <v>0</v>
      </c>
      <c r="AN755" s="161">
        <f>IF(A22taxstdlife="n/a","n/a",IF(AN$3&gt;(A22taxstdlife+$E755),((Input!$G$164+Input!$G$130)*$G$7)-SUM($G755:AM755),((Input!$G$164+Input!$G$130)*$G$7)/A22taxstdlife))</f>
        <v>0</v>
      </c>
      <c r="AO755" s="161">
        <f>IF(A22taxstdlife="n/a","n/a",IF(AO$3&gt;(A22taxstdlife+$E755),((Input!$G$164+Input!$G$130)*$G$7)-SUM($G755:AN755),((Input!$G$164+Input!$G$130)*$G$7)/A22taxstdlife))</f>
        <v>0</v>
      </c>
      <c r="AP755" s="161">
        <f>IF(A22taxstdlife="n/a","n/a",IF(AP$3&gt;(A22taxstdlife+$E755),((Input!$G$164+Input!$G$130)*$G$7)-SUM($G755:AO755),((Input!$G$164+Input!$G$130)*$G$7)/A22taxstdlife))</f>
        <v>0</v>
      </c>
      <c r="AQ755" s="161">
        <f>IF(A22taxstdlife="n/a","n/a",IF(AQ$3&gt;(A22taxstdlife+$E755),((Input!$G$164+Input!$G$130)*$G$7)-SUM($G755:AP755),((Input!$G$164+Input!$G$130)*$G$7)/A22taxstdlife))</f>
        <v>0</v>
      </c>
      <c r="AR755" s="161">
        <f>IF(A22taxstdlife="n/a","n/a",IF(AR$3&gt;(A22taxstdlife+$E755),((Input!$G$164+Input!$G$130)*$G$7)-SUM($G755:AQ755),((Input!$G$164+Input!$G$130)*$G$7)/A22taxstdlife))</f>
        <v>0</v>
      </c>
      <c r="AS755" s="161">
        <f>IF(A22taxstdlife="n/a","n/a",IF(AS$3&gt;(A22taxstdlife+$E755),((Input!$G$164+Input!$G$130)*$G$7)-SUM($G755:AR755),((Input!$G$164+Input!$G$130)*$G$7)/A22taxstdlife))</f>
        <v>0</v>
      </c>
      <c r="AT755" s="161">
        <f>IF(A22taxstdlife="n/a","n/a",IF(AT$3&gt;(A22taxstdlife+$E755),((Input!$G$164+Input!$G$130)*$G$7)-SUM($G755:AS755),((Input!$G$164+Input!$G$130)*$G$7)/A22taxstdlife))</f>
        <v>0</v>
      </c>
      <c r="AU755" s="161">
        <f>IF(A22taxstdlife="n/a","n/a",IF(AU$3&gt;(A22taxstdlife+$E755),((Input!$G$164+Input!$G$130)*$G$7)-SUM($G755:AT755),((Input!$G$164+Input!$G$130)*$G$7)/A22taxstdlife))</f>
        <v>0</v>
      </c>
      <c r="AV755" s="161">
        <f>IF(A22taxstdlife="n/a","n/a",IF(AV$3&gt;(A22taxstdlife+$E755),((Input!$G$164+Input!$G$130)*$G$7)-SUM($G755:AU755),((Input!$G$164+Input!$G$130)*$G$7)/A22taxstdlife))</f>
        <v>0</v>
      </c>
      <c r="AW755" s="161">
        <f>IF(A22taxstdlife="n/a","n/a",IF(AW$3&gt;(A22taxstdlife+$E755),((Input!$G$164+Input!$G$130)*$G$7)-SUM($G755:AV755),((Input!$G$164+Input!$G$130)*$G$7)/A22taxstdlife))</f>
        <v>0</v>
      </c>
      <c r="AX755" s="161">
        <f>IF(A22taxstdlife="n/a","n/a",IF(AX$3&gt;(A22taxstdlife+$E755),((Input!$G$164+Input!$G$130)*$G$7)-SUM($G755:AW755),((Input!$G$164+Input!$G$130)*$G$7)/A22taxstdlife))</f>
        <v>0</v>
      </c>
      <c r="AY755" s="161">
        <f>IF(A22taxstdlife="n/a","n/a",IF(AY$3&gt;(A22taxstdlife+$E755),((Input!$G$164+Input!$G$130)*$G$7)-SUM($G755:AX755),((Input!$G$164+Input!$G$130)*$G$7)/A22taxstdlife))</f>
        <v>0</v>
      </c>
      <c r="AZ755" s="161">
        <f>IF(A22taxstdlife="n/a","n/a",IF(AZ$3&gt;(A22taxstdlife+$E755),((Input!$G$164+Input!$G$130)*$G$7)-SUM($G755:AY755),((Input!$G$164+Input!$G$130)*$G$7)/A22taxstdlife))</f>
        <v>0</v>
      </c>
      <c r="BA755" s="161">
        <f>IF(A22taxstdlife="n/a","n/a",IF(BA$3&gt;(A22taxstdlife+$E755),((Input!$G$164+Input!$G$130)*$G$7)-SUM($G755:AZ755),((Input!$G$164+Input!$G$130)*$G$7)/A22taxstdlife))</f>
        <v>0</v>
      </c>
      <c r="BB755" s="161">
        <f>IF(A22taxstdlife="n/a","n/a",IF(BB$3&gt;(A22taxstdlife+$E755),((Input!$G$164+Input!$G$130)*$G$7)-SUM($G755:BA755),((Input!$G$164+Input!$G$130)*$G$7)/A22taxstdlife))</f>
        <v>0</v>
      </c>
      <c r="BC755" s="161">
        <f>IF(A22taxstdlife="n/a","n/a",IF(BC$3&gt;(A22taxstdlife+$E755),((Input!$G$164+Input!$G$130)*$G$7)-SUM($G755:BB755),((Input!$G$164+Input!$G$130)*$G$7)/A22taxstdlife))</f>
        <v>0</v>
      </c>
      <c r="BD755" s="161">
        <f>IF(A22taxstdlife="n/a","n/a",IF(BD$3&gt;(A22taxstdlife+$E755),((Input!$G$164+Input!$G$130)*$G$7)-SUM($G755:BC755),((Input!$G$164+Input!$G$130)*$G$7)/A22taxstdlife))</f>
        <v>0</v>
      </c>
      <c r="BE755" s="161">
        <f>IF(A22taxstdlife="n/a","n/a",IF(BE$3&gt;(A22taxstdlife+$E755),((Input!$G$164+Input!$G$130)*$G$7)-SUM($G755:BD755),((Input!$G$164+Input!$G$130)*$G$7)/A22taxstdlife))</f>
        <v>0</v>
      </c>
      <c r="BF755" s="161">
        <f>IF(A22taxstdlife="n/a","n/a",IF(BF$3&gt;(A22taxstdlife+$E755),((Input!$G$164+Input!$G$130)*$G$7)-SUM($G755:BE755),((Input!$G$164+Input!$G$130)*$G$7)/A22taxstdlife))</f>
        <v>0</v>
      </c>
      <c r="BG755" s="161">
        <f>IF(A22taxstdlife="n/a","n/a",IF(BG$3&gt;(A22taxstdlife+$E755),((Input!$G$164+Input!$G$130)*$G$7)-SUM($G755:BF755),((Input!$G$164+Input!$G$130)*$G$7)/A22taxstdlife))</f>
        <v>0</v>
      </c>
      <c r="BH755" s="161">
        <f>IF(A22taxstdlife="n/a","n/a",IF(BH$3&gt;(A22taxstdlife+$E755),((Input!$G$164+Input!$G$130)*$G$7)-SUM($G755:BG755),((Input!$G$164+Input!$G$130)*$G$7)/A22taxstdlife))</f>
        <v>0</v>
      </c>
      <c r="BI755" s="161">
        <f>IF(A22taxstdlife="n/a","n/a",IF(BI$3&gt;(A22taxstdlife+$E755),((Input!$G$164+Input!$G$130)*$G$7)-SUM($G755:BH755),((Input!$G$164+Input!$G$130)*$G$7)/A22taxstdlife))</f>
        <v>0</v>
      </c>
      <c r="BJ755" s="19"/>
      <c r="BK755" s="19"/>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s="5" customFormat="1" hidden="1" outlineLevel="2" x14ac:dyDescent="0.2">
      <c r="A756" s="19"/>
      <c r="B756" s="19"/>
      <c r="C756" s="35"/>
      <c r="D756" s="469"/>
      <c r="E756" s="281">
        <v>2</v>
      </c>
      <c r="F756" s="37"/>
      <c r="G756" s="305"/>
      <c r="H756" s="306"/>
      <c r="I756" s="161">
        <f>IF(A22taxstdlife="n/a","n/a",IF(I$3&gt;(A22taxstdlife+$E756),((Input!$H$164+Input!$H$130)*$H$7)-SUM($H756:H756),((Input!$H$164+Input!$H$130)*$H$7)/A22taxstdlife))</f>
        <v>0</v>
      </c>
      <c r="J756" s="161">
        <f>IF(A22taxstdlife="n/a","n/a",IF(J$3&gt;(A22taxstdlife+$E756),((Input!$H$164+Input!$H$130)*$H$7)-SUM($H756:I756),((Input!$H$164+Input!$H$130)*$H$7)/A22taxstdlife))</f>
        <v>0</v>
      </c>
      <c r="K756" s="161">
        <f>IF(A22taxstdlife="n/a","n/a",IF(K$3&gt;(A22taxstdlife+$E756),((Input!$H$164+Input!$H$130)*$H$7)-SUM($H756:J756),((Input!$H$164+Input!$H$130)*$H$7)/A22taxstdlife))</f>
        <v>0</v>
      </c>
      <c r="L756" s="161">
        <f>IF(A22taxstdlife="n/a","n/a",IF(L$3&gt;(A22taxstdlife+$E756),((Input!$H$164+Input!$H$130)*$H$7)-SUM($H756:K756),((Input!$H$164+Input!$H$130)*$H$7)/A22taxstdlife))</f>
        <v>0</v>
      </c>
      <c r="M756" s="161">
        <f>IF(A22taxstdlife="n/a","n/a",IF(M$3&gt;(A22taxstdlife+$E756),((Input!$H$164+Input!$H$130)*$H$7)-SUM($H756:L756),((Input!$H$164+Input!$H$130)*$H$7)/A22taxstdlife))</f>
        <v>0</v>
      </c>
      <c r="N756" s="161">
        <f>IF(A22taxstdlife="n/a","n/a",IF(N$3&gt;(A22taxstdlife+$E756),((Input!$H$164+Input!$H$130)*$H$7)-SUM($H756:M756),((Input!$H$164+Input!$H$130)*$H$7)/A22taxstdlife))</f>
        <v>0</v>
      </c>
      <c r="O756" s="161">
        <f>IF(A22taxstdlife="n/a","n/a",IF(O$3&gt;(A22taxstdlife+$E756),((Input!$H$164+Input!$H$130)*$H$7)-SUM($H756:N756),((Input!$H$164+Input!$H$130)*$H$7)/A22taxstdlife))</f>
        <v>0</v>
      </c>
      <c r="P756" s="161">
        <f>IF(A22taxstdlife="n/a","n/a",IF(P$3&gt;(A22taxstdlife+$E756),((Input!$H$164+Input!$H$130)*$H$7)-SUM($H756:O756),((Input!$H$164+Input!$H$130)*$H$7)/A22taxstdlife))</f>
        <v>0</v>
      </c>
      <c r="Q756" s="161">
        <f>IF(A22taxstdlife="n/a","n/a",IF(Q$3&gt;(A22taxstdlife+$E756),((Input!$H$164+Input!$H$130)*$H$7)-SUM($H756:P756),((Input!$H$164+Input!$H$130)*$H$7)/A22taxstdlife))</f>
        <v>0</v>
      </c>
      <c r="R756" s="161">
        <f>IF(A22taxstdlife="n/a","n/a",IF(R$3&gt;(A22taxstdlife+$E756),((Input!$H$164+Input!$H$130)*$H$7)-SUM($H756:Q756),((Input!$H$164+Input!$H$130)*$H$7)/A22taxstdlife))</f>
        <v>0</v>
      </c>
      <c r="S756" s="161">
        <f>IF(A22taxstdlife="n/a","n/a",IF(S$3&gt;(A22taxstdlife+$E756),((Input!$H$164+Input!$H$130)*$H$7)-SUM($H756:R756),((Input!$H$164+Input!$H$130)*$H$7)/A22taxstdlife))</f>
        <v>0</v>
      </c>
      <c r="T756" s="161">
        <f>IF(A22taxstdlife="n/a","n/a",IF(T$3&gt;(A22taxstdlife+$E756),((Input!$H$164+Input!$H$130)*$H$7)-SUM($H756:S756),((Input!$H$164+Input!$H$130)*$H$7)/A22taxstdlife))</f>
        <v>0</v>
      </c>
      <c r="U756" s="161">
        <f>IF(A22taxstdlife="n/a","n/a",IF(U$3&gt;(A22taxstdlife+$E756),((Input!$H$164+Input!$H$130)*$H$7)-SUM($H756:T756),((Input!$H$164+Input!$H$130)*$H$7)/A22taxstdlife))</f>
        <v>0</v>
      </c>
      <c r="V756" s="161">
        <f>IF(A22taxstdlife="n/a","n/a",IF(V$3&gt;(A22taxstdlife+$E756),((Input!$H$164+Input!$H$130)*$H$7)-SUM($H756:U756),((Input!$H$164+Input!$H$130)*$H$7)/A22taxstdlife))</f>
        <v>0</v>
      </c>
      <c r="W756" s="161">
        <f>IF(A22taxstdlife="n/a","n/a",IF(W$3&gt;(A22taxstdlife+$E756),((Input!$H$164+Input!$H$130)*$H$7)-SUM($H756:V756),((Input!$H$164+Input!$H$130)*$H$7)/A22taxstdlife))</f>
        <v>0</v>
      </c>
      <c r="X756" s="161">
        <f>IF(A22taxstdlife="n/a","n/a",IF(X$3&gt;(A22taxstdlife+$E756),((Input!$H$164+Input!$H$130)*$H$7)-SUM($H756:W756),((Input!$H$164+Input!$H$130)*$H$7)/A22taxstdlife))</f>
        <v>0</v>
      </c>
      <c r="Y756" s="161">
        <f>IF(A22taxstdlife="n/a","n/a",IF(Y$3&gt;(A22taxstdlife+$E756),((Input!$H$164+Input!$H$130)*$H$7)-SUM($H756:X756),((Input!$H$164+Input!$H$130)*$H$7)/A22taxstdlife))</f>
        <v>0</v>
      </c>
      <c r="Z756" s="161">
        <f>IF(A22taxstdlife="n/a","n/a",IF(Z$3&gt;(A22taxstdlife+$E756),((Input!$H$164+Input!$H$130)*$H$7)-SUM($H756:Y756),((Input!$H$164+Input!$H$130)*$H$7)/A22taxstdlife))</f>
        <v>0</v>
      </c>
      <c r="AA756" s="161">
        <f>IF(A22taxstdlife="n/a","n/a",IF(AA$3&gt;(A22taxstdlife+$E756),((Input!$H$164+Input!$H$130)*$H$7)-SUM($H756:Z756),((Input!$H$164+Input!$H$130)*$H$7)/A22taxstdlife))</f>
        <v>0</v>
      </c>
      <c r="AB756" s="161">
        <f>IF(A22taxstdlife="n/a","n/a",IF(AB$3&gt;(A22taxstdlife+$E756),((Input!$H$164+Input!$H$130)*$H$7)-SUM($H756:AA756),((Input!$H$164+Input!$H$130)*$H$7)/A22taxstdlife))</f>
        <v>0</v>
      </c>
      <c r="AC756" s="161">
        <f>IF(A22taxstdlife="n/a","n/a",IF(AC$3&gt;(A22taxstdlife+$E756),((Input!$H$164+Input!$H$130)*$H$7)-SUM($H756:AB756),((Input!$H$164+Input!$H$130)*$H$7)/A22taxstdlife))</f>
        <v>0</v>
      </c>
      <c r="AD756" s="161">
        <f>IF(A22taxstdlife="n/a","n/a",IF(AD$3&gt;(A22taxstdlife+$E756),((Input!$H$164+Input!$H$130)*$H$7)-SUM($H756:AC756),((Input!$H$164+Input!$H$130)*$H$7)/A22taxstdlife))</f>
        <v>0</v>
      </c>
      <c r="AE756" s="161">
        <f>IF(A22taxstdlife="n/a","n/a",IF(AE$3&gt;(A22taxstdlife+$E756),((Input!$H$164+Input!$H$130)*$H$7)-SUM($H756:AD756),((Input!$H$164+Input!$H$130)*$H$7)/A22taxstdlife))</f>
        <v>0</v>
      </c>
      <c r="AF756" s="161">
        <f>IF(A22taxstdlife="n/a","n/a",IF(AF$3&gt;(A22taxstdlife+$E756),((Input!$H$164+Input!$H$130)*$H$7)-SUM($H756:AE756),((Input!$H$164+Input!$H$130)*$H$7)/A22taxstdlife))</f>
        <v>0</v>
      </c>
      <c r="AG756" s="161">
        <f>IF(A22taxstdlife="n/a","n/a",IF(AG$3&gt;(A22taxstdlife+$E756),((Input!$H$164+Input!$H$130)*$H$7)-SUM($H756:AF756),((Input!$H$164+Input!$H$130)*$H$7)/A22taxstdlife))</f>
        <v>0</v>
      </c>
      <c r="AH756" s="161">
        <f>IF(A22taxstdlife="n/a","n/a",IF(AH$3&gt;(A22taxstdlife+$E756),((Input!$H$164+Input!$H$130)*$H$7)-SUM($H756:AG756),((Input!$H$164+Input!$H$130)*$H$7)/A22taxstdlife))</f>
        <v>0</v>
      </c>
      <c r="AI756" s="161">
        <f>IF(A22taxstdlife="n/a","n/a",IF(AI$3&gt;(A22taxstdlife+$E756),((Input!$H$164+Input!$H$130)*$H$7)-SUM($H756:AH756),((Input!$H$164+Input!$H$130)*$H$7)/A22taxstdlife))</f>
        <v>0</v>
      </c>
      <c r="AJ756" s="161">
        <f>IF(A22taxstdlife="n/a","n/a",IF(AJ$3&gt;(A22taxstdlife+$E756),((Input!$H$164+Input!$H$130)*$H$7)-SUM($H756:AI756),((Input!$H$164+Input!$H$130)*$H$7)/A22taxstdlife))</f>
        <v>0</v>
      </c>
      <c r="AK756" s="161">
        <f>IF(A22taxstdlife="n/a","n/a",IF(AK$3&gt;(A22taxstdlife+$E756),((Input!$H$164+Input!$H$130)*$H$7)-SUM($H756:AJ756),((Input!$H$164+Input!$H$130)*$H$7)/A22taxstdlife))</f>
        <v>0</v>
      </c>
      <c r="AL756" s="161">
        <f>IF(A22taxstdlife="n/a","n/a",IF(AL$3&gt;(A22taxstdlife+$E756),((Input!$H$164+Input!$H$130)*$H$7)-SUM($H756:AK756),((Input!$H$164+Input!$H$130)*$H$7)/A22taxstdlife))</f>
        <v>0</v>
      </c>
      <c r="AM756" s="161">
        <f>IF(A22taxstdlife="n/a","n/a",IF(AM$3&gt;(A22taxstdlife+$E756),((Input!$H$164+Input!$H$130)*$H$7)-SUM($H756:AL756),((Input!$H$164+Input!$H$130)*$H$7)/A22taxstdlife))</f>
        <v>0</v>
      </c>
      <c r="AN756" s="161">
        <f>IF(A22taxstdlife="n/a","n/a",IF(AN$3&gt;(A22taxstdlife+$E756),((Input!$H$164+Input!$H$130)*$H$7)-SUM($H756:AM756),((Input!$H$164+Input!$H$130)*$H$7)/A22taxstdlife))</f>
        <v>0</v>
      </c>
      <c r="AO756" s="161">
        <f>IF(A22taxstdlife="n/a","n/a",IF(AO$3&gt;(A22taxstdlife+$E756),((Input!$H$164+Input!$H$130)*$H$7)-SUM($H756:AN756),((Input!$H$164+Input!$H$130)*$H$7)/A22taxstdlife))</f>
        <v>0</v>
      </c>
      <c r="AP756" s="161">
        <f>IF(A22taxstdlife="n/a","n/a",IF(AP$3&gt;(A22taxstdlife+$E756),((Input!$H$164+Input!$H$130)*$H$7)-SUM($H756:AO756),((Input!$H$164+Input!$H$130)*$H$7)/A22taxstdlife))</f>
        <v>0</v>
      </c>
      <c r="AQ756" s="161">
        <f>IF(A22taxstdlife="n/a","n/a",IF(AQ$3&gt;(A22taxstdlife+$E756),((Input!$H$164+Input!$H$130)*$H$7)-SUM($H756:AP756),((Input!$H$164+Input!$H$130)*$H$7)/A22taxstdlife))</f>
        <v>0</v>
      </c>
      <c r="AR756" s="161">
        <f>IF(A22taxstdlife="n/a","n/a",IF(AR$3&gt;(A22taxstdlife+$E756),((Input!$H$164+Input!$H$130)*$H$7)-SUM($H756:AQ756),((Input!$H$164+Input!$H$130)*$H$7)/A22taxstdlife))</f>
        <v>0</v>
      </c>
      <c r="AS756" s="161">
        <f>IF(A22taxstdlife="n/a","n/a",IF(AS$3&gt;(A22taxstdlife+$E756),((Input!$H$164+Input!$H$130)*$H$7)-SUM($H756:AR756),((Input!$H$164+Input!$H$130)*$H$7)/A22taxstdlife))</f>
        <v>0</v>
      </c>
      <c r="AT756" s="161">
        <f>IF(A22taxstdlife="n/a","n/a",IF(AT$3&gt;(A22taxstdlife+$E756),((Input!$H$164+Input!$H$130)*$H$7)-SUM($H756:AS756),((Input!$H$164+Input!$H$130)*$H$7)/A22taxstdlife))</f>
        <v>0</v>
      </c>
      <c r="AU756" s="161">
        <f>IF(A22taxstdlife="n/a","n/a",IF(AU$3&gt;(A22taxstdlife+$E756),((Input!$H$164+Input!$H$130)*$H$7)-SUM($H756:AT756),((Input!$H$164+Input!$H$130)*$H$7)/A22taxstdlife))</f>
        <v>0</v>
      </c>
      <c r="AV756" s="161">
        <f>IF(A22taxstdlife="n/a","n/a",IF(AV$3&gt;(A22taxstdlife+$E756),((Input!$H$164+Input!$H$130)*$H$7)-SUM($H756:AU756),((Input!$H$164+Input!$H$130)*$H$7)/A22taxstdlife))</f>
        <v>0</v>
      </c>
      <c r="AW756" s="161">
        <f>IF(A22taxstdlife="n/a","n/a",IF(AW$3&gt;(A22taxstdlife+$E756),((Input!$H$164+Input!$H$130)*$H$7)-SUM($H756:AV756),((Input!$H$164+Input!$H$130)*$H$7)/A22taxstdlife))</f>
        <v>0</v>
      </c>
      <c r="AX756" s="161">
        <f>IF(A22taxstdlife="n/a","n/a",IF(AX$3&gt;(A22taxstdlife+$E756),((Input!$H$164+Input!$H$130)*$H$7)-SUM($H756:AW756),((Input!$H$164+Input!$H$130)*$H$7)/A22taxstdlife))</f>
        <v>0</v>
      </c>
      <c r="AY756" s="161">
        <f>IF(A22taxstdlife="n/a","n/a",IF(AY$3&gt;(A22taxstdlife+$E756),((Input!$H$164+Input!$H$130)*$H$7)-SUM($H756:AX756),((Input!$H$164+Input!$H$130)*$H$7)/A22taxstdlife))</f>
        <v>0</v>
      </c>
      <c r="AZ756" s="161">
        <f>IF(A22taxstdlife="n/a","n/a",IF(AZ$3&gt;(A22taxstdlife+$E756),((Input!$H$164+Input!$H$130)*$H$7)-SUM($H756:AY756),((Input!$H$164+Input!$H$130)*$H$7)/A22taxstdlife))</f>
        <v>0</v>
      </c>
      <c r="BA756" s="161">
        <f>IF(A22taxstdlife="n/a","n/a",IF(BA$3&gt;(A22taxstdlife+$E756),((Input!$H$164+Input!$H$130)*$H$7)-SUM($H756:AZ756),((Input!$H$164+Input!$H$130)*$H$7)/A22taxstdlife))</f>
        <v>0</v>
      </c>
      <c r="BB756" s="161">
        <f>IF(A22taxstdlife="n/a","n/a",IF(BB$3&gt;(A22taxstdlife+$E756),((Input!$H$164+Input!$H$130)*$H$7)-SUM($H756:BA756),((Input!$H$164+Input!$H$130)*$H$7)/A22taxstdlife))</f>
        <v>0</v>
      </c>
      <c r="BC756" s="161">
        <f>IF(A22taxstdlife="n/a","n/a",IF(BC$3&gt;(A22taxstdlife+$E756),((Input!$H$164+Input!$H$130)*$H$7)-SUM($H756:BB756),((Input!$H$164+Input!$H$130)*$H$7)/A22taxstdlife))</f>
        <v>0</v>
      </c>
      <c r="BD756" s="161">
        <f>IF(A22taxstdlife="n/a","n/a",IF(BD$3&gt;(A22taxstdlife+$E756),((Input!$H$164+Input!$H$130)*$H$7)-SUM($H756:BC756),((Input!$H$164+Input!$H$130)*$H$7)/A22taxstdlife))</f>
        <v>0</v>
      </c>
      <c r="BE756" s="161">
        <f>IF(A22taxstdlife="n/a","n/a",IF(BE$3&gt;(A22taxstdlife+$E756),((Input!$H$164+Input!$H$130)*$H$7)-SUM($H756:BD756),((Input!$H$164+Input!$H$130)*$H$7)/A22taxstdlife))</f>
        <v>0</v>
      </c>
      <c r="BF756" s="161">
        <f>IF(A22taxstdlife="n/a","n/a",IF(BF$3&gt;(A22taxstdlife+$E756),((Input!$H$164+Input!$H$130)*$H$7)-SUM($H756:BE756),((Input!$H$164+Input!$H$130)*$H$7)/A22taxstdlife))</f>
        <v>0</v>
      </c>
      <c r="BG756" s="161">
        <f>IF(A22taxstdlife="n/a","n/a",IF(BG$3&gt;(A22taxstdlife+$E756),((Input!$H$164+Input!$H$130)*$H$7)-SUM($H756:BF756),((Input!$H$164+Input!$H$130)*$H$7)/A22taxstdlife))</f>
        <v>0</v>
      </c>
      <c r="BH756" s="161">
        <f>IF(A22taxstdlife="n/a","n/a",IF(BH$3&gt;(A22taxstdlife+$E756),((Input!$H$164+Input!$H$130)*$H$7)-SUM($H756:BG756),((Input!$H$164+Input!$H$130)*$H$7)/A22taxstdlife))</f>
        <v>0</v>
      </c>
      <c r="BI756" s="161">
        <f>IF(A22taxstdlife="n/a","n/a",IF(BI$3&gt;(A22taxstdlife+$E756),((Input!$H$164+Input!$H$130)*$H$7)-SUM($H756:BH756),((Input!$H$164+Input!$H$130)*$H$7)/A22taxstdlife))</f>
        <v>0</v>
      </c>
      <c r="BJ756" s="19"/>
      <c r="BK756" s="19"/>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s="5" customFormat="1" hidden="1" outlineLevel="2" x14ac:dyDescent="0.2">
      <c r="A757" s="19"/>
      <c r="B757" s="19"/>
      <c r="C757" s="35"/>
      <c r="D757" s="469"/>
      <c r="E757" s="281">
        <v>3</v>
      </c>
      <c r="F757" s="37"/>
      <c r="G757" s="305"/>
      <c r="H757" s="307"/>
      <c r="I757" s="306"/>
      <c r="J757" s="161">
        <f>IF(A22taxstdlife="n/a","n/a",IF(J$3&gt;(A22taxstdlife+$E757),((Input!$I$164+Input!$I$130)*$I$7)-SUM($I757:I757),((Input!$I$164+Input!$I$130)*$I$7)/A22taxstdlife))</f>
        <v>0</v>
      </c>
      <c r="K757" s="161">
        <f>IF(A22taxstdlife="n/a","n/a",IF(K$3&gt;(A22taxstdlife+$E757),((Input!$I$164+Input!$I$130)*$I$7)-SUM($I757:J757),((Input!$I$164+Input!$I$130)*$I$7)/A22taxstdlife))</f>
        <v>0</v>
      </c>
      <c r="L757" s="161">
        <f>IF(A22taxstdlife="n/a","n/a",IF(L$3&gt;(A22taxstdlife+$E757),((Input!$I$164+Input!$I$130)*$I$7)-SUM($I757:K757),((Input!$I$164+Input!$I$130)*$I$7)/A22taxstdlife))</f>
        <v>0</v>
      </c>
      <c r="M757" s="161">
        <f>IF(A22taxstdlife="n/a","n/a",IF(M$3&gt;(A22taxstdlife+$E757),((Input!$I$164+Input!$I$130)*$I$7)-SUM($I757:L757),((Input!$I$164+Input!$I$130)*$I$7)/A22taxstdlife))</f>
        <v>0</v>
      </c>
      <c r="N757" s="161">
        <f>IF(A22taxstdlife="n/a","n/a",IF(N$3&gt;(A22taxstdlife+$E757),((Input!$I$164+Input!$I$130)*$I$7)-SUM($I757:M757),((Input!$I$164+Input!$I$130)*$I$7)/A22taxstdlife))</f>
        <v>0</v>
      </c>
      <c r="O757" s="161">
        <f>IF(A22taxstdlife="n/a","n/a",IF(O$3&gt;(A22taxstdlife+$E757),((Input!$I$164+Input!$I$130)*$I$7)-SUM($I757:N757),((Input!$I$164+Input!$I$130)*$I$7)/A22taxstdlife))</f>
        <v>0</v>
      </c>
      <c r="P757" s="161">
        <f>IF(A22taxstdlife="n/a","n/a",IF(P$3&gt;(A22taxstdlife+$E757),((Input!$I$164+Input!$I$130)*$I$7)-SUM($I757:O757),((Input!$I$164+Input!$I$130)*$I$7)/A22taxstdlife))</f>
        <v>0</v>
      </c>
      <c r="Q757" s="161">
        <f>IF(A22taxstdlife="n/a","n/a",IF(Q$3&gt;(A22taxstdlife+$E757),((Input!$I$164+Input!$I$130)*$I$7)-SUM($I757:P757),((Input!$I$164+Input!$I$130)*$I$7)/A22taxstdlife))</f>
        <v>0</v>
      </c>
      <c r="R757" s="161">
        <f>IF(A22taxstdlife="n/a","n/a",IF(R$3&gt;(A22taxstdlife+$E757),((Input!$I$164+Input!$I$130)*$I$7)-SUM($I757:Q757),((Input!$I$164+Input!$I$130)*$I$7)/A22taxstdlife))</f>
        <v>0</v>
      </c>
      <c r="S757" s="161">
        <f>IF(A22taxstdlife="n/a","n/a",IF(S$3&gt;(A22taxstdlife+$E757),((Input!$I$164+Input!$I$130)*$I$7)-SUM($I757:R757),((Input!$I$164+Input!$I$130)*$I$7)/A22taxstdlife))</f>
        <v>0</v>
      </c>
      <c r="T757" s="161">
        <f>IF(A22taxstdlife="n/a","n/a",IF(T$3&gt;(A22taxstdlife+$E757),((Input!$I$164+Input!$I$130)*$I$7)-SUM($I757:S757),((Input!$I$164+Input!$I$130)*$I$7)/A22taxstdlife))</f>
        <v>0</v>
      </c>
      <c r="U757" s="161">
        <f>IF(A22taxstdlife="n/a","n/a",IF(U$3&gt;(A22taxstdlife+$E757),((Input!$I$164+Input!$I$130)*$I$7)-SUM($I757:T757),((Input!$I$164+Input!$I$130)*$I$7)/A22taxstdlife))</f>
        <v>0</v>
      </c>
      <c r="V757" s="161">
        <f>IF(A22taxstdlife="n/a","n/a",IF(V$3&gt;(A22taxstdlife+$E757),((Input!$I$164+Input!$I$130)*$I$7)-SUM($I757:U757),((Input!$I$164+Input!$I$130)*$I$7)/A22taxstdlife))</f>
        <v>0</v>
      </c>
      <c r="W757" s="161">
        <f>IF(A22taxstdlife="n/a","n/a",IF(W$3&gt;(A22taxstdlife+$E757),((Input!$I$164+Input!$I$130)*$I$7)-SUM($I757:V757),((Input!$I$164+Input!$I$130)*$I$7)/A22taxstdlife))</f>
        <v>0</v>
      </c>
      <c r="X757" s="161">
        <f>IF(A22taxstdlife="n/a","n/a",IF(X$3&gt;(A22taxstdlife+$E757),((Input!$I$164+Input!$I$130)*$I$7)-SUM($I757:W757),((Input!$I$164+Input!$I$130)*$I$7)/A22taxstdlife))</f>
        <v>0</v>
      </c>
      <c r="Y757" s="161">
        <f>IF(A22taxstdlife="n/a","n/a",IF(Y$3&gt;(A22taxstdlife+$E757),((Input!$I$164+Input!$I$130)*$I$7)-SUM($I757:X757),((Input!$I$164+Input!$I$130)*$I$7)/A22taxstdlife))</f>
        <v>0</v>
      </c>
      <c r="Z757" s="161">
        <f>IF(A22taxstdlife="n/a","n/a",IF(Z$3&gt;(A22taxstdlife+$E757),((Input!$I$164+Input!$I$130)*$I$7)-SUM($I757:Y757),((Input!$I$164+Input!$I$130)*$I$7)/A22taxstdlife))</f>
        <v>0</v>
      </c>
      <c r="AA757" s="161">
        <f>IF(A22taxstdlife="n/a","n/a",IF(AA$3&gt;(A22taxstdlife+$E757),((Input!$I$164+Input!$I$130)*$I$7)-SUM($I757:Z757),((Input!$I$164+Input!$I$130)*$I$7)/A22taxstdlife))</f>
        <v>0</v>
      </c>
      <c r="AB757" s="161">
        <f>IF(A22taxstdlife="n/a","n/a",IF(AB$3&gt;(A22taxstdlife+$E757),((Input!$I$164+Input!$I$130)*$I$7)-SUM($I757:AA757),((Input!$I$164+Input!$I$130)*$I$7)/A22taxstdlife))</f>
        <v>0</v>
      </c>
      <c r="AC757" s="161">
        <f>IF(A22taxstdlife="n/a","n/a",IF(AC$3&gt;(A22taxstdlife+$E757),((Input!$I$164+Input!$I$130)*$I$7)-SUM($I757:AB757),((Input!$I$164+Input!$I$130)*$I$7)/A22taxstdlife))</f>
        <v>0</v>
      </c>
      <c r="AD757" s="161">
        <f>IF(A22taxstdlife="n/a","n/a",IF(AD$3&gt;(A22taxstdlife+$E757),((Input!$I$164+Input!$I$130)*$I$7)-SUM($I757:AC757),((Input!$I$164+Input!$I$130)*$I$7)/A22taxstdlife))</f>
        <v>0</v>
      </c>
      <c r="AE757" s="161">
        <f>IF(A22taxstdlife="n/a","n/a",IF(AE$3&gt;(A22taxstdlife+$E757),((Input!$I$164+Input!$I$130)*$I$7)-SUM($I757:AD757),((Input!$I$164+Input!$I$130)*$I$7)/A22taxstdlife))</f>
        <v>0</v>
      </c>
      <c r="AF757" s="161">
        <f>IF(A22taxstdlife="n/a","n/a",IF(AF$3&gt;(A22taxstdlife+$E757),((Input!$I$164+Input!$I$130)*$I$7)-SUM($I757:AE757),((Input!$I$164+Input!$I$130)*$I$7)/A22taxstdlife))</f>
        <v>0</v>
      </c>
      <c r="AG757" s="161">
        <f>IF(A22taxstdlife="n/a","n/a",IF(AG$3&gt;(A22taxstdlife+$E757),((Input!$I$164+Input!$I$130)*$I$7)-SUM($I757:AF757),((Input!$I$164+Input!$I$130)*$I$7)/A22taxstdlife))</f>
        <v>0</v>
      </c>
      <c r="AH757" s="161">
        <f>IF(A22taxstdlife="n/a","n/a",IF(AH$3&gt;(A22taxstdlife+$E757),((Input!$I$164+Input!$I$130)*$I$7)-SUM($I757:AG757),((Input!$I$164+Input!$I$130)*$I$7)/A22taxstdlife))</f>
        <v>0</v>
      </c>
      <c r="AI757" s="161">
        <f>IF(A22taxstdlife="n/a","n/a",IF(AI$3&gt;(A22taxstdlife+$E757),((Input!$I$164+Input!$I$130)*$I$7)-SUM($I757:AH757),((Input!$I$164+Input!$I$130)*$I$7)/A22taxstdlife))</f>
        <v>0</v>
      </c>
      <c r="AJ757" s="161">
        <f>IF(A22taxstdlife="n/a","n/a",IF(AJ$3&gt;(A22taxstdlife+$E757),((Input!$I$164+Input!$I$130)*$I$7)-SUM($I757:AI757),((Input!$I$164+Input!$I$130)*$I$7)/A22taxstdlife))</f>
        <v>0</v>
      </c>
      <c r="AK757" s="161">
        <f>IF(A22taxstdlife="n/a","n/a",IF(AK$3&gt;(A22taxstdlife+$E757),((Input!$I$164+Input!$I$130)*$I$7)-SUM($I757:AJ757),((Input!$I$164+Input!$I$130)*$I$7)/A22taxstdlife))</f>
        <v>0</v>
      </c>
      <c r="AL757" s="161">
        <f>IF(A22taxstdlife="n/a","n/a",IF(AL$3&gt;(A22taxstdlife+$E757),((Input!$I$164+Input!$I$130)*$I$7)-SUM($I757:AK757),((Input!$I$164+Input!$I$130)*$I$7)/A22taxstdlife))</f>
        <v>0</v>
      </c>
      <c r="AM757" s="161">
        <f>IF(A22taxstdlife="n/a","n/a",IF(AM$3&gt;(A22taxstdlife+$E757),((Input!$I$164+Input!$I$130)*$I$7)-SUM($I757:AL757),((Input!$I$164+Input!$I$130)*$I$7)/A22taxstdlife))</f>
        <v>0</v>
      </c>
      <c r="AN757" s="161">
        <f>IF(A22taxstdlife="n/a","n/a",IF(AN$3&gt;(A22taxstdlife+$E757),((Input!$I$164+Input!$I$130)*$I$7)-SUM($I757:AM757),((Input!$I$164+Input!$I$130)*$I$7)/A22taxstdlife))</f>
        <v>0</v>
      </c>
      <c r="AO757" s="161">
        <f>IF(A22taxstdlife="n/a","n/a",IF(AO$3&gt;(A22taxstdlife+$E757),((Input!$I$164+Input!$I$130)*$I$7)-SUM($I757:AN757),((Input!$I$164+Input!$I$130)*$I$7)/A22taxstdlife))</f>
        <v>0</v>
      </c>
      <c r="AP757" s="161">
        <f>IF(A22taxstdlife="n/a","n/a",IF(AP$3&gt;(A22taxstdlife+$E757),((Input!$I$164+Input!$I$130)*$I$7)-SUM($I757:AO757),((Input!$I$164+Input!$I$130)*$I$7)/A22taxstdlife))</f>
        <v>0</v>
      </c>
      <c r="AQ757" s="161">
        <f>IF(A22taxstdlife="n/a","n/a",IF(AQ$3&gt;(A22taxstdlife+$E757),((Input!$I$164+Input!$I$130)*$I$7)-SUM($I757:AP757),((Input!$I$164+Input!$I$130)*$I$7)/A22taxstdlife))</f>
        <v>0</v>
      </c>
      <c r="AR757" s="161">
        <f>IF(A22taxstdlife="n/a","n/a",IF(AR$3&gt;(A22taxstdlife+$E757),((Input!$I$164+Input!$I$130)*$I$7)-SUM($I757:AQ757),((Input!$I$164+Input!$I$130)*$I$7)/A22taxstdlife))</f>
        <v>0</v>
      </c>
      <c r="AS757" s="161">
        <f>IF(A22taxstdlife="n/a","n/a",IF(AS$3&gt;(A22taxstdlife+$E757),((Input!$I$164+Input!$I$130)*$I$7)-SUM($I757:AR757),((Input!$I$164+Input!$I$130)*$I$7)/A22taxstdlife))</f>
        <v>0</v>
      </c>
      <c r="AT757" s="161">
        <f>IF(A22taxstdlife="n/a","n/a",IF(AT$3&gt;(A22taxstdlife+$E757),((Input!$I$164+Input!$I$130)*$I$7)-SUM($I757:AS757),((Input!$I$164+Input!$I$130)*$I$7)/A22taxstdlife))</f>
        <v>0</v>
      </c>
      <c r="AU757" s="161">
        <f>IF(A22taxstdlife="n/a","n/a",IF(AU$3&gt;(A22taxstdlife+$E757),((Input!$I$164+Input!$I$130)*$I$7)-SUM($I757:AT757),((Input!$I$164+Input!$I$130)*$I$7)/A22taxstdlife))</f>
        <v>0</v>
      </c>
      <c r="AV757" s="161">
        <f>IF(A22taxstdlife="n/a","n/a",IF(AV$3&gt;(A22taxstdlife+$E757),((Input!$I$164+Input!$I$130)*$I$7)-SUM($I757:AU757),((Input!$I$164+Input!$I$130)*$I$7)/A22taxstdlife))</f>
        <v>0</v>
      </c>
      <c r="AW757" s="161">
        <f>IF(A22taxstdlife="n/a","n/a",IF(AW$3&gt;(A22taxstdlife+$E757),((Input!$I$164+Input!$I$130)*$I$7)-SUM($I757:AV757),((Input!$I$164+Input!$I$130)*$I$7)/A22taxstdlife))</f>
        <v>0</v>
      </c>
      <c r="AX757" s="161">
        <f>IF(A22taxstdlife="n/a","n/a",IF(AX$3&gt;(A22taxstdlife+$E757),((Input!$I$164+Input!$I$130)*$I$7)-SUM($I757:AW757),((Input!$I$164+Input!$I$130)*$I$7)/A22taxstdlife))</f>
        <v>0</v>
      </c>
      <c r="AY757" s="161">
        <f>IF(A22taxstdlife="n/a","n/a",IF(AY$3&gt;(A22taxstdlife+$E757),((Input!$I$164+Input!$I$130)*$I$7)-SUM($I757:AX757),((Input!$I$164+Input!$I$130)*$I$7)/A22taxstdlife))</f>
        <v>0</v>
      </c>
      <c r="AZ757" s="161">
        <f>IF(A22taxstdlife="n/a","n/a",IF(AZ$3&gt;(A22taxstdlife+$E757),((Input!$I$164+Input!$I$130)*$I$7)-SUM($I757:AY757),((Input!$I$164+Input!$I$130)*$I$7)/A22taxstdlife))</f>
        <v>0</v>
      </c>
      <c r="BA757" s="161">
        <f>IF(A22taxstdlife="n/a","n/a",IF(BA$3&gt;(A22taxstdlife+$E757),((Input!$I$164+Input!$I$130)*$I$7)-SUM($I757:AZ757),((Input!$I$164+Input!$I$130)*$I$7)/A22taxstdlife))</f>
        <v>0</v>
      </c>
      <c r="BB757" s="161">
        <f>IF(A22taxstdlife="n/a","n/a",IF(BB$3&gt;(A22taxstdlife+$E757),((Input!$I$164+Input!$I$130)*$I$7)-SUM($I757:BA757),((Input!$I$164+Input!$I$130)*$I$7)/A22taxstdlife))</f>
        <v>0</v>
      </c>
      <c r="BC757" s="161">
        <f>IF(A22taxstdlife="n/a","n/a",IF(BC$3&gt;(A22taxstdlife+$E757),((Input!$I$164+Input!$I$130)*$I$7)-SUM($I757:BB757),((Input!$I$164+Input!$I$130)*$I$7)/A22taxstdlife))</f>
        <v>0</v>
      </c>
      <c r="BD757" s="161">
        <f>IF(A22taxstdlife="n/a","n/a",IF(BD$3&gt;(A22taxstdlife+$E757),((Input!$I$164+Input!$I$130)*$I$7)-SUM($I757:BC757),((Input!$I$164+Input!$I$130)*$I$7)/A22taxstdlife))</f>
        <v>0</v>
      </c>
      <c r="BE757" s="161">
        <f>IF(A22taxstdlife="n/a","n/a",IF(BE$3&gt;(A22taxstdlife+$E757),((Input!$I$164+Input!$I$130)*$I$7)-SUM($I757:BD757),((Input!$I$164+Input!$I$130)*$I$7)/A22taxstdlife))</f>
        <v>0</v>
      </c>
      <c r="BF757" s="161">
        <f>IF(A22taxstdlife="n/a","n/a",IF(BF$3&gt;(A22taxstdlife+$E757),((Input!$I$164+Input!$I$130)*$I$7)-SUM($I757:BE757),((Input!$I$164+Input!$I$130)*$I$7)/A22taxstdlife))</f>
        <v>0</v>
      </c>
      <c r="BG757" s="161">
        <f>IF(A22taxstdlife="n/a","n/a",IF(BG$3&gt;(A22taxstdlife+$E757),((Input!$I$164+Input!$I$130)*$I$7)-SUM($I757:BF757),((Input!$I$164+Input!$I$130)*$I$7)/A22taxstdlife))</f>
        <v>0</v>
      </c>
      <c r="BH757" s="161">
        <f>IF(A22taxstdlife="n/a","n/a",IF(BH$3&gt;(A22taxstdlife+$E757),((Input!$I$164+Input!$I$130)*$I$7)-SUM($I757:BG757),((Input!$I$164+Input!$I$130)*$I$7)/A22taxstdlife))</f>
        <v>0</v>
      </c>
      <c r="BI757" s="161">
        <f>IF(A22taxstdlife="n/a","n/a",IF(BI$3&gt;(A22taxstdlife+$E757),((Input!$I$164+Input!$I$130)*$I$7)-SUM($I757:BH757),((Input!$I$164+Input!$I$130)*$I$7)/A22taxstdlife))</f>
        <v>0</v>
      </c>
      <c r="BJ757" s="161"/>
      <c r="BK757" s="19"/>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s="5" customFormat="1" hidden="1" outlineLevel="2" x14ac:dyDescent="0.2">
      <c r="A758" s="19"/>
      <c r="B758" s="19"/>
      <c r="C758" s="35"/>
      <c r="D758" s="469"/>
      <c r="E758" s="281">
        <v>4</v>
      </c>
      <c r="F758" s="37"/>
      <c r="G758" s="305"/>
      <c r="H758" s="307"/>
      <c r="I758" s="307"/>
      <c r="J758" s="306"/>
      <c r="K758" s="161">
        <f>IF(A22taxstdlife="n/a","n/a",IF(K$3&gt;(A22taxstdlife+$E758),((Input!$J$164+Input!$J$130)*$J$7)-SUM($J758:J758),((Input!$J$164+Input!$J$130)*$J$7)/A22taxstdlife))</f>
        <v>0</v>
      </c>
      <c r="L758" s="161">
        <f>IF(A22taxstdlife="n/a","n/a",IF(L$3&gt;(A22taxstdlife+$E758),((Input!$J$164+Input!$J$130)*$J$7)-SUM($J758:K758),((Input!$J$164+Input!$J$130)*$J$7)/A22taxstdlife))</f>
        <v>0</v>
      </c>
      <c r="M758" s="161">
        <f>IF(A22taxstdlife="n/a","n/a",IF(M$3&gt;(A22taxstdlife+$E758),((Input!$J$164+Input!$J$130)*$J$7)-SUM($J758:L758),((Input!$J$164+Input!$J$130)*$J$7)/A22taxstdlife))</f>
        <v>0</v>
      </c>
      <c r="N758" s="161">
        <f>IF(A22taxstdlife="n/a","n/a",IF(N$3&gt;(A22taxstdlife+$E758),((Input!$J$164+Input!$J$130)*$J$7)-SUM($J758:M758),((Input!$J$164+Input!$J$130)*$J$7)/A22taxstdlife))</f>
        <v>0</v>
      </c>
      <c r="O758" s="161">
        <f>IF(A22taxstdlife="n/a","n/a",IF(O$3&gt;(A22taxstdlife+$E758),((Input!$J$164+Input!$J$130)*$J$7)-SUM($J758:N758),((Input!$J$164+Input!$J$130)*$J$7)/A22taxstdlife))</f>
        <v>0</v>
      </c>
      <c r="P758" s="161">
        <f>IF(A22taxstdlife="n/a","n/a",IF(P$3&gt;(A22taxstdlife+$E758),((Input!$J$164+Input!$J$130)*$J$7)-SUM($J758:O758),((Input!$J$164+Input!$J$130)*$J$7)/A22taxstdlife))</f>
        <v>0</v>
      </c>
      <c r="Q758" s="161">
        <f>IF(A22taxstdlife="n/a","n/a",IF(Q$3&gt;(A22taxstdlife+$E758),((Input!$J$164+Input!$J$130)*$J$7)-SUM($J758:P758),((Input!$J$164+Input!$J$130)*$J$7)/A22taxstdlife))</f>
        <v>0</v>
      </c>
      <c r="R758" s="161">
        <f>IF(A22taxstdlife="n/a","n/a",IF(R$3&gt;(A22taxstdlife+$E758),((Input!$J$164+Input!$J$130)*$J$7)-SUM($J758:Q758),((Input!$J$164+Input!$J$130)*$J$7)/A22taxstdlife))</f>
        <v>0</v>
      </c>
      <c r="S758" s="161">
        <f>IF(A22taxstdlife="n/a","n/a",IF(S$3&gt;(A22taxstdlife+$E758),((Input!$J$164+Input!$J$130)*$J$7)-SUM($J758:R758),((Input!$J$164+Input!$J$130)*$J$7)/A22taxstdlife))</f>
        <v>0</v>
      </c>
      <c r="T758" s="161">
        <f>IF(A22taxstdlife="n/a","n/a",IF(T$3&gt;(A22taxstdlife+$E758),((Input!$J$164+Input!$J$130)*$J$7)-SUM($J758:S758),((Input!$J$164+Input!$J$130)*$J$7)/A22taxstdlife))</f>
        <v>0</v>
      </c>
      <c r="U758" s="161">
        <f>IF(A22taxstdlife="n/a","n/a",IF(U$3&gt;(A22taxstdlife+$E758),((Input!$J$164+Input!$J$130)*$J$7)-SUM($J758:T758),((Input!$J$164+Input!$J$130)*$J$7)/A22taxstdlife))</f>
        <v>0</v>
      </c>
      <c r="V758" s="161">
        <f>IF(A22taxstdlife="n/a","n/a",IF(V$3&gt;(A22taxstdlife+$E758),((Input!$J$164+Input!$J$130)*$J$7)-SUM($J758:U758),((Input!$J$164+Input!$J$130)*$J$7)/A22taxstdlife))</f>
        <v>0</v>
      </c>
      <c r="W758" s="161">
        <f>IF(A22taxstdlife="n/a","n/a",IF(W$3&gt;(A22taxstdlife+$E758),((Input!$J$164+Input!$J$130)*$J$7)-SUM($J758:V758),((Input!$J$164+Input!$J$130)*$J$7)/A22taxstdlife))</f>
        <v>0</v>
      </c>
      <c r="X758" s="161">
        <f>IF(A22taxstdlife="n/a","n/a",IF(X$3&gt;(A22taxstdlife+$E758),((Input!$J$164+Input!$J$130)*$J$7)-SUM($J758:W758),((Input!$J$164+Input!$J$130)*$J$7)/A22taxstdlife))</f>
        <v>0</v>
      </c>
      <c r="Y758" s="161">
        <f>IF(A22taxstdlife="n/a","n/a",IF(Y$3&gt;(A22taxstdlife+$E758),((Input!$J$164+Input!$J$130)*$J$7)-SUM($J758:X758),((Input!$J$164+Input!$J$130)*$J$7)/A22taxstdlife))</f>
        <v>0</v>
      </c>
      <c r="Z758" s="161">
        <f>IF(A22taxstdlife="n/a","n/a",IF(Z$3&gt;(A22taxstdlife+$E758),((Input!$J$164+Input!$J$130)*$J$7)-SUM($J758:Y758),((Input!$J$164+Input!$J$130)*$J$7)/A22taxstdlife))</f>
        <v>0</v>
      </c>
      <c r="AA758" s="161">
        <f>IF(A22taxstdlife="n/a","n/a",IF(AA$3&gt;(A22taxstdlife+$E758),((Input!$J$164+Input!$J$130)*$J$7)-SUM($J758:Z758),((Input!$J$164+Input!$J$130)*$J$7)/A22taxstdlife))</f>
        <v>0</v>
      </c>
      <c r="AB758" s="161">
        <f>IF(A22taxstdlife="n/a","n/a",IF(AB$3&gt;(A22taxstdlife+$E758),((Input!$J$164+Input!$J$130)*$J$7)-SUM($J758:AA758),((Input!$J$164+Input!$J$130)*$J$7)/A22taxstdlife))</f>
        <v>0</v>
      </c>
      <c r="AC758" s="161">
        <f>IF(A22taxstdlife="n/a","n/a",IF(AC$3&gt;(A22taxstdlife+$E758),((Input!$J$164+Input!$J$130)*$J$7)-SUM($J758:AB758),((Input!$J$164+Input!$J$130)*$J$7)/A22taxstdlife))</f>
        <v>0</v>
      </c>
      <c r="AD758" s="161">
        <f>IF(A22taxstdlife="n/a","n/a",IF(AD$3&gt;(A22taxstdlife+$E758),((Input!$J$164+Input!$J$130)*$J$7)-SUM($J758:AC758),((Input!$J$164+Input!$J$130)*$J$7)/A22taxstdlife))</f>
        <v>0</v>
      </c>
      <c r="AE758" s="161">
        <f>IF(A22taxstdlife="n/a","n/a",IF(AE$3&gt;(A22taxstdlife+$E758),((Input!$J$164+Input!$J$130)*$J$7)-SUM($J758:AD758),((Input!$J$164+Input!$J$130)*$J$7)/A22taxstdlife))</f>
        <v>0</v>
      </c>
      <c r="AF758" s="161">
        <f>IF(A22taxstdlife="n/a","n/a",IF(AF$3&gt;(A22taxstdlife+$E758),((Input!$J$164+Input!$J$130)*$J$7)-SUM($J758:AE758),((Input!$J$164+Input!$J$130)*$J$7)/A22taxstdlife))</f>
        <v>0</v>
      </c>
      <c r="AG758" s="161">
        <f>IF(A22taxstdlife="n/a","n/a",IF(AG$3&gt;(A22taxstdlife+$E758),((Input!$J$164+Input!$J$130)*$J$7)-SUM($J758:AF758),((Input!$J$164+Input!$J$130)*$J$7)/A22taxstdlife))</f>
        <v>0</v>
      </c>
      <c r="AH758" s="161">
        <f>IF(A22taxstdlife="n/a","n/a",IF(AH$3&gt;(A22taxstdlife+$E758),((Input!$J$164+Input!$J$130)*$J$7)-SUM($J758:AG758),((Input!$J$164+Input!$J$130)*$J$7)/A22taxstdlife))</f>
        <v>0</v>
      </c>
      <c r="AI758" s="161">
        <f>IF(A22taxstdlife="n/a","n/a",IF(AI$3&gt;(A22taxstdlife+$E758),((Input!$J$164+Input!$J$130)*$J$7)-SUM($J758:AH758),((Input!$J$164+Input!$J$130)*$J$7)/A22taxstdlife))</f>
        <v>0</v>
      </c>
      <c r="AJ758" s="161">
        <f>IF(A22taxstdlife="n/a","n/a",IF(AJ$3&gt;(A22taxstdlife+$E758),((Input!$J$164+Input!$J$130)*$J$7)-SUM($J758:AI758),((Input!$J$164+Input!$J$130)*$J$7)/A22taxstdlife))</f>
        <v>0</v>
      </c>
      <c r="AK758" s="161">
        <f>IF(A22taxstdlife="n/a","n/a",IF(AK$3&gt;(A22taxstdlife+$E758),((Input!$J$164+Input!$J$130)*$J$7)-SUM($J758:AJ758),((Input!$J$164+Input!$J$130)*$J$7)/A22taxstdlife))</f>
        <v>0</v>
      </c>
      <c r="AL758" s="161">
        <f>IF(A22taxstdlife="n/a","n/a",IF(AL$3&gt;(A22taxstdlife+$E758),((Input!$J$164+Input!$J$130)*$J$7)-SUM($J758:AK758),((Input!$J$164+Input!$J$130)*$J$7)/A22taxstdlife))</f>
        <v>0</v>
      </c>
      <c r="AM758" s="161">
        <f>IF(A22taxstdlife="n/a","n/a",IF(AM$3&gt;(A22taxstdlife+$E758),((Input!$J$164+Input!$J$130)*$J$7)-SUM($J758:AL758),((Input!$J$164+Input!$J$130)*$J$7)/A22taxstdlife))</f>
        <v>0</v>
      </c>
      <c r="AN758" s="161">
        <f>IF(A22taxstdlife="n/a","n/a",IF(AN$3&gt;(A22taxstdlife+$E758),((Input!$J$164+Input!$J$130)*$J$7)-SUM($J758:AM758),((Input!$J$164+Input!$J$130)*$J$7)/A22taxstdlife))</f>
        <v>0</v>
      </c>
      <c r="AO758" s="161">
        <f>IF(A22taxstdlife="n/a","n/a",IF(AO$3&gt;(A22taxstdlife+$E758),((Input!$J$164+Input!$J$130)*$J$7)-SUM($J758:AN758),((Input!$J$164+Input!$J$130)*$J$7)/A22taxstdlife))</f>
        <v>0</v>
      </c>
      <c r="AP758" s="161">
        <f>IF(A22taxstdlife="n/a","n/a",IF(AP$3&gt;(A22taxstdlife+$E758),((Input!$J$164+Input!$J$130)*$J$7)-SUM($J758:AO758),((Input!$J$164+Input!$J$130)*$J$7)/A22taxstdlife))</f>
        <v>0</v>
      </c>
      <c r="AQ758" s="161">
        <f>IF(A22taxstdlife="n/a","n/a",IF(AQ$3&gt;(A22taxstdlife+$E758),((Input!$J$164+Input!$J$130)*$J$7)-SUM($J758:AP758),((Input!$J$164+Input!$J$130)*$J$7)/A22taxstdlife))</f>
        <v>0</v>
      </c>
      <c r="AR758" s="161">
        <f>IF(A22taxstdlife="n/a","n/a",IF(AR$3&gt;(A22taxstdlife+$E758),((Input!$J$164+Input!$J$130)*$J$7)-SUM($J758:AQ758),((Input!$J$164+Input!$J$130)*$J$7)/A22taxstdlife))</f>
        <v>0</v>
      </c>
      <c r="AS758" s="161">
        <f>IF(A22taxstdlife="n/a","n/a",IF(AS$3&gt;(A22taxstdlife+$E758),((Input!$J$164+Input!$J$130)*$J$7)-SUM($J758:AR758),((Input!$J$164+Input!$J$130)*$J$7)/A22taxstdlife))</f>
        <v>0</v>
      </c>
      <c r="AT758" s="161">
        <f>IF(A22taxstdlife="n/a","n/a",IF(AT$3&gt;(A22taxstdlife+$E758),((Input!$J$164+Input!$J$130)*$J$7)-SUM($J758:AS758),((Input!$J$164+Input!$J$130)*$J$7)/A22taxstdlife))</f>
        <v>0</v>
      </c>
      <c r="AU758" s="161">
        <f>IF(A22taxstdlife="n/a","n/a",IF(AU$3&gt;(A22taxstdlife+$E758),((Input!$J$164+Input!$J$130)*$J$7)-SUM($J758:AT758),((Input!$J$164+Input!$J$130)*$J$7)/A22taxstdlife))</f>
        <v>0</v>
      </c>
      <c r="AV758" s="161">
        <f>IF(A22taxstdlife="n/a","n/a",IF(AV$3&gt;(A22taxstdlife+$E758),((Input!$J$164+Input!$J$130)*$J$7)-SUM($J758:AU758),((Input!$J$164+Input!$J$130)*$J$7)/A22taxstdlife))</f>
        <v>0</v>
      </c>
      <c r="AW758" s="161">
        <f>IF(A22taxstdlife="n/a","n/a",IF(AW$3&gt;(A22taxstdlife+$E758),((Input!$J$164+Input!$J$130)*$J$7)-SUM($J758:AV758),((Input!$J$164+Input!$J$130)*$J$7)/A22taxstdlife))</f>
        <v>0</v>
      </c>
      <c r="AX758" s="161">
        <f>IF(A22taxstdlife="n/a","n/a",IF(AX$3&gt;(A22taxstdlife+$E758),((Input!$J$164+Input!$J$130)*$J$7)-SUM($J758:AW758),((Input!$J$164+Input!$J$130)*$J$7)/A22taxstdlife))</f>
        <v>0</v>
      </c>
      <c r="AY758" s="161">
        <f>IF(A22taxstdlife="n/a","n/a",IF(AY$3&gt;(A22taxstdlife+$E758),((Input!$J$164+Input!$J$130)*$J$7)-SUM($J758:AX758),((Input!$J$164+Input!$J$130)*$J$7)/A22taxstdlife))</f>
        <v>0</v>
      </c>
      <c r="AZ758" s="161">
        <f>IF(A22taxstdlife="n/a","n/a",IF(AZ$3&gt;(A22taxstdlife+$E758),((Input!$J$164+Input!$J$130)*$J$7)-SUM($J758:AY758),((Input!$J$164+Input!$J$130)*$J$7)/A22taxstdlife))</f>
        <v>0</v>
      </c>
      <c r="BA758" s="161">
        <f>IF(A22taxstdlife="n/a","n/a",IF(BA$3&gt;(A22taxstdlife+$E758),((Input!$J$164+Input!$J$130)*$J$7)-SUM($J758:AZ758),((Input!$J$164+Input!$J$130)*$J$7)/A22taxstdlife))</f>
        <v>0</v>
      </c>
      <c r="BB758" s="161">
        <f>IF(A22taxstdlife="n/a","n/a",IF(BB$3&gt;(A22taxstdlife+$E758),((Input!$J$164+Input!$J$130)*$J$7)-SUM($J758:BA758),((Input!$J$164+Input!$J$130)*$J$7)/A22taxstdlife))</f>
        <v>0</v>
      </c>
      <c r="BC758" s="161">
        <f>IF(A22taxstdlife="n/a","n/a",IF(BC$3&gt;(A22taxstdlife+$E758),((Input!$J$164+Input!$J$130)*$J$7)-SUM($J758:BB758),((Input!$J$164+Input!$J$130)*$J$7)/A22taxstdlife))</f>
        <v>0</v>
      </c>
      <c r="BD758" s="161">
        <f>IF(A22taxstdlife="n/a","n/a",IF(BD$3&gt;(A22taxstdlife+$E758),((Input!$J$164+Input!$J$130)*$J$7)-SUM($J758:BC758),((Input!$J$164+Input!$J$130)*$J$7)/A22taxstdlife))</f>
        <v>0</v>
      </c>
      <c r="BE758" s="161">
        <f>IF(A22taxstdlife="n/a","n/a",IF(BE$3&gt;(A22taxstdlife+$E758),((Input!$J$164+Input!$J$130)*$J$7)-SUM($J758:BD758),((Input!$J$164+Input!$J$130)*$J$7)/A22taxstdlife))</f>
        <v>0</v>
      </c>
      <c r="BF758" s="161">
        <f>IF(A22taxstdlife="n/a","n/a",IF(BF$3&gt;(A22taxstdlife+$E758),((Input!$J$164+Input!$J$130)*$J$7)-SUM($J758:BE758),((Input!$J$164+Input!$J$130)*$J$7)/A22taxstdlife))</f>
        <v>0</v>
      </c>
      <c r="BG758" s="161">
        <f>IF(A22taxstdlife="n/a","n/a",IF(BG$3&gt;(A22taxstdlife+$E758),((Input!$J$164+Input!$J$130)*$J$7)-SUM($J758:BF758),((Input!$J$164+Input!$J$130)*$J$7)/A22taxstdlife))</f>
        <v>0</v>
      </c>
      <c r="BH758" s="161">
        <f>IF(A22taxstdlife="n/a","n/a",IF(BH$3&gt;(A22taxstdlife+$E758),((Input!$J$164+Input!$J$130)*$J$7)-SUM($J758:BG758),((Input!$J$164+Input!$J$130)*$J$7)/A22taxstdlife))</f>
        <v>0</v>
      </c>
      <c r="BI758" s="161">
        <f>IF(A22taxstdlife="n/a","n/a",IF(BI$3&gt;(A22taxstdlife+$E758),((Input!$J$164+Input!$J$130)*$J$7)-SUM($J758:BH758),((Input!$J$164+Input!$J$130)*$J$7)/A22taxstdlife))</f>
        <v>0</v>
      </c>
      <c r="BJ758" s="19"/>
      <c r="BK758" s="19"/>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s="5" customFormat="1" hidden="1" outlineLevel="2" x14ac:dyDescent="0.2">
      <c r="A759" s="19"/>
      <c r="B759" s="19"/>
      <c r="C759" s="35"/>
      <c r="D759" s="469"/>
      <c r="E759" s="281">
        <v>5</v>
      </c>
      <c r="F759" s="37"/>
      <c r="G759" s="305"/>
      <c r="H759" s="307"/>
      <c r="I759" s="307"/>
      <c r="J759" s="307"/>
      <c r="K759" s="306"/>
      <c r="L759" s="161">
        <f>IF(A22taxstdlife="n/a","n/a",IF(L$3&gt;(A22taxstdlife+$E759),((Input!$K$164+Input!$K$130)*$K$7)-SUM($K759:K759),((Input!$K$164+Input!$K$130)*$K$7)/A22taxstdlife))</f>
        <v>0</v>
      </c>
      <c r="M759" s="161">
        <f>IF(A22taxstdlife="n/a","n/a",IF(M$3&gt;(A22taxstdlife+$E759),((Input!$K$164+Input!$K$130)*$K$7)-SUM($K759:L759),((Input!$K$164+Input!$K$130)*$K$7)/A22taxstdlife))</f>
        <v>0</v>
      </c>
      <c r="N759" s="161">
        <f>IF(A22taxstdlife="n/a","n/a",IF(N$3&gt;(A22taxstdlife+$E759),((Input!$K$164+Input!$K$130)*$K$7)-SUM($K759:M759),((Input!$K$164+Input!$K$130)*$K$7)/A22taxstdlife))</f>
        <v>0</v>
      </c>
      <c r="O759" s="161">
        <f>IF(A22taxstdlife="n/a","n/a",IF(O$3&gt;(A22taxstdlife+$E759),((Input!$K$164+Input!$K$130)*$K$7)-SUM($K759:N759),((Input!$K$164+Input!$K$130)*$K$7)/A22taxstdlife))</f>
        <v>0</v>
      </c>
      <c r="P759" s="161">
        <f>IF(A22taxstdlife="n/a","n/a",IF(P$3&gt;(A22taxstdlife+$E759),((Input!$K$164+Input!$K$130)*$K$7)-SUM($K759:O759),((Input!$K$164+Input!$K$130)*$K$7)/A22taxstdlife))</f>
        <v>0</v>
      </c>
      <c r="Q759" s="161">
        <f>IF(A22taxstdlife="n/a","n/a",IF(Q$3&gt;(A22taxstdlife+$E759),((Input!$K$164+Input!$K$130)*$K$7)-SUM($K759:P759),((Input!$K$164+Input!$K$130)*$K$7)/A22taxstdlife))</f>
        <v>0</v>
      </c>
      <c r="R759" s="161">
        <f>IF(A22taxstdlife="n/a","n/a",IF(R$3&gt;(A22taxstdlife+$E759),((Input!$K$164+Input!$K$130)*$K$7)-SUM($K759:Q759),((Input!$K$164+Input!$K$130)*$K$7)/A22taxstdlife))</f>
        <v>0</v>
      </c>
      <c r="S759" s="161">
        <f>IF(A22taxstdlife="n/a","n/a",IF(S$3&gt;(A22taxstdlife+$E759),((Input!$K$164+Input!$K$130)*$K$7)-SUM($K759:R759),((Input!$K$164+Input!$K$130)*$K$7)/A22taxstdlife))</f>
        <v>0</v>
      </c>
      <c r="T759" s="161">
        <f>IF(A22taxstdlife="n/a","n/a",IF(T$3&gt;(A22taxstdlife+$E759),((Input!$K$164+Input!$K$130)*$K$7)-SUM($K759:S759),((Input!$K$164+Input!$K$130)*$K$7)/A22taxstdlife))</f>
        <v>0</v>
      </c>
      <c r="U759" s="161">
        <f>IF(A22taxstdlife="n/a","n/a",IF(U$3&gt;(A22taxstdlife+$E759),((Input!$K$164+Input!$K$130)*$K$7)-SUM($K759:T759),((Input!$K$164+Input!$K$130)*$K$7)/A22taxstdlife))</f>
        <v>0</v>
      </c>
      <c r="V759" s="161">
        <f>IF(A22taxstdlife="n/a","n/a",IF(V$3&gt;(A22taxstdlife+$E759),((Input!$K$164+Input!$K$130)*$K$7)-SUM($K759:U759),((Input!$K$164+Input!$K$130)*$K$7)/A22taxstdlife))</f>
        <v>0</v>
      </c>
      <c r="W759" s="161">
        <f>IF(A22taxstdlife="n/a","n/a",IF(W$3&gt;(A22taxstdlife+$E759),((Input!$K$164+Input!$K$130)*$K$7)-SUM($K759:V759),((Input!$K$164+Input!$K$130)*$K$7)/A22taxstdlife))</f>
        <v>0</v>
      </c>
      <c r="X759" s="161">
        <f>IF(A22taxstdlife="n/a","n/a",IF(X$3&gt;(A22taxstdlife+$E759),((Input!$K$164+Input!$K$130)*$K$7)-SUM($K759:W759),((Input!$K$164+Input!$K$130)*$K$7)/A22taxstdlife))</f>
        <v>0</v>
      </c>
      <c r="Y759" s="161">
        <f>IF(A22taxstdlife="n/a","n/a",IF(Y$3&gt;(A22taxstdlife+$E759),((Input!$K$164+Input!$K$130)*$K$7)-SUM($K759:X759),((Input!$K$164+Input!$K$130)*$K$7)/A22taxstdlife))</f>
        <v>0</v>
      </c>
      <c r="Z759" s="161">
        <f>IF(A22taxstdlife="n/a","n/a",IF(Z$3&gt;(A22taxstdlife+$E759),((Input!$K$164+Input!$K$130)*$K$7)-SUM($K759:Y759),((Input!$K$164+Input!$K$130)*$K$7)/A22taxstdlife))</f>
        <v>0</v>
      </c>
      <c r="AA759" s="161">
        <f>IF(A22taxstdlife="n/a","n/a",IF(AA$3&gt;(A22taxstdlife+$E759),((Input!$K$164+Input!$K$130)*$K$7)-SUM($K759:Z759),((Input!$K$164+Input!$K$130)*$K$7)/A22taxstdlife))</f>
        <v>0</v>
      </c>
      <c r="AB759" s="161">
        <f>IF(A22taxstdlife="n/a","n/a",IF(AB$3&gt;(A22taxstdlife+$E759),((Input!$K$164+Input!$K$130)*$K$7)-SUM($K759:AA759),((Input!$K$164+Input!$K$130)*$K$7)/A22taxstdlife))</f>
        <v>0</v>
      </c>
      <c r="AC759" s="161">
        <f>IF(A22taxstdlife="n/a","n/a",IF(AC$3&gt;(A22taxstdlife+$E759),((Input!$K$164+Input!$K$130)*$K$7)-SUM($K759:AB759),((Input!$K$164+Input!$K$130)*$K$7)/A22taxstdlife))</f>
        <v>0</v>
      </c>
      <c r="AD759" s="161">
        <f>IF(A22taxstdlife="n/a","n/a",IF(AD$3&gt;(A22taxstdlife+$E759),((Input!$K$164+Input!$K$130)*$K$7)-SUM($K759:AC759),((Input!$K$164+Input!$K$130)*$K$7)/A22taxstdlife))</f>
        <v>0</v>
      </c>
      <c r="AE759" s="161">
        <f>IF(A22taxstdlife="n/a","n/a",IF(AE$3&gt;(A22taxstdlife+$E759),((Input!$K$164+Input!$K$130)*$K$7)-SUM($K759:AD759),((Input!$K$164+Input!$K$130)*$K$7)/A22taxstdlife))</f>
        <v>0</v>
      </c>
      <c r="AF759" s="161">
        <f>IF(A22taxstdlife="n/a","n/a",IF(AF$3&gt;(A22taxstdlife+$E759),((Input!$K$164+Input!$K$130)*$K$7)-SUM($K759:AE759),((Input!$K$164+Input!$K$130)*$K$7)/A22taxstdlife))</f>
        <v>0</v>
      </c>
      <c r="AG759" s="161">
        <f>IF(A22taxstdlife="n/a","n/a",IF(AG$3&gt;(A22taxstdlife+$E759),((Input!$K$164+Input!$K$130)*$K$7)-SUM($K759:AF759),((Input!$K$164+Input!$K$130)*$K$7)/A22taxstdlife))</f>
        <v>0</v>
      </c>
      <c r="AH759" s="161">
        <f>IF(A22taxstdlife="n/a","n/a",IF(AH$3&gt;(A22taxstdlife+$E759),((Input!$K$164+Input!$K$130)*$K$7)-SUM($K759:AG759),((Input!$K$164+Input!$K$130)*$K$7)/A22taxstdlife))</f>
        <v>0</v>
      </c>
      <c r="AI759" s="161">
        <f>IF(A22taxstdlife="n/a","n/a",IF(AI$3&gt;(A22taxstdlife+$E759),((Input!$K$164+Input!$K$130)*$K$7)-SUM($K759:AH759),((Input!$K$164+Input!$K$130)*$K$7)/A22taxstdlife))</f>
        <v>0</v>
      </c>
      <c r="AJ759" s="161">
        <f>IF(A22taxstdlife="n/a","n/a",IF(AJ$3&gt;(A22taxstdlife+$E759),((Input!$K$164+Input!$K$130)*$K$7)-SUM($K759:AI759),((Input!$K$164+Input!$K$130)*$K$7)/A22taxstdlife))</f>
        <v>0</v>
      </c>
      <c r="AK759" s="161">
        <f>IF(A22taxstdlife="n/a","n/a",IF(AK$3&gt;(A22taxstdlife+$E759),((Input!$K$164+Input!$K$130)*$K$7)-SUM($K759:AJ759),((Input!$K$164+Input!$K$130)*$K$7)/A22taxstdlife))</f>
        <v>0</v>
      </c>
      <c r="AL759" s="161">
        <f>IF(A22taxstdlife="n/a","n/a",IF(AL$3&gt;(A22taxstdlife+$E759),((Input!$K$164+Input!$K$130)*$K$7)-SUM($K759:AK759),((Input!$K$164+Input!$K$130)*$K$7)/A22taxstdlife))</f>
        <v>0</v>
      </c>
      <c r="AM759" s="161">
        <f>IF(A22taxstdlife="n/a","n/a",IF(AM$3&gt;(A22taxstdlife+$E759),((Input!$K$164+Input!$K$130)*$K$7)-SUM($K759:AL759),((Input!$K$164+Input!$K$130)*$K$7)/A22taxstdlife))</f>
        <v>0</v>
      </c>
      <c r="AN759" s="161">
        <f>IF(A22taxstdlife="n/a","n/a",IF(AN$3&gt;(A22taxstdlife+$E759),((Input!$K$164+Input!$K$130)*$K$7)-SUM($K759:AM759),((Input!$K$164+Input!$K$130)*$K$7)/A22taxstdlife))</f>
        <v>0</v>
      </c>
      <c r="AO759" s="161">
        <f>IF(A22taxstdlife="n/a","n/a",IF(AO$3&gt;(A22taxstdlife+$E759),((Input!$K$164+Input!$K$130)*$K$7)-SUM($K759:AN759),((Input!$K$164+Input!$K$130)*$K$7)/A22taxstdlife))</f>
        <v>0</v>
      </c>
      <c r="AP759" s="161">
        <f>IF(A22taxstdlife="n/a","n/a",IF(AP$3&gt;(A22taxstdlife+$E759),((Input!$K$164+Input!$K$130)*$K$7)-SUM($K759:AO759),((Input!$K$164+Input!$K$130)*$K$7)/A22taxstdlife))</f>
        <v>0</v>
      </c>
      <c r="AQ759" s="161">
        <f>IF(A22taxstdlife="n/a","n/a",IF(AQ$3&gt;(A22taxstdlife+$E759),((Input!$K$164+Input!$K$130)*$K$7)-SUM($K759:AP759),((Input!$K$164+Input!$K$130)*$K$7)/A22taxstdlife))</f>
        <v>0</v>
      </c>
      <c r="AR759" s="161">
        <f>IF(A22taxstdlife="n/a","n/a",IF(AR$3&gt;(A22taxstdlife+$E759),((Input!$K$164+Input!$K$130)*$K$7)-SUM($K759:AQ759),((Input!$K$164+Input!$K$130)*$K$7)/A22taxstdlife))</f>
        <v>0</v>
      </c>
      <c r="AS759" s="161">
        <f>IF(A22taxstdlife="n/a","n/a",IF(AS$3&gt;(A22taxstdlife+$E759),((Input!$K$164+Input!$K$130)*$K$7)-SUM($K759:AR759),((Input!$K$164+Input!$K$130)*$K$7)/A22taxstdlife))</f>
        <v>0</v>
      </c>
      <c r="AT759" s="161">
        <f>IF(A22taxstdlife="n/a","n/a",IF(AT$3&gt;(A22taxstdlife+$E759),((Input!$K$164+Input!$K$130)*$K$7)-SUM($K759:AS759),((Input!$K$164+Input!$K$130)*$K$7)/A22taxstdlife))</f>
        <v>0</v>
      </c>
      <c r="AU759" s="161">
        <f>IF(A22taxstdlife="n/a","n/a",IF(AU$3&gt;(A22taxstdlife+$E759),((Input!$K$164+Input!$K$130)*$K$7)-SUM($K759:AT759),((Input!$K$164+Input!$K$130)*$K$7)/A22taxstdlife))</f>
        <v>0</v>
      </c>
      <c r="AV759" s="161">
        <f>IF(A22taxstdlife="n/a","n/a",IF(AV$3&gt;(A22taxstdlife+$E759),((Input!$K$164+Input!$K$130)*$K$7)-SUM($K759:AU759),((Input!$K$164+Input!$K$130)*$K$7)/A22taxstdlife))</f>
        <v>0</v>
      </c>
      <c r="AW759" s="161">
        <f>IF(A22taxstdlife="n/a","n/a",IF(AW$3&gt;(A22taxstdlife+$E759),((Input!$K$164+Input!$K$130)*$K$7)-SUM($K759:AV759),((Input!$K$164+Input!$K$130)*$K$7)/A22taxstdlife))</f>
        <v>0</v>
      </c>
      <c r="AX759" s="161">
        <f>IF(A22taxstdlife="n/a","n/a",IF(AX$3&gt;(A22taxstdlife+$E759),((Input!$K$164+Input!$K$130)*$K$7)-SUM($K759:AW759),((Input!$K$164+Input!$K$130)*$K$7)/A22taxstdlife))</f>
        <v>0</v>
      </c>
      <c r="AY759" s="161">
        <f>IF(A22taxstdlife="n/a","n/a",IF(AY$3&gt;(A22taxstdlife+$E759),((Input!$K$164+Input!$K$130)*$K$7)-SUM($K759:AX759),((Input!$K$164+Input!$K$130)*$K$7)/A22taxstdlife))</f>
        <v>0</v>
      </c>
      <c r="AZ759" s="161">
        <f>IF(A22taxstdlife="n/a","n/a",IF(AZ$3&gt;(A22taxstdlife+$E759),((Input!$K$164+Input!$K$130)*$K$7)-SUM($K759:AY759),((Input!$K$164+Input!$K$130)*$K$7)/A22taxstdlife))</f>
        <v>0</v>
      </c>
      <c r="BA759" s="161">
        <f>IF(A22taxstdlife="n/a","n/a",IF(BA$3&gt;(A22taxstdlife+$E759),((Input!$K$164+Input!$K$130)*$K$7)-SUM($K759:AZ759),((Input!$K$164+Input!$K$130)*$K$7)/A22taxstdlife))</f>
        <v>0</v>
      </c>
      <c r="BB759" s="161">
        <f>IF(A22taxstdlife="n/a","n/a",IF(BB$3&gt;(A22taxstdlife+$E759),((Input!$K$164+Input!$K$130)*$K$7)-SUM($K759:BA759),((Input!$K$164+Input!$K$130)*$K$7)/A22taxstdlife))</f>
        <v>0</v>
      </c>
      <c r="BC759" s="161">
        <f>IF(A22taxstdlife="n/a","n/a",IF(BC$3&gt;(A22taxstdlife+$E759),((Input!$K$164+Input!$K$130)*$K$7)-SUM($K759:BB759),((Input!$K$164+Input!$K$130)*$K$7)/A22taxstdlife))</f>
        <v>0</v>
      </c>
      <c r="BD759" s="161">
        <f>IF(A22taxstdlife="n/a","n/a",IF(BD$3&gt;(A22taxstdlife+$E759),((Input!$K$164+Input!$K$130)*$K$7)-SUM($K759:BC759),((Input!$K$164+Input!$K$130)*$K$7)/A22taxstdlife))</f>
        <v>0</v>
      </c>
      <c r="BE759" s="161">
        <f>IF(A22taxstdlife="n/a","n/a",IF(BE$3&gt;(A22taxstdlife+$E759),((Input!$K$164+Input!$K$130)*$K$7)-SUM($K759:BD759),((Input!$K$164+Input!$K$130)*$K$7)/A22taxstdlife))</f>
        <v>0</v>
      </c>
      <c r="BF759" s="161">
        <f>IF(A22taxstdlife="n/a","n/a",IF(BF$3&gt;(A22taxstdlife+$E759),((Input!$K$164+Input!$K$130)*$K$7)-SUM($K759:BE759),((Input!$K$164+Input!$K$130)*$K$7)/A22taxstdlife))</f>
        <v>0</v>
      </c>
      <c r="BG759" s="161">
        <f>IF(A22taxstdlife="n/a","n/a",IF(BG$3&gt;(A22taxstdlife+$E759),((Input!$K$164+Input!$K$130)*$K$7)-SUM($K759:BF759),((Input!$K$164+Input!$K$130)*$K$7)/A22taxstdlife))</f>
        <v>0</v>
      </c>
      <c r="BH759" s="161">
        <f>IF(A22taxstdlife="n/a","n/a",IF(BH$3&gt;(A22taxstdlife+$E759),((Input!$K$164+Input!$K$130)*$K$7)-SUM($K759:BG759),((Input!$K$164+Input!$K$130)*$K$7)/A22taxstdlife))</f>
        <v>0</v>
      </c>
      <c r="BI759" s="161">
        <f>IF(A22taxstdlife="n/a","n/a",IF(BI$3&gt;(A22taxstdlife+$E759),((Input!$K$164+Input!$K$130)*$K$7)-SUM($K759:BH759),((Input!$K$164+Input!$K$130)*$K$7)/A22taxstdlife))</f>
        <v>0</v>
      </c>
      <c r="BJ759" s="19"/>
      <c r="BK759" s="1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s="5" customFormat="1" hidden="1" outlineLevel="2" x14ac:dyDescent="0.2">
      <c r="A760" s="19"/>
      <c r="B760" s="19"/>
      <c r="C760" s="35"/>
      <c r="D760" s="469"/>
      <c r="E760" s="281">
        <v>6</v>
      </c>
      <c r="F760" s="37"/>
      <c r="G760" s="305"/>
      <c r="H760" s="307"/>
      <c r="I760" s="307"/>
      <c r="J760" s="307"/>
      <c r="K760" s="307"/>
      <c r="L760" s="306"/>
      <c r="M760" s="161">
        <f>IF(A22taxstdlife="n/a","n/a",IF(M$3&gt;(A22taxstdlife+$E760),((Input!$L$164+Input!$L$130)*$L$7)-SUM($L760:L760),((Input!$L$164+Input!$L$130)*$L$7)/A22taxstdlife))</f>
        <v>0</v>
      </c>
      <c r="N760" s="161">
        <f>IF(A22taxstdlife="n/a","n/a",IF(N$3&gt;(A22taxstdlife+$E760),((Input!$L$164+Input!$L$130)*$L$7)-SUM($L760:M760),((Input!$L$164+Input!$L$130)*$L$7)/A22taxstdlife))</f>
        <v>0</v>
      </c>
      <c r="O760" s="161">
        <f>IF(A22taxstdlife="n/a","n/a",IF(O$3&gt;(A22taxstdlife+$E760),((Input!$L$164+Input!$L$130)*$L$7)-SUM($L760:N760),((Input!$L$164+Input!$L$130)*$L$7)/A22taxstdlife))</f>
        <v>0</v>
      </c>
      <c r="P760" s="161">
        <f>IF(A22taxstdlife="n/a","n/a",IF(P$3&gt;(A22taxstdlife+$E760),((Input!$L$164+Input!$L$130)*$L$7)-SUM($L760:O760),((Input!$L$164+Input!$L$130)*$L$7)/A22taxstdlife))</f>
        <v>0</v>
      </c>
      <c r="Q760" s="161">
        <f>IF(A22taxstdlife="n/a","n/a",IF(Q$3&gt;(A22taxstdlife+$E760),((Input!$L$164+Input!$L$130)*$L$7)-SUM($L760:P760),((Input!$L$164+Input!$L$130)*$L$7)/A22taxstdlife))</f>
        <v>0</v>
      </c>
      <c r="R760" s="161">
        <f>IF(A22taxstdlife="n/a","n/a",IF(R$3&gt;(A22taxstdlife+$E760),((Input!$L$164+Input!$L$130)*$L$7)-SUM($L760:Q760),((Input!$L$164+Input!$L$130)*$L$7)/A22taxstdlife))</f>
        <v>0</v>
      </c>
      <c r="S760" s="161">
        <f>IF(A22taxstdlife="n/a","n/a",IF(S$3&gt;(A22taxstdlife+$E760),((Input!$L$164+Input!$L$130)*$L$7)-SUM($L760:R760),((Input!$L$164+Input!$L$130)*$L$7)/A22taxstdlife))</f>
        <v>0</v>
      </c>
      <c r="T760" s="161">
        <f>IF(A22taxstdlife="n/a","n/a",IF(T$3&gt;(A22taxstdlife+$E760),((Input!$L$164+Input!$L$130)*$L$7)-SUM($L760:S760),((Input!$L$164+Input!$L$130)*$L$7)/A22taxstdlife))</f>
        <v>0</v>
      </c>
      <c r="U760" s="161">
        <f>IF(A22taxstdlife="n/a","n/a",IF(U$3&gt;(A22taxstdlife+$E760),((Input!$L$164+Input!$L$130)*$L$7)-SUM($L760:T760),((Input!$L$164+Input!$L$130)*$L$7)/A22taxstdlife))</f>
        <v>0</v>
      </c>
      <c r="V760" s="161">
        <f>IF(A22taxstdlife="n/a","n/a",IF(V$3&gt;(A22taxstdlife+$E760),((Input!$L$164+Input!$L$130)*$L$7)-SUM($L760:U760),((Input!$L$164+Input!$L$130)*$L$7)/A22taxstdlife))</f>
        <v>0</v>
      </c>
      <c r="W760" s="161">
        <f>IF(A22taxstdlife="n/a","n/a",IF(W$3&gt;(A22taxstdlife+$E760),((Input!$L$164+Input!$L$130)*$L$7)-SUM($L760:V760),((Input!$L$164+Input!$L$130)*$L$7)/A22taxstdlife))</f>
        <v>0</v>
      </c>
      <c r="X760" s="161">
        <f>IF(A22taxstdlife="n/a","n/a",IF(X$3&gt;(A22taxstdlife+$E760),((Input!$L$164+Input!$L$130)*$L$7)-SUM($L760:W760),((Input!$L$164+Input!$L$130)*$L$7)/A22taxstdlife))</f>
        <v>0</v>
      </c>
      <c r="Y760" s="161">
        <f>IF(A22taxstdlife="n/a","n/a",IF(Y$3&gt;(A22taxstdlife+$E760),((Input!$L$164+Input!$L$130)*$L$7)-SUM($L760:X760),((Input!$L$164+Input!$L$130)*$L$7)/A22taxstdlife))</f>
        <v>0</v>
      </c>
      <c r="Z760" s="161">
        <f>IF(A22taxstdlife="n/a","n/a",IF(Z$3&gt;(A22taxstdlife+$E760),((Input!$L$164+Input!$L$130)*$L$7)-SUM($L760:Y760),((Input!$L$164+Input!$L$130)*$L$7)/A22taxstdlife))</f>
        <v>0</v>
      </c>
      <c r="AA760" s="161">
        <f>IF(A22taxstdlife="n/a","n/a",IF(AA$3&gt;(A22taxstdlife+$E760),((Input!$L$164+Input!$L$130)*$L$7)-SUM($L760:Z760),((Input!$L$164+Input!$L$130)*$L$7)/A22taxstdlife))</f>
        <v>0</v>
      </c>
      <c r="AB760" s="161">
        <f>IF(A22taxstdlife="n/a","n/a",IF(AB$3&gt;(A22taxstdlife+$E760),((Input!$L$164+Input!$L$130)*$L$7)-SUM($L760:AA760),((Input!$L$164+Input!$L$130)*$L$7)/A22taxstdlife))</f>
        <v>0</v>
      </c>
      <c r="AC760" s="161">
        <f>IF(A22taxstdlife="n/a","n/a",IF(AC$3&gt;(A22taxstdlife+$E760),((Input!$L$164+Input!$L$130)*$L$7)-SUM($L760:AB760),((Input!$L$164+Input!$L$130)*$L$7)/A22taxstdlife))</f>
        <v>0</v>
      </c>
      <c r="AD760" s="161">
        <f>IF(A22taxstdlife="n/a","n/a",IF(AD$3&gt;(A22taxstdlife+$E760),((Input!$L$164+Input!$L$130)*$L$7)-SUM($L760:AC760),((Input!$L$164+Input!$L$130)*$L$7)/A22taxstdlife))</f>
        <v>0</v>
      </c>
      <c r="AE760" s="161">
        <f>IF(A22taxstdlife="n/a","n/a",IF(AE$3&gt;(A22taxstdlife+$E760),((Input!$L$164+Input!$L$130)*$L$7)-SUM($L760:AD760),((Input!$L$164+Input!$L$130)*$L$7)/A22taxstdlife))</f>
        <v>0</v>
      </c>
      <c r="AF760" s="161">
        <f>IF(A22taxstdlife="n/a","n/a",IF(AF$3&gt;(A22taxstdlife+$E760),((Input!$L$164+Input!$L$130)*$L$7)-SUM($L760:AE760),((Input!$L$164+Input!$L$130)*$L$7)/A22taxstdlife))</f>
        <v>0</v>
      </c>
      <c r="AG760" s="161">
        <f>IF(A22taxstdlife="n/a","n/a",IF(AG$3&gt;(A22taxstdlife+$E760),((Input!$L$164+Input!$L$130)*$L$7)-SUM($L760:AF760),((Input!$L$164+Input!$L$130)*$L$7)/A22taxstdlife))</f>
        <v>0</v>
      </c>
      <c r="AH760" s="161">
        <f>IF(A22taxstdlife="n/a","n/a",IF(AH$3&gt;(A22taxstdlife+$E760),((Input!$L$164+Input!$L$130)*$L$7)-SUM($L760:AG760),((Input!$L$164+Input!$L$130)*$L$7)/A22taxstdlife))</f>
        <v>0</v>
      </c>
      <c r="AI760" s="161">
        <f>IF(A22taxstdlife="n/a","n/a",IF(AI$3&gt;(A22taxstdlife+$E760),((Input!$L$164+Input!$L$130)*$L$7)-SUM($L760:AH760),((Input!$L$164+Input!$L$130)*$L$7)/A22taxstdlife))</f>
        <v>0</v>
      </c>
      <c r="AJ760" s="161">
        <f>IF(A22taxstdlife="n/a","n/a",IF(AJ$3&gt;(A22taxstdlife+$E760),((Input!$L$164+Input!$L$130)*$L$7)-SUM($L760:AI760),((Input!$L$164+Input!$L$130)*$L$7)/A22taxstdlife))</f>
        <v>0</v>
      </c>
      <c r="AK760" s="161">
        <f>IF(A22taxstdlife="n/a","n/a",IF(AK$3&gt;(A22taxstdlife+$E760),((Input!$L$164+Input!$L$130)*$L$7)-SUM($L760:AJ760),((Input!$L$164+Input!$L$130)*$L$7)/A22taxstdlife))</f>
        <v>0</v>
      </c>
      <c r="AL760" s="161">
        <f>IF(A22taxstdlife="n/a","n/a",IF(AL$3&gt;(A22taxstdlife+$E760),((Input!$L$164+Input!$L$130)*$L$7)-SUM($L760:AK760),((Input!$L$164+Input!$L$130)*$L$7)/A22taxstdlife))</f>
        <v>0</v>
      </c>
      <c r="AM760" s="161">
        <f>IF(A22taxstdlife="n/a","n/a",IF(AM$3&gt;(A22taxstdlife+$E760),((Input!$L$164+Input!$L$130)*$L$7)-SUM($L760:AL760),((Input!$L$164+Input!$L$130)*$L$7)/A22taxstdlife))</f>
        <v>0</v>
      </c>
      <c r="AN760" s="161">
        <f>IF(A22taxstdlife="n/a","n/a",IF(AN$3&gt;(A22taxstdlife+$E760),((Input!$L$164+Input!$L$130)*$L$7)-SUM($L760:AM760),((Input!$L$164+Input!$L$130)*$L$7)/A22taxstdlife))</f>
        <v>0</v>
      </c>
      <c r="AO760" s="161">
        <f>IF(A22taxstdlife="n/a","n/a",IF(AO$3&gt;(A22taxstdlife+$E760),((Input!$L$164+Input!$L$130)*$L$7)-SUM($L760:AN760),((Input!$L$164+Input!$L$130)*$L$7)/A22taxstdlife))</f>
        <v>0</v>
      </c>
      <c r="AP760" s="161">
        <f>IF(A22taxstdlife="n/a","n/a",IF(AP$3&gt;(A22taxstdlife+$E760),((Input!$L$164+Input!$L$130)*$L$7)-SUM($L760:AO760),((Input!$L$164+Input!$L$130)*$L$7)/A22taxstdlife))</f>
        <v>0</v>
      </c>
      <c r="AQ760" s="161">
        <f>IF(A22taxstdlife="n/a","n/a",IF(AQ$3&gt;(A22taxstdlife+$E760),((Input!$L$164+Input!$L$130)*$L$7)-SUM($L760:AP760),((Input!$L$164+Input!$L$130)*$L$7)/A22taxstdlife))</f>
        <v>0</v>
      </c>
      <c r="AR760" s="161">
        <f>IF(A22taxstdlife="n/a","n/a",IF(AR$3&gt;(A22taxstdlife+$E760),((Input!$L$164+Input!$L$130)*$L$7)-SUM($L760:AQ760),((Input!$L$164+Input!$L$130)*$L$7)/A22taxstdlife))</f>
        <v>0</v>
      </c>
      <c r="AS760" s="161">
        <f>IF(A22taxstdlife="n/a","n/a",IF(AS$3&gt;(A22taxstdlife+$E760),((Input!$L$164+Input!$L$130)*$L$7)-SUM($L760:AR760),((Input!$L$164+Input!$L$130)*$L$7)/A22taxstdlife))</f>
        <v>0</v>
      </c>
      <c r="AT760" s="161">
        <f>IF(A22taxstdlife="n/a","n/a",IF(AT$3&gt;(A22taxstdlife+$E760),((Input!$L$164+Input!$L$130)*$L$7)-SUM($L760:AS760),((Input!$L$164+Input!$L$130)*$L$7)/A22taxstdlife))</f>
        <v>0</v>
      </c>
      <c r="AU760" s="161">
        <f>IF(A22taxstdlife="n/a","n/a",IF(AU$3&gt;(A22taxstdlife+$E760),((Input!$L$164+Input!$L$130)*$L$7)-SUM($L760:AT760),((Input!$L$164+Input!$L$130)*$L$7)/A22taxstdlife))</f>
        <v>0</v>
      </c>
      <c r="AV760" s="161">
        <f>IF(A22taxstdlife="n/a","n/a",IF(AV$3&gt;(A22taxstdlife+$E760),((Input!$L$164+Input!$L$130)*$L$7)-SUM($L760:AU760),((Input!$L$164+Input!$L$130)*$L$7)/A22taxstdlife))</f>
        <v>0</v>
      </c>
      <c r="AW760" s="161">
        <f>IF(A22taxstdlife="n/a","n/a",IF(AW$3&gt;(A22taxstdlife+$E760),((Input!$L$164+Input!$L$130)*$L$7)-SUM($L760:AV760),((Input!$L$164+Input!$L$130)*$L$7)/A22taxstdlife))</f>
        <v>0</v>
      </c>
      <c r="AX760" s="161">
        <f>IF(A22taxstdlife="n/a","n/a",IF(AX$3&gt;(A22taxstdlife+$E760),((Input!$L$164+Input!$L$130)*$L$7)-SUM($L760:AW760),((Input!$L$164+Input!$L$130)*$L$7)/A22taxstdlife))</f>
        <v>0</v>
      </c>
      <c r="AY760" s="161">
        <f>IF(A22taxstdlife="n/a","n/a",IF(AY$3&gt;(A22taxstdlife+$E760),((Input!$L$164+Input!$L$130)*$L$7)-SUM($L760:AX760),((Input!$L$164+Input!$L$130)*$L$7)/A22taxstdlife))</f>
        <v>0</v>
      </c>
      <c r="AZ760" s="161">
        <f>IF(A22taxstdlife="n/a","n/a",IF(AZ$3&gt;(A22taxstdlife+$E760),((Input!$L$164+Input!$L$130)*$L$7)-SUM($L760:AY760),((Input!$L$164+Input!$L$130)*$L$7)/A22taxstdlife))</f>
        <v>0</v>
      </c>
      <c r="BA760" s="161">
        <f>IF(A22taxstdlife="n/a","n/a",IF(BA$3&gt;(A22taxstdlife+$E760),((Input!$L$164+Input!$L$130)*$L$7)-SUM($L760:AZ760),((Input!$L$164+Input!$L$130)*$L$7)/A22taxstdlife))</f>
        <v>0</v>
      </c>
      <c r="BB760" s="161">
        <f>IF(A22taxstdlife="n/a","n/a",IF(BB$3&gt;(A22taxstdlife+$E760),((Input!$L$164+Input!$L$130)*$L$7)-SUM($L760:BA760),((Input!$L$164+Input!$L$130)*$L$7)/A22taxstdlife))</f>
        <v>0</v>
      </c>
      <c r="BC760" s="161">
        <f>IF(A22taxstdlife="n/a","n/a",IF(BC$3&gt;(A22taxstdlife+$E760),((Input!$L$164+Input!$L$130)*$L$7)-SUM($L760:BB760),((Input!$L$164+Input!$L$130)*$L$7)/A22taxstdlife))</f>
        <v>0</v>
      </c>
      <c r="BD760" s="161">
        <f>IF(A22taxstdlife="n/a","n/a",IF(BD$3&gt;(A22taxstdlife+$E760),((Input!$L$164+Input!$L$130)*$L$7)-SUM($L760:BC760),((Input!$L$164+Input!$L$130)*$L$7)/A22taxstdlife))</f>
        <v>0</v>
      </c>
      <c r="BE760" s="161">
        <f>IF(A22taxstdlife="n/a","n/a",IF(BE$3&gt;(A22taxstdlife+$E760),((Input!$L$164+Input!$L$130)*$L$7)-SUM($L760:BD760),((Input!$L$164+Input!$L$130)*$L$7)/A22taxstdlife))</f>
        <v>0</v>
      </c>
      <c r="BF760" s="161">
        <f>IF(A22taxstdlife="n/a","n/a",IF(BF$3&gt;(A22taxstdlife+$E760),((Input!$L$164+Input!$L$130)*$L$7)-SUM($L760:BE760),((Input!$L$164+Input!$L$130)*$L$7)/A22taxstdlife))</f>
        <v>0</v>
      </c>
      <c r="BG760" s="161">
        <f>IF(A22taxstdlife="n/a","n/a",IF(BG$3&gt;(A22taxstdlife+$E760),((Input!$L$164+Input!$L$130)*$L$7)-SUM($L760:BF760),((Input!$L$164+Input!$L$130)*$L$7)/A22taxstdlife))</f>
        <v>0</v>
      </c>
      <c r="BH760" s="161">
        <f>IF(A22taxstdlife="n/a","n/a",IF(BH$3&gt;(A22taxstdlife+$E760),((Input!$L$164+Input!$L$130)*$L$7)-SUM($L760:BG760),((Input!$L$164+Input!$L$130)*$L$7)/A22taxstdlife))</f>
        <v>0</v>
      </c>
      <c r="BI760" s="161">
        <f>IF(A22taxstdlife="n/a","n/a",IF(BI$3&gt;(A22taxstdlife+$E760),((Input!$L$164+Input!$L$130)*$L$7)-SUM($L760:BH760),((Input!$L$164+Input!$L$130)*$L$7)/A22taxstdlife))</f>
        <v>0</v>
      </c>
      <c r="BJ760" s="19"/>
      <c r="BK760" s="19"/>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s="5" customFormat="1" hidden="1" outlineLevel="2" x14ac:dyDescent="0.2">
      <c r="A761" s="19"/>
      <c r="B761" s="19"/>
      <c r="C761" s="35"/>
      <c r="D761" s="469"/>
      <c r="E761" s="281">
        <v>7</v>
      </c>
      <c r="F761" s="37"/>
      <c r="G761" s="305"/>
      <c r="H761" s="307"/>
      <c r="I761" s="307"/>
      <c r="J761" s="307"/>
      <c r="K761" s="307"/>
      <c r="L761" s="307"/>
      <c r="M761" s="306"/>
      <c r="N761" s="161">
        <f>IF(A22taxstdlife="n/a","n/a",IF(N$3&gt;(A22taxstdlife+$E761),((Input!$M$164+Input!$M$130)*$M$7)-SUM($M761:M761),((Input!$M$164+Input!$M$130)*$M$7)/A22taxstdlife))</f>
        <v>0</v>
      </c>
      <c r="O761" s="161">
        <f>IF(A22taxstdlife="n/a","n/a",IF(O$3&gt;(A22taxstdlife+$E761),((Input!$M$164+Input!$M$130)*$M$7)-SUM($M761:N761),((Input!$M$164+Input!$M$130)*$M$7)/A22taxstdlife))</f>
        <v>0</v>
      </c>
      <c r="P761" s="161">
        <f>IF(A22taxstdlife="n/a","n/a",IF(P$3&gt;(A22taxstdlife+$E761),((Input!$M$164+Input!$M$130)*$M$7)-SUM($M761:O761),((Input!$M$164+Input!$M$130)*$M$7)/A22taxstdlife))</f>
        <v>0</v>
      </c>
      <c r="Q761" s="161">
        <f>IF(A22taxstdlife="n/a","n/a",IF(Q$3&gt;(A22taxstdlife+$E761),((Input!$M$164+Input!$M$130)*$M$7)-SUM($M761:P761),((Input!$M$164+Input!$M$130)*$M$7)/A22taxstdlife))</f>
        <v>0</v>
      </c>
      <c r="R761" s="161">
        <f>IF(A22taxstdlife="n/a","n/a",IF(R$3&gt;(A22taxstdlife+$E761),((Input!$M$164+Input!$M$130)*$M$7)-SUM($M761:Q761),((Input!$M$164+Input!$M$130)*$M$7)/A22taxstdlife))</f>
        <v>0</v>
      </c>
      <c r="S761" s="161">
        <f>IF(A22taxstdlife="n/a","n/a",IF(S$3&gt;(A22taxstdlife+$E761),((Input!$M$164+Input!$M$130)*$M$7)-SUM($M761:R761),((Input!$M$164+Input!$M$130)*$M$7)/A22taxstdlife))</f>
        <v>0</v>
      </c>
      <c r="T761" s="161">
        <f>IF(A22taxstdlife="n/a","n/a",IF(T$3&gt;(A22taxstdlife+$E761),((Input!$M$164+Input!$M$130)*$M$7)-SUM($M761:S761),((Input!$M$164+Input!$M$130)*$M$7)/A22taxstdlife))</f>
        <v>0</v>
      </c>
      <c r="U761" s="161">
        <f>IF(A22taxstdlife="n/a","n/a",IF(U$3&gt;(A22taxstdlife+$E761),((Input!$M$164+Input!$M$130)*$M$7)-SUM($M761:T761),((Input!$M$164+Input!$M$130)*$M$7)/A22taxstdlife))</f>
        <v>0</v>
      </c>
      <c r="V761" s="161">
        <f>IF(A22taxstdlife="n/a","n/a",IF(V$3&gt;(A22taxstdlife+$E761),((Input!$M$164+Input!$M$130)*$M$7)-SUM($M761:U761),((Input!$M$164+Input!$M$130)*$M$7)/A22taxstdlife))</f>
        <v>0</v>
      </c>
      <c r="W761" s="161">
        <f>IF(A22taxstdlife="n/a","n/a",IF(W$3&gt;(A22taxstdlife+$E761),((Input!$M$164+Input!$M$130)*$M$7)-SUM($M761:V761),((Input!$M$164+Input!$M$130)*$M$7)/A22taxstdlife))</f>
        <v>0</v>
      </c>
      <c r="X761" s="161">
        <f>IF(A22taxstdlife="n/a","n/a",IF(X$3&gt;(A22taxstdlife+$E761),((Input!$M$164+Input!$M$130)*$M$7)-SUM($M761:W761),((Input!$M$164+Input!$M$130)*$M$7)/A22taxstdlife))</f>
        <v>0</v>
      </c>
      <c r="Y761" s="161">
        <f>IF(A22taxstdlife="n/a","n/a",IF(Y$3&gt;(A22taxstdlife+$E761),((Input!$M$164+Input!$M$130)*$M$7)-SUM($M761:X761),((Input!$M$164+Input!$M$130)*$M$7)/A22taxstdlife))</f>
        <v>0</v>
      </c>
      <c r="Z761" s="161">
        <f>IF(A22taxstdlife="n/a","n/a",IF(Z$3&gt;(A22taxstdlife+$E761),((Input!$M$164+Input!$M$130)*$M$7)-SUM($M761:Y761),((Input!$M$164+Input!$M$130)*$M$7)/A22taxstdlife))</f>
        <v>0</v>
      </c>
      <c r="AA761" s="161">
        <f>IF(A22taxstdlife="n/a","n/a",IF(AA$3&gt;(A22taxstdlife+$E761),((Input!$M$164+Input!$M$130)*$M$7)-SUM($M761:Z761),((Input!$M$164+Input!$M$130)*$M$7)/A22taxstdlife))</f>
        <v>0</v>
      </c>
      <c r="AB761" s="161">
        <f>IF(A22taxstdlife="n/a","n/a",IF(AB$3&gt;(A22taxstdlife+$E761),((Input!$M$164+Input!$M$130)*$M$7)-SUM($M761:AA761),((Input!$M$164+Input!$M$130)*$M$7)/A22taxstdlife))</f>
        <v>0</v>
      </c>
      <c r="AC761" s="161">
        <f>IF(A22taxstdlife="n/a","n/a",IF(AC$3&gt;(A22taxstdlife+$E761),((Input!$M$164+Input!$M$130)*$M$7)-SUM($M761:AB761),((Input!$M$164+Input!$M$130)*$M$7)/A22taxstdlife))</f>
        <v>0</v>
      </c>
      <c r="AD761" s="161">
        <f>IF(A22taxstdlife="n/a","n/a",IF(AD$3&gt;(A22taxstdlife+$E761),((Input!$M$164+Input!$M$130)*$M$7)-SUM($M761:AC761),((Input!$M$164+Input!$M$130)*$M$7)/A22taxstdlife))</f>
        <v>0</v>
      </c>
      <c r="AE761" s="161">
        <f>IF(A22taxstdlife="n/a","n/a",IF(AE$3&gt;(A22taxstdlife+$E761),((Input!$M$164+Input!$M$130)*$M$7)-SUM($M761:AD761),((Input!$M$164+Input!$M$130)*$M$7)/A22taxstdlife))</f>
        <v>0</v>
      </c>
      <c r="AF761" s="161">
        <f>IF(A22taxstdlife="n/a","n/a",IF(AF$3&gt;(A22taxstdlife+$E761),((Input!$M$164+Input!$M$130)*$M$7)-SUM($M761:AE761),((Input!$M$164+Input!$M$130)*$M$7)/A22taxstdlife))</f>
        <v>0</v>
      </c>
      <c r="AG761" s="161">
        <f>IF(A22taxstdlife="n/a","n/a",IF(AG$3&gt;(A22taxstdlife+$E761),((Input!$M$164+Input!$M$130)*$M$7)-SUM($M761:AF761),((Input!$M$164+Input!$M$130)*$M$7)/A22taxstdlife))</f>
        <v>0</v>
      </c>
      <c r="AH761" s="161">
        <f>IF(A22taxstdlife="n/a","n/a",IF(AH$3&gt;(A22taxstdlife+$E761),((Input!$M$164+Input!$M$130)*$M$7)-SUM($M761:AG761),((Input!$M$164+Input!$M$130)*$M$7)/A22taxstdlife))</f>
        <v>0</v>
      </c>
      <c r="AI761" s="161">
        <f>IF(A22taxstdlife="n/a","n/a",IF(AI$3&gt;(A22taxstdlife+$E761),((Input!$M$164+Input!$M$130)*$M$7)-SUM($M761:AH761),((Input!$M$164+Input!$M$130)*$M$7)/A22taxstdlife))</f>
        <v>0</v>
      </c>
      <c r="AJ761" s="161">
        <f>IF(A22taxstdlife="n/a","n/a",IF(AJ$3&gt;(A22taxstdlife+$E761),((Input!$M$164+Input!$M$130)*$M$7)-SUM($M761:AI761),((Input!$M$164+Input!$M$130)*$M$7)/A22taxstdlife))</f>
        <v>0</v>
      </c>
      <c r="AK761" s="161">
        <f>IF(A22taxstdlife="n/a","n/a",IF(AK$3&gt;(A22taxstdlife+$E761),((Input!$M$164+Input!$M$130)*$M$7)-SUM($M761:AJ761),((Input!$M$164+Input!$M$130)*$M$7)/A22taxstdlife))</f>
        <v>0</v>
      </c>
      <c r="AL761" s="161">
        <f>IF(A22taxstdlife="n/a","n/a",IF(AL$3&gt;(A22taxstdlife+$E761),((Input!$M$164+Input!$M$130)*$M$7)-SUM($M761:AK761),((Input!$M$164+Input!$M$130)*$M$7)/A22taxstdlife))</f>
        <v>0</v>
      </c>
      <c r="AM761" s="161">
        <f>IF(A22taxstdlife="n/a","n/a",IF(AM$3&gt;(A22taxstdlife+$E761),((Input!$M$164+Input!$M$130)*$M$7)-SUM($M761:AL761),((Input!$M$164+Input!$M$130)*$M$7)/A22taxstdlife))</f>
        <v>0</v>
      </c>
      <c r="AN761" s="161">
        <f>IF(A22taxstdlife="n/a","n/a",IF(AN$3&gt;(A22taxstdlife+$E761),((Input!$M$164+Input!$M$130)*$M$7)-SUM($M761:AM761),((Input!$M$164+Input!$M$130)*$M$7)/A22taxstdlife))</f>
        <v>0</v>
      </c>
      <c r="AO761" s="161">
        <f>IF(A22taxstdlife="n/a","n/a",IF(AO$3&gt;(A22taxstdlife+$E761),((Input!$M$164+Input!$M$130)*$M$7)-SUM($M761:AN761),((Input!$M$164+Input!$M$130)*$M$7)/A22taxstdlife))</f>
        <v>0</v>
      </c>
      <c r="AP761" s="161">
        <f>IF(A22taxstdlife="n/a","n/a",IF(AP$3&gt;(A22taxstdlife+$E761),((Input!$M$164+Input!$M$130)*$M$7)-SUM($M761:AO761),((Input!$M$164+Input!$M$130)*$M$7)/A22taxstdlife))</f>
        <v>0</v>
      </c>
      <c r="AQ761" s="161">
        <f>IF(A22taxstdlife="n/a","n/a",IF(AQ$3&gt;(A22taxstdlife+$E761),((Input!$M$164+Input!$M$130)*$M$7)-SUM($M761:AP761),((Input!$M$164+Input!$M$130)*$M$7)/A22taxstdlife))</f>
        <v>0</v>
      </c>
      <c r="AR761" s="161">
        <f>IF(A22taxstdlife="n/a","n/a",IF(AR$3&gt;(A22taxstdlife+$E761),((Input!$M$164+Input!$M$130)*$M$7)-SUM($M761:AQ761),((Input!$M$164+Input!$M$130)*$M$7)/A22taxstdlife))</f>
        <v>0</v>
      </c>
      <c r="AS761" s="161">
        <f>IF(A22taxstdlife="n/a","n/a",IF(AS$3&gt;(A22taxstdlife+$E761),((Input!$M$164+Input!$M$130)*$M$7)-SUM($M761:AR761),((Input!$M$164+Input!$M$130)*$M$7)/A22taxstdlife))</f>
        <v>0</v>
      </c>
      <c r="AT761" s="161">
        <f>IF(A22taxstdlife="n/a","n/a",IF(AT$3&gt;(A22taxstdlife+$E761),((Input!$M$164+Input!$M$130)*$M$7)-SUM($M761:AS761),((Input!$M$164+Input!$M$130)*$M$7)/A22taxstdlife))</f>
        <v>0</v>
      </c>
      <c r="AU761" s="161">
        <f>IF(A22taxstdlife="n/a","n/a",IF(AU$3&gt;(A22taxstdlife+$E761),((Input!$M$164+Input!$M$130)*$M$7)-SUM($M761:AT761),((Input!$M$164+Input!$M$130)*$M$7)/A22taxstdlife))</f>
        <v>0</v>
      </c>
      <c r="AV761" s="161">
        <f>IF(A22taxstdlife="n/a","n/a",IF(AV$3&gt;(A22taxstdlife+$E761),((Input!$M$164+Input!$M$130)*$M$7)-SUM($M761:AU761),((Input!$M$164+Input!$M$130)*$M$7)/A22taxstdlife))</f>
        <v>0</v>
      </c>
      <c r="AW761" s="161">
        <f>IF(A22taxstdlife="n/a","n/a",IF(AW$3&gt;(A22taxstdlife+$E761),((Input!$M$164+Input!$M$130)*$M$7)-SUM($M761:AV761),((Input!$M$164+Input!$M$130)*$M$7)/A22taxstdlife))</f>
        <v>0</v>
      </c>
      <c r="AX761" s="161">
        <f>IF(A22taxstdlife="n/a","n/a",IF(AX$3&gt;(A22taxstdlife+$E761),((Input!$M$164+Input!$M$130)*$M$7)-SUM($M761:AW761),((Input!$M$164+Input!$M$130)*$M$7)/A22taxstdlife))</f>
        <v>0</v>
      </c>
      <c r="AY761" s="161">
        <f>IF(A22taxstdlife="n/a","n/a",IF(AY$3&gt;(A22taxstdlife+$E761),((Input!$M$164+Input!$M$130)*$M$7)-SUM($M761:AX761),((Input!$M$164+Input!$M$130)*$M$7)/A22taxstdlife))</f>
        <v>0</v>
      </c>
      <c r="AZ761" s="161">
        <f>IF(A22taxstdlife="n/a","n/a",IF(AZ$3&gt;(A22taxstdlife+$E761),((Input!$M$164+Input!$M$130)*$M$7)-SUM($M761:AY761),((Input!$M$164+Input!$M$130)*$M$7)/A22taxstdlife))</f>
        <v>0</v>
      </c>
      <c r="BA761" s="161">
        <f>IF(A22taxstdlife="n/a","n/a",IF(BA$3&gt;(A22taxstdlife+$E761),((Input!$M$164+Input!$M$130)*$M$7)-SUM($M761:AZ761),((Input!$M$164+Input!$M$130)*$M$7)/A22taxstdlife))</f>
        <v>0</v>
      </c>
      <c r="BB761" s="161">
        <f>IF(A22taxstdlife="n/a","n/a",IF(BB$3&gt;(A22taxstdlife+$E761),((Input!$M$164+Input!$M$130)*$M$7)-SUM($M761:BA761),((Input!$M$164+Input!$M$130)*$M$7)/A22taxstdlife))</f>
        <v>0</v>
      </c>
      <c r="BC761" s="161">
        <f>IF(A22taxstdlife="n/a","n/a",IF(BC$3&gt;(A22taxstdlife+$E761),((Input!$M$164+Input!$M$130)*$M$7)-SUM($M761:BB761),((Input!$M$164+Input!$M$130)*$M$7)/A22taxstdlife))</f>
        <v>0</v>
      </c>
      <c r="BD761" s="161">
        <f>IF(A22taxstdlife="n/a","n/a",IF(BD$3&gt;(A22taxstdlife+$E761),((Input!$M$164+Input!$M$130)*$M$7)-SUM($M761:BC761),((Input!$M$164+Input!$M$130)*$M$7)/A22taxstdlife))</f>
        <v>0</v>
      </c>
      <c r="BE761" s="161">
        <f>IF(A22taxstdlife="n/a","n/a",IF(BE$3&gt;(A22taxstdlife+$E761),((Input!$M$164+Input!$M$130)*$M$7)-SUM($M761:BD761),((Input!$M$164+Input!$M$130)*$M$7)/A22taxstdlife))</f>
        <v>0</v>
      </c>
      <c r="BF761" s="161">
        <f>IF(A22taxstdlife="n/a","n/a",IF(BF$3&gt;(A22taxstdlife+$E761),((Input!$M$164+Input!$M$130)*$M$7)-SUM($M761:BE761),((Input!$M$164+Input!$M$130)*$M$7)/A22taxstdlife))</f>
        <v>0</v>
      </c>
      <c r="BG761" s="161">
        <f>IF(A22taxstdlife="n/a","n/a",IF(BG$3&gt;(A22taxstdlife+$E761),((Input!$M$164+Input!$M$130)*$M$7)-SUM($M761:BF761),((Input!$M$164+Input!$M$130)*$M$7)/A22taxstdlife))</f>
        <v>0</v>
      </c>
      <c r="BH761" s="161">
        <f>IF(A22taxstdlife="n/a","n/a",IF(BH$3&gt;(A22taxstdlife+$E761),((Input!$M$164+Input!$M$130)*$M$7)-SUM($M761:BG761),((Input!$M$164+Input!$M$130)*$M$7)/A22taxstdlife))</f>
        <v>0</v>
      </c>
      <c r="BI761" s="161">
        <f>IF(A22taxstdlife="n/a","n/a",IF(BI$3&gt;(A22taxstdlife+$E761),((Input!$M$164+Input!$M$130)*$M$7)-SUM($M761:BH761),((Input!$M$164+Input!$M$130)*$M$7)/A22taxstdlife))</f>
        <v>0</v>
      </c>
      <c r="BJ761" s="19"/>
      <c r="BK761" s="19"/>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s="5" customFormat="1" hidden="1" outlineLevel="2" x14ac:dyDescent="0.2">
      <c r="A762" s="19"/>
      <c r="B762" s="19"/>
      <c r="C762" s="35"/>
      <c r="D762" s="469"/>
      <c r="E762" s="281">
        <v>8</v>
      </c>
      <c r="F762" s="37"/>
      <c r="G762" s="305"/>
      <c r="H762" s="307"/>
      <c r="I762" s="307"/>
      <c r="J762" s="307"/>
      <c r="K762" s="307"/>
      <c r="L762" s="307"/>
      <c r="M762" s="307"/>
      <c r="N762" s="306"/>
      <c r="O762" s="161">
        <f>IF(A22taxstdlife="n/a","n/a",IF(O$3&gt;(A22taxstdlife+$E762),((Input!$N$164+Input!$N$130)*$N$7)-SUM($N762:N762),((Input!$N$164+Input!$N$130)*$N$7)/A22taxstdlife))</f>
        <v>0</v>
      </c>
      <c r="P762" s="161">
        <f>IF(A22taxstdlife="n/a","n/a",IF(P$3&gt;(A22taxstdlife+$E762),((Input!$N$164+Input!$N$130)*$N$7)-SUM($N762:O762),((Input!$N$164+Input!$N$130)*$N$7)/A22taxstdlife))</f>
        <v>0</v>
      </c>
      <c r="Q762" s="161">
        <f>IF(A22taxstdlife="n/a","n/a",IF(Q$3&gt;(A22taxstdlife+$E762),((Input!$N$164+Input!$N$130)*$N$7)-SUM($N762:P762),((Input!$N$164+Input!$N$130)*$N$7)/A22taxstdlife))</f>
        <v>0</v>
      </c>
      <c r="R762" s="161">
        <f>IF(A22taxstdlife="n/a","n/a",IF(R$3&gt;(A22taxstdlife+$E762),((Input!$N$164+Input!$N$130)*$N$7)-SUM($N762:Q762),((Input!$N$164+Input!$N$130)*$N$7)/A22taxstdlife))</f>
        <v>0</v>
      </c>
      <c r="S762" s="161">
        <f>IF(A22taxstdlife="n/a","n/a",IF(S$3&gt;(A22taxstdlife+$E762),((Input!$N$164+Input!$N$130)*$N$7)-SUM($N762:R762),((Input!$N$164+Input!$N$130)*$N$7)/A22taxstdlife))</f>
        <v>0</v>
      </c>
      <c r="T762" s="161">
        <f>IF(A22taxstdlife="n/a","n/a",IF(T$3&gt;(A22taxstdlife+$E762),((Input!$N$164+Input!$N$130)*$N$7)-SUM($N762:S762),((Input!$N$164+Input!$N$130)*$N$7)/A22taxstdlife))</f>
        <v>0</v>
      </c>
      <c r="U762" s="161">
        <f>IF(A22taxstdlife="n/a","n/a",IF(U$3&gt;(A22taxstdlife+$E762),((Input!$N$164+Input!$N$130)*$N$7)-SUM($N762:T762),((Input!$N$164+Input!$N$130)*$N$7)/A22taxstdlife))</f>
        <v>0</v>
      </c>
      <c r="V762" s="161">
        <f>IF(A22taxstdlife="n/a","n/a",IF(V$3&gt;(A22taxstdlife+$E762),((Input!$N$164+Input!$N$130)*$N$7)-SUM($N762:U762),((Input!$N$164+Input!$N$130)*$N$7)/A22taxstdlife))</f>
        <v>0</v>
      </c>
      <c r="W762" s="161">
        <f>IF(A22taxstdlife="n/a","n/a",IF(W$3&gt;(A22taxstdlife+$E762),((Input!$N$164+Input!$N$130)*$N$7)-SUM($N762:V762),((Input!$N$164+Input!$N$130)*$N$7)/A22taxstdlife))</f>
        <v>0</v>
      </c>
      <c r="X762" s="161">
        <f>IF(A22taxstdlife="n/a","n/a",IF(X$3&gt;(A22taxstdlife+$E762),((Input!$N$164+Input!$N$130)*$N$7)-SUM($N762:W762),((Input!$N$164+Input!$N$130)*$N$7)/A22taxstdlife))</f>
        <v>0</v>
      </c>
      <c r="Y762" s="161">
        <f>IF(A22taxstdlife="n/a","n/a",IF(Y$3&gt;(A22taxstdlife+$E762),((Input!$N$164+Input!$N$130)*$N$7)-SUM($N762:X762),((Input!$N$164+Input!$N$130)*$N$7)/A22taxstdlife))</f>
        <v>0</v>
      </c>
      <c r="Z762" s="161">
        <f>IF(A22taxstdlife="n/a","n/a",IF(Z$3&gt;(A22taxstdlife+$E762),((Input!$N$164+Input!$N$130)*$N$7)-SUM($N762:Y762),((Input!$N$164+Input!$N$130)*$N$7)/A22taxstdlife))</f>
        <v>0</v>
      </c>
      <c r="AA762" s="161">
        <f>IF(A22taxstdlife="n/a","n/a",IF(AA$3&gt;(A22taxstdlife+$E762),((Input!$N$164+Input!$N$130)*$N$7)-SUM($N762:Z762),((Input!$N$164+Input!$N$130)*$N$7)/A22taxstdlife))</f>
        <v>0</v>
      </c>
      <c r="AB762" s="161">
        <f>IF(A22taxstdlife="n/a","n/a",IF(AB$3&gt;(A22taxstdlife+$E762),((Input!$N$164+Input!$N$130)*$N$7)-SUM($N762:AA762),((Input!$N$164+Input!$N$130)*$N$7)/A22taxstdlife))</f>
        <v>0</v>
      </c>
      <c r="AC762" s="161">
        <f>IF(A22taxstdlife="n/a","n/a",IF(AC$3&gt;(A22taxstdlife+$E762),((Input!$N$164+Input!$N$130)*$N$7)-SUM($N762:AB762),((Input!$N$164+Input!$N$130)*$N$7)/A22taxstdlife))</f>
        <v>0</v>
      </c>
      <c r="AD762" s="161">
        <f>IF(A22taxstdlife="n/a","n/a",IF(AD$3&gt;(A22taxstdlife+$E762),((Input!$N$164+Input!$N$130)*$N$7)-SUM($N762:AC762),((Input!$N$164+Input!$N$130)*$N$7)/A22taxstdlife))</f>
        <v>0</v>
      </c>
      <c r="AE762" s="161">
        <f>IF(A22taxstdlife="n/a","n/a",IF(AE$3&gt;(A22taxstdlife+$E762),((Input!$N$164+Input!$N$130)*$N$7)-SUM($N762:AD762),((Input!$N$164+Input!$N$130)*$N$7)/A22taxstdlife))</f>
        <v>0</v>
      </c>
      <c r="AF762" s="161">
        <f>IF(A22taxstdlife="n/a","n/a",IF(AF$3&gt;(A22taxstdlife+$E762),((Input!$N$164+Input!$N$130)*$N$7)-SUM($N762:AE762),((Input!$N$164+Input!$N$130)*$N$7)/A22taxstdlife))</f>
        <v>0</v>
      </c>
      <c r="AG762" s="161">
        <f>IF(A22taxstdlife="n/a","n/a",IF(AG$3&gt;(A22taxstdlife+$E762),((Input!$N$164+Input!$N$130)*$N$7)-SUM($N762:AF762),((Input!$N$164+Input!$N$130)*$N$7)/A22taxstdlife))</f>
        <v>0</v>
      </c>
      <c r="AH762" s="161">
        <f>IF(A22taxstdlife="n/a","n/a",IF(AH$3&gt;(A22taxstdlife+$E762),((Input!$N$164+Input!$N$130)*$N$7)-SUM($N762:AG762),((Input!$N$164+Input!$N$130)*$N$7)/A22taxstdlife))</f>
        <v>0</v>
      </c>
      <c r="AI762" s="161">
        <f>IF(A22taxstdlife="n/a","n/a",IF(AI$3&gt;(A22taxstdlife+$E762),((Input!$N$164+Input!$N$130)*$N$7)-SUM($N762:AH762),((Input!$N$164+Input!$N$130)*$N$7)/A22taxstdlife))</f>
        <v>0</v>
      </c>
      <c r="AJ762" s="161">
        <f>IF(A22taxstdlife="n/a","n/a",IF(AJ$3&gt;(A22taxstdlife+$E762),((Input!$N$164+Input!$N$130)*$N$7)-SUM($N762:AI762),((Input!$N$164+Input!$N$130)*$N$7)/A22taxstdlife))</f>
        <v>0</v>
      </c>
      <c r="AK762" s="161">
        <f>IF(A22taxstdlife="n/a","n/a",IF(AK$3&gt;(A22taxstdlife+$E762),((Input!$N$164+Input!$N$130)*$N$7)-SUM($N762:AJ762),((Input!$N$164+Input!$N$130)*$N$7)/A22taxstdlife))</f>
        <v>0</v>
      </c>
      <c r="AL762" s="161">
        <f>IF(A22taxstdlife="n/a","n/a",IF(AL$3&gt;(A22taxstdlife+$E762),((Input!$N$164+Input!$N$130)*$N$7)-SUM($N762:AK762),((Input!$N$164+Input!$N$130)*$N$7)/A22taxstdlife))</f>
        <v>0</v>
      </c>
      <c r="AM762" s="161">
        <f>IF(A22taxstdlife="n/a","n/a",IF(AM$3&gt;(A22taxstdlife+$E762),((Input!$N$164+Input!$N$130)*$N$7)-SUM($N762:AL762),((Input!$N$164+Input!$N$130)*$N$7)/A22taxstdlife))</f>
        <v>0</v>
      </c>
      <c r="AN762" s="161">
        <f>IF(A22taxstdlife="n/a","n/a",IF(AN$3&gt;(A22taxstdlife+$E762),((Input!$N$164+Input!$N$130)*$N$7)-SUM($N762:AM762),((Input!$N$164+Input!$N$130)*$N$7)/A22taxstdlife))</f>
        <v>0</v>
      </c>
      <c r="AO762" s="161">
        <f>IF(A22taxstdlife="n/a","n/a",IF(AO$3&gt;(A22taxstdlife+$E762),((Input!$N$164+Input!$N$130)*$N$7)-SUM($N762:AN762),((Input!$N$164+Input!$N$130)*$N$7)/A22taxstdlife))</f>
        <v>0</v>
      </c>
      <c r="AP762" s="161">
        <f>IF(A22taxstdlife="n/a","n/a",IF(AP$3&gt;(A22taxstdlife+$E762),((Input!$N$164+Input!$N$130)*$N$7)-SUM($N762:AO762),((Input!$N$164+Input!$N$130)*$N$7)/A22taxstdlife))</f>
        <v>0</v>
      </c>
      <c r="AQ762" s="161">
        <f>IF(A22taxstdlife="n/a","n/a",IF(AQ$3&gt;(A22taxstdlife+$E762),((Input!$N$164+Input!$N$130)*$N$7)-SUM($N762:AP762),((Input!$N$164+Input!$N$130)*$N$7)/A22taxstdlife))</f>
        <v>0</v>
      </c>
      <c r="AR762" s="161">
        <f>IF(A22taxstdlife="n/a","n/a",IF(AR$3&gt;(A22taxstdlife+$E762),((Input!$N$164+Input!$N$130)*$N$7)-SUM($N762:AQ762),((Input!$N$164+Input!$N$130)*$N$7)/A22taxstdlife))</f>
        <v>0</v>
      </c>
      <c r="AS762" s="161">
        <f>IF(A22taxstdlife="n/a","n/a",IF(AS$3&gt;(A22taxstdlife+$E762),((Input!$N$164+Input!$N$130)*$N$7)-SUM($N762:AR762),((Input!$N$164+Input!$N$130)*$N$7)/A22taxstdlife))</f>
        <v>0</v>
      </c>
      <c r="AT762" s="161">
        <f>IF(A22taxstdlife="n/a","n/a",IF(AT$3&gt;(A22taxstdlife+$E762),((Input!$N$164+Input!$N$130)*$N$7)-SUM($N762:AS762),((Input!$N$164+Input!$N$130)*$N$7)/A22taxstdlife))</f>
        <v>0</v>
      </c>
      <c r="AU762" s="161">
        <f>IF(A22taxstdlife="n/a","n/a",IF(AU$3&gt;(A22taxstdlife+$E762),((Input!$N$164+Input!$N$130)*$N$7)-SUM($N762:AT762),((Input!$N$164+Input!$N$130)*$N$7)/A22taxstdlife))</f>
        <v>0</v>
      </c>
      <c r="AV762" s="161">
        <f>IF(A22taxstdlife="n/a","n/a",IF(AV$3&gt;(A22taxstdlife+$E762),((Input!$N$164+Input!$N$130)*$N$7)-SUM($N762:AU762),((Input!$N$164+Input!$N$130)*$N$7)/A22taxstdlife))</f>
        <v>0</v>
      </c>
      <c r="AW762" s="161">
        <f>IF(A22taxstdlife="n/a","n/a",IF(AW$3&gt;(A22taxstdlife+$E762),((Input!$N$164+Input!$N$130)*$N$7)-SUM($N762:AV762),((Input!$N$164+Input!$N$130)*$N$7)/A22taxstdlife))</f>
        <v>0</v>
      </c>
      <c r="AX762" s="161">
        <f>IF(A22taxstdlife="n/a","n/a",IF(AX$3&gt;(A22taxstdlife+$E762),((Input!$N$164+Input!$N$130)*$N$7)-SUM($N762:AW762),((Input!$N$164+Input!$N$130)*$N$7)/A22taxstdlife))</f>
        <v>0</v>
      </c>
      <c r="AY762" s="161">
        <f>IF(A22taxstdlife="n/a","n/a",IF(AY$3&gt;(A22taxstdlife+$E762),((Input!$N$164+Input!$N$130)*$N$7)-SUM($N762:AX762),((Input!$N$164+Input!$N$130)*$N$7)/A22taxstdlife))</f>
        <v>0</v>
      </c>
      <c r="AZ762" s="161">
        <f>IF(A22taxstdlife="n/a","n/a",IF(AZ$3&gt;(A22taxstdlife+$E762),((Input!$N$164+Input!$N$130)*$N$7)-SUM($N762:AY762),((Input!$N$164+Input!$N$130)*$N$7)/A22taxstdlife))</f>
        <v>0</v>
      </c>
      <c r="BA762" s="161">
        <f>IF(A22taxstdlife="n/a","n/a",IF(BA$3&gt;(A22taxstdlife+$E762),((Input!$N$164+Input!$N$130)*$N$7)-SUM($N762:AZ762),((Input!$N$164+Input!$N$130)*$N$7)/A22taxstdlife))</f>
        <v>0</v>
      </c>
      <c r="BB762" s="161">
        <f>IF(A22taxstdlife="n/a","n/a",IF(BB$3&gt;(A22taxstdlife+$E762),((Input!$N$164+Input!$N$130)*$N$7)-SUM($N762:BA762),((Input!$N$164+Input!$N$130)*$N$7)/A22taxstdlife))</f>
        <v>0</v>
      </c>
      <c r="BC762" s="161">
        <f>IF(A22taxstdlife="n/a","n/a",IF(BC$3&gt;(A22taxstdlife+$E762),((Input!$N$164+Input!$N$130)*$N$7)-SUM($N762:BB762),((Input!$N$164+Input!$N$130)*$N$7)/A22taxstdlife))</f>
        <v>0</v>
      </c>
      <c r="BD762" s="161">
        <f>IF(A22taxstdlife="n/a","n/a",IF(BD$3&gt;(A22taxstdlife+$E762),((Input!$N$164+Input!$N$130)*$N$7)-SUM($N762:BC762),((Input!$N$164+Input!$N$130)*$N$7)/A22taxstdlife))</f>
        <v>0</v>
      </c>
      <c r="BE762" s="161">
        <f>IF(A22taxstdlife="n/a","n/a",IF(BE$3&gt;(A22taxstdlife+$E762),((Input!$N$164+Input!$N$130)*$N$7)-SUM($N762:BD762),((Input!$N$164+Input!$N$130)*$N$7)/A22taxstdlife))</f>
        <v>0</v>
      </c>
      <c r="BF762" s="161">
        <f>IF(A22taxstdlife="n/a","n/a",IF(BF$3&gt;(A22taxstdlife+$E762),((Input!$N$164+Input!$N$130)*$N$7)-SUM($N762:BE762),((Input!$N$164+Input!$N$130)*$N$7)/A22taxstdlife))</f>
        <v>0</v>
      </c>
      <c r="BG762" s="161">
        <f>IF(A22taxstdlife="n/a","n/a",IF(BG$3&gt;(A22taxstdlife+$E762),((Input!$N$164+Input!$N$130)*$N$7)-SUM($N762:BF762),((Input!$N$164+Input!$N$130)*$N$7)/A22taxstdlife))</f>
        <v>0</v>
      </c>
      <c r="BH762" s="161">
        <f>IF(A22taxstdlife="n/a","n/a",IF(BH$3&gt;(A22taxstdlife+$E762),((Input!$N$164+Input!$N$130)*$N$7)-SUM($N762:BG762),((Input!$N$164+Input!$N$130)*$N$7)/A22taxstdlife))</f>
        <v>0</v>
      </c>
      <c r="BI762" s="161">
        <f>IF(A22taxstdlife="n/a","n/a",IF(BI$3&gt;(A22taxstdlife+$E762),((Input!$N$164+Input!$N$130)*$N$7)-SUM($N762:BH762),((Input!$N$164+Input!$N$130)*$N$7)/A22taxstdlife))</f>
        <v>0</v>
      </c>
      <c r="BJ762" s="19"/>
      <c r="BK762" s="19"/>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s="5" customFormat="1" hidden="1" outlineLevel="2" x14ac:dyDescent="0.2">
      <c r="A763" s="19"/>
      <c r="B763" s="19"/>
      <c r="C763" s="35"/>
      <c r="D763" s="469"/>
      <c r="E763" s="281">
        <v>9</v>
      </c>
      <c r="F763" s="37"/>
      <c r="G763" s="305"/>
      <c r="H763" s="307"/>
      <c r="I763" s="307"/>
      <c r="J763" s="307"/>
      <c r="K763" s="307"/>
      <c r="L763" s="307"/>
      <c r="M763" s="307"/>
      <c r="N763" s="307"/>
      <c r="O763" s="306"/>
      <c r="P763" s="161">
        <f>IF(A22taxstdlife="n/a","n/a",IF(P$3&gt;(A22taxstdlife+$E763),((Input!$O$164+Input!$O$130)*$O$7)-SUM($O763:O763),((Input!$O$164+Input!$O$130)*$O$7)/A22taxstdlife))</f>
        <v>0</v>
      </c>
      <c r="Q763" s="161">
        <f>IF(A22taxstdlife="n/a","n/a",IF(Q$3&gt;(A22taxstdlife+$E763),((Input!$O$164+Input!$O$130)*$O$7)-SUM($O763:P763),((Input!$O$164+Input!$O$130)*$O$7)/A22taxstdlife))</f>
        <v>0</v>
      </c>
      <c r="R763" s="161">
        <f>IF(A22taxstdlife="n/a","n/a",IF(R$3&gt;(A22taxstdlife+$E763),((Input!$O$164+Input!$O$130)*$O$7)-SUM($O763:Q763),((Input!$O$164+Input!$O$130)*$O$7)/A22taxstdlife))</f>
        <v>0</v>
      </c>
      <c r="S763" s="161">
        <f>IF(A22taxstdlife="n/a","n/a",IF(S$3&gt;(A22taxstdlife+$E763),((Input!$O$164+Input!$O$130)*$O$7)-SUM($O763:R763),((Input!$O$164+Input!$O$130)*$O$7)/A22taxstdlife))</f>
        <v>0</v>
      </c>
      <c r="T763" s="161">
        <f>IF(A22taxstdlife="n/a","n/a",IF(T$3&gt;(A22taxstdlife+$E763),((Input!$O$164+Input!$O$130)*$O$7)-SUM($O763:S763),((Input!$O$164+Input!$O$130)*$O$7)/A22taxstdlife))</f>
        <v>0</v>
      </c>
      <c r="U763" s="161">
        <f>IF(A22taxstdlife="n/a","n/a",IF(U$3&gt;(A22taxstdlife+$E763),((Input!$O$164+Input!$O$130)*$O$7)-SUM($O763:T763),((Input!$O$164+Input!$O$130)*$O$7)/A22taxstdlife))</f>
        <v>0</v>
      </c>
      <c r="V763" s="161">
        <f>IF(A22taxstdlife="n/a","n/a",IF(V$3&gt;(A22taxstdlife+$E763),((Input!$O$164+Input!$O$130)*$O$7)-SUM($O763:U763),((Input!$O$164+Input!$O$130)*$O$7)/A22taxstdlife))</f>
        <v>0</v>
      </c>
      <c r="W763" s="161">
        <f>IF(A22taxstdlife="n/a","n/a",IF(W$3&gt;(A22taxstdlife+$E763),((Input!$O$164+Input!$O$130)*$O$7)-SUM($O763:V763),((Input!$O$164+Input!$O$130)*$O$7)/A22taxstdlife))</f>
        <v>0</v>
      </c>
      <c r="X763" s="161">
        <f>IF(A22taxstdlife="n/a","n/a",IF(X$3&gt;(A22taxstdlife+$E763),((Input!$O$164+Input!$O$130)*$O$7)-SUM($O763:W763),((Input!$O$164+Input!$O$130)*$O$7)/A22taxstdlife))</f>
        <v>0</v>
      </c>
      <c r="Y763" s="161">
        <f>IF(A22taxstdlife="n/a","n/a",IF(Y$3&gt;(A22taxstdlife+$E763),((Input!$O$164+Input!$O$130)*$O$7)-SUM($O763:X763),((Input!$O$164+Input!$O$130)*$O$7)/A22taxstdlife))</f>
        <v>0</v>
      </c>
      <c r="Z763" s="161">
        <f>IF(A22taxstdlife="n/a","n/a",IF(Z$3&gt;(A22taxstdlife+$E763),((Input!$O$164+Input!$O$130)*$O$7)-SUM($O763:Y763),((Input!$O$164+Input!$O$130)*$O$7)/A22taxstdlife))</f>
        <v>0</v>
      </c>
      <c r="AA763" s="161">
        <f>IF(A22taxstdlife="n/a","n/a",IF(AA$3&gt;(A22taxstdlife+$E763),((Input!$O$164+Input!$O$130)*$O$7)-SUM($O763:Z763),((Input!$O$164+Input!$O$130)*$O$7)/A22taxstdlife))</f>
        <v>0</v>
      </c>
      <c r="AB763" s="161">
        <f>IF(A22taxstdlife="n/a","n/a",IF(AB$3&gt;(A22taxstdlife+$E763),((Input!$O$164+Input!$O$130)*$O$7)-SUM($O763:AA763),((Input!$O$164+Input!$O$130)*$O$7)/A22taxstdlife))</f>
        <v>0</v>
      </c>
      <c r="AC763" s="161">
        <f>IF(A22taxstdlife="n/a","n/a",IF(AC$3&gt;(A22taxstdlife+$E763),((Input!$O$164+Input!$O$130)*$O$7)-SUM($O763:AB763),((Input!$O$164+Input!$O$130)*$O$7)/A22taxstdlife))</f>
        <v>0</v>
      </c>
      <c r="AD763" s="161">
        <f>IF(A22taxstdlife="n/a","n/a",IF(AD$3&gt;(A22taxstdlife+$E763),((Input!$O$164+Input!$O$130)*$O$7)-SUM($O763:AC763),((Input!$O$164+Input!$O$130)*$O$7)/A22taxstdlife))</f>
        <v>0</v>
      </c>
      <c r="AE763" s="161">
        <f>IF(A22taxstdlife="n/a","n/a",IF(AE$3&gt;(A22taxstdlife+$E763),((Input!$O$164+Input!$O$130)*$O$7)-SUM($O763:AD763),((Input!$O$164+Input!$O$130)*$O$7)/A22taxstdlife))</f>
        <v>0</v>
      </c>
      <c r="AF763" s="161">
        <f>IF(A22taxstdlife="n/a","n/a",IF(AF$3&gt;(A22taxstdlife+$E763),((Input!$O$164+Input!$O$130)*$O$7)-SUM($O763:AE763),((Input!$O$164+Input!$O$130)*$O$7)/A22taxstdlife))</f>
        <v>0</v>
      </c>
      <c r="AG763" s="161">
        <f>IF(A22taxstdlife="n/a","n/a",IF(AG$3&gt;(A22taxstdlife+$E763),((Input!$O$164+Input!$O$130)*$O$7)-SUM($O763:AF763),((Input!$O$164+Input!$O$130)*$O$7)/A22taxstdlife))</f>
        <v>0</v>
      </c>
      <c r="AH763" s="161">
        <f>IF(A22taxstdlife="n/a","n/a",IF(AH$3&gt;(A22taxstdlife+$E763),((Input!$O$164+Input!$O$130)*$O$7)-SUM($O763:AG763),((Input!$O$164+Input!$O$130)*$O$7)/A22taxstdlife))</f>
        <v>0</v>
      </c>
      <c r="AI763" s="161">
        <f>IF(A22taxstdlife="n/a","n/a",IF(AI$3&gt;(A22taxstdlife+$E763),((Input!$O$164+Input!$O$130)*$O$7)-SUM($O763:AH763),((Input!$O$164+Input!$O$130)*$O$7)/A22taxstdlife))</f>
        <v>0</v>
      </c>
      <c r="AJ763" s="161">
        <f>IF(A22taxstdlife="n/a","n/a",IF(AJ$3&gt;(A22taxstdlife+$E763),((Input!$O$164+Input!$O$130)*$O$7)-SUM($O763:AI763),((Input!$O$164+Input!$O$130)*$O$7)/A22taxstdlife))</f>
        <v>0</v>
      </c>
      <c r="AK763" s="161">
        <f>IF(A22taxstdlife="n/a","n/a",IF(AK$3&gt;(A22taxstdlife+$E763),((Input!$O$164+Input!$O$130)*$O$7)-SUM($O763:AJ763),((Input!$O$164+Input!$O$130)*$O$7)/A22taxstdlife))</f>
        <v>0</v>
      </c>
      <c r="AL763" s="161">
        <f>IF(A22taxstdlife="n/a","n/a",IF(AL$3&gt;(A22taxstdlife+$E763),((Input!$O$164+Input!$O$130)*$O$7)-SUM($O763:AK763),((Input!$O$164+Input!$O$130)*$O$7)/A22taxstdlife))</f>
        <v>0</v>
      </c>
      <c r="AM763" s="161">
        <f>IF(A22taxstdlife="n/a","n/a",IF(AM$3&gt;(A22taxstdlife+$E763),((Input!$O$164+Input!$O$130)*$O$7)-SUM($O763:AL763),((Input!$O$164+Input!$O$130)*$O$7)/A22taxstdlife))</f>
        <v>0</v>
      </c>
      <c r="AN763" s="161">
        <f>IF(A22taxstdlife="n/a","n/a",IF(AN$3&gt;(A22taxstdlife+$E763),((Input!$O$164+Input!$O$130)*$O$7)-SUM($O763:AM763),((Input!$O$164+Input!$O$130)*$O$7)/A22taxstdlife))</f>
        <v>0</v>
      </c>
      <c r="AO763" s="161">
        <f>IF(A22taxstdlife="n/a","n/a",IF(AO$3&gt;(A22taxstdlife+$E763),((Input!$O$164+Input!$O$130)*$O$7)-SUM($O763:AN763),((Input!$O$164+Input!$O$130)*$O$7)/A22taxstdlife))</f>
        <v>0</v>
      </c>
      <c r="AP763" s="161">
        <f>IF(A22taxstdlife="n/a","n/a",IF(AP$3&gt;(A22taxstdlife+$E763),((Input!$O$164+Input!$O$130)*$O$7)-SUM($O763:AO763),((Input!$O$164+Input!$O$130)*$O$7)/A22taxstdlife))</f>
        <v>0</v>
      </c>
      <c r="AQ763" s="161">
        <f>IF(A22taxstdlife="n/a","n/a",IF(AQ$3&gt;(A22taxstdlife+$E763),((Input!$O$164+Input!$O$130)*$O$7)-SUM($O763:AP763),((Input!$O$164+Input!$O$130)*$O$7)/A22taxstdlife))</f>
        <v>0</v>
      </c>
      <c r="AR763" s="161">
        <f>IF(A22taxstdlife="n/a","n/a",IF(AR$3&gt;(A22taxstdlife+$E763),((Input!$O$164+Input!$O$130)*$O$7)-SUM($O763:AQ763),((Input!$O$164+Input!$O$130)*$O$7)/A22taxstdlife))</f>
        <v>0</v>
      </c>
      <c r="AS763" s="161">
        <f>IF(A22taxstdlife="n/a","n/a",IF(AS$3&gt;(A22taxstdlife+$E763),((Input!$O$164+Input!$O$130)*$O$7)-SUM($O763:AR763),((Input!$O$164+Input!$O$130)*$O$7)/A22taxstdlife))</f>
        <v>0</v>
      </c>
      <c r="AT763" s="161">
        <f>IF(A22taxstdlife="n/a","n/a",IF(AT$3&gt;(A22taxstdlife+$E763),((Input!$O$164+Input!$O$130)*$O$7)-SUM($O763:AS763),((Input!$O$164+Input!$O$130)*$O$7)/A22taxstdlife))</f>
        <v>0</v>
      </c>
      <c r="AU763" s="161">
        <f>IF(A22taxstdlife="n/a","n/a",IF(AU$3&gt;(A22taxstdlife+$E763),((Input!$O$164+Input!$O$130)*$O$7)-SUM($O763:AT763),((Input!$O$164+Input!$O$130)*$O$7)/A22taxstdlife))</f>
        <v>0</v>
      </c>
      <c r="AV763" s="161">
        <f>IF(A22taxstdlife="n/a","n/a",IF(AV$3&gt;(A22taxstdlife+$E763),((Input!$O$164+Input!$O$130)*$O$7)-SUM($O763:AU763),((Input!$O$164+Input!$O$130)*$O$7)/A22taxstdlife))</f>
        <v>0</v>
      </c>
      <c r="AW763" s="161">
        <f>IF(A22taxstdlife="n/a","n/a",IF(AW$3&gt;(A22taxstdlife+$E763),((Input!$O$164+Input!$O$130)*$O$7)-SUM($O763:AV763),((Input!$O$164+Input!$O$130)*$O$7)/A22taxstdlife))</f>
        <v>0</v>
      </c>
      <c r="AX763" s="161">
        <f>IF(A22taxstdlife="n/a","n/a",IF(AX$3&gt;(A22taxstdlife+$E763),((Input!$O$164+Input!$O$130)*$O$7)-SUM($O763:AW763),((Input!$O$164+Input!$O$130)*$O$7)/A22taxstdlife))</f>
        <v>0</v>
      </c>
      <c r="AY763" s="161">
        <f>IF(A22taxstdlife="n/a","n/a",IF(AY$3&gt;(A22taxstdlife+$E763),((Input!$O$164+Input!$O$130)*$O$7)-SUM($O763:AX763),((Input!$O$164+Input!$O$130)*$O$7)/A22taxstdlife))</f>
        <v>0</v>
      </c>
      <c r="AZ763" s="161">
        <f>IF(A22taxstdlife="n/a","n/a",IF(AZ$3&gt;(A22taxstdlife+$E763),((Input!$O$164+Input!$O$130)*$O$7)-SUM($O763:AY763),((Input!$O$164+Input!$O$130)*$O$7)/A22taxstdlife))</f>
        <v>0</v>
      </c>
      <c r="BA763" s="161">
        <f>IF(A22taxstdlife="n/a","n/a",IF(BA$3&gt;(A22taxstdlife+$E763),((Input!$O$164+Input!$O$130)*$O$7)-SUM($O763:AZ763),((Input!$O$164+Input!$O$130)*$O$7)/A22taxstdlife))</f>
        <v>0</v>
      </c>
      <c r="BB763" s="161">
        <f>IF(A22taxstdlife="n/a","n/a",IF(BB$3&gt;(A22taxstdlife+$E763),((Input!$O$164+Input!$O$130)*$O$7)-SUM($O763:BA763),((Input!$O$164+Input!$O$130)*$O$7)/A22taxstdlife))</f>
        <v>0</v>
      </c>
      <c r="BC763" s="161">
        <f>IF(A22taxstdlife="n/a","n/a",IF(BC$3&gt;(A22taxstdlife+$E763),((Input!$O$164+Input!$O$130)*$O$7)-SUM($O763:BB763),((Input!$O$164+Input!$O$130)*$O$7)/A22taxstdlife))</f>
        <v>0</v>
      </c>
      <c r="BD763" s="161">
        <f>IF(A22taxstdlife="n/a","n/a",IF(BD$3&gt;(A22taxstdlife+$E763),((Input!$O$164+Input!$O$130)*$O$7)-SUM($O763:BC763),((Input!$O$164+Input!$O$130)*$O$7)/A22taxstdlife))</f>
        <v>0</v>
      </c>
      <c r="BE763" s="161">
        <f>IF(A22taxstdlife="n/a","n/a",IF(BE$3&gt;(A22taxstdlife+$E763),((Input!$O$164+Input!$O$130)*$O$7)-SUM($O763:BD763),((Input!$O$164+Input!$O$130)*$O$7)/A22taxstdlife))</f>
        <v>0</v>
      </c>
      <c r="BF763" s="161">
        <f>IF(A22taxstdlife="n/a","n/a",IF(BF$3&gt;(A22taxstdlife+$E763),((Input!$O$164+Input!$O$130)*$O$7)-SUM($O763:BE763),((Input!$O$164+Input!$O$130)*$O$7)/A22taxstdlife))</f>
        <v>0</v>
      </c>
      <c r="BG763" s="161">
        <f>IF(A22taxstdlife="n/a","n/a",IF(BG$3&gt;(A22taxstdlife+$E763),((Input!$O$164+Input!$O$130)*$O$7)-SUM($O763:BF763),((Input!$O$164+Input!$O$130)*$O$7)/A22taxstdlife))</f>
        <v>0</v>
      </c>
      <c r="BH763" s="161">
        <f>IF(A22taxstdlife="n/a","n/a",IF(BH$3&gt;(A22taxstdlife+$E763),((Input!$O$164+Input!$O$130)*$O$7)-SUM($O763:BG763),((Input!$O$164+Input!$O$130)*$O$7)/A22taxstdlife))</f>
        <v>0</v>
      </c>
      <c r="BI763" s="161">
        <f>IF(A22taxstdlife="n/a","n/a",IF(BI$3&gt;(A22taxstdlife+$E763),((Input!$O$164+Input!$O$130)*$O$7)-SUM($O763:BH763),((Input!$O$164+Input!$O$130)*$O$7)/A22taxstdlife))</f>
        <v>0</v>
      </c>
      <c r="BJ763" s="19"/>
      <c r="BK763" s="19"/>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s="5" customFormat="1" hidden="1" outlineLevel="2" x14ac:dyDescent="0.2">
      <c r="A764" s="19"/>
      <c r="B764" s="19"/>
      <c r="C764" s="35"/>
      <c r="D764" s="469"/>
      <c r="E764" s="282">
        <v>10</v>
      </c>
      <c r="F764" s="37"/>
      <c r="G764" s="305"/>
      <c r="H764" s="307"/>
      <c r="I764" s="307"/>
      <c r="J764" s="307"/>
      <c r="K764" s="307"/>
      <c r="L764" s="307"/>
      <c r="M764" s="307"/>
      <c r="N764" s="307"/>
      <c r="O764" s="307"/>
      <c r="P764" s="306"/>
      <c r="Q764" s="161">
        <f>IF(A22taxstdlife="n/a","n/a",IF(Q$3&gt;(A22taxstdlife+$E764),((Input!$P$164+Input!$P$130)*$P$7)-SUM($P764:P764),((Input!$P$164+Input!$P$130)*$P$7)/A22taxstdlife))</f>
        <v>0</v>
      </c>
      <c r="R764" s="161">
        <f>IF(A22taxstdlife="n/a","n/a",IF(R$3&gt;(A22taxstdlife+$E764),((Input!$P$164+Input!$P$130)*$P$7)-SUM($P764:Q764),((Input!$P$164+Input!$P$130)*$P$7)/A22taxstdlife))</f>
        <v>0</v>
      </c>
      <c r="S764" s="161">
        <f>IF(A22taxstdlife="n/a","n/a",IF(S$3&gt;(A22taxstdlife+$E764),((Input!$P$164+Input!$P$130)*$P$7)-SUM($P764:R764),((Input!$P$164+Input!$P$130)*$P$7)/A22taxstdlife))</f>
        <v>0</v>
      </c>
      <c r="T764" s="161">
        <f>IF(A22taxstdlife="n/a","n/a",IF(T$3&gt;(A22taxstdlife+$E764),((Input!$P$164+Input!$P$130)*$P$7)-SUM($P764:S764),((Input!$P$164+Input!$P$130)*$P$7)/A22taxstdlife))</f>
        <v>0</v>
      </c>
      <c r="U764" s="161">
        <f>IF(A22taxstdlife="n/a","n/a",IF(U$3&gt;(A22taxstdlife+$E764),((Input!$P$164+Input!$P$130)*$P$7)-SUM($P764:T764),((Input!$P$164+Input!$P$130)*$P$7)/A22taxstdlife))</f>
        <v>0</v>
      </c>
      <c r="V764" s="161">
        <f>IF(A22taxstdlife="n/a","n/a",IF(V$3&gt;(A22taxstdlife+$E764),((Input!$P$164+Input!$P$130)*$P$7)-SUM($P764:U764),((Input!$P$164+Input!$P$130)*$P$7)/A22taxstdlife))</f>
        <v>0</v>
      </c>
      <c r="W764" s="161">
        <f>IF(A22taxstdlife="n/a","n/a",IF(W$3&gt;(A22taxstdlife+$E764),((Input!$P$164+Input!$P$130)*$P$7)-SUM($P764:V764),((Input!$P$164+Input!$P$130)*$P$7)/A22taxstdlife))</f>
        <v>0</v>
      </c>
      <c r="X764" s="161">
        <f>IF(A22taxstdlife="n/a","n/a",IF(X$3&gt;(A22taxstdlife+$E764),((Input!$P$164+Input!$P$130)*$P$7)-SUM($P764:W764),((Input!$P$164+Input!$P$130)*$P$7)/A22taxstdlife))</f>
        <v>0</v>
      </c>
      <c r="Y764" s="161">
        <f>IF(A22taxstdlife="n/a","n/a",IF(Y$3&gt;(A22taxstdlife+$E764),((Input!$P$164+Input!$P$130)*$P$7)-SUM($P764:X764),((Input!$P$164+Input!$P$130)*$P$7)/A22taxstdlife))</f>
        <v>0</v>
      </c>
      <c r="Z764" s="161">
        <f>IF(A22taxstdlife="n/a","n/a",IF(Z$3&gt;(A22taxstdlife+$E764),((Input!$P$164+Input!$P$130)*$P$7)-SUM($P764:Y764),((Input!$P$164+Input!$P$130)*$P$7)/A22taxstdlife))</f>
        <v>0</v>
      </c>
      <c r="AA764" s="161">
        <f>IF(A22taxstdlife="n/a","n/a",IF(AA$3&gt;(A22taxstdlife+$E764),((Input!$P$164+Input!$P$130)*$P$7)-SUM($P764:Z764),((Input!$P$164+Input!$P$130)*$P$7)/A22taxstdlife))</f>
        <v>0</v>
      </c>
      <c r="AB764" s="161">
        <f>IF(A22taxstdlife="n/a","n/a",IF(AB$3&gt;(A22taxstdlife+$E764),((Input!$P$164+Input!$P$130)*$P$7)-SUM($P764:AA764),((Input!$P$164+Input!$P$130)*$P$7)/A22taxstdlife))</f>
        <v>0</v>
      </c>
      <c r="AC764" s="161">
        <f>IF(A22taxstdlife="n/a","n/a",IF(AC$3&gt;(A22taxstdlife+$E764),((Input!$P$164+Input!$P$130)*$P$7)-SUM($P764:AB764),((Input!$P$164+Input!$P$130)*$P$7)/A22taxstdlife))</f>
        <v>0</v>
      </c>
      <c r="AD764" s="161">
        <f>IF(A22taxstdlife="n/a","n/a",IF(AD$3&gt;(A22taxstdlife+$E764),((Input!$P$164+Input!$P$130)*$P$7)-SUM($P764:AC764),((Input!$P$164+Input!$P$130)*$P$7)/A22taxstdlife))</f>
        <v>0</v>
      </c>
      <c r="AE764" s="161">
        <f>IF(A22taxstdlife="n/a","n/a",IF(AE$3&gt;(A22taxstdlife+$E764),((Input!$P$164+Input!$P$130)*$P$7)-SUM($P764:AD764),((Input!$P$164+Input!$P$130)*$P$7)/A22taxstdlife))</f>
        <v>0</v>
      </c>
      <c r="AF764" s="161">
        <f>IF(A22taxstdlife="n/a","n/a",IF(AF$3&gt;(A22taxstdlife+$E764),((Input!$P$164+Input!$P$130)*$P$7)-SUM($P764:AE764),((Input!$P$164+Input!$P$130)*$P$7)/A22taxstdlife))</f>
        <v>0</v>
      </c>
      <c r="AG764" s="161">
        <f>IF(A22taxstdlife="n/a","n/a",IF(AG$3&gt;(A22taxstdlife+$E764),((Input!$P$164+Input!$P$130)*$P$7)-SUM($P764:AF764),((Input!$P$164+Input!$P$130)*$P$7)/A22taxstdlife))</f>
        <v>0</v>
      </c>
      <c r="AH764" s="161">
        <f>IF(A22taxstdlife="n/a","n/a",IF(AH$3&gt;(A22taxstdlife+$E764),((Input!$P$164+Input!$P$130)*$P$7)-SUM($P764:AG764),((Input!$P$164+Input!$P$130)*$P$7)/A22taxstdlife))</f>
        <v>0</v>
      </c>
      <c r="AI764" s="161">
        <f>IF(A22taxstdlife="n/a","n/a",IF(AI$3&gt;(A22taxstdlife+$E764),((Input!$P$164+Input!$P$130)*$P$7)-SUM($P764:AH764),((Input!$P$164+Input!$P$130)*$P$7)/A22taxstdlife))</f>
        <v>0</v>
      </c>
      <c r="AJ764" s="161">
        <f>IF(A22taxstdlife="n/a","n/a",IF(AJ$3&gt;(A22taxstdlife+$E764),((Input!$P$164+Input!$P$130)*$P$7)-SUM($P764:AI764),((Input!$P$164+Input!$P$130)*$P$7)/A22taxstdlife))</f>
        <v>0</v>
      </c>
      <c r="AK764" s="161">
        <f>IF(A22taxstdlife="n/a","n/a",IF(AK$3&gt;(A22taxstdlife+$E764),((Input!$P$164+Input!$P$130)*$P$7)-SUM($P764:AJ764),((Input!$P$164+Input!$P$130)*$P$7)/A22taxstdlife))</f>
        <v>0</v>
      </c>
      <c r="AL764" s="161">
        <f>IF(A22taxstdlife="n/a","n/a",IF(AL$3&gt;(A22taxstdlife+$E764),((Input!$P$164+Input!$P$130)*$P$7)-SUM($P764:AK764),((Input!$P$164+Input!$P$130)*$P$7)/A22taxstdlife))</f>
        <v>0</v>
      </c>
      <c r="AM764" s="161">
        <f>IF(A22taxstdlife="n/a","n/a",IF(AM$3&gt;(A22taxstdlife+$E764),((Input!$P$164+Input!$P$130)*$P$7)-SUM($P764:AL764),((Input!$P$164+Input!$P$130)*$P$7)/A22taxstdlife))</f>
        <v>0</v>
      </c>
      <c r="AN764" s="161">
        <f>IF(A22taxstdlife="n/a","n/a",IF(AN$3&gt;(A22taxstdlife+$E764),((Input!$P$164+Input!$P$130)*$P$7)-SUM($P764:AM764),((Input!$P$164+Input!$P$130)*$P$7)/A22taxstdlife))</f>
        <v>0</v>
      </c>
      <c r="AO764" s="161">
        <f>IF(A22taxstdlife="n/a","n/a",IF(AO$3&gt;(A22taxstdlife+$E764),((Input!$P$164+Input!$P$130)*$P$7)-SUM($P764:AN764),((Input!$P$164+Input!$P$130)*$P$7)/A22taxstdlife))</f>
        <v>0</v>
      </c>
      <c r="AP764" s="161">
        <f>IF(A22taxstdlife="n/a","n/a",IF(AP$3&gt;(A22taxstdlife+$E764),((Input!$P$164+Input!$P$130)*$P$7)-SUM($P764:AO764),((Input!$P$164+Input!$P$130)*$P$7)/A22taxstdlife))</f>
        <v>0</v>
      </c>
      <c r="AQ764" s="161">
        <f>IF(A22taxstdlife="n/a","n/a",IF(AQ$3&gt;(A22taxstdlife+$E764),((Input!$P$164+Input!$P$130)*$P$7)-SUM($P764:AP764),((Input!$P$164+Input!$P$130)*$P$7)/A22taxstdlife))</f>
        <v>0</v>
      </c>
      <c r="AR764" s="161">
        <f>IF(A22taxstdlife="n/a","n/a",IF(AR$3&gt;(A22taxstdlife+$E764),((Input!$P$164+Input!$P$130)*$P$7)-SUM($P764:AQ764),((Input!$P$164+Input!$P$130)*$P$7)/A22taxstdlife))</f>
        <v>0</v>
      </c>
      <c r="AS764" s="161">
        <f>IF(A22taxstdlife="n/a","n/a",IF(AS$3&gt;(A22taxstdlife+$E764),((Input!$P$164+Input!$P$130)*$P$7)-SUM($P764:AR764),((Input!$P$164+Input!$P$130)*$P$7)/A22taxstdlife))</f>
        <v>0</v>
      </c>
      <c r="AT764" s="161">
        <f>IF(A22taxstdlife="n/a","n/a",IF(AT$3&gt;(A22taxstdlife+$E764),((Input!$P$164+Input!$P$130)*$P$7)-SUM($P764:AS764),((Input!$P$164+Input!$P$130)*$P$7)/A22taxstdlife))</f>
        <v>0</v>
      </c>
      <c r="AU764" s="161">
        <f>IF(A22taxstdlife="n/a","n/a",IF(AU$3&gt;(A22taxstdlife+$E764),((Input!$P$164+Input!$P$130)*$P$7)-SUM($P764:AT764),((Input!$P$164+Input!$P$130)*$P$7)/A22taxstdlife))</f>
        <v>0</v>
      </c>
      <c r="AV764" s="161">
        <f>IF(A22taxstdlife="n/a","n/a",IF(AV$3&gt;(A22taxstdlife+$E764),((Input!$P$164+Input!$P$130)*$P$7)-SUM($P764:AU764),((Input!$P$164+Input!$P$130)*$P$7)/A22taxstdlife))</f>
        <v>0</v>
      </c>
      <c r="AW764" s="161">
        <f>IF(A22taxstdlife="n/a","n/a",IF(AW$3&gt;(A22taxstdlife+$E764),((Input!$P$164+Input!$P$130)*$P$7)-SUM($P764:AV764),((Input!$P$164+Input!$P$130)*$P$7)/A22taxstdlife))</f>
        <v>0</v>
      </c>
      <c r="AX764" s="161">
        <f>IF(A22taxstdlife="n/a","n/a",IF(AX$3&gt;(A22taxstdlife+$E764),((Input!$P$164+Input!$P$130)*$P$7)-SUM($P764:AW764),((Input!$P$164+Input!$P$130)*$P$7)/A22taxstdlife))</f>
        <v>0</v>
      </c>
      <c r="AY764" s="161">
        <f>IF(A22taxstdlife="n/a","n/a",IF(AY$3&gt;(A22taxstdlife+$E764),((Input!$P$164+Input!$P$130)*$P$7)-SUM($P764:AX764),((Input!$P$164+Input!$P$130)*$P$7)/A22taxstdlife))</f>
        <v>0</v>
      </c>
      <c r="AZ764" s="161">
        <f>IF(A22taxstdlife="n/a","n/a",IF(AZ$3&gt;(A22taxstdlife+$E764),((Input!$P$164+Input!$P$130)*$P$7)-SUM($P764:AY764),((Input!$P$164+Input!$P$130)*$P$7)/A22taxstdlife))</f>
        <v>0</v>
      </c>
      <c r="BA764" s="161">
        <f>IF(A22taxstdlife="n/a","n/a",IF(BA$3&gt;(A22taxstdlife+$E764),((Input!$P$164+Input!$P$130)*$P$7)-SUM($P764:AZ764),((Input!$P$164+Input!$P$130)*$P$7)/A22taxstdlife))</f>
        <v>0</v>
      </c>
      <c r="BB764" s="161">
        <f>IF(A22taxstdlife="n/a","n/a",IF(BB$3&gt;(A22taxstdlife+$E764),((Input!$P$164+Input!$P$130)*$P$7)-SUM($P764:BA764),((Input!$P$164+Input!$P$130)*$P$7)/A22taxstdlife))</f>
        <v>0</v>
      </c>
      <c r="BC764" s="161">
        <f>IF(A22taxstdlife="n/a","n/a",IF(BC$3&gt;(A22taxstdlife+$E764),((Input!$P$164+Input!$P$130)*$P$7)-SUM($P764:BB764),((Input!$P$164+Input!$P$130)*$P$7)/A22taxstdlife))</f>
        <v>0</v>
      </c>
      <c r="BD764" s="161">
        <f>IF(A22taxstdlife="n/a","n/a",IF(BD$3&gt;(A22taxstdlife+$E764),((Input!$P$164+Input!$P$130)*$P$7)-SUM($P764:BC764),((Input!$P$164+Input!$P$130)*$P$7)/A22taxstdlife))</f>
        <v>0</v>
      </c>
      <c r="BE764" s="161">
        <f>IF(A22taxstdlife="n/a","n/a",IF(BE$3&gt;(A22taxstdlife+$E764),((Input!$P$164+Input!$P$130)*$P$7)-SUM($P764:BD764),((Input!$P$164+Input!$P$130)*$P$7)/A22taxstdlife))</f>
        <v>0</v>
      </c>
      <c r="BF764" s="161">
        <f>IF(A22taxstdlife="n/a","n/a",IF(BF$3&gt;(A22taxstdlife+$E764),((Input!$P$164+Input!$P$130)*$P$7)-SUM($P764:BE764),((Input!$P$164+Input!$P$130)*$P$7)/A22taxstdlife))</f>
        <v>0</v>
      </c>
      <c r="BG764" s="161">
        <f>IF(A22taxstdlife="n/a","n/a",IF(BG$3&gt;(A22taxstdlife+$E764),((Input!$P$164+Input!$P$130)*$P$7)-SUM($P764:BF764),((Input!$P$164+Input!$P$130)*$P$7)/A22taxstdlife))</f>
        <v>0</v>
      </c>
      <c r="BH764" s="161">
        <f>IF(A22taxstdlife="n/a","n/a",IF(BH$3&gt;(A22taxstdlife+$E764),((Input!$P$164+Input!$P$130)*$P$7)-SUM($P764:BG764),((Input!$P$164+Input!$P$130)*$P$7)/A22taxstdlife))</f>
        <v>0</v>
      </c>
      <c r="BI764" s="161">
        <f>IF(A22taxstdlife="n/a","n/a",IF(BI$3&gt;(A22taxstdlife+$E764),((Input!$P$164+Input!$P$130)*$P$7)-SUM($P764:BH764),((Input!$P$164+Input!$P$130)*$P$7)/A22taxstdlife))</f>
        <v>0</v>
      </c>
      <c r="BJ764" s="19"/>
      <c r="BK764" s="19"/>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s="5" customFormat="1" hidden="1" outlineLevel="1" x14ac:dyDescent="0.2">
      <c r="A765" s="19"/>
      <c r="B765" s="19"/>
      <c r="C765" s="35">
        <f>Asset22</f>
        <v>0</v>
      </c>
      <c r="D765" s="19"/>
      <c r="E765" s="19"/>
      <c r="F765" s="32"/>
      <c r="G765" s="156">
        <f t="shared" ref="G765:AL765" si="148">SUM(G753:G764)</f>
        <v>0</v>
      </c>
      <c r="H765" s="156">
        <f t="shared" si="148"/>
        <v>0</v>
      </c>
      <c r="I765" s="156">
        <f t="shared" si="148"/>
        <v>0</v>
      </c>
      <c r="J765" s="156">
        <f t="shared" si="148"/>
        <v>0</v>
      </c>
      <c r="K765" s="156">
        <f t="shared" si="148"/>
        <v>0</v>
      </c>
      <c r="L765" s="156">
        <f t="shared" si="148"/>
        <v>0</v>
      </c>
      <c r="M765" s="156">
        <f t="shared" si="148"/>
        <v>0</v>
      </c>
      <c r="N765" s="156">
        <f t="shared" si="148"/>
        <v>0</v>
      </c>
      <c r="O765" s="156">
        <f t="shared" si="148"/>
        <v>0</v>
      </c>
      <c r="P765" s="156">
        <f t="shared" si="148"/>
        <v>0</v>
      </c>
      <c r="Q765" s="156">
        <f t="shared" si="148"/>
        <v>0</v>
      </c>
      <c r="R765" s="156">
        <f t="shared" si="148"/>
        <v>0</v>
      </c>
      <c r="S765" s="156">
        <f t="shared" si="148"/>
        <v>0</v>
      </c>
      <c r="T765" s="156">
        <f t="shared" si="148"/>
        <v>0</v>
      </c>
      <c r="U765" s="156">
        <f t="shared" si="148"/>
        <v>0</v>
      </c>
      <c r="V765" s="156">
        <f t="shared" si="148"/>
        <v>0</v>
      </c>
      <c r="W765" s="156">
        <f t="shared" si="148"/>
        <v>0</v>
      </c>
      <c r="X765" s="156">
        <f t="shared" si="148"/>
        <v>0</v>
      </c>
      <c r="Y765" s="156">
        <f t="shared" si="148"/>
        <v>0</v>
      </c>
      <c r="Z765" s="156">
        <f t="shared" si="148"/>
        <v>0</v>
      </c>
      <c r="AA765" s="156">
        <f t="shared" si="148"/>
        <v>0</v>
      </c>
      <c r="AB765" s="156">
        <f t="shared" si="148"/>
        <v>0</v>
      </c>
      <c r="AC765" s="156">
        <f t="shared" si="148"/>
        <v>0</v>
      </c>
      <c r="AD765" s="156">
        <f t="shared" si="148"/>
        <v>0</v>
      </c>
      <c r="AE765" s="156">
        <f t="shared" si="148"/>
        <v>0</v>
      </c>
      <c r="AF765" s="156">
        <f t="shared" si="148"/>
        <v>0</v>
      </c>
      <c r="AG765" s="156">
        <f t="shared" si="148"/>
        <v>0</v>
      </c>
      <c r="AH765" s="156">
        <f t="shared" si="148"/>
        <v>0</v>
      </c>
      <c r="AI765" s="156">
        <f t="shared" si="148"/>
        <v>0</v>
      </c>
      <c r="AJ765" s="156">
        <f t="shared" si="148"/>
        <v>0</v>
      </c>
      <c r="AK765" s="156">
        <f t="shared" si="148"/>
        <v>0</v>
      </c>
      <c r="AL765" s="156">
        <f t="shared" si="148"/>
        <v>0</v>
      </c>
      <c r="AM765" s="156">
        <f t="shared" ref="AM765:BI765" si="149">SUM(AM753:AM764)</f>
        <v>0</v>
      </c>
      <c r="AN765" s="156">
        <f t="shared" si="149"/>
        <v>0</v>
      </c>
      <c r="AO765" s="156">
        <f t="shared" si="149"/>
        <v>0</v>
      </c>
      <c r="AP765" s="156">
        <f t="shared" si="149"/>
        <v>0</v>
      </c>
      <c r="AQ765" s="156">
        <f t="shared" si="149"/>
        <v>0</v>
      </c>
      <c r="AR765" s="156">
        <f t="shared" si="149"/>
        <v>0</v>
      </c>
      <c r="AS765" s="156">
        <f t="shared" si="149"/>
        <v>0</v>
      </c>
      <c r="AT765" s="156">
        <f t="shared" si="149"/>
        <v>0</v>
      </c>
      <c r="AU765" s="156">
        <f t="shared" si="149"/>
        <v>0</v>
      </c>
      <c r="AV765" s="156">
        <f t="shared" si="149"/>
        <v>0</v>
      </c>
      <c r="AW765" s="156">
        <f t="shared" si="149"/>
        <v>0</v>
      </c>
      <c r="AX765" s="156">
        <f t="shared" si="149"/>
        <v>0</v>
      </c>
      <c r="AY765" s="156">
        <f t="shared" si="149"/>
        <v>0</v>
      </c>
      <c r="AZ765" s="156">
        <f t="shared" si="149"/>
        <v>0</v>
      </c>
      <c r="BA765" s="156">
        <f t="shared" si="149"/>
        <v>0</v>
      </c>
      <c r="BB765" s="156">
        <f t="shared" si="149"/>
        <v>0</v>
      </c>
      <c r="BC765" s="156">
        <f t="shared" si="149"/>
        <v>0</v>
      </c>
      <c r="BD765" s="156">
        <f t="shared" si="149"/>
        <v>0</v>
      </c>
      <c r="BE765" s="156">
        <f t="shared" si="149"/>
        <v>0</v>
      </c>
      <c r="BF765" s="156">
        <f t="shared" si="149"/>
        <v>0</v>
      </c>
      <c r="BG765" s="156">
        <f t="shared" si="149"/>
        <v>0</v>
      </c>
      <c r="BH765" s="156">
        <f t="shared" si="149"/>
        <v>0</v>
      </c>
      <c r="BI765" s="156">
        <f t="shared" si="149"/>
        <v>0</v>
      </c>
      <c r="BJ765" s="19"/>
      <c r="BK765" s="19"/>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s="5" customFormat="1" hidden="1" outlineLevel="2" x14ac:dyDescent="0.2">
      <c r="A766" s="19"/>
      <c r="B766" s="126">
        <f>C778</f>
        <v>0</v>
      </c>
      <c r="C766" s="43"/>
      <c r="D766" s="44" t="s">
        <v>72</v>
      </c>
      <c r="E766" s="43"/>
      <c r="F766" s="45"/>
      <c r="G766" s="160">
        <f>IF(G$3&gt;A23taxremlife,A23taxvalue-SUM($F766:F766),IF(A23taxremlife="N/A","n/a",A23taxvalue/A23taxremlife))</f>
        <v>0</v>
      </c>
      <c r="H766" s="160">
        <f>IF(H$3&gt;A23taxremlife,A23taxvalue-SUM($F766:G766),IF(A23taxremlife="N/A","n/a",A23taxvalue/A23taxremlife))</f>
        <v>0</v>
      </c>
      <c r="I766" s="160">
        <f>IF(I$3&gt;A23taxremlife,A23taxvalue-SUM($F766:H766),IF(A23taxremlife="N/A","n/a",A23taxvalue/A23taxremlife))</f>
        <v>0</v>
      </c>
      <c r="J766" s="160">
        <f>IF(J$3&gt;A23taxremlife,A23taxvalue-SUM($F766:I766),IF(A23taxremlife="N/A","n/a",A23taxvalue/A23taxremlife))</f>
        <v>0</v>
      </c>
      <c r="K766" s="160">
        <f>IF(K$3&gt;A23taxremlife,A23taxvalue-SUM($F766:J766),IF(A23taxremlife="N/A","n/a",A23taxvalue/A23taxremlife))</f>
        <v>0</v>
      </c>
      <c r="L766" s="160">
        <f>IF(L$3&gt;A23taxremlife,A23taxvalue-SUM($F766:K766),IF(A23taxremlife="N/A","n/a",A23taxvalue/A23taxremlife))</f>
        <v>0</v>
      </c>
      <c r="M766" s="160">
        <f>IF(M$3&gt;A23taxremlife,A23taxvalue-SUM($F766:L766),IF(A23taxremlife="N/A","n/a",A23taxvalue/A23taxremlife))</f>
        <v>0</v>
      </c>
      <c r="N766" s="160">
        <f>IF(N$3&gt;A23taxremlife,A23taxvalue-SUM($F766:M766),IF(A23taxremlife="N/A","n/a",A23taxvalue/A23taxremlife))</f>
        <v>0</v>
      </c>
      <c r="O766" s="160">
        <f>IF(O$3&gt;A23taxremlife,A23taxvalue-SUM($F766:N766),IF(A23taxremlife="N/A","n/a",A23taxvalue/A23taxremlife))</f>
        <v>0</v>
      </c>
      <c r="P766" s="160">
        <f>IF(P$3&gt;A23taxremlife,A23taxvalue-SUM($F766:O766),IF(A23taxremlife="N/A","n/a",A23taxvalue/A23taxremlife))</f>
        <v>0</v>
      </c>
      <c r="Q766" s="160">
        <f>IF(Q$3&gt;A23taxremlife,A23taxvalue-SUM($F766:P766),IF(A23taxremlife="N/A","n/a",A23taxvalue/A23taxremlife))</f>
        <v>0</v>
      </c>
      <c r="R766" s="160">
        <f>IF(R$3&gt;A23taxremlife,A23taxvalue-SUM($F766:Q766),IF(A23taxremlife="N/A","n/a",A23taxvalue/A23taxremlife))</f>
        <v>0</v>
      </c>
      <c r="S766" s="160">
        <f>IF(S$3&gt;A23taxremlife,A23taxvalue-SUM($F766:R766),IF(A23taxremlife="N/A","n/a",A23taxvalue/A23taxremlife))</f>
        <v>0</v>
      </c>
      <c r="T766" s="160">
        <f>IF(T$3&gt;A23taxremlife,A23taxvalue-SUM($F766:S766),IF(A23taxremlife="N/A","n/a",A23taxvalue/A23taxremlife))</f>
        <v>0</v>
      </c>
      <c r="U766" s="160">
        <f>IF(U$3&gt;A23taxremlife,A23taxvalue-SUM($F766:T766),IF(A23taxremlife="N/A","n/a",A23taxvalue/A23taxremlife))</f>
        <v>0</v>
      </c>
      <c r="V766" s="160">
        <f>IF(V$3&gt;A23taxremlife,A23taxvalue-SUM($F766:U766),IF(A23taxremlife="N/A","n/a",A23taxvalue/A23taxremlife))</f>
        <v>0</v>
      </c>
      <c r="W766" s="160">
        <f>IF(W$3&gt;A23taxremlife,A23taxvalue-SUM($F766:V766),IF(A23taxremlife="N/A","n/a",A23taxvalue/A23taxremlife))</f>
        <v>0</v>
      </c>
      <c r="X766" s="160">
        <f>IF(X$3&gt;A23taxremlife,A23taxvalue-SUM($F766:W766),IF(A23taxremlife="N/A","n/a",A23taxvalue/A23taxremlife))</f>
        <v>0</v>
      </c>
      <c r="Y766" s="160">
        <f>IF(Y$3&gt;A23taxremlife,A23taxvalue-SUM($F766:X766),IF(A23taxremlife="N/A","n/a",A23taxvalue/A23taxremlife))</f>
        <v>0</v>
      </c>
      <c r="Z766" s="160">
        <f>IF(Z$3&gt;A23taxremlife,A23taxvalue-SUM($F766:Y766),IF(A23taxremlife="N/A","n/a",A23taxvalue/A23taxremlife))</f>
        <v>0</v>
      </c>
      <c r="AA766" s="160">
        <f>IF(AA$3&gt;A23taxremlife,A23taxvalue-SUM($F766:Z766),IF(A23taxremlife="N/A","n/a",A23taxvalue/A23taxremlife))</f>
        <v>0</v>
      </c>
      <c r="AB766" s="160">
        <f>IF(AB$3&gt;A23taxremlife,A23taxvalue-SUM($F766:AA766),IF(A23taxremlife="N/A","n/a",A23taxvalue/A23taxremlife))</f>
        <v>0</v>
      </c>
      <c r="AC766" s="160">
        <f>IF(AC$3&gt;A23taxremlife,A23taxvalue-SUM($F766:AB766),IF(A23taxremlife="N/A","n/a",A23taxvalue/A23taxremlife))</f>
        <v>0</v>
      </c>
      <c r="AD766" s="160">
        <f>IF(AD$3&gt;A23taxremlife,A23taxvalue-SUM($F766:AC766),IF(A23taxremlife="N/A","n/a",A23taxvalue/A23taxremlife))</f>
        <v>0</v>
      </c>
      <c r="AE766" s="160">
        <f>IF(AE$3&gt;A23taxremlife,A23taxvalue-SUM($F766:AD766),IF(A23taxremlife="N/A","n/a",A23taxvalue/A23taxremlife))</f>
        <v>0</v>
      </c>
      <c r="AF766" s="160">
        <f>IF(AF$3&gt;A23taxremlife,A23taxvalue-SUM($F766:AE766),IF(A23taxremlife="N/A","n/a",A23taxvalue/A23taxremlife))</f>
        <v>0</v>
      </c>
      <c r="AG766" s="160">
        <f>IF(AG$3&gt;A23taxremlife,A23taxvalue-SUM($F766:AF766),IF(A23taxremlife="N/A","n/a",A23taxvalue/A23taxremlife))</f>
        <v>0</v>
      </c>
      <c r="AH766" s="160">
        <f>IF(AH$3&gt;A23taxremlife,A23taxvalue-SUM($F766:AG766),IF(A23taxremlife="N/A","n/a",A23taxvalue/A23taxremlife))</f>
        <v>0</v>
      </c>
      <c r="AI766" s="160">
        <f>IF(AI$3&gt;A23taxremlife,A23taxvalue-SUM($F766:AH766),IF(A23taxremlife="N/A","n/a",A23taxvalue/A23taxremlife))</f>
        <v>0</v>
      </c>
      <c r="AJ766" s="160">
        <f>IF(AJ$3&gt;A23taxremlife,A23taxvalue-SUM($F766:AI766),IF(A23taxremlife="N/A","n/a",A23taxvalue/A23taxremlife))</f>
        <v>0</v>
      </c>
      <c r="AK766" s="160">
        <f>IF(AK$3&gt;A23taxremlife,A23taxvalue-SUM($F766:AJ766),IF(A23taxremlife="N/A","n/a",A23taxvalue/A23taxremlife))</f>
        <v>0</v>
      </c>
      <c r="AL766" s="160">
        <f>IF(AL$3&gt;A23taxremlife,A23taxvalue-SUM($F766:AK766),IF(A23taxremlife="N/A","n/a",A23taxvalue/A23taxremlife))</f>
        <v>0</v>
      </c>
      <c r="AM766" s="160">
        <f>IF(AM$3&gt;A23taxremlife,A23taxvalue-SUM($F766:AL766),IF(A23taxremlife="N/A","n/a",A23taxvalue/A23taxremlife))</f>
        <v>0</v>
      </c>
      <c r="AN766" s="160">
        <f>IF(AN$3&gt;A23taxremlife,A23taxvalue-SUM($F766:AM766),IF(A23taxremlife="N/A","n/a",A23taxvalue/A23taxremlife))</f>
        <v>0</v>
      </c>
      <c r="AO766" s="160">
        <f>IF(AO$3&gt;A23taxremlife,A23taxvalue-SUM($F766:AN766),IF(A23taxremlife="N/A","n/a",A23taxvalue/A23taxremlife))</f>
        <v>0</v>
      </c>
      <c r="AP766" s="160">
        <f>IF(AP$3&gt;A23taxremlife,A23taxvalue-SUM($F766:AO766),IF(A23taxremlife="N/A","n/a",A23taxvalue/A23taxremlife))</f>
        <v>0</v>
      </c>
      <c r="AQ766" s="160">
        <f>IF(AQ$3&gt;A23taxremlife,A23taxvalue-SUM($F766:AP766),IF(A23taxremlife="N/A","n/a",A23taxvalue/A23taxremlife))</f>
        <v>0</v>
      </c>
      <c r="AR766" s="160">
        <f>IF(AR$3&gt;A23taxremlife,A23taxvalue-SUM($F766:AQ766),IF(A23taxremlife="N/A","n/a",A23taxvalue/A23taxremlife))</f>
        <v>0</v>
      </c>
      <c r="AS766" s="160">
        <f>IF(AS$3&gt;A23taxremlife,A23taxvalue-SUM($F766:AR766),IF(A23taxremlife="N/A","n/a",A23taxvalue/A23taxremlife))</f>
        <v>0</v>
      </c>
      <c r="AT766" s="160">
        <f>IF(AT$3&gt;A23taxremlife,A23taxvalue-SUM($F766:AS766),IF(A23taxremlife="N/A","n/a",A23taxvalue/A23taxremlife))</f>
        <v>0</v>
      </c>
      <c r="AU766" s="160">
        <f>IF(AU$3&gt;A23taxremlife,A23taxvalue-SUM($F766:AT766),IF(A23taxremlife="N/A","n/a",A23taxvalue/A23taxremlife))</f>
        <v>0</v>
      </c>
      <c r="AV766" s="160">
        <f>IF(AV$3&gt;A23taxremlife,A23taxvalue-SUM($F766:AU766),IF(A23taxremlife="N/A","n/a",A23taxvalue/A23taxremlife))</f>
        <v>0</v>
      </c>
      <c r="AW766" s="160">
        <f>IF(AW$3&gt;A23taxremlife,A23taxvalue-SUM($F766:AV766),IF(A23taxremlife="N/A","n/a",A23taxvalue/A23taxremlife))</f>
        <v>0</v>
      </c>
      <c r="AX766" s="160">
        <f>IF(AX$3&gt;A23taxremlife,A23taxvalue-SUM($F766:AW766),IF(A23taxremlife="N/A","n/a",A23taxvalue/A23taxremlife))</f>
        <v>0</v>
      </c>
      <c r="AY766" s="160">
        <f>IF(AY$3&gt;A23taxremlife,A23taxvalue-SUM($F766:AX766),IF(A23taxremlife="N/A","n/a",A23taxvalue/A23taxremlife))</f>
        <v>0</v>
      </c>
      <c r="AZ766" s="160">
        <f>IF(AZ$3&gt;A23taxremlife,A23taxvalue-SUM($F766:AY766),IF(A23taxremlife="N/A","n/a",A23taxvalue/A23taxremlife))</f>
        <v>0</v>
      </c>
      <c r="BA766" s="160">
        <f>IF(BA$3&gt;A23taxremlife,A23taxvalue-SUM($F766:AZ766),IF(A23taxremlife="N/A","n/a",A23taxvalue/A23taxremlife))</f>
        <v>0</v>
      </c>
      <c r="BB766" s="160">
        <f>IF(BB$3&gt;A23taxremlife,A23taxvalue-SUM($F766:BA766),IF(A23taxremlife="N/A","n/a",A23taxvalue/A23taxremlife))</f>
        <v>0</v>
      </c>
      <c r="BC766" s="160">
        <f>IF(BC$3&gt;A23taxremlife,A23taxvalue-SUM($F766:BB766),IF(A23taxremlife="N/A","n/a",A23taxvalue/A23taxremlife))</f>
        <v>0</v>
      </c>
      <c r="BD766" s="160">
        <f>IF(BD$3&gt;A23taxremlife,A23taxvalue-SUM($F766:BC766),IF(A23taxremlife="N/A","n/a",A23taxvalue/A23taxremlife))</f>
        <v>0</v>
      </c>
      <c r="BE766" s="160">
        <f>IF(BE$3&gt;A23taxremlife,A23taxvalue-SUM($F766:BD766),IF(A23taxremlife="N/A","n/a",A23taxvalue/A23taxremlife))</f>
        <v>0</v>
      </c>
      <c r="BF766" s="160">
        <f>IF(BF$3&gt;A23taxremlife,A23taxvalue-SUM($F766:BE766),IF(A23taxremlife="N/A","n/a",A23taxvalue/A23taxremlife))</f>
        <v>0</v>
      </c>
      <c r="BG766" s="160">
        <f>IF(BG$3&gt;A23taxremlife,A23taxvalue-SUM($F766:BF766),IF(A23taxremlife="N/A","n/a",A23taxvalue/A23taxremlife))</f>
        <v>0</v>
      </c>
      <c r="BH766" s="160">
        <f>IF(BH$3&gt;A23taxremlife,A23taxvalue-SUM($F766:BG766),IF(A23taxremlife="N/A","n/a",A23taxvalue/A23taxremlife))</f>
        <v>0</v>
      </c>
      <c r="BI766" s="160">
        <f>IF(BI$3&gt;A23taxremlife,A23taxvalue-SUM($F766:BH766),IF(A23taxremlife="N/A","n/a",A23taxvalue/A23taxremlife))</f>
        <v>0</v>
      </c>
      <c r="BJ766" s="19"/>
      <c r="BK766" s="19"/>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s="5" customFormat="1" hidden="1" outlineLevel="2" x14ac:dyDescent="0.2">
      <c r="A767" s="19"/>
      <c r="B767" s="19"/>
      <c r="C767" s="35"/>
      <c r="D767" s="469" t="s">
        <v>71</v>
      </c>
      <c r="E767" s="281">
        <v>0</v>
      </c>
      <c r="F767" s="37"/>
      <c r="G767" s="161"/>
      <c r="H767" s="161"/>
      <c r="I767" s="161"/>
      <c r="J767" s="161"/>
      <c r="K767" s="161"/>
      <c r="L767" s="161"/>
      <c r="M767" s="161"/>
      <c r="N767" s="161"/>
      <c r="O767" s="161"/>
      <c r="P767" s="161"/>
      <c r="Q767" s="161"/>
      <c r="R767" s="161"/>
      <c r="S767" s="161"/>
      <c r="T767" s="161"/>
      <c r="U767" s="161"/>
      <c r="V767" s="161"/>
      <c r="W767" s="161"/>
      <c r="X767" s="161"/>
      <c r="Y767" s="161"/>
      <c r="Z767" s="161"/>
      <c r="AA767" s="161"/>
      <c r="AB767" s="161"/>
      <c r="AC767" s="161"/>
      <c r="AD767" s="161"/>
      <c r="AE767" s="161"/>
      <c r="AF767" s="161"/>
      <c r="AG767" s="161"/>
      <c r="AH767" s="161"/>
      <c r="AI767" s="161"/>
      <c r="AJ767" s="161"/>
      <c r="AK767" s="161"/>
      <c r="AL767" s="161"/>
      <c r="AM767" s="161"/>
      <c r="AN767" s="161"/>
      <c r="AO767" s="161"/>
      <c r="AP767" s="161"/>
      <c r="AQ767" s="161"/>
      <c r="AR767" s="161"/>
      <c r="AS767" s="161"/>
      <c r="AT767" s="161"/>
      <c r="AU767" s="161"/>
      <c r="AV767" s="161"/>
      <c r="AW767" s="161"/>
      <c r="AX767" s="161"/>
      <c r="AY767" s="161"/>
      <c r="AZ767" s="161"/>
      <c r="BA767" s="161"/>
      <c r="BB767" s="161"/>
      <c r="BC767" s="161"/>
      <c r="BD767" s="161"/>
      <c r="BE767" s="161"/>
      <c r="BF767" s="161"/>
      <c r="BG767" s="161"/>
      <c r="BH767" s="161"/>
      <c r="BI767" s="161"/>
      <c r="BJ767" s="19"/>
      <c r="BK767" s="19"/>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s="5" customFormat="1" hidden="1" outlineLevel="2" x14ac:dyDescent="0.2">
      <c r="A768" s="19"/>
      <c r="B768" s="19"/>
      <c r="C768" s="35"/>
      <c r="D768" s="469"/>
      <c r="E768" s="281">
        <v>1</v>
      </c>
      <c r="F768" s="37"/>
      <c r="G768" s="304"/>
      <c r="H768" s="161">
        <f>IF(A23taxstdlife="n/a","n/a",IF(H$3&gt;(A23taxstdlife+$E768),((Input!$G$165+Input!$G$131)*$G$7)-SUM($G768:G768),((Input!$G$165+Input!$G$131)*$G$7)/A23taxstdlife))</f>
        <v>0</v>
      </c>
      <c r="I768" s="161">
        <f>IF(A23taxstdlife="n/a","n/a",IF(I$3&gt;(A23taxstdlife+$E768),((Input!$G$165+Input!$G$131)*$G$7)-SUM($G768:H768),((Input!$G$165+Input!$G$131)*$G$7)/A23taxstdlife))</f>
        <v>0</v>
      </c>
      <c r="J768" s="161">
        <f>IF(A23taxstdlife="n/a","n/a",IF(J$3&gt;(A23taxstdlife+$E768),((Input!$G$165+Input!$G$131)*$G$7)-SUM($G768:I768),((Input!$G$165+Input!$G$131)*$G$7)/A23taxstdlife))</f>
        <v>0</v>
      </c>
      <c r="K768" s="161">
        <f>IF(A23taxstdlife="n/a","n/a",IF(K$3&gt;(A23taxstdlife+$E768),((Input!$G$165+Input!$G$131)*$G$7)-SUM($G768:J768),((Input!$G$165+Input!$G$131)*$G$7)/A23taxstdlife))</f>
        <v>0</v>
      </c>
      <c r="L768" s="161">
        <f>IF(A23taxstdlife="n/a","n/a",IF(L$3&gt;(A23taxstdlife+$E768),((Input!$G$165+Input!$G$131)*$G$7)-SUM($G768:K768),((Input!$G$165+Input!$G$131)*$G$7)/A23taxstdlife))</f>
        <v>0</v>
      </c>
      <c r="M768" s="161">
        <f>IF(A23taxstdlife="n/a","n/a",IF(M$3&gt;(A23taxstdlife+$E768),((Input!$G$165+Input!$G$131)*$G$7)-SUM($G768:L768),((Input!$G$165+Input!$G$131)*$G$7)/A23taxstdlife))</f>
        <v>0</v>
      </c>
      <c r="N768" s="161">
        <f>IF(A23taxstdlife="n/a","n/a",IF(N$3&gt;(A23taxstdlife+$E768),((Input!$G$165+Input!$G$131)*$G$7)-SUM($G768:M768),((Input!$G$165+Input!$G$131)*$G$7)/A23taxstdlife))</f>
        <v>0</v>
      </c>
      <c r="O768" s="161">
        <f>IF(A23taxstdlife="n/a","n/a",IF(O$3&gt;(A23taxstdlife+$E768),((Input!$G$165+Input!$G$131)*$G$7)-SUM($G768:N768),((Input!$G$165+Input!$G$131)*$G$7)/A23taxstdlife))</f>
        <v>0</v>
      </c>
      <c r="P768" s="161">
        <f>IF(A23taxstdlife="n/a","n/a",IF(P$3&gt;(A23taxstdlife+$E768),((Input!$G$165+Input!$G$131)*$G$7)-SUM($G768:O768),((Input!$G$165+Input!$G$131)*$G$7)/A23taxstdlife))</f>
        <v>0</v>
      </c>
      <c r="Q768" s="161">
        <f>IF(A23taxstdlife="n/a","n/a",IF(Q$3&gt;(A23taxstdlife+$E768),((Input!$G$165+Input!$G$131)*$G$7)-SUM($G768:P768),((Input!$G$165+Input!$G$131)*$G$7)/A23taxstdlife))</f>
        <v>0</v>
      </c>
      <c r="R768" s="161">
        <f>IF(A23taxstdlife="n/a","n/a",IF(R$3&gt;(A23taxstdlife+$E768),((Input!$G$165+Input!$G$131)*$G$7)-SUM($G768:Q768),((Input!$G$165+Input!$G$131)*$G$7)/A23taxstdlife))</f>
        <v>0</v>
      </c>
      <c r="S768" s="161">
        <f>IF(A23taxstdlife="n/a","n/a",IF(S$3&gt;(A23taxstdlife+$E768),((Input!$G$165+Input!$G$131)*$G$7)-SUM($G768:R768),((Input!$G$165+Input!$G$131)*$G$7)/A23taxstdlife))</f>
        <v>0</v>
      </c>
      <c r="T768" s="161">
        <f>IF(A23taxstdlife="n/a","n/a",IF(T$3&gt;(A23taxstdlife+$E768),((Input!$G$165+Input!$G$131)*$G$7)-SUM($G768:S768),((Input!$G$165+Input!$G$131)*$G$7)/A23taxstdlife))</f>
        <v>0</v>
      </c>
      <c r="U768" s="161">
        <f>IF(A23taxstdlife="n/a","n/a",IF(U$3&gt;(A23taxstdlife+$E768),((Input!$G$165+Input!$G$131)*$G$7)-SUM($G768:T768),((Input!$G$165+Input!$G$131)*$G$7)/A23taxstdlife))</f>
        <v>0</v>
      </c>
      <c r="V768" s="161">
        <f>IF(A23taxstdlife="n/a","n/a",IF(V$3&gt;(A23taxstdlife+$E768),((Input!$G$165+Input!$G$131)*$G$7)-SUM($G768:U768),((Input!$G$165+Input!$G$131)*$G$7)/A23taxstdlife))</f>
        <v>0</v>
      </c>
      <c r="W768" s="161">
        <f>IF(A23taxstdlife="n/a","n/a",IF(W$3&gt;(A23taxstdlife+$E768),((Input!$G$165+Input!$G$131)*$G$7)-SUM($G768:V768),((Input!$G$165+Input!$G$131)*$G$7)/A23taxstdlife))</f>
        <v>0</v>
      </c>
      <c r="X768" s="161">
        <f>IF(A23taxstdlife="n/a","n/a",IF(X$3&gt;(A23taxstdlife+$E768),((Input!$G$165+Input!$G$131)*$G$7)-SUM($G768:W768),((Input!$G$165+Input!$G$131)*$G$7)/A23taxstdlife))</f>
        <v>0</v>
      </c>
      <c r="Y768" s="161">
        <f>IF(A23taxstdlife="n/a","n/a",IF(Y$3&gt;(A23taxstdlife+$E768),((Input!$G$165+Input!$G$131)*$G$7)-SUM($G768:X768),((Input!$G$165+Input!$G$131)*$G$7)/A23taxstdlife))</f>
        <v>0</v>
      </c>
      <c r="Z768" s="161">
        <f>IF(A23taxstdlife="n/a","n/a",IF(Z$3&gt;(A23taxstdlife+$E768),((Input!$G$165+Input!$G$131)*$G$7)-SUM($G768:Y768),((Input!$G$165+Input!$G$131)*$G$7)/A23taxstdlife))</f>
        <v>0</v>
      </c>
      <c r="AA768" s="161">
        <f>IF(A23taxstdlife="n/a","n/a",IF(AA$3&gt;(A23taxstdlife+$E768),((Input!$G$165+Input!$G$131)*$G$7)-SUM($G768:Z768),((Input!$G$165+Input!$G$131)*$G$7)/A23taxstdlife))</f>
        <v>0</v>
      </c>
      <c r="AB768" s="161">
        <f>IF(A23taxstdlife="n/a","n/a",IF(AB$3&gt;(A23taxstdlife+$E768),((Input!$G$165+Input!$G$131)*$G$7)-SUM($G768:AA768),((Input!$G$165+Input!$G$131)*$G$7)/A23taxstdlife))</f>
        <v>0</v>
      </c>
      <c r="AC768" s="161">
        <f>IF(A23taxstdlife="n/a","n/a",IF(AC$3&gt;(A23taxstdlife+$E768),((Input!$G$165+Input!$G$131)*$G$7)-SUM($G768:AB768),((Input!$G$165+Input!$G$131)*$G$7)/A23taxstdlife))</f>
        <v>0</v>
      </c>
      <c r="AD768" s="161">
        <f>IF(A23taxstdlife="n/a","n/a",IF(AD$3&gt;(A23taxstdlife+$E768),((Input!$G$165+Input!$G$131)*$G$7)-SUM($G768:AC768),((Input!$G$165+Input!$G$131)*$G$7)/A23taxstdlife))</f>
        <v>0</v>
      </c>
      <c r="AE768" s="161">
        <f>IF(A23taxstdlife="n/a","n/a",IF(AE$3&gt;(A23taxstdlife+$E768),((Input!$G$165+Input!$G$131)*$G$7)-SUM($G768:AD768),((Input!$G$165+Input!$G$131)*$G$7)/A23taxstdlife))</f>
        <v>0</v>
      </c>
      <c r="AF768" s="161">
        <f>IF(A23taxstdlife="n/a","n/a",IF(AF$3&gt;(A23taxstdlife+$E768),((Input!$G$165+Input!$G$131)*$G$7)-SUM($G768:AE768),((Input!$G$165+Input!$G$131)*$G$7)/A23taxstdlife))</f>
        <v>0</v>
      </c>
      <c r="AG768" s="161">
        <f>IF(A23taxstdlife="n/a","n/a",IF(AG$3&gt;(A23taxstdlife+$E768),((Input!$G$165+Input!$G$131)*$G$7)-SUM($G768:AF768),((Input!$G$165+Input!$G$131)*$G$7)/A23taxstdlife))</f>
        <v>0</v>
      </c>
      <c r="AH768" s="161">
        <f>IF(A23taxstdlife="n/a","n/a",IF(AH$3&gt;(A23taxstdlife+$E768),((Input!$G$165+Input!$G$131)*$G$7)-SUM($G768:AG768),((Input!$G$165+Input!$G$131)*$G$7)/A23taxstdlife))</f>
        <v>0</v>
      </c>
      <c r="AI768" s="161">
        <f>IF(A23taxstdlife="n/a","n/a",IF(AI$3&gt;(A23taxstdlife+$E768),((Input!$G$165+Input!$G$131)*$G$7)-SUM($G768:AH768),((Input!$G$165+Input!$G$131)*$G$7)/A23taxstdlife))</f>
        <v>0</v>
      </c>
      <c r="AJ768" s="161">
        <f>IF(A23taxstdlife="n/a","n/a",IF(AJ$3&gt;(A23taxstdlife+$E768),((Input!$G$165+Input!$G$131)*$G$7)-SUM($G768:AI768),((Input!$G$165+Input!$G$131)*$G$7)/A23taxstdlife))</f>
        <v>0</v>
      </c>
      <c r="AK768" s="161">
        <f>IF(A23taxstdlife="n/a","n/a",IF(AK$3&gt;(A23taxstdlife+$E768),((Input!$G$165+Input!$G$131)*$G$7)-SUM($G768:AJ768),((Input!$G$165+Input!$G$131)*$G$7)/A23taxstdlife))</f>
        <v>0</v>
      </c>
      <c r="AL768" s="161">
        <f>IF(A23taxstdlife="n/a","n/a",IF(AL$3&gt;(A23taxstdlife+$E768),((Input!$G$165+Input!$G$131)*$G$7)-SUM($G768:AK768),((Input!$G$165+Input!$G$131)*$G$7)/A23taxstdlife))</f>
        <v>0</v>
      </c>
      <c r="AM768" s="161">
        <f>IF(A23taxstdlife="n/a","n/a",IF(AM$3&gt;(A23taxstdlife+$E768),((Input!$G$165+Input!$G$131)*$G$7)-SUM($G768:AL768),((Input!$G$165+Input!$G$131)*$G$7)/A23taxstdlife))</f>
        <v>0</v>
      </c>
      <c r="AN768" s="161">
        <f>IF(A23taxstdlife="n/a","n/a",IF(AN$3&gt;(A23taxstdlife+$E768),((Input!$G$165+Input!$G$131)*$G$7)-SUM($G768:AM768),((Input!$G$165+Input!$G$131)*$G$7)/A23taxstdlife))</f>
        <v>0</v>
      </c>
      <c r="AO768" s="161">
        <f>IF(A23taxstdlife="n/a","n/a",IF(AO$3&gt;(A23taxstdlife+$E768),((Input!$G$165+Input!$G$131)*$G$7)-SUM($G768:AN768),((Input!$G$165+Input!$G$131)*$G$7)/A23taxstdlife))</f>
        <v>0</v>
      </c>
      <c r="AP768" s="161">
        <f>IF(A23taxstdlife="n/a","n/a",IF(AP$3&gt;(A23taxstdlife+$E768),((Input!$G$165+Input!$G$131)*$G$7)-SUM($G768:AO768),((Input!$G$165+Input!$G$131)*$G$7)/A23taxstdlife))</f>
        <v>0</v>
      </c>
      <c r="AQ768" s="161">
        <f>IF(A23taxstdlife="n/a","n/a",IF(AQ$3&gt;(A23taxstdlife+$E768),((Input!$G$165+Input!$G$131)*$G$7)-SUM($G768:AP768),((Input!$G$165+Input!$G$131)*$G$7)/A23taxstdlife))</f>
        <v>0</v>
      </c>
      <c r="AR768" s="161">
        <f>IF(A23taxstdlife="n/a","n/a",IF(AR$3&gt;(A23taxstdlife+$E768),((Input!$G$165+Input!$G$131)*$G$7)-SUM($G768:AQ768),((Input!$G$165+Input!$G$131)*$G$7)/A23taxstdlife))</f>
        <v>0</v>
      </c>
      <c r="AS768" s="161">
        <f>IF(A23taxstdlife="n/a","n/a",IF(AS$3&gt;(A23taxstdlife+$E768),((Input!$G$165+Input!$G$131)*$G$7)-SUM($G768:AR768),((Input!$G$165+Input!$G$131)*$G$7)/A23taxstdlife))</f>
        <v>0</v>
      </c>
      <c r="AT768" s="161">
        <f>IF(A23taxstdlife="n/a","n/a",IF(AT$3&gt;(A23taxstdlife+$E768),((Input!$G$165+Input!$G$131)*$G$7)-SUM($G768:AS768),((Input!$G$165+Input!$G$131)*$G$7)/A23taxstdlife))</f>
        <v>0</v>
      </c>
      <c r="AU768" s="161">
        <f>IF(A23taxstdlife="n/a","n/a",IF(AU$3&gt;(A23taxstdlife+$E768),((Input!$G$165+Input!$G$131)*$G$7)-SUM($G768:AT768),((Input!$G$165+Input!$G$131)*$G$7)/A23taxstdlife))</f>
        <v>0</v>
      </c>
      <c r="AV768" s="161">
        <f>IF(A23taxstdlife="n/a","n/a",IF(AV$3&gt;(A23taxstdlife+$E768),((Input!$G$165+Input!$G$131)*$G$7)-SUM($G768:AU768),((Input!$G$165+Input!$G$131)*$G$7)/A23taxstdlife))</f>
        <v>0</v>
      </c>
      <c r="AW768" s="161">
        <f>IF(A23taxstdlife="n/a","n/a",IF(AW$3&gt;(A23taxstdlife+$E768),((Input!$G$165+Input!$G$131)*$G$7)-SUM($G768:AV768),((Input!$G$165+Input!$G$131)*$G$7)/A23taxstdlife))</f>
        <v>0</v>
      </c>
      <c r="AX768" s="161">
        <f>IF(A23taxstdlife="n/a","n/a",IF(AX$3&gt;(A23taxstdlife+$E768),((Input!$G$165+Input!$G$131)*$G$7)-SUM($G768:AW768),((Input!$G$165+Input!$G$131)*$G$7)/A23taxstdlife))</f>
        <v>0</v>
      </c>
      <c r="AY768" s="161">
        <f>IF(A23taxstdlife="n/a","n/a",IF(AY$3&gt;(A23taxstdlife+$E768),((Input!$G$165+Input!$G$131)*$G$7)-SUM($G768:AX768),((Input!$G$165+Input!$G$131)*$G$7)/A23taxstdlife))</f>
        <v>0</v>
      </c>
      <c r="AZ768" s="161">
        <f>IF(A23taxstdlife="n/a","n/a",IF(AZ$3&gt;(A23taxstdlife+$E768),((Input!$G$165+Input!$G$131)*$G$7)-SUM($G768:AY768),((Input!$G$165+Input!$G$131)*$G$7)/A23taxstdlife))</f>
        <v>0</v>
      </c>
      <c r="BA768" s="161">
        <f>IF(A23taxstdlife="n/a","n/a",IF(BA$3&gt;(A23taxstdlife+$E768),((Input!$G$165+Input!$G$131)*$G$7)-SUM($G768:AZ768),((Input!$G$165+Input!$G$131)*$G$7)/A23taxstdlife))</f>
        <v>0</v>
      </c>
      <c r="BB768" s="161">
        <f>IF(A23taxstdlife="n/a","n/a",IF(BB$3&gt;(A23taxstdlife+$E768),((Input!$G$165+Input!$G$131)*$G$7)-SUM($G768:BA768),((Input!$G$165+Input!$G$131)*$G$7)/A23taxstdlife))</f>
        <v>0</v>
      </c>
      <c r="BC768" s="161">
        <f>IF(A23taxstdlife="n/a","n/a",IF(BC$3&gt;(A23taxstdlife+$E768),((Input!$G$165+Input!$G$131)*$G$7)-SUM($G768:BB768),((Input!$G$165+Input!$G$131)*$G$7)/A23taxstdlife))</f>
        <v>0</v>
      </c>
      <c r="BD768" s="161">
        <f>IF(A23taxstdlife="n/a","n/a",IF(BD$3&gt;(A23taxstdlife+$E768),((Input!$G$165+Input!$G$131)*$G$7)-SUM($G768:BC768),((Input!$G$165+Input!$G$131)*$G$7)/A23taxstdlife))</f>
        <v>0</v>
      </c>
      <c r="BE768" s="161">
        <f>IF(A23taxstdlife="n/a","n/a",IF(BE$3&gt;(A23taxstdlife+$E768),((Input!$G$165+Input!$G$131)*$G$7)-SUM($G768:BD768),((Input!$G$165+Input!$G$131)*$G$7)/A23taxstdlife))</f>
        <v>0</v>
      </c>
      <c r="BF768" s="161">
        <f>IF(A23taxstdlife="n/a","n/a",IF(BF$3&gt;(A23taxstdlife+$E768),((Input!$G$165+Input!$G$131)*$G$7)-SUM($G768:BE768),((Input!$G$165+Input!$G$131)*$G$7)/A23taxstdlife))</f>
        <v>0</v>
      </c>
      <c r="BG768" s="161">
        <f>IF(A23taxstdlife="n/a","n/a",IF(BG$3&gt;(A23taxstdlife+$E768),((Input!$G$165+Input!$G$131)*$G$7)-SUM($G768:BF768),((Input!$G$165+Input!$G$131)*$G$7)/A23taxstdlife))</f>
        <v>0</v>
      </c>
      <c r="BH768" s="161">
        <f>IF(A23taxstdlife="n/a","n/a",IF(BH$3&gt;(A23taxstdlife+$E768),((Input!$G$165+Input!$G$131)*$G$7)-SUM($G768:BG768),((Input!$G$165+Input!$G$131)*$G$7)/A23taxstdlife))</f>
        <v>0</v>
      </c>
      <c r="BI768" s="161">
        <f>IF(A23taxstdlife="n/a","n/a",IF(BI$3&gt;(A23taxstdlife+$E768),((Input!$G$165+Input!$G$131)*$G$7)-SUM($G768:BH768),((Input!$G$165+Input!$G$131)*$G$7)/A23taxstdlife))</f>
        <v>0</v>
      </c>
      <c r="BJ768" s="19"/>
      <c r="BK768" s="19"/>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s="5" customFormat="1" hidden="1" outlineLevel="2" x14ac:dyDescent="0.2">
      <c r="A769" s="19"/>
      <c r="B769" s="19"/>
      <c r="C769" s="35"/>
      <c r="D769" s="469"/>
      <c r="E769" s="281">
        <v>2</v>
      </c>
      <c r="F769" s="37"/>
      <c r="G769" s="305"/>
      <c r="H769" s="306"/>
      <c r="I769" s="161">
        <f>IF(A23taxstdlife="n/a","n/a",IF(I$3&gt;(A23taxstdlife+$E769),((Input!$H$165+Input!$H$131)*$H$7)-SUM($H769:H769),((Input!$H$165+Input!$H$131)*$H$7)/A23taxstdlife))</f>
        <v>0</v>
      </c>
      <c r="J769" s="161">
        <f>IF(A23taxstdlife="n/a","n/a",IF(J$3&gt;(A23taxstdlife+$E769),((Input!$H$165+Input!$H$131)*$H$7)-SUM($H769:I769),((Input!$H$165+Input!$H$131)*$H$7)/A23taxstdlife))</f>
        <v>0</v>
      </c>
      <c r="K769" s="161">
        <f>IF(A23taxstdlife="n/a","n/a",IF(K$3&gt;(A23taxstdlife+$E769),((Input!$H$165+Input!$H$131)*$H$7)-SUM($H769:J769),((Input!$H$165+Input!$H$131)*$H$7)/A23taxstdlife))</f>
        <v>0</v>
      </c>
      <c r="L769" s="161">
        <f>IF(A23taxstdlife="n/a","n/a",IF(L$3&gt;(A23taxstdlife+$E769),((Input!$H$165+Input!$H$131)*$H$7)-SUM($H769:K769),((Input!$H$165+Input!$H$131)*$H$7)/A23taxstdlife))</f>
        <v>0</v>
      </c>
      <c r="M769" s="161">
        <f>IF(A23taxstdlife="n/a","n/a",IF(M$3&gt;(A23taxstdlife+$E769),((Input!$H$165+Input!$H$131)*$H$7)-SUM($H769:L769),((Input!$H$165+Input!$H$131)*$H$7)/A23taxstdlife))</f>
        <v>0</v>
      </c>
      <c r="N769" s="161">
        <f>IF(A23taxstdlife="n/a","n/a",IF(N$3&gt;(A23taxstdlife+$E769),((Input!$H$165+Input!$H$131)*$H$7)-SUM($H769:M769),((Input!$H$165+Input!$H$131)*$H$7)/A23taxstdlife))</f>
        <v>0</v>
      </c>
      <c r="O769" s="161">
        <f>IF(A23taxstdlife="n/a","n/a",IF(O$3&gt;(A23taxstdlife+$E769),((Input!$H$165+Input!$H$131)*$H$7)-SUM($H769:N769),((Input!$H$165+Input!$H$131)*$H$7)/A23taxstdlife))</f>
        <v>0</v>
      </c>
      <c r="P769" s="161">
        <f>IF(A23taxstdlife="n/a","n/a",IF(P$3&gt;(A23taxstdlife+$E769),((Input!$H$165+Input!$H$131)*$H$7)-SUM($H769:O769),((Input!$H$165+Input!$H$131)*$H$7)/A23taxstdlife))</f>
        <v>0</v>
      </c>
      <c r="Q769" s="161">
        <f>IF(A23taxstdlife="n/a","n/a",IF(Q$3&gt;(A23taxstdlife+$E769),((Input!$H$165+Input!$H$131)*$H$7)-SUM($H769:P769),((Input!$H$165+Input!$H$131)*$H$7)/A23taxstdlife))</f>
        <v>0</v>
      </c>
      <c r="R769" s="161">
        <f>IF(A23taxstdlife="n/a","n/a",IF(R$3&gt;(A23taxstdlife+$E769),((Input!$H$165+Input!$H$131)*$H$7)-SUM($H769:Q769),((Input!$H$165+Input!$H$131)*$H$7)/A23taxstdlife))</f>
        <v>0</v>
      </c>
      <c r="S769" s="161">
        <f>IF(A23taxstdlife="n/a","n/a",IF(S$3&gt;(A23taxstdlife+$E769),((Input!$H$165+Input!$H$131)*$H$7)-SUM($H769:R769),((Input!$H$165+Input!$H$131)*$H$7)/A23taxstdlife))</f>
        <v>0</v>
      </c>
      <c r="T769" s="161">
        <f>IF(A23taxstdlife="n/a","n/a",IF(T$3&gt;(A23taxstdlife+$E769),((Input!$H$165+Input!$H$131)*$H$7)-SUM($H769:S769),((Input!$H$165+Input!$H$131)*$H$7)/A23taxstdlife))</f>
        <v>0</v>
      </c>
      <c r="U769" s="161">
        <f>IF(A23taxstdlife="n/a","n/a",IF(U$3&gt;(A23taxstdlife+$E769),((Input!$H$165+Input!$H$131)*$H$7)-SUM($H769:T769),((Input!$H$165+Input!$H$131)*$H$7)/A23taxstdlife))</f>
        <v>0</v>
      </c>
      <c r="V769" s="161">
        <f>IF(A23taxstdlife="n/a","n/a",IF(V$3&gt;(A23taxstdlife+$E769),((Input!$H$165+Input!$H$131)*$H$7)-SUM($H769:U769),((Input!$H$165+Input!$H$131)*$H$7)/A23taxstdlife))</f>
        <v>0</v>
      </c>
      <c r="W769" s="161">
        <f>IF(A23taxstdlife="n/a","n/a",IF(W$3&gt;(A23taxstdlife+$E769),((Input!$H$165+Input!$H$131)*$H$7)-SUM($H769:V769),((Input!$H$165+Input!$H$131)*$H$7)/A23taxstdlife))</f>
        <v>0</v>
      </c>
      <c r="X769" s="161">
        <f>IF(A23taxstdlife="n/a","n/a",IF(X$3&gt;(A23taxstdlife+$E769),((Input!$H$165+Input!$H$131)*$H$7)-SUM($H769:W769),((Input!$H$165+Input!$H$131)*$H$7)/A23taxstdlife))</f>
        <v>0</v>
      </c>
      <c r="Y769" s="161">
        <f>IF(A23taxstdlife="n/a","n/a",IF(Y$3&gt;(A23taxstdlife+$E769),((Input!$H$165+Input!$H$131)*$H$7)-SUM($H769:X769),((Input!$H$165+Input!$H$131)*$H$7)/A23taxstdlife))</f>
        <v>0</v>
      </c>
      <c r="Z769" s="161">
        <f>IF(A23taxstdlife="n/a","n/a",IF(Z$3&gt;(A23taxstdlife+$E769),((Input!$H$165+Input!$H$131)*$H$7)-SUM($H769:Y769),((Input!$H$165+Input!$H$131)*$H$7)/A23taxstdlife))</f>
        <v>0</v>
      </c>
      <c r="AA769" s="161">
        <f>IF(A23taxstdlife="n/a","n/a",IF(AA$3&gt;(A23taxstdlife+$E769),((Input!$H$165+Input!$H$131)*$H$7)-SUM($H769:Z769),((Input!$H$165+Input!$H$131)*$H$7)/A23taxstdlife))</f>
        <v>0</v>
      </c>
      <c r="AB769" s="161">
        <f>IF(A23taxstdlife="n/a","n/a",IF(AB$3&gt;(A23taxstdlife+$E769),((Input!$H$165+Input!$H$131)*$H$7)-SUM($H769:AA769),((Input!$H$165+Input!$H$131)*$H$7)/A23taxstdlife))</f>
        <v>0</v>
      </c>
      <c r="AC769" s="161">
        <f>IF(A23taxstdlife="n/a","n/a",IF(AC$3&gt;(A23taxstdlife+$E769),((Input!$H$165+Input!$H$131)*$H$7)-SUM($H769:AB769),((Input!$H$165+Input!$H$131)*$H$7)/A23taxstdlife))</f>
        <v>0</v>
      </c>
      <c r="AD769" s="161">
        <f>IF(A23taxstdlife="n/a","n/a",IF(AD$3&gt;(A23taxstdlife+$E769),((Input!$H$165+Input!$H$131)*$H$7)-SUM($H769:AC769),((Input!$H$165+Input!$H$131)*$H$7)/A23taxstdlife))</f>
        <v>0</v>
      </c>
      <c r="AE769" s="161">
        <f>IF(A23taxstdlife="n/a","n/a",IF(AE$3&gt;(A23taxstdlife+$E769),((Input!$H$165+Input!$H$131)*$H$7)-SUM($H769:AD769),((Input!$H$165+Input!$H$131)*$H$7)/A23taxstdlife))</f>
        <v>0</v>
      </c>
      <c r="AF769" s="161">
        <f>IF(A23taxstdlife="n/a","n/a",IF(AF$3&gt;(A23taxstdlife+$E769),((Input!$H$165+Input!$H$131)*$H$7)-SUM($H769:AE769),((Input!$H$165+Input!$H$131)*$H$7)/A23taxstdlife))</f>
        <v>0</v>
      </c>
      <c r="AG769" s="161">
        <f>IF(A23taxstdlife="n/a","n/a",IF(AG$3&gt;(A23taxstdlife+$E769),((Input!$H$165+Input!$H$131)*$H$7)-SUM($H769:AF769),((Input!$H$165+Input!$H$131)*$H$7)/A23taxstdlife))</f>
        <v>0</v>
      </c>
      <c r="AH769" s="161">
        <f>IF(A23taxstdlife="n/a","n/a",IF(AH$3&gt;(A23taxstdlife+$E769),((Input!$H$165+Input!$H$131)*$H$7)-SUM($H769:AG769),((Input!$H$165+Input!$H$131)*$H$7)/A23taxstdlife))</f>
        <v>0</v>
      </c>
      <c r="AI769" s="161">
        <f>IF(A23taxstdlife="n/a","n/a",IF(AI$3&gt;(A23taxstdlife+$E769),((Input!$H$165+Input!$H$131)*$H$7)-SUM($H769:AH769),((Input!$H$165+Input!$H$131)*$H$7)/A23taxstdlife))</f>
        <v>0</v>
      </c>
      <c r="AJ769" s="161">
        <f>IF(A23taxstdlife="n/a","n/a",IF(AJ$3&gt;(A23taxstdlife+$E769),((Input!$H$165+Input!$H$131)*$H$7)-SUM($H769:AI769),((Input!$H$165+Input!$H$131)*$H$7)/A23taxstdlife))</f>
        <v>0</v>
      </c>
      <c r="AK769" s="161">
        <f>IF(A23taxstdlife="n/a","n/a",IF(AK$3&gt;(A23taxstdlife+$E769),((Input!$H$165+Input!$H$131)*$H$7)-SUM($H769:AJ769),((Input!$H$165+Input!$H$131)*$H$7)/A23taxstdlife))</f>
        <v>0</v>
      </c>
      <c r="AL769" s="161">
        <f>IF(A23taxstdlife="n/a","n/a",IF(AL$3&gt;(A23taxstdlife+$E769),((Input!$H$165+Input!$H$131)*$H$7)-SUM($H769:AK769),((Input!$H$165+Input!$H$131)*$H$7)/A23taxstdlife))</f>
        <v>0</v>
      </c>
      <c r="AM769" s="161">
        <f>IF(A23taxstdlife="n/a","n/a",IF(AM$3&gt;(A23taxstdlife+$E769),((Input!$H$165+Input!$H$131)*$H$7)-SUM($H769:AL769),((Input!$H$165+Input!$H$131)*$H$7)/A23taxstdlife))</f>
        <v>0</v>
      </c>
      <c r="AN769" s="161">
        <f>IF(A23taxstdlife="n/a","n/a",IF(AN$3&gt;(A23taxstdlife+$E769),((Input!$H$165+Input!$H$131)*$H$7)-SUM($H769:AM769),((Input!$H$165+Input!$H$131)*$H$7)/A23taxstdlife))</f>
        <v>0</v>
      </c>
      <c r="AO769" s="161">
        <f>IF(A23taxstdlife="n/a","n/a",IF(AO$3&gt;(A23taxstdlife+$E769),((Input!$H$165+Input!$H$131)*$H$7)-SUM($H769:AN769),((Input!$H$165+Input!$H$131)*$H$7)/A23taxstdlife))</f>
        <v>0</v>
      </c>
      <c r="AP769" s="161">
        <f>IF(A23taxstdlife="n/a","n/a",IF(AP$3&gt;(A23taxstdlife+$E769),((Input!$H$165+Input!$H$131)*$H$7)-SUM($H769:AO769),((Input!$H$165+Input!$H$131)*$H$7)/A23taxstdlife))</f>
        <v>0</v>
      </c>
      <c r="AQ769" s="161">
        <f>IF(A23taxstdlife="n/a","n/a",IF(AQ$3&gt;(A23taxstdlife+$E769),((Input!$H$165+Input!$H$131)*$H$7)-SUM($H769:AP769),((Input!$H$165+Input!$H$131)*$H$7)/A23taxstdlife))</f>
        <v>0</v>
      </c>
      <c r="AR769" s="161">
        <f>IF(A23taxstdlife="n/a","n/a",IF(AR$3&gt;(A23taxstdlife+$E769),((Input!$H$165+Input!$H$131)*$H$7)-SUM($H769:AQ769),((Input!$H$165+Input!$H$131)*$H$7)/A23taxstdlife))</f>
        <v>0</v>
      </c>
      <c r="AS769" s="161">
        <f>IF(A23taxstdlife="n/a","n/a",IF(AS$3&gt;(A23taxstdlife+$E769),((Input!$H$165+Input!$H$131)*$H$7)-SUM($H769:AR769),((Input!$H$165+Input!$H$131)*$H$7)/A23taxstdlife))</f>
        <v>0</v>
      </c>
      <c r="AT769" s="161">
        <f>IF(A23taxstdlife="n/a","n/a",IF(AT$3&gt;(A23taxstdlife+$E769),((Input!$H$165+Input!$H$131)*$H$7)-SUM($H769:AS769),((Input!$H$165+Input!$H$131)*$H$7)/A23taxstdlife))</f>
        <v>0</v>
      </c>
      <c r="AU769" s="161">
        <f>IF(A23taxstdlife="n/a","n/a",IF(AU$3&gt;(A23taxstdlife+$E769),((Input!$H$165+Input!$H$131)*$H$7)-SUM($H769:AT769),((Input!$H$165+Input!$H$131)*$H$7)/A23taxstdlife))</f>
        <v>0</v>
      </c>
      <c r="AV769" s="161">
        <f>IF(A23taxstdlife="n/a","n/a",IF(AV$3&gt;(A23taxstdlife+$E769),((Input!$H$165+Input!$H$131)*$H$7)-SUM($H769:AU769),((Input!$H$165+Input!$H$131)*$H$7)/A23taxstdlife))</f>
        <v>0</v>
      </c>
      <c r="AW769" s="161">
        <f>IF(A23taxstdlife="n/a","n/a",IF(AW$3&gt;(A23taxstdlife+$E769),((Input!$H$165+Input!$H$131)*$H$7)-SUM($H769:AV769),((Input!$H$165+Input!$H$131)*$H$7)/A23taxstdlife))</f>
        <v>0</v>
      </c>
      <c r="AX769" s="161">
        <f>IF(A23taxstdlife="n/a","n/a",IF(AX$3&gt;(A23taxstdlife+$E769),((Input!$H$165+Input!$H$131)*$H$7)-SUM($H769:AW769),((Input!$H$165+Input!$H$131)*$H$7)/A23taxstdlife))</f>
        <v>0</v>
      </c>
      <c r="AY769" s="161">
        <f>IF(A23taxstdlife="n/a","n/a",IF(AY$3&gt;(A23taxstdlife+$E769),((Input!$H$165+Input!$H$131)*$H$7)-SUM($H769:AX769),((Input!$H$165+Input!$H$131)*$H$7)/A23taxstdlife))</f>
        <v>0</v>
      </c>
      <c r="AZ769" s="161">
        <f>IF(A23taxstdlife="n/a","n/a",IF(AZ$3&gt;(A23taxstdlife+$E769),((Input!$H$165+Input!$H$131)*$H$7)-SUM($H769:AY769),((Input!$H$165+Input!$H$131)*$H$7)/A23taxstdlife))</f>
        <v>0</v>
      </c>
      <c r="BA769" s="161">
        <f>IF(A23taxstdlife="n/a","n/a",IF(BA$3&gt;(A23taxstdlife+$E769),((Input!$H$165+Input!$H$131)*$H$7)-SUM($H769:AZ769),((Input!$H$165+Input!$H$131)*$H$7)/A23taxstdlife))</f>
        <v>0</v>
      </c>
      <c r="BB769" s="161">
        <f>IF(A23taxstdlife="n/a","n/a",IF(BB$3&gt;(A23taxstdlife+$E769),((Input!$H$165+Input!$H$131)*$H$7)-SUM($H769:BA769),((Input!$H$165+Input!$H$131)*$H$7)/A23taxstdlife))</f>
        <v>0</v>
      </c>
      <c r="BC769" s="161">
        <f>IF(A23taxstdlife="n/a","n/a",IF(BC$3&gt;(A23taxstdlife+$E769),((Input!$H$165+Input!$H$131)*$H$7)-SUM($H769:BB769),((Input!$H$165+Input!$H$131)*$H$7)/A23taxstdlife))</f>
        <v>0</v>
      </c>
      <c r="BD769" s="161">
        <f>IF(A23taxstdlife="n/a","n/a",IF(BD$3&gt;(A23taxstdlife+$E769),((Input!$H$165+Input!$H$131)*$H$7)-SUM($H769:BC769),((Input!$H$165+Input!$H$131)*$H$7)/A23taxstdlife))</f>
        <v>0</v>
      </c>
      <c r="BE769" s="161">
        <f>IF(A23taxstdlife="n/a","n/a",IF(BE$3&gt;(A23taxstdlife+$E769),((Input!$H$165+Input!$H$131)*$H$7)-SUM($H769:BD769),((Input!$H$165+Input!$H$131)*$H$7)/A23taxstdlife))</f>
        <v>0</v>
      </c>
      <c r="BF769" s="161">
        <f>IF(A23taxstdlife="n/a","n/a",IF(BF$3&gt;(A23taxstdlife+$E769),((Input!$H$165+Input!$H$131)*$H$7)-SUM($H769:BE769),((Input!$H$165+Input!$H$131)*$H$7)/A23taxstdlife))</f>
        <v>0</v>
      </c>
      <c r="BG769" s="161">
        <f>IF(A23taxstdlife="n/a","n/a",IF(BG$3&gt;(A23taxstdlife+$E769),((Input!$H$165+Input!$H$131)*$H$7)-SUM($H769:BF769),((Input!$H$165+Input!$H$131)*$H$7)/A23taxstdlife))</f>
        <v>0</v>
      </c>
      <c r="BH769" s="161">
        <f>IF(A23taxstdlife="n/a","n/a",IF(BH$3&gt;(A23taxstdlife+$E769),((Input!$H$165+Input!$H$131)*$H$7)-SUM($H769:BG769),((Input!$H$165+Input!$H$131)*$H$7)/A23taxstdlife))</f>
        <v>0</v>
      </c>
      <c r="BI769" s="161">
        <f>IF(A23taxstdlife="n/a","n/a",IF(BI$3&gt;(A23taxstdlife+$E769),((Input!$H$165+Input!$H$131)*$H$7)-SUM($H769:BH769),((Input!$H$165+Input!$H$131)*$H$7)/A23taxstdlife))</f>
        <v>0</v>
      </c>
      <c r="BJ769" s="19"/>
      <c r="BK769" s="1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s="5" customFormat="1" hidden="1" outlineLevel="2" x14ac:dyDescent="0.2">
      <c r="A770" s="19"/>
      <c r="B770" s="19"/>
      <c r="C770" s="35"/>
      <c r="D770" s="469"/>
      <c r="E770" s="281">
        <v>3</v>
      </c>
      <c r="F770" s="37"/>
      <c r="G770" s="305"/>
      <c r="H770" s="307"/>
      <c r="I770" s="306"/>
      <c r="J770" s="161">
        <f>IF(A23taxstdlife="n/a","n/a",IF(J$3&gt;(A23taxstdlife+$E770),((Input!$I$165+Input!$I$131)*$I$7)-SUM($I770:I770),((Input!$I$165+Input!$I$131)*$I$7)/A23taxstdlife))</f>
        <v>0</v>
      </c>
      <c r="K770" s="161">
        <f>IF(A23taxstdlife="n/a","n/a",IF(K$3&gt;(A23taxstdlife+$E770),((Input!$I$165+Input!$I$131)*$I$7)-SUM($I770:J770),((Input!$I$165+Input!$I$131)*$I$7)/A23taxstdlife))</f>
        <v>0</v>
      </c>
      <c r="L770" s="161">
        <f>IF(A23taxstdlife="n/a","n/a",IF(L$3&gt;(A23taxstdlife+$E770),((Input!$I$165+Input!$I$131)*$I$7)-SUM($I770:K770),((Input!$I$165+Input!$I$131)*$I$7)/A23taxstdlife))</f>
        <v>0</v>
      </c>
      <c r="M770" s="161">
        <f>IF(A23taxstdlife="n/a","n/a",IF(M$3&gt;(A23taxstdlife+$E770),((Input!$I$165+Input!$I$131)*$I$7)-SUM($I770:L770),((Input!$I$165+Input!$I$131)*$I$7)/A23taxstdlife))</f>
        <v>0</v>
      </c>
      <c r="N770" s="161">
        <f>IF(A23taxstdlife="n/a","n/a",IF(N$3&gt;(A23taxstdlife+$E770),((Input!$I$165+Input!$I$131)*$I$7)-SUM($I770:M770),((Input!$I$165+Input!$I$131)*$I$7)/A23taxstdlife))</f>
        <v>0</v>
      </c>
      <c r="O770" s="161">
        <f>IF(A23taxstdlife="n/a","n/a",IF(O$3&gt;(A23taxstdlife+$E770),((Input!$I$165+Input!$I$131)*$I$7)-SUM($I770:N770),((Input!$I$165+Input!$I$131)*$I$7)/A23taxstdlife))</f>
        <v>0</v>
      </c>
      <c r="P770" s="161">
        <f>IF(A23taxstdlife="n/a","n/a",IF(P$3&gt;(A23taxstdlife+$E770),((Input!$I$165+Input!$I$131)*$I$7)-SUM($I770:O770),((Input!$I$165+Input!$I$131)*$I$7)/A23taxstdlife))</f>
        <v>0</v>
      </c>
      <c r="Q770" s="161">
        <f>IF(A23taxstdlife="n/a","n/a",IF(Q$3&gt;(A23taxstdlife+$E770),((Input!$I$165+Input!$I$131)*$I$7)-SUM($I770:P770),((Input!$I$165+Input!$I$131)*$I$7)/A23taxstdlife))</f>
        <v>0</v>
      </c>
      <c r="R770" s="161">
        <f>IF(A23taxstdlife="n/a","n/a",IF(R$3&gt;(A23taxstdlife+$E770),((Input!$I$165+Input!$I$131)*$I$7)-SUM($I770:Q770),((Input!$I$165+Input!$I$131)*$I$7)/A23taxstdlife))</f>
        <v>0</v>
      </c>
      <c r="S770" s="161">
        <f>IF(A23taxstdlife="n/a","n/a",IF(S$3&gt;(A23taxstdlife+$E770),((Input!$I$165+Input!$I$131)*$I$7)-SUM($I770:R770),((Input!$I$165+Input!$I$131)*$I$7)/A23taxstdlife))</f>
        <v>0</v>
      </c>
      <c r="T770" s="161">
        <f>IF(A23taxstdlife="n/a","n/a",IF(T$3&gt;(A23taxstdlife+$E770),((Input!$I$165+Input!$I$131)*$I$7)-SUM($I770:S770),((Input!$I$165+Input!$I$131)*$I$7)/A23taxstdlife))</f>
        <v>0</v>
      </c>
      <c r="U770" s="161">
        <f>IF(A23taxstdlife="n/a","n/a",IF(U$3&gt;(A23taxstdlife+$E770),((Input!$I$165+Input!$I$131)*$I$7)-SUM($I770:T770),((Input!$I$165+Input!$I$131)*$I$7)/A23taxstdlife))</f>
        <v>0</v>
      </c>
      <c r="V770" s="161">
        <f>IF(A23taxstdlife="n/a","n/a",IF(V$3&gt;(A23taxstdlife+$E770),((Input!$I$165+Input!$I$131)*$I$7)-SUM($I770:U770),((Input!$I$165+Input!$I$131)*$I$7)/A23taxstdlife))</f>
        <v>0</v>
      </c>
      <c r="W770" s="161">
        <f>IF(A23taxstdlife="n/a","n/a",IF(W$3&gt;(A23taxstdlife+$E770),((Input!$I$165+Input!$I$131)*$I$7)-SUM($I770:V770),((Input!$I$165+Input!$I$131)*$I$7)/A23taxstdlife))</f>
        <v>0</v>
      </c>
      <c r="X770" s="161">
        <f>IF(A23taxstdlife="n/a","n/a",IF(X$3&gt;(A23taxstdlife+$E770),((Input!$I$165+Input!$I$131)*$I$7)-SUM($I770:W770),((Input!$I$165+Input!$I$131)*$I$7)/A23taxstdlife))</f>
        <v>0</v>
      </c>
      <c r="Y770" s="161">
        <f>IF(A23taxstdlife="n/a","n/a",IF(Y$3&gt;(A23taxstdlife+$E770),((Input!$I$165+Input!$I$131)*$I$7)-SUM($I770:X770),((Input!$I$165+Input!$I$131)*$I$7)/A23taxstdlife))</f>
        <v>0</v>
      </c>
      <c r="Z770" s="161">
        <f>IF(A23taxstdlife="n/a","n/a",IF(Z$3&gt;(A23taxstdlife+$E770),((Input!$I$165+Input!$I$131)*$I$7)-SUM($I770:Y770),((Input!$I$165+Input!$I$131)*$I$7)/A23taxstdlife))</f>
        <v>0</v>
      </c>
      <c r="AA770" s="161">
        <f>IF(A23taxstdlife="n/a","n/a",IF(AA$3&gt;(A23taxstdlife+$E770),((Input!$I$165+Input!$I$131)*$I$7)-SUM($I770:Z770),((Input!$I$165+Input!$I$131)*$I$7)/A23taxstdlife))</f>
        <v>0</v>
      </c>
      <c r="AB770" s="161">
        <f>IF(A23taxstdlife="n/a","n/a",IF(AB$3&gt;(A23taxstdlife+$E770),((Input!$I$165+Input!$I$131)*$I$7)-SUM($I770:AA770),((Input!$I$165+Input!$I$131)*$I$7)/A23taxstdlife))</f>
        <v>0</v>
      </c>
      <c r="AC770" s="161">
        <f>IF(A23taxstdlife="n/a","n/a",IF(AC$3&gt;(A23taxstdlife+$E770),((Input!$I$165+Input!$I$131)*$I$7)-SUM($I770:AB770),((Input!$I$165+Input!$I$131)*$I$7)/A23taxstdlife))</f>
        <v>0</v>
      </c>
      <c r="AD770" s="161">
        <f>IF(A23taxstdlife="n/a","n/a",IF(AD$3&gt;(A23taxstdlife+$E770),((Input!$I$165+Input!$I$131)*$I$7)-SUM($I770:AC770),((Input!$I$165+Input!$I$131)*$I$7)/A23taxstdlife))</f>
        <v>0</v>
      </c>
      <c r="AE770" s="161">
        <f>IF(A23taxstdlife="n/a","n/a",IF(AE$3&gt;(A23taxstdlife+$E770),((Input!$I$165+Input!$I$131)*$I$7)-SUM($I770:AD770),((Input!$I$165+Input!$I$131)*$I$7)/A23taxstdlife))</f>
        <v>0</v>
      </c>
      <c r="AF770" s="161">
        <f>IF(A23taxstdlife="n/a","n/a",IF(AF$3&gt;(A23taxstdlife+$E770),((Input!$I$165+Input!$I$131)*$I$7)-SUM($I770:AE770),((Input!$I$165+Input!$I$131)*$I$7)/A23taxstdlife))</f>
        <v>0</v>
      </c>
      <c r="AG770" s="161">
        <f>IF(A23taxstdlife="n/a","n/a",IF(AG$3&gt;(A23taxstdlife+$E770),((Input!$I$165+Input!$I$131)*$I$7)-SUM($I770:AF770),((Input!$I$165+Input!$I$131)*$I$7)/A23taxstdlife))</f>
        <v>0</v>
      </c>
      <c r="AH770" s="161">
        <f>IF(A23taxstdlife="n/a","n/a",IF(AH$3&gt;(A23taxstdlife+$E770),((Input!$I$165+Input!$I$131)*$I$7)-SUM($I770:AG770),((Input!$I$165+Input!$I$131)*$I$7)/A23taxstdlife))</f>
        <v>0</v>
      </c>
      <c r="AI770" s="161">
        <f>IF(A23taxstdlife="n/a","n/a",IF(AI$3&gt;(A23taxstdlife+$E770),((Input!$I$165+Input!$I$131)*$I$7)-SUM($I770:AH770),((Input!$I$165+Input!$I$131)*$I$7)/A23taxstdlife))</f>
        <v>0</v>
      </c>
      <c r="AJ770" s="161">
        <f>IF(A23taxstdlife="n/a","n/a",IF(AJ$3&gt;(A23taxstdlife+$E770),((Input!$I$165+Input!$I$131)*$I$7)-SUM($I770:AI770),((Input!$I$165+Input!$I$131)*$I$7)/A23taxstdlife))</f>
        <v>0</v>
      </c>
      <c r="AK770" s="161">
        <f>IF(A23taxstdlife="n/a","n/a",IF(AK$3&gt;(A23taxstdlife+$E770),((Input!$I$165+Input!$I$131)*$I$7)-SUM($I770:AJ770),((Input!$I$165+Input!$I$131)*$I$7)/A23taxstdlife))</f>
        <v>0</v>
      </c>
      <c r="AL770" s="161">
        <f>IF(A23taxstdlife="n/a","n/a",IF(AL$3&gt;(A23taxstdlife+$E770),((Input!$I$165+Input!$I$131)*$I$7)-SUM($I770:AK770),((Input!$I$165+Input!$I$131)*$I$7)/A23taxstdlife))</f>
        <v>0</v>
      </c>
      <c r="AM770" s="161">
        <f>IF(A23taxstdlife="n/a","n/a",IF(AM$3&gt;(A23taxstdlife+$E770),((Input!$I$165+Input!$I$131)*$I$7)-SUM($I770:AL770),((Input!$I$165+Input!$I$131)*$I$7)/A23taxstdlife))</f>
        <v>0</v>
      </c>
      <c r="AN770" s="161">
        <f>IF(A23taxstdlife="n/a","n/a",IF(AN$3&gt;(A23taxstdlife+$E770),((Input!$I$165+Input!$I$131)*$I$7)-SUM($I770:AM770),((Input!$I$165+Input!$I$131)*$I$7)/A23taxstdlife))</f>
        <v>0</v>
      </c>
      <c r="AO770" s="161">
        <f>IF(A23taxstdlife="n/a","n/a",IF(AO$3&gt;(A23taxstdlife+$E770),((Input!$I$165+Input!$I$131)*$I$7)-SUM($I770:AN770),((Input!$I$165+Input!$I$131)*$I$7)/A23taxstdlife))</f>
        <v>0</v>
      </c>
      <c r="AP770" s="161">
        <f>IF(A23taxstdlife="n/a","n/a",IF(AP$3&gt;(A23taxstdlife+$E770),((Input!$I$165+Input!$I$131)*$I$7)-SUM($I770:AO770),((Input!$I$165+Input!$I$131)*$I$7)/A23taxstdlife))</f>
        <v>0</v>
      </c>
      <c r="AQ770" s="161">
        <f>IF(A23taxstdlife="n/a","n/a",IF(AQ$3&gt;(A23taxstdlife+$E770),((Input!$I$165+Input!$I$131)*$I$7)-SUM($I770:AP770),((Input!$I$165+Input!$I$131)*$I$7)/A23taxstdlife))</f>
        <v>0</v>
      </c>
      <c r="AR770" s="161">
        <f>IF(A23taxstdlife="n/a","n/a",IF(AR$3&gt;(A23taxstdlife+$E770),((Input!$I$165+Input!$I$131)*$I$7)-SUM($I770:AQ770),((Input!$I$165+Input!$I$131)*$I$7)/A23taxstdlife))</f>
        <v>0</v>
      </c>
      <c r="AS770" s="161">
        <f>IF(A23taxstdlife="n/a","n/a",IF(AS$3&gt;(A23taxstdlife+$E770),((Input!$I$165+Input!$I$131)*$I$7)-SUM($I770:AR770),((Input!$I$165+Input!$I$131)*$I$7)/A23taxstdlife))</f>
        <v>0</v>
      </c>
      <c r="AT770" s="161">
        <f>IF(A23taxstdlife="n/a","n/a",IF(AT$3&gt;(A23taxstdlife+$E770),((Input!$I$165+Input!$I$131)*$I$7)-SUM($I770:AS770),((Input!$I$165+Input!$I$131)*$I$7)/A23taxstdlife))</f>
        <v>0</v>
      </c>
      <c r="AU770" s="161">
        <f>IF(A23taxstdlife="n/a","n/a",IF(AU$3&gt;(A23taxstdlife+$E770),((Input!$I$165+Input!$I$131)*$I$7)-SUM($I770:AT770),((Input!$I$165+Input!$I$131)*$I$7)/A23taxstdlife))</f>
        <v>0</v>
      </c>
      <c r="AV770" s="161">
        <f>IF(A23taxstdlife="n/a","n/a",IF(AV$3&gt;(A23taxstdlife+$E770),((Input!$I$165+Input!$I$131)*$I$7)-SUM($I770:AU770),((Input!$I$165+Input!$I$131)*$I$7)/A23taxstdlife))</f>
        <v>0</v>
      </c>
      <c r="AW770" s="161">
        <f>IF(A23taxstdlife="n/a","n/a",IF(AW$3&gt;(A23taxstdlife+$E770),((Input!$I$165+Input!$I$131)*$I$7)-SUM($I770:AV770),((Input!$I$165+Input!$I$131)*$I$7)/A23taxstdlife))</f>
        <v>0</v>
      </c>
      <c r="AX770" s="161">
        <f>IF(A23taxstdlife="n/a","n/a",IF(AX$3&gt;(A23taxstdlife+$E770),((Input!$I$165+Input!$I$131)*$I$7)-SUM($I770:AW770),((Input!$I$165+Input!$I$131)*$I$7)/A23taxstdlife))</f>
        <v>0</v>
      </c>
      <c r="AY770" s="161">
        <f>IF(A23taxstdlife="n/a","n/a",IF(AY$3&gt;(A23taxstdlife+$E770),((Input!$I$165+Input!$I$131)*$I$7)-SUM($I770:AX770),((Input!$I$165+Input!$I$131)*$I$7)/A23taxstdlife))</f>
        <v>0</v>
      </c>
      <c r="AZ770" s="161">
        <f>IF(A23taxstdlife="n/a","n/a",IF(AZ$3&gt;(A23taxstdlife+$E770),((Input!$I$165+Input!$I$131)*$I$7)-SUM($I770:AY770),((Input!$I$165+Input!$I$131)*$I$7)/A23taxstdlife))</f>
        <v>0</v>
      </c>
      <c r="BA770" s="161">
        <f>IF(A23taxstdlife="n/a","n/a",IF(BA$3&gt;(A23taxstdlife+$E770),((Input!$I$165+Input!$I$131)*$I$7)-SUM($I770:AZ770),((Input!$I$165+Input!$I$131)*$I$7)/A23taxstdlife))</f>
        <v>0</v>
      </c>
      <c r="BB770" s="161">
        <f>IF(A23taxstdlife="n/a","n/a",IF(BB$3&gt;(A23taxstdlife+$E770),((Input!$I$165+Input!$I$131)*$I$7)-SUM($I770:BA770),((Input!$I$165+Input!$I$131)*$I$7)/A23taxstdlife))</f>
        <v>0</v>
      </c>
      <c r="BC770" s="161">
        <f>IF(A23taxstdlife="n/a","n/a",IF(BC$3&gt;(A23taxstdlife+$E770),((Input!$I$165+Input!$I$131)*$I$7)-SUM($I770:BB770),((Input!$I$165+Input!$I$131)*$I$7)/A23taxstdlife))</f>
        <v>0</v>
      </c>
      <c r="BD770" s="161">
        <f>IF(A23taxstdlife="n/a","n/a",IF(BD$3&gt;(A23taxstdlife+$E770),((Input!$I$165+Input!$I$131)*$I$7)-SUM($I770:BC770),((Input!$I$165+Input!$I$131)*$I$7)/A23taxstdlife))</f>
        <v>0</v>
      </c>
      <c r="BE770" s="161">
        <f>IF(A23taxstdlife="n/a","n/a",IF(BE$3&gt;(A23taxstdlife+$E770),((Input!$I$165+Input!$I$131)*$I$7)-SUM($I770:BD770),((Input!$I$165+Input!$I$131)*$I$7)/A23taxstdlife))</f>
        <v>0</v>
      </c>
      <c r="BF770" s="161">
        <f>IF(A23taxstdlife="n/a","n/a",IF(BF$3&gt;(A23taxstdlife+$E770),((Input!$I$165+Input!$I$131)*$I$7)-SUM($I770:BE770),((Input!$I$165+Input!$I$131)*$I$7)/A23taxstdlife))</f>
        <v>0</v>
      </c>
      <c r="BG770" s="161">
        <f>IF(A23taxstdlife="n/a","n/a",IF(BG$3&gt;(A23taxstdlife+$E770),((Input!$I$165+Input!$I$131)*$I$7)-SUM($I770:BF770),((Input!$I$165+Input!$I$131)*$I$7)/A23taxstdlife))</f>
        <v>0</v>
      </c>
      <c r="BH770" s="161">
        <f>IF(A23taxstdlife="n/a","n/a",IF(BH$3&gt;(A23taxstdlife+$E770),((Input!$I$165+Input!$I$131)*$I$7)-SUM($I770:BG770),((Input!$I$165+Input!$I$131)*$I$7)/A23taxstdlife))</f>
        <v>0</v>
      </c>
      <c r="BI770" s="161">
        <f>IF(A23taxstdlife="n/a","n/a",IF(BI$3&gt;(A23taxstdlife+$E770),((Input!$I$165+Input!$I$131)*$I$7)-SUM($I770:BH770),((Input!$I$165+Input!$I$131)*$I$7)/A23taxstdlife))</f>
        <v>0</v>
      </c>
      <c r="BJ770" s="161"/>
      <c r="BK770" s="19"/>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s="5" customFormat="1" hidden="1" outlineLevel="2" x14ac:dyDescent="0.2">
      <c r="A771" s="19"/>
      <c r="B771" s="19"/>
      <c r="C771" s="35"/>
      <c r="D771" s="469"/>
      <c r="E771" s="281">
        <v>4</v>
      </c>
      <c r="F771" s="37"/>
      <c r="G771" s="305"/>
      <c r="H771" s="307"/>
      <c r="I771" s="307"/>
      <c r="J771" s="306"/>
      <c r="K771" s="161">
        <f>IF(A23taxstdlife="n/a","n/a",IF(K$3&gt;(A23taxstdlife+$E771),((Input!$J$165+Input!$J$131)*$J$7)-SUM($J771:J771),((Input!$J$165+Input!$J$131)*$J$7)/A23taxstdlife))</f>
        <v>0</v>
      </c>
      <c r="L771" s="161">
        <f>IF(A23taxstdlife="n/a","n/a",IF(L$3&gt;(A23taxstdlife+$E771),((Input!$J$165+Input!$J$131)*$J$7)-SUM($J771:K771),((Input!$J$165+Input!$J$131)*$J$7)/A23taxstdlife))</f>
        <v>0</v>
      </c>
      <c r="M771" s="161">
        <f>IF(A23taxstdlife="n/a","n/a",IF(M$3&gt;(A23taxstdlife+$E771),((Input!$J$165+Input!$J$131)*$J$7)-SUM($J771:L771),((Input!$J$165+Input!$J$131)*$J$7)/A23taxstdlife))</f>
        <v>0</v>
      </c>
      <c r="N771" s="161">
        <f>IF(A23taxstdlife="n/a","n/a",IF(N$3&gt;(A23taxstdlife+$E771),((Input!$J$165+Input!$J$131)*$J$7)-SUM($J771:M771),((Input!$J$165+Input!$J$131)*$J$7)/A23taxstdlife))</f>
        <v>0</v>
      </c>
      <c r="O771" s="161">
        <f>IF(A23taxstdlife="n/a","n/a",IF(O$3&gt;(A23taxstdlife+$E771),((Input!$J$165+Input!$J$131)*$J$7)-SUM($J771:N771),((Input!$J$165+Input!$J$131)*$J$7)/A23taxstdlife))</f>
        <v>0</v>
      </c>
      <c r="P771" s="161">
        <f>IF(A23taxstdlife="n/a","n/a",IF(P$3&gt;(A23taxstdlife+$E771),((Input!$J$165+Input!$J$131)*$J$7)-SUM($J771:O771),((Input!$J$165+Input!$J$131)*$J$7)/A23taxstdlife))</f>
        <v>0</v>
      </c>
      <c r="Q771" s="161">
        <f>IF(A23taxstdlife="n/a","n/a",IF(Q$3&gt;(A23taxstdlife+$E771),((Input!$J$165+Input!$J$131)*$J$7)-SUM($J771:P771),((Input!$J$165+Input!$J$131)*$J$7)/A23taxstdlife))</f>
        <v>0</v>
      </c>
      <c r="R771" s="161">
        <f>IF(A23taxstdlife="n/a","n/a",IF(R$3&gt;(A23taxstdlife+$E771),((Input!$J$165+Input!$J$131)*$J$7)-SUM($J771:Q771),((Input!$J$165+Input!$J$131)*$J$7)/A23taxstdlife))</f>
        <v>0</v>
      </c>
      <c r="S771" s="161">
        <f>IF(A23taxstdlife="n/a","n/a",IF(S$3&gt;(A23taxstdlife+$E771),((Input!$J$165+Input!$J$131)*$J$7)-SUM($J771:R771),((Input!$J$165+Input!$J$131)*$J$7)/A23taxstdlife))</f>
        <v>0</v>
      </c>
      <c r="T771" s="161">
        <f>IF(A23taxstdlife="n/a","n/a",IF(T$3&gt;(A23taxstdlife+$E771),((Input!$J$165+Input!$J$131)*$J$7)-SUM($J771:S771),((Input!$J$165+Input!$J$131)*$J$7)/A23taxstdlife))</f>
        <v>0</v>
      </c>
      <c r="U771" s="161">
        <f>IF(A23taxstdlife="n/a","n/a",IF(U$3&gt;(A23taxstdlife+$E771),((Input!$J$165+Input!$J$131)*$J$7)-SUM($J771:T771),((Input!$J$165+Input!$J$131)*$J$7)/A23taxstdlife))</f>
        <v>0</v>
      </c>
      <c r="V771" s="161">
        <f>IF(A23taxstdlife="n/a","n/a",IF(V$3&gt;(A23taxstdlife+$E771),((Input!$J$165+Input!$J$131)*$J$7)-SUM($J771:U771),((Input!$J$165+Input!$J$131)*$J$7)/A23taxstdlife))</f>
        <v>0</v>
      </c>
      <c r="W771" s="161">
        <f>IF(A23taxstdlife="n/a","n/a",IF(W$3&gt;(A23taxstdlife+$E771),((Input!$J$165+Input!$J$131)*$J$7)-SUM($J771:V771),((Input!$J$165+Input!$J$131)*$J$7)/A23taxstdlife))</f>
        <v>0</v>
      </c>
      <c r="X771" s="161">
        <f>IF(A23taxstdlife="n/a","n/a",IF(X$3&gt;(A23taxstdlife+$E771),((Input!$J$165+Input!$J$131)*$J$7)-SUM($J771:W771),((Input!$J$165+Input!$J$131)*$J$7)/A23taxstdlife))</f>
        <v>0</v>
      </c>
      <c r="Y771" s="161">
        <f>IF(A23taxstdlife="n/a","n/a",IF(Y$3&gt;(A23taxstdlife+$E771),((Input!$J$165+Input!$J$131)*$J$7)-SUM($J771:X771),((Input!$J$165+Input!$J$131)*$J$7)/A23taxstdlife))</f>
        <v>0</v>
      </c>
      <c r="Z771" s="161">
        <f>IF(A23taxstdlife="n/a","n/a",IF(Z$3&gt;(A23taxstdlife+$E771),((Input!$J$165+Input!$J$131)*$J$7)-SUM($J771:Y771),((Input!$J$165+Input!$J$131)*$J$7)/A23taxstdlife))</f>
        <v>0</v>
      </c>
      <c r="AA771" s="161">
        <f>IF(A23taxstdlife="n/a","n/a",IF(AA$3&gt;(A23taxstdlife+$E771),((Input!$J$165+Input!$J$131)*$J$7)-SUM($J771:Z771),((Input!$J$165+Input!$J$131)*$J$7)/A23taxstdlife))</f>
        <v>0</v>
      </c>
      <c r="AB771" s="161">
        <f>IF(A23taxstdlife="n/a","n/a",IF(AB$3&gt;(A23taxstdlife+$E771),((Input!$J$165+Input!$J$131)*$J$7)-SUM($J771:AA771),((Input!$J$165+Input!$J$131)*$J$7)/A23taxstdlife))</f>
        <v>0</v>
      </c>
      <c r="AC771" s="161">
        <f>IF(A23taxstdlife="n/a","n/a",IF(AC$3&gt;(A23taxstdlife+$E771),((Input!$J$165+Input!$J$131)*$J$7)-SUM($J771:AB771),((Input!$J$165+Input!$J$131)*$J$7)/A23taxstdlife))</f>
        <v>0</v>
      </c>
      <c r="AD771" s="161">
        <f>IF(A23taxstdlife="n/a","n/a",IF(AD$3&gt;(A23taxstdlife+$E771),((Input!$J$165+Input!$J$131)*$J$7)-SUM($J771:AC771),((Input!$J$165+Input!$J$131)*$J$7)/A23taxstdlife))</f>
        <v>0</v>
      </c>
      <c r="AE771" s="161">
        <f>IF(A23taxstdlife="n/a","n/a",IF(AE$3&gt;(A23taxstdlife+$E771),((Input!$J$165+Input!$J$131)*$J$7)-SUM($J771:AD771),((Input!$J$165+Input!$J$131)*$J$7)/A23taxstdlife))</f>
        <v>0</v>
      </c>
      <c r="AF771" s="161">
        <f>IF(A23taxstdlife="n/a","n/a",IF(AF$3&gt;(A23taxstdlife+$E771),((Input!$J$165+Input!$J$131)*$J$7)-SUM($J771:AE771),((Input!$J$165+Input!$J$131)*$J$7)/A23taxstdlife))</f>
        <v>0</v>
      </c>
      <c r="AG771" s="161">
        <f>IF(A23taxstdlife="n/a","n/a",IF(AG$3&gt;(A23taxstdlife+$E771),((Input!$J$165+Input!$J$131)*$J$7)-SUM($J771:AF771),((Input!$J$165+Input!$J$131)*$J$7)/A23taxstdlife))</f>
        <v>0</v>
      </c>
      <c r="AH771" s="161">
        <f>IF(A23taxstdlife="n/a","n/a",IF(AH$3&gt;(A23taxstdlife+$E771),((Input!$J$165+Input!$J$131)*$J$7)-SUM($J771:AG771),((Input!$J$165+Input!$J$131)*$J$7)/A23taxstdlife))</f>
        <v>0</v>
      </c>
      <c r="AI771" s="161">
        <f>IF(A23taxstdlife="n/a","n/a",IF(AI$3&gt;(A23taxstdlife+$E771),((Input!$J$165+Input!$J$131)*$J$7)-SUM($J771:AH771),((Input!$J$165+Input!$J$131)*$J$7)/A23taxstdlife))</f>
        <v>0</v>
      </c>
      <c r="AJ771" s="161">
        <f>IF(A23taxstdlife="n/a","n/a",IF(AJ$3&gt;(A23taxstdlife+$E771),((Input!$J$165+Input!$J$131)*$J$7)-SUM($J771:AI771),((Input!$J$165+Input!$J$131)*$J$7)/A23taxstdlife))</f>
        <v>0</v>
      </c>
      <c r="AK771" s="161">
        <f>IF(A23taxstdlife="n/a","n/a",IF(AK$3&gt;(A23taxstdlife+$E771),((Input!$J$165+Input!$J$131)*$J$7)-SUM($J771:AJ771),((Input!$J$165+Input!$J$131)*$J$7)/A23taxstdlife))</f>
        <v>0</v>
      </c>
      <c r="AL771" s="161">
        <f>IF(A23taxstdlife="n/a","n/a",IF(AL$3&gt;(A23taxstdlife+$E771),((Input!$J$165+Input!$J$131)*$J$7)-SUM($J771:AK771),((Input!$J$165+Input!$J$131)*$J$7)/A23taxstdlife))</f>
        <v>0</v>
      </c>
      <c r="AM771" s="161">
        <f>IF(A23taxstdlife="n/a","n/a",IF(AM$3&gt;(A23taxstdlife+$E771),((Input!$J$165+Input!$J$131)*$J$7)-SUM($J771:AL771),((Input!$J$165+Input!$J$131)*$J$7)/A23taxstdlife))</f>
        <v>0</v>
      </c>
      <c r="AN771" s="161">
        <f>IF(A23taxstdlife="n/a","n/a",IF(AN$3&gt;(A23taxstdlife+$E771),((Input!$J$165+Input!$J$131)*$J$7)-SUM($J771:AM771),((Input!$J$165+Input!$J$131)*$J$7)/A23taxstdlife))</f>
        <v>0</v>
      </c>
      <c r="AO771" s="161">
        <f>IF(A23taxstdlife="n/a","n/a",IF(AO$3&gt;(A23taxstdlife+$E771),((Input!$J$165+Input!$J$131)*$J$7)-SUM($J771:AN771),((Input!$J$165+Input!$J$131)*$J$7)/A23taxstdlife))</f>
        <v>0</v>
      </c>
      <c r="AP771" s="161">
        <f>IF(A23taxstdlife="n/a","n/a",IF(AP$3&gt;(A23taxstdlife+$E771),((Input!$J$165+Input!$J$131)*$J$7)-SUM($J771:AO771),((Input!$J$165+Input!$J$131)*$J$7)/A23taxstdlife))</f>
        <v>0</v>
      </c>
      <c r="AQ771" s="161">
        <f>IF(A23taxstdlife="n/a","n/a",IF(AQ$3&gt;(A23taxstdlife+$E771),((Input!$J$165+Input!$J$131)*$J$7)-SUM($J771:AP771),((Input!$J$165+Input!$J$131)*$J$7)/A23taxstdlife))</f>
        <v>0</v>
      </c>
      <c r="AR771" s="161">
        <f>IF(A23taxstdlife="n/a","n/a",IF(AR$3&gt;(A23taxstdlife+$E771),((Input!$J$165+Input!$J$131)*$J$7)-SUM($J771:AQ771),((Input!$J$165+Input!$J$131)*$J$7)/A23taxstdlife))</f>
        <v>0</v>
      </c>
      <c r="AS771" s="161">
        <f>IF(A23taxstdlife="n/a","n/a",IF(AS$3&gt;(A23taxstdlife+$E771),((Input!$J$165+Input!$J$131)*$J$7)-SUM($J771:AR771),((Input!$J$165+Input!$J$131)*$J$7)/A23taxstdlife))</f>
        <v>0</v>
      </c>
      <c r="AT771" s="161">
        <f>IF(A23taxstdlife="n/a","n/a",IF(AT$3&gt;(A23taxstdlife+$E771),((Input!$J$165+Input!$J$131)*$J$7)-SUM($J771:AS771),((Input!$J$165+Input!$J$131)*$J$7)/A23taxstdlife))</f>
        <v>0</v>
      </c>
      <c r="AU771" s="161">
        <f>IF(A23taxstdlife="n/a","n/a",IF(AU$3&gt;(A23taxstdlife+$E771),((Input!$J$165+Input!$J$131)*$J$7)-SUM($J771:AT771),((Input!$J$165+Input!$J$131)*$J$7)/A23taxstdlife))</f>
        <v>0</v>
      </c>
      <c r="AV771" s="161">
        <f>IF(A23taxstdlife="n/a","n/a",IF(AV$3&gt;(A23taxstdlife+$E771),((Input!$J$165+Input!$J$131)*$J$7)-SUM($J771:AU771),((Input!$J$165+Input!$J$131)*$J$7)/A23taxstdlife))</f>
        <v>0</v>
      </c>
      <c r="AW771" s="161">
        <f>IF(A23taxstdlife="n/a","n/a",IF(AW$3&gt;(A23taxstdlife+$E771),((Input!$J$165+Input!$J$131)*$J$7)-SUM($J771:AV771),((Input!$J$165+Input!$J$131)*$J$7)/A23taxstdlife))</f>
        <v>0</v>
      </c>
      <c r="AX771" s="161">
        <f>IF(A23taxstdlife="n/a","n/a",IF(AX$3&gt;(A23taxstdlife+$E771),((Input!$J$165+Input!$J$131)*$J$7)-SUM($J771:AW771),((Input!$J$165+Input!$J$131)*$J$7)/A23taxstdlife))</f>
        <v>0</v>
      </c>
      <c r="AY771" s="161">
        <f>IF(A23taxstdlife="n/a","n/a",IF(AY$3&gt;(A23taxstdlife+$E771),((Input!$J$165+Input!$J$131)*$J$7)-SUM($J771:AX771),((Input!$J$165+Input!$J$131)*$J$7)/A23taxstdlife))</f>
        <v>0</v>
      </c>
      <c r="AZ771" s="161">
        <f>IF(A23taxstdlife="n/a","n/a",IF(AZ$3&gt;(A23taxstdlife+$E771),((Input!$J$165+Input!$J$131)*$J$7)-SUM($J771:AY771),((Input!$J$165+Input!$J$131)*$J$7)/A23taxstdlife))</f>
        <v>0</v>
      </c>
      <c r="BA771" s="161">
        <f>IF(A23taxstdlife="n/a","n/a",IF(BA$3&gt;(A23taxstdlife+$E771),((Input!$J$165+Input!$J$131)*$J$7)-SUM($J771:AZ771),((Input!$J$165+Input!$J$131)*$J$7)/A23taxstdlife))</f>
        <v>0</v>
      </c>
      <c r="BB771" s="161">
        <f>IF(A23taxstdlife="n/a","n/a",IF(BB$3&gt;(A23taxstdlife+$E771),((Input!$J$165+Input!$J$131)*$J$7)-SUM($J771:BA771),((Input!$J$165+Input!$J$131)*$J$7)/A23taxstdlife))</f>
        <v>0</v>
      </c>
      <c r="BC771" s="161">
        <f>IF(A23taxstdlife="n/a","n/a",IF(BC$3&gt;(A23taxstdlife+$E771),((Input!$J$165+Input!$J$131)*$J$7)-SUM($J771:BB771),((Input!$J$165+Input!$J$131)*$J$7)/A23taxstdlife))</f>
        <v>0</v>
      </c>
      <c r="BD771" s="161">
        <f>IF(A23taxstdlife="n/a","n/a",IF(BD$3&gt;(A23taxstdlife+$E771),((Input!$J$165+Input!$J$131)*$J$7)-SUM($J771:BC771),((Input!$J$165+Input!$J$131)*$J$7)/A23taxstdlife))</f>
        <v>0</v>
      </c>
      <c r="BE771" s="161">
        <f>IF(A23taxstdlife="n/a","n/a",IF(BE$3&gt;(A23taxstdlife+$E771),((Input!$J$165+Input!$J$131)*$J$7)-SUM($J771:BD771),((Input!$J$165+Input!$J$131)*$J$7)/A23taxstdlife))</f>
        <v>0</v>
      </c>
      <c r="BF771" s="161">
        <f>IF(A23taxstdlife="n/a","n/a",IF(BF$3&gt;(A23taxstdlife+$E771),((Input!$J$165+Input!$J$131)*$J$7)-SUM($J771:BE771),((Input!$J$165+Input!$J$131)*$J$7)/A23taxstdlife))</f>
        <v>0</v>
      </c>
      <c r="BG771" s="161">
        <f>IF(A23taxstdlife="n/a","n/a",IF(BG$3&gt;(A23taxstdlife+$E771),((Input!$J$165+Input!$J$131)*$J$7)-SUM($J771:BF771),((Input!$J$165+Input!$J$131)*$J$7)/A23taxstdlife))</f>
        <v>0</v>
      </c>
      <c r="BH771" s="161">
        <f>IF(A23taxstdlife="n/a","n/a",IF(BH$3&gt;(A23taxstdlife+$E771),((Input!$J$165+Input!$J$131)*$J$7)-SUM($J771:BG771),((Input!$J$165+Input!$J$131)*$J$7)/A23taxstdlife))</f>
        <v>0</v>
      </c>
      <c r="BI771" s="161">
        <f>IF(A23taxstdlife="n/a","n/a",IF(BI$3&gt;(A23taxstdlife+$E771),((Input!$J$165+Input!$J$131)*$J$7)-SUM($J771:BH771),((Input!$J$165+Input!$J$131)*$J$7)/A23taxstdlife))</f>
        <v>0</v>
      </c>
      <c r="BJ771" s="19"/>
      <c r="BK771" s="19"/>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s="5" customFormat="1" hidden="1" outlineLevel="2" x14ac:dyDescent="0.2">
      <c r="A772" s="19"/>
      <c r="B772" s="19"/>
      <c r="C772" s="35"/>
      <c r="D772" s="469"/>
      <c r="E772" s="281">
        <v>5</v>
      </c>
      <c r="F772" s="37"/>
      <c r="G772" s="305"/>
      <c r="H772" s="307"/>
      <c r="I772" s="307"/>
      <c r="J772" s="307"/>
      <c r="K772" s="306"/>
      <c r="L772" s="161">
        <f>IF(A23taxstdlife="n/a","n/a",IF(L$3&gt;(A23taxstdlife+$E772),((Input!$K$165+Input!$K$131)*$K$7)-SUM($K772:K772),((Input!$K$165+Input!$K$131)*$K$7)/A23taxstdlife))</f>
        <v>0</v>
      </c>
      <c r="M772" s="161">
        <f>IF(A23taxstdlife="n/a","n/a",IF(M$3&gt;(A23taxstdlife+$E772),((Input!$K$165+Input!$K$131)*$K$7)-SUM($K772:L772),((Input!$K$165+Input!$K$131)*$K$7)/A23taxstdlife))</f>
        <v>0</v>
      </c>
      <c r="N772" s="161">
        <f>IF(A23taxstdlife="n/a","n/a",IF(N$3&gt;(A23taxstdlife+$E772),((Input!$K$165+Input!$K$131)*$K$7)-SUM($K772:M772),((Input!$K$165+Input!$K$131)*$K$7)/A23taxstdlife))</f>
        <v>0</v>
      </c>
      <c r="O772" s="161">
        <f>IF(A23taxstdlife="n/a","n/a",IF(O$3&gt;(A23taxstdlife+$E772),((Input!$K$165+Input!$K$131)*$K$7)-SUM($K772:N772),((Input!$K$165+Input!$K$131)*$K$7)/A23taxstdlife))</f>
        <v>0</v>
      </c>
      <c r="P772" s="161">
        <f>IF(A23taxstdlife="n/a","n/a",IF(P$3&gt;(A23taxstdlife+$E772),((Input!$K$165+Input!$K$131)*$K$7)-SUM($K772:O772),((Input!$K$165+Input!$K$131)*$K$7)/A23taxstdlife))</f>
        <v>0</v>
      </c>
      <c r="Q772" s="161">
        <f>IF(A23taxstdlife="n/a","n/a",IF(Q$3&gt;(A23taxstdlife+$E772),((Input!$K$165+Input!$K$131)*$K$7)-SUM($K772:P772),((Input!$K$165+Input!$K$131)*$K$7)/A23taxstdlife))</f>
        <v>0</v>
      </c>
      <c r="R772" s="161">
        <f>IF(A23taxstdlife="n/a","n/a",IF(R$3&gt;(A23taxstdlife+$E772),((Input!$K$165+Input!$K$131)*$K$7)-SUM($K772:Q772),((Input!$K$165+Input!$K$131)*$K$7)/A23taxstdlife))</f>
        <v>0</v>
      </c>
      <c r="S772" s="161">
        <f>IF(A23taxstdlife="n/a","n/a",IF(S$3&gt;(A23taxstdlife+$E772),((Input!$K$165+Input!$K$131)*$K$7)-SUM($K772:R772),((Input!$K$165+Input!$K$131)*$K$7)/A23taxstdlife))</f>
        <v>0</v>
      </c>
      <c r="T772" s="161">
        <f>IF(A23taxstdlife="n/a","n/a",IF(T$3&gt;(A23taxstdlife+$E772),((Input!$K$165+Input!$K$131)*$K$7)-SUM($K772:S772),((Input!$K$165+Input!$K$131)*$K$7)/A23taxstdlife))</f>
        <v>0</v>
      </c>
      <c r="U772" s="161">
        <f>IF(A23taxstdlife="n/a","n/a",IF(U$3&gt;(A23taxstdlife+$E772),((Input!$K$165+Input!$K$131)*$K$7)-SUM($K772:T772),((Input!$K$165+Input!$K$131)*$K$7)/A23taxstdlife))</f>
        <v>0</v>
      </c>
      <c r="V772" s="161">
        <f>IF(A23taxstdlife="n/a","n/a",IF(V$3&gt;(A23taxstdlife+$E772),((Input!$K$165+Input!$K$131)*$K$7)-SUM($K772:U772),((Input!$K$165+Input!$K$131)*$K$7)/A23taxstdlife))</f>
        <v>0</v>
      </c>
      <c r="W772" s="161">
        <f>IF(A23taxstdlife="n/a","n/a",IF(W$3&gt;(A23taxstdlife+$E772),((Input!$K$165+Input!$K$131)*$K$7)-SUM($K772:V772),((Input!$K$165+Input!$K$131)*$K$7)/A23taxstdlife))</f>
        <v>0</v>
      </c>
      <c r="X772" s="161">
        <f>IF(A23taxstdlife="n/a","n/a",IF(X$3&gt;(A23taxstdlife+$E772),((Input!$K$165+Input!$K$131)*$K$7)-SUM($K772:W772),((Input!$K$165+Input!$K$131)*$K$7)/A23taxstdlife))</f>
        <v>0</v>
      </c>
      <c r="Y772" s="161">
        <f>IF(A23taxstdlife="n/a","n/a",IF(Y$3&gt;(A23taxstdlife+$E772),((Input!$K$165+Input!$K$131)*$K$7)-SUM($K772:X772),((Input!$K$165+Input!$K$131)*$K$7)/A23taxstdlife))</f>
        <v>0</v>
      </c>
      <c r="Z772" s="161">
        <f>IF(A23taxstdlife="n/a","n/a",IF(Z$3&gt;(A23taxstdlife+$E772),((Input!$K$165+Input!$K$131)*$K$7)-SUM($K772:Y772),((Input!$K$165+Input!$K$131)*$K$7)/A23taxstdlife))</f>
        <v>0</v>
      </c>
      <c r="AA772" s="161">
        <f>IF(A23taxstdlife="n/a","n/a",IF(AA$3&gt;(A23taxstdlife+$E772),((Input!$K$165+Input!$K$131)*$K$7)-SUM($K772:Z772),((Input!$K$165+Input!$K$131)*$K$7)/A23taxstdlife))</f>
        <v>0</v>
      </c>
      <c r="AB772" s="161">
        <f>IF(A23taxstdlife="n/a","n/a",IF(AB$3&gt;(A23taxstdlife+$E772),((Input!$K$165+Input!$K$131)*$K$7)-SUM($K772:AA772),((Input!$K$165+Input!$K$131)*$K$7)/A23taxstdlife))</f>
        <v>0</v>
      </c>
      <c r="AC772" s="161">
        <f>IF(A23taxstdlife="n/a","n/a",IF(AC$3&gt;(A23taxstdlife+$E772),((Input!$K$165+Input!$K$131)*$K$7)-SUM($K772:AB772),((Input!$K$165+Input!$K$131)*$K$7)/A23taxstdlife))</f>
        <v>0</v>
      </c>
      <c r="AD772" s="161">
        <f>IF(A23taxstdlife="n/a","n/a",IF(AD$3&gt;(A23taxstdlife+$E772),((Input!$K$165+Input!$K$131)*$K$7)-SUM($K772:AC772),((Input!$K$165+Input!$K$131)*$K$7)/A23taxstdlife))</f>
        <v>0</v>
      </c>
      <c r="AE772" s="161">
        <f>IF(A23taxstdlife="n/a","n/a",IF(AE$3&gt;(A23taxstdlife+$E772),((Input!$K$165+Input!$K$131)*$K$7)-SUM($K772:AD772),((Input!$K$165+Input!$K$131)*$K$7)/A23taxstdlife))</f>
        <v>0</v>
      </c>
      <c r="AF772" s="161">
        <f>IF(A23taxstdlife="n/a","n/a",IF(AF$3&gt;(A23taxstdlife+$E772),((Input!$K$165+Input!$K$131)*$K$7)-SUM($K772:AE772),((Input!$K$165+Input!$K$131)*$K$7)/A23taxstdlife))</f>
        <v>0</v>
      </c>
      <c r="AG772" s="161">
        <f>IF(A23taxstdlife="n/a","n/a",IF(AG$3&gt;(A23taxstdlife+$E772),((Input!$K$165+Input!$K$131)*$K$7)-SUM($K772:AF772),((Input!$K$165+Input!$K$131)*$K$7)/A23taxstdlife))</f>
        <v>0</v>
      </c>
      <c r="AH772" s="161">
        <f>IF(A23taxstdlife="n/a","n/a",IF(AH$3&gt;(A23taxstdlife+$E772),((Input!$K$165+Input!$K$131)*$K$7)-SUM($K772:AG772),((Input!$K$165+Input!$K$131)*$K$7)/A23taxstdlife))</f>
        <v>0</v>
      </c>
      <c r="AI772" s="161">
        <f>IF(A23taxstdlife="n/a","n/a",IF(AI$3&gt;(A23taxstdlife+$E772),((Input!$K$165+Input!$K$131)*$K$7)-SUM($K772:AH772),((Input!$K$165+Input!$K$131)*$K$7)/A23taxstdlife))</f>
        <v>0</v>
      </c>
      <c r="AJ772" s="161">
        <f>IF(A23taxstdlife="n/a","n/a",IF(AJ$3&gt;(A23taxstdlife+$E772),((Input!$K$165+Input!$K$131)*$K$7)-SUM($K772:AI772),((Input!$K$165+Input!$K$131)*$K$7)/A23taxstdlife))</f>
        <v>0</v>
      </c>
      <c r="AK772" s="161">
        <f>IF(A23taxstdlife="n/a","n/a",IF(AK$3&gt;(A23taxstdlife+$E772),((Input!$K$165+Input!$K$131)*$K$7)-SUM($K772:AJ772),((Input!$K$165+Input!$K$131)*$K$7)/A23taxstdlife))</f>
        <v>0</v>
      </c>
      <c r="AL772" s="161">
        <f>IF(A23taxstdlife="n/a","n/a",IF(AL$3&gt;(A23taxstdlife+$E772),((Input!$K$165+Input!$K$131)*$K$7)-SUM($K772:AK772),((Input!$K$165+Input!$K$131)*$K$7)/A23taxstdlife))</f>
        <v>0</v>
      </c>
      <c r="AM772" s="161">
        <f>IF(A23taxstdlife="n/a","n/a",IF(AM$3&gt;(A23taxstdlife+$E772),((Input!$K$165+Input!$K$131)*$K$7)-SUM($K772:AL772),((Input!$K$165+Input!$K$131)*$K$7)/A23taxstdlife))</f>
        <v>0</v>
      </c>
      <c r="AN772" s="161">
        <f>IF(A23taxstdlife="n/a","n/a",IF(AN$3&gt;(A23taxstdlife+$E772),((Input!$K$165+Input!$K$131)*$K$7)-SUM($K772:AM772),((Input!$K$165+Input!$K$131)*$K$7)/A23taxstdlife))</f>
        <v>0</v>
      </c>
      <c r="AO772" s="161">
        <f>IF(A23taxstdlife="n/a","n/a",IF(AO$3&gt;(A23taxstdlife+$E772),((Input!$K$165+Input!$K$131)*$K$7)-SUM($K772:AN772),((Input!$K$165+Input!$K$131)*$K$7)/A23taxstdlife))</f>
        <v>0</v>
      </c>
      <c r="AP772" s="161">
        <f>IF(A23taxstdlife="n/a","n/a",IF(AP$3&gt;(A23taxstdlife+$E772),((Input!$K$165+Input!$K$131)*$K$7)-SUM($K772:AO772),((Input!$K$165+Input!$K$131)*$K$7)/A23taxstdlife))</f>
        <v>0</v>
      </c>
      <c r="AQ772" s="161">
        <f>IF(A23taxstdlife="n/a","n/a",IF(AQ$3&gt;(A23taxstdlife+$E772),((Input!$K$165+Input!$K$131)*$K$7)-SUM($K772:AP772),((Input!$K$165+Input!$K$131)*$K$7)/A23taxstdlife))</f>
        <v>0</v>
      </c>
      <c r="AR772" s="161">
        <f>IF(A23taxstdlife="n/a","n/a",IF(AR$3&gt;(A23taxstdlife+$E772),((Input!$K$165+Input!$K$131)*$K$7)-SUM($K772:AQ772),((Input!$K$165+Input!$K$131)*$K$7)/A23taxstdlife))</f>
        <v>0</v>
      </c>
      <c r="AS772" s="161">
        <f>IF(A23taxstdlife="n/a","n/a",IF(AS$3&gt;(A23taxstdlife+$E772),((Input!$K$165+Input!$K$131)*$K$7)-SUM($K772:AR772),((Input!$K$165+Input!$K$131)*$K$7)/A23taxstdlife))</f>
        <v>0</v>
      </c>
      <c r="AT772" s="161">
        <f>IF(A23taxstdlife="n/a","n/a",IF(AT$3&gt;(A23taxstdlife+$E772),((Input!$K$165+Input!$K$131)*$K$7)-SUM($K772:AS772),((Input!$K$165+Input!$K$131)*$K$7)/A23taxstdlife))</f>
        <v>0</v>
      </c>
      <c r="AU772" s="161">
        <f>IF(A23taxstdlife="n/a","n/a",IF(AU$3&gt;(A23taxstdlife+$E772),((Input!$K$165+Input!$K$131)*$K$7)-SUM($K772:AT772),((Input!$K$165+Input!$K$131)*$K$7)/A23taxstdlife))</f>
        <v>0</v>
      </c>
      <c r="AV772" s="161">
        <f>IF(A23taxstdlife="n/a","n/a",IF(AV$3&gt;(A23taxstdlife+$E772),((Input!$K$165+Input!$K$131)*$K$7)-SUM($K772:AU772),((Input!$K$165+Input!$K$131)*$K$7)/A23taxstdlife))</f>
        <v>0</v>
      </c>
      <c r="AW772" s="161">
        <f>IF(A23taxstdlife="n/a","n/a",IF(AW$3&gt;(A23taxstdlife+$E772),((Input!$K$165+Input!$K$131)*$K$7)-SUM($K772:AV772),((Input!$K$165+Input!$K$131)*$K$7)/A23taxstdlife))</f>
        <v>0</v>
      </c>
      <c r="AX772" s="161">
        <f>IF(A23taxstdlife="n/a","n/a",IF(AX$3&gt;(A23taxstdlife+$E772),((Input!$K$165+Input!$K$131)*$K$7)-SUM($K772:AW772),((Input!$K$165+Input!$K$131)*$K$7)/A23taxstdlife))</f>
        <v>0</v>
      </c>
      <c r="AY772" s="161">
        <f>IF(A23taxstdlife="n/a","n/a",IF(AY$3&gt;(A23taxstdlife+$E772),((Input!$K$165+Input!$K$131)*$K$7)-SUM($K772:AX772),((Input!$K$165+Input!$K$131)*$K$7)/A23taxstdlife))</f>
        <v>0</v>
      </c>
      <c r="AZ772" s="161">
        <f>IF(A23taxstdlife="n/a","n/a",IF(AZ$3&gt;(A23taxstdlife+$E772),((Input!$K$165+Input!$K$131)*$K$7)-SUM($K772:AY772),((Input!$K$165+Input!$K$131)*$K$7)/A23taxstdlife))</f>
        <v>0</v>
      </c>
      <c r="BA772" s="161">
        <f>IF(A23taxstdlife="n/a","n/a",IF(BA$3&gt;(A23taxstdlife+$E772),((Input!$K$165+Input!$K$131)*$K$7)-SUM($K772:AZ772),((Input!$K$165+Input!$K$131)*$K$7)/A23taxstdlife))</f>
        <v>0</v>
      </c>
      <c r="BB772" s="161">
        <f>IF(A23taxstdlife="n/a","n/a",IF(BB$3&gt;(A23taxstdlife+$E772),((Input!$K$165+Input!$K$131)*$K$7)-SUM($K772:BA772),((Input!$K$165+Input!$K$131)*$K$7)/A23taxstdlife))</f>
        <v>0</v>
      </c>
      <c r="BC772" s="161">
        <f>IF(A23taxstdlife="n/a","n/a",IF(BC$3&gt;(A23taxstdlife+$E772),((Input!$K$165+Input!$K$131)*$K$7)-SUM($K772:BB772),((Input!$K$165+Input!$K$131)*$K$7)/A23taxstdlife))</f>
        <v>0</v>
      </c>
      <c r="BD772" s="161">
        <f>IF(A23taxstdlife="n/a","n/a",IF(BD$3&gt;(A23taxstdlife+$E772),((Input!$K$165+Input!$K$131)*$K$7)-SUM($K772:BC772),((Input!$K$165+Input!$K$131)*$K$7)/A23taxstdlife))</f>
        <v>0</v>
      </c>
      <c r="BE772" s="161">
        <f>IF(A23taxstdlife="n/a","n/a",IF(BE$3&gt;(A23taxstdlife+$E772),((Input!$K$165+Input!$K$131)*$K$7)-SUM($K772:BD772),((Input!$K$165+Input!$K$131)*$K$7)/A23taxstdlife))</f>
        <v>0</v>
      </c>
      <c r="BF772" s="161">
        <f>IF(A23taxstdlife="n/a","n/a",IF(BF$3&gt;(A23taxstdlife+$E772),((Input!$K$165+Input!$K$131)*$K$7)-SUM($K772:BE772),((Input!$K$165+Input!$K$131)*$K$7)/A23taxstdlife))</f>
        <v>0</v>
      </c>
      <c r="BG772" s="161">
        <f>IF(A23taxstdlife="n/a","n/a",IF(BG$3&gt;(A23taxstdlife+$E772),((Input!$K$165+Input!$K$131)*$K$7)-SUM($K772:BF772),((Input!$K$165+Input!$K$131)*$K$7)/A23taxstdlife))</f>
        <v>0</v>
      </c>
      <c r="BH772" s="161">
        <f>IF(A23taxstdlife="n/a","n/a",IF(BH$3&gt;(A23taxstdlife+$E772),((Input!$K$165+Input!$K$131)*$K$7)-SUM($K772:BG772),((Input!$K$165+Input!$K$131)*$K$7)/A23taxstdlife))</f>
        <v>0</v>
      </c>
      <c r="BI772" s="161">
        <f>IF(A23taxstdlife="n/a","n/a",IF(BI$3&gt;(A23taxstdlife+$E772),((Input!$K$165+Input!$K$131)*$K$7)-SUM($K772:BH772),((Input!$K$165+Input!$K$131)*$K$7)/A23taxstdlife))</f>
        <v>0</v>
      </c>
      <c r="BJ772" s="19"/>
      <c r="BK772" s="19"/>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s="5" customFormat="1" hidden="1" outlineLevel="2" x14ac:dyDescent="0.2">
      <c r="A773" s="19"/>
      <c r="B773" s="19"/>
      <c r="C773" s="35"/>
      <c r="D773" s="469"/>
      <c r="E773" s="281">
        <v>6</v>
      </c>
      <c r="F773" s="37"/>
      <c r="G773" s="305"/>
      <c r="H773" s="307"/>
      <c r="I773" s="307"/>
      <c r="J773" s="307"/>
      <c r="K773" s="307"/>
      <c r="L773" s="306"/>
      <c r="M773" s="161">
        <f>IF(A23taxstdlife="n/a","n/a",IF(M$3&gt;(A23taxstdlife+$E773),((Input!$L$165+Input!$L$131)*$L$7)-SUM($L773:L773),((Input!$L$165+Input!$L$131)*$L$7)/A23taxstdlife))</f>
        <v>0</v>
      </c>
      <c r="N773" s="161">
        <f>IF(A23taxstdlife="n/a","n/a",IF(N$3&gt;(A23taxstdlife+$E773),((Input!$L$165+Input!$L$131)*$L$7)-SUM($L773:M773),((Input!$L$165+Input!$L$131)*$L$7)/A23taxstdlife))</f>
        <v>0</v>
      </c>
      <c r="O773" s="161">
        <f>IF(A23taxstdlife="n/a","n/a",IF(O$3&gt;(A23taxstdlife+$E773),((Input!$L$165+Input!$L$131)*$L$7)-SUM($L773:N773),((Input!$L$165+Input!$L$131)*$L$7)/A23taxstdlife))</f>
        <v>0</v>
      </c>
      <c r="P773" s="161">
        <f>IF(A23taxstdlife="n/a","n/a",IF(P$3&gt;(A23taxstdlife+$E773),((Input!$L$165+Input!$L$131)*$L$7)-SUM($L773:O773),((Input!$L$165+Input!$L$131)*$L$7)/A23taxstdlife))</f>
        <v>0</v>
      </c>
      <c r="Q773" s="161">
        <f>IF(A23taxstdlife="n/a","n/a",IF(Q$3&gt;(A23taxstdlife+$E773),((Input!$L$165+Input!$L$131)*$L$7)-SUM($L773:P773),((Input!$L$165+Input!$L$131)*$L$7)/A23taxstdlife))</f>
        <v>0</v>
      </c>
      <c r="R773" s="161">
        <f>IF(A23taxstdlife="n/a","n/a",IF(R$3&gt;(A23taxstdlife+$E773),((Input!$L$165+Input!$L$131)*$L$7)-SUM($L773:Q773),((Input!$L$165+Input!$L$131)*$L$7)/A23taxstdlife))</f>
        <v>0</v>
      </c>
      <c r="S773" s="161">
        <f>IF(A23taxstdlife="n/a","n/a",IF(S$3&gt;(A23taxstdlife+$E773),((Input!$L$165+Input!$L$131)*$L$7)-SUM($L773:R773),((Input!$L$165+Input!$L$131)*$L$7)/A23taxstdlife))</f>
        <v>0</v>
      </c>
      <c r="T773" s="161">
        <f>IF(A23taxstdlife="n/a","n/a",IF(T$3&gt;(A23taxstdlife+$E773),((Input!$L$165+Input!$L$131)*$L$7)-SUM($L773:S773),((Input!$L$165+Input!$L$131)*$L$7)/A23taxstdlife))</f>
        <v>0</v>
      </c>
      <c r="U773" s="161">
        <f>IF(A23taxstdlife="n/a","n/a",IF(U$3&gt;(A23taxstdlife+$E773),((Input!$L$165+Input!$L$131)*$L$7)-SUM($L773:T773),((Input!$L$165+Input!$L$131)*$L$7)/A23taxstdlife))</f>
        <v>0</v>
      </c>
      <c r="V773" s="161">
        <f>IF(A23taxstdlife="n/a","n/a",IF(V$3&gt;(A23taxstdlife+$E773),((Input!$L$165+Input!$L$131)*$L$7)-SUM($L773:U773),((Input!$L$165+Input!$L$131)*$L$7)/A23taxstdlife))</f>
        <v>0</v>
      </c>
      <c r="W773" s="161">
        <f>IF(A23taxstdlife="n/a","n/a",IF(W$3&gt;(A23taxstdlife+$E773),((Input!$L$165+Input!$L$131)*$L$7)-SUM($L773:V773),((Input!$L$165+Input!$L$131)*$L$7)/A23taxstdlife))</f>
        <v>0</v>
      </c>
      <c r="X773" s="161">
        <f>IF(A23taxstdlife="n/a","n/a",IF(X$3&gt;(A23taxstdlife+$E773),((Input!$L$165+Input!$L$131)*$L$7)-SUM($L773:W773),((Input!$L$165+Input!$L$131)*$L$7)/A23taxstdlife))</f>
        <v>0</v>
      </c>
      <c r="Y773" s="161">
        <f>IF(A23taxstdlife="n/a","n/a",IF(Y$3&gt;(A23taxstdlife+$E773),((Input!$L$165+Input!$L$131)*$L$7)-SUM($L773:X773),((Input!$L$165+Input!$L$131)*$L$7)/A23taxstdlife))</f>
        <v>0</v>
      </c>
      <c r="Z773" s="161">
        <f>IF(A23taxstdlife="n/a","n/a",IF(Z$3&gt;(A23taxstdlife+$E773),((Input!$L$165+Input!$L$131)*$L$7)-SUM($L773:Y773),((Input!$L$165+Input!$L$131)*$L$7)/A23taxstdlife))</f>
        <v>0</v>
      </c>
      <c r="AA773" s="161">
        <f>IF(A23taxstdlife="n/a","n/a",IF(AA$3&gt;(A23taxstdlife+$E773),((Input!$L$165+Input!$L$131)*$L$7)-SUM($L773:Z773),((Input!$L$165+Input!$L$131)*$L$7)/A23taxstdlife))</f>
        <v>0</v>
      </c>
      <c r="AB773" s="161">
        <f>IF(A23taxstdlife="n/a","n/a",IF(AB$3&gt;(A23taxstdlife+$E773),((Input!$L$165+Input!$L$131)*$L$7)-SUM($L773:AA773),((Input!$L$165+Input!$L$131)*$L$7)/A23taxstdlife))</f>
        <v>0</v>
      </c>
      <c r="AC773" s="161">
        <f>IF(A23taxstdlife="n/a","n/a",IF(AC$3&gt;(A23taxstdlife+$E773),((Input!$L$165+Input!$L$131)*$L$7)-SUM($L773:AB773),((Input!$L$165+Input!$L$131)*$L$7)/A23taxstdlife))</f>
        <v>0</v>
      </c>
      <c r="AD773" s="161">
        <f>IF(A23taxstdlife="n/a","n/a",IF(AD$3&gt;(A23taxstdlife+$E773),((Input!$L$165+Input!$L$131)*$L$7)-SUM($L773:AC773),((Input!$L$165+Input!$L$131)*$L$7)/A23taxstdlife))</f>
        <v>0</v>
      </c>
      <c r="AE773" s="161">
        <f>IF(A23taxstdlife="n/a","n/a",IF(AE$3&gt;(A23taxstdlife+$E773),((Input!$L$165+Input!$L$131)*$L$7)-SUM($L773:AD773),((Input!$L$165+Input!$L$131)*$L$7)/A23taxstdlife))</f>
        <v>0</v>
      </c>
      <c r="AF773" s="161">
        <f>IF(A23taxstdlife="n/a","n/a",IF(AF$3&gt;(A23taxstdlife+$E773),((Input!$L$165+Input!$L$131)*$L$7)-SUM($L773:AE773),((Input!$L$165+Input!$L$131)*$L$7)/A23taxstdlife))</f>
        <v>0</v>
      </c>
      <c r="AG773" s="161">
        <f>IF(A23taxstdlife="n/a","n/a",IF(AG$3&gt;(A23taxstdlife+$E773),((Input!$L$165+Input!$L$131)*$L$7)-SUM($L773:AF773),((Input!$L$165+Input!$L$131)*$L$7)/A23taxstdlife))</f>
        <v>0</v>
      </c>
      <c r="AH773" s="161">
        <f>IF(A23taxstdlife="n/a","n/a",IF(AH$3&gt;(A23taxstdlife+$E773),((Input!$L$165+Input!$L$131)*$L$7)-SUM($L773:AG773),((Input!$L$165+Input!$L$131)*$L$7)/A23taxstdlife))</f>
        <v>0</v>
      </c>
      <c r="AI773" s="161">
        <f>IF(A23taxstdlife="n/a","n/a",IF(AI$3&gt;(A23taxstdlife+$E773),((Input!$L$165+Input!$L$131)*$L$7)-SUM($L773:AH773),((Input!$L$165+Input!$L$131)*$L$7)/A23taxstdlife))</f>
        <v>0</v>
      </c>
      <c r="AJ773" s="161">
        <f>IF(A23taxstdlife="n/a","n/a",IF(AJ$3&gt;(A23taxstdlife+$E773),((Input!$L$165+Input!$L$131)*$L$7)-SUM($L773:AI773),((Input!$L$165+Input!$L$131)*$L$7)/A23taxstdlife))</f>
        <v>0</v>
      </c>
      <c r="AK773" s="161">
        <f>IF(A23taxstdlife="n/a","n/a",IF(AK$3&gt;(A23taxstdlife+$E773),((Input!$L$165+Input!$L$131)*$L$7)-SUM($L773:AJ773),((Input!$L$165+Input!$L$131)*$L$7)/A23taxstdlife))</f>
        <v>0</v>
      </c>
      <c r="AL773" s="161">
        <f>IF(A23taxstdlife="n/a","n/a",IF(AL$3&gt;(A23taxstdlife+$E773),((Input!$L$165+Input!$L$131)*$L$7)-SUM($L773:AK773),((Input!$L$165+Input!$L$131)*$L$7)/A23taxstdlife))</f>
        <v>0</v>
      </c>
      <c r="AM773" s="161">
        <f>IF(A23taxstdlife="n/a","n/a",IF(AM$3&gt;(A23taxstdlife+$E773),((Input!$L$165+Input!$L$131)*$L$7)-SUM($L773:AL773),((Input!$L$165+Input!$L$131)*$L$7)/A23taxstdlife))</f>
        <v>0</v>
      </c>
      <c r="AN773" s="161">
        <f>IF(A23taxstdlife="n/a","n/a",IF(AN$3&gt;(A23taxstdlife+$E773),((Input!$L$165+Input!$L$131)*$L$7)-SUM($L773:AM773),((Input!$L$165+Input!$L$131)*$L$7)/A23taxstdlife))</f>
        <v>0</v>
      </c>
      <c r="AO773" s="161">
        <f>IF(A23taxstdlife="n/a","n/a",IF(AO$3&gt;(A23taxstdlife+$E773),((Input!$L$165+Input!$L$131)*$L$7)-SUM($L773:AN773),((Input!$L$165+Input!$L$131)*$L$7)/A23taxstdlife))</f>
        <v>0</v>
      </c>
      <c r="AP773" s="161">
        <f>IF(A23taxstdlife="n/a","n/a",IF(AP$3&gt;(A23taxstdlife+$E773),((Input!$L$165+Input!$L$131)*$L$7)-SUM($L773:AO773),((Input!$L$165+Input!$L$131)*$L$7)/A23taxstdlife))</f>
        <v>0</v>
      </c>
      <c r="AQ773" s="161">
        <f>IF(A23taxstdlife="n/a","n/a",IF(AQ$3&gt;(A23taxstdlife+$E773),((Input!$L$165+Input!$L$131)*$L$7)-SUM($L773:AP773),((Input!$L$165+Input!$L$131)*$L$7)/A23taxstdlife))</f>
        <v>0</v>
      </c>
      <c r="AR773" s="161">
        <f>IF(A23taxstdlife="n/a","n/a",IF(AR$3&gt;(A23taxstdlife+$E773),((Input!$L$165+Input!$L$131)*$L$7)-SUM($L773:AQ773),((Input!$L$165+Input!$L$131)*$L$7)/A23taxstdlife))</f>
        <v>0</v>
      </c>
      <c r="AS773" s="161">
        <f>IF(A23taxstdlife="n/a","n/a",IF(AS$3&gt;(A23taxstdlife+$E773),((Input!$L$165+Input!$L$131)*$L$7)-SUM($L773:AR773),((Input!$L$165+Input!$L$131)*$L$7)/A23taxstdlife))</f>
        <v>0</v>
      </c>
      <c r="AT773" s="161">
        <f>IF(A23taxstdlife="n/a","n/a",IF(AT$3&gt;(A23taxstdlife+$E773),((Input!$L$165+Input!$L$131)*$L$7)-SUM($L773:AS773),((Input!$L$165+Input!$L$131)*$L$7)/A23taxstdlife))</f>
        <v>0</v>
      </c>
      <c r="AU773" s="161">
        <f>IF(A23taxstdlife="n/a","n/a",IF(AU$3&gt;(A23taxstdlife+$E773),((Input!$L$165+Input!$L$131)*$L$7)-SUM($L773:AT773),((Input!$L$165+Input!$L$131)*$L$7)/A23taxstdlife))</f>
        <v>0</v>
      </c>
      <c r="AV773" s="161">
        <f>IF(A23taxstdlife="n/a","n/a",IF(AV$3&gt;(A23taxstdlife+$E773),((Input!$L$165+Input!$L$131)*$L$7)-SUM($L773:AU773),((Input!$L$165+Input!$L$131)*$L$7)/A23taxstdlife))</f>
        <v>0</v>
      </c>
      <c r="AW773" s="161">
        <f>IF(A23taxstdlife="n/a","n/a",IF(AW$3&gt;(A23taxstdlife+$E773),((Input!$L$165+Input!$L$131)*$L$7)-SUM($L773:AV773),((Input!$L$165+Input!$L$131)*$L$7)/A23taxstdlife))</f>
        <v>0</v>
      </c>
      <c r="AX773" s="161">
        <f>IF(A23taxstdlife="n/a","n/a",IF(AX$3&gt;(A23taxstdlife+$E773),((Input!$L$165+Input!$L$131)*$L$7)-SUM($L773:AW773),((Input!$L$165+Input!$L$131)*$L$7)/A23taxstdlife))</f>
        <v>0</v>
      </c>
      <c r="AY773" s="161">
        <f>IF(A23taxstdlife="n/a","n/a",IF(AY$3&gt;(A23taxstdlife+$E773),((Input!$L$165+Input!$L$131)*$L$7)-SUM($L773:AX773),((Input!$L$165+Input!$L$131)*$L$7)/A23taxstdlife))</f>
        <v>0</v>
      </c>
      <c r="AZ773" s="161">
        <f>IF(A23taxstdlife="n/a","n/a",IF(AZ$3&gt;(A23taxstdlife+$E773),((Input!$L$165+Input!$L$131)*$L$7)-SUM($L773:AY773),((Input!$L$165+Input!$L$131)*$L$7)/A23taxstdlife))</f>
        <v>0</v>
      </c>
      <c r="BA773" s="161">
        <f>IF(A23taxstdlife="n/a","n/a",IF(BA$3&gt;(A23taxstdlife+$E773),((Input!$L$165+Input!$L$131)*$L$7)-SUM($L773:AZ773),((Input!$L$165+Input!$L$131)*$L$7)/A23taxstdlife))</f>
        <v>0</v>
      </c>
      <c r="BB773" s="161">
        <f>IF(A23taxstdlife="n/a","n/a",IF(BB$3&gt;(A23taxstdlife+$E773),((Input!$L$165+Input!$L$131)*$L$7)-SUM($L773:BA773),((Input!$L$165+Input!$L$131)*$L$7)/A23taxstdlife))</f>
        <v>0</v>
      </c>
      <c r="BC773" s="161">
        <f>IF(A23taxstdlife="n/a","n/a",IF(BC$3&gt;(A23taxstdlife+$E773),((Input!$L$165+Input!$L$131)*$L$7)-SUM($L773:BB773),((Input!$L$165+Input!$L$131)*$L$7)/A23taxstdlife))</f>
        <v>0</v>
      </c>
      <c r="BD773" s="161">
        <f>IF(A23taxstdlife="n/a","n/a",IF(BD$3&gt;(A23taxstdlife+$E773),((Input!$L$165+Input!$L$131)*$L$7)-SUM($L773:BC773),((Input!$L$165+Input!$L$131)*$L$7)/A23taxstdlife))</f>
        <v>0</v>
      </c>
      <c r="BE773" s="161">
        <f>IF(A23taxstdlife="n/a","n/a",IF(BE$3&gt;(A23taxstdlife+$E773),((Input!$L$165+Input!$L$131)*$L$7)-SUM($L773:BD773),((Input!$L$165+Input!$L$131)*$L$7)/A23taxstdlife))</f>
        <v>0</v>
      </c>
      <c r="BF773" s="161">
        <f>IF(A23taxstdlife="n/a","n/a",IF(BF$3&gt;(A23taxstdlife+$E773),((Input!$L$165+Input!$L$131)*$L$7)-SUM($L773:BE773),((Input!$L$165+Input!$L$131)*$L$7)/A23taxstdlife))</f>
        <v>0</v>
      </c>
      <c r="BG773" s="161">
        <f>IF(A23taxstdlife="n/a","n/a",IF(BG$3&gt;(A23taxstdlife+$E773),((Input!$L$165+Input!$L$131)*$L$7)-SUM($L773:BF773),((Input!$L$165+Input!$L$131)*$L$7)/A23taxstdlife))</f>
        <v>0</v>
      </c>
      <c r="BH773" s="161">
        <f>IF(A23taxstdlife="n/a","n/a",IF(BH$3&gt;(A23taxstdlife+$E773),((Input!$L$165+Input!$L$131)*$L$7)-SUM($L773:BG773),((Input!$L$165+Input!$L$131)*$L$7)/A23taxstdlife))</f>
        <v>0</v>
      </c>
      <c r="BI773" s="161">
        <f>IF(A23taxstdlife="n/a","n/a",IF(BI$3&gt;(A23taxstdlife+$E773),((Input!$L$165+Input!$L$131)*$L$7)-SUM($L773:BH773),((Input!$L$165+Input!$L$131)*$L$7)/A23taxstdlife))</f>
        <v>0</v>
      </c>
      <c r="BJ773" s="19"/>
      <c r="BK773" s="19"/>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s="5" customFormat="1" hidden="1" outlineLevel="2" x14ac:dyDescent="0.2">
      <c r="A774" s="19"/>
      <c r="B774" s="19"/>
      <c r="C774" s="35"/>
      <c r="D774" s="469"/>
      <c r="E774" s="281">
        <v>7</v>
      </c>
      <c r="F774" s="37"/>
      <c r="G774" s="305"/>
      <c r="H774" s="307"/>
      <c r="I774" s="307"/>
      <c r="J774" s="307"/>
      <c r="K774" s="307"/>
      <c r="L774" s="307"/>
      <c r="M774" s="306"/>
      <c r="N774" s="161">
        <f>IF(A23taxstdlife="n/a","n/a",IF(N$3&gt;(A23taxstdlife+$E774),((Input!$M$165+Input!$M$131)*$M$7)-SUM($M774:M774),((Input!$M$165+Input!$M$131)*$M$7)/A23taxstdlife))</f>
        <v>0</v>
      </c>
      <c r="O774" s="161">
        <f>IF(A23taxstdlife="n/a","n/a",IF(O$3&gt;(A23taxstdlife+$E774),((Input!$M$165+Input!$M$131)*$M$7)-SUM($M774:N774),((Input!$M$165+Input!$M$131)*$M$7)/A23taxstdlife))</f>
        <v>0</v>
      </c>
      <c r="P774" s="161">
        <f>IF(A23taxstdlife="n/a","n/a",IF(P$3&gt;(A23taxstdlife+$E774),((Input!$M$165+Input!$M$131)*$M$7)-SUM($M774:O774),((Input!$M$165+Input!$M$131)*$M$7)/A23taxstdlife))</f>
        <v>0</v>
      </c>
      <c r="Q774" s="161">
        <f>IF(A23taxstdlife="n/a","n/a",IF(Q$3&gt;(A23taxstdlife+$E774),((Input!$M$165+Input!$M$131)*$M$7)-SUM($M774:P774),((Input!$M$165+Input!$M$131)*$M$7)/A23taxstdlife))</f>
        <v>0</v>
      </c>
      <c r="R774" s="161">
        <f>IF(A23taxstdlife="n/a","n/a",IF(R$3&gt;(A23taxstdlife+$E774),((Input!$M$165+Input!$M$131)*$M$7)-SUM($M774:Q774),((Input!$M$165+Input!$M$131)*$M$7)/A23taxstdlife))</f>
        <v>0</v>
      </c>
      <c r="S774" s="161">
        <f>IF(A23taxstdlife="n/a","n/a",IF(S$3&gt;(A23taxstdlife+$E774),((Input!$M$165+Input!$M$131)*$M$7)-SUM($M774:R774),((Input!$M$165+Input!$M$131)*$M$7)/A23taxstdlife))</f>
        <v>0</v>
      </c>
      <c r="T774" s="161">
        <f>IF(A23taxstdlife="n/a","n/a",IF(T$3&gt;(A23taxstdlife+$E774),((Input!$M$165+Input!$M$131)*$M$7)-SUM($M774:S774),((Input!$M$165+Input!$M$131)*$M$7)/A23taxstdlife))</f>
        <v>0</v>
      </c>
      <c r="U774" s="161">
        <f>IF(A23taxstdlife="n/a","n/a",IF(U$3&gt;(A23taxstdlife+$E774),((Input!$M$165+Input!$M$131)*$M$7)-SUM($M774:T774),((Input!$M$165+Input!$M$131)*$M$7)/A23taxstdlife))</f>
        <v>0</v>
      </c>
      <c r="V774" s="161">
        <f>IF(A23taxstdlife="n/a","n/a",IF(V$3&gt;(A23taxstdlife+$E774),((Input!$M$165+Input!$M$131)*$M$7)-SUM($M774:U774),((Input!$M$165+Input!$M$131)*$M$7)/A23taxstdlife))</f>
        <v>0</v>
      </c>
      <c r="W774" s="161">
        <f>IF(A23taxstdlife="n/a","n/a",IF(W$3&gt;(A23taxstdlife+$E774),((Input!$M$165+Input!$M$131)*$M$7)-SUM($M774:V774),((Input!$M$165+Input!$M$131)*$M$7)/A23taxstdlife))</f>
        <v>0</v>
      </c>
      <c r="X774" s="161">
        <f>IF(A23taxstdlife="n/a","n/a",IF(X$3&gt;(A23taxstdlife+$E774),((Input!$M$165+Input!$M$131)*$M$7)-SUM($M774:W774),((Input!$M$165+Input!$M$131)*$M$7)/A23taxstdlife))</f>
        <v>0</v>
      </c>
      <c r="Y774" s="161">
        <f>IF(A23taxstdlife="n/a","n/a",IF(Y$3&gt;(A23taxstdlife+$E774),((Input!$M$165+Input!$M$131)*$M$7)-SUM($M774:X774),((Input!$M$165+Input!$M$131)*$M$7)/A23taxstdlife))</f>
        <v>0</v>
      </c>
      <c r="Z774" s="161">
        <f>IF(A23taxstdlife="n/a","n/a",IF(Z$3&gt;(A23taxstdlife+$E774),((Input!$M$165+Input!$M$131)*$M$7)-SUM($M774:Y774),((Input!$M$165+Input!$M$131)*$M$7)/A23taxstdlife))</f>
        <v>0</v>
      </c>
      <c r="AA774" s="161">
        <f>IF(A23taxstdlife="n/a","n/a",IF(AA$3&gt;(A23taxstdlife+$E774),((Input!$M$165+Input!$M$131)*$M$7)-SUM($M774:Z774),((Input!$M$165+Input!$M$131)*$M$7)/A23taxstdlife))</f>
        <v>0</v>
      </c>
      <c r="AB774" s="161">
        <f>IF(A23taxstdlife="n/a","n/a",IF(AB$3&gt;(A23taxstdlife+$E774),((Input!$M$165+Input!$M$131)*$M$7)-SUM($M774:AA774),((Input!$M$165+Input!$M$131)*$M$7)/A23taxstdlife))</f>
        <v>0</v>
      </c>
      <c r="AC774" s="161">
        <f>IF(A23taxstdlife="n/a","n/a",IF(AC$3&gt;(A23taxstdlife+$E774),((Input!$M$165+Input!$M$131)*$M$7)-SUM($M774:AB774),((Input!$M$165+Input!$M$131)*$M$7)/A23taxstdlife))</f>
        <v>0</v>
      </c>
      <c r="AD774" s="161">
        <f>IF(A23taxstdlife="n/a","n/a",IF(AD$3&gt;(A23taxstdlife+$E774),((Input!$M$165+Input!$M$131)*$M$7)-SUM($M774:AC774),((Input!$M$165+Input!$M$131)*$M$7)/A23taxstdlife))</f>
        <v>0</v>
      </c>
      <c r="AE774" s="161">
        <f>IF(A23taxstdlife="n/a","n/a",IF(AE$3&gt;(A23taxstdlife+$E774),((Input!$M$165+Input!$M$131)*$M$7)-SUM($M774:AD774),((Input!$M$165+Input!$M$131)*$M$7)/A23taxstdlife))</f>
        <v>0</v>
      </c>
      <c r="AF774" s="161">
        <f>IF(A23taxstdlife="n/a","n/a",IF(AF$3&gt;(A23taxstdlife+$E774),((Input!$M$165+Input!$M$131)*$M$7)-SUM($M774:AE774),((Input!$M$165+Input!$M$131)*$M$7)/A23taxstdlife))</f>
        <v>0</v>
      </c>
      <c r="AG774" s="161">
        <f>IF(A23taxstdlife="n/a","n/a",IF(AG$3&gt;(A23taxstdlife+$E774),((Input!$M$165+Input!$M$131)*$M$7)-SUM($M774:AF774),((Input!$M$165+Input!$M$131)*$M$7)/A23taxstdlife))</f>
        <v>0</v>
      </c>
      <c r="AH774" s="161">
        <f>IF(A23taxstdlife="n/a","n/a",IF(AH$3&gt;(A23taxstdlife+$E774),((Input!$M$165+Input!$M$131)*$M$7)-SUM($M774:AG774),((Input!$M$165+Input!$M$131)*$M$7)/A23taxstdlife))</f>
        <v>0</v>
      </c>
      <c r="AI774" s="161">
        <f>IF(A23taxstdlife="n/a","n/a",IF(AI$3&gt;(A23taxstdlife+$E774),((Input!$M$165+Input!$M$131)*$M$7)-SUM($M774:AH774),((Input!$M$165+Input!$M$131)*$M$7)/A23taxstdlife))</f>
        <v>0</v>
      </c>
      <c r="AJ774" s="161">
        <f>IF(A23taxstdlife="n/a","n/a",IF(AJ$3&gt;(A23taxstdlife+$E774),((Input!$M$165+Input!$M$131)*$M$7)-SUM($M774:AI774),((Input!$M$165+Input!$M$131)*$M$7)/A23taxstdlife))</f>
        <v>0</v>
      </c>
      <c r="AK774" s="161">
        <f>IF(A23taxstdlife="n/a","n/a",IF(AK$3&gt;(A23taxstdlife+$E774),((Input!$M$165+Input!$M$131)*$M$7)-SUM($M774:AJ774),((Input!$M$165+Input!$M$131)*$M$7)/A23taxstdlife))</f>
        <v>0</v>
      </c>
      <c r="AL774" s="161">
        <f>IF(A23taxstdlife="n/a","n/a",IF(AL$3&gt;(A23taxstdlife+$E774),((Input!$M$165+Input!$M$131)*$M$7)-SUM($M774:AK774),((Input!$M$165+Input!$M$131)*$M$7)/A23taxstdlife))</f>
        <v>0</v>
      </c>
      <c r="AM774" s="161">
        <f>IF(A23taxstdlife="n/a","n/a",IF(AM$3&gt;(A23taxstdlife+$E774),((Input!$M$165+Input!$M$131)*$M$7)-SUM($M774:AL774),((Input!$M$165+Input!$M$131)*$M$7)/A23taxstdlife))</f>
        <v>0</v>
      </c>
      <c r="AN774" s="161">
        <f>IF(A23taxstdlife="n/a","n/a",IF(AN$3&gt;(A23taxstdlife+$E774),((Input!$M$165+Input!$M$131)*$M$7)-SUM($M774:AM774),((Input!$M$165+Input!$M$131)*$M$7)/A23taxstdlife))</f>
        <v>0</v>
      </c>
      <c r="AO774" s="161">
        <f>IF(A23taxstdlife="n/a","n/a",IF(AO$3&gt;(A23taxstdlife+$E774),((Input!$M$165+Input!$M$131)*$M$7)-SUM($M774:AN774),((Input!$M$165+Input!$M$131)*$M$7)/A23taxstdlife))</f>
        <v>0</v>
      </c>
      <c r="AP774" s="161">
        <f>IF(A23taxstdlife="n/a","n/a",IF(AP$3&gt;(A23taxstdlife+$E774),((Input!$M$165+Input!$M$131)*$M$7)-SUM($M774:AO774),((Input!$M$165+Input!$M$131)*$M$7)/A23taxstdlife))</f>
        <v>0</v>
      </c>
      <c r="AQ774" s="161">
        <f>IF(A23taxstdlife="n/a","n/a",IF(AQ$3&gt;(A23taxstdlife+$E774),((Input!$M$165+Input!$M$131)*$M$7)-SUM($M774:AP774),((Input!$M$165+Input!$M$131)*$M$7)/A23taxstdlife))</f>
        <v>0</v>
      </c>
      <c r="AR774" s="161">
        <f>IF(A23taxstdlife="n/a","n/a",IF(AR$3&gt;(A23taxstdlife+$E774),((Input!$M$165+Input!$M$131)*$M$7)-SUM($M774:AQ774),((Input!$M$165+Input!$M$131)*$M$7)/A23taxstdlife))</f>
        <v>0</v>
      </c>
      <c r="AS774" s="161">
        <f>IF(A23taxstdlife="n/a","n/a",IF(AS$3&gt;(A23taxstdlife+$E774),((Input!$M$165+Input!$M$131)*$M$7)-SUM($M774:AR774),((Input!$M$165+Input!$M$131)*$M$7)/A23taxstdlife))</f>
        <v>0</v>
      </c>
      <c r="AT774" s="161">
        <f>IF(A23taxstdlife="n/a","n/a",IF(AT$3&gt;(A23taxstdlife+$E774),((Input!$M$165+Input!$M$131)*$M$7)-SUM($M774:AS774),((Input!$M$165+Input!$M$131)*$M$7)/A23taxstdlife))</f>
        <v>0</v>
      </c>
      <c r="AU774" s="161">
        <f>IF(A23taxstdlife="n/a","n/a",IF(AU$3&gt;(A23taxstdlife+$E774),((Input!$M$165+Input!$M$131)*$M$7)-SUM($M774:AT774),((Input!$M$165+Input!$M$131)*$M$7)/A23taxstdlife))</f>
        <v>0</v>
      </c>
      <c r="AV774" s="161">
        <f>IF(A23taxstdlife="n/a","n/a",IF(AV$3&gt;(A23taxstdlife+$E774),((Input!$M$165+Input!$M$131)*$M$7)-SUM($M774:AU774),((Input!$M$165+Input!$M$131)*$M$7)/A23taxstdlife))</f>
        <v>0</v>
      </c>
      <c r="AW774" s="161">
        <f>IF(A23taxstdlife="n/a","n/a",IF(AW$3&gt;(A23taxstdlife+$E774),((Input!$M$165+Input!$M$131)*$M$7)-SUM($M774:AV774),((Input!$M$165+Input!$M$131)*$M$7)/A23taxstdlife))</f>
        <v>0</v>
      </c>
      <c r="AX774" s="161">
        <f>IF(A23taxstdlife="n/a","n/a",IF(AX$3&gt;(A23taxstdlife+$E774),((Input!$M$165+Input!$M$131)*$M$7)-SUM($M774:AW774),((Input!$M$165+Input!$M$131)*$M$7)/A23taxstdlife))</f>
        <v>0</v>
      </c>
      <c r="AY774" s="161">
        <f>IF(A23taxstdlife="n/a","n/a",IF(AY$3&gt;(A23taxstdlife+$E774),((Input!$M$165+Input!$M$131)*$M$7)-SUM($M774:AX774),((Input!$M$165+Input!$M$131)*$M$7)/A23taxstdlife))</f>
        <v>0</v>
      </c>
      <c r="AZ774" s="161">
        <f>IF(A23taxstdlife="n/a","n/a",IF(AZ$3&gt;(A23taxstdlife+$E774),((Input!$M$165+Input!$M$131)*$M$7)-SUM($M774:AY774),((Input!$M$165+Input!$M$131)*$M$7)/A23taxstdlife))</f>
        <v>0</v>
      </c>
      <c r="BA774" s="161">
        <f>IF(A23taxstdlife="n/a","n/a",IF(BA$3&gt;(A23taxstdlife+$E774),((Input!$M$165+Input!$M$131)*$M$7)-SUM($M774:AZ774),((Input!$M$165+Input!$M$131)*$M$7)/A23taxstdlife))</f>
        <v>0</v>
      </c>
      <c r="BB774" s="161">
        <f>IF(A23taxstdlife="n/a","n/a",IF(BB$3&gt;(A23taxstdlife+$E774),((Input!$M$165+Input!$M$131)*$M$7)-SUM($M774:BA774),((Input!$M$165+Input!$M$131)*$M$7)/A23taxstdlife))</f>
        <v>0</v>
      </c>
      <c r="BC774" s="161">
        <f>IF(A23taxstdlife="n/a","n/a",IF(BC$3&gt;(A23taxstdlife+$E774),((Input!$M$165+Input!$M$131)*$M$7)-SUM($M774:BB774),((Input!$M$165+Input!$M$131)*$M$7)/A23taxstdlife))</f>
        <v>0</v>
      </c>
      <c r="BD774" s="161">
        <f>IF(A23taxstdlife="n/a","n/a",IF(BD$3&gt;(A23taxstdlife+$E774),((Input!$M$165+Input!$M$131)*$M$7)-SUM($M774:BC774),((Input!$M$165+Input!$M$131)*$M$7)/A23taxstdlife))</f>
        <v>0</v>
      </c>
      <c r="BE774" s="161">
        <f>IF(A23taxstdlife="n/a","n/a",IF(BE$3&gt;(A23taxstdlife+$E774),((Input!$M$165+Input!$M$131)*$M$7)-SUM($M774:BD774),((Input!$M$165+Input!$M$131)*$M$7)/A23taxstdlife))</f>
        <v>0</v>
      </c>
      <c r="BF774" s="161">
        <f>IF(A23taxstdlife="n/a","n/a",IF(BF$3&gt;(A23taxstdlife+$E774),((Input!$M$165+Input!$M$131)*$M$7)-SUM($M774:BE774),((Input!$M$165+Input!$M$131)*$M$7)/A23taxstdlife))</f>
        <v>0</v>
      </c>
      <c r="BG774" s="161">
        <f>IF(A23taxstdlife="n/a","n/a",IF(BG$3&gt;(A23taxstdlife+$E774),((Input!$M$165+Input!$M$131)*$M$7)-SUM($M774:BF774),((Input!$M$165+Input!$M$131)*$M$7)/A23taxstdlife))</f>
        <v>0</v>
      </c>
      <c r="BH774" s="161">
        <f>IF(A23taxstdlife="n/a","n/a",IF(BH$3&gt;(A23taxstdlife+$E774),((Input!$M$165+Input!$M$131)*$M$7)-SUM($M774:BG774),((Input!$M$165+Input!$M$131)*$M$7)/A23taxstdlife))</f>
        <v>0</v>
      </c>
      <c r="BI774" s="161">
        <f>IF(A23taxstdlife="n/a","n/a",IF(BI$3&gt;(A23taxstdlife+$E774),((Input!$M$165+Input!$M$131)*$M$7)-SUM($M774:BH774),((Input!$M$165+Input!$M$131)*$M$7)/A23taxstdlife))</f>
        <v>0</v>
      </c>
      <c r="BJ774" s="19"/>
      <c r="BK774" s="19"/>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s="5" customFormat="1" hidden="1" outlineLevel="2" x14ac:dyDescent="0.2">
      <c r="A775" s="19"/>
      <c r="B775" s="19"/>
      <c r="C775" s="35"/>
      <c r="D775" s="469"/>
      <c r="E775" s="281">
        <v>8</v>
      </c>
      <c r="F775" s="37"/>
      <c r="G775" s="305"/>
      <c r="H775" s="307"/>
      <c r="I775" s="307"/>
      <c r="J775" s="307"/>
      <c r="K775" s="307"/>
      <c r="L775" s="307"/>
      <c r="M775" s="307"/>
      <c r="N775" s="306"/>
      <c r="O775" s="161">
        <f>IF(A23taxstdlife="n/a","n/a",IF(O$3&gt;(A23taxstdlife+$E775),((Input!$N$165+Input!$N$131)*$N$7)-SUM($N775:N775),((Input!$N$165+Input!$N$131)*$N$7)/A23taxstdlife))</f>
        <v>0</v>
      </c>
      <c r="P775" s="161">
        <f>IF(A23taxstdlife="n/a","n/a",IF(P$3&gt;(A23taxstdlife+$E775),((Input!$N$165+Input!$N$131)*$N$7)-SUM($N775:O775),((Input!$N$165+Input!$N$131)*$N$7)/A23taxstdlife))</f>
        <v>0</v>
      </c>
      <c r="Q775" s="161">
        <f>IF(A23taxstdlife="n/a","n/a",IF(Q$3&gt;(A23taxstdlife+$E775),((Input!$N$165+Input!$N$131)*$N$7)-SUM($N775:P775),((Input!$N$165+Input!$N$131)*$N$7)/A23taxstdlife))</f>
        <v>0</v>
      </c>
      <c r="R775" s="161">
        <f>IF(A23taxstdlife="n/a","n/a",IF(R$3&gt;(A23taxstdlife+$E775),((Input!$N$165+Input!$N$131)*$N$7)-SUM($N775:Q775),((Input!$N$165+Input!$N$131)*$N$7)/A23taxstdlife))</f>
        <v>0</v>
      </c>
      <c r="S775" s="161">
        <f>IF(A23taxstdlife="n/a","n/a",IF(S$3&gt;(A23taxstdlife+$E775),((Input!$N$165+Input!$N$131)*$N$7)-SUM($N775:R775),((Input!$N$165+Input!$N$131)*$N$7)/A23taxstdlife))</f>
        <v>0</v>
      </c>
      <c r="T775" s="161">
        <f>IF(A23taxstdlife="n/a","n/a",IF(T$3&gt;(A23taxstdlife+$E775),((Input!$N$165+Input!$N$131)*$N$7)-SUM($N775:S775),((Input!$N$165+Input!$N$131)*$N$7)/A23taxstdlife))</f>
        <v>0</v>
      </c>
      <c r="U775" s="161">
        <f>IF(A23taxstdlife="n/a","n/a",IF(U$3&gt;(A23taxstdlife+$E775),((Input!$N$165+Input!$N$131)*$N$7)-SUM($N775:T775),((Input!$N$165+Input!$N$131)*$N$7)/A23taxstdlife))</f>
        <v>0</v>
      </c>
      <c r="V775" s="161">
        <f>IF(A23taxstdlife="n/a","n/a",IF(V$3&gt;(A23taxstdlife+$E775),((Input!$N$165+Input!$N$131)*$N$7)-SUM($N775:U775),((Input!$N$165+Input!$N$131)*$N$7)/A23taxstdlife))</f>
        <v>0</v>
      </c>
      <c r="W775" s="161">
        <f>IF(A23taxstdlife="n/a","n/a",IF(W$3&gt;(A23taxstdlife+$E775),((Input!$N$165+Input!$N$131)*$N$7)-SUM($N775:V775),((Input!$N$165+Input!$N$131)*$N$7)/A23taxstdlife))</f>
        <v>0</v>
      </c>
      <c r="X775" s="161">
        <f>IF(A23taxstdlife="n/a","n/a",IF(X$3&gt;(A23taxstdlife+$E775),((Input!$N$165+Input!$N$131)*$N$7)-SUM($N775:W775),((Input!$N$165+Input!$N$131)*$N$7)/A23taxstdlife))</f>
        <v>0</v>
      </c>
      <c r="Y775" s="161">
        <f>IF(A23taxstdlife="n/a","n/a",IF(Y$3&gt;(A23taxstdlife+$E775),((Input!$N$165+Input!$N$131)*$N$7)-SUM($N775:X775),((Input!$N$165+Input!$N$131)*$N$7)/A23taxstdlife))</f>
        <v>0</v>
      </c>
      <c r="Z775" s="161">
        <f>IF(A23taxstdlife="n/a","n/a",IF(Z$3&gt;(A23taxstdlife+$E775),((Input!$N$165+Input!$N$131)*$N$7)-SUM($N775:Y775),((Input!$N$165+Input!$N$131)*$N$7)/A23taxstdlife))</f>
        <v>0</v>
      </c>
      <c r="AA775" s="161">
        <f>IF(A23taxstdlife="n/a","n/a",IF(AA$3&gt;(A23taxstdlife+$E775),((Input!$N$165+Input!$N$131)*$N$7)-SUM($N775:Z775),((Input!$N$165+Input!$N$131)*$N$7)/A23taxstdlife))</f>
        <v>0</v>
      </c>
      <c r="AB775" s="161">
        <f>IF(A23taxstdlife="n/a","n/a",IF(AB$3&gt;(A23taxstdlife+$E775),((Input!$N$165+Input!$N$131)*$N$7)-SUM($N775:AA775),((Input!$N$165+Input!$N$131)*$N$7)/A23taxstdlife))</f>
        <v>0</v>
      </c>
      <c r="AC775" s="161">
        <f>IF(A23taxstdlife="n/a","n/a",IF(AC$3&gt;(A23taxstdlife+$E775),((Input!$N$165+Input!$N$131)*$N$7)-SUM($N775:AB775),((Input!$N$165+Input!$N$131)*$N$7)/A23taxstdlife))</f>
        <v>0</v>
      </c>
      <c r="AD775" s="161">
        <f>IF(A23taxstdlife="n/a","n/a",IF(AD$3&gt;(A23taxstdlife+$E775),((Input!$N$165+Input!$N$131)*$N$7)-SUM($N775:AC775),((Input!$N$165+Input!$N$131)*$N$7)/A23taxstdlife))</f>
        <v>0</v>
      </c>
      <c r="AE775" s="161">
        <f>IF(A23taxstdlife="n/a","n/a",IF(AE$3&gt;(A23taxstdlife+$E775),((Input!$N$165+Input!$N$131)*$N$7)-SUM($N775:AD775),((Input!$N$165+Input!$N$131)*$N$7)/A23taxstdlife))</f>
        <v>0</v>
      </c>
      <c r="AF775" s="161">
        <f>IF(A23taxstdlife="n/a","n/a",IF(AF$3&gt;(A23taxstdlife+$E775),((Input!$N$165+Input!$N$131)*$N$7)-SUM($N775:AE775),((Input!$N$165+Input!$N$131)*$N$7)/A23taxstdlife))</f>
        <v>0</v>
      </c>
      <c r="AG775" s="161">
        <f>IF(A23taxstdlife="n/a","n/a",IF(AG$3&gt;(A23taxstdlife+$E775),((Input!$N$165+Input!$N$131)*$N$7)-SUM($N775:AF775),((Input!$N$165+Input!$N$131)*$N$7)/A23taxstdlife))</f>
        <v>0</v>
      </c>
      <c r="AH775" s="161">
        <f>IF(A23taxstdlife="n/a","n/a",IF(AH$3&gt;(A23taxstdlife+$E775),((Input!$N$165+Input!$N$131)*$N$7)-SUM($N775:AG775),((Input!$N$165+Input!$N$131)*$N$7)/A23taxstdlife))</f>
        <v>0</v>
      </c>
      <c r="AI775" s="161">
        <f>IF(A23taxstdlife="n/a","n/a",IF(AI$3&gt;(A23taxstdlife+$E775),((Input!$N$165+Input!$N$131)*$N$7)-SUM($N775:AH775),((Input!$N$165+Input!$N$131)*$N$7)/A23taxstdlife))</f>
        <v>0</v>
      </c>
      <c r="AJ775" s="161">
        <f>IF(A23taxstdlife="n/a","n/a",IF(AJ$3&gt;(A23taxstdlife+$E775),((Input!$N$165+Input!$N$131)*$N$7)-SUM($N775:AI775),((Input!$N$165+Input!$N$131)*$N$7)/A23taxstdlife))</f>
        <v>0</v>
      </c>
      <c r="AK775" s="161">
        <f>IF(A23taxstdlife="n/a","n/a",IF(AK$3&gt;(A23taxstdlife+$E775),((Input!$N$165+Input!$N$131)*$N$7)-SUM($N775:AJ775),((Input!$N$165+Input!$N$131)*$N$7)/A23taxstdlife))</f>
        <v>0</v>
      </c>
      <c r="AL775" s="161">
        <f>IF(A23taxstdlife="n/a","n/a",IF(AL$3&gt;(A23taxstdlife+$E775),((Input!$N$165+Input!$N$131)*$N$7)-SUM($N775:AK775),((Input!$N$165+Input!$N$131)*$N$7)/A23taxstdlife))</f>
        <v>0</v>
      </c>
      <c r="AM775" s="161">
        <f>IF(A23taxstdlife="n/a","n/a",IF(AM$3&gt;(A23taxstdlife+$E775),((Input!$N$165+Input!$N$131)*$N$7)-SUM($N775:AL775),((Input!$N$165+Input!$N$131)*$N$7)/A23taxstdlife))</f>
        <v>0</v>
      </c>
      <c r="AN775" s="161">
        <f>IF(A23taxstdlife="n/a","n/a",IF(AN$3&gt;(A23taxstdlife+$E775),((Input!$N$165+Input!$N$131)*$N$7)-SUM($N775:AM775),((Input!$N$165+Input!$N$131)*$N$7)/A23taxstdlife))</f>
        <v>0</v>
      </c>
      <c r="AO775" s="161">
        <f>IF(A23taxstdlife="n/a","n/a",IF(AO$3&gt;(A23taxstdlife+$E775),((Input!$N$165+Input!$N$131)*$N$7)-SUM($N775:AN775),((Input!$N$165+Input!$N$131)*$N$7)/A23taxstdlife))</f>
        <v>0</v>
      </c>
      <c r="AP775" s="161">
        <f>IF(A23taxstdlife="n/a","n/a",IF(AP$3&gt;(A23taxstdlife+$E775),((Input!$N$165+Input!$N$131)*$N$7)-SUM($N775:AO775),((Input!$N$165+Input!$N$131)*$N$7)/A23taxstdlife))</f>
        <v>0</v>
      </c>
      <c r="AQ775" s="161">
        <f>IF(A23taxstdlife="n/a","n/a",IF(AQ$3&gt;(A23taxstdlife+$E775),((Input!$N$165+Input!$N$131)*$N$7)-SUM($N775:AP775),((Input!$N$165+Input!$N$131)*$N$7)/A23taxstdlife))</f>
        <v>0</v>
      </c>
      <c r="AR775" s="161">
        <f>IF(A23taxstdlife="n/a","n/a",IF(AR$3&gt;(A23taxstdlife+$E775),((Input!$N$165+Input!$N$131)*$N$7)-SUM($N775:AQ775),((Input!$N$165+Input!$N$131)*$N$7)/A23taxstdlife))</f>
        <v>0</v>
      </c>
      <c r="AS775" s="161">
        <f>IF(A23taxstdlife="n/a","n/a",IF(AS$3&gt;(A23taxstdlife+$E775),((Input!$N$165+Input!$N$131)*$N$7)-SUM($N775:AR775),((Input!$N$165+Input!$N$131)*$N$7)/A23taxstdlife))</f>
        <v>0</v>
      </c>
      <c r="AT775" s="161">
        <f>IF(A23taxstdlife="n/a","n/a",IF(AT$3&gt;(A23taxstdlife+$E775),((Input!$N$165+Input!$N$131)*$N$7)-SUM($N775:AS775),((Input!$N$165+Input!$N$131)*$N$7)/A23taxstdlife))</f>
        <v>0</v>
      </c>
      <c r="AU775" s="161">
        <f>IF(A23taxstdlife="n/a","n/a",IF(AU$3&gt;(A23taxstdlife+$E775),((Input!$N$165+Input!$N$131)*$N$7)-SUM($N775:AT775),((Input!$N$165+Input!$N$131)*$N$7)/A23taxstdlife))</f>
        <v>0</v>
      </c>
      <c r="AV775" s="161">
        <f>IF(A23taxstdlife="n/a","n/a",IF(AV$3&gt;(A23taxstdlife+$E775),((Input!$N$165+Input!$N$131)*$N$7)-SUM($N775:AU775),((Input!$N$165+Input!$N$131)*$N$7)/A23taxstdlife))</f>
        <v>0</v>
      </c>
      <c r="AW775" s="161">
        <f>IF(A23taxstdlife="n/a","n/a",IF(AW$3&gt;(A23taxstdlife+$E775),((Input!$N$165+Input!$N$131)*$N$7)-SUM($N775:AV775),((Input!$N$165+Input!$N$131)*$N$7)/A23taxstdlife))</f>
        <v>0</v>
      </c>
      <c r="AX775" s="161">
        <f>IF(A23taxstdlife="n/a","n/a",IF(AX$3&gt;(A23taxstdlife+$E775),((Input!$N$165+Input!$N$131)*$N$7)-SUM($N775:AW775),((Input!$N$165+Input!$N$131)*$N$7)/A23taxstdlife))</f>
        <v>0</v>
      </c>
      <c r="AY775" s="161">
        <f>IF(A23taxstdlife="n/a","n/a",IF(AY$3&gt;(A23taxstdlife+$E775),((Input!$N$165+Input!$N$131)*$N$7)-SUM($N775:AX775),((Input!$N$165+Input!$N$131)*$N$7)/A23taxstdlife))</f>
        <v>0</v>
      </c>
      <c r="AZ775" s="161">
        <f>IF(A23taxstdlife="n/a","n/a",IF(AZ$3&gt;(A23taxstdlife+$E775),((Input!$N$165+Input!$N$131)*$N$7)-SUM($N775:AY775),((Input!$N$165+Input!$N$131)*$N$7)/A23taxstdlife))</f>
        <v>0</v>
      </c>
      <c r="BA775" s="161">
        <f>IF(A23taxstdlife="n/a","n/a",IF(BA$3&gt;(A23taxstdlife+$E775),((Input!$N$165+Input!$N$131)*$N$7)-SUM($N775:AZ775),((Input!$N$165+Input!$N$131)*$N$7)/A23taxstdlife))</f>
        <v>0</v>
      </c>
      <c r="BB775" s="161">
        <f>IF(A23taxstdlife="n/a","n/a",IF(BB$3&gt;(A23taxstdlife+$E775),((Input!$N$165+Input!$N$131)*$N$7)-SUM($N775:BA775),((Input!$N$165+Input!$N$131)*$N$7)/A23taxstdlife))</f>
        <v>0</v>
      </c>
      <c r="BC775" s="161">
        <f>IF(A23taxstdlife="n/a","n/a",IF(BC$3&gt;(A23taxstdlife+$E775),((Input!$N$165+Input!$N$131)*$N$7)-SUM($N775:BB775),((Input!$N$165+Input!$N$131)*$N$7)/A23taxstdlife))</f>
        <v>0</v>
      </c>
      <c r="BD775" s="161">
        <f>IF(A23taxstdlife="n/a","n/a",IF(BD$3&gt;(A23taxstdlife+$E775),((Input!$N$165+Input!$N$131)*$N$7)-SUM($N775:BC775),((Input!$N$165+Input!$N$131)*$N$7)/A23taxstdlife))</f>
        <v>0</v>
      </c>
      <c r="BE775" s="161">
        <f>IF(A23taxstdlife="n/a","n/a",IF(BE$3&gt;(A23taxstdlife+$E775),((Input!$N$165+Input!$N$131)*$N$7)-SUM($N775:BD775),((Input!$N$165+Input!$N$131)*$N$7)/A23taxstdlife))</f>
        <v>0</v>
      </c>
      <c r="BF775" s="161">
        <f>IF(A23taxstdlife="n/a","n/a",IF(BF$3&gt;(A23taxstdlife+$E775),((Input!$N$165+Input!$N$131)*$N$7)-SUM($N775:BE775),((Input!$N$165+Input!$N$131)*$N$7)/A23taxstdlife))</f>
        <v>0</v>
      </c>
      <c r="BG775" s="161">
        <f>IF(A23taxstdlife="n/a","n/a",IF(BG$3&gt;(A23taxstdlife+$E775),((Input!$N$165+Input!$N$131)*$N$7)-SUM($N775:BF775),((Input!$N$165+Input!$N$131)*$N$7)/A23taxstdlife))</f>
        <v>0</v>
      </c>
      <c r="BH775" s="161">
        <f>IF(A23taxstdlife="n/a","n/a",IF(BH$3&gt;(A23taxstdlife+$E775),((Input!$N$165+Input!$N$131)*$N$7)-SUM($N775:BG775),((Input!$N$165+Input!$N$131)*$N$7)/A23taxstdlife))</f>
        <v>0</v>
      </c>
      <c r="BI775" s="161">
        <f>IF(A23taxstdlife="n/a","n/a",IF(BI$3&gt;(A23taxstdlife+$E775),((Input!$N$165+Input!$N$131)*$N$7)-SUM($N775:BH775),((Input!$N$165+Input!$N$131)*$N$7)/A23taxstdlife))</f>
        <v>0</v>
      </c>
      <c r="BJ775" s="19"/>
      <c r="BK775" s="19"/>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s="5" customFormat="1" hidden="1" outlineLevel="2" x14ac:dyDescent="0.2">
      <c r="A776" s="19"/>
      <c r="B776" s="19"/>
      <c r="C776" s="35"/>
      <c r="D776" s="469"/>
      <c r="E776" s="281">
        <v>9</v>
      </c>
      <c r="F776" s="37"/>
      <c r="G776" s="305"/>
      <c r="H776" s="307"/>
      <c r="I776" s="307"/>
      <c r="J776" s="307"/>
      <c r="K776" s="307"/>
      <c r="L776" s="307"/>
      <c r="M776" s="307"/>
      <c r="N776" s="307"/>
      <c r="O776" s="306"/>
      <c r="P776" s="161">
        <f>IF(A23taxstdlife="n/a","n/a",IF(P$3&gt;(A23taxstdlife+$E776),((Input!$O$165+Input!$O$131)*$O$7)-SUM($O776:O776),((Input!$O$165+Input!$O$131)*$O$7)/A23taxstdlife))</f>
        <v>0</v>
      </c>
      <c r="Q776" s="161">
        <f>IF(A23taxstdlife="n/a","n/a",IF(Q$3&gt;(A23taxstdlife+$E776),((Input!$O$165+Input!$O$131)*$O$7)-SUM($O776:P776),((Input!$O$165+Input!$O$131)*$O$7)/A23taxstdlife))</f>
        <v>0</v>
      </c>
      <c r="R776" s="161">
        <f>IF(A23taxstdlife="n/a","n/a",IF(R$3&gt;(A23taxstdlife+$E776),((Input!$O$165+Input!$O$131)*$O$7)-SUM($O776:Q776),((Input!$O$165+Input!$O$131)*$O$7)/A23taxstdlife))</f>
        <v>0</v>
      </c>
      <c r="S776" s="161">
        <f>IF(A23taxstdlife="n/a","n/a",IF(S$3&gt;(A23taxstdlife+$E776),((Input!$O$165+Input!$O$131)*$O$7)-SUM($O776:R776),((Input!$O$165+Input!$O$131)*$O$7)/A23taxstdlife))</f>
        <v>0</v>
      </c>
      <c r="T776" s="161">
        <f>IF(A23taxstdlife="n/a","n/a",IF(T$3&gt;(A23taxstdlife+$E776),((Input!$O$165+Input!$O$131)*$O$7)-SUM($O776:S776),((Input!$O$165+Input!$O$131)*$O$7)/A23taxstdlife))</f>
        <v>0</v>
      </c>
      <c r="U776" s="161">
        <f>IF(A23taxstdlife="n/a","n/a",IF(U$3&gt;(A23taxstdlife+$E776),((Input!$O$165+Input!$O$131)*$O$7)-SUM($O776:T776),((Input!$O$165+Input!$O$131)*$O$7)/A23taxstdlife))</f>
        <v>0</v>
      </c>
      <c r="V776" s="161">
        <f>IF(A23taxstdlife="n/a","n/a",IF(V$3&gt;(A23taxstdlife+$E776),((Input!$O$165+Input!$O$131)*$O$7)-SUM($O776:U776),((Input!$O$165+Input!$O$131)*$O$7)/A23taxstdlife))</f>
        <v>0</v>
      </c>
      <c r="W776" s="161">
        <f>IF(A23taxstdlife="n/a","n/a",IF(W$3&gt;(A23taxstdlife+$E776),((Input!$O$165+Input!$O$131)*$O$7)-SUM($O776:V776),((Input!$O$165+Input!$O$131)*$O$7)/A23taxstdlife))</f>
        <v>0</v>
      </c>
      <c r="X776" s="161">
        <f>IF(A23taxstdlife="n/a","n/a",IF(X$3&gt;(A23taxstdlife+$E776),((Input!$O$165+Input!$O$131)*$O$7)-SUM($O776:W776),((Input!$O$165+Input!$O$131)*$O$7)/A23taxstdlife))</f>
        <v>0</v>
      </c>
      <c r="Y776" s="161">
        <f>IF(A23taxstdlife="n/a","n/a",IF(Y$3&gt;(A23taxstdlife+$E776),((Input!$O$165+Input!$O$131)*$O$7)-SUM($O776:X776),((Input!$O$165+Input!$O$131)*$O$7)/A23taxstdlife))</f>
        <v>0</v>
      </c>
      <c r="Z776" s="161">
        <f>IF(A23taxstdlife="n/a","n/a",IF(Z$3&gt;(A23taxstdlife+$E776),((Input!$O$165+Input!$O$131)*$O$7)-SUM($O776:Y776),((Input!$O$165+Input!$O$131)*$O$7)/A23taxstdlife))</f>
        <v>0</v>
      </c>
      <c r="AA776" s="161">
        <f>IF(A23taxstdlife="n/a","n/a",IF(AA$3&gt;(A23taxstdlife+$E776),((Input!$O$165+Input!$O$131)*$O$7)-SUM($O776:Z776),((Input!$O$165+Input!$O$131)*$O$7)/A23taxstdlife))</f>
        <v>0</v>
      </c>
      <c r="AB776" s="161">
        <f>IF(A23taxstdlife="n/a","n/a",IF(AB$3&gt;(A23taxstdlife+$E776),((Input!$O$165+Input!$O$131)*$O$7)-SUM($O776:AA776),((Input!$O$165+Input!$O$131)*$O$7)/A23taxstdlife))</f>
        <v>0</v>
      </c>
      <c r="AC776" s="161">
        <f>IF(A23taxstdlife="n/a","n/a",IF(AC$3&gt;(A23taxstdlife+$E776),((Input!$O$165+Input!$O$131)*$O$7)-SUM($O776:AB776),((Input!$O$165+Input!$O$131)*$O$7)/A23taxstdlife))</f>
        <v>0</v>
      </c>
      <c r="AD776" s="161">
        <f>IF(A23taxstdlife="n/a","n/a",IF(AD$3&gt;(A23taxstdlife+$E776),((Input!$O$165+Input!$O$131)*$O$7)-SUM($O776:AC776),((Input!$O$165+Input!$O$131)*$O$7)/A23taxstdlife))</f>
        <v>0</v>
      </c>
      <c r="AE776" s="161">
        <f>IF(A23taxstdlife="n/a","n/a",IF(AE$3&gt;(A23taxstdlife+$E776),((Input!$O$165+Input!$O$131)*$O$7)-SUM($O776:AD776),((Input!$O$165+Input!$O$131)*$O$7)/A23taxstdlife))</f>
        <v>0</v>
      </c>
      <c r="AF776" s="161">
        <f>IF(A23taxstdlife="n/a","n/a",IF(AF$3&gt;(A23taxstdlife+$E776),((Input!$O$165+Input!$O$131)*$O$7)-SUM($O776:AE776),((Input!$O$165+Input!$O$131)*$O$7)/A23taxstdlife))</f>
        <v>0</v>
      </c>
      <c r="AG776" s="161">
        <f>IF(A23taxstdlife="n/a","n/a",IF(AG$3&gt;(A23taxstdlife+$E776),((Input!$O$165+Input!$O$131)*$O$7)-SUM($O776:AF776),((Input!$O$165+Input!$O$131)*$O$7)/A23taxstdlife))</f>
        <v>0</v>
      </c>
      <c r="AH776" s="161">
        <f>IF(A23taxstdlife="n/a","n/a",IF(AH$3&gt;(A23taxstdlife+$E776),((Input!$O$165+Input!$O$131)*$O$7)-SUM($O776:AG776),((Input!$O$165+Input!$O$131)*$O$7)/A23taxstdlife))</f>
        <v>0</v>
      </c>
      <c r="AI776" s="161">
        <f>IF(A23taxstdlife="n/a","n/a",IF(AI$3&gt;(A23taxstdlife+$E776),((Input!$O$165+Input!$O$131)*$O$7)-SUM($O776:AH776),((Input!$O$165+Input!$O$131)*$O$7)/A23taxstdlife))</f>
        <v>0</v>
      </c>
      <c r="AJ776" s="161">
        <f>IF(A23taxstdlife="n/a","n/a",IF(AJ$3&gt;(A23taxstdlife+$E776),((Input!$O$165+Input!$O$131)*$O$7)-SUM($O776:AI776),((Input!$O$165+Input!$O$131)*$O$7)/A23taxstdlife))</f>
        <v>0</v>
      </c>
      <c r="AK776" s="161">
        <f>IF(A23taxstdlife="n/a","n/a",IF(AK$3&gt;(A23taxstdlife+$E776),((Input!$O$165+Input!$O$131)*$O$7)-SUM($O776:AJ776),((Input!$O$165+Input!$O$131)*$O$7)/A23taxstdlife))</f>
        <v>0</v>
      </c>
      <c r="AL776" s="161">
        <f>IF(A23taxstdlife="n/a","n/a",IF(AL$3&gt;(A23taxstdlife+$E776),((Input!$O$165+Input!$O$131)*$O$7)-SUM($O776:AK776),((Input!$O$165+Input!$O$131)*$O$7)/A23taxstdlife))</f>
        <v>0</v>
      </c>
      <c r="AM776" s="161">
        <f>IF(A23taxstdlife="n/a","n/a",IF(AM$3&gt;(A23taxstdlife+$E776),((Input!$O$165+Input!$O$131)*$O$7)-SUM($O776:AL776),((Input!$O$165+Input!$O$131)*$O$7)/A23taxstdlife))</f>
        <v>0</v>
      </c>
      <c r="AN776" s="161">
        <f>IF(A23taxstdlife="n/a","n/a",IF(AN$3&gt;(A23taxstdlife+$E776),((Input!$O$165+Input!$O$131)*$O$7)-SUM($O776:AM776),((Input!$O$165+Input!$O$131)*$O$7)/A23taxstdlife))</f>
        <v>0</v>
      </c>
      <c r="AO776" s="161">
        <f>IF(A23taxstdlife="n/a","n/a",IF(AO$3&gt;(A23taxstdlife+$E776),((Input!$O$165+Input!$O$131)*$O$7)-SUM($O776:AN776),((Input!$O$165+Input!$O$131)*$O$7)/A23taxstdlife))</f>
        <v>0</v>
      </c>
      <c r="AP776" s="161">
        <f>IF(A23taxstdlife="n/a","n/a",IF(AP$3&gt;(A23taxstdlife+$E776),((Input!$O$165+Input!$O$131)*$O$7)-SUM($O776:AO776),((Input!$O$165+Input!$O$131)*$O$7)/A23taxstdlife))</f>
        <v>0</v>
      </c>
      <c r="AQ776" s="161">
        <f>IF(A23taxstdlife="n/a","n/a",IF(AQ$3&gt;(A23taxstdlife+$E776),((Input!$O$165+Input!$O$131)*$O$7)-SUM($O776:AP776),((Input!$O$165+Input!$O$131)*$O$7)/A23taxstdlife))</f>
        <v>0</v>
      </c>
      <c r="AR776" s="161">
        <f>IF(A23taxstdlife="n/a","n/a",IF(AR$3&gt;(A23taxstdlife+$E776),((Input!$O$165+Input!$O$131)*$O$7)-SUM($O776:AQ776),((Input!$O$165+Input!$O$131)*$O$7)/A23taxstdlife))</f>
        <v>0</v>
      </c>
      <c r="AS776" s="161">
        <f>IF(A23taxstdlife="n/a","n/a",IF(AS$3&gt;(A23taxstdlife+$E776),((Input!$O$165+Input!$O$131)*$O$7)-SUM($O776:AR776),((Input!$O$165+Input!$O$131)*$O$7)/A23taxstdlife))</f>
        <v>0</v>
      </c>
      <c r="AT776" s="161">
        <f>IF(A23taxstdlife="n/a","n/a",IF(AT$3&gt;(A23taxstdlife+$E776),((Input!$O$165+Input!$O$131)*$O$7)-SUM($O776:AS776),((Input!$O$165+Input!$O$131)*$O$7)/A23taxstdlife))</f>
        <v>0</v>
      </c>
      <c r="AU776" s="161">
        <f>IF(A23taxstdlife="n/a","n/a",IF(AU$3&gt;(A23taxstdlife+$E776),((Input!$O$165+Input!$O$131)*$O$7)-SUM($O776:AT776),((Input!$O$165+Input!$O$131)*$O$7)/A23taxstdlife))</f>
        <v>0</v>
      </c>
      <c r="AV776" s="161">
        <f>IF(A23taxstdlife="n/a","n/a",IF(AV$3&gt;(A23taxstdlife+$E776),((Input!$O$165+Input!$O$131)*$O$7)-SUM($O776:AU776),((Input!$O$165+Input!$O$131)*$O$7)/A23taxstdlife))</f>
        <v>0</v>
      </c>
      <c r="AW776" s="161">
        <f>IF(A23taxstdlife="n/a","n/a",IF(AW$3&gt;(A23taxstdlife+$E776),((Input!$O$165+Input!$O$131)*$O$7)-SUM($O776:AV776),((Input!$O$165+Input!$O$131)*$O$7)/A23taxstdlife))</f>
        <v>0</v>
      </c>
      <c r="AX776" s="161">
        <f>IF(A23taxstdlife="n/a","n/a",IF(AX$3&gt;(A23taxstdlife+$E776),((Input!$O$165+Input!$O$131)*$O$7)-SUM($O776:AW776),((Input!$O$165+Input!$O$131)*$O$7)/A23taxstdlife))</f>
        <v>0</v>
      </c>
      <c r="AY776" s="161">
        <f>IF(A23taxstdlife="n/a","n/a",IF(AY$3&gt;(A23taxstdlife+$E776),((Input!$O$165+Input!$O$131)*$O$7)-SUM($O776:AX776),((Input!$O$165+Input!$O$131)*$O$7)/A23taxstdlife))</f>
        <v>0</v>
      </c>
      <c r="AZ776" s="161">
        <f>IF(A23taxstdlife="n/a","n/a",IF(AZ$3&gt;(A23taxstdlife+$E776),((Input!$O$165+Input!$O$131)*$O$7)-SUM($O776:AY776),((Input!$O$165+Input!$O$131)*$O$7)/A23taxstdlife))</f>
        <v>0</v>
      </c>
      <c r="BA776" s="161">
        <f>IF(A23taxstdlife="n/a","n/a",IF(BA$3&gt;(A23taxstdlife+$E776),((Input!$O$165+Input!$O$131)*$O$7)-SUM($O776:AZ776),((Input!$O$165+Input!$O$131)*$O$7)/A23taxstdlife))</f>
        <v>0</v>
      </c>
      <c r="BB776" s="161">
        <f>IF(A23taxstdlife="n/a","n/a",IF(BB$3&gt;(A23taxstdlife+$E776),((Input!$O$165+Input!$O$131)*$O$7)-SUM($O776:BA776),((Input!$O$165+Input!$O$131)*$O$7)/A23taxstdlife))</f>
        <v>0</v>
      </c>
      <c r="BC776" s="161">
        <f>IF(A23taxstdlife="n/a","n/a",IF(BC$3&gt;(A23taxstdlife+$E776),((Input!$O$165+Input!$O$131)*$O$7)-SUM($O776:BB776),((Input!$O$165+Input!$O$131)*$O$7)/A23taxstdlife))</f>
        <v>0</v>
      </c>
      <c r="BD776" s="161">
        <f>IF(A23taxstdlife="n/a","n/a",IF(BD$3&gt;(A23taxstdlife+$E776),((Input!$O$165+Input!$O$131)*$O$7)-SUM($O776:BC776),((Input!$O$165+Input!$O$131)*$O$7)/A23taxstdlife))</f>
        <v>0</v>
      </c>
      <c r="BE776" s="161">
        <f>IF(A23taxstdlife="n/a","n/a",IF(BE$3&gt;(A23taxstdlife+$E776),((Input!$O$165+Input!$O$131)*$O$7)-SUM($O776:BD776),((Input!$O$165+Input!$O$131)*$O$7)/A23taxstdlife))</f>
        <v>0</v>
      </c>
      <c r="BF776" s="161">
        <f>IF(A23taxstdlife="n/a","n/a",IF(BF$3&gt;(A23taxstdlife+$E776),((Input!$O$165+Input!$O$131)*$O$7)-SUM($O776:BE776),((Input!$O$165+Input!$O$131)*$O$7)/A23taxstdlife))</f>
        <v>0</v>
      </c>
      <c r="BG776" s="161">
        <f>IF(A23taxstdlife="n/a","n/a",IF(BG$3&gt;(A23taxstdlife+$E776),((Input!$O$165+Input!$O$131)*$O$7)-SUM($O776:BF776),((Input!$O$165+Input!$O$131)*$O$7)/A23taxstdlife))</f>
        <v>0</v>
      </c>
      <c r="BH776" s="161">
        <f>IF(A23taxstdlife="n/a","n/a",IF(BH$3&gt;(A23taxstdlife+$E776),((Input!$O$165+Input!$O$131)*$O$7)-SUM($O776:BG776),((Input!$O$165+Input!$O$131)*$O$7)/A23taxstdlife))</f>
        <v>0</v>
      </c>
      <c r="BI776" s="161">
        <f>IF(A23taxstdlife="n/a","n/a",IF(BI$3&gt;(A23taxstdlife+$E776),((Input!$O$165+Input!$O$131)*$O$7)-SUM($O776:BH776),((Input!$O$165+Input!$O$131)*$O$7)/A23taxstdlife))</f>
        <v>0</v>
      </c>
      <c r="BJ776" s="19"/>
      <c r="BK776" s="19"/>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s="5" customFormat="1" hidden="1" outlineLevel="2" x14ac:dyDescent="0.2">
      <c r="A777" s="19"/>
      <c r="B777" s="19"/>
      <c r="C777" s="35"/>
      <c r="D777" s="469"/>
      <c r="E777" s="282">
        <v>10</v>
      </c>
      <c r="F777" s="37"/>
      <c r="G777" s="305"/>
      <c r="H777" s="307"/>
      <c r="I777" s="307"/>
      <c r="J777" s="307"/>
      <c r="K777" s="307"/>
      <c r="L777" s="307"/>
      <c r="M777" s="307"/>
      <c r="N777" s="307"/>
      <c r="O777" s="307"/>
      <c r="P777" s="306"/>
      <c r="Q777" s="161">
        <f>IF(A23taxstdlife="n/a","n/a",IF(Q$3&gt;(A23taxstdlife+$E777),((Input!$P$165+Input!$P$131)*$P$7)-SUM($P777:P777),((Input!$P$165+Input!$P$131)*$P$7)/A23taxstdlife))</f>
        <v>0</v>
      </c>
      <c r="R777" s="161">
        <f>IF(A23taxstdlife="n/a","n/a",IF(R$3&gt;(A23taxstdlife+$E777),((Input!$P$165+Input!$P$131)*$P$7)-SUM($P777:Q777),((Input!$P$165+Input!$P$131)*$P$7)/A23taxstdlife))</f>
        <v>0</v>
      </c>
      <c r="S777" s="161">
        <f>IF(A23taxstdlife="n/a","n/a",IF(S$3&gt;(A23taxstdlife+$E777),((Input!$P$165+Input!$P$131)*$P$7)-SUM($P777:R777),((Input!$P$165+Input!$P$131)*$P$7)/A23taxstdlife))</f>
        <v>0</v>
      </c>
      <c r="T777" s="161">
        <f>IF(A23taxstdlife="n/a","n/a",IF(T$3&gt;(A23taxstdlife+$E777),((Input!$P$165+Input!$P$131)*$P$7)-SUM($P777:S777),((Input!$P$165+Input!$P$131)*$P$7)/A23taxstdlife))</f>
        <v>0</v>
      </c>
      <c r="U777" s="161">
        <f>IF(A23taxstdlife="n/a","n/a",IF(U$3&gt;(A23taxstdlife+$E777),((Input!$P$165+Input!$P$131)*$P$7)-SUM($P777:T777),((Input!$P$165+Input!$P$131)*$P$7)/A23taxstdlife))</f>
        <v>0</v>
      </c>
      <c r="V777" s="161">
        <f>IF(A23taxstdlife="n/a","n/a",IF(V$3&gt;(A23taxstdlife+$E777),((Input!$P$165+Input!$P$131)*$P$7)-SUM($P777:U777),((Input!$P$165+Input!$P$131)*$P$7)/A23taxstdlife))</f>
        <v>0</v>
      </c>
      <c r="W777" s="161">
        <f>IF(A23taxstdlife="n/a","n/a",IF(W$3&gt;(A23taxstdlife+$E777),((Input!$P$165+Input!$P$131)*$P$7)-SUM($P777:V777),((Input!$P$165+Input!$P$131)*$P$7)/A23taxstdlife))</f>
        <v>0</v>
      </c>
      <c r="X777" s="161">
        <f>IF(A23taxstdlife="n/a","n/a",IF(X$3&gt;(A23taxstdlife+$E777),((Input!$P$165+Input!$P$131)*$P$7)-SUM($P777:W777),((Input!$P$165+Input!$P$131)*$P$7)/A23taxstdlife))</f>
        <v>0</v>
      </c>
      <c r="Y777" s="161">
        <f>IF(A23taxstdlife="n/a","n/a",IF(Y$3&gt;(A23taxstdlife+$E777),((Input!$P$165+Input!$P$131)*$P$7)-SUM($P777:X777),((Input!$P$165+Input!$P$131)*$P$7)/A23taxstdlife))</f>
        <v>0</v>
      </c>
      <c r="Z777" s="161">
        <f>IF(A23taxstdlife="n/a","n/a",IF(Z$3&gt;(A23taxstdlife+$E777),((Input!$P$165+Input!$P$131)*$P$7)-SUM($P777:Y777),((Input!$P$165+Input!$P$131)*$P$7)/A23taxstdlife))</f>
        <v>0</v>
      </c>
      <c r="AA777" s="161">
        <f>IF(A23taxstdlife="n/a","n/a",IF(AA$3&gt;(A23taxstdlife+$E777),((Input!$P$165+Input!$P$131)*$P$7)-SUM($P777:Z777),((Input!$P$165+Input!$P$131)*$P$7)/A23taxstdlife))</f>
        <v>0</v>
      </c>
      <c r="AB777" s="161">
        <f>IF(A23taxstdlife="n/a","n/a",IF(AB$3&gt;(A23taxstdlife+$E777),((Input!$P$165+Input!$P$131)*$P$7)-SUM($P777:AA777),((Input!$P$165+Input!$P$131)*$P$7)/A23taxstdlife))</f>
        <v>0</v>
      </c>
      <c r="AC777" s="161">
        <f>IF(A23taxstdlife="n/a","n/a",IF(AC$3&gt;(A23taxstdlife+$E777),((Input!$P$165+Input!$P$131)*$P$7)-SUM($P777:AB777),((Input!$P$165+Input!$P$131)*$P$7)/A23taxstdlife))</f>
        <v>0</v>
      </c>
      <c r="AD777" s="161">
        <f>IF(A23taxstdlife="n/a","n/a",IF(AD$3&gt;(A23taxstdlife+$E777),((Input!$P$165+Input!$P$131)*$P$7)-SUM($P777:AC777),((Input!$P$165+Input!$P$131)*$P$7)/A23taxstdlife))</f>
        <v>0</v>
      </c>
      <c r="AE777" s="161">
        <f>IF(A23taxstdlife="n/a","n/a",IF(AE$3&gt;(A23taxstdlife+$E777),((Input!$P$165+Input!$P$131)*$P$7)-SUM($P777:AD777),((Input!$P$165+Input!$P$131)*$P$7)/A23taxstdlife))</f>
        <v>0</v>
      </c>
      <c r="AF777" s="161">
        <f>IF(A23taxstdlife="n/a","n/a",IF(AF$3&gt;(A23taxstdlife+$E777),((Input!$P$165+Input!$P$131)*$P$7)-SUM($P777:AE777),((Input!$P$165+Input!$P$131)*$P$7)/A23taxstdlife))</f>
        <v>0</v>
      </c>
      <c r="AG777" s="161">
        <f>IF(A23taxstdlife="n/a","n/a",IF(AG$3&gt;(A23taxstdlife+$E777),((Input!$P$165+Input!$P$131)*$P$7)-SUM($P777:AF777),((Input!$P$165+Input!$P$131)*$P$7)/A23taxstdlife))</f>
        <v>0</v>
      </c>
      <c r="AH777" s="161">
        <f>IF(A23taxstdlife="n/a","n/a",IF(AH$3&gt;(A23taxstdlife+$E777),((Input!$P$165+Input!$P$131)*$P$7)-SUM($P777:AG777),((Input!$P$165+Input!$P$131)*$P$7)/A23taxstdlife))</f>
        <v>0</v>
      </c>
      <c r="AI777" s="161">
        <f>IF(A23taxstdlife="n/a","n/a",IF(AI$3&gt;(A23taxstdlife+$E777),((Input!$P$165+Input!$P$131)*$P$7)-SUM($P777:AH777),((Input!$P$165+Input!$P$131)*$P$7)/A23taxstdlife))</f>
        <v>0</v>
      </c>
      <c r="AJ777" s="161">
        <f>IF(A23taxstdlife="n/a","n/a",IF(AJ$3&gt;(A23taxstdlife+$E777),((Input!$P$165+Input!$P$131)*$P$7)-SUM($P777:AI777),((Input!$P$165+Input!$P$131)*$P$7)/A23taxstdlife))</f>
        <v>0</v>
      </c>
      <c r="AK777" s="161">
        <f>IF(A23taxstdlife="n/a","n/a",IF(AK$3&gt;(A23taxstdlife+$E777),((Input!$P$165+Input!$P$131)*$P$7)-SUM($P777:AJ777),((Input!$P$165+Input!$P$131)*$P$7)/A23taxstdlife))</f>
        <v>0</v>
      </c>
      <c r="AL777" s="161">
        <f>IF(A23taxstdlife="n/a","n/a",IF(AL$3&gt;(A23taxstdlife+$E777),((Input!$P$165+Input!$P$131)*$P$7)-SUM($P777:AK777),((Input!$P$165+Input!$P$131)*$P$7)/A23taxstdlife))</f>
        <v>0</v>
      </c>
      <c r="AM777" s="161">
        <f>IF(A23taxstdlife="n/a","n/a",IF(AM$3&gt;(A23taxstdlife+$E777),((Input!$P$165+Input!$P$131)*$P$7)-SUM($P777:AL777),((Input!$P$165+Input!$P$131)*$P$7)/A23taxstdlife))</f>
        <v>0</v>
      </c>
      <c r="AN777" s="161">
        <f>IF(A23taxstdlife="n/a","n/a",IF(AN$3&gt;(A23taxstdlife+$E777),((Input!$P$165+Input!$P$131)*$P$7)-SUM($P777:AM777),((Input!$P$165+Input!$P$131)*$P$7)/A23taxstdlife))</f>
        <v>0</v>
      </c>
      <c r="AO777" s="161">
        <f>IF(A23taxstdlife="n/a","n/a",IF(AO$3&gt;(A23taxstdlife+$E777),((Input!$P$165+Input!$P$131)*$P$7)-SUM($P777:AN777),((Input!$P$165+Input!$P$131)*$P$7)/A23taxstdlife))</f>
        <v>0</v>
      </c>
      <c r="AP777" s="161">
        <f>IF(A23taxstdlife="n/a","n/a",IF(AP$3&gt;(A23taxstdlife+$E777),((Input!$P$165+Input!$P$131)*$P$7)-SUM($P777:AO777),((Input!$P$165+Input!$P$131)*$P$7)/A23taxstdlife))</f>
        <v>0</v>
      </c>
      <c r="AQ777" s="161">
        <f>IF(A23taxstdlife="n/a","n/a",IF(AQ$3&gt;(A23taxstdlife+$E777),((Input!$P$165+Input!$P$131)*$P$7)-SUM($P777:AP777),((Input!$P$165+Input!$P$131)*$P$7)/A23taxstdlife))</f>
        <v>0</v>
      </c>
      <c r="AR777" s="161">
        <f>IF(A23taxstdlife="n/a","n/a",IF(AR$3&gt;(A23taxstdlife+$E777),((Input!$P$165+Input!$P$131)*$P$7)-SUM($P777:AQ777),((Input!$P$165+Input!$P$131)*$P$7)/A23taxstdlife))</f>
        <v>0</v>
      </c>
      <c r="AS777" s="161">
        <f>IF(A23taxstdlife="n/a","n/a",IF(AS$3&gt;(A23taxstdlife+$E777),((Input!$P$165+Input!$P$131)*$P$7)-SUM($P777:AR777),((Input!$P$165+Input!$P$131)*$P$7)/A23taxstdlife))</f>
        <v>0</v>
      </c>
      <c r="AT777" s="161">
        <f>IF(A23taxstdlife="n/a","n/a",IF(AT$3&gt;(A23taxstdlife+$E777),((Input!$P$165+Input!$P$131)*$P$7)-SUM($P777:AS777),((Input!$P$165+Input!$P$131)*$P$7)/A23taxstdlife))</f>
        <v>0</v>
      </c>
      <c r="AU777" s="161">
        <f>IF(A23taxstdlife="n/a","n/a",IF(AU$3&gt;(A23taxstdlife+$E777),((Input!$P$165+Input!$P$131)*$P$7)-SUM($P777:AT777),((Input!$P$165+Input!$P$131)*$P$7)/A23taxstdlife))</f>
        <v>0</v>
      </c>
      <c r="AV777" s="161">
        <f>IF(A23taxstdlife="n/a","n/a",IF(AV$3&gt;(A23taxstdlife+$E777),((Input!$P$165+Input!$P$131)*$P$7)-SUM($P777:AU777),((Input!$P$165+Input!$P$131)*$P$7)/A23taxstdlife))</f>
        <v>0</v>
      </c>
      <c r="AW777" s="161">
        <f>IF(A23taxstdlife="n/a","n/a",IF(AW$3&gt;(A23taxstdlife+$E777),((Input!$P$165+Input!$P$131)*$P$7)-SUM($P777:AV777),((Input!$P$165+Input!$P$131)*$P$7)/A23taxstdlife))</f>
        <v>0</v>
      </c>
      <c r="AX777" s="161">
        <f>IF(A23taxstdlife="n/a","n/a",IF(AX$3&gt;(A23taxstdlife+$E777),((Input!$P$165+Input!$P$131)*$P$7)-SUM($P777:AW777),((Input!$P$165+Input!$P$131)*$P$7)/A23taxstdlife))</f>
        <v>0</v>
      </c>
      <c r="AY777" s="161">
        <f>IF(A23taxstdlife="n/a","n/a",IF(AY$3&gt;(A23taxstdlife+$E777),((Input!$P$165+Input!$P$131)*$P$7)-SUM($P777:AX777),((Input!$P$165+Input!$P$131)*$P$7)/A23taxstdlife))</f>
        <v>0</v>
      </c>
      <c r="AZ777" s="161">
        <f>IF(A23taxstdlife="n/a","n/a",IF(AZ$3&gt;(A23taxstdlife+$E777),((Input!$P$165+Input!$P$131)*$P$7)-SUM($P777:AY777),((Input!$P$165+Input!$P$131)*$P$7)/A23taxstdlife))</f>
        <v>0</v>
      </c>
      <c r="BA777" s="161">
        <f>IF(A23taxstdlife="n/a","n/a",IF(BA$3&gt;(A23taxstdlife+$E777),((Input!$P$165+Input!$P$131)*$P$7)-SUM($P777:AZ777),((Input!$P$165+Input!$P$131)*$P$7)/A23taxstdlife))</f>
        <v>0</v>
      </c>
      <c r="BB777" s="161">
        <f>IF(A23taxstdlife="n/a","n/a",IF(BB$3&gt;(A23taxstdlife+$E777),((Input!$P$165+Input!$P$131)*$P$7)-SUM($P777:BA777),((Input!$P$165+Input!$P$131)*$P$7)/A23taxstdlife))</f>
        <v>0</v>
      </c>
      <c r="BC777" s="161">
        <f>IF(A23taxstdlife="n/a","n/a",IF(BC$3&gt;(A23taxstdlife+$E777),((Input!$P$165+Input!$P$131)*$P$7)-SUM($P777:BB777),((Input!$P$165+Input!$P$131)*$P$7)/A23taxstdlife))</f>
        <v>0</v>
      </c>
      <c r="BD777" s="161">
        <f>IF(A23taxstdlife="n/a","n/a",IF(BD$3&gt;(A23taxstdlife+$E777),((Input!$P$165+Input!$P$131)*$P$7)-SUM($P777:BC777),((Input!$P$165+Input!$P$131)*$P$7)/A23taxstdlife))</f>
        <v>0</v>
      </c>
      <c r="BE777" s="161">
        <f>IF(A23taxstdlife="n/a","n/a",IF(BE$3&gt;(A23taxstdlife+$E777),((Input!$P$165+Input!$P$131)*$P$7)-SUM($P777:BD777),((Input!$P$165+Input!$P$131)*$P$7)/A23taxstdlife))</f>
        <v>0</v>
      </c>
      <c r="BF777" s="161">
        <f>IF(A23taxstdlife="n/a","n/a",IF(BF$3&gt;(A23taxstdlife+$E777),((Input!$P$165+Input!$P$131)*$P$7)-SUM($P777:BE777),((Input!$P$165+Input!$P$131)*$P$7)/A23taxstdlife))</f>
        <v>0</v>
      </c>
      <c r="BG777" s="161">
        <f>IF(A23taxstdlife="n/a","n/a",IF(BG$3&gt;(A23taxstdlife+$E777),((Input!$P$165+Input!$P$131)*$P$7)-SUM($P777:BF777),((Input!$P$165+Input!$P$131)*$P$7)/A23taxstdlife))</f>
        <v>0</v>
      </c>
      <c r="BH777" s="161">
        <f>IF(A23taxstdlife="n/a","n/a",IF(BH$3&gt;(A23taxstdlife+$E777),((Input!$P$165+Input!$P$131)*$P$7)-SUM($P777:BG777),((Input!$P$165+Input!$P$131)*$P$7)/A23taxstdlife))</f>
        <v>0</v>
      </c>
      <c r="BI777" s="161">
        <f>IF(A23taxstdlife="n/a","n/a",IF(BI$3&gt;(A23taxstdlife+$E777),((Input!$P$165+Input!$P$131)*$P$7)-SUM($P777:BH777),((Input!$P$165+Input!$P$131)*$P$7)/A23taxstdlife))</f>
        <v>0</v>
      </c>
      <c r="BJ777" s="19"/>
      <c r="BK777" s="19"/>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s="5" customFormat="1" hidden="1" outlineLevel="1" x14ac:dyDescent="0.2">
      <c r="A778" s="19"/>
      <c r="B778" s="19"/>
      <c r="C778" s="35">
        <f>Asset23</f>
        <v>0</v>
      </c>
      <c r="D778" s="19"/>
      <c r="E778" s="19"/>
      <c r="F778" s="32"/>
      <c r="G778" s="156">
        <f t="shared" ref="G778:AL778" si="150">SUM(G766:G777)</f>
        <v>0</v>
      </c>
      <c r="H778" s="156">
        <f t="shared" si="150"/>
        <v>0</v>
      </c>
      <c r="I778" s="156">
        <f t="shared" si="150"/>
        <v>0</v>
      </c>
      <c r="J778" s="156">
        <f t="shared" si="150"/>
        <v>0</v>
      </c>
      <c r="K778" s="156">
        <f t="shared" si="150"/>
        <v>0</v>
      </c>
      <c r="L778" s="156">
        <f t="shared" si="150"/>
        <v>0</v>
      </c>
      <c r="M778" s="156">
        <f t="shared" si="150"/>
        <v>0</v>
      </c>
      <c r="N778" s="156">
        <f t="shared" si="150"/>
        <v>0</v>
      </c>
      <c r="O778" s="156">
        <f t="shared" si="150"/>
        <v>0</v>
      </c>
      <c r="P778" s="156">
        <f t="shared" si="150"/>
        <v>0</v>
      </c>
      <c r="Q778" s="156">
        <f t="shared" si="150"/>
        <v>0</v>
      </c>
      <c r="R778" s="156">
        <f t="shared" si="150"/>
        <v>0</v>
      </c>
      <c r="S778" s="156">
        <f t="shared" si="150"/>
        <v>0</v>
      </c>
      <c r="T778" s="156">
        <f t="shared" si="150"/>
        <v>0</v>
      </c>
      <c r="U778" s="156">
        <f t="shared" si="150"/>
        <v>0</v>
      </c>
      <c r="V778" s="156">
        <f t="shared" si="150"/>
        <v>0</v>
      </c>
      <c r="W778" s="156">
        <f t="shared" si="150"/>
        <v>0</v>
      </c>
      <c r="X778" s="156">
        <f t="shared" si="150"/>
        <v>0</v>
      </c>
      <c r="Y778" s="156">
        <f t="shared" si="150"/>
        <v>0</v>
      </c>
      <c r="Z778" s="156">
        <f t="shared" si="150"/>
        <v>0</v>
      </c>
      <c r="AA778" s="156">
        <f t="shared" si="150"/>
        <v>0</v>
      </c>
      <c r="AB778" s="156">
        <f t="shared" si="150"/>
        <v>0</v>
      </c>
      <c r="AC778" s="156">
        <f t="shared" si="150"/>
        <v>0</v>
      </c>
      <c r="AD778" s="156">
        <f t="shared" si="150"/>
        <v>0</v>
      </c>
      <c r="AE778" s="156">
        <f t="shared" si="150"/>
        <v>0</v>
      </c>
      <c r="AF778" s="156">
        <f t="shared" si="150"/>
        <v>0</v>
      </c>
      <c r="AG778" s="156">
        <f t="shared" si="150"/>
        <v>0</v>
      </c>
      <c r="AH778" s="156">
        <f t="shared" si="150"/>
        <v>0</v>
      </c>
      <c r="AI778" s="156">
        <f t="shared" si="150"/>
        <v>0</v>
      </c>
      <c r="AJ778" s="156">
        <f t="shared" si="150"/>
        <v>0</v>
      </c>
      <c r="AK778" s="156">
        <f t="shared" si="150"/>
        <v>0</v>
      </c>
      <c r="AL778" s="156">
        <f t="shared" si="150"/>
        <v>0</v>
      </c>
      <c r="AM778" s="156">
        <f t="shared" ref="AM778:BI778" si="151">SUM(AM766:AM777)</f>
        <v>0</v>
      </c>
      <c r="AN778" s="156">
        <f t="shared" si="151"/>
        <v>0</v>
      </c>
      <c r="AO778" s="156">
        <f t="shared" si="151"/>
        <v>0</v>
      </c>
      <c r="AP778" s="156">
        <f t="shared" si="151"/>
        <v>0</v>
      </c>
      <c r="AQ778" s="156">
        <f t="shared" si="151"/>
        <v>0</v>
      </c>
      <c r="AR778" s="156">
        <f t="shared" si="151"/>
        <v>0</v>
      </c>
      <c r="AS778" s="156">
        <f t="shared" si="151"/>
        <v>0</v>
      </c>
      <c r="AT778" s="156">
        <f t="shared" si="151"/>
        <v>0</v>
      </c>
      <c r="AU778" s="156">
        <f t="shared" si="151"/>
        <v>0</v>
      </c>
      <c r="AV778" s="156">
        <f t="shared" si="151"/>
        <v>0</v>
      </c>
      <c r="AW778" s="156">
        <f t="shared" si="151"/>
        <v>0</v>
      </c>
      <c r="AX778" s="156">
        <f t="shared" si="151"/>
        <v>0</v>
      </c>
      <c r="AY778" s="156">
        <f t="shared" si="151"/>
        <v>0</v>
      </c>
      <c r="AZ778" s="156">
        <f t="shared" si="151"/>
        <v>0</v>
      </c>
      <c r="BA778" s="156">
        <f t="shared" si="151"/>
        <v>0</v>
      </c>
      <c r="BB778" s="156">
        <f t="shared" si="151"/>
        <v>0</v>
      </c>
      <c r="BC778" s="156">
        <f t="shared" si="151"/>
        <v>0</v>
      </c>
      <c r="BD778" s="156">
        <f t="shared" si="151"/>
        <v>0</v>
      </c>
      <c r="BE778" s="156">
        <f t="shared" si="151"/>
        <v>0</v>
      </c>
      <c r="BF778" s="156">
        <f t="shared" si="151"/>
        <v>0</v>
      </c>
      <c r="BG778" s="156">
        <f t="shared" si="151"/>
        <v>0</v>
      </c>
      <c r="BH778" s="156">
        <f t="shared" si="151"/>
        <v>0</v>
      </c>
      <c r="BI778" s="156">
        <f t="shared" si="151"/>
        <v>0</v>
      </c>
      <c r="BJ778" s="19"/>
      <c r="BK778" s="19"/>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s="5" customFormat="1" hidden="1" outlineLevel="2" x14ac:dyDescent="0.2">
      <c r="A779" s="19"/>
      <c r="B779" s="126">
        <f>C791</f>
        <v>0</v>
      </c>
      <c r="C779" s="43"/>
      <c r="D779" s="44" t="s">
        <v>72</v>
      </c>
      <c r="E779" s="43"/>
      <c r="F779" s="45"/>
      <c r="G779" s="160">
        <f>IF(G$3&gt;A24taxremlife,A24taxvalue-SUM($F779:F779),IF(A24taxremlife="N/A","n/a",A24taxvalue/A24taxremlife))</f>
        <v>0</v>
      </c>
      <c r="H779" s="160">
        <f>IF(H$3&gt;A24taxremlife,A24taxvalue-SUM($F779:G779),IF(A24taxremlife="N/A","n/a",A24taxvalue/A24taxremlife))</f>
        <v>0</v>
      </c>
      <c r="I779" s="160">
        <f>IF(I$3&gt;A24taxremlife,A24taxvalue-SUM($F779:H779),IF(A24taxremlife="N/A","n/a",A24taxvalue/A24taxremlife))</f>
        <v>0</v>
      </c>
      <c r="J779" s="160">
        <f>IF(J$3&gt;A24taxremlife,A24taxvalue-SUM($F779:I779),IF(A24taxremlife="N/A","n/a",A24taxvalue/A24taxremlife))</f>
        <v>0</v>
      </c>
      <c r="K779" s="160">
        <f>IF(K$3&gt;A24taxremlife,A24taxvalue-SUM($F779:J779),IF(A24taxremlife="N/A","n/a",A24taxvalue/A24taxremlife))</f>
        <v>0</v>
      </c>
      <c r="L779" s="160">
        <f>IF(L$3&gt;A24taxremlife,A24taxvalue-SUM($F779:K779),IF(A24taxremlife="N/A","n/a",A24taxvalue/A24taxremlife))</f>
        <v>0</v>
      </c>
      <c r="M779" s="160">
        <f>IF(M$3&gt;A24taxremlife,A24taxvalue-SUM($F779:L779),IF(A24taxremlife="N/A","n/a",A24taxvalue/A24taxremlife))</f>
        <v>0</v>
      </c>
      <c r="N779" s="160">
        <f>IF(N$3&gt;A24taxremlife,A24taxvalue-SUM($F779:M779),IF(A24taxremlife="N/A","n/a",A24taxvalue/A24taxremlife))</f>
        <v>0</v>
      </c>
      <c r="O779" s="160">
        <f>IF(O$3&gt;A24taxremlife,A24taxvalue-SUM($F779:N779),IF(A24taxremlife="N/A","n/a",A24taxvalue/A24taxremlife))</f>
        <v>0</v>
      </c>
      <c r="P779" s="160">
        <f>IF(P$3&gt;A24taxremlife,A24taxvalue-SUM($F779:O779),IF(A24taxremlife="N/A","n/a",A24taxvalue/A24taxremlife))</f>
        <v>0</v>
      </c>
      <c r="Q779" s="160">
        <f>IF(Q$3&gt;A24taxremlife,A24taxvalue-SUM($F779:P779),IF(A24taxremlife="N/A","n/a",A24taxvalue/A24taxremlife))</f>
        <v>0</v>
      </c>
      <c r="R779" s="160">
        <f>IF(R$3&gt;A24taxremlife,A24taxvalue-SUM($F779:Q779),IF(A24taxremlife="N/A","n/a",A24taxvalue/A24taxremlife))</f>
        <v>0</v>
      </c>
      <c r="S779" s="160">
        <f>IF(S$3&gt;A24taxremlife,A24taxvalue-SUM($F779:R779),IF(A24taxremlife="N/A","n/a",A24taxvalue/A24taxremlife))</f>
        <v>0</v>
      </c>
      <c r="T779" s="160">
        <f>IF(T$3&gt;A24taxremlife,A24taxvalue-SUM($F779:S779),IF(A24taxremlife="N/A","n/a",A24taxvalue/A24taxremlife))</f>
        <v>0</v>
      </c>
      <c r="U779" s="160">
        <f>IF(U$3&gt;A24taxremlife,A24taxvalue-SUM($F779:T779),IF(A24taxremlife="N/A","n/a",A24taxvalue/A24taxremlife))</f>
        <v>0</v>
      </c>
      <c r="V779" s="160">
        <f>IF(V$3&gt;A24taxremlife,A24taxvalue-SUM($F779:U779),IF(A24taxremlife="N/A","n/a",A24taxvalue/A24taxremlife))</f>
        <v>0</v>
      </c>
      <c r="W779" s="160">
        <f>IF(W$3&gt;A24taxremlife,A24taxvalue-SUM($F779:V779),IF(A24taxremlife="N/A","n/a",A24taxvalue/A24taxremlife))</f>
        <v>0</v>
      </c>
      <c r="X779" s="160">
        <f>IF(X$3&gt;A24taxremlife,A24taxvalue-SUM($F779:W779),IF(A24taxremlife="N/A","n/a",A24taxvalue/A24taxremlife))</f>
        <v>0</v>
      </c>
      <c r="Y779" s="160">
        <f>IF(Y$3&gt;A24taxremlife,A24taxvalue-SUM($F779:X779),IF(A24taxremlife="N/A","n/a",A24taxvalue/A24taxremlife))</f>
        <v>0</v>
      </c>
      <c r="Z779" s="160">
        <f>IF(Z$3&gt;A24taxremlife,A24taxvalue-SUM($F779:Y779),IF(A24taxremlife="N/A","n/a",A24taxvalue/A24taxremlife))</f>
        <v>0</v>
      </c>
      <c r="AA779" s="160">
        <f>IF(AA$3&gt;A24taxremlife,A24taxvalue-SUM($F779:Z779),IF(A24taxremlife="N/A","n/a",A24taxvalue/A24taxremlife))</f>
        <v>0</v>
      </c>
      <c r="AB779" s="160">
        <f>IF(AB$3&gt;A24taxremlife,A24taxvalue-SUM($F779:AA779),IF(A24taxremlife="N/A","n/a",A24taxvalue/A24taxremlife))</f>
        <v>0</v>
      </c>
      <c r="AC779" s="160">
        <f>IF(AC$3&gt;A24taxremlife,A24taxvalue-SUM($F779:AB779),IF(A24taxremlife="N/A","n/a",A24taxvalue/A24taxremlife))</f>
        <v>0</v>
      </c>
      <c r="AD779" s="160">
        <f>IF(AD$3&gt;A24taxremlife,A24taxvalue-SUM($F779:AC779),IF(A24taxremlife="N/A","n/a",A24taxvalue/A24taxremlife))</f>
        <v>0</v>
      </c>
      <c r="AE779" s="160">
        <f>IF(AE$3&gt;A24taxremlife,A24taxvalue-SUM($F779:AD779),IF(A24taxremlife="N/A","n/a",A24taxvalue/A24taxremlife))</f>
        <v>0</v>
      </c>
      <c r="AF779" s="160">
        <f>IF(AF$3&gt;A24taxremlife,A24taxvalue-SUM($F779:AE779),IF(A24taxremlife="N/A","n/a",A24taxvalue/A24taxremlife))</f>
        <v>0</v>
      </c>
      <c r="AG779" s="160">
        <f>IF(AG$3&gt;A24taxremlife,A24taxvalue-SUM($F779:AF779),IF(A24taxremlife="N/A","n/a",A24taxvalue/A24taxremlife))</f>
        <v>0</v>
      </c>
      <c r="AH779" s="160">
        <f>IF(AH$3&gt;A24taxremlife,A24taxvalue-SUM($F779:AG779),IF(A24taxremlife="N/A","n/a",A24taxvalue/A24taxremlife))</f>
        <v>0</v>
      </c>
      <c r="AI779" s="160">
        <f>IF(AI$3&gt;A24taxremlife,A24taxvalue-SUM($F779:AH779),IF(A24taxremlife="N/A","n/a",A24taxvalue/A24taxremlife))</f>
        <v>0</v>
      </c>
      <c r="AJ779" s="160">
        <f>IF(AJ$3&gt;A24taxremlife,A24taxvalue-SUM($F779:AI779),IF(A24taxremlife="N/A","n/a",A24taxvalue/A24taxremlife))</f>
        <v>0</v>
      </c>
      <c r="AK779" s="160">
        <f>IF(AK$3&gt;A24taxremlife,A24taxvalue-SUM($F779:AJ779),IF(A24taxremlife="N/A","n/a",A24taxvalue/A24taxremlife))</f>
        <v>0</v>
      </c>
      <c r="AL779" s="160">
        <f>IF(AL$3&gt;A24taxremlife,A24taxvalue-SUM($F779:AK779),IF(A24taxremlife="N/A","n/a",A24taxvalue/A24taxremlife))</f>
        <v>0</v>
      </c>
      <c r="AM779" s="160">
        <f>IF(AM$3&gt;A24taxremlife,A24taxvalue-SUM($F779:AL779),IF(A24taxremlife="N/A","n/a",A24taxvalue/A24taxremlife))</f>
        <v>0</v>
      </c>
      <c r="AN779" s="160">
        <f>IF(AN$3&gt;A24taxremlife,A24taxvalue-SUM($F779:AM779),IF(A24taxremlife="N/A","n/a",A24taxvalue/A24taxremlife))</f>
        <v>0</v>
      </c>
      <c r="AO779" s="160">
        <f>IF(AO$3&gt;A24taxremlife,A24taxvalue-SUM($F779:AN779),IF(A24taxremlife="N/A","n/a",A24taxvalue/A24taxremlife))</f>
        <v>0</v>
      </c>
      <c r="AP779" s="160">
        <f>IF(AP$3&gt;A24taxremlife,A24taxvalue-SUM($F779:AO779),IF(A24taxremlife="N/A","n/a",A24taxvalue/A24taxremlife))</f>
        <v>0</v>
      </c>
      <c r="AQ779" s="160">
        <f>IF(AQ$3&gt;A24taxremlife,A24taxvalue-SUM($F779:AP779),IF(A24taxremlife="N/A","n/a",A24taxvalue/A24taxremlife))</f>
        <v>0</v>
      </c>
      <c r="AR779" s="160">
        <f>IF(AR$3&gt;A24taxremlife,A24taxvalue-SUM($F779:AQ779),IF(A24taxremlife="N/A","n/a",A24taxvalue/A24taxremlife))</f>
        <v>0</v>
      </c>
      <c r="AS779" s="160">
        <f>IF(AS$3&gt;A24taxremlife,A24taxvalue-SUM($F779:AR779),IF(A24taxremlife="N/A","n/a",A24taxvalue/A24taxremlife))</f>
        <v>0</v>
      </c>
      <c r="AT779" s="160">
        <f>IF(AT$3&gt;A24taxremlife,A24taxvalue-SUM($F779:AS779),IF(A24taxremlife="N/A","n/a",A24taxvalue/A24taxremlife))</f>
        <v>0</v>
      </c>
      <c r="AU779" s="160">
        <f>IF(AU$3&gt;A24taxremlife,A24taxvalue-SUM($F779:AT779),IF(A24taxremlife="N/A","n/a",A24taxvalue/A24taxremlife))</f>
        <v>0</v>
      </c>
      <c r="AV779" s="160">
        <f>IF(AV$3&gt;A24taxremlife,A24taxvalue-SUM($F779:AU779),IF(A24taxremlife="N/A","n/a",A24taxvalue/A24taxremlife))</f>
        <v>0</v>
      </c>
      <c r="AW779" s="160">
        <f>IF(AW$3&gt;A24taxremlife,A24taxvalue-SUM($F779:AV779),IF(A24taxremlife="N/A","n/a",A24taxvalue/A24taxremlife))</f>
        <v>0</v>
      </c>
      <c r="AX779" s="160">
        <f>IF(AX$3&gt;A24taxremlife,A24taxvalue-SUM($F779:AW779),IF(A24taxremlife="N/A","n/a",A24taxvalue/A24taxremlife))</f>
        <v>0</v>
      </c>
      <c r="AY779" s="160">
        <f>IF(AY$3&gt;A24taxremlife,A24taxvalue-SUM($F779:AX779),IF(A24taxremlife="N/A","n/a",A24taxvalue/A24taxremlife))</f>
        <v>0</v>
      </c>
      <c r="AZ779" s="160">
        <f>IF(AZ$3&gt;A24taxremlife,A24taxvalue-SUM($F779:AY779),IF(A24taxremlife="N/A","n/a",A24taxvalue/A24taxremlife))</f>
        <v>0</v>
      </c>
      <c r="BA779" s="160">
        <f>IF(BA$3&gt;A24taxremlife,A24taxvalue-SUM($F779:AZ779),IF(A24taxremlife="N/A","n/a",A24taxvalue/A24taxremlife))</f>
        <v>0</v>
      </c>
      <c r="BB779" s="160">
        <f>IF(BB$3&gt;A24taxremlife,A24taxvalue-SUM($F779:BA779),IF(A24taxremlife="N/A","n/a",A24taxvalue/A24taxremlife))</f>
        <v>0</v>
      </c>
      <c r="BC779" s="160">
        <f>IF(BC$3&gt;A24taxremlife,A24taxvalue-SUM($F779:BB779),IF(A24taxremlife="N/A","n/a",A24taxvalue/A24taxremlife))</f>
        <v>0</v>
      </c>
      <c r="BD779" s="160">
        <f>IF(BD$3&gt;A24taxremlife,A24taxvalue-SUM($F779:BC779),IF(A24taxremlife="N/A","n/a",A24taxvalue/A24taxremlife))</f>
        <v>0</v>
      </c>
      <c r="BE779" s="160">
        <f>IF(BE$3&gt;A24taxremlife,A24taxvalue-SUM($F779:BD779),IF(A24taxremlife="N/A","n/a",A24taxvalue/A24taxremlife))</f>
        <v>0</v>
      </c>
      <c r="BF779" s="160">
        <f>IF(BF$3&gt;A24taxremlife,A24taxvalue-SUM($F779:BE779),IF(A24taxremlife="N/A","n/a",A24taxvalue/A24taxremlife))</f>
        <v>0</v>
      </c>
      <c r="BG779" s="160">
        <f>IF(BG$3&gt;A24taxremlife,A24taxvalue-SUM($F779:BF779),IF(A24taxremlife="N/A","n/a",A24taxvalue/A24taxremlife))</f>
        <v>0</v>
      </c>
      <c r="BH779" s="160">
        <f>IF(BH$3&gt;A24taxremlife,A24taxvalue-SUM($F779:BG779),IF(A24taxremlife="N/A","n/a",A24taxvalue/A24taxremlife))</f>
        <v>0</v>
      </c>
      <c r="BI779" s="160">
        <f>IF(BI$3&gt;A24taxremlife,A24taxvalue-SUM($F779:BH779),IF(A24taxremlife="N/A","n/a",A24taxvalue/A24taxremlife))</f>
        <v>0</v>
      </c>
      <c r="BJ779" s="19"/>
      <c r="BK779" s="1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s="5" customFormat="1" hidden="1" outlineLevel="2" x14ac:dyDescent="0.2">
      <c r="A780" s="19"/>
      <c r="B780" s="19"/>
      <c r="C780" s="35"/>
      <c r="D780" s="469" t="s">
        <v>71</v>
      </c>
      <c r="E780" s="281">
        <v>0</v>
      </c>
      <c r="F780" s="37"/>
      <c r="G780" s="161"/>
      <c r="H780" s="161"/>
      <c r="I780" s="161"/>
      <c r="J780" s="161"/>
      <c r="K780" s="161"/>
      <c r="L780" s="161"/>
      <c r="M780" s="161"/>
      <c r="N780" s="161"/>
      <c r="O780" s="161"/>
      <c r="P780" s="161"/>
      <c r="Q780" s="161"/>
      <c r="R780" s="161"/>
      <c r="S780" s="161"/>
      <c r="T780" s="161"/>
      <c r="U780" s="161"/>
      <c r="V780" s="161"/>
      <c r="W780" s="161"/>
      <c r="X780" s="161"/>
      <c r="Y780" s="161"/>
      <c r="Z780" s="161"/>
      <c r="AA780" s="161"/>
      <c r="AB780" s="161"/>
      <c r="AC780" s="161"/>
      <c r="AD780" s="161"/>
      <c r="AE780" s="161"/>
      <c r="AF780" s="161"/>
      <c r="AG780" s="161"/>
      <c r="AH780" s="161"/>
      <c r="AI780" s="161"/>
      <c r="AJ780" s="161"/>
      <c r="AK780" s="161"/>
      <c r="AL780" s="161"/>
      <c r="AM780" s="161"/>
      <c r="AN780" s="161"/>
      <c r="AO780" s="161"/>
      <c r="AP780" s="161"/>
      <c r="AQ780" s="161"/>
      <c r="AR780" s="161"/>
      <c r="AS780" s="161"/>
      <c r="AT780" s="161"/>
      <c r="AU780" s="161"/>
      <c r="AV780" s="161"/>
      <c r="AW780" s="161"/>
      <c r="AX780" s="161"/>
      <c r="AY780" s="161"/>
      <c r="AZ780" s="161"/>
      <c r="BA780" s="161"/>
      <c r="BB780" s="161"/>
      <c r="BC780" s="161"/>
      <c r="BD780" s="161"/>
      <c r="BE780" s="161"/>
      <c r="BF780" s="161"/>
      <c r="BG780" s="161"/>
      <c r="BH780" s="161"/>
      <c r="BI780" s="161"/>
      <c r="BJ780" s="19"/>
      <c r="BK780" s="19"/>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s="5" customFormat="1" hidden="1" outlineLevel="2" x14ac:dyDescent="0.2">
      <c r="A781" s="19"/>
      <c r="B781" s="19"/>
      <c r="C781" s="35"/>
      <c r="D781" s="469"/>
      <c r="E781" s="281">
        <v>1</v>
      </c>
      <c r="F781" s="37"/>
      <c r="G781" s="304"/>
      <c r="H781" s="161">
        <f>IF(A24taxstdlife="n/a","n/a",IF(H$3&gt;(A24taxstdlife+$E781),((Input!$G$166+Input!$G$132)*$G$7)-SUM($G781:G781),((Input!$G$166+Input!$G$132)*$G$7)/A24taxstdlife))</f>
        <v>0</v>
      </c>
      <c r="I781" s="161">
        <f>IF(A24taxstdlife="n/a","n/a",IF(I$3&gt;(A24taxstdlife+$E781),((Input!$G$166+Input!$G$132)*$G$7)-SUM($G781:H781),((Input!$G$166+Input!$G$132)*$G$7)/A24taxstdlife))</f>
        <v>0</v>
      </c>
      <c r="J781" s="161">
        <f>IF(A24taxstdlife="n/a","n/a",IF(J$3&gt;(A24taxstdlife+$E781),((Input!$G$166+Input!$G$132)*$G$7)-SUM($G781:I781),((Input!$G$166+Input!$G$132)*$G$7)/A24taxstdlife))</f>
        <v>0</v>
      </c>
      <c r="K781" s="161">
        <f>IF(A24taxstdlife="n/a","n/a",IF(K$3&gt;(A24taxstdlife+$E781),((Input!$G$166+Input!$G$132)*$G$7)-SUM($G781:J781),((Input!$G$166+Input!$G$132)*$G$7)/A24taxstdlife))</f>
        <v>0</v>
      </c>
      <c r="L781" s="161">
        <f>IF(A24taxstdlife="n/a","n/a",IF(L$3&gt;(A24taxstdlife+$E781),((Input!$G$166+Input!$G$132)*$G$7)-SUM($G781:K781),((Input!$G$166+Input!$G$132)*$G$7)/A24taxstdlife))</f>
        <v>0</v>
      </c>
      <c r="M781" s="161">
        <f>IF(A24taxstdlife="n/a","n/a",IF(M$3&gt;(A24taxstdlife+$E781),((Input!$G$166+Input!$G$132)*$G$7)-SUM($G781:L781),((Input!$G$166+Input!$G$132)*$G$7)/A24taxstdlife))</f>
        <v>0</v>
      </c>
      <c r="N781" s="161">
        <f>IF(A24taxstdlife="n/a","n/a",IF(N$3&gt;(A24taxstdlife+$E781),((Input!$G$166+Input!$G$132)*$G$7)-SUM($G781:M781),((Input!$G$166+Input!$G$132)*$G$7)/A24taxstdlife))</f>
        <v>0</v>
      </c>
      <c r="O781" s="161">
        <f>IF(A24taxstdlife="n/a","n/a",IF(O$3&gt;(A24taxstdlife+$E781),((Input!$G$166+Input!$G$132)*$G$7)-SUM($G781:N781),((Input!$G$166+Input!$G$132)*$G$7)/A24taxstdlife))</f>
        <v>0</v>
      </c>
      <c r="P781" s="161">
        <f>IF(A24taxstdlife="n/a","n/a",IF(P$3&gt;(A24taxstdlife+$E781),((Input!$G$166+Input!$G$132)*$G$7)-SUM($G781:O781),((Input!$G$166+Input!$G$132)*$G$7)/A24taxstdlife))</f>
        <v>0</v>
      </c>
      <c r="Q781" s="161">
        <f>IF(A24taxstdlife="n/a","n/a",IF(Q$3&gt;(A24taxstdlife+$E781),((Input!$G$166+Input!$G$132)*$G$7)-SUM($G781:P781),((Input!$G$166+Input!$G$132)*$G$7)/A24taxstdlife))</f>
        <v>0</v>
      </c>
      <c r="R781" s="161">
        <f>IF(A24taxstdlife="n/a","n/a",IF(R$3&gt;(A24taxstdlife+$E781),((Input!$G$166+Input!$G$132)*$G$7)-SUM($G781:Q781),((Input!$G$166+Input!$G$132)*$G$7)/A24taxstdlife))</f>
        <v>0</v>
      </c>
      <c r="S781" s="161">
        <f>IF(A24taxstdlife="n/a","n/a",IF(S$3&gt;(A24taxstdlife+$E781),((Input!$G$166+Input!$G$132)*$G$7)-SUM($G781:R781),((Input!$G$166+Input!$G$132)*$G$7)/A24taxstdlife))</f>
        <v>0</v>
      </c>
      <c r="T781" s="161">
        <f>IF(A24taxstdlife="n/a","n/a",IF(T$3&gt;(A24taxstdlife+$E781),((Input!$G$166+Input!$G$132)*$G$7)-SUM($G781:S781),((Input!$G$166+Input!$G$132)*$G$7)/A24taxstdlife))</f>
        <v>0</v>
      </c>
      <c r="U781" s="161">
        <f>IF(A24taxstdlife="n/a","n/a",IF(U$3&gt;(A24taxstdlife+$E781),((Input!$G$166+Input!$G$132)*$G$7)-SUM($G781:T781),((Input!$G$166+Input!$G$132)*$G$7)/A24taxstdlife))</f>
        <v>0</v>
      </c>
      <c r="V781" s="161">
        <f>IF(A24taxstdlife="n/a","n/a",IF(V$3&gt;(A24taxstdlife+$E781),((Input!$G$166+Input!$G$132)*$G$7)-SUM($G781:U781),((Input!$G$166+Input!$G$132)*$G$7)/A24taxstdlife))</f>
        <v>0</v>
      </c>
      <c r="W781" s="161">
        <f>IF(A24taxstdlife="n/a","n/a",IF(W$3&gt;(A24taxstdlife+$E781),((Input!$G$166+Input!$G$132)*$G$7)-SUM($G781:V781),((Input!$G$166+Input!$G$132)*$G$7)/A24taxstdlife))</f>
        <v>0</v>
      </c>
      <c r="X781" s="161">
        <f>IF(A24taxstdlife="n/a","n/a",IF(X$3&gt;(A24taxstdlife+$E781),((Input!$G$166+Input!$G$132)*$G$7)-SUM($G781:W781),((Input!$G$166+Input!$G$132)*$G$7)/A24taxstdlife))</f>
        <v>0</v>
      </c>
      <c r="Y781" s="161">
        <f>IF(A24taxstdlife="n/a","n/a",IF(Y$3&gt;(A24taxstdlife+$E781),((Input!$G$166+Input!$G$132)*$G$7)-SUM($G781:X781),((Input!$G$166+Input!$G$132)*$G$7)/A24taxstdlife))</f>
        <v>0</v>
      </c>
      <c r="Z781" s="161">
        <f>IF(A24taxstdlife="n/a","n/a",IF(Z$3&gt;(A24taxstdlife+$E781),((Input!$G$166+Input!$G$132)*$G$7)-SUM($G781:Y781),((Input!$G$166+Input!$G$132)*$G$7)/A24taxstdlife))</f>
        <v>0</v>
      </c>
      <c r="AA781" s="161">
        <f>IF(A24taxstdlife="n/a","n/a",IF(AA$3&gt;(A24taxstdlife+$E781),((Input!$G$166+Input!$G$132)*$G$7)-SUM($G781:Z781),((Input!$G$166+Input!$G$132)*$G$7)/A24taxstdlife))</f>
        <v>0</v>
      </c>
      <c r="AB781" s="161">
        <f>IF(A24taxstdlife="n/a","n/a",IF(AB$3&gt;(A24taxstdlife+$E781),((Input!$G$166+Input!$G$132)*$G$7)-SUM($G781:AA781),((Input!$G$166+Input!$G$132)*$G$7)/A24taxstdlife))</f>
        <v>0</v>
      </c>
      <c r="AC781" s="161">
        <f>IF(A24taxstdlife="n/a","n/a",IF(AC$3&gt;(A24taxstdlife+$E781),((Input!$G$166+Input!$G$132)*$G$7)-SUM($G781:AB781),((Input!$G$166+Input!$G$132)*$G$7)/A24taxstdlife))</f>
        <v>0</v>
      </c>
      <c r="AD781" s="161">
        <f>IF(A24taxstdlife="n/a","n/a",IF(AD$3&gt;(A24taxstdlife+$E781),((Input!$G$166+Input!$G$132)*$G$7)-SUM($G781:AC781),((Input!$G$166+Input!$G$132)*$G$7)/A24taxstdlife))</f>
        <v>0</v>
      </c>
      <c r="AE781" s="161">
        <f>IF(A24taxstdlife="n/a","n/a",IF(AE$3&gt;(A24taxstdlife+$E781),((Input!$G$166+Input!$G$132)*$G$7)-SUM($G781:AD781),((Input!$G$166+Input!$G$132)*$G$7)/A24taxstdlife))</f>
        <v>0</v>
      </c>
      <c r="AF781" s="161">
        <f>IF(A24taxstdlife="n/a","n/a",IF(AF$3&gt;(A24taxstdlife+$E781),((Input!$G$166+Input!$G$132)*$G$7)-SUM($G781:AE781),((Input!$G$166+Input!$G$132)*$G$7)/A24taxstdlife))</f>
        <v>0</v>
      </c>
      <c r="AG781" s="161">
        <f>IF(A24taxstdlife="n/a","n/a",IF(AG$3&gt;(A24taxstdlife+$E781),((Input!$G$166+Input!$G$132)*$G$7)-SUM($G781:AF781),((Input!$G$166+Input!$G$132)*$G$7)/A24taxstdlife))</f>
        <v>0</v>
      </c>
      <c r="AH781" s="161">
        <f>IF(A24taxstdlife="n/a","n/a",IF(AH$3&gt;(A24taxstdlife+$E781),((Input!$G$166+Input!$G$132)*$G$7)-SUM($G781:AG781),((Input!$G$166+Input!$G$132)*$G$7)/A24taxstdlife))</f>
        <v>0</v>
      </c>
      <c r="AI781" s="161">
        <f>IF(A24taxstdlife="n/a","n/a",IF(AI$3&gt;(A24taxstdlife+$E781),((Input!$G$166+Input!$G$132)*$G$7)-SUM($G781:AH781),((Input!$G$166+Input!$G$132)*$G$7)/A24taxstdlife))</f>
        <v>0</v>
      </c>
      <c r="AJ781" s="161">
        <f>IF(A24taxstdlife="n/a","n/a",IF(AJ$3&gt;(A24taxstdlife+$E781),((Input!$G$166+Input!$G$132)*$G$7)-SUM($G781:AI781),((Input!$G$166+Input!$G$132)*$G$7)/A24taxstdlife))</f>
        <v>0</v>
      </c>
      <c r="AK781" s="161">
        <f>IF(A24taxstdlife="n/a","n/a",IF(AK$3&gt;(A24taxstdlife+$E781),((Input!$G$166+Input!$G$132)*$G$7)-SUM($G781:AJ781),((Input!$G$166+Input!$G$132)*$G$7)/A24taxstdlife))</f>
        <v>0</v>
      </c>
      <c r="AL781" s="161">
        <f>IF(A24taxstdlife="n/a","n/a",IF(AL$3&gt;(A24taxstdlife+$E781),((Input!$G$166+Input!$G$132)*$G$7)-SUM($G781:AK781),((Input!$G$166+Input!$G$132)*$G$7)/A24taxstdlife))</f>
        <v>0</v>
      </c>
      <c r="AM781" s="161">
        <f>IF(A24taxstdlife="n/a","n/a",IF(AM$3&gt;(A24taxstdlife+$E781),((Input!$G$166+Input!$G$132)*$G$7)-SUM($G781:AL781),((Input!$G$166+Input!$G$132)*$G$7)/A24taxstdlife))</f>
        <v>0</v>
      </c>
      <c r="AN781" s="161">
        <f>IF(A24taxstdlife="n/a","n/a",IF(AN$3&gt;(A24taxstdlife+$E781),((Input!$G$166+Input!$G$132)*$G$7)-SUM($G781:AM781),((Input!$G$166+Input!$G$132)*$G$7)/A24taxstdlife))</f>
        <v>0</v>
      </c>
      <c r="AO781" s="161">
        <f>IF(A24taxstdlife="n/a","n/a",IF(AO$3&gt;(A24taxstdlife+$E781),((Input!$G$166+Input!$G$132)*$G$7)-SUM($G781:AN781),((Input!$G$166+Input!$G$132)*$G$7)/A24taxstdlife))</f>
        <v>0</v>
      </c>
      <c r="AP781" s="161">
        <f>IF(A24taxstdlife="n/a","n/a",IF(AP$3&gt;(A24taxstdlife+$E781),((Input!$G$166+Input!$G$132)*$G$7)-SUM($G781:AO781),((Input!$G$166+Input!$G$132)*$G$7)/A24taxstdlife))</f>
        <v>0</v>
      </c>
      <c r="AQ781" s="161">
        <f>IF(A24taxstdlife="n/a","n/a",IF(AQ$3&gt;(A24taxstdlife+$E781),((Input!$G$166+Input!$G$132)*$G$7)-SUM($G781:AP781),((Input!$G$166+Input!$G$132)*$G$7)/A24taxstdlife))</f>
        <v>0</v>
      </c>
      <c r="AR781" s="161">
        <f>IF(A24taxstdlife="n/a","n/a",IF(AR$3&gt;(A24taxstdlife+$E781),((Input!$G$166+Input!$G$132)*$G$7)-SUM($G781:AQ781),((Input!$G$166+Input!$G$132)*$G$7)/A24taxstdlife))</f>
        <v>0</v>
      </c>
      <c r="AS781" s="161">
        <f>IF(A24taxstdlife="n/a","n/a",IF(AS$3&gt;(A24taxstdlife+$E781),((Input!$G$166+Input!$G$132)*$G$7)-SUM($G781:AR781),((Input!$G$166+Input!$G$132)*$G$7)/A24taxstdlife))</f>
        <v>0</v>
      </c>
      <c r="AT781" s="161">
        <f>IF(A24taxstdlife="n/a","n/a",IF(AT$3&gt;(A24taxstdlife+$E781),((Input!$G$166+Input!$G$132)*$G$7)-SUM($G781:AS781),((Input!$G$166+Input!$G$132)*$G$7)/A24taxstdlife))</f>
        <v>0</v>
      </c>
      <c r="AU781" s="161">
        <f>IF(A24taxstdlife="n/a","n/a",IF(AU$3&gt;(A24taxstdlife+$E781),((Input!$G$166+Input!$G$132)*$G$7)-SUM($G781:AT781),((Input!$G$166+Input!$G$132)*$G$7)/A24taxstdlife))</f>
        <v>0</v>
      </c>
      <c r="AV781" s="161">
        <f>IF(A24taxstdlife="n/a","n/a",IF(AV$3&gt;(A24taxstdlife+$E781),((Input!$G$166+Input!$G$132)*$G$7)-SUM($G781:AU781),((Input!$G$166+Input!$G$132)*$G$7)/A24taxstdlife))</f>
        <v>0</v>
      </c>
      <c r="AW781" s="161">
        <f>IF(A24taxstdlife="n/a","n/a",IF(AW$3&gt;(A24taxstdlife+$E781),((Input!$G$166+Input!$G$132)*$G$7)-SUM($G781:AV781),((Input!$G$166+Input!$G$132)*$G$7)/A24taxstdlife))</f>
        <v>0</v>
      </c>
      <c r="AX781" s="161">
        <f>IF(A24taxstdlife="n/a","n/a",IF(AX$3&gt;(A24taxstdlife+$E781),((Input!$G$166+Input!$G$132)*$G$7)-SUM($G781:AW781),((Input!$G$166+Input!$G$132)*$G$7)/A24taxstdlife))</f>
        <v>0</v>
      </c>
      <c r="AY781" s="161">
        <f>IF(A24taxstdlife="n/a","n/a",IF(AY$3&gt;(A24taxstdlife+$E781),((Input!$G$166+Input!$G$132)*$G$7)-SUM($G781:AX781),((Input!$G$166+Input!$G$132)*$G$7)/A24taxstdlife))</f>
        <v>0</v>
      </c>
      <c r="AZ781" s="161">
        <f>IF(A24taxstdlife="n/a","n/a",IF(AZ$3&gt;(A24taxstdlife+$E781),((Input!$G$166+Input!$G$132)*$G$7)-SUM($G781:AY781),((Input!$G$166+Input!$G$132)*$G$7)/A24taxstdlife))</f>
        <v>0</v>
      </c>
      <c r="BA781" s="161">
        <f>IF(A24taxstdlife="n/a","n/a",IF(BA$3&gt;(A24taxstdlife+$E781),((Input!$G$166+Input!$G$132)*$G$7)-SUM($G781:AZ781),((Input!$G$166+Input!$G$132)*$G$7)/A24taxstdlife))</f>
        <v>0</v>
      </c>
      <c r="BB781" s="161">
        <f>IF(A24taxstdlife="n/a","n/a",IF(BB$3&gt;(A24taxstdlife+$E781),((Input!$G$166+Input!$G$132)*$G$7)-SUM($G781:BA781),((Input!$G$166+Input!$G$132)*$G$7)/A24taxstdlife))</f>
        <v>0</v>
      </c>
      <c r="BC781" s="161">
        <f>IF(A24taxstdlife="n/a","n/a",IF(BC$3&gt;(A24taxstdlife+$E781),((Input!$G$166+Input!$G$132)*$G$7)-SUM($G781:BB781),((Input!$G$166+Input!$G$132)*$G$7)/A24taxstdlife))</f>
        <v>0</v>
      </c>
      <c r="BD781" s="161">
        <f>IF(A24taxstdlife="n/a","n/a",IF(BD$3&gt;(A24taxstdlife+$E781),((Input!$G$166+Input!$G$132)*$G$7)-SUM($G781:BC781),((Input!$G$166+Input!$G$132)*$G$7)/A24taxstdlife))</f>
        <v>0</v>
      </c>
      <c r="BE781" s="161">
        <f>IF(A24taxstdlife="n/a","n/a",IF(BE$3&gt;(A24taxstdlife+$E781),((Input!$G$166+Input!$G$132)*$G$7)-SUM($G781:BD781),((Input!$G$166+Input!$G$132)*$G$7)/A24taxstdlife))</f>
        <v>0</v>
      </c>
      <c r="BF781" s="161">
        <f>IF(A24taxstdlife="n/a","n/a",IF(BF$3&gt;(A24taxstdlife+$E781),((Input!$G$166+Input!$G$132)*$G$7)-SUM($G781:BE781),((Input!$G$166+Input!$G$132)*$G$7)/A24taxstdlife))</f>
        <v>0</v>
      </c>
      <c r="BG781" s="161">
        <f>IF(A24taxstdlife="n/a","n/a",IF(BG$3&gt;(A24taxstdlife+$E781),((Input!$G$166+Input!$G$132)*$G$7)-SUM($G781:BF781),((Input!$G$166+Input!$G$132)*$G$7)/A24taxstdlife))</f>
        <v>0</v>
      </c>
      <c r="BH781" s="161">
        <f>IF(A24taxstdlife="n/a","n/a",IF(BH$3&gt;(A24taxstdlife+$E781),((Input!$G$166+Input!$G$132)*$G$7)-SUM($G781:BG781),((Input!$G$166+Input!$G$132)*$G$7)/A24taxstdlife))</f>
        <v>0</v>
      </c>
      <c r="BI781" s="161">
        <f>IF(A24taxstdlife="n/a","n/a",IF(BI$3&gt;(A24taxstdlife+$E781),((Input!$G$166+Input!$G$132)*$G$7)-SUM($G781:BH781),((Input!$G$166+Input!$G$132)*$G$7)/A24taxstdlife))</f>
        <v>0</v>
      </c>
      <c r="BJ781" s="19"/>
      <c r="BK781" s="19"/>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s="5" customFormat="1" hidden="1" outlineLevel="2" x14ac:dyDescent="0.2">
      <c r="A782" s="19"/>
      <c r="B782" s="19"/>
      <c r="C782" s="35"/>
      <c r="D782" s="469"/>
      <c r="E782" s="281">
        <v>2</v>
      </c>
      <c r="F782" s="37"/>
      <c r="G782" s="305"/>
      <c r="H782" s="306"/>
      <c r="I782" s="161">
        <f>IF(A24taxstdlife="n/a","n/a",IF(I$3&gt;(A24taxstdlife+$E782),((Input!$H$166+Input!$H$132)*$H$7)-SUM($H782:H782),((Input!$H$166+Input!$H$132)*$H$7)/A24taxstdlife))</f>
        <v>0</v>
      </c>
      <c r="J782" s="161">
        <f>IF(A24taxstdlife="n/a","n/a",IF(J$3&gt;(A24taxstdlife+$E782),((Input!$H$166+Input!$H$132)*$H$7)-SUM($H782:I782),((Input!$H$166+Input!$H$132)*$H$7)/A24taxstdlife))</f>
        <v>0</v>
      </c>
      <c r="K782" s="161">
        <f>IF(A24taxstdlife="n/a","n/a",IF(K$3&gt;(A24taxstdlife+$E782),((Input!$H$166+Input!$H$132)*$H$7)-SUM($H782:J782),((Input!$H$166+Input!$H$132)*$H$7)/A24taxstdlife))</f>
        <v>0</v>
      </c>
      <c r="L782" s="161">
        <f>IF(A24taxstdlife="n/a","n/a",IF(L$3&gt;(A24taxstdlife+$E782),((Input!$H$166+Input!$H$132)*$H$7)-SUM($H782:K782),((Input!$H$166+Input!$H$132)*$H$7)/A24taxstdlife))</f>
        <v>0</v>
      </c>
      <c r="M782" s="161">
        <f>IF(A24taxstdlife="n/a","n/a",IF(M$3&gt;(A24taxstdlife+$E782),((Input!$H$166+Input!$H$132)*$H$7)-SUM($H782:L782),((Input!$H$166+Input!$H$132)*$H$7)/A24taxstdlife))</f>
        <v>0</v>
      </c>
      <c r="N782" s="161">
        <f>IF(A24taxstdlife="n/a","n/a",IF(N$3&gt;(A24taxstdlife+$E782),((Input!$H$166+Input!$H$132)*$H$7)-SUM($H782:M782),((Input!$H$166+Input!$H$132)*$H$7)/A24taxstdlife))</f>
        <v>0</v>
      </c>
      <c r="O782" s="161">
        <f>IF(A24taxstdlife="n/a","n/a",IF(O$3&gt;(A24taxstdlife+$E782),((Input!$H$166+Input!$H$132)*$H$7)-SUM($H782:N782),((Input!$H$166+Input!$H$132)*$H$7)/A24taxstdlife))</f>
        <v>0</v>
      </c>
      <c r="P782" s="161">
        <f>IF(A24taxstdlife="n/a","n/a",IF(P$3&gt;(A24taxstdlife+$E782),((Input!$H$166+Input!$H$132)*$H$7)-SUM($H782:O782),((Input!$H$166+Input!$H$132)*$H$7)/A24taxstdlife))</f>
        <v>0</v>
      </c>
      <c r="Q782" s="161">
        <f>IF(A24taxstdlife="n/a","n/a",IF(Q$3&gt;(A24taxstdlife+$E782),((Input!$H$166+Input!$H$132)*$H$7)-SUM($H782:P782),((Input!$H$166+Input!$H$132)*$H$7)/A24taxstdlife))</f>
        <v>0</v>
      </c>
      <c r="R782" s="161">
        <f>IF(A24taxstdlife="n/a","n/a",IF(R$3&gt;(A24taxstdlife+$E782),((Input!$H$166+Input!$H$132)*$H$7)-SUM($H782:Q782),((Input!$H$166+Input!$H$132)*$H$7)/A24taxstdlife))</f>
        <v>0</v>
      </c>
      <c r="S782" s="161">
        <f>IF(A24taxstdlife="n/a","n/a",IF(S$3&gt;(A24taxstdlife+$E782),((Input!$H$166+Input!$H$132)*$H$7)-SUM($H782:R782),((Input!$H$166+Input!$H$132)*$H$7)/A24taxstdlife))</f>
        <v>0</v>
      </c>
      <c r="T782" s="161">
        <f>IF(A24taxstdlife="n/a","n/a",IF(T$3&gt;(A24taxstdlife+$E782),((Input!$H$166+Input!$H$132)*$H$7)-SUM($H782:S782),((Input!$H$166+Input!$H$132)*$H$7)/A24taxstdlife))</f>
        <v>0</v>
      </c>
      <c r="U782" s="161">
        <f>IF(A24taxstdlife="n/a","n/a",IF(U$3&gt;(A24taxstdlife+$E782),((Input!$H$166+Input!$H$132)*$H$7)-SUM($H782:T782),((Input!$H$166+Input!$H$132)*$H$7)/A24taxstdlife))</f>
        <v>0</v>
      </c>
      <c r="V782" s="161">
        <f>IF(A24taxstdlife="n/a","n/a",IF(V$3&gt;(A24taxstdlife+$E782),((Input!$H$166+Input!$H$132)*$H$7)-SUM($H782:U782),((Input!$H$166+Input!$H$132)*$H$7)/A24taxstdlife))</f>
        <v>0</v>
      </c>
      <c r="W782" s="161">
        <f>IF(A24taxstdlife="n/a","n/a",IF(W$3&gt;(A24taxstdlife+$E782),((Input!$H$166+Input!$H$132)*$H$7)-SUM($H782:V782),((Input!$H$166+Input!$H$132)*$H$7)/A24taxstdlife))</f>
        <v>0</v>
      </c>
      <c r="X782" s="161">
        <f>IF(A24taxstdlife="n/a","n/a",IF(X$3&gt;(A24taxstdlife+$E782),((Input!$H$166+Input!$H$132)*$H$7)-SUM($H782:W782),((Input!$H$166+Input!$H$132)*$H$7)/A24taxstdlife))</f>
        <v>0</v>
      </c>
      <c r="Y782" s="161">
        <f>IF(A24taxstdlife="n/a","n/a",IF(Y$3&gt;(A24taxstdlife+$E782),((Input!$H$166+Input!$H$132)*$H$7)-SUM($H782:X782),((Input!$H$166+Input!$H$132)*$H$7)/A24taxstdlife))</f>
        <v>0</v>
      </c>
      <c r="Z782" s="161">
        <f>IF(A24taxstdlife="n/a","n/a",IF(Z$3&gt;(A24taxstdlife+$E782),((Input!$H$166+Input!$H$132)*$H$7)-SUM($H782:Y782),((Input!$H$166+Input!$H$132)*$H$7)/A24taxstdlife))</f>
        <v>0</v>
      </c>
      <c r="AA782" s="161">
        <f>IF(A24taxstdlife="n/a","n/a",IF(AA$3&gt;(A24taxstdlife+$E782),((Input!$H$166+Input!$H$132)*$H$7)-SUM($H782:Z782),((Input!$H$166+Input!$H$132)*$H$7)/A24taxstdlife))</f>
        <v>0</v>
      </c>
      <c r="AB782" s="161">
        <f>IF(A24taxstdlife="n/a","n/a",IF(AB$3&gt;(A24taxstdlife+$E782),((Input!$H$166+Input!$H$132)*$H$7)-SUM($H782:AA782),((Input!$H$166+Input!$H$132)*$H$7)/A24taxstdlife))</f>
        <v>0</v>
      </c>
      <c r="AC782" s="161">
        <f>IF(A24taxstdlife="n/a","n/a",IF(AC$3&gt;(A24taxstdlife+$E782),((Input!$H$166+Input!$H$132)*$H$7)-SUM($H782:AB782),((Input!$H$166+Input!$H$132)*$H$7)/A24taxstdlife))</f>
        <v>0</v>
      </c>
      <c r="AD782" s="161">
        <f>IF(A24taxstdlife="n/a","n/a",IF(AD$3&gt;(A24taxstdlife+$E782),((Input!$H$166+Input!$H$132)*$H$7)-SUM($H782:AC782),((Input!$H$166+Input!$H$132)*$H$7)/A24taxstdlife))</f>
        <v>0</v>
      </c>
      <c r="AE782" s="161">
        <f>IF(A24taxstdlife="n/a","n/a",IF(AE$3&gt;(A24taxstdlife+$E782),((Input!$H$166+Input!$H$132)*$H$7)-SUM($H782:AD782),((Input!$H$166+Input!$H$132)*$H$7)/A24taxstdlife))</f>
        <v>0</v>
      </c>
      <c r="AF782" s="161">
        <f>IF(A24taxstdlife="n/a","n/a",IF(AF$3&gt;(A24taxstdlife+$E782),((Input!$H$166+Input!$H$132)*$H$7)-SUM($H782:AE782),((Input!$H$166+Input!$H$132)*$H$7)/A24taxstdlife))</f>
        <v>0</v>
      </c>
      <c r="AG782" s="161">
        <f>IF(A24taxstdlife="n/a","n/a",IF(AG$3&gt;(A24taxstdlife+$E782),((Input!$H$166+Input!$H$132)*$H$7)-SUM($H782:AF782),((Input!$H$166+Input!$H$132)*$H$7)/A24taxstdlife))</f>
        <v>0</v>
      </c>
      <c r="AH782" s="161">
        <f>IF(A24taxstdlife="n/a","n/a",IF(AH$3&gt;(A24taxstdlife+$E782),((Input!$H$166+Input!$H$132)*$H$7)-SUM($H782:AG782),((Input!$H$166+Input!$H$132)*$H$7)/A24taxstdlife))</f>
        <v>0</v>
      </c>
      <c r="AI782" s="161">
        <f>IF(A24taxstdlife="n/a","n/a",IF(AI$3&gt;(A24taxstdlife+$E782),((Input!$H$166+Input!$H$132)*$H$7)-SUM($H782:AH782),((Input!$H$166+Input!$H$132)*$H$7)/A24taxstdlife))</f>
        <v>0</v>
      </c>
      <c r="AJ782" s="161">
        <f>IF(A24taxstdlife="n/a","n/a",IF(AJ$3&gt;(A24taxstdlife+$E782),((Input!$H$166+Input!$H$132)*$H$7)-SUM($H782:AI782),((Input!$H$166+Input!$H$132)*$H$7)/A24taxstdlife))</f>
        <v>0</v>
      </c>
      <c r="AK782" s="161">
        <f>IF(A24taxstdlife="n/a","n/a",IF(AK$3&gt;(A24taxstdlife+$E782),((Input!$H$166+Input!$H$132)*$H$7)-SUM($H782:AJ782),((Input!$H$166+Input!$H$132)*$H$7)/A24taxstdlife))</f>
        <v>0</v>
      </c>
      <c r="AL782" s="161">
        <f>IF(A24taxstdlife="n/a","n/a",IF(AL$3&gt;(A24taxstdlife+$E782),((Input!$H$166+Input!$H$132)*$H$7)-SUM($H782:AK782),((Input!$H$166+Input!$H$132)*$H$7)/A24taxstdlife))</f>
        <v>0</v>
      </c>
      <c r="AM782" s="161">
        <f>IF(A24taxstdlife="n/a","n/a",IF(AM$3&gt;(A24taxstdlife+$E782),((Input!$H$166+Input!$H$132)*$H$7)-SUM($H782:AL782),((Input!$H$166+Input!$H$132)*$H$7)/A24taxstdlife))</f>
        <v>0</v>
      </c>
      <c r="AN782" s="161">
        <f>IF(A24taxstdlife="n/a","n/a",IF(AN$3&gt;(A24taxstdlife+$E782),((Input!$H$166+Input!$H$132)*$H$7)-SUM($H782:AM782),((Input!$H$166+Input!$H$132)*$H$7)/A24taxstdlife))</f>
        <v>0</v>
      </c>
      <c r="AO782" s="161">
        <f>IF(A24taxstdlife="n/a","n/a",IF(AO$3&gt;(A24taxstdlife+$E782),((Input!$H$166+Input!$H$132)*$H$7)-SUM($H782:AN782),((Input!$H$166+Input!$H$132)*$H$7)/A24taxstdlife))</f>
        <v>0</v>
      </c>
      <c r="AP782" s="161">
        <f>IF(A24taxstdlife="n/a","n/a",IF(AP$3&gt;(A24taxstdlife+$E782),((Input!$H$166+Input!$H$132)*$H$7)-SUM($H782:AO782),((Input!$H$166+Input!$H$132)*$H$7)/A24taxstdlife))</f>
        <v>0</v>
      </c>
      <c r="AQ782" s="161">
        <f>IF(A24taxstdlife="n/a","n/a",IF(AQ$3&gt;(A24taxstdlife+$E782),((Input!$H$166+Input!$H$132)*$H$7)-SUM($H782:AP782),((Input!$H$166+Input!$H$132)*$H$7)/A24taxstdlife))</f>
        <v>0</v>
      </c>
      <c r="AR782" s="161">
        <f>IF(A24taxstdlife="n/a","n/a",IF(AR$3&gt;(A24taxstdlife+$E782),((Input!$H$166+Input!$H$132)*$H$7)-SUM($H782:AQ782),((Input!$H$166+Input!$H$132)*$H$7)/A24taxstdlife))</f>
        <v>0</v>
      </c>
      <c r="AS782" s="161">
        <f>IF(A24taxstdlife="n/a","n/a",IF(AS$3&gt;(A24taxstdlife+$E782),((Input!$H$166+Input!$H$132)*$H$7)-SUM($H782:AR782),((Input!$H$166+Input!$H$132)*$H$7)/A24taxstdlife))</f>
        <v>0</v>
      </c>
      <c r="AT782" s="161">
        <f>IF(A24taxstdlife="n/a","n/a",IF(AT$3&gt;(A24taxstdlife+$E782),((Input!$H$166+Input!$H$132)*$H$7)-SUM($H782:AS782),((Input!$H$166+Input!$H$132)*$H$7)/A24taxstdlife))</f>
        <v>0</v>
      </c>
      <c r="AU782" s="161">
        <f>IF(A24taxstdlife="n/a","n/a",IF(AU$3&gt;(A24taxstdlife+$E782),((Input!$H$166+Input!$H$132)*$H$7)-SUM($H782:AT782),((Input!$H$166+Input!$H$132)*$H$7)/A24taxstdlife))</f>
        <v>0</v>
      </c>
      <c r="AV782" s="161">
        <f>IF(A24taxstdlife="n/a","n/a",IF(AV$3&gt;(A24taxstdlife+$E782),((Input!$H$166+Input!$H$132)*$H$7)-SUM($H782:AU782),((Input!$H$166+Input!$H$132)*$H$7)/A24taxstdlife))</f>
        <v>0</v>
      </c>
      <c r="AW782" s="161">
        <f>IF(A24taxstdlife="n/a","n/a",IF(AW$3&gt;(A24taxstdlife+$E782),((Input!$H$166+Input!$H$132)*$H$7)-SUM($H782:AV782),((Input!$H$166+Input!$H$132)*$H$7)/A24taxstdlife))</f>
        <v>0</v>
      </c>
      <c r="AX782" s="161">
        <f>IF(A24taxstdlife="n/a","n/a",IF(AX$3&gt;(A24taxstdlife+$E782),((Input!$H$166+Input!$H$132)*$H$7)-SUM($H782:AW782),((Input!$H$166+Input!$H$132)*$H$7)/A24taxstdlife))</f>
        <v>0</v>
      </c>
      <c r="AY782" s="161">
        <f>IF(A24taxstdlife="n/a","n/a",IF(AY$3&gt;(A24taxstdlife+$E782),((Input!$H$166+Input!$H$132)*$H$7)-SUM($H782:AX782),((Input!$H$166+Input!$H$132)*$H$7)/A24taxstdlife))</f>
        <v>0</v>
      </c>
      <c r="AZ782" s="161">
        <f>IF(A24taxstdlife="n/a","n/a",IF(AZ$3&gt;(A24taxstdlife+$E782),((Input!$H$166+Input!$H$132)*$H$7)-SUM($H782:AY782),((Input!$H$166+Input!$H$132)*$H$7)/A24taxstdlife))</f>
        <v>0</v>
      </c>
      <c r="BA782" s="161">
        <f>IF(A24taxstdlife="n/a","n/a",IF(BA$3&gt;(A24taxstdlife+$E782),((Input!$H$166+Input!$H$132)*$H$7)-SUM($H782:AZ782),((Input!$H$166+Input!$H$132)*$H$7)/A24taxstdlife))</f>
        <v>0</v>
      </c>
      <c r="BB782" s="161">
        <f>IF(A24taxstdlife="n/a","n/a",IF(BB$3&gt;(A24taxstdlife+$E782),((Input!$H$166+Input!$H$132)*$H$7)-SUM($H782:BA782),((Input!$H$166+Input!$H$132)*$H$7)/A24taxstdlife))</f>
        <v>0</v>
      </c>
      <c r="BC782" s="161">
        <f>IF(A24taxstdlife="n/a","n/a",IF(BC$3&gt;(A24taxstdlife+$E782),((Input!$H$166+Input!$H$132)*$H$7)-SUM($H782:BB782),((Input!$H$166+Input!$H$132)*$H$7)/A24taxstdlife))</f>
        <v>0</v>
      </c>
      <c r="BD782" s="161">
        <f>IF(A24taxstdlife="n/a","n/a",IF(BD$3&gt;(A24taxstdlife+$E782),((Input!$H$166+Input!$H$132)*$H$7)-SUM($H782:BC782),((Input!$H$166+Input!$H$132)*$H$7)/A24taxstdlife))</f>
        <v>0</v>
      </c>
      <c r="BE782" s="161">
        <f>IF(A24taxstdlife="n/a","n/a",IF(BE$3&gt;(A24taxstdlife+$E782),((Input!$H$166+Input!$H$132)*$H$7)-SUM($H782:BD782),((Input!$H$166+Input!$H$132)*$H$7)/A24taxstdlife))</f>
        <v>0</v>
      </c>
      <c r="BF782" s="161">
        <f>IF(A24taxstdlife="n/a","n/a",IF(BF$3&gt;(A24taxstdlife+$E782),((Input!$H$166+Input!$H$132)*$H$7)-SUM($H782:BE782),((Input!$H$166+Input!$H$132)*$H$7)/A24taxstdlife))</f>
        <v>0</v>
      </c>
      <c r="BG782" s="161">
        <f>IF(A24taxstdlife="n/a","n/a",IF(BG$3&gt;(A24taxstdlife+$E782),((Input!$H$166+Input!$H$132)*$H$7)-SUM($H782:BF782),((Input!$H$166+Input!$H$132)*$H$7)/A24taxstdlife))</f>
        <v>0</v>
      </c>
      <c r="BH782" s="161">
        <f>IF(A24taxstdlife="n/a","n/a",IF(BH$3&gt;(A24taxstdlife+$E782),((Input!$H$166+Input!$H$132)*$H$7)-SUM($H782:BG782),((Input!$H$166+Input!$H$132)*$H$7)/A24taxstdlife))</f>
        <v>0</v>
      </c>
      <c r="BI782" s="161">
        <f>IF(A24taxstdlife="n/a","n/a",IF(BI$3&gt;(A24taxstdlife+$E782),((Input!$H$166+Input!$H$132)*$H$7)-SUM($H782:BH782),((Input!$H$166+Input!$H$132)*$H$7)/A24taxstdlife))</f>
        <v>0</v>
      </c>
      <c r="BJ782" s="19"/>
      <c r="BK782" s="19"/>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s="5" customFormat="1" hidden="1" outlineLevel="2" x14ac:dyDescent="0.2">
      <c r="A783" s="19"/>
      <c r="B783" s="19"/>
      <c r="C783" s="35"/>
      <c r="D783" s="469"/>
      <c r="E783" s="281">
        <v>3</v>
      </c>
      <c r="F783" s="37"/>
      <c r="G783" s="305"/>
      <c r="H783" s="307"/>
      <c r="I783" s="306"/>
      <c r="J783" s="161">
        <f>IF(A24taxstdlife="n/a","n/a",IF(J$3&gt;(A24taxstdlife+$E783),((Input!$I$166+Input!$I$132)*$I$7)-SUM($I783:I783),((Input!$I$166+Input!$I$132)*$I$7)/A24taxstdlife))</f>
        <v>0</v>
      </c>
      <c r="K783" s="161">
        <f>IF(A24taxstdlife="n/a","n/a",IF(K$3&gt;(A24taxstdlife+$E783),((Input!$I$166+Input!$I$132)*$I$7)-SUM($I783:J783),((Input!$I$166+Input!$I$132)*$I$7)/A24taxstdlife))</f>
        <v>0</v>
      </c>
      <c r="L783" s="161">
        <f>IF(A24taxstdlife="n/a","n/a",IF(L$3&gt;(A24taxstdlife+$E783),((Input!$I$166+Input!$I$132)*$I$7)-SUM($I783:K783),((Input!$I$166+Input!$I$132)*$I$7)/A24taxstdlife))</f>
        <v>0</v>
      </c>
      <c r="M783" s="161">
        <f>IF(A24taxstdlife="n/a","n/a",IF(M$3&gt;(A24taxstdlife+$E783),((Input!$I$166+Input!$I$132)*$I$7)-SUM($I783:L783),((Input!$I$166+Input!$I$132)*$I$7)/A24taxstdlife))</f>
        <v>0</v>
      </c>
      <c r="N783" s="161">
        <f>IF(A24taxstdlife="n/a","n/a",IF(N$3&gt;(A24taxstdlife+$E783),((Input!$I$166+Input!$I$132)*$I$7)-SUM($I783:M783),((Input!$I$166+Input!$I$132)*$I$7)/A24taxstdlife))</f>
        <v>0</v>
      </c>
      <c r="O783" s="161">
        <f>IF(A24taxstdlife="n/a","n/a",IF(O$3&gt;(A24taxstdlife+$E783),((Input!$I$166+Input!$I$132)*$I$7)-SUM($I783:N783),((Input!$I$166+Input!$I$132)*$I$7)/A24taxstdlife))</f>
        <v>0</v>
      </c>
      <c r="P783" s="161">
        <f>IF(A24taxstdlife="n/a","n/a",IF(P$3&gt;(A24taxstdlife+$E783),((Input!$I$166+Input!$I$132)*$I$7)-SUM($I783:O783),((Input!$I$166+Input!$I$132)*$I$7)/A24taxstdlife))</f>
        <v>0</v>
      </c>
      <c r="Q783" s="161">
        <f>IF(A24taxstdlife="n/a","n/a",IF(Q$3&gt;(A24taxstdlife+$E783),((Input!$I$166+Input!$I$132)*$I$7)-SUM($I783:P783),((Input!$I$166+Input!$I$132)*$I$7)/A24taxstdlife))</f>
        <v>0</v>
      </c>
      <c r="R783" s="161">
        <f>IF(A24taxstdlife="n/a","n/a",IF(R$3&gt;(A24taxstdlife+$E783),((Input!$I$166+Input!$I$132)*$I$7)-SUM($I783:Q783),((Input!$I$166+Input!$I$132)*$I$7)/A24taxstdlife))</f>
        <v>0</v>
      </c>
      <c r="S783" s="161">
        <f>IF(A24taxstdlife="n/a","n/a",IF(S$3&gt;(A24taxstdlife+$E783),((Input!$I$166+Input!$I$132)*$I$7)-SUM($I783:R783),((Input!$I$166+Input!$I$132)*$I$7)/A24taxstdlife))</f>
        <v>0</v>
      </c>
      <c r="T783" s="161">
        <f>IF(A24taxstdlife="n/a","n/a",IF(T$3&gt;(A24taxstdlife+$E783),((Input!$I$166+Input!$I$132)*$I$7)-SUM($I783:S783),((Input!$I$166+Input!$I$132)*$I$7)/A24taxstdlife))</f>
        <v>0</v>
      </c>
      <c r="U783" s="161">
        <f>IF(A24taxstdlife="n/a","n/a",IF(U$3&gt;(A24taxstdlife+$E783),((Input!$I$166+Input!$I$132)*$I$7)-SUM($I783:T783),((Input!$I$166+Input!$I$132)*$I$7)/A24taxstdlife))</f>
        <v>0</v>
      </c>
      <c r="V783" s="161">
        <f>IF(A24taxstdlife="n/a","n/a",IF(V$3&gt;(A24taxstdlife+$E783),((Input!$I$166+Input!$I$132)*$I$7)-SUM($I783:U783),((Input!$I$166+Input!$I$132)*$I$7)/A24taxstdlife))</f>
        <v>0</v>
      </c>
      <c r="W783" s="161">
        <f>IF(A24taxstdlife="n/a","n/a",IF(W$3&gt;(A24taxstdlife+$E783),((Input!$I$166+Input!$I$132)*$I$7)-SUM($I783:V783),((Input!$I$166+Input!$I$132)*$I$7)/A24taxstdlife))</f>
        <v>0</v>
      </c>
      <c r="X783" s="161">
        <f>IF(A24taxstdlife="n/a","n/a",IF(X$3&gt;(A24taxstdlife+$E783),((Input!$I$166+Input!$I$132)*$I$7)-SUM($I783:W783),((Input!$I$166+Input!$I$132)*$I$7)/A24taxstdlife))</f>
        <v>0</v>
      </c>
      <c r="Y783" s="161">
        <f>IF(A24taxstdlife="n/a","n/a",IF(Y$3&gt;(A24taxstdlife+$E783),((Input!$I$166+Input!$I$132)*$I$7)-SUM($I783:X783),((Input!$I$166+Input!$I$132)*$I$7)/A24taxstdlife))</f>
        <v>0</v>
      </c>
      <c r="Z783" s="161">
        <f>IF(A24taxstdlife="n/a","n/a",IF(Z$3&gt;(A24taxstdlife+$E783),((Input!$I$166+Input!$I$132)*$I$7)-SUM($I783:Y783),((Input!$I$166+Input!$I$132)*$I$7)/A24taxstdlife))</f>
        <v>0</v>
      </c>
      <c r="AA783" s="161">
        <f>IF(A24taxstdlife="n/a","n/a",IF(AA$3&gt;(A24taxstdlife+$E783),((Input!$I$166+Input!$I$132)*$I$7)-SUM($I783:Z783),((Input!$I$166+Input!$I$132)*$I$7)/A24taxstdlife))</f>
        <v>0</v>
      </c>
      <c r="AB783" s="161">
        <f>IF(A24taxstdlife="n/a","n/a",IF(AB$3&gt;(A24taxstdlife+$E783),((Input!$I$166+Input!$I$132)*$I$7)-SUM($I783:AA783),((Input!$I$166+Input!$I$132)*$I$7)/A24taxstdlife))</f>
        <v>0</v>
      </c>
      <c r="AC783" s="161">
        <f>IF(A24taxstdlife="n/a","n/a",IF(AC$3&gt;(A24taxstdlife+$E783),((Input!$I$166+Input!$I$132)*$I$7)-SUM($I783:AB783),((Input!$I$166+Input!$I$132)*$I$7)/A24taxstdlife))</f>
        <v>0</v>
      </c>
      <c r="AD783" s="161">
        <f>IF(A24taxstdlife="n/a","n/a",IF(AD$3&gt;(A24taxstdlife+$E783),((Input!$I$166+Input!$I$132)*$I$7)-SUM($I783:AC783),((Input!$I$166+Input!$I$132)*$I$7)/A24taxstdlife))</f>
        <v>0</v>
      </c>
      <c r="AE783" s="161">
        <f>IF(A24taxstdlife="n/a","n/a",IF(AE$3&gt;(A24taxstdlife+$E783),((Input!$I$166+Input!$I$132)*$I$7)-SUM($I783:AD783),((Input!$I$166+Input!$I$132)*$I$7)/A24taxstdlife))</f>
        <v>0</v>
      </c>
      <c r="AF783" s="161">
        <f>IF(A24taxstdlife="n/a","n/a",IF(AF$3&gt;(A24taxstdlife+$E783),((Input!$I$166+Input!$I$132)*$I$7)-SUM($I783:AE783),((Input!$I$166+Input!$I$132)*$I$7)/A24taxstdlife))</f>
        <v>0</v>
      </c>
      <c r="AG783" s="161">
        <f>IF(A24taxstdlife="n/a","n/a",IF(AG$3&gt;(A24taxstdlife+$E783),((Input!$I$166+Input!$I$132)*$I$7)-SUM($I783:AF783),((Input!$I$166+Input!$I$132)*$I$7)/A24taxstdlife))</f>
        <v>0</v>
      </c>
      <c r="AH783" s="161">
        <f>IF(A24taxstdlife="n/a","n/a",IF(AH$3&gt;(A24taxstdlife+$E783),((Input!$I$166+Input!$I$132)*$I$7)-SUM($I783:AG783),((Input!$I$166+Input!$I$132)*$I$7)/A24taxstdlife))</f>
        <v>0</v>
      </c>
      <c r="AI783" s="161">
        <f>IF(A24taxstdlife="n/a","n/a",IF(AI$3&gt;(A24taxstdlife+$E783),((Input!$I$166+Input!$I$132)*$I$7)-SUM($I783:AH783),((Input!$I$166+Input!$I$132)*$I$7)/A24taxstdlife))</f>
        <v>0</v>
      </c>
      <c r="AJ783" s="161">
        <f>IF(A24taxstdlife="n/a","n/a",IF(AJ$3&gt;(A24taxstdlife+$E783),((Input!$I$166+Input!$I$132)*$I$7)-SUM($I783:AI783),((Input!$I$166+Input!$I$132)*$I$7)/A24taxstdlife))</f>
        <v>0</v>
      </c>
      <c r="AK783" s="161">
        <f>IF(A24taxstdlife="n/a","n/a",IF(AK$3&gt;(A24taxstdlife+$E783),((Input!$I$166+Input!$I$132)*$I$7)-SUM($I783:AJ783),((Input!$I$166+Input!$I$132)*$I$7)/A24taxstdlife))</f>
        <v>0</v>
      </c>
      <c r="AL783" s="161">
        <f>IF(A24taxstdlife="n/a","n/a",IF(AL$3&gt;(A24taxstdlife+$E783),((Input!$I$166+Input!$I$132)*$I$7)-SUM($I783:AK783),((Input!$I$166+Input!$I$132)*$I$7)/A24taxstdlife))</f>
        <v>0</v>
      </c>
      <c r="AM783" s="161">
        <f>IF(A24taxstdlife="n/a","n/a",IF(AM$3&gt;(A24taxstdlife+$E783),((Input!$I$166+Input!$I$132)*$I$7)-SUM($I783:AL783),((Input!$I$166+Input!$I$132)*$I$7)/A24taxstdlife))</f>
        <v>0</v>
      </c>
      <c r="AN783" s="161">
        <f>IF(A24taxstdlife="n/a","n/a",IF(AN$3&gt;(A24taxstdlife+$E783),((Input!$I$166+Input!$I$132)*$I$7)-SUM($I783:AM783),((Input!$I$166+Input!$I$132)*$I$7)/A24taxstdlife))</f>
        <v>0</v>
      </c>
      <c r="AO783" s="161">
        <f>IF(A24taxstdlife="n/a","n/a",IF(AO$3&gt;(A24taxstdlife+$E783),((Input!$I$166+Input!$I$132)*$I$7)-SUM($I783:AN783),((Input!$I$166+Input!$I$132)*$I$7)/A24taxstdlife))</f>
        <v>0</v>
      </c>
      <c r="AP783" s="161">
        <f>IF(A24taxstdlife="n/a","n/a",IF(AP$3&gt;(A24taxstdlife+$E783),((Input!$I$166+Input!$I$132)*$I$7)-SUM($I783:AO783),((Input!$I$166+Input!$I$132)*$I$7)/A24taxstdlife))</f>
        <v>0</v>
      </c>
      <c r="AQ783" s="161">
        <f>IF(A24taxstdlife="n/a","n/a",IF(AQ$3&gt;(A24taxstdlife+$E783),((Input!$I$166+Input!$I$132)*$I$7)-SUM($I783:AP783),((Input!$I$166+Input!$I$132)*$I$7)/A24taxstdlife))</f>
        <v>0</v>
      </c>
      <c r="AR783" s="161">
        <f>IF(A24taxstdlife="n/a","n/a",IF(AR$3&gt;(A24taxstdlife+$E783),((Input!$I$166+Input!$I$132)*$I$7)-SUM($I783:AQ783),((Input!$I$166+Input!$I$132)*$I$7)/A24taxstdlife))</f>
        <v>0</v>
      </c>
      <c r="AS783" s="161">
        <f>IF(A24taxstdlife="n/a","n/a",IF(AS$3&gt;(A24taxstdlife+$E783),((Input!$I$166+Input!$I$132)*$I$7)-SUM($I783:AR783),((Input!$I$166+Input!$I$132)*$I$7)/A24taxstdlife))</f>
        <v>0</v>
      </c>
      <c r="AT783" s="161">
        <f>IF(A24taxstdlife="n/a","n/a",IF(AT$3&gt;(A24taxstdlife+$E783),((Input!$I$166+Input!$I$132)*$I$7)-SUM($I783:AS783),((Input!$I$166+Input!$I$132)*$I$7)/A24taxstdlife))</f>
        <v>0</v>
      </c>
      <c r="AU783" s="161">
        <f>IF(A24taxstdlife="n/a","n/a",IF(AU$3&gt;(A24taxstdlife+$E783),((Input!$I$166+Input!$I$132)*$I$7)-SUM($I783:AT783),((Input!$I$166+Input!$I$132)*$I$7)/A24taxstdlife))</f>
        <v>0</v>
      </c>
      <c r="AV783" s="161">
        <f>IF(A24taxstdlife="n/a","n/a",IF(AV$3&gt;(A24taxstdlife+$E783),((Input!$I$166+Input!$I$132)*$I$7)-SUM($I783:AU783),((Input!$I$166+Input!$I$132)*$I$7)/A24taxstdlife))</f>
        <v>0</v>
      </c>
      <c r="AW783" s="161">
        <f>IF(A24taxstdlife="n/a","n/a",IF(AW$3&gt;(A24taxstdlife+$E783),((Input!$I$166+Input!$I$132)*$I$7)-SUM($I783:AV783),((Input!$I$166+Input!$I$132)*$I$7)/A24taxstdlife))</f>
        <v>0</v>
      </c>
      <c r="AX783" s="161">
        <f>IF(A24taxstdlife="n/a","n/a",IF(AX$3&gt;(A24taxstdlife+$E783),((Input!$I$166+Input!$I$132)*$I$7)-SUM($I783:AW783),((Input!$I$166+Input!$I$132)*$I$7)/A24taxstdlife))</f>
        <v>0</v>
      </c>
      <c r="AY783" s="161">
        <f>IF(A24taxstdlife="n/a","n/a",IF(AY$3&gt;(A24taxstdlife+$E783),((Input!$I$166+Input!$I$132)*$I$7)-SUM($I783:AX783),((Input!$I$166+Input!$I$132)*$I$7)/A24taxstdlife))</f>
        <v>0</v>
      </c>
      <c r="AZ783" s="161">
        <f>IF(A24taxstdlife="n/a","n/a",IF(AZ$3&gt;(A24taxstdlife+$E783),((Input!$I$166+Input!$I$132)*$I$7)-SUM($I783:AY783),((Input!$I$166+Input!$I$132)*$I$7)/A24taxstdlife))</f>
        <v>0</v>
      </c>
      <c r="BA783" s="161">
        <f>IF(A24taxstdlife="n/a","n/a",IF(BA$3&gt;(A24taxstdlife+$E783),((Input!$I$166+Input!$I$132)*$I$7)-SUM($I783:AZ783),((Input!$I$166+Input!$I$132)*$I$7)/A24taxstdlife))</f>
        <v>0</v>
      </c>
      <c r="BB783" s="161">
        <f>IF(A24taxstdlife="n/a","n/a",IF(BB$3&gt;(A24taxstdlife+$E783),((Input!$I$166+Input!$I$132)*$I$7)-SUM($I783:BA783),((Input!$I$166+Input!$I$132)*$I$7)/A24taxstdlife))</f>
        <v>0</v>
      </c>
      <c r="BC783" s="161">
        <f>IF(A24taxstdlife="n/a","n/a",IF(BC$3&gt;(A24taxstdlife+$E783),((Input!$I$166+Input!$I$132)*$I$7)-SUM($I783:BB783),((Input!$I$166+Input!$I$132)*$I$7)/A24taxstdlife))</f>
        <v>0</v>
      </c>
      <c r="BD783" s="161">
        <f>IF(A24taxstdlife="n/a","n/a",IF(BD$3&gt;(A24taxstdlife+$E783),((Input!$I$166+Input!$I$132)*$I$7)-SUM($I783:BC783),((Input!$I$166+Input!$I$132)*$I$7)/A24taxstdlife))</f>
        <v>0</v>
      </c>
      <c r="BE783" s="161">
        <f>IF(A24taxstdlife="n/a","n/a",IF(BE$3&gt;(A24taxstdlife+$E783),((Input!$I$166+Input!$I$132)*$I$7)-SUM($I783:BD783),((Input!$I$166+Input!$I$132)*$I$7)/A24taxstdlife))</f>
        <v>0</v>
      </c>
      <c r="BF783" s="161">
        <f>IF(A24taxstdlife="n/a","n/a",IF(BF$3&gt;(A24taxstdlife+$E783),((Input!$I$166+Input!$I$132)*$I$7)-SUM($I783:BE783),((Input!$I$166+Input!$I$132)*$I$7)/A24taxstdlife))</f>
        <v>0</v>
      </c>
      <c r="BG783" s="161">
        <f>IF(A24taxstdlife="n/a","n/a",IF(BG$3&gt;(A24taxstdlife+$E783),((Input!$I$166+Input!$I$132)*$I$7)-SUM($I783:BF783),((Input!$I$166+Input!$I$132)*$I$7)/A24taxstdlife))</f>
        <v>0</v>
      </c>
      <c r="BH783" s="161">
        <f>IF(A24taxstdlife="n/a","n/a",IF(BH$3&gt;(A24taxstdlife+$E783),((Input!$I$166+Input!$I$132)*$I$7)-SUM($I783:BG783),((Input!$I$166+Input!$I$132)*$I$7)/A24taxstdlife))</f>
        <v>0</v>
      </c>
      <c r="BI783" s="161">
        <f>IF(A24taxstdlife="n/a","n/a",IF(BI$3&gt;(A24taxstdlife+$E783),((Input!$I$166+Input!$I$132)*$I$7)-SUM($I783:BH783),((Input!$I$166+Input!$I$132)*$I$7)/A24taxstdlife))</f>
        <v>0</v>
      </c>
      <c r="BJ783" s="161"/>
      <c r="BK783" s="19"/>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s="5" customFormat="1" hidden="1" outlineLevel="2" x14ac:dyDescent="0.2">
      <c r="A784" s="19"/>
      <c r="B784" s="19"/>
      <c r="C784" s="35"/>
      <c r="D784" s="469"/>
      <c r="E784" s="281">
        <v>4</v>
      </c>
      <c r="F784" s="37"/>
      <c r="G784" s="305"/>
      <c r="H784" s="307"/>
      <c r="I784" s="307"/>
      <c r="J784" s="306"/>
      <c r="K784" s="161">
        <f>IF(A24taxstdlife="n/a","n/a",IF(K$3&gt;(A24taxstdlife+$E784),((Input!$J$166+Input!$J$132)*$J$7)-SUM($J784:J784),((Input!$J$166+Input!$J$132)*$J$7)/A24taxstdlife))</f>
        <v>0</v>
      </c>
      <c r="L784" s="161">
        <f>IF(A24taxstdlife="n/a","n/a",IF(L$3&gt;(A24taxstdlife+$E784),((Input!$J$166+Input!$J$132)*$J$7)-SUM($J784:K784),((Input!$J$166+Input!$J$132)*$J$7)/A24taxstdlife))</f>
        <v>0</v>
      </c>
      <c r="M784" s="161">
        <f>IF(A24taxstdlife="n/a","n/a",IF(M$3&gt;(A24taxstdlife+$E784),((Input!$J$166+Input!$J$132)*$J$7)-SUM($J784:L784),((Input!$J$166+Input!$J$132)*$J$7)/A24taxstdlife))</f>
        <v>0</v>
      </c>
      <c r="N784" s="161">
        <f>IF(A24taxstdlife="n/a","n/a",IF(N$3&gt;(A24taxstdlife+$E784),((Input!$J$166+Input!$J$132)*$J$7)-SUM($J784:M784),((Input!$J$166+Input!$J$132)*$J$7)/A24taxstdlife))</f>
        <v>0</v>
      </c>
      <c r="O784" s="161">
        <f>IF(A24taxstdlife="n/a","n/a",IF(O$3&gt;(A24taxstdlife+$E784),((Input!$J$166+Input!$J$132)*$J$7)-SUM($J784:N784),((Input!$J$166+Input!$J$132)*$J$7)/A24taxstdlife))</f>
        <v>0</v>
      </c>
      <c r="P784" s="161">
        <f>IF(A24taxstdlife="n/a","n/a",IF(P$3&gt;(A24taxstdlife+$E784),((Input!$J$166+Input!$J$132)*$J$7)-SUM($J784:O784),((Input!$J$166+Input!$J$132)*$J$7)/A24taxstdlife))</f>
        <v>0</v>
      </c>
      <c r="Q784" s="161">
        <f>IF(A24taxstdlife="n/a","n/a",IF(Q$3&gt;(A24taxstdlife+$E784),((Input!$J$166+Input!$J$132)*$J$7)-SUM($J784:P784),((Input!$J$166+Input!$J$132)*$J$7)/A24taxstdlife))</f>
        <v>0</v>
      </c>
      <c r="R784" s="161">
        <f>IF(A24taxstdlife="n/a","n/a",IF(R$3&gt;(A24taxstdlife+$E784),((Input!$J$166+Input!$J$132)*$J$7)-SUM($J784:Q784),((Input!$J$166+Input!$J$132)*$J$7)/A24taxstdlife))</f>
        <v>0</v>
      </c>
      <c r="S784" s="161">
        <f>IF(A24taxstdlife="n/a","n/a",IF(S$3&gt;(A24taxstdlife+$E784),((Input!$J$166+Input!$J$132)*$J$7)-SUM($J784:R784),((Input!$J$166+Input!$J$132)*$J$7)/A24taxstdlife))</f>
        <v>0</v>
      </c>
      <c r="T784" s="161">
        <f>IF(A24taxstdlife="n/a","n/a",IF(T$3&gt;(A24taxstdlife+$E784),((Input!$J$166+Input!$J$132)*$J$7)-SUM($J784:S784),((Input!$J$166+Input!$J$132)*$J$7)/A24taxstdlife))</f>
        <v>0</v>
      </c>
      <c r="U784" s="161">
        <f>IF(A24taxstdlife="n/a","n/a",IF(U$3&gt;(A24taxstdlife+$E784),((Input!$J$166+Input!$J$132)*$J$7)-SUM($J784:T784),((Input!$J$166+Input!$J$132)*$J$7)/A24taxstdlife))</f>
        <v>0</v>
      </c>
      <c r="V784" s="161">
        <f>IF(A24taxstdlife="n/a","n/a",IF(V$3&gt;(A24taxstdlife+$E784),((Input!$J$166+Input!$J$132)*$J$7)-SUM($J784:U784),((Input!$J$166+Input!$J$132)*$J$7)/A24taxstdlife))</f>
        <v>0</v>
      </c>
      <c r="W784" s="161">
        <f>IF(A24taxstdlife="n/a","n/a",IF(W$3&gt;(A24taxstdlife+$E784),((Input!$J$166+Input!$J$132)*$J$7)-SUM($J784:V784),((Input!$J$166+Input!$J$132)*$J$7)/A24taxstdlife))</f>
        <v>0</v>
      </c>
      <c r="X784" s="161">
        <f>IF(A24taxstdlife="n/a","n/a",IF(X$3&gt;(A24taxstdlife+$E784),((Input!$J$166+Input!$J$132)*$J$7)-SUM($J784:W784),((Input!$J$166+Input!$J$132)*$J$7)/A24taxstdlife))</f>
        <v>0</v>
      </c>
      <c r="Y784" s="161">
        <f>IF(A24taxstdlife="n/a","n/a",IF(Y$3&gt;(A24taxstdlife+$E784),((Input!$J$166+Input!$J$132)*$J$7)-SUM($J784:X784),((Input!$J$166+Input!$J$132)*$J$7)/A24taxstdlife))</f>
        <v>0</v>
      </c>
      <c r="Z784" s="161">
        <f>IF(A24taxstdlife="n/a","n/a",IF(Z$3&gt;(A24taxstdlife+$E784),((Input!$J$166+Input!$J$132)*$J$7)-SUM($J784:Y784),((Input!$J$166+Input!$J$132)*$J$7)/A24taxstdlife))</f>
        <v>0</v>
      </c>
      <c r="AA784" s="161">
        <f>IF(A24taxstdlife="n/a","n/a",IF(AA$3&gt;(A24taxstdlife+$E784),((Input!$J$166+Input!$J$132)*$J$7)-SUM($J784:Z784),((Input!$J$166+Input!$J$132)*$J$7)/A24taxstdlife))</f>
        <v>0</v>
      </c>
      <c r="AB784" s="161">
        <f>IF(A24taxstdlife="n/a","n/a",IF(AB$3&gt;(A24taxstdlife+$E784),((Input!$J$166+Input!$J$132)*$J$7)-SUM($J784:AA784),((Input!$J$166+Input!$J$132)*$J$7)/A24taxstdlife))</f>
        <v>0</v>
      </c>
      <c r="AC784" s="161">
        <f>IF(A24taxstdlife="n/a","n/a",IF(AC$3&gt;(A24taxstdlife+$E784),((Input!$J$166+Input!$J$132)*$J$7)-SUM($J784:AB784),((Input!$J$166+Input!$J$132)*$J$7)/A24taxstdlife))</f>
        <v>0</v>
      </c>
      <c r="AD784" s="161">
        <f>IF(A24taxstdlife="n/a","n/a",IF(AD$3&gt;(A24taxstdlife+$E784),((Input!$J$166+Input!$J$132)*$J$7)-SUM($J784:AC784),((Input!$J$166+Input!$J$132)*$J$7)/A24taxstdlife))</f>
        <v>0</v>
      </c>
      <c r="AE784" s="161">
        <f>IF(A24taxstdlife="n/a","n/a",IF(AE$3&gt;(A24taxstdlife+$E784),((Input!$J$166+Input!$J$132)*$J$7)-SUM($J784:AD784),((Input!$J$166+Input!$J$132)*$J$7)/A24taxstdlife))</f>
        <v>0</v>
      </c>
      <c r="AF784" s="161">
        <f>IF(A24taxstdlife="n/a","n/a",IF(AF$3&gt;(A24taxstdlife+$E784),((Input!$J$166+Input!$J$132)*$J$7)-SUM($J784:AE784),((Input!$J$166+Input!$J$132)*$J$7)/A24taxstdlife))</f>
        <v>0</v>
      </c>
      <c r="AG784" s="161">
        <f>IF(A24taxstdlife="n/a","n/a",IF(AG$3&gt;(A24taxstdlife+$E784),((Input!$J$166+Input!$J$132)*$J$7)-SUM($J784:AF784),((Input!$J$166+Input!$J$132)*$J$7)/A24taxstdlife))</f>
        <v>0</v>
      </c>
      <c r="AH784" s="161">
        <f>IF(A24taxstdlife="n/a","n/a",IF(AH$3&gt;(A24taxstdlife+$E784),((Input!$J$166+Input!$J$132)*$J$7)-SUM($J784:AG784),((Input!$J$166+Input!$J$132)*$J$7)/A24taxstdlife))</f>
        <v>0</v>
      </c>
      <c r="AI784" s="161">
        <f>IF(A24taxstdlife="n/a","n/a",IF(AI$3&gt;(A24taxstdlife+$E784),((Input!$J$166+Input!$J$132)*$J$7)-SUM($J784:AH784),((Input!$J$166+Input!$J$132)*$J$7)/A24taxstdlife))</f>
        <v>0</v>
      </c>
      <c r="AJ784" s="161">
        <f>IF(A24taxstdlife="n/a","n/a",IF(AJ$3&gt;(A24taxstdlife+$E784),((Input!$J$166+Input!$J$132)*$J$7)-SUM($J784:AI784),((Input!$J$166+Input!$J$132)*$J$7)/A24taxstdlife))</f>
        <v>0</v>
      </c>
      <c r="AK784" s="161">
        <f>IF(A24taxstdlife="n/a","n/a",IF(AK$3&gt;(A24taxstdlife+$E784),((Input!$J$166+Input!$J$132)*$J$7)-SUM($J784:AJ784),((Input!$J$166+Input!$J$132)*$J$7)/A24taxstdlife))</f>
        <v>0</v>
      </c>
      <c r="AL784" s="161">
        <f>IF(A24taxstdlife="n/a","n/a",IF(AL$3&gt;(A24taxstdlife+$E784),((Input!$J$166+Input!$J$132)*$J$7)-SUM($J784:AK784),((Input!$J$166+Input!$J$132)*$J$7)/A24taxstdlife))</f>
        <v>0</v>
      </c>
      <c r="AM784" s="161">
        <f>IF(A24taxstdlife="n/a","n/a",IF(AM$3&gt;(A24taxstdlife+$E784),((Input!$J$166+Input!$J$132)*$J$7)-SUM($J784:AL784),((Input!$J$166+Input!$J$132)*$J$7)/A24taxstdlife))</f>
        <v>0</v>
      </c>
      <c r="AN784" s="161">
        <f>IF(A24taxstdlife="n/a","n/a",IF(AN$3&gt;(A24taxstdlife+$E784),((Input!$J$166+Input!$J$132)*$J$7)-SUM($J784:AM784),((Input!$J$166+Input!$J$132)*$J$7)/A24taxstdlife))</f>
        <v>0</v>
      </c>
      <c r="AO784" s="161">
        <f>IF(A24taxstdlife="n/a","n/a",IF(AO$3&gt;(A24taxstdlife+$E784),((Input!$J$166+Input!$J$132)*$J$7)-SUM($J784:AN784),((Input!$J$166+Input!$J$132)*$J$7)/A24taxstdlife))</f>
        <v>0</v>
      </c>
      <c r="AP784" s="161">
        <f>IF(A24taxstdlife="n/a","n/a",IF(AP$3&gt;(A24taxstdlife+$E784),((Input!$J$166+Input!$J$132)*$J$7)-SUM($J784:AO784),((Input!$J$166+Input!$J$132)*$J$7)/A24taxstdlife))</f>
        <v>0</v>
      </c>
      <c r="AQ784" s="161">
        <f>IF(A24taxstdlife="n/a","n/a",IF(AQ$3&gt;(A24taxstdlife+$E784),((Input!$J$166+Input!$J$132)*$J$7)-SUM($J784:AP784),((Input!$J$166+Input!$J$132)*$J$7)/A24taxstdlife))</f>
        <v>0</v>
      </c>
      <c r="AR784" s="161">
        <f>IF(A24taxstdlife="n/a","n/a",IF(AR$3&gt;(A24taxstdlife+$E784),((Input!$J$166+Input!$J$132)*$J$7)-SUM($J784:AQ784),((Input!$J$166+Input!$J$132)*$J$7)/A24taxstdlife))</f>
        <v>0</v>
      </c>
      <c r="AS784" s="161">
        <f>IF(A24taxstdlife="n/a","n/a",IF(AS$3&gt;(A24taxstdlife+$E784),((Input!$J$166+Input!$J$132)*$J$7)-SUM($J784:AR784),((Input!$J$166+Input!$J$132)*$J$7)/A24taxstdlife))</f>
        <v>0</v>
      </c>
      <c r="AT784" s="161">
        <f>IF(A24taxstdlife="n/a","n/a",IF(AT$3&gt;(A24taxstdlife+$E784),((Input!$J$166+Input!$J$132)*$J$7)-SUM($J784:AS784),((Input!$J$166+Input!$J$132)*$J$7)/A24taxstdlife))</f>
        <v>0</v>
      </c>
      <c r="AU784" s="161">
        <f>IF(A24taxstdlife="n/a","n/a",IF(AU$3&gt;(A24taxstdlife+$E784),((Input!$J$166+Input!$J$132)*$J$7)-SUM($J784:AT784),((Input!$J$166+Input!$J$132)*$J$7)/A24taxstdlife))</f>
        <v>0</v>
      </c>
      <c r="AV784" s="161">
        <f>IF(A24taxstdlife="n/a","n/a",IF(AV$3&gt;(A24taxstdlife+$E784),((Input!$J$166+Input!$J$132)*$J$7)-SUM($J784:AU784),((Input!$J$166+Input!$J$132)*$J$7)/A24taxstdlife))</f>
        <v>0</v>
      </c>
      <c r="AW784" s="161">
        <f>IF(A24taxstdlife="n/a","n/a",IF(AW$3&gt;(A24taxstdlife+$E784),((Input!$J$166+Input!$J$132)*$J$7)-SUM($J784:AV784),((Input!$J$166+Input!$J$132)*$J$7)/A24taxstdlife))</f>
        <v>0</v>
      </c>
      <c r="AX784" s="161">
        <f>IF(A24taxstdlife="n/a","n/a",IF(AX$3&gt;(A24taxstdlife+$E784),((Input!$J$166+Input!$J$132)*$J$7)-SUM($J784:AW784),((Input!$J$166+Input!$J$132)*$J$7)/A24taxstdlife))</f>
        <v>0</v>
      </c>
      <c r="AY784" s="161">
        <f>IF(A24taxstdlife="n/a","n/a",IF(AY$3&gt;(A24taxstdlife+$E784),((Input!$J$166+Input!$J$132)*$J$7)-SUM($J784:AX784),((Input!$J$166+Input!$J$132)*$J$7)/A24taxstdlife))</f>
        <v>0</v>
      </c>
      <c r="AZ784" s="161">
        <f>IF(A24taxstdlife="n/a","n/a",IF(AZ$3&gt;(A24taxstdlife+$E784),((Input!$J$166+Input!$J$132)*$J$7)-SUM($J784:AY784),((Input!$J$166+Input!$J$132)*$J$7)/A24taxstdlife))</f>
        <v>0</v>
      </c>
      <c r="BA784" s="161">
        <f>IF(A24taxstdlife="n/a","n/a",IF(BA$3&gt;(A24taxstdlife+$E784),((Input!$J$166+Input!$J$132)*$J$7)-SUM($J784:AZ784),((Input!$J$166+Input!$J$132)*$J$7)/A24taxstdlife))</f>
        <v>0</v>
      </c>
      <c r="BB784" s="161">
        <f>IF(A24taxstdlife="n/a","n/a",IF(BB$3&gt;(A24taxstdlife+$E784),((Input!$J$166+Input!$J$132)*$J$7)-SUM($J784:BA784),((Input!$J$166+Input!$J$132)*$J$7)/A24taxstdlife))</f>
        <v>0</v>
      </c>
      <c r="BC784" s="161">
        <f>IF(A24taxstdlife="n/a","n/a",IF(BC$3&gt;(A24taxstdlife+$E784),((Input!$J$166+Input!$J$132)*$J$7)-SUM($J784:BB784),((Input!$J$166+Input!$J$132)*$J$7)/A24taxstdlife))</f>
        <v>0</v>
      </c>
      <c r="BD784" s="161">
        <f>IF(A24taxstdlife="n/a","n/a",IF(BD$3&gt;(A24taxstdlife+$E784),((Input!$J$166+Input!$J$132)*$J$7)-SUM($J784:BC784),((Input!$J$166+Input!$J$132)*$J$7)/A24taxstdlife))</f>
        <v>0</v>
      </c>
      <c r="BE784" s="161">
        <f>IF(A24taxstdlife="n/a","n/a",IF(BE$3&gt;(A24taxstdlife+$E784),((Input!$J$166+Input!$J$132)*$J$7)-SUM($J784:BD784),((Input!$J$166+Input!$J$132)*$J$7)/A24taxstdlife))</f>
        <v>0</v>
      </c>
      <c r="BF784" s="161">
        <f>IF(A24taxstdlife="n/a","n/a",IF(BF$3&gt;(A24taxstdlife+$E784),((Input!$J$166+Input!$J$132)*$J$7)-SUM($J784:BE784),((Input!$J$166+Input!$J$132)*$J$7)/A24taxstdlife))</f>
        <v>0</v>
      </c>
      <c r="BG784" s="161">
        <f>IF(A24taxstdlife="n/a","n/a",IF(BG$3&gt;(A24taxstdlife+$E784),((Input!$J$166+Input!$J$132)*$J$7)-SUM($J784:BF784),((Input!$J$166+Input!$J$132)*$J$7)/A24taxstdlife))</f>
        <v>0</v>
      </c>
      <c r="BH784" s="161">
        <f>IF(A24taxstdlife="n/a","n/a",IF(BH$3&gt;(A24taxstdlife+$E784),((Input!$J$166+Input!$J$132)*$J$7)-SUM($J784:BG784),((Input!$J$166+Input!$J$132)*$J$7)/A24taxstdlife))</f>
        <v>0</v>
      </c>
      <c r="BI784" s="161">
        <f>IF(A24taxstdlife="n/a","n/a",IF(BI$3&gt;(A24taxstdlife+$E784),((Input!$J$166+Input!$J$132)*$J$7)-SUM($J784:BH784),((Input!$J$166+Input!$J$132)*$J$7)/A24taxstdlife))</f>
        <v>0</v>
      </c>
      <c r="BJ784" s="19"/>
      <c r="BK784" s="19"/>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s="5" customFormat="1" hidden="1" outlineLevel="2" x14ac:dyDescent="0.2">
      <c r="A785" s="19"/>
      <c r="B785" s="19"/>
      <c r="C785" s="35"/>
      <c r="D785" s="469"/>
      <c r="E785" s="281">
        <v>5</v>
      </c>
      <c r="F785" s="37"/>
      <c r="G785" s="305"/>
      <c r="H785" s="307"/>
      <c r="I785" s="307"/>
      <c r="J785" s="307"/>
      <c r="K785" s="306"/>
      <c r="L785" s="161">
        <f>IF(A24taxstdlife="n/a","n/a",IF(L$3&gt;(A24taxstdlife+$E785),((Input!$K$166+Input!$K$132)*$K$7)-SUM($K785:K785),((Input!$K$166+Input!$K$132)*$K$7)/A24taxstdlife))</f>
        <v>0</v>
      </c>
      <c r="M785" s="161">
        <f>IF(A24taxstdlife="n/a","n/a",IF(M$3&gt;(A24taxstdlife+$E785),((Input!$K$166+Input!$K$132)*$K$7)-SUM($K785:L785),((Input!$K$166+Input!$K$132)*$K$7)/A24taxstdlife))</f>
        <v>0</v>
      </c>
      <c r="N785" s="161">
        <f>IF(A24taxstdlife="n/a","n/a",IF(N$3&gt;(A24taxstdlife+$E785),((Input!$K$166+Input!$K$132)*$K$7)-SUM($K785:M785),((Input!$K$166+Input!$K$132)*$K$7)/A24taxstdlife))</f>
        <v>0</v>
      </c>
      <c r="O785" s="161">
        <f>IF(A24taxstdlife="n/a","n/a",IF(O$3&gt;(A24taxstdlife+$E785),((Input!$K$166+Input!$K$132)*$K$7)-SUM($K785:N785),((Input!$K$166+Input!$K$132)*$K$7)/A24taxstdlife))</f>
        <v>0</v>
      </c>
      <c r="P785" s="161">
        <f>IF(A24taxstdlife="n/a","n/a",IF(P$3&gt;(A24taxstdlife+$E785),((Input!$K$166+Input!$K$132)*$K$7)-SUM($K785:O785),((Input!$K$166+Input!$K$132)*$K$7)/A24taxstdlife))</f>
        <v>0</v>
      </c>
      <c r="Q785" s="161">
        <f>IF(A24taxstdlife="n/a","n/a",IF(Q$3&gt;(A24taxstdlife+$E785),((Input!$K$166+Input!$K$132)*$K$7)-SUM($K785:P785),((Input!$K$166+Input!$K$132)*$K$7)/A24taxstdlife))</f>
        <v>0</v>
      </c>
      <c r="R785" s="161">
        <f>IF(A24taxstdlife="n/a","n/a",IF(R$3&gt;(A24taxstdlife+$E785),((Input!$K$166+Input!$K$132)*$K$7)-SUM($K785:Q785),((Input!$K$166+Input!$K$132)*$K$7)/A24taxstdlife))</f>
        <v>0</v>
      </c>
      <c r="S785" s="161">
        <f>IF(A24taxstdlife="n/a","n/a",IF(S$3&gt;(A24taxstdlife+$E785),((Input!$K$166+Input!$K$132)*$K$7)-SUM($K785:R785),((Input!$K$166+Input!$K$132)*$K$7)/A24taxstdlife))</f>
        <v>0</v>
      </c>
      <c r="T785" s="161">
        <f>IF(A24taxstdlife="n/a","n/a",IF(T$3&gt;(A24taxstdlife+$E785),((Input!$K$166+Input!$K$132)*$K$7)-SUM($K785:S785),((Input!$K$166+Input!$K$132)*$K$7)/A24taxstdlife))</f>
        <v>0</v>
      </c>
      <c r="U785" s="161">
        <f>IF(A24taxstdlife="n/a","n/a",IF(U$3&gt;(A24taxstdlife+$E785),((Input!$K$166+Input!$K$132)*$K$7)-SUM($K785:T785),((Input!$K$166+Input!$K$132)*$K$7)/A24taxstdlife))</f>
        <v>0</v>
      </c>
      <c r="V785" s="161">
        <f>IF(A24taxstdlife="n/a","n/a",IF(V$3&gt;(A24taxstdlife+$E785),((Input!$K$166+Input!$K$132)*$K$7)-SUM($K785:U785),((Input!$K$166+Input!$K$132)*$K$7)/A24taxstdlife))</f>
        <v>0</v>
      </c>
      <c r="W785" s="161">
        <f>IF(A24taxstdlife="n/a","n/a",IF(W$3&gt;(A24taxstdlife+$E785),((Input!$K$166+Input!$K$132)*$K$7)-SUM($K785:V785),((Input!$K$166+Input!$K$132)*$K$7)/A24taxstdlife))</f>
        <v>0</v>
      </c>
      <c r="X785" s="161">
        <f>IF(A24taxstdlife="n/a","n/a",IF(X$3&gt;(A24taxstdlife+$E785),((Input!$K$166+Input!$K$132)*$K$7)-SUM($K785:W785),((Input!$K$166+Input!$K$132)*$K$7)/A24taxstdlife))</f>
        <v>0</v>
      </c>
      <c r="Y785" s="161">
        <f>IF(A24taxstdlife="n/a","n/a",IF(Y$3&gt;(A24taxstdlife+$E785),((Input!$K$166+Input!$K$132)*$K$7)-SUM($K785:X785),((Input!$K$166+Input!$K$132)*$K$7)/A24taxstdlife))</f>
        <v>0</v>
      </c>
      <c r="Z785" s="161">
        <f>IF(A24taxstdlife="n/a","n/a",IF(Z$3&gt;(A24taxstdlife+$E785),((Input!$K$166+Input!$K$132)*$K$7)-SUM($K785:Y785),((Input!$K$166+Input!$K$132)*$K$7)/A24taxstdlife))</f>
        <v>0</v>
      </c>
      <c r="AA785" s="161">
        <f>IF(A24taxstdlife="n/a","n/a",IF(AA$3&gt;(A24taxstdlife+$E785),((Input!$K$166+Input!$K$132)*$K$7)-SUM($K785:Z785),((Input!$K$166+Input!$K$132)*$K$7)/A24taxstdlife))</f>
        <v>0</v>
      </c>
      <c r="AB785" s="161">
        <f>IF(A24taxstdlife="n/a","n/a",IF(AB$3&gt;(A24taxstdlife+$E785),((Input!$K$166+Input!$K$132)*$K$7)-SUM($K785:AA785),((Input!$K$166+Input!$K$132)*$K$7)/A24taxstdlife))</f>
        <v>0</v>
      </c>
      <c r="AC785" s="161">
        <f>IF(A24taxstdlife="n/a","n/a",IF(AC$3&gt;(A24taxstdlife+$E785),((Input!$K$166+Input!$K$132)*$K$7)-SUM($K785:AB785),((Input!$K$166+Input!$K$132)*$K$7)/A24taxstdlife))</f>
        <v>0</v>
      </c>
      <c r="AD785" s="161">
        <f>IF(A24taxstdlife="n/a","n/a",IF(AD$3&gt;(A24taxstdlife+$E785),((Input!$K$166+Input!$K$132)*$K$7)-SUM($K785:AC785),((Input!$K$166+Input!$K$132)*$K$7)/A24taxstdlife))</f>
        <v>0</v>
      </c>
      <c r="AE785" s="161">
        <f>IF(A24taxstdlife="n/a","n/a",IF(AE$3&gt;(A24taxstdlife+$E785),((Input!$K$166+Input!$K$132)*$K$7)-SUM($K785:AD785),((Input!$K$166+Input!$K$132)*$K$7)/A24taxstdlife))</f>
        <v>0</v>
      </c>
      <c r="AF785" s="161">
        <f>IF(A24taxstdlife="n/a","n/a",IF(AF$3&gt;(A24taxstdlife+$E785),((Input!$K$166+Input!$K$132)*$K$7)-SUM($K785:AE785),((Input!$K$166+Input!$K$132)*$K$7)/A24taxstdlife))</f>
        <v>0</v>
      </c>
      <c r="AG785" s="161">
        <f>IF(A24taxstdlife="n/a","n/a",IF(AG$3&gt;(A24taxstdlife+$E785),((Input!$K$166+Input!$K$132)*$K$7)-SUM($K785:AF785),((Input!$K$166+Input!$K$132)*$K$7)/A24taxstdlife))</f>
        <v>0</v>
      </c>
      <c r="AH785" s="161">
        <f>IF(A24taxstdlife="n/a","n/a",IF(AH$3&gt;(A24taxstdlife+$E785),((Input!$K$166+Input!$K$132)*$K$7)-SUM($K785:AG785),((Input!$K$166+Input!$K$132)*$K$7)/A24taxstdlife))</f>
        <v>0</v>
      </c>
      <c r="AI785" s="161">
        <f>IF(A24taxstdlife="n/a","n/a",IF(AI$3&gt;(A24taxstdlife+$E785),((Input!$K$166+Input!$K$132)*$K$7)-SUM($K785:AH785),((Input!$K$166+Input!$K$132)*$K$7)/A24taxstdlife))</f>
        <v>0</v>
      </c>
      <c r="AJ785" s="161">
        <f>IF(A24taxstdlife="n/a","n/a",IF(AJ$3&gt;(A24taxstdlife+$E785),((Input!$K$166+Input!$K$132)*$K$7)-SUM($K785:AI785),((Input!$K$166+Input!$K$132)*$K$7)/A24taxstdlife))</f>
        <v>0</v>
      </c>
      <c r="AK785" s="161">
        <f>IF(A24taxstdlife="n/a","n/a",IF(AK$3&gt;(A24taxstdlife+$E785),((Input!$K$166+Input!$K$132)*$K$7)-SUM($K785:AJ785),((Input!$K$166+Input!$K$132)*$K$7)/A24taxstdlife))</f>
        <v>0</v>
      </c>
      <c r="AL785" s="161">
        <f>IF(A24taxstdlife="n/a","n/a",IF(AL$3&gt;(A24taxstdlife+$E785),((Input!$K$166+Input!$K$132)*$K$7)-SUM($K785:AK785),((Input!$K$166+Input!$K$132)*$K$7)/A24taxstdlife))</f>
        <v>0</v>
      </c>
      <c r="AM785" s="161">
        <f>IF(A24taxstdlife="n/a","n/a",IF(AM$3&gt;(A24taxstdlife+$E785),((Input!$K$166+Input!$K$132)*$K$7)-SUM($K785:AL785),((Input!$K$166+Input!$K$132)*$K$7)/A24taxstdlife))</f>
        <v>0</v>
      </c>
      <c r="AN785" s="161">
        <f>IF(A24taxstdlife="n/a","n/a",IF(AN$3&gt;(A24taxstdlife+$E785),((Input!$K$166+Input!$K$132)*$K$7)-SUM($K785:AM785),((Input!$K$166+Input!$K$132)*$K$7)/A24taxstdlife))</f>
        <v>0</v>
      </c>
      <c r="AO785" s="161">
        <f>IF(A24taxstdlife="n/a","n/a",IF(AO$3&gt;(A24taxstdlife+$E785),((Input!$K$166+Input!$K$132)*$K$7)-SUM($K785:AN785),((Input!$K$166+Input!$K$132)*$K$7)/A24taxstdlife))</f>
        <v>0</v>
      </c>
      <c r="AP785" s="161">
        <f>IF(A24taxstdlife="n/a","n/a",IF(AP$3&gt;(A24taxstdlife+$E785),((Input!$K$166+Input!$K$132)*$K$7)-SUM($K785:AO785),((Input!$K$166+Input!$K$132)*$K$7)/A24taxstdlife))</f>
        <v>0</v>
      </c>
      <c r="AQ785" s="161">
        <f>IF(A24taxstdlife="n/a","n/a",IF(AQ$3&gt;(A24taxstdlife+$E785),((Input!$K$166+Input!$K$132)*$K$7)-SUM($K785:AP785),((Input!$K$166+Input!$K$132)*$K$7)/A24taxstdlife))</f>
        <v>0</v>
      </c>
      <c r="AR785" s="161">
        <f>IF(A24taxstdlife="n/a","n/a",IF(AR$3&gt;(A24taxstdlife+$E785),((Input!$K$166+Input!$K$132)*$K$7)-SUM($K785:AQ785),((Input!$K$166+Input!$K$132)*$K$7)/A24taxstdlife))</f>
        <v>0</v>
      </c>
      <c r="AS785" s="161">
        <f>IF(A24taxstdlife="n/a","n/a",IF(AS$3&gt;(A24taxstdlife+$E785),((Input!$K$166+Input!$K$132)*$K$7)-SUM($K785:AR785),((Input!$K$166+Input!$K$132)*$K$7)/A24taxstdlife))</f>
        <v>0</v>
      </c>
      <c r="AT785" s="161">
        <f>IF(A24taxstdlife="n/a","n/a",IF(AT$3&gt;(A24taxstdlife+$E785),((Input!$K$166+Input!$K$132)*$K$7)-SUM($K785:AS785),((Input!$K$166+Input!$K$132)*$K$7)/A24taxstdlife))</f>
        <v>0</v>
      </c>
      <c r="AU785" s="161">
        <f>IF(A24taxstdlife="n/a","n/a",IF(AU$3&gt;(A24taxstdlife+$E785),((Input!$K$166+Input!$K$132)*$K$7)-SUM($K785:AT785),((Input!$K$166+Input!$K$132)*$K$7)/A24taxstdlife))</f>
        <v>0</v>
      </c>
      <c r="AV785" s="161">
        <f>IF(A24taxstdlife="n/a","n/a",IF(AV$3&gt;(A24taxstdlife+$E785),((Input!$K$166+Input!$K$132)*$K$7)-SUM($K785:AU785),((Input!$K$166+Input!$K$132)*$K$7)/A24taxstdlife))</f>
        <v>0</v>
      </c>
      <c r="AW785" s="161">
        <f>IF(A24taxstdlife="n/a","n/a",IF(AW$3&gt;(A24taxstdlife+$E785),((Input!$K$166+Input!$K$132)*$K$7)-SUM($K785:AV785),((Input!$K$166+Input!$K$132)*$K$7)/A24taxstdlife))</f>
        <v>0</v>
      </c>
      <c r="AX785" s="161">
        <f>IF(A24taxstdlife="n/a","n/a",IF(AX$3&gt;(A24taxstdlife+$E785),((Input!$K$166+Input!$K$132)*$K$7)-SUM($K785:AW785),((Input!$K$166+Input!$K$132)*$K$7)/A24taxstdlife))</f>
        <v>0</v>
      </c>
      <c r="AY785" s="161">
        <f>IF(A24taxstdlife="n/a","n/a",IF(AY$3&gt;(A24taxstdlife+$E785),((Input!$K$166+Input!$K$132)*$K$7)-SUM($K785:AX785),((Input!$K$166+Input!$K$132)*$K$7)/A24taxstdlife))</f>
        <v>0</v>
      </c>
      <c r="AZ785" s="161">
        <f>IF(A24taxstdlife="n/a","n/a",IF(AZ$3&gt;(A24taxstdlife+$E785),((Input!$K$166+Input!$K$132)*$K$7)-SUM($K785:AY785),((Input!$K$166+Input!$K$132)*$K$7)/A24taxstdlife))</f>
        <v>0</v>
      </c>
      <c r="BA785" s="161">
        <f>IF(A24taxstdlife="n/a","n/a",IF(BA$3&gt;(A24taxstdlife+$E785),((Input!$K$166+Input!$K$132)*$K$7)-SUM($K785:AZ785),((Input!$K$166+Input!$K$132)*$K$7)/A24taxstdlife))</f>
        <v>0</v>
      </c>
      <c r="BB785" s="161">
        <f>IF(A24taxstdlife="n/a","n/a",IF(BB$3&gt;(A24taxstdlife+$E785),((Input!$K$166+Input!$K$132)*$K$7)-SUM($K785:BA785),((Input!$K$166+Input!$K$132)*$K$7)/A24taxstdlife))</f>
        <v>0</v>
      </c>
      <c r="BC785" s="161">
        <f>IF(A24taxstdlife="n/a","n/a",IF(BC$3&gt;(A24taxstdlife+$E785),((Input!$K$166+Input!$K$132)*$K$7)-SUM($K785:BB785),((Input!$K$166+Input!$K$132)*$K$7)/A24taxstdlife))</f>
        <v>0</v>
      </c>
      <c r="BD785" s="161">
        <f>IF(A24taxstdlife="n/a","n/a",IF(BD$3&gt;(A24taxstdlife+$E785),((Input!$K$166+Input!$K$132)*$K$7)-SUM($K785:BC785),((Input!$K$166+Input!$K$132)*$K$7)/A24taxstdlife))</f>
        <v>0</v>
      </c>
      <c r="BE785" s="161">
        <f>IF(A24taxstdlife="n/a","n/a",IF(BE$3&gt;(A24taxstdlife+$E785),((Input!$K$166+Input!$K$132)*$K$7)-SUM($K785:BD785),((Input!$K$166+Input!$K$132)*$K$7)/A24taxstdlife))</f>
        <v>0</v>
      </c>
      <c r="BF785" s="161">
        <f>IF(A24taxstdlife="n/a","n/a",IF(BF$3&gt;(A24taxstdlife+$E785),((Input!$K$166+Input!$K$132)*$K$7)-SUM($K785:BE785),((Input!$K$166+Input!$K$132)*$K$7)/A24taxstdlife))</f>
        <v>0</v>
      </c>
      <c r="BG785" s="161">
        <f>IF(A24taxstdlife="n/a","n/a",IF(BG$3&gt;(A24taxstdlife+$E785),((Input!$K$166+Input!$K$132)*$K$7)-SUM($K785:BF785),((Input!$K$166+Input!$K$132)*$K$7)/A24taxstdlife))</f>
        <v>0</v>
      </c>
      <c r="BH785" s="161">
        <f>IF(A24taxstdlife="n/a","n/a",IF(BH$3&gt;(A24taxstdlife+$E785),((Input!$K$166+Input!$K$132)*$K$7)-SUM($K785:BG785),((Input!$K$166+Input!$K$132)*$K$7)/A24taxstdlife))</f>
        <v>0</v>
      </c>
      <c r="BI785" s="161">
        <f>IF(A24taxstdlife="n/a","n/a",IF(BI$3&gt;(A24taxstdlife+$E785),((Input!$K$166+Input!$K$132)*$K$7)-SUM($K785:BH785),((Input!$K$166+Input!$K$132)*$K$7)/A24taxstdlife))</f>
        <v>0</v>
      </c>
      <c r="BJ785" s="19"/>
      <c r="BK785" s="19"/>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s="5" customFormat="1" hidden="1" outlineLevel="2" x14ac:dyDescent="0.2">
      <c r="A786" s="19"/>
      <c r="B786" s="19"/>
      <c r="C786" s="35"/>
      <c r="D786" s="469"/>
      <c r="E786" s="281">
        <v>6</v>
      </c>
      <c r="F786" s="37"/>
      <c r="G786" s="305"/>
      <c r="H786" s="307"/>
      <c r="I786" s="307"/>
      <c r="J786" s="307"/>
      <c r="K786" s="307"/>
      <c r="L786" s="306"/>
      <c r="M786" s="161">
        <f>IF(A24taxstdlife="n/a","n/a",IF(M$3&gt;(A24taxstdlife+$E786),((Input!$L$166+Input!$L$132)*$L$7)-SUM($L786:L786),((Input!$L$166+Input!$L$132)*$L$7)/A24taxstdlife))</f>
        <v>0</v>
      </c>
      <c r="N786" s="161">
        <f>IF(A24taxstdlife="n/a","n/a",IF(N$3&gt;(A24taxstdlife+$E786),((Input!$L$166+Input!$L$132)*$L$7)-SUM($L786:M786),((Input!$L$166+Input!$L$132)*$L$7)/A24taxstdlife))</f>
        <v>0</v>
      </c>
      <c r="O786" s="161">
        <f>IF(A24taxstdlife="n/a","n/a",IF(O$3&gt;(A24taxstdlife+$E786),((Input!$L$166+Input!$L$132)*$L$7)-SUM($L786:N786),((Input!$L$166+Input!$L$132)*$L$7)/A24taxstdlife))</f>
        <v>0</v>
      </c>
      <c r="P786" s="161">
        <f>IF(A24taxstdlife="n/a","n/a",IF(P$3&gt;(A24taxstdlife+$E786),((Input!$L$166+Input!$L$132)*$L$7)-SUM($L786:O786),((Input!$L$166+Input!$L$132)*$L$7)/A24taxstdlife))</f>
        <v>0</v>
      </c>
      <c r="Q786" s="161">
        <f>IF(A24taxstdlife="n/a","n/a",IF(Q$3&gt;(A24taxstdlife+$E786),((Input!$L$166+Input!$L$132)*$L$7)-SUM($L786:P786),((Input!$L$166+Input!$L$132)*$L$7)/A24taxstdlife))</f>
        <v>0</v>
      </c>
      <c r="R786" s="161">
        <f>IF(A24taxstdlife="n/a","n/a",IF(R$3&gt;(A24taxstdlife+$E786),((Input!$L$166+Input!$L$132)*$L$7)-SUM($L786:Q786),((Input!$L$166+Input!$L$132)*$L$7)/A24taxstdlife))</f>
        <v>0</v>
      </c>
      <c r="S786" s="161">
        <f>IF(A24taxstdlife="n/a","n/a",IF(S$3&gt;(A24taxstdlife+$E786),((Input!$L$166+Input!$L$132)*$L$7)-SUM($L786:R786),((Input!$L$166+Input!$L$132)*$L$7)/A24taxstdlife))</f>
        <v>0</v>
      </c>
      <c r="T786" s="161">
        <f>IF(A24taxstdlife="n/a","n/a",IF(T$3&gt;(A24taxstdlife+$E786),((Input!$L$166+Input!$L$132)*$L$7)-SUM($L786:S786),((Input!$L$166+Input!$L$132)*$L$7)/A24taxstdlife))</f>
        <v>0</v>
      </c>
      <c r="U786" s="161">
        <f>IF(A24taxstdlife="n/a","n/a",IF(U$3&gt;(A24taxstdlife+$E786),((Input!$L$166+Input!$L$132)*$L$7)-SUM($L786:T786),((Input!$L$166+Input!$L$132)*$L$7)/A24taxstdlife))</f>
        <v>0</v>
      </c>
      <c r="V786" s="161">
        <f>IF(A24taxstdlife="n/a","n/a",IF(V$3&gt;(A24taxstdlife+$E786),((Input!$L$166+Input!$L$132)*$L$7)-SUM($L786:U786),((Input!$L$166+Input!$L$132)*$L$7)/A24taxstdlife))</f>
        <v>0</v>
      </c>
      <c r="W786" s="161">
        <f>IF(A24taxstdlife="n/a","n/a",IF(W$3&gt;(A24taxstdlife+$E786),((Input!$L$166+Input!$L$132)*$L$7)-SUM($L786:V786),((Input!$L$166+Input!$L$132)*$L$7)/A24taxstdlife))</f>
        <v>0</v>
      </c>
      <c r="X786" s="161">
        <f>IF(A24taxstdlife="n/a","n/a",IF(X$3&gt;(A24taxstdlife+$E786),((Input!$L$166+Input!$L$132)*$L$7)-SUM($L786:W786),((Input!$L$166+Input!$L$132)*$L$7)/A24taxstdlife))</f>
        <v>0</v>
      </c>
      <c r="Y786" s="161">
        <f>IF(A24taxstdlife="n/a","n/a",IF(Y$3&gt;(A24taxstdlife+$E786),((Input!$L$166+Input!$L$132)*$L$7)-SUM($L786:X786),((Input!$L$166+Input!$L$132)*$L$7)/A24taxstdlife))</f>
        <v>0</v>
      </c>
      <c r="Z786" s="161">
        <f>IF(A24taxstdlife="n/a","n/a",IF(Z$3&gt;(A24taxstdlife+$E786),((Input!$L$166+Input!$L$132)*$L$7)-SUM($L786:Y786),((Input!$L$166+Input!$L$132)*$L$7)/A24taxstdlife))</f>
        <v>0</v>
      </c>
      <c r="AA786" s="161">
        <f>IF(A24taxstdlife="n/a","n/a",IF(AA$3&gt;(A24taxstdlife+$E786),((Input!$L$166+Input!$L$132)*$L$7)-SUM($L786:Z786),((Input!$L$166+Input!$L$132)*$L$7)/A24taxstdlife))</f>
        <v>0</v>
      </c>
      <c r="AB786" s="161">
        <f>IF(A24taxstdlife="n/a","n/a",IF(AB$3&gt;(A24taxstdlife+$E786),((Input!$L$166+Input!$L$132)*$L$7)-SUM($L786:AA786),((Input!$L$166+Input!$L$132)*$L$7)/A24taxstdlife))</f>
        <v>0</v>
      </c>
      <c r="AC786" s="161">
        <f>IF(A24taxstdlife="n/a","n/a",IF(AC$3&gt;(A24taxstdlife+$E786),((Input!$L$166+Input!$L$132)*$L$7)-SUM($L786:AB786),((Input!$L$166+Input!$L$132)*$L$7)/A24taxstdlife))</f>
        <v>0</v>
      </c>
      <c r="AD786" s="161">
        <f>IF(A24taxstdlife="n/a","n/a",IF(AD$3&gt;(A24taxstdlife+$E786),((Input!$L$166+Input!$L$132)*$L$7)-SUM($L786:AC786),((Input!$L$166+Input!$L$132)*$L$7)/A24taxstdlife))</f>
        <v>0</v>
      </c>
      <c r="AE786" s="161">
        <f>IF(A24taxstdlife="n/a","n/a",IF(AE$3&gt;(A24taxstdlife+$E786),((Input!$L$166+Input!$L$132)*$L$7)-SUM($L786:AD786),((Input!$L$166+Input!$L$132)*$L$7)/A24taxstdlife))</f>
        <v>0</v>
      </c>
      <c r="AF786" s="161">
        <f>IF(A24taxstdlife="n/a","n/a",IF(AF$3&gt;(A24taxstdlife+$E786),((Input!$L$166+Input!$L$132)*$L$7)-SUM($L786:AE786),((Input!$L$166+Input!$L$132)*$L$7)/A24taxstdlife))</f>
        <v>0</v>
      </c>
      <c r="AG786" s="161">
        <f>IF(A24taxstdlife="n/a","n/a",IF(AG$3&gt;(A24taxstdlife+$E786),((Input!$L$166+Input!$L$132)*$L$7)-SUM($L786:AF786),((Input!$L$166+Input!$L$132)*$L$7)/A24taxstdlife))</f>
        <v>0</v>
      </c>
      <c r="AH786" s="161">
        <f>IF(A24taxstdlife="n/a","n/a",IF(AH$3&gt;(A24taxstdlife+$E786),((Input!$L$166+Input!$L$132)*$L$7)-SUM($L786:AG786),((Input!$L$166+Input!$L$132)*$L$7)/A24taxstdlife))</f>
        <v>0</v>
      </c>
      <c r="AI786" s="161">
        <f>IF(A24taxstdlife="n/a","n/a",IF(AI$3&gt;(A24taxstdlife+$E786),((Input!$L$166+Input!$L$132)*$L$7)-SUM($L786:AH786),((Input!$L$166+Input!$L$132)*$L$7)/A24taxstdlife))</f>
        <v>0</v>
      </c>
      <c r="AJ786" s="161">
        <f>IF(A24taxstdlife="n/a","n/a",IF(AJ$3&gt;(A24taxstdlife+$E786),((Input!$L$166+Input!$L$132)*$L$7)-SUM($L786:AI786),((Input!$L$166+Input!$L$132)*$L$7)/A24taxstdlife))</f>
        <v>0</v>
      </c>
      <c r="AK786" s="161">
        <f>IF(A24taxstdlife="n/a","n/a",IF(AK$3&gt;(A24taxstdlife+$E786),((Input!$L$166+Input!$L$132)*$L$7)-SUM($L786:AJ786),((Input!$L$166+Input!$L$132)*$L$7)/A24taxstdlife))</f>
        <v>0</v>
      </c>
      <c r="AL786" s="161">
        <f>IF(A24taxstdlife="n/a","n/a",IF(AL$3&gt;(A24taxstdlife+$E786),((Input!$L$166+Input!$L$132)*$L$7)-SUM($L786:AK786),((Input!$L$166+Input!$L$132)*$L$7)/A24taxstdlife))</f>
        <v>0</v>
      </c>
      <c r="AM786" s="161">
        <f>IF(A24taxstdlife="n/a","n/a",IF(AM$3&gt;(A24taxstdlife+$E786),((Input!$L$166+Input!$L$132)*$L$7)-SUM($L786:AL786),((Input!$L$166+Input!$L$132)*$L$7)/A24taxstdlife))</f>
        <v>0</v>
      </c>
      <c r="AN786" s="161">
        <f>IF(A24taxstdlife="n/a","n/a",IF(AN$3&gt;(A24taxstdlife+$E786),((Input!$L$166+Input!$L$132)*$L$7)-SUM($L786:AM786),((Input!$L$166+Input!$L$132)*$L$7)/A24taxstdlife))</f>
        <v>0</v>
      </c>
      <c r="AO786" s="161">
        <f>IF(A24taxstdlife="n/a","n/a",IF(AO$3&gt;(A24taxstdlife+$E786),((Input!$L$166+Input!$L$132)*$L$7)-SUM($L786:AN786),((Input!$L$166+Input!$L$132)*$L$7)/A24taxstdlife))</f>
        <v>0</v>
      </c>
      <c r="AP786" s="161">
        <f>IF(A24taxstdlife="n/a","n/a",IF(AP$3&gt;(A24taxstdlife+$E786),((Input!$L$166+Input!$L$132)*$L$7)-SUM($L786:AO786),((Input!$L$166+Input!$L$132)*$L$7)/A24taxstdlife))</f>
        <v>0</v>
      </c>
      <c r="AQ786" s="161">
        <f>IF(A24taxstdlife="n/a","n/a",IF(AQ$3&gt;(A24taxstdlife+$E786),((Input!$L$166+Input!$L$132)*$L$7)-SUM($L786:AP786),((Input!$L$166+Input!$L$132)*$L$7)/A24taxstdlife))</f>
        <v>0</v>
      </c>
      <c r="AR786" s="161">
        <f>IF(A24taxstdlife="n/a","n/a",IF(AR$3&gt;(A24taxstdlife+$E786),((Input!$L$166+Input!$L$132)*$L$7)-SUM($L786:AQ786),((Input!$L$166+Input!$L$132)*$L$7)/A24taxstdlife))</f>
        <v>0</v>
      </c>
      <c r="AS786" s="161">
        <f>IF(A24taxstdlife="n/a","n/a",IF(AS$3&gt;(A24taxstdlife+$E786),((Input!$L$166+Input!$L$132)*$L$7)-SUM($L786:AR786),((Input!$L$166+Input!$L$132)*$L$7)/A24taxstdlife))</f>
        <v>0</v>
      </c>
      <c r="AT786" s="161">
        <f>IF(A24taxstdlife="n/a","n/a",IF(AT$3&gt;(A24taxstdlife+$E786),((Input!$L$166+Input!$L$132)*$L$7)-SUM($L786:AS786),((Input!$L$166+Input!$L$132)*$L$7)/A24taxstdlife))</f>
        <v>0</v>
      </c>
      <c r="AU786" s="161">
        <f>IF(A24taxstdlife="n/a","n/a",IF(AU$3&gt;(A24taxstdlife+$E786),((Input!$L$166+Input!$L$132)*$L$7)-SUM($L786:AT786),((Input!$L$166+Input!$L$132)*$L$7)/A24taxstdlife))</f>
        <v>0</v>
      </c>
      <c r="AV786" s="161">
        <f>IF(A24taxstdlife="n/a","n/a",IF(AV$3&gt;(A24taxstdlife+$E786),((Input!$L$166+Input!$L$132)*$L$7)-SUM($L786:AU786),((Input!$L$166+Input!$L$132)*$L$7)/A24taxstdlife))</f>
        <v>0</v>
      </c>
      <c r="AW786" s="161">
        <f>IF(A24taxstdlife="n/a","n/a",IF(AW$3&gt;(A24taxstdlife+$E786),((Input!$L$166+Input!$L$132)*$L$7)-SUM($L786:AV786),((Input!$L$166+Input!$L$132)*$L$7)/A24taxstdlife))</f>
        <v>0</v>
      </c>
      <c r="AX786" s="161">
        <f>IF(A24taxstdlife="n/a","n/a",IF(AX$3&gt;(A24taxstdlife+$E786),((Input!$L$166+Input!$L$132)*$L$7)-SUM($L786:AW786),((Input!$L$166+Input!$L$132)*$L$7)/A24taxstdlife))</f>
        <v>0</v>
      </c>
      <c r="AY786" s="161">
        <f>IF(A24taxstdlife="n/a","n/a",IF(AY$3&gt;(A24taxstdlife+$E786),((Input!$L$166+Input!$L$132)*$L$7)-SUM($L786:AX786),((Input!$L$166+Input!$L$132)*$L$7)/A24taxstdlife))</f>
        <v>0</v>
      </c>
      <c r="AZ786" s="161">
        <f>IF(A24taxstdlife="n/a","n/a",IF(AZ$3&gt;(A24taxstdlife+$E786),((Input!$L$166+Input!$L$132)*$L$7)-SUM($L786:AY786),((Input!$L$166+Input!$L$132)*$L$7)/A24taxstdlife))</f>
        <v>0</v>
      </c>
      <c r="BA786" s="161">
        <f>IF(A24taxstdlife="n/a","n/a",IF(BA$3&gt;(A24taxstdlife+$E786),((Input!$L$166+Input!$L$132)*$L$7)-SUM($L786:AZ786),((Input!$L$166+Input!$L$132)*$L$7)/A24taxstdlife))</f>
        <v>0</v>
      </c>
      <c r="BB786" s="161">
        <f>IF(A24taxstdlife="n/a","n/a",IF(BB$3&gt;(A24taxstdlife+$E786),((Input!$L$166+Input!$L$132)*$L$7)-SUM($L786:BA786),((Input!$L$166+Input!$L$132)*$L$7)/A24taxstdlife))</f>
        <v>0</v>
      </c>
      <c r="BC786" s="161">
        <f>IF(A24taxstdlife="n/a","n/a",IF(BC$3&gt;(A24taxstdlife+$E786),((Input!$L$166+Input!$L$132)*$L$7)-SUM($L786:BB786),((Input!$L$166+Input!$L$132)*$L$7)/A24taxstdlife))</f>
        <v>0</v>
      </c>
      <c r="BD786" s="161">
        <f>IF(A24taxstdlife="n/a","n/a",IF(BD$3&gt;(A24taxstdlife+$E786),((Input!$L$166+Input!$L$132)*$L$7)-SUM($L786:BC786),((Input!$L$166+Input!$L$132)*$L$7)/A24taxstdlife))</f>
        <v>0</v>
      </c>
      <c r="BE786" s="161">
        <f>IF(A24taxstdlife="n/a","n/a",IF(BE$3&gt;(A24taxstdlife+$E786),((Input!$L$166+Input!$L$132)*$L$7)-SUM($L786:BD786),((Input!$L$166+Input!$L$132)*$L$7)/A24taxstdlife))</f>
        <v>0</v>
      </c>
      <c r="BF786" s="161">
        <f>IF(A24taxstdlife="n/a","n/a",IF(BF$3&gt;(A24taxstdlife+$E786),((Input!$L$166+Input!$L$132)*$L$7)-SUM($L786:BE786),((Input!$L$166+Input!$L$132)*$L$7)/A24taxstdlife))</f>
        <v>0</v>
      </c>
      <c r="BG786" s="161">
        <f>IF(A24taxstdlife="n/a","n/a",IF(BG$3&gt;(A24taxstdlife+$E786),((Input!$L$166+Input!$L$132)*$L$7)-SUM($L786:BF786),((Input!$L$166+Input!$L$132)*$L$7)/A24taxstdlife))</f>
        <v>0</v>
      </c>
      <c r="BH786" s="161">
        <f>IF(A24taxstdlife="n/a","n/a",IF(BH$3&gt;(A24taxstdlife+$E786),((Input!$L$166+Input!$L$132)*$L$7)-SUM($L786:BG786),((Input!$L$166+Input!$L$132)*$L$7)/A24taxstdlife))</f>
        <v>0</v>
      </c>
      <c r="BI786" s="161">
        <f>IF(A24taxstdlife="n/a","n/a",IF(BI$3&gt;(A24taxstdlife+$E786),((Input!$L$166+Input!$L$132)*$L$7)-SUM($L786:BH786),((Input!$L$166+Input!$L$132)*$L$7)/A24taxstdlife))</f>
        <v>0</v>
      </c>
      <c r="BJ786" s="19"/>
      <c r="BK786" s="19"/>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s="5" customFormat="1" hidden="1" outlineLevel="2" x14ac:dyDescent="0.2">
      <c r="A787" s="19"/>
      <c r="B787" s="19"/>
      <c r="C787" s="35"/>
      <c r="D787" s="469"/>
      <c r="E787" s="281">
        <v>7</v>
      </c>
      <c r="F787" s="37"/>
      <c r="G787" s="305"/>
      <c r="H787" s="307"/>
      <c r="I787" s="307"/>
      <c r="J787" s="307"/>
      <c r="K787" s="307"/>
      <c r="L787" s="307"/>
      <c r="M787" s="306"/>
      <c r="N787" s="161">
        <f>IF(A24taxstdlife="n/a","n/a",IF(N$3&gt;(A24taxstdlife+$E787),((Input!$M$166+Input!$M$132)*$M$7)-SUM($M787:M787),((Input!$M$166+Input!$M$132)*$M$7)/A24taxstdlife))</f>
        <v>0</v>
      </c>
      <c r="O787" s="161">
        <f>IF(A24taxstdlife="n/a","n/a",IF(O$3&gt;(A24taxstdlife+$E787),((Input!$M$166+Input!$M$132)*$M$7)-SUM($M787:N787),((Input!$M$166+Input!$M$132)*$M$7)/A24taxstdlife))</f>
        <v>0</v>
      </c>
      <c r="P787" s="161">
        <f>IF(A24taxstdlife="n/a","n/a",IF(P$3&gt;(A24taxstdlife+$E787),((Input!$M$166+Input!$M$132)*$M$7)-SUM($M787:O787),((Input!$M$166+Input!$M$132)*$M$7)/A24taxstdlife))</f>
        <v>0</v>
      </c>
      <c r="Q787" s="161">
        <f>IF(A24taxstdlife="n/a","n/a",IF(Q$3&gt;(A24taxstdlife+$E787),((Input!$M$166+Input!$M$132)*$M$7)-SUM($M787:P787),((Input!$M$166+Input!$M$132)*$M$7)/A24taxstdlife))</f>
        <v>0</v>
      </c>
      <c r="R787" s="161">
        <f>IF(A24taxstdlife="n/a","n/a",IF(R$3&gt;(A24taxstdlife+$E787),((Input!$M$166+Input!$M$132)*$M$7)-SUM($M787:Q787),((Input!$M$166+Input!$M$132)*$M$7)/A24taxstdlife))</f>
        <v>0</v>
      </c>
      <c r="S787" s="161">
        <f>IF(A24taxstdlife="n/a","n/a",IF(S$3&gt;(A24taxstdlife+$E787),((Input!$M$166+Input!$M$132)*$M$7)-SUM($M787:R787),((Input!$M$166+Input!$M$132)*$M$7)/A24taxstdlife))</f>
        <v>0</v>
      </c>
      <c r="T787" s="161">
        <f>IF(A24taxstdlife="n/a","n/a",IF(T$3&gt;(A24taxstdlife+$E787),((Input!$M$166+Input!$M$132)*$M$7)-SUM($M787:S787),((Input!$M$166+Input!$M$132)*$M$7)/A24taxstdlife))</f>
        <v>0</v>
      </c>
      <c r="U787" s="161">
        <f>IF(A24taxstdlife="n/a","n/a",IF(U$3&gt;(A24taxstdlife+$E787),((Input!$M$166+Input!$M$132)*$M$7)-SUM($M787:T787),((Input!$M$166+Input!$M$132)*$M$7)/A24taxstdlife))</f>
        <v>0</v>
      </c>
      <c r="V787" s="161">
        <f>IF(A24taxstdlife="n/a","n/a",IF(V$3&gt;(A24taxstdlife+$E787),((Input!$M$166+Input!$M$132)*$M$7)-SUM($M787:U787),((Input!$M$166+Input!$M$132)*$M$7)/A24taxstdlife))</f>
        <v>0</v>
      </c>
      <c r="W787" s="161">
        <f>IF(A24taxstdlife="n/a","n/a",IF(W$3&gt;(A24taxstdlife+$E787),((Input!$M$166+Input!$M$132)*$M$7)-SUM($M787:V787),((Input!$M$166+Input!$M$132)*$M$7)/A24taxstdlife))</f>
        <v>0</v>
      </c>
      <c r="X787" s="161">
        <f>IF(A24taxstdlife="n/a","n/a",IF(X$3&gt;(A24taxstdlife+$E787),((Input!$M$166+Input!$M$132)*$M$7)-SUM($M787:W787),((Input!$M$166+Input!$M$132)*$M$7)/A24taxstdlife))</f>
        <v>0</v>
      </c>
      <c r="Y787" s="161">
        <f>IF(A24taxstdlife="n/a","n/a",IF(Y$3&gt;(A24taxstdlife+$E787),((Input!$M$166+Input!$M$132)*$M$7)-SUM($M787:X787),((Input!$M$166+Input!$M$132)*$M$7)/A24taxstdlife))</f>
        <v>0</v>
      </c>
      <c r="Z787" s="161">
        <f>IF(A24taxstdlife="n/a","n/a",IF(Z$3&gt;(A24taxstdlife+$E787),((Input!$M$166+Input!$M$132)*$M$7)-SUM($M787:Y787),((Input!$M$166+Input!$M$132)*$M$7)/A24taxstdlife))</f>
        <v>0</v>
      </c>
      <c r="AA787" s="161">
        <f>IF(A24taxstdlife="n/a","n/a",IF(AA$3&gt;(A24taxstdlife+$E787),((Input!$M$166+Input!$M$132)*$M$7)-SUM($M787:Z787),((Input!$M$166+Input!$M$132)*$M$7)/A24taxstdlife))</f>
        <v>0</v>
      </c>
      <c r="AB787" s="161">
        <f>IF(A24taxstdlife="n/a","n/a",IF(AB$3&gt;(A24taxstdlife+$E787),((Input!$M$166+Input!$M$132)*$M$7)-SUM($M787:AA787),((Input!$M$166+Input!$M$132)*$M$7)/A24taxstdlife))</f>
        <v>0</v>
      </c>
      <c r="AC787" s="161">
        <f>IF(A24taxstdlife="n/a","n/a",IF(AC$3&gt;(A24taxstdlife+$E787),((Input!$M$166+Input!$M$132)*$M$7)-SUM($M787:AB787),((Input!$M$166+Input!$M$132)*$M$7)/A24taxstdlife))</f>
        <v>0</v>
      </c>
      <c r="AD787" s="161">
        <f>IF(A24taxstdlife="n/a","n/a",IF(AD$3&gt;(A24taxstdlife+$E787),((Input!$M$166+Input!$M$132)*$M$7)-SUM($M787:AC787),((Input!$M$166+Input!$M$132)*$M$7)/A24taxstdlife))</f>
        <v>0</v>
      </c>
      <c r="AE787" s="161">
        <f>IF(A24taxstdlife="n/a","n/a",IF(AE$3&gt;(A24taxstdlife+$E787),((Input!$M$166+Input!$M$132)*$M$7)-SUM($M787:AD787),((Input!$M$166+Input!$M$132)*$M$7)/A24taxstdlife))</f>
        <v>0</v>
      </c>
      <c r="AF787" s="161">
        <f>IF(A24taxstdlife="n/a","n/a",IF(AF$3&gt;(A24taxstdlife+$E787),((Input!$M$166+Input!$M$132)*$M$7)-SUM($M787:AE787),((Input!$M$166+Input!$M$132)*$M$7)/A24taxstdlife))</f>
        <v>0</v>
      </c>
      <c r="AG787" s="161">
        <f>IF(A24taxstdlife="n/a","n/a",IF(AG$3&gt;(A24taxstdlife+$E787),((Input!$M$166+Input!$M$132)*$M$7)-SUM($M787:AF787),((Input!$M$166+Input!$M$132)*$M$7)/A24taxstdlife))</f>
        <v>0</v>
      </c>
      <c r="AH787" s="161">
        <f>IF(A24taxstdlife="n/a","n/a",IF(AH$3&gt;(A24taxstdlife+$E787),((Input!$M$166+Input!$M$132)*$M$7)-SUM($M787:AG787),((Input!$M$166+Input!$M$132)*$M$7)/A24taxstdlife))</f>
        <v>0</v>
      </c>
      <c r="AI787" s="161">
        <f>IF(A24taxstdlife="n/a","n/a",IF(AI$3&gt;(A24taxstdlife+$E787),((Input!$M$166+Input!$M$132)*$M$7)-SUM($M787:AH787),((Input!$M$166+Input!$M$132)*$M$7)/A24taxstdlife))</f>
        <v>0</v>
      </c>
      <c r="AJ787" s="161">
        <f>IF(A24taxstdlife="n/a","n/a",IF(AJ$3&gt;(A24taxstdlife+$E787),((Input!$M$166+Input!$M$132)*$M$7)-SUM($M787:AI787),((Input!$M$166+Input!$M$132)*$M$7)/A24taxstdlife))</f>
        <v>0</v>
      </c>
      <c r="AK787" s="161">
        <f>IF(A24taxstdlife="n/a","n/a",IF(AK$3&gt;(A24taxstdlife+$E787),((Input!$M$166+Input!$M$132)*$M$7)-SUM($M787:AJ787),((Input!$M$166+Input!$M$132)*$M$7)/A24taxstdlife))</f>
        <v>0</v>
      </c>
      <c r="AL787" s="161">
        <f>IF(A24taxstdlife="n/a","n/a",IF(AL$3&gt;(A24taxstdlife+$E787),((Input!$M$166+Input!$M$132)*$M$7)-SUM($M787:AK787),((Input!$M$166+Input!$M$132)*$M$7)/A24taxstdlife))</f>
        <v>0</v>
      </c>
      <c r="AM787" s="161">
        <f>IF(A24taxstdlife="n/a","n/a",IF(AM$3&gt;(A24taxstdlife+$E787),((Input!$M$166+Input!$M$132)*$M$7)-SUM($M787:AL787),((Input!$M$166+Input!$M$132)*$M$7)/A24taxstdlife))</f>
        <v>0</v>
      </c>
      <c r="AN787" s="161">
        <f>IF(A24taxstdlife="n/a","n/a",IF(AN$3&gt;(A24taxstdlife+$E787),((Input!$M$166+Input!$M$132)*$M$7)-SUM($M787:AM787),((Input!$M$166+Input!$M$132)*$M$7)/A24taxstdlife))</f>
        <v>0</v>
      </c>
      <c r="AO787" s="161">
        <f>IF(A24taxstdlife="n/a","n/a",IF(AO$3&gt;(A24taxstdlife+$E787),((Input!$M$166+Input!$M$132)*$M$7)-SUM($M787:AN787),((Input!$M$166+Input!$M$132)*$M$7)/A24taxstdlife))</f>
        <v>0</v>
      </c>
      <c r="AP787" s="161">
        <f>IF(A24taxstdlife="n/a","n/a",IF(AP$3&gt;(A24taxstdlife+$E787),((Input!$M$166+Input!$M$132)*$M$7)-SUM($M787:AO787),((Input!$M$166+Input!$M$132)*$M$7)/A24taxstdlife))</f>
        <v>0</v>
      </c>
      <c r="AQ787" s="161">
        <f>IF(A24taxstdlife="n/a","n/a",IF(AQ$3&gt;(A24taxstdlife+$E787),((Input!$M$166+Input!$M$132)*$M$7)-SUM($M787:AP787),((Input!$M$166+Input!$M$132)*$M$7)/A24taxstdlife))</f>
        <v>0</v>
      </c>
      <c r="AR787" s="161">
        <f>IF(A24taxstdlife="n/a","n/a",IF(AR$3&gt;(A24taxstdlife+$E787),((Input!$M$166+Input!$M$132)*$M$7)-SUM($M787:AQ787),((Input!$M$166+Input!$M$132)*$M$7)/A24taxstdlife))</f>
        <v>0</v>
      </c>
      <c r="AS787" s="161">
        <f>IF(A24taxstdlife="n/a","n/a",IF(AS$3&gt;(A24taxstdlife+$E787),((Input!$M$166+Input!$M$132)*$M$7)-SUM($M787:AR787),((Input!$M$166+Input!$M$132)*$M$7)/A24taxstdlife))</f>
        <v>0</v>
      </c>
      <c r="AT787" s="161">
        <f>IF(A24taxstdlife="n/a","n/a",IF(AT$3&gt;(A24taxstdlife+$E787),((Input!$M$166+Input!$M$132)*$M$7)-SUM($M787:AS787),((Input!$M$166+Input!$M$132)*$M$7)/A24taxstdlife))</f>
        <v>0</v>
      </c>
      <c r="AU787" s="161">
        <f>IF(A24taxstdlife="n/a","n/a",IF(AU$3&gt;(A24taxstdlife+$E787),((Input!$M$166+Input!$M$132)*$M$7)-SUM($M787:AT787),((Input!$M$166+Input!$M$132)*$M$7)/A24taxstdlife))</f>
        <v>0</v>
      </c>
      <c r="AV787" s="161">
        <f>IF(A24taxstdlife="n/a","n/a",IF(AV$3&gt;(A24taxstdlife+$E787),((Input!$M$166+Input!$M$132)*$M$7)-SUM($M787:AU787),((Input!$M$166+Input!$M$132)*$M$7)/A24taxstdlife))</f>
        <v>0</v>
      </c>
      <c r="AW787" s="161">
        <f>IF(A24taxstdlife="n/a","n/a",IF(AW$3&gt;(A24taxstdlife+$E787),((Input!$M$166+Input!$M$132)*$M$7)-SUM($M787:AV787),((Input!$M$166+Input!$M$132)*$M$7)/A24taxstdlife))</f>
        <v>0</v>
      </c>
      <c r="AX787" s="161">
        <f>IF(A24taxstdlife="n/a","n/a",IF(AX$3&gt;(A24taxstdlife+$E787),((Input!$M$166+Input!$M$132)*$M$7)-SUM($M787:AW787),((Input!$M$166+Input!$M$132)*$M$7)/A24taxstdlife))</f>
        <v>0</v>
      </c>
      <c r="AY787" s="161">
        <f>IF(A24taxstdlife="n/a","n/a",IF(AY$3&gt;(A24taxstdlife+$E787),((Input!$M$166+Input!$M$132)*$M$7)-SUM($M787:AX787),((Input!$M$166+Input!$M$132)*$M$7)/A24taxstdlife))</f>
        <v>0</v>
      </c>
      <c r="AZ787" s="161">
        <f>IF(A24taxstdlife="n/a","n/a",IF(AZ$3&gt;(A24taxstdlife+$E787),((Input!$M$166+Input!$M$132)*$M$7)-SUM($M787:AY787),((Input!$M$166+Input!$M$132)*$M$7)/A24taxstdlife))</f>
        <v>0</v>
      </c>
      <c r="BA787" s="161">
        <f>IF(A24taxstdlife="n/a","n/a",IF(BA$3&gt;(A24taxstdlife+$E787),((Input!$M$166+Input!$M$132)*$M$7)-SUM($M787:AZ787),((Input!$M$166+Input!$M$132)*$M$7)/A24taxstdlife))</f>
        <v>0</v>
      </c>
      <c r="BB787" s="161">
        <f>IF(A24taxstdlife="n/a","n/a",IF(BB$3&gt;(A24taxstdlife+$E787),((Input!$M$166+Input!$M$132)*$M$7)-SUM($M787:BA787),((Input!$M$166+Input!$M$132)*$M$7)/A24taxstdlife))</f>
        <v>0</v>
      </c>
      <c r="BC787" s="161">
        <f>IF(A24taxstdlife="n/a","n/a",IF(BC$3&gt;(A24taxstdlife+$E787),((Input!$M$166+Input!$M$132)*$M$7)-SUM($M787:BB787),((Input!$M$166+Input!$M$132)*$M$7)/A24taxstdlife))</f>
        <v>0</v>
      </c>
      <c r="BD787" s="161">
        <f>IF(A24taxstdlife="n/a","n/a",IF(BD$3&gt;(A24taxstdlife+$E787),((Input!$M$166+Input!$M$132)*$M$7)-SUM($M787:BC787),((Input!$M$166+Input!$M$132)*$M$7)/A24taxstdlife))</f>
        <v>0</v>
      </c>
      <c r="BE787" s="161">
        <f>IF(A24taxstdlife="n/a","n/a",IF(BE$3&gt;(A24taxstdlife+$E787),((Input!$M$166+Input!$M$132)*$M$7)-SUM($M787:BD787),((Input!$M$166+Input!$M$132)*$M$7)/A24taxstdlife))</f>
        <v>0</v>
      </c>
      <c r="BF787" s="161">
        <f>IF(A24taxstdlife="n/a","n/a",IF(BF$3&gt;(A24taxstdlife+$E787),((Input!$M$166+Input!$M$132)*$M$7)-SUM($M787:BE787),((Input!$M$166+Input!$M$132)*$M$7)/A24taxstdlife))</f>
        <v>0</v>
      </c>
      <c r="BG787" s="161">
        <f>IF(A24taxstdlife="n/a","n/a",IF(BG$3&gt;(A24taxstdlife+$E787),((Input!$M$166+Input!$M$132)*$M$7)-SUM($M787:BF787),((Input!$M$166+Input!$M$132)*$M$7)/A24taxstdlife))</f>
        <v>0</v>
      </c>
      <c r="BH787" s="161">
        <f>IF(A24taxstdlife="n/a","n/a",IF(BH$3&gt;(A24taxstdlife+$E787),((Input!$M$166+Input!$M$132)*$M$7)-SUM($M787:BG787),((Input!$M$166+Input!$M$132)*$M$7)/A24taxstdlife))</f>
        <v>0</v>
      </c>
      <c r="BI787" s="161">
        <f>IF(A24taxstdlife="n/a","n/a",IF(BI$3&gt;(A24taxstdlife+$E787),((Input!$M$166+Input!$M$132)*$M$7)-SUM($M787:BH787),((Input!$M$166+Input!$M$132)*$M$7)/A24taxstdlife))</f>
        <v>0</v>
      </c>
      <c r="BJ787" s="19"/>
      <c r="BK787" s="19"/>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s="5" customFormat="1" hidden="1" outlineLevel="2" x14ac:dyDescent="0.2">
      <c r="A788" s="19"/>
      <c r="B788" s="19"/>
      <c r="C788" s="35"/>
      <c r="D788" s="469"/>
      <c r="E788" s="281">
        <v>8</v>
      </c>
      <c r="F788" s="37"/>
      <c r="G788" s="305"/>
      <c r="H788" s="307"/>
      <c r="I788" s="307"/>
      <c r="J788" s="307"/>
      <c r="K788" s="307"/>
      <c r="L788" s="307"/>
      <c r="M788" s="307"/>
      <c r="N788" s="306"/>
      <c r="O788" s="161">
        <f>IF(A24taxstdlife="n/a","n/a",IF(O$3&gt;(A24taxstdlife+$E788),((Input!$N$166+Input!$N$132)*$N$7)-SUM($N788:N788),((Input!$N$166+Input!$N$132)*$N$7)/A24taxstdlife))</f>
        <v>0</v>
      </c>
      <c r="P788" s="161">
        <f>IF(A24taxstdlife="n/a","n/a",IF(P$3&gt;(A24taxstdlife+$E788),((Input!$N$166+Input!$N$132)*$N$7)-SUM($N788:O788),((Input!$N$166+Input!$N$132)*$N$7)/A24taxstdlife))</f>
        <v>0</v>
      </c>
      <c r="Q788" s="161">
        <f>IF(A24taxstdlife="n/a","n/a",IF(Q$3&gt;(A24taxstdlife+$E788),((Input!$N$166+Input!$N$132)*$N$7)-SUM($N788:P788),((Input!$N$166+Input!$N$132)*$N$7)/A24taxstdlife))</f>
        <v>0</v>
      </c>
      <c r="R788" s="161">
        <f>IF(A24taxstdlife="n/a","n/a",IF(R$3&gt;(A24taxstdlife+$E788),((Input!$N$166+Input!$N$132)*$N$7)-SUM($N788:Q788),((Input!$N$166+Input!$N$132)*$N$7)/A24taxstdlife))</f>
        <v>0</v>
      </c>
      <c r="S788" s="161">
        <f>IF(A24taxstdlife="n/a","n/a",IF(S$3&gt;(A24taxstdlife+$E788),((Input!$N$166+Input!$N$132)*$N$7)-SUM($N788:R788),((Input!$N$166+Input!$N$132)*$N$7)/A24taxstdlife))</f>
        <v>0</v>
      </c>
      <c r="T788" s="161">
        <f>IF(A24taxstdlife="n/a","n/a",IF(T$3&gt;(A24taxstdlife+$E788),((Input!$N$166+Input!$N$132)*$N$7)-SUM($N788:S788),((Input!$N$166+Input!$N$132)*$N$7)/A24taxstdlife))</f>
        <v>0</v>
      </c>
      <c r="U788" s="161">
        <f>IF(A24taxstdlife="n/a","n/a",IF(U$3&gt;(A24taxstdlife+$E788),((Input!$N$166+Input!$N$132)*$N$7)-SUM($N788:T788),((Input!$N$166+Input!$N$132)*$N$7)/A24taxstdlife))</f>
        <v>0</v>
      </c>
      <c r="V788" s="161">
        <f>IF(A24taxstdlife="n/a","n/a",IF(V$3&gt;(A24taxstdlife+$E788),((Input!$N$166+Input!$N$132)*$N$7)-SUM($N788:U788),((Input!$N$166+Input!$N$132)*$N$7)/A24taxstdlife))</f>
        <v>0</v>
      </c>
      <c r="W788" s="161">
        <f>IF(A24taxstdlife="n/a","n/a",IF(W$3&gt;(A24taxstdlife+$E788),((Input!$N$166+Input!$N$132)*$N$7)-SUM($N788:V788),((Input!$N$166+Input!$N$132)*$N$7)/A24taxstdlife))</f>
        <v>0</v>
      </c>
      <c r="X788" s="161">
        <f>IF(A24taxstdlife="n/a","n/a",IF(X$3&gt;(A24taxstdlife+$E788),((Input!$N$166+Input!$N$132)*$N$7)-SUM($N788:W788),((Input!$N$166+Input!$N$132)*$N$7)/A24taxstdlife))</f>
        <v>0</v>
      </c>
      <c r="Y788" s="161">
        <f>IF(A24taxstdlife="n/a","n/a",IF(Y$3&gt;(A24taxstdlife+$E788),((Input!$N$166+Input!$N$132)*$N$7)-SUM($N788:X788),((Input!$N$166+Input!$N$132)*$N$7)/A24taxstdlife))</f>
        <v>0</v>
      </c>
      <c r="Z788" s="161">
        <f>IF(A24taxstdlife="n/a","n/a",IF(Z$3&gt;(A24taxstdlife+$E788),((Input!$N$166+Input!$N$132)*$N$7)-SUM($N788:Y788),((Input!$N$166+Input!$N$132)*$N$7)/A24taxstdlife))</f>
        <v>0</v>
      </c>
      <c r="AA788" s="161">
        <f>IF(A24taxstdlife="n/a","n/a",IF(AA$3&gt;(A24taxstdlife+$E788),((Input!$N$166+Input!$N$132)*$N$7)-SUM($N788:Z788),((Input!$N$166+Input!$N$132)*$N$7)/A24taxstdlife))</f>
        <v>0</v>
      </c>
      <c r="AB788" s="161">
        <f>IF(A24taxstdlife="n/a","n/a",IF(AB$3&gt;(A24taxstdlife+$E788),((Input!$N$166+Input!$N$132)*$N$7)-SUM($N788:AA788),((Input!$N$166+Input!$N$132)*$N$7)/A24taxstdlife))</f>
        <v>0</v>
      </c>
      <c r="AC788" s="161">
        <f>IF(A24taxstdlife="n/a","n/a",IF(AC$3&gt;(A24taxstdlife+$E788),((Input!$N$166+Input!$N$132)*$N$7)-SUM($N788:AB788),((Input!$N$166+Input!$N$132)*$N$7)/A24taxstdlife))</f>
        <v>0</v>
      </c>
      <c r="AD788" s="161">
        <f>IF(A24taxstdlife="n/a","n/a",IF(AD$3&gt;(A24taxstdlife+$E788),((Input!$N$166+Input!$N$132)*$N$7)-SUM($N788:AC788),((Input!$N$166+Input!$N$132)*$N$7)/A24taxstdlife))</f>
        <v>0</v>
      </c>
      <c r="AE788" s="161">
        <f>IF(A24taxstdlife="n/a","n/a",IF(AE$3&gt;(A24taxstdlife+$E788),((Input!$N$166+Input!$N$132)*$N$7)-SUM($N788:AD788),((Input!$N$166+Input!$N$132)*$N$7)/A24taxstdlife))</f>
        <v>0</v>
      </c>
      <c r="AF788" s="161">
        <f>IF(A24taxstdlife="n/a","n/a",IF(AF$3&gt;(A24taxstdlife+$E788),((Input!$N$166+Input!$N$132)*$N$7)-SUM($N788:AE788),((Input!$N$166+Input!$N$132)*$N$7)/A24taxstdlife))</f>
        <v>0</v>
      </c>
      <c r="AG788" s="161">
        <f>IF(A24taxstdlife="n/a","n/a",IF(AG$3&gt;(A24taxstdlife+$E788),((Input!$N$166+Input!$N$132)*$N$7)-SUM($N788:AF788),((Input!$N$166+Input!$N$132)*$N$7)/A24taxstdlife))</f>
        <v>0</v>
      </c>
      <c r="AH788" s="161">
        <f>IF(A24taxstdlife="n/a","n/a",IF(AH$3&gt;(A24taxstdlife+$E788),((Input!$N$166+Input!$N$132)*$N$7)-SUM($N788:AG788),((Input!$N$166+Input!$N$132)*$N$7)/A24taxstdlife))</f>
        <v>0</v>
      </c>
      <c r="AI788" s="161">
        <f>IF(A24taxstdlife="n/a","n/a",IF(AI$3&gt;(A24taxstdlife+$E788),((Input!$N$166+Input!$N$132)*$N$7)-SUM($N788:AH788),((Input!$N$166+Input!$N$132)*$N$7)/A24taxstdlife))</f>
        <v>0</v>
      </c>
      <c r="AJ788" s="161">
        <f>IF(A24taxstdlife="n/a","n/a",IF(AJ$3&gt;(A24taxstdlife+$E788),((Input!$N$166+Input!$N$132)*$N$7)-SUM($N788:AI788),((Input!$N$166+Input!$N$132)*$N$7)/A24taxstdlife))</f>
        <v>0</v>
      </c>
      <c r="AK788" s="161">
        <f>IF(A24taxstdlife="n/a","n/a",IF(AK$3&gt;(A24taxstdlife+$E788),((Input!$N$166+Input!$N$132)*$N$7)-SUM($N788:AJ788),((Input!$N$166+Input!$N$132)*$N$7)/A24taxstdlife))</f>
        <v>0</v>
      </c>
      <c r="AL788" s="161">
        <f>IF(A24taxstdlife="n/a","n/a",IF(AL$3&gt;(A24taxstdlife+$E788),((Input!$N$166+Input!$N$132)*$N$7)-SUM($N788:AK788),((Input!$N$166+Input!$N$132)*$N$7)/A24taxstdlife))</f>
        <v>0</v>
      </c>
      <c r="AM788" s="161">
        <f>IF(A24taxstdlife="n/a","n/a",IF(AM$3&gt;(A24taxstdlife+$E788),((Input!$N$166+Input!$N$132)*$N$7)-SUM($N788:AL788),((Input!$N$166+Input!$N$132)*$N$7)/A24taxstdlife))</f>
        <v>0</v>
      </c>
      <c r="AN788" s="161">
        <f>IF(A24taxstdlife="n/a","n/a",IF(AN$3&gt;(A24taxstdlife+$E788),((Input!$N$166+Input!$N$132)*$N$7)-SUM($N788:AM788),((Input!$N$166+Input!$N$132)*$N$7)/A24taxstdlife))</f>
        <v>0</v>
      </c>
      <c r="AO788" s="161">
        <f>IF(A24taxstdlife="n/a","n/a",IF(AO$3&gt;(A24taxstdlife+$E788),((Input!$N$166+Input!$N$132)*$N$7)-SUM($N788:AN788),((Input!$N$166+Input!$N$132)*$N$7)/A24taxstdlife))</f>
        <v>0</v>
      </c>
      <c r="AP788" s="161">
        <f>IF(A24taxstdlife="n/a","n/a",IF(AP$3&gt;(A24taxstdlife+$E788),((Input!$N$166+Input!$N$132)*$N$7)-SUM($N788:AO788),((Input!$N$166+Input!$N$132)*$N$7)/A24taxstdlife))</f>
        <v>0</v>
      </c>
      <c r="AQ788" s="161">
        <f>IF(A24taxstdlife="n/a","n/a",IF(AQ$3&gt;(A24taxstdlife+$E788),((Input!$N$166+Input!$N$132)*$N$7)-SUM($N788:AP788),((Input!$N$166+Input!$N$132)*$N$7)/A24taxstdlife))</f>
        <v>0</v>
      </c>
      <c r="AR788" s="161">
        <f>IF(A24taxstdlife="n/a","n/a",IF(AR$3&gt;(A24taxstdlife+$E788),((Input!$N$166+Input!$N$132)*$N$7)-SUM($N788:AQ788),((Input!$N$166+Input!$N$132)*$N$7)/A24taxstdlife))</f>
        <v>0</v>
      </c>
      <c r="AS788" s="161">
        <f>IF(A24taxstdlife="n/a","n/a",IF(AS$3&gt;(A24taxstdlife+$E788),((Input!$N$166+Input!$N$132)*$N$7)-SUM($N788:AR788),((Input!$N$166+Input!$N$132)*$N$7)/A24taxstdlife))</f>
        <v>0</v>
      </c>
      <c r="AT788" s="161">
        <f>IF(A24taxstdlife="n/a","n/a",IF(AT$3&gt;(A24taxstdlife+$E788),((Input!$N$166+Input!$N$132)*$N$7)-SUM($N788:AS788),((Input!$N$166+Input!$N$132)*$N$7)/A24taxstdlife))</f>
        <v>0</v>
      </c>
      <c r="AU788" s="161">
        <f>IF(A24taxstdlife="n/a","n/a",IF(AU$3&gt;(A24taxstdlife+$E788),((Input!$N$166+Input!$N$132)*$N$7)-SUM($N788:AT788),((Input!$N$166+Input!$N$132)*$N$7)/A24taxstdlife))</f>
        <v>0</v>
      </c>
      <c r="AV788" s="161">
        <f>IF(A24taxstdlife="n/a","n/a",IF(AV$3&gt;(A24taxstdlife+$E788),((Input!$N$166+Input!$N$132)*$N$7)-SUM($N788:AU788),((Input!$N$166+Input!$N$132)*$N$7)/A24taxstdlife))</f>
        <v>0</v>
      </c>
      <c r="AW788" s="161">
        <f>IF(A24taxstdlife="n/a","n/a",IF(AW$3&gt;(A24taxstdlife+$E788),((Input!$N$166+Input!$N$132)*$N$7)-SUM($N788:AV788),((Input!$N$166+Input!$N$132)*$N$7)/A24taxstdlife))</f>
        <v>0</v>
      </c>
      <c r="AX788" s="161">
        <f>IF(A24taxstdlife="n/a","n/a",IF(AX$3&gt;(A24taxstdlife+$E788),((Input!$N$166+Input!$N$132)*$N$7)-SUM($N788:AW788),((Input!$N$166+Input!$N$132)*$N$7)/A24taxstdlife))</f>
        <v>0</v>
      </c>
      <c r="AY788" s="161">
        <f>IF(A24taxstdlife="n/a","n/a",IF(AY$3&gt;(A24taxstdlife+$E788),((Input!$N$166+Input!$N$132)*$N$7)-SUM($N788:AX788),((Input!$N$166+Input!$N$132)*$N$7)/A24taxstdlife))</f>
        <v>0</v>
      </c>
      <c r="AZ788" s="161">
        <f>IF(A24taxstdlife="n/a","n/a",IF(AZ$3&gt;(A24taxstdlife+$E788),((Input!$N$166+Input!$N$132)*$N$7)-SUM($N788:AY788),((Input!$N$166+Input!$N$132)*$N$7)/A24taxstdlife))</f>
        <v>0</v>
      </c>
      <c r="BA788" s="161">
        <f>IF(A24taxstdlife="n/a","n/a",IF(BA$3&gt;(A24taxstdlife+$E788),((Input!$N$166+Input!$N$132)*$N$7)-SUM($N788:AZ788),((Input!$N$166+Input!$N$132)*$N$7)/A24taxstdlife))</f>
        <v>0</v>
      </c>
      <c r="BB788" s="161">
        <f>IF(A24taxstdlife="n/a","n/a",IF(BB$3&gt;(A24taxstdlife+$E788),((Input!$N$166+Input!$N$132)*$N$7)-SUM($N788:BA788),((Input!$N$166+Input!$N$132)*$N$7)/A24taxstdlife))</f>
        <v>0</v>
      </c>
      <c r="BC788" s="161">
        <f>IF(A24taxstdlife="n/a","n/a",IF(BC$3&gt;(A24taxstdlife+$E788),((Input!$N$166+Input!$N$132)*$N$7)-SUM($N788:BB788),((Input!$N$166+Input!$N$132)*$N$7)/A24taxstdlife))</f>
        <v>0</v>
      </c>
      <c r="BD788" s="161">
        <f>IF(A24taxstdlife="n/a","n/a",IF(BD$3&gt;(A24taxstdlife+$E788),((Input!$N$166+Input!$N$132)*$N$7)-SUM($N788:BC788),((Input!$N$166+Input!$N$132)*$N$7)/A24taxstdlife))</f>
        <v>0</v>
      </c>
      <c r="BE788" s="161">
        <f>IF(A24taxstdlife="n/a","n/a",IF(BE$3&gt;(A24taxstdlife+$E788),((Input!$N$166+Input!$N$132)*$N$7)-SUM($N788:BD788),((Input!$N$166+Input!$N$132)*$N$7)/A24taxstdlife))</f>
        <v>0</v>
      </c>
      <c r="BF788" s="161">
        <f>IF(A24taxstdlife="n/a","n/a",IF(BF$3&gt;(A24taxstdlife+$E788),((Input!$N$166+Input!$N$132)*$N$7)-SUM($N788:BE788),((Input!$N$166+Input!$N$132)*$N$7)/A24taxstdlife))</f>
        <v>0</v>
      </c>
      <c r="BG788" s="161">
        <f>IF(A24taxstdlife="n/a","n/a",IF(BG$3&gt;(A24taxstdlife+$E788),((Input!$N$166+Input!$N$132)*$N$7)-SUM($N788:BF788),((Input!$N$166+Input!$N$132)*$N$7)/A24taxstdlife))</f>
        <v>0</v>
      </c>
      <c r="BH788" s="161">
        <f>IF(A24taxstdlife="n/a","n/a",IF(BH$3&gt;(A24taxstdlife+$E788),((Input!$N$166+Input!$N$132)*$N$7)-SUM($N788:BG788),((Input!$N$166+Input!$N$132)*$N$7)/A24taxstdlife))</f>
        <v>0</v>
      </c>
      <c r="BI788" s="161">
        <f>IF(A24taxstdlife="n/a","n/a",IF(BI$3&gt;(A24taxstdlife+$E788),((Input!$N$166+Input!$N$132)*$N$7)-SUM($N788:BH788),((Input!$N$166+Input!$N$132)*$N$7)/A24taxstdlife))</f>
        <v>0</v>
      </c>
      <c r="BJ788" s="19"/>
      <c r="BK788" s="19"/>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s="5" customFormat="1" hidden="1" outlineLevel="2" x14ac:dyDescent="0.2">
      <c r="A789" s="19"/>
      <c r="B789" s="19"/>
      <c r="C789" s="35"/>
      <c r="D789" s="469"/>
      <c r="E789" s="281">
        <v>9</v>
      </c>
      <c r="F789" s="37"/>
      <c r="G789" s="305"/>
      <c r="H789" s="307"/>
      <c r="I789" s="307"/>
      <c r="J789" s="307"/>
      <c r="K789" s="307"/>
      <c r="L789" s="307"/>
      <c r="M789" s="307"/>
      <c r="N789" s="307"/>
      <c r="O789" s="306"/>
      <c r="P789" s="161">
        <f>IF(A24taxstdlife="n/a","n/a",IF(P$3&gt;(A24taxstdlife+$E789),((Input!$O$166+Input!$O$132)*$O$7)-SUM($O789:O789),((Input!$O$166+Input!$O$132)*$O$7)/A24taxstdlife))</f>
        <v>0</v>
      </c>
      <c r="Q789" s="161">
        <f>IF(A24taxstdlife="n/a","n/a",IF(Q$3&gt;(A24taxstdlife+$E789),((Input!$O$166+Input!$O$132)*$O$7)-SUM($O789:P789),((Input!$O$166+Input!$O$132)*$O$7)/A24taxstdlife))</f>
        <v>0</v>
      </c>
      <c r="R789" s="161">
        <f>IF(A24taxstdlife="n/a","n/a",IF(R$3&gt;(A24taxstdlife+$E789),((Input!$O$166+Input!$O$132)*$O$7)-SUM($O789:Q789),((Input!$O$166+Input!$O$132)*$O$7)/A24taxstdlife))</f>
        <v>0</v>
      </c>
      <c r="S789" s="161">
        <f>IF(A24taxstdlife="n/a","n/a",IF(S$3&gt;(A24taxstdlife+$E789),((Input!$O$166+Input!$O$132)*$O$7)-SUM($O789:R789),((Input!$O$166+Input!$O$132)*$O$7)/A24taxstdlife))</f>
        <v>0</v>
      </c>
      <c r="T789" s="161">
        <f>IF(A24taxstdlife="n/a","n/a",IF(T$3&gt;(A24taxstdlife+$E789),((Input!$O$166+Input!$O$132)*$O$7)-SUM($O789:S789),((Input!$O$166+Input!$O$132)*$O$7)/A24taxstdlife))</f>
        <v>0</v>
      </c>
      <c r="U789" s="161">
        <f>IF(A24taxstdlife="n/a","n/a",IF(U$3&gt;(A24taxstdlife+$E789),((Input!$O$166+Input!$O$132)*$O$7)-SUM($O789:T789),((Input!$O$166+Input!$O$132)*$O$7)/A24taxstdlife))</f>
        <v>0</v>
      </c>
      <c r="V789" s="161">
        <f>IF(A24taxstdlife="n/a","n/a",IF(V$3&gt;(A24taxstdlife+$E789),((Input!$O$166+Input!$O$132)*$O$7)-SUM($O789:U789),((Input!$O$166+Input!$O$132)*$O$7)/A24taxstdlife))</f>
        <v>0</v>
      </c>
      <c r="W789" s="161">
        <f>IF(A24taxstdlife="n/a","n/a",IF(W$3&gt;(A24taxstdlife+$E789),((Input!$O$166+Input!$O$132)*$O$7)-SUM($O789:V789),((Input!$O$166+Input!$O$132)*$O$7)/A24taxstdlife))</f>
        <v>0</v>
      </c>
      <c r="X789" s="161">
        <f>IF(A24taxstdlife="n/a","n/a",IF(X$3&gt;(A24taxstdlife+$E789),((Input!$O$166+Input!$O$132)*$O$7)-SUM($O789:W789),((Input!$O$166+Input!$O$132)*$O$7)/A24taxstdlife))</f>
        <v>0</v>
      </c>
      <c r="Y789" s="161">
        <f>IF(A24taxstdlife="n/a","n/a",IF(Y$3&gt;(A24taxstdlife+$E789),((Input!$O$166+Input!$O$132)*$O$7)-SUM($O789:X789),((Input!$O$166+Input!$O$132)*$O$7)/A24taxstdlife))</f>
        <v>0</v>
      </c>
      <c r="Z789" s="161">
        <f>IF(A24taxstdlife="n/a","n/a",IF(Z$3&gt;(A24taxstdlife+$E789),((Input!$O$166+Input!$O$132)*$O$7)-SUM($O789:Y789),((Input!$O$166+Input!$O$132)*$O$7)/A24taxstdlife))</f>
        <v>0</v>
      </c>
      <c r="AA789" s="161">
        <f>IF(A24taxstdlife="n/a","n/a",IF(AA$3&gt;(A24taxstdlife+$E789),((Input!$O$166+Input!$O$132)*$O$7)-SUM($O789:Z789),((Input!$O$166+Input!$O$132)*$O$7)/A24taxstdlife))</f>
        <v>0</v>
      </c>
      <c r="AB789" s="161">
        <f>IF(A24taxstdlife="n/a","n/a",IF(AB$3&gt;(A24taxstdlife+$E789),((Input!$O$166+Input!$O$132)*$O$7)-SUM($O789:AA789),((Input!$O$166+Input!$O$132)*$O$7)/A24taxstdlife))</f>
        <v>0</v>
      </c>
      <c r="AC789" s="161">
        <f>IF(A24taxstdlife="n/a","n/a",IF(AC$3&gt;(A24taxstdlife+$E789),((Input!$O$166+Input!$O$132)*$O$7)-SUM($O789:AB789),((Input!$O$166+Input!$O$132)*$O$7)/A24taxstdlife))</f>
        <v>0</v>
      </c>
      <c r="AD789" s="161">
        <f>IF(A24taxstdlife="n/a","n/a",IF(AD$3&gt;(A24taxstdlife+$E789),((Input!$O$166+Input!$O$132)*$O$7)-SUM($O789:AC789),((Input!$O$166+Input!$O$132)*$O$7)/A24taxstdlife))</f>
        <v>0</v>
      </c>
      <c r="AE789" s="161">
        <f>IF(A24taxstdlife="n/a","n/a",IF(AE$3&gt;(A24taxstdlife+$E789),((Input!$O$166+Input!$O$132)*$O$7)-SUM($O789:AD789),((Input!$O$166+Input!$O$132)*$O$7)/A24taxstdlife))</f>
        <v>0</v>
      </c>
      <c r="AF789" s="161">
        <f>IF(A24taxstdlife="n/a","n/a",IF(AF$3&gt;(A24taxstdlife+$E789),((Input!$O$166+Input!$O$132)*$O$7)-SUM($O789:AE789),((Input!$O$166+Input!$O$132)*$O$7)/A24taxstdlife))</f>
        <v>0</v>
      </c>
      <c r="AG789" s="161">
        <f>IF(A24taxstdlife="n/a","n/a",IF(AG$3&gt;(A24taxstdlife+$E789),((Input!$O$166+Input!$O$132)*$O$7)-SUM($O789:AF789),((Input!$O$166+Input!$O$132)*$O$7)/A24taxstdlife))</f>
        <v>0</v>
      </c>
      <c r="AH789" s="161">
        <f>IF(A24taxstdlife="n/a","n/a",IF(AH$3&gt;(A24taxstdlife+$E789),((Input!$O$166+Input!$O$132)*$O$7)-SUM($O789:AG789),((Input!$O$166+Input!$O$132)*$O$7)/A24taxstdlife))</f>
        <v>0</v>
      </c>
      <c r="AI789" s="161">
        <f>IF(A24taxstdlife="n/a","n/a",IF(AI$3&gt;(A24taxstdlife+$E789),((Input!$O$166+Input!$O$132)*$O$7)-SUM($O789:AH789),((Input!$O$166+Input!$O$132)*$O$7)/A24taxstdlife))</f>
        <v>0</v>
      </c>
      <c r="AJ789" s="161">
        <f>IF(A24taxstdlife="n/a","n/a",IF(AJ$3&gt;(A24taxstdlife+$E789),((Input!$O$166+Input!$O$132)*$O$7)-SUM($O789:AI789),((Input!$O$166+Input!$O$132)*$O$7)/A24taxstdlife))</f>
        <v>0</v>
      </c>
      <c r="AK789" s="161">
        <f>IF(A24taxstdlife="n/a","n/a",IF(AK$3&gt;(A24taxstdlife+$E789),((Input!$O$166+Input!$O$132)*$O$7)-SUM($O789:AJ789),((Input!$O$166+Input!$O$132)*$O$7)/A24taxstdlife))</f>
        <v>0</v>
      </c>
      <c r="AL789" s="161">
        <f>IF(A24taxstdlife="n/a","n/a",IF(AL$3&gt;(A24taxstdlife+$E789),((Input!$O$166+Input!$O$132)*$O$7)-SUM($O789:AK789),((Input!$O$166+Input!$O$132)*$O$7)/A24taxstdlife))</f>
        <v>0</v>
      </c>
      <c r="AM789" s="161">
        <f>IF(A24taxstdlife="n/a","n/a",IF(AM$3&gt;(A24taxstdlife+$E789),((Input!$O$166+Input!$O$132)*$O$7)-SUM($O789:AL789),((Input!$O$166+Input!$O$132)*$O$7)/A24taxstdlife))</f>
        <v>0</v>
      </c>
      <c r="AN789" s="161">
        <f>IF(A24taxstdlife="n/a","n/a",IF(AN$3&gt;(A24taxstdlife+$E789),((Input!$O$166+Input!$O$132)*$O$7)-SUM($O789:AM789),((Input!$O$166+Input!$O$132)*$O$7)/A24taxstdlife))</f>
        <v>0</v>
      </c>
      <c r="AO789" s="161">
        <f>IF(A24taxstdlife="n/a","n/a",IF(AO$3&gt;(A24taxstdlife+$E789),((Input!$O$166+Input!$O$132)*$O$7)-SUM($O789:AN789),((Input!$O$166+Input!$O$132)*$O$7)/A24taxstdlife))</f>
        <v>0</v>
      </c>
      <c r="AP789" s="161">
        <f>IF(A24taxstdlife="n/a","n/a",IF(AP$3&gt;(A24taxstdlife+$E789),((Input!$O$166+Input!$O$132)*$O$7)-SUM($O789:AO789),((Input!$O$166+Input!$O$132)*$O$7)/A24taxstdlife))</f>
        <v>0</v>
      </c>
      <c r="AQ789" s="161">
        <f>IF(A24taxstdlife="n/a","n/a",IF(AQ$3&gt;(A24taxstdlife+$E789),((Input!$O$166+Input!$O$132)*$O$7)-SUM($O789:AP789),((Input!$O$166+Input!$O$132)*$O$7)/A24taxstdlife))</f>
        <v>0</v>
      </c>
      <c r="AR789" s="161">
        <f>IF(A24taxstdlife="n/a","n/a",IF(AR$3&gt;(A24taxstdlife+$E789),((Input!$O$166+Input!$O$132)*$O$7)-SUM($O789:AQ789),((Input!$O$166+Input!$O$132)*$O$7)/A24taxstdlife))</f>
        <v>0</v>
      </c>
      <c r="AS789" s="161">
        <f>IF(A24taxstdlife="n/a","n/a",IF(AS$3&gt;(A24taxstdlife+$E789),((Input!$O$166+Input!$O$132)*$O$7)-SUM($O789:AR789),((Input!$O$166+Input!$O$132)*$O$7)/A24taxstdlife))</f>
        <v>0</v>
      </c>
      <c r="AT789" s="161">
        <f>IF(A24taxstdlife="n/a","n/a",IF(AT$3&gt;(A24taxstdlife+$E789),((Input!$O$166+Input!$O$132)*$O$7)-SUM($O789:AS789),((Input!$O$166+Input!$O$132)*$O$7)/A24taxstdlife))</f>
        <v>0</v>
      </c>
      <c r="AU789" s="161">
        <f>IF(A24taxstdlife="n/a","n/a",IF(AU$3&gt;(A24taxstdlife+$E789),((Input!$O$166+Input!$O$132)*$O$7)-SUM($O789:AT789),((Input!$O$166+Input!$O$132)*$O$7)/A24taxstdlife))</f>
        <v>0</v>
      </c>
      <c r="AV789" s="161">
        <f>IF(A24taxstdlife="n/a","n/a",IF(AV$3&gt;(A24taxstdlife+$E789),((Input!$O$166+Input!$O$132)*$O$7)-SUM($O789:AU789),((Input!$O$166+Input!$O$132)*$O$7)/A24taxstdlife))</f>
        <v>0</v>
      </c>
      <c r="AW789" s="161">
        <f>IF(A24taxstdlife="n/a","n/a",IF(AW$3&gt;(A24taxstdlife+$E789),((Input!$O$166+Input!$O$132)*$O$7)-SUM($O789:AV789),((Input!$O$166+Input!$O$132)*$O$7)/A24taxstdlife))</f>
        <v>0</v>
      </c>
      <c r="AX789" s="161">
        <f>IF(A24taxstdlife="n/a","n/a",IF(AX$3&gt;(A24taxstdlife+$E789),((Input!$O$166+Input!$O$132)*$O$7)-SUM($O789:AW789),((Input!$O$166+Input!$O$132)*$O$7)/A24taxstdlife))</f>
        <v>0</v>
      </c>
      <c r="AY789" s="161">
        <f>IF(A24taxstdlife="n/a","n/a",IF(AY$3&gt;(A24taxstdlife+$E789),((Input!$O$166+Input!$O$132)*$O$7)-SUM($O789:AX789),((Input!$O$166+Input!$O$132)*$O$7)/A24taxstdlife))</f>
        <v>0</v>
      </c>
      <c r="AZ789" s="161">
        <f>IF(A24taxstdlife="n/a","n/a",IF(AZ$3&gt;(A24taxstdlife+$E789),((Input!$O$166+Input!$O$132)*$O$7)-SUM($O789:AY789),((Input!$O$166+Input!$O$132)*$O$7)/A24taxstdlife))</f>
        <v>0</v>
      </c>
      <c r="BA789" s="161">
        <f>IF(A24taxstdlife="n/a","n/a",IF(BA$3&gt;(A24taxstdlife+$E789),((Input!$O$166+Input!$O$132)*$O$7)-SUM($O789:AZ789),((Input!$O$166+Input!$O$132)*$O$7)/A24taxstdlife))</f>
        <v>0</v>
      </c>
      <c r="BB789" s="161">
        <f>IF(A24taxstdlife="n/a","n/a",IF(BB$3&gt;(A24taxstdlife+$E789),((Input!$O$166+Input!$O$132)*$O$7)-SUM($O789:BA789),((Input!$O$166+Input!$O$132)*$O$7)/A24taxstdlife))</f>
        <v>0</v>
      </c>
      <c r="BC789" s="161">
        <f>IF(A24taxstdlife="n/a","n/a",IF(BC$3&gt;(A24taxstdlife+$E789),((Input!$O$166+Input!$O$132)*$O$7)-SUM($O789:BB789),((Input!$O$166+Input!$O$132)*$O$7)/A24taxstdlife))</f>
        <v>0</v>
      </c>
      <c r="BD789" s="161">
        <f>IF(A24taxstdlife="n/a","n/a",IF(BD$3&gt;(A24taxstdlife+$E789),((Input!$O$166+Input!$O$132)*$O$7)-SUM($O789:BC789),((Input!$O$166+Input!$O$132)*$O$7)/A24taxstdlife))</f>
        <v>0</v>
      </c>
      <c r="BE789" s="161">
        <f>IF(A24taxstdlife="n/a","n/a",IF(BE$3&gt;(A24taxstdlife+$E789),((Input!$O$166+Input!$O$132)*$O$7)-SUM($O789:BD789),((Input!$O$166+Input!$O$132)*$O$7)/A24taxstdlife))</f>
        <v>0</v>
      </c>
      <c r="BF789" s="161">
        <f>IF(A24taxstdlife="n/a","n/a",IF(BF$3&gt;(A24taxstdlife+$E789),((Input!$O$166+Input!$O$132)*$O$7)-SUM($O789:BE789),((Input!$O$166+Input!$O$132)*$O$7)/A24taxstdlife))</f>
        <v>0</v>
      </c>
      <c r="BG789" s="161">
        <f>IF(A24taxstdlife="n/a","n/a",IF(BG$3&gt;(A24taxstdlife+$E789),((Input!$O$166+Input!$O$132)*$O$7)-SUM($O789:BF789),((Input!$O$166+Input!$O$132)*$O$7)/A24taxstdlife))</f>
        <v>0</v>
      </c>
      <c r="BH789" s="161">
        <f>IF(A24taxstdlife="n/a","n/a",IF(BH$3&gt;(A24taxstdlife+$E789),((Input!$O$166+Input!$O$132)*$O$7)-SUM($O789:BG789),((Input!$O$166+Input!$O$132)*$O$7)/A24taxstdlife))</f>
        <v>0</v>
      </c>
      <c r="BI789" s="161">
        <f>IF(A24taxstdlife="n/a","n/a",IF(BI$3&gt;(A24taxstdlife+$E789),((Input!$O$166+Input!$O$132)*$O$7)-SUM($O789:BH789),((Input!$O$166+Input!$O$132)*$O$7)/A24taxstdlife))</f>
        <v>0</v>
      </c>
      <c r="BJ789" s="19"/>
      <c r="BK789" s="1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s="5" customFormat="1" hidden="1" outlineLevel="2" x14ac:dyDescent="0.2">
      <c r="A790" s="19"/>
      <c r="B790" s="19"/>
      <c r="C790" s="35"/>
      <c r="D790" s="469"/>
      <c r="E790" s="282">
        <v>10</v>
      </c>
      <c r="F790" s="37"/>
      <c r="G790" s="305"/>
      <c r="H790" s="307"/>
      <c r="I790" s="307"/>
      <c r="J790" s="307"/>
      <c r="K790" s="307"/>
      <c r="L790" s="307"/>
      <c r="M790" s="307"/>
      <c r="N790" s="307"/>
      <c r="O790" s="307"/>
      <c r="P790" s="306"/>
      <c r="Q790" s="161">
        <f>IF(A24taxstdlife="n/a","n/a",IF(Q$3&gt;(A24taxstdlife+$E790),((Input!$P$166+Input!$P$132)*$P$7)-SUM($P790:P790),((Input!$P$166+Input!$P$132)*$P$7)/A24taxstdlife))</f>
        <v>0</v>
      </c>
      <c r="R790" s="161">
        <f>IF(A24taxstdlife="n/a","n/a",IF(R$3&gt;(A24taxstdlife+$E790),((Input!$P$166+Input!$P$132)*$P$7)-SUM($P790:Q790),((Input!$P$166+Input!$P$132)*$P$7)/A24taxstdlife))</f>
        <v>0</v>
      </c>
      <c r="S790" s="161">
        <f>IF(A24taxstdlife="n/a","n/a",IF(S$3&gt;(A24taxstdlife+$E790),((Input!$P$166+Input!$P$132)*$P$7)-SUM($P790:R790),((Input!$P$166+Input!$P$132)*$P$7)/A24taxstdlife))</f>
        <v>0</v>
      </c>
      <c r="T790" s="161">
        <f>IF(A24taxstdlife="n/a","n/a",IF(T$3&gt;(A24taxstdlife+$E790),((Input!$P$166+Input!$P$132)*$P$7)-SUM($P790:S790),((Input!$P$166+Input!$P$132)*$P$7)/A24taxstdlife))</f>
        <v>0</v>
      </c>
      <c r="U790" s="161">
        <f>IF(A24taxstdlife="n/a","n/a",IF(U$3&gt;(A24taxstdlife+$E790),((Input!$P$166+Input!$P$132)*$P$7)-SUM($P790:T790),((Input!$P$166+Input!$P$132)*$P$7)/A24taxstdlife))</f>
        <v>0</v>
      </c>
      <c r="V790" s="161">
        <f>IF(A24taxstdlife="n/a","n/a",IF(V$3&gt;(A24taxstdlife+$E790),((Input!$P$166+Input!$P$132)*$P$7)-SUM($P790:U790),((Input!$P$166+Input!$P$132)*$P$7)/A24taxstdlife))</f>
        <v>0</v>
      </c>
      <c r="W790" s="161">
        <f>IF(A24taxstdlife="n/a","n/a",IF(W$3&gt;(A24taxstdlife+$E790),((Input!$P$166+Input!$P$132)*$P$7)-SUM($P790:V790),((Input!$P$166+Input!$P$132)*$P$7)/A24taxstdlife))</f>
        <v>0</v>
      </c>
      <c r="X790" s="161">
        <f>IF(A24taxstdlife="n/a","n/a",IF(X$3&gt;(A24taxstdlife+$E790),((Input!$P$166+Input!$P$132)*$P$7)-SUM($P790:W790),((Input!$P$166+Input!$P$132)*$P$7)/A24taxstdlife))</f>
        <v>0</v>
      </c>
      <c r="Y790" s="161">
        <f>IF(A24taxstdlife="n/a","n/a",IF(Y$3&gt;(A24taxstdlife+$E790),((Input!$P$166+Input!$P$132)*$P$7)-SUM($P790:X790),((Input!$P$166+Input!$P$132)*$P$7)/A24taxstdlife))</f>
        <v>0</v>
      </c>
      <c r="Z790" s="161">
        <f>IF(A24taxstdlife="n/a","n/a",IF(Z$3&gt;(A24taxstdlife+$E790),((Input!$P$166+Input!$P$132)*$P$7)-SUM($P790:Y790),((Input!$P$166+Input!$P$132)*$P$7)/A24taxstdlife))</f>
        <v>0</v>
      </c>
      <c r="AA790" s="161">
        <f>IF(A24taxstdlife="n/a","n/a",IF(AA$3&gt;(A24taxstdlife+$E790),((Input!$P$166+Input!$P$132)*$P$7)-SUM($P790:Z790),((Input!$P$166+Input!$P$132)*$P$7)/A24taxstdlife))</f>
        <v>0</v>
      </c>
      <c r="AB790" s="161">
        <f>IF(A24taxstdlife="n/a","n/a",IF(AB$3&gt;(A24taxstdlife+$E790),((Input!$P$166+Input!$P$132)*$P$7)-SUM($P790:AA790),((Input!$P$166+Input!$P$132)*$P$7)/A24taxstdlife))</f>
        <v>0</v>
      </c>
      <c r="AC790" s="161">
        <f>IF(A24taxstdlife="n/a","n/a",IF(AC$3&gt;(A24taxstdlife+$E790),((Input!$P$166+Input!$P$132)*$P$7)-SUM($P790:AB790),((Input!$P$166+Input!$P$132)*$P$7)/A24taxstdlife))</f>
        <v>0</v>
      </c>
      <c r="AD790" s="161">
        <f>IF(A24taxstdlife="n/a","n/a",IF(AD$3&gt;(A24taxstdlife+$E790),((Input!$P$166+Input!$P$132)*$P$7)-SUM($P790:AC790),((Input!$P$166+Input!$P$132)*$P$7)/A24taxstdlife))</f>
        <v>0</v>
      </c>
      <c r="AE790" s="161">
        <f>IF(A24taxstdlife="n/a","n/a",IF(AE$3&gt;(A24taxstdlife+$E790),((Input!$P$166+Input!$P$132)*$P$7)-SUM($P790:AD790),((Input!$P$166+Input!$P$132)*$P$7)/A24taxstdlife))</f>
        <v>0</v>
      </c>
      <c r="AF790" s="161">
        <f>IF(A24taxstdlife="n/a","n/a",IF(AF$3&gt;(A24taxstdlife+$E790),((Input!$P$166+Input!$P$132)*$P$7)-SUM($P790:AE790),((Input!$P$166+Input!$P$132)*$P$7)/A24taxstdlife))</f>
        <v>0</v>
      </c>
      <c r="AG790" s="161">
        <f>IF(A24taxstdlife="n/a","n/a",IF(AG$3&gt;(A24taxstdlife+$E790),((Input!$P$166+Input!$P$132)*$P$7)-SUM($P790:AF790),((Input!$P$166+Input!$P$132)*$P$7)/A24taxstdlife))</f>
        <v>0</v>
      </c>
      <c r="AH790" s="161">
        <f>IF(A24taxstdlife="n/a","n/a",IF(AH$3&gt;(A24taxstdlife+$E790),((Input!$P$166+Input!$P$132)*$P$7)-SUM($P790:AG790),((Input!$P$166+Input!$P$132)*$P$7)/A24taxstdlife))</f>
        <v>0</v>
      </c>
      <c r="AI790" s="161">
        <f>IF(A24taxstdlife="n/a","n/a",IF(AI$3&gt;(A24taxstdlife+$E790),((Input!$P$166+Input!$P$132)*$P$7)-SUM($P790:AH790),((Input!$P$166+Input!$P$132)*$P$7)/A24taxstdlife))</f>
        <v>0</v>
      </c>
      <c r="AJ790" s="161">
        <f>IF(A24taxstdlife="n/a","n/a",IF(AJ$3&gt;(A24taxstdlife+$E790),((Input!$P$166+Input!$P$132)*$P$7)-SUM($P790:AI790),((Input!$P$166+Input!$P$132)*$P$7)/A24taxstdlife))</f>
        <v>0</v>
      </c>
      <c r="AK790" s="161">
        <f>IF(A24taxstdlife="n/a","n/a",IF(AK$3&gt;(A24taxstdlife+$E790),((Input!$P$166+Input!$P$132)*$P$7)-SUM($P790:AJ790),((Input!$P$166+Input!$P$132)*$P$7)/A24taxstdlife))</f>
        <v>0</v>
      </c>
      <c r="AL790" s="161">
        <f>IF(A24taxstdlife="n/a","n/a",IF(AL$3&gt;(A24taxstdlife+$E790),((Input!$P$166+Input!$P$132)*$P$7)-SUM($P790:AK790),((Input!$P$166+Input!$P$132)*$P$7)/A24taxstdlife))</f>
        <v>0</v>
      </c>
      <c r="AM790" s="161">
        <f>IF(A24taxstdlife="n/a","n/a",IF(AM$3&gt;(A24taxstdlife+$E790),((Input!$P$166+Input!$P$132)*$P$7)-SUM($P790:AL790),((Input!$P$166+Input!$P$132)*$P$7)/A24taxstdlife))</f>
        <v>0</v>
      </c>
      <c r="AN790" s="161">
        <f>IF(A24taxstdlife="n/a","n/a",IF(AN$3&gt;(A24taxstdlife+$E790),((Input!$P$166+Input!$P$132)*$P$7)-SUM($P790:AM790),((Input!$P$166+Input!$P$132)*$P$7)/A24taxstdlife))</f>
        <v>0</v>
      </c>
      <c r="AO790" s="161">
        <f>IF(A24taxstdlife="n/a","n/a",IF(AO$3&gt;(A24taxstdlife+$E790),((Input!$P$166+Input!$P$132)*$P$7)-SUM($P790:AN790),((Input!$P$166+Input!$P$132)*$P$7)/A24taxstdlife))</f>
        <v>0</v>
      </c>
      <c r="AP790" s="161">
        <f>IF(A24taxstdlife="n/a","n/a",IF(AP$3&gt;(A24taxstdlife+$E790),((Input!$P$166+Input!$P$132)*$P$7)-SUM($P790:AO790),((Input!$P$166+Input!$P$132)*$P$7)/A24taxstdlife))</f>
        <v>0</v>
      </c>
      <c r="AQ790" s="161">
        <f>IF(A24taxstdlife="n/a","n/a",IF(AQ$3&gt;(A24taxstdlife+$E790),((Input!$P$166+Input!$P$132)*$P$7)-SUM($P790:AP790),((Input!$P$166+Input!$P$132)*$P$7)/A24taxstdlife))</f>
        <v>0</v>
      </c>
      <c r="AR790" s="161">
        <f>IF(A24taxstdlife="n/a","n/a",IF(AR$3&gt;(A24taxstdlife+$E790),((Input!$P$166+Input!$P$132)*$P$7)-SUM($P790:AQ790),((Input!$P$166+Input!$P$132)*$P$7)/A24taxstdlife))</f>
        <v>0</v>
      </c>
      <c r="AS790" s="161">
        <f>IF(A24taxstdlife="n/a","n/a",IF(AS$3&gt;(A24taxstdlife+$E790),((Input!$P$166+Input!$P$132)*$P$7)-SUM($P790:AR790),((Input!$P$166+Input!$P$132)*$P$7)/A24taxstdlife))</f>
        <v>0</v>
      </c>
      <c r="AT790" s="161">
        <f>IF(A24taxstdlife="n/a","n/a",IF(AT$3&gt;(A24taxstdlife+$E790),((Input!$P$166+Input!$P$132)*$P$7)-SUM($P790:AS790),((Input!$P$166+Input!$P$132)*$P$7)/A24taxstdlife))</f>
        <v>0</v>
      </c>
      <c r="AU790" s="161">
        <f>IF(A24taxstdlife="n/a","n/a",IF(AU$3&gt;(A24taxstdlife+$E790),((Input!$P$166+Input!$P$132)*$P$7)-SUM($P790:AT790),((Input!$P$166+Input!$P$132)*$P$7)/A24taxstdlife))</f>
        <v>0</v>
      </c>
      <c r="AV790" s="161">
        <f>IF(A24taxstdlife="n/a","n/a",IF(AV$3&gt;(A24taxstdlife+$E790),((Input!$P$166+Input!$P$132)*$P$7)-SUM($P790:AU790),((Input!$P$166+Input!$P$132)*$P$7)/A24taxstdlife))</f>
        <v>0</v>
      </c>
      <c r="AW790" s="161">
        <f>IF(A24taxstdlife="n/a","n/a",IF(AW$3&gt;(A24taxstdlife+$E790),((Input!$P$166+Input!$P$132)*$P$7)-SUM($P790:AV790),((Input!$P$166+Input!$P$132)*$P$7)/A24taxstdlife))</f>
        <v>0</v>
      </c>
      <c r="AX790" s="161">
        <f>IF(A24taxstdlife="n/a","n/a",IF(AX$3&gt;(A24taxstdlife+$E790),((Input!$P$166+Input!$P$132)*$P$7)-SUM($P790:AW790),((Input!$P$166+Input!$P$132)*$P$7)/A24taxstdlife))</f>
        <v>0</v>
      </c>
      <c r="AY790" s="161">
        <f>IF(A24taxstdlife="n/a","n/a",IF(AY$3&gt;(A24taxstdlife+$E790),((Input!$P$166+Input!$P$132)*$P$7)-SUM($P790:AX790),((Input!$P$166+Input!$P$132)*$P$7)/A24taxstdlife))</f>
        <v>0</v>
      </c>
      <c r="AZ790" s="161">
        <f>IF(A24taxstdlife="n/a","n/a",IF(AZ$3&gt;(A24taxstdlife+$E790),((Input!$P$166+Input!$P$132)*$P$7)-SUM($P790:AY790),((Input!$P$166+Input!$P$132)*$P$7)/A24taxstdlife))</f>
        <v>0</v>
      </c>
      <c r="BA790" s="161">
        <f>IF(A24taxstdlife="n/a","n/a",IF(BA$3&gt;(A24taxstdlife+$E790),((Input!$P$166+Input!$P$132)*$P$7)-SUM($P790:AZ790),((Input!$P$166+Input!$P$132)*$P$7)/A24taxstdlife))</f>
        <v>0</v>
      </c>
      <c r="BB790" s="161">
        <f>IF(A24taxstdlife="n/a","n/a",IF(BB$3&gt;(A24taxstdlife+$E790),((Input!$P$166+Input!$P$132)*$P$7)-SUM($P790:BA790),((Input!$P$166+Input!$P$132)*$P$7)/A24taxstdlife))</f>
        <v>0</v>
      </c>
      <c r="BC790" s="161">
        <f>IF(A24taxstdlife="n/a","n/a",IF(BC$3&gt;(A24taxstdlife+$E790),((Input!$P$166+Input!$P$132)*$P$7)-SUM($P790:BB790),((Input!$P$166+Input!$P$132)*$P$7)/A24taxstdlife))</f>
        <v>0</v>
      </c>
      <c r="BD790" s="161">
        <f>IF(A24taxstdlife="n/a","n/a",IF(BD$3&gt;(A24taxstdlife+$E790),((Input!$P$166+Input!$P$132)*$P$7)-SUM($P790:BC790),((Input!$P$166+Input!$P$132)*$P$7)/A24taxstdlife))</f>
        <v>0</v>
      </c>
      <c r="BE790" s="161">
        <f>IF(A24taxstdlife="n/a","n/a",IF(BE$3&gt;(A24taxstdlife+$E790),((Input!$P$166+Input!$P$132)*$P$7)-SUM($P790:BD790),((Input!$P$166+Input!$P$132)*$P$7)/A24taxstdlife))</f>
        <v>0</v>
      </c>
      <c r="BF790" s="161">
        <f>IF(A24taxstdlife="n/a","n/a",IF(BF$3&gt;(A24taxstdlife+$E790),((Input!$P$166+Input!$P$132)*$P$7)-SUM($P790:BE790),((Input!$P$166+Input!$P$132)*$P$7)/A24taxstdlife))</f>
        <v>0</v>
      </c>
      <c r="BG790" s="161">
        <f>IF(A24taxstdlife="n/a","n/a",IF(BG$3&gt;(A24taxstdlife+$E790),((Input!$P$166+Input!$P$132)*$P$7)-SUM($P790:BF790),((Input!$P$166+Input!$P$132)*$P$7)/A24taxstdlife))</f>
        <v>0</v>
      </c>
      <c r="BH790" s="161">
        <f>IF(A24taxstdlife="n/a","n/a",IF(BH$3&gt;(A24taxstdlife+$E790),((Input!$P$166+Input!$P$132)*$P$7)-SUM($P790:BG790),((Input!$P$166+Input!$P$132)*$P$7)/A24taxstdlife))</f>
        <v>0</v>
      </c>
      <c r="BI790" s="161">
        <f>IF(A24taxstdlife="n/a","n/a",IF(BI$3&gt;(A24taxstdlife+$E790),((Input!$P$166+Input!$P$132)*$P$7)-SUM($P790:BH790),((Input!$P$166+Input!$P$132)*$P$7)/A24taxstdlife))</f>
        <v>0</v>
      </c>
      <c r="BJ790" s="19"/>
      <c r="BK790" s="19"/>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s="5" customFormat="1" hidden="1" outlineLevel="1" x14ac:dyDescent="0.2">
      <c r="A791" s="19"/>
      <c r="B791" s="19"/>
      <c r="C791" s="35">
        <f>Asset24</f>
        <v>0</v>
      </c>
      <c r="D791" s="19"/>
      <c r="E791" s="19"/>
      <c r="F791" s="32"/>
      <c r="G791" s="156">
        <f t="shared" ref="G791:AL791" si="152">SUM(G779:G790)</f>
        <v>0</v>
      </c>
      <c r="H791" s="156">
        <f t="shared" si="152"/>
        <v>0</v>
      </c>
      <c r="I791" s="156">
        <f t="shared" si="152"/>
        <v>0</v>
      </c>
      <c r="J791" s="156">
        <f t="shared" si="152"/>
        <v>0</v>
      </c>
      <c r="K791" s="156">
        <f t="shared" si="152"/>
        <v>0</v>
      </c>
      <c r="L791" s="156">
        <f t="shared" si="152"/>
        <v>0</v>
      </c>
      <c r="M791" s="156">
        <f t="shared" si="152"/>
        <v>0</v>
      </c>
      <c r="N791" s="156">
        <f t="shared" si="152"/>
        <v>0</v>
      </c>
      <c r="O791" s="156">
        <f t="shared" si="152"/>
        <v>0</v>
      </c>
      <c r="P791" s="156">
        <f t="shared" si="152"/>
        <v>0</v>
      </c>
      <c r="Q791" s="156">
        <f t="shared" si="152"/>
        <v>0</v>
      </c>
      <c r="R791" s="156">
        <f t="shared" si="152"/>
        <v>0</v>
      </c>
      <c r="S791" s="156">
        <f t="shared" si="152"/>
        <v>0</v>
      </c>
      <c r="T791" s="156">
        <f t="shared" si="152"/>
        <v>0</v>
      </c>
      <c r="U791" s="156">
        <f t="shared" si="152"/>
        <v>0</v>
      </c>
      <c r="V791" s="156">
        <f t="shared" si="152"/>
        <v>0</v>
      </c>
      <c r="W791" s="156">
        <f t="shared" si="152"/>
        <v>0</v>
      </c>
      <c r="X791" s="156">
        <f t="shared" si="152"/>
        <v>0</v>
      </c>
      <c r="Y791" s="156">
        <f t="shared" si="152"/>
        <v>0</v>
      </c>
      <c r="Z791" s="156">
        <f t="shared" si="152"/>
        <v>0</v>
      </c>
      <c r="AA791" s="156">
        <f t="shared" si="152"/>
        <v>0</v>
      </c>
      <c r="AB791" s="156">
        <f t="shared" si="152"/>
        <v>0</v>
      </c>
      <c r="AC791" s="156">
        <f t="shared" si="152"/>
        <v>0</v>
      </c>
      <c r="AD791" s="156">
        <f t="shared" si="152"/>
        <v>0</v>
      </c>
      <c r="AE791" s="156">
        <f t="shared" si="152"/>
        <v>0</v>
      </c>
      <c r="AF791" s="156">
        <f t="shared" si="152"/>
        <v>0</v>
      </c>
      <c r="AG791" s="156">
        <f t="shared" si="152"/>
        <v>0</v>
      </c>
      <c r="AH791" s="156">
        <f t="shared" si="152"/>
        <v>0</v>
      </c>
      <c r="AI791" s="156">
        <f t="shared" si="152"/>
        <v>0</v>
      </c>
      <c r="AJ791" s="156">
        <f t="shared" si="152"/>
        <v>0</v>
      </c>
      <c r="AK791" s="156">
        <f t="shared" si="152"/>
        <v>0</v>
      </c>
      <c r="AL791" s="156">
        <f t="shared" si="152"/>
        <v>0</v>
      </c>
      <c r="AM791" s="156">
        <f t="shared" ref="AM791:BI791" si="153">SUM(AM779:AM790)</f>
        <v>0</v>
      </c>
      <c r="AN791" s="156">
        <f t="shared" si="153"/>
        <v>0</v>
      </c>
      <c r="AO791" s="156">
        <f t="shared" si="153"/>
        <v>0</v>
      </c>
      <c r="AP791" s="156">
        <f t="shared" si="153"/>
        <v>0</v>
      </c>
      <c r="AQ791" s="156">
        <f t="shared" si="153"/>
        <v>0</v>
      </c>
      <c r="AR791" s="156">
        <f t="shared" si="153"/>
        <v>0</v>
      </c>
      <c r="AS791" s="156">
        <f t="shared" si="153"/>
        <v>0</v>
      </c>
      <c r="AT791" s="156">
        <f t="shared" si="153"/>
        <v>0</v>
      </c>
      <c r="AU791" s="156">
        <f t="shared" si="153"/>
        <v>0</v>
      </c>
      <c r="AV791" s="156">
        <f t="shared" si="153"/>
        <v>0</v>
      </c>
      <c r="AW791" s="156">
        <f t="shared" si="153"/>
        <v>0</v>
      </c>
      <c r="AX791" s="156">
        <f t="shared" si="153"/>
        <v>0</v>
      </c>
      <c r="AY791" s="156">
        <f t="shared" si="153"/>
        <v>0</v>
      </c>
      <c r="AZ791" s="156">
        <f t="shared" si="153"/>
        <v>0</v>
      </c>
      <c r="BA791" s="156">
        <f t="shared" si="153"/>
        <v>0</v>
      </c>
      <c r="BB791" s="156">
        <f t="shared" si="153"/>
        <v>0</v>
      </c>
      <c r="BC791" s="156">
        <f t="shared" si="153"/>
        <v>0</v>
      </c>
      <c r="BD791" s="156">
        <f t="shared" si="153"/>
        <v>0</v>
      </c>
      <c r="BE791" s="156">
        <f t="shared" si="153"/>
        <v>0</v>
      </c>
      <c r="BF791" s="156">
        <f t="shared" si="153"/>
        <v>0</v>
      </c>
      <c r="BG791" s="156">
        <f t="shared" si="153"/>
        <v>0</v>
      </c>
      <c r="BH791" s="156">
        <f t="shared" si="153"/>
        <v>0</v>
      </c>
      <c r="BI791" s="156">
        <f t="shared" si="153"/>
        <v>0</v>
      </c>
      <c r="BJ791" s="19"/>
      <c r="BK791" s="19"/>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s="5" customFormat="1" hidden="1" outlineLevel="2" x14ac:dyDescent="0.2">
      <c r="A792" s="19"/>
      <c r="B792" s="126">
        <f>C804</f>
        <v>0</v>
      </c>
      <c r="C792" s="43"/>
      <c r="D792" s="44" t="s">
        <v>72</v>
      </c>
      <c r="E792" s="43"/>
      <c r="F792" s="45"/>
      <c r="G792" s="160">
        <f>IF(G$3&gt;A25taxremlife,A25taxvalue-SUM($F792:F792),IF(A25taxremlife="N/A","n/a",A25taxvalue/A25taxremlife))</f>
        <v>0</v>
      </c>
      <c r="H792" s="160">
        <f>IF(H$3&gt;A25taxremlife,A25taxvalue-SUM($F792:G792),IF(A25taxremlife="N/A","n/a",A25taxvalue/A25taxremlife))</f>
        <v>0</v>
      </c>
      <c r="I792" s="160">
        <f>IF(I$3&gt;A25taxremlife,A25taxvalue-SUM($F792:H792),IF(A25taxremlife="N/A","n/a",A25taxvalue/A25taxremlife))</f>
        <v>0</v>
      </c>
      <c r="J792" s="160">
        <f>IF(J$3&gt;A25taxremlife,A25taxvalue-SUM($F792:I792),IF(A25taxremlife="N/A","n/a",A25taxvalue/A25taxremlife))</f>
        <v>0</v>
      </c>
      <c r="K792" s="160">
        <f>IF(K$3&gt;A25taxremlife,A25taxvalue-SUM($F792:J792),IF(A25taxremlife="N/A","n/a",A25taxvalue/A25taxremlife))</f>
        <v>0</v>
      </c>
      <c r="L792" s="160">
        <f>IF(L$3&gt;A25taxremlife,A25taxvalue-SUM($F792:K792),IF(A25taxremlife="N/A","n/a",A25taxvalue/A25taxremlife))</f>
        <v>0</v>
      </c>
      <c r="M792" s="160">
        <f>IF(M$3&gt;A25taxremlife,A25taxvalue-SUM($F792:L792),IF(A25taxremlife="N/A","n/a",A25taxvalue/A25taxremlife))</f>
        <v>0</v>
      </c>
      <c r="N792" s="160">
        <f>IF(N$3&gt;A25taxremlife,A25taxvalue-SUM($F792:M792),IF(A25taxremlife="N/A","n/a",A25taxvalue/A25taxremlife))</f>
        <v>0</v>
      </c>
      <c r="O792" s="160">
        <f>IF(O$3&gt;A25taxremlife,A25taxvalue-SUM($F792:N792),IF(A25taxremlife="N/A","n/a",A25taxvalue/A25taxremlife))</f>
        <v>0</v>
      </c>
      <c r="P792" s="160">
        <f>IF(P$3&gt;A25taxremlife,A25taxvalue-SUM($F792:O792),IF(A25taxremlife="N/A","n/a",A25taxvalue/A25taxremlife))</f>
        <v>0</v>
      </c>
      <c r="Q792" s="160">
        <f>IF(Q$3&gt;A25taxremlife,A25taxvalue-SUM($F792:P792),IF(A25taxremlife="N/A","n/a",A25taxvalue/A25taxremlife))</f>
        <v>0</v>
      </c>
      <c r="R792" s="160">
        <f>IF(R$3&gt;A25taxremlife,A25taxvalue-SUM($F792:Q792),IF(A25taxremlife="N/A","n/a",A25taxvalue/A25taxremlife))</f>
        <v>0</v>
      </c>
      <c r="S792" s="160">
        <f>IF(S$3&gt;A25taxremlife,A25taxvalue-SUM($F792:R792),IF(A25taxremlife="N/A","n/a",A25taxvalue/A25taxremlife))</f>
        <v>0</v>
      </c>
      <c r="T792" s="160">
        <f>IF(T$3&gt;A25taxremlife,A25taxvalue-SUM($F792:S792),IF(A25taxremlife="N/A","n/a",A25taxvalue/A25taxremlife))</f>
        <v>0</v>
      </c>
      <c r="U792" s="160">
        <f>IF(U$3&gt;A25taxremlife,A25taxvalue-SUM($F792:T792),IF(A25taxremlife="N/A","n/a",A25taxvalue/A25taxremlife))</f>
        <v>0</v>
      </c>
      <c r="V792" s="160">
        <f>IF(V$3&gt;A25taxremlife,A25taxvalue-SUM($F792:U792),IF(A25taxremlife="N/A","n/a",A25taxvalue/A25taxremlife))</f>
        <v>0</v>
      </c>
      <c r="W792" s="160">
        <f>IF(W$3&gt;A25taxremlife,A25taxvalue-SUM($F792:V792),IF(A25taxremlife="N/A","n/a",A25taxvalue/A25taxremlife))</f>
        <v>0</v>
      </c>
      <c r="X792" s="160">
        <f>IF(X$3&gt;A25taxremlife,A25taxvalue-SUM($F792:W792),IF(A25taxremlife="N/A","n/a",A25taxvalue/A25taxremlife))</f>
        <v>0</v>
      </c>
      <c r="Y792" s="160">
        <f>IF(Y$3&gt;A25taxremlife,A25taxvalue-SUM($F792:X792),IF(A25taxremlife="N/A","n/a",A25taxvalue/A25taxremlife))</f>
        <v>0</v>
      </c>
      <c r="Z792" s="160">
        <f>IF(Z$3&gt;A25taxremlife,A25taxvalue-SUM($F792:Y792),IF(A25taxremlife="N/A","n/a",A25taxvalue/A25taxremlife))</f>
        <v>0</v>
      </c>
      <c r="AA792" s="160">
        <f>IF(AA$3&gt;A25taxremlife,A25taxvalue-SUM($F792:Z792),IF(A25taxremlife="N/A","n/a",A25taxvalue/A25taxremlife))</f>
        <v>0</v>
      </c>
      <c r="AB792" s="160">
        <f>IF(AB$3&gt;A25taxremlife,A25taxvalue-SUM($F792:AA792),IF(A25taxremlife="N/A","n/a",A25taxvalue/A25taxremlife))</f>
        <v>0</v>
      </c>
      <c r="AC792" s="160">
        <f>IF(AC$3&gt;A25taxremlife,A25taxvalue-SUM($F792:AB792),IF(A25taxremlife="N/A","n/a",A25taxvalue/A25taxremlife))</f>
        <v>0</v>
      </c>
      <c r="AD792" s="160">
        <f>IF(AD$3&gt;A25taxremlife,A25taxvalue-SUM($F792:AC792),IF(A25taxremlife="N/A","n/a",A25taxvalue/A25taxremlife))</f>
        <v>0</v>
      </c>
      <c r="AE792" s="160">
        <f>IF(AE$3&gt;A25taxremlife,A25taxvalue-SUM($F792:AD792),IF(A25taxremlife="N/A","n/a",A25taxvalue/A25taxremlife))</f>
        <v>0</v>
      </c>
      <c r="AF792" s="160">
        <f>IF(AF$3&gt;A25taxremlife,A25taxvalue-SUM($F792:AE792),IF(A25taxremlife="N/A","n/a",A25taxvalue/A25taxremlife))</f>
        <v>0</v>
      </c>
      <c r="AG792" s="160">
        <f>IF(AG$3&gt;A25taxremlife,A25taxvalue-SUM($F792:AF792),IF(A25taxremlife="N/A","n/a",A25taxvalue/A25taxremlife))</f>
        <v>0</v>
      </c>
      <c r="AH792" s="160">
        <f>IF(AH$3&gt;A25taxremlife,A25taxvalue-SUM($F792:AG792),IF(A25taxremlife="N/A","n/a",A25taxvalue/A25taxremlife))</f>
        <v>0</v>
      </c>
      <c r="AI792" s="160">
        <f>IF(AI$3&gt;A25taxremlife,A25taxvalue-SUM($F792:AH792),IF(A25taxremlife="N/A","n/a",A25taxvalue/A25taxremlife))</f>
        <v>0</v>
      </c>
      <c r="AJ792" s="160">
        <f>IF(AJ$3&gt;A25taxremlife,A25taxvalue-SUM($F792:AI792),IF(A25taxremlife="N/A","n/a",A25taxvalue/A25taxremlife))</f>
        <v>0</v>
      </c>
      <c r="AK792" s="160">
        <f>IF(AK$3&gt;A25taxremlife,A25taxvalue-SUM($F792:AJ792),IF(A25taxremlife="N/A","n/a",A25taxvalue/A25taxremlife))</f>
        <v>0</v>
      </c>
      <c r="AL792" s="160">
        <f>IF(AL$3&gt;A25taxremlife,A25taxvalue-SUM($F792:AK792),IF(A25taxremlife="N/A","n/a",A25taxvalue/A25taxremlife))</f>
        <v>0</v>
      </c>
      <c r="AM792" s="160">
        <f>IF(AM$3&gt;A25taxremlife,A25taxvalue-SUM($F792:AL792),IF(A25taxremlife="N/A","n/a",A25taxvalue/A25taxremlife))</f>
        <v>0</v>
      </c>
      <c r="AN792" s="160">
        <f>IF(AN$3&gt;A25taxremlife,A25taxvalue-SUM($F792:AM792),IF(A25taxremlife="N/A","n/a",A25taxvalue/A25taxremlife))</f>
        <v>0</v>
      </c>
      <c r="AO792" s="160">
        <f>IF(AO$3&gt;A25taxremlife,A25taxvalue-SUM($F792:AN792),IF(A25taxremlife="N/A","n/a",A25taxvalue/A25taxremlife))</f>
        <v>0</v>
      </c>
      <c r="AP792" s="160">
        <f>IF(AP$3&gt;A25taxremlife,A25taxvalue-SUM($F792:AO792),IF(A25taxremlife="N/A","n/a",A25taxvalue/A25taxremlife))</f>
        <v>0</v>
      </c>
      <c r="AQ792" s="160">
        <f>IF(AQ$3&gt;A25taxremlife,A25taxvalue-SUM($F792:AP792),IF(A25taxremlife="N/A","n/a",A25taxvalue/A25taxremlife))</f>
        <v>0</v>
      </c>
      <c r="AR792" s="160">
        <f>IF(AR$3&gt;A25taxremlife,A25taxvalue-SUM($F792:AQ792),IF(A25taxremlife="N/A","n/a",A25taxvalue/A25taxremlife))</f>
        <v>0</v>
      </c>
      <c r="AS792" s="160">
        <f>IF(AS$3&gt;A25taxremlife,A25taxvalue-SUM($F792:AR792),IF(A25taxremlife="N/A","n/a",A25taxvalue/A25taxremlife))</f>
        <v>0</v>
      </c>
      <c r="AT792" s="160">
        <f>IF(AT$3&gt;A25taxremlife,A25taxvalue-SUM($F792:AS792),IF(A25taxremlife="N/A","n/a",A25taxvalue/A25taxremlife))</f>
        <v>0</v>
      </c>
      <c r="AU792" s="160">
        <f>IF(AU$3&gt;A25taxremlife,A25taxvalue-SUM($F792:AT792),IF(A25taxremlife="N/A","n/a",A25taxvalue/A25taxremlife))</f>
        <v>0</v>
      </c>
      <c r="AV792" s="160">
        <f>IF(AV$3&gt;A25taxremlife,A25taxvalue-SUM($F792:AU792),IF(A25taxremlife="N/A","n/a",A25taxvalue/A25taxremlife))</f>
        <v>0</v>
      </c>
      <c r="AW792" s="160">
        <f>IF(AW$3&gt;A25taxremlife,A25taxvalue-SUM($F792:AV792),IF(A25taxremlife="N/A","n/a",A25taxvalue/A25taxremlife))</f>
        <v>0</v>
      </c>
      <c r="AX792" s="160">
        <f>IF(AX$3&gt;A25taxremlife,A25taxvalue-SUM($F792:AW792),IF(A25taxremlife="N/A","n/a",A25taxvalue/A25taxremlife))</f>
        <v>0</v>
      </c>
      <c r="AY792" s="160">
        <f>IF(AY$3&gt;A25taxremlife,A25taxvalue-SUM($F792:AX792),IF(A25taxremlife="N/A","n/a",A25taxvalue/A25taxremlife))</f>
        <v>0</v>
      </c>
      <c r="AZ792" s="160">
        <f>IF(AZ$3&gt;A25taxremlife,A25taxvalue-SUM($F792:AY792),IF(A25taxremlife="N/A","n/a",A25taxvalue/A25taxremlife))</f>
        <v>0</v>
      </c>
      <c r="BA792" s="160">
        <f>IF(BA$3&gt;A25taxremlife,A25taxvalue-SUM($F792:AZ792),IF(A25taxremlife="N/A","n/a",A25taxvalue/A25taxremlife))</f>
        <v>0</v>
      </c>
      <c r="BB792" s="160">
        <f>IF(BB$3&gt;A25taxremlife,A25taxvalue-SUM($F792:BA792),IF(A25taxremlife="N/A","n/a",A25taxvalue/A25taxremlife))</f>
        <v>0</v>
      </c>
      <c r="BC792" s="160">
        <f>IF(BC$3&gt;A25taxremlife,A25taxvalue-SUM($F792:BB792),IF(A25taxremlife="N/A","n/a",A25taxvalue/A25taxremlife))</f>
        <v>0</v>
      </c>
      <c r="BD792" s="160">
        <f>IF(BD$3&gt;A25taxremlife,A25taxvalue-SUM($F792:BC792),IF(A25taxremlife="N/A","n/a",A25taxvalue/A25taxremlife))</f>
        <v>0</v>
      </c>
      <c r="BE792" s="160">
        <f>IF(BE$3&gt;A25taxremlife,A25taxvalue-SUM($F792:BD792),IF(A25taxremlife="N/A","n/a",A25taxvalue/A25taxremlife))</f>
        <v>0</v>
      </c>
      <c r="BF792" s="160">
        <f>IF(BF$3&gt;A25taxremlife,A25taxvalue-SUM($F792:BE792),IF(A25taxremlife="N/A","n/a",A25taxvalue/A25taxremlife))</f>
        <v>0</v>
      </c>
      <c r="BG792" s="160">
        <f>IF(BG$3&gt;A25taxremlife,A25taxvalue-SUM($F792:BF792),IF(A25taxremlife="N/A","n/a",A25taxvalue/A25taxremlife))</f>
        <v>0</v>
      </c>
      <c r="BH792" s="160">
        <f>IF(BH$3&gt;A25taxremlife,A25taxvalue-SUM($F792:BG792),IF(A25taxremlife="N/A","n/a",A25taxvalue/A25taxremlife))</f>
        <v>0</v>
      </c>
      <c r="BI792" s="160">
        <f>IF(BI$3&gt;A25taxremlife,A25taxvalue-SUM($F792:BH792),IF(A25taxremlife="N/A","n/a",A25taxvalue/A25taxremlife))</f>
        <v>0</v>
      </c>
      <c r="BJ792" s="19"/>
      <c r="BK792" s="19"/>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s="5" customFormat="1" hidden="1" outlineLevel="2" x14ac:dyDescent="0.2">
      <c r="A793" s="19"/>
      <c r="B793" s="19"/>
      <c r="C793" s="35"/>
      <c r="D793" s="469" t="s">
        <v>71</v>
      </c>
      <c r="E793" s="281">
        <v>0</v>
      </c>
      <c r="F793" s="37"/>
      <c r="G793" s="161"/>
      <c r="H793" s="161"/>
      <c r="I793" s="161"/>
      <c r="J793" s="161"/>
      <c r="K793" s="161"/>
      <c r="L793" s="161"/>
      <c r="M793" s="161"/>
      <c r="N793" s="161"/>
      <c r="O793" s="161"/>
      <c r="P793" s="161"/>
      <c r="Q793" s="161"/>
      <c r="R793" s="161"/>
      <c r="S793" s="161"/>
      <c r="T793" s="161"/>
      <c r="U793" s="161"/>
      <c r="V793" s="161"/>
      <c r="W793" s="161"/>
      <c r="X793" s="161"/>
      <c r="Y793" s="161"/>
      <c r="Z793" s="161"/>
      <c r="AA793" s="161"/>
      <c r="AB793" s="161"/>
      <c r="AC793" s="161"/>
      <c r="AD793" s="161"/>
      <c r="AE793" s="161"/>
      <c r="AF793" s="161"/>
      <c r="AG793" s="161"/>
      <c r="AH793" s="161"/>
      <c r="AI793" s="161"/>
      <c r="AJ793" s="161"/>
      <c r="AK793" s="161"/>
      <c r="AL793" s="161"/>
      <c r="AM793" s="161"/>
      <c r="AN793" s="161"/>
      <c r="AO793" s="161"/>
      <c r="AP793" s="161"/>
      <c r="AQ793" s="161"/>
      <c r="AR793" s="161"/>
      <c r="AS793" s="161"/>
      <c r="AT793" s="161"/>
      <c r="AU793" s="161"/>
      <c r="AV793" s="161"/>
      <c r="AW793" s="161"/>
      <c r="AX793" s="161"/>
      <c r="AY793" s="161"/>
      <c r="AZ793" s="161"/>
      <c r="BA793" s="161"/>
      <c r="BB793" s="161"/>
      <c r="BC793" s="161"/>
      <c r="BD793" s="161"/>
      <c r="BE793" s="161"/>
      <c r="BF793" s="161"/>
      <c r="BG793" s="161"/>
      <c r="BH793" s="161"/>
      <c r="BI793" s="161"/>
      <c r="BJ793" s="19"/>
      <c r="BK793" s="19"/>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s="5" customFormat="1" hidden="1" outlineLevel="2" x14ac:dyDescent="0.2">
      <c r="A794" s="19"/>
      <c r="B794" s="19"/>
      <c r="C794" s="35"/>
      <c r="D794" s="469"/>
      <c r="E794" s="281">
        <v>1</v>
      </c>
      <c r="F794" s="37"/>
      <c r="G794" s="304"/>
      <c r="H794" s="161">
        <f>IF(A25taxstdlife="n/a","n/a",IF(H$3&gt;(A25taxstdlife+$E794),((Input!$G$167+Input!$G$133)*$G$7)-SUM($G794:G794),((Input!$G$167+Input!$G$133)*$G$7)/A25taxstdlife))</f>
        <v>0</v>
      </c>
      <c r="I794" s="161">
        <f>IF(A25taxstdlife="n/a","n/a",IF(I$3&gt;(A25taxstdlife+$E794),((Input!$G$167+Input!$G$133)*$G$7)-SUM($G794:H794),((Input!$G$167+Input!$G$133)*$G$7)/A25taxstdlife))</f>
        <v>0</v>
      </c>
      <c r="J794" s="161">
        <f>IF(A25taxstdlife="n/a","n/a",IF(J$3&gt;(A25taxstdlife+$E794),((Input!$G$167+Input!$G$133)*$G$7)-SUM($G794:I794),((Input!$G$167+Input!$G$133)*$G$7)/A25taxstdlife))</f>
        <v>0</v>
      </c>
      <c r="K794" s="161">
        <f>IF(A25taxstdlife="n/a","n/a",IF(K$3&gt;(A25taxstdlife+$E794),((Input!$G$167+Input!$G$133)*$G$7)-SUM($G794:J794),((Input!$G$167+Input!$G$133)*$G$7)/A25taxstdlife))</f>
        <v>0</v>
      </c>
      <c r="L794" s="161">
        <f>IF(A25taxstdlife="n/a","n/a",IF(L$3&gt;(A25taxstdlife+$E794),((Input!$G$167+Input!$G$133)*$G$7)-SUM($G794:K794),((Input!$G$167+Input!$G$133)*$G$7)/A25taxstdlife))</f>
        <v>0</v>
      </c>
      <c r="M794" s="161">
        <f>IF(A25taxstdlife="n/a","n/a",IF(M$3&gt;(A25taxstdlife+$E794),((Input!$G$167+Input!$G$133)*$G$7)-SUM($G794:L794),((Input!$G$167+Input!$G$133)*$G$7)/A25taxstdlife))</f>
        <v>0</v>
      </c>
      <c r="N794" s="161">
        <f>IF(A25taxstdlife="n/a","n/a",IF(N$3&gt;(A25taxstdlife+$E794),((Input!$G$167+Input!$G$133)*$G$7)-SUM($G794:M794),((Input!$G$167+Input!$G$133)*$G$7)/A25taxstdlife))</f>
        <v>0</v>
      </c>
      <c r="O794" s="161">
        <f>IF(A25taxstdlife="n/a","n/a",IF(O$3&gt;(A25taxstdlife+$E794),((Input!$G$167+Input!$G$133)*$G$7)-SUM($G794:N794),((Input!$G$167+Input!$G$133)*$G$7)/A25taxstdlife))</f>
        <v>0</v>
      </c>
      <c r="P794" s="161">
        <f>IF(A25taxstdlife="n/a","n/a",IF(P$3&gt;(A25taxstdlife+$E794),((Input!$G$167+Input!$G$133)*$G$7)-SUM($G794:O794),((Input!$G$167+Input!$G$133)*$G$7)/A25taxstdlife))</f>
        <v>0</v>
      </c>
      <c r="Q794" s="161">
        <f>IF(A25taxstdlife="n/a","n/a",IF(Q$3&gt;(A25taxstdlife+$E794),((Input!$G$167+Input!$G$133)*$G$7)-SUM($G794:P794),((Input!$G$167+Input!$G$133)*$G$7)/A25taxstdlife))</f>
        <v>0</v>
      </c>
      <c r="R794" s="161">
        <f>IF(A25taxstdlife="n/a","n/a",IF(R$3&gt;(A25taxstdlife+$E794),((Input!$G$167+Input!$G$133)*$G$7)-SUM($G794:Q794),((Input!$G$167+Input!$G$133)*$G$7)/A25taxstdlife))</f>
        <v>0</v>
      </c>
      <c r="S794" s="161">
        <f>IF(A25taxstdlife="n/a","n/a",IF(S$3&gt;(A25taxstdlife+$E794),((Input!$G$167+Input!$G$133)*$G$7)-SUM($G794:R794),((Input!$G$167+Input!$G$133)*$G$7)/A25taxstdlife))</f>
        <v>0</v>
      </c>
      <c r="T794" s="161">
        <f>IF(A25taxstdlife="n/a","n/a",IF(T$3&gt;(A25taxstdlife+$E794),((Input!$G$167+Input!$G$133)*$G$7)-SUM($G794:S794),((Input!$G$167+Input!$G$133)*$G$7)/A25taxstdlife))</f>
        <v>0</v>
      </c>
      <c r="U794" s="161">
        <f>IF(A25taxstdlife="n/a","n/a",IF(U$3&gt;(A25taxstdlife+$E794),((Input!$G$167+Input!$G$133)*$G$7)-SUM($G794:T794),((Input!$G$167+Input!$G$133)*$G$7)/A25taxstdlife))</f>
        <v>0</v>
      </c>
      <c r="V794" s="161">
        <f>IF(A25taxstdlife="n/a","n/a",IF(V$3&gt;(A25taxstdlife+$E794),((Input!$G$167+Input!$G$133)*$G$7)-SUM($G794:U794),((Input!$G$167+Input!$G$133)*$G$7)/A25taxstdlife))</f>
        <v>0</v>
      </c>
      <c r="W794" s="161">
        <f>IF(A25taxstdlife="n/a","n/a",IF(W$3&gt;(A25taxstdlife+$E794),((Input!$G$167+Input!$G$133)*$G$7)-SUM($G794:V794),((Input!$G$167+Input!$G$133)*$G$7)/A25taxstdlife))</f>
        <v>0</v>
      </c>
      <c r="X794" s="161">
        <f>IF(A25taxstdlife="n/a","n/a",IF(X$3&gt;(A25taxstdlife+$E794),((Input!$G$167+Input!$G$133)*$G$7)-SUM($G794:W794),((Input!$G$167+Input!$G$133)*$G$7)/A25taxstdlife))</f>
        <v>0</v>
      </c>
      <c r="Y794" s="161">
        <f>IF(A25taxstdlife="n/a","n/a",IF(Y$3&gt;(A25taxstdlife+$E794),((Input!$G$167+Input!$G$133)*$G$7)-SUM($G794:X794),((Input!$G$167+Input!$G$133)*$G$7)/A25taxstdlife))</f>
        <v>0</v>
      </c>
      <c r="Z794" s="161">
        <f>IF(A25taxstdlife="n/a","n/a",IF(Z$3&gt;(A25taxstdlife+$E794),((Input!$G$167+Input!$G$133)*$G$7)-SUM($G794:Y794),((Input!$G$167+Input!$G$133)*$G$7)/A25taxstdlife))</f>
        <v>0</v>
      </c>
      <c r="AA794" s="161">
        <f>IF(A25taxstdlife="n/a","n/a",IF(AA$3&gt;(A25taxstdlife+$E794),((Input!$G$167+Input!$G$133)*$G$7)-SUM($G794:Z794),((Input!$G$167+Input!$G$133)*$G$7)/A25taxstdlife))</f>
        <v>0</v>
      </c>
      <c r="AB794" s="161">
        <f>IF(A25taxstdlife="n/a","n/a",IF(AB$3&gt;(A25taxstdlife+$E794),((Input!$G$167+Input!$G$133)*$G$7)-SUM($G794:AA794),((Input!$G$167+Input!$G$133)*$G$7)/A25taxstdlife))</f>
        <v>0</v>
      </c>
      <c r="AC794" s="161">
        <f>IF(A25taxstdlife="n/a","n/a",IF(AC$3&gt;(A25taxstdlife+$E794),((Input!$G$167+Input!$G$133)*$G$7)-SUM($G794:AB794),((Input!$G$167+Input!$G$133)*$G$7)/A25taxstdlife))</f>
        <v>0</v>
      </c>
      <c r="AD794" s="161">
        <f>IF(A25taxstdlife="n/a","n/a",IF(AD$3&gt;(A25taxstdlife+$E794),((Input!$G$167+Input!$G$133)*$G$7)-SUM($G794:AC794),((Input!$G$167+Input!$G$133)*$G$7)/A25taxstdlife))</f>
        <v>0</v>
      </c>
      <c r="AE794" s="161">
        <f>IF(A25taxstdlife="n/a","n/a",IF(AE$3&gt;(A25taxstdlife+$E794),((Input!$G$167+Input!$G$133)*$G$7)-SUM($G794:AD794),((Input!$G$167+Input!$G$133)*$G$7)/A25taxstdlife))</f>
        <v>0</v>
      </c>
      <c r="AF794" s="161">
        <f>IF(A25taxstdlife="n/a","n/a",IF(AF$3&gt;(A25taxstdlife+$E794),((Input!$G$167+Input!$G$133)*$G$7)-SUM($G794:AE794),((Input!$G$167+Input!$G$133)*$G$7)/A25taxstdlife))</f>
        <v>0</v>
      </c>
      <c r="AG794" s="161">
        <f>IF(A25taxstdlife="n/a","n/a",IF(AG$3&gt;(A25taxstdlife+$E794),((Input!$G$167+Input!$G$133)*$G$7)-SUM($G794:AF794),((Input!$G$167+Input!$G$133)*$G$7)/A25taxstdlife))</f>
        <v>0</v>
      </c>
      <c r="AH794" s="161">
        <f>IF(A25taxstdlife="n/a","n/a",IF(AH$3&gt;(A25taxstdlife+$E794),((Input!$G$167+Input!$G$133)*$G$7)-SUM($G794:AG794),((Input!$G$167+Input!$G$133)*$G$7)/A25taxstdlife))</f>
        <v>0</v>
      </c>
      <c r="AI794" s="161">
        <f>IF(A25taxstdlife="n/a","n/a",IF(AI$3&gt;(A25taxstdlife+$E794),((Input!$G$167+Input!$G$133)*$G$7)-SUM($G794:AH794),((Input!$G$167+Input!$G$133)*$G$7)/A25taxstdlife))</f>
        <v>0</v>
      </c>
      <c r="AJ794" s="161">
        <f>IF(A25taxstdlife="n/a","n/a",IF(AJ$3&gt;(A25taxstdlife+$E794),((Input!$G$167+Input!$G$133)*$G$7)-SUM($G794:AI794),((Input!$G$167+Input!$G$133)*$G$7)/A25taxstdlife))</f>
        <v>0</v>
      </c>
      <c r="AK794" s="161">
        <f>IF(A25taxstdlife="n/a","n/a",IF(AK$3&gt;(A25taxstdlife+$E794),((Input!$G$167+Input!$G$133)*$G$7)-SUM($G794:AJ794),((Input!$G$167+Input!$G$133)*$G$7)/A25taxstdlife))</f>
        <v>0</v>
      </c>
      <c r="AL794" s="161">
        <f>IF(A25taxstdlife="n/a","n/a",IF(AL$3&gt;(A25taxstdlife+$E794),((Input!$G$167+Input!$G$133)*$G$7)-SUM($G794:AK794),((Input!$G$167+Input!$G$133)*$G$7)/A25taxstdlife))</f>
        <v>0</v>
      </c>
      <c r="AM794" s="161">
        <f>IF(A25taxstdlife="n/a","n/a",IF(AM$3&gt;(A25taxstdlife+$E794),((Input!$G$167+Input!$G$133)*$G$7)-SUM($G794:AL794),((Input!$G$167+Input!$G$133)*$G$7)/A25taxstdlife))</f>
        <v>0</v>
      </c>
      <c r="AN794" s="161">
        <f>IF(A25taxstdlife="n/a","n/a",IF(AN$3&gt;(A25taxstdlife+$E794),((Input!$G$167+Input!$G$133)*$G$7)-SUM($G794:AM794),((Input!$G$167+Input!$G$133)*$G$7)/A25taxstdlife))</f>
        <v>0</v>
      </c>
      <c r="AO794" s="161">
        <f>IF(A25taxstdlife="n/a","n/a",IF(AO$3&gt;(A25taxstdlife+$E794),((Input!$G$167+Input!$G$133)*$G$7)-SUM($G794:AN794),((Input!$G$167+Input!$G$133)*$G$7)/A25taxstdlife))</f>
        <v>0</v>
      </c>
      <c r="AP794" s="161">
        <f>IF(A25taxstdlife="n/a","n/a",IF(AP$3&gt;(A25taxstdlife+$E794),((Input!$G$167+Input!$G$133)*$G$7)-SUM($G794:AO794),((Input!$G$167+Input!$G$133)*$G$7)/A25taxstdlife))</f>
        <v>0</v>
      </c>
      <c r="AQ794" s="161">
        <f>IF(A25taxstdlife="n/a","n/a",IF(AQ$3&gt;(A25taxstdlife+$E794),((Input!$G$167+Input!$G$133)*$G$7)-SUM($G794:AP794),((Input!$G$167+Input!$G$133)*$G$7)/A25taxstdlife))</f>
        <v>0</v>
      </c>
      <c r="AR794" s="161">
        <f>IF(A25taxstdlife="n/a","n/a",IF(AR$3&gt;(A25taxstdlife+$E794),((Input!$G$167+Input!$G$133)*$G$7)-SUM($G794:AQ794),((Input!$G$167+Input!$G$133)*$G$7)/A25taxstdlife))</f>
        <v>0</v>
      </c>
      <c r="AS794" s="161">
        <f>IF(A25taxstdlife="n/a","n/a",IF(AS$3&gt;(A25taxstdlife+$E794),((Input!$G$167+Input!$G$133)*$G$7)-SUM($G794:AR794),((Input!$G$167+Input!$G$133)*$G$7)/A25taxstdlife))</f>
        <v>0</v>
      </c>
      <c r="AT794" s="161">
        <f>IF(A25taxstdlife="n/a","n/a",IF(AT$3&gt;(A25taxstdlife+$E794),((Input!$G$167+Input!$G$133)*$G$7)-SUM($G794:AS794),((Input!$G$167+Input!$G$133)*$G$7)/A25taxstdlife))</f>
        <v>0</v>
      </c>
      <c r="AU794" s="161">
        <f>IF(A25taxstdlife="n/a","n/a",IF(AU$3&gt;(A25taxstdlife+$E794),((Input!$G$167+Input!$G$133)*$G$7)-SUM($G794:AT794),((Input!$G$167+Input!$G$133)*$G$7)/A25taxstdlife))</f>
        <v>0</v>
      </c>
      <c r="AV794" s="161">
        <f>IF(A25taxstdlife="n/a","n/a",IF(AV$3&gt;(A25taxstdlife+$E794),((Input!$G$167+Input!$G$133)*$G$7)-SUM($G794:AU794),((Input!$G$167+Input!$G$133)*$G$7)/A25taxstdlife))</f>
        <v>0</v>
      </c>
      <c r="AW794" s="161">
        <f>IF(A25taxstdlife="n/a","n/a",IF(AW$3&gt;(A25taxstdlife+$E794),((Input!$G$167+Input!$G$133)*$G$7)-SUM($G794:AV794),((Input!$G$167+Input!$G$133)*$G$7)/A25taxstdlife))</f>
        <v>0</v>
      </c>
      <c r="AX794" s="161">
        <f>IF(A25taxstdlife="n/a","n/a",IF(AX$3&gt;(A25taxstdlife+$E794),((Input!$G$167+Input!$G$133)*$G$7)-SUM($G794:AW794),((Input!$G$167+Input!$G$133)*$G$7)/A25taxstdlife))</f>
        <v>0</v>
      </c>
      <c r="AY794" s="161">
        <f>IF(A25taxstdlife="n/a","n/a",IF(AY$3&gt;(A25taxstdlife+$E794),((Input!$G$167+Input!$G$133)*$G$7)-SUM($G794:AX794),((Input!$G$167+Input!$G$133)*$G$7)/A25taxstdlife))</f>
        <v>0</v>
      </c>
      <c r="AZ794" s="161">
        <f>IF(A25taxstdlife="n/a","n/a",IF(AZ$3&gt;(A25taxstdlife+$E794),((Input!$G$167+Input!$G$133)*$G$7)-SUM($G794:AY794),((Input!$G$167+Input!$G$133)*$G$7)/A25taxstdlife))</f>
        <v>0</v>
      </c>
      <c r="BA794" s="161">
        <f>IF(A25taxstdlife="n/a","n/a",IF(BA$3&gt;(A25taxstdlife+$E794),((Input!$G$167+Input!$G$133)*$G$7)-SUM($G794:AZ794),((Input!$G$167+Input!$G$133)*$G$7)/A25taxstdlife))</f>
        <v>0</v>
      </c>
      <c r="BB794" s="161">
        <f>IF(A25taxstdlife="n/a","n/a",IF(BB$3&gt;(A25taxstdlife+$E794),((Input!$G$167+Input!$G$133)*$G$7)-SUM($G794:BA794),((Input!$G$167+Input!$G$133)*$G$7)/A25taxstdlife))</f>
        <v>0</v>
      </c>
      <c r="BC794" s="161">
        <f>IF(A25taxstdlife="n/a","n/a",IF(BC$3&gt;(A25taxstdlife+$E794),((Input!$G$167+Input!$G$133)*$G$7)-SUM($G794:BB794),((Input!$G$167+Input!$G$133)*$G$7)/A25taxstdlife))</f>
        <v>0</v>
      </c>
      <c r="BD794" s="161">
        <f>IF(A25taxstdlife="n/a","n/a",IF(BD$3&gt;(A25taxstdlife+$E794),((Input!$G$167+Input!$G$133)*$G$7)-SUM($G794:BC794),((Input!$G$167+Input!$G$133)*$G$7)/A25taxstdlife))</f>
        <v>0</v>
      </c>
      <c r="BE794" s="161">
        <f>IF(A25taxstdlife="n/a","n/a",IF(BE$3&gt;(A25taxstdlife+$E794),((Input!$G$167+Input!$G$133)*$G$7)-SUM($G794:BD794),((Input!$G$167+Input!$G$133)*$G$7)/A25taxstdlife))</f>
        <v>0</v>
      </c>
      <c r="BF794" s="161">
        <f>IF(A25taxstdlife="n/a","n/a",IF(BF$3&gt;(A25taxstdlife+$E794),((Input!$G$167+Input!$G$133)*$G$7)-SUM($G794:BE794),((Input!$G$167+Input!$G$133)*$G$7)/A25taxstdlife))</f>
        <v>0</v>
      </c>
      <c r="BG794" s="161">
        <f>IF(A25taxstdlife="n/a","n/a",IF(BG$3&gt;(A25taxstdlife+$E794),((Input!$G$167+Input!$G$133)*$G$7)-SUM($G794:BF794),((Input!$G$167+Input!$G$133)*$G$7)/A25taxstdlife))</f>
        <v>0</v>
      </c>
      <c r="BH794" s="161">
        <f>IF(A25taxstdlife="n/a","n/a",IF(BH$3&gt;(A25taxstdlife+$E794),((Input!$G$167+Input!$G$133)*$G$7)-SUM($G794:BG794),((Input!$G$167+Input!$G$133)*$G$7)/A25taxstdlife))</f>
        <v>0</v>
      </c>
      <c r="BI794" s="161">
        <f>IF(A25taxstdlife="n/a","n/a",IF(BI$3&gt;(A25taxstdlife+$E794),((Input!$G$167+Input!$G$133)*$G$7)-SUM($G794:BH794),((Input!$G$167+Input!$G$133)*$G$7)/A25taxstdlife))</f>
        <v>0</v>
      </c>
      <c r="BJ794" s="19"/>
      <c r="BK794" s="19"/>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s="5" customFormat="1" hidden="1" outlineLevel="2" x14ac:dyDescent="0.2">
      <c r="A795" s="19"/>
      <c r="B795" s="19"/>
      <c r="C795" s="35"/>
      <c r="D795" s="469"/>
      <c r="E795" s="281">
        <v>2</v>
      </c>
      <c r="F795" s="37"/>
      <c r="G795" s="305"/>
      <c r="H795" s="306"/>
      <c r="I795" s="161">
        <f>IF(A25taxstdlife="n/a","n/a",IF(I$3&gt;(A25taxstdlife+$E795),((Input!$H$167+Input!$H$133)*$H$7)-SUM($H795:H795),((Input!$H$167+Input!$H$133)*$H$7)/A25taxstdlife))</f>
        <v>0</v>
      </c>
      <c r="J795" s="161">
        <f>IF(A25taxstdlife="n/a","n/a",IF(J$3&gt;(A25taxstdlife+$E795),((Input!$H$167+Input!$H$133)*$H$7)-SUM($H795:I795),((Input!$H$167+Input!$H$133)*$H$7)/A25taxstdlife))</f>
        <v>0</v>
      </c>
      <c r="K795" s="161">
        <f>IF(A25taxstdlife="n/a","n/a",IF(K$3&gt;(A25taxstdlife+$E795),((Input!$H$167+Input!$H$133)*$H$7)-SUM($H795:J795),((Input!$H$167+Input!$H$133)*$H$7)/A25taxstdlife))</f>
        <v>0</v>
      </c>
      <c r="L795" s="161">
        <f>IF(A25taxstdlife="n/a","n/a",IF(L$3&gt;(A25taxstdlife+$E795),((Input!$H$167+Input!$H$133)*$H$7)-SUM($H795:K795),((Input!$H$167+Input!$H$133)*$H$7)/A25taxstdlife))</f>
        <v>0</v>
      </c>
      <c r="M795" s="161">
        <f>IF(A25taxstdlife="n/a","n/a",IF(M$3&gt;(A25taxstdlife+$E795),((Input!$H$167+Input!$H$133)*$H$7)-SUM($H795:L795),((Input!$H$167+Input!$H$133)*$H$7)/A25taxstdlife))</f>
        <v>0</v>
      </c>
      <c r="N795" s="161">
        <f>IF(A25taxstdlife="n/a","n/a",IF(N$3&gt;(A25taxstdlife+$E795),((Input!$H$167+Input!$H$133)*$H$7)-SUM($H795:M795),((Input!$H$167+Input!$H$133)*$H$7)/A25taxstdlife))</f>
        <v>0</v>
      </c>
      <c r="O795" s="161">
        <f>IF(A25taxstdlife="n/a","n/a",IF(O$3&gt;(A25taxstdlife+$E795),((Input!$H$167+Input!$H$133)*$H$7)-SUM($H795:N795),((Input!$H$167+Input!$H$133)*$H$7)/A25taxstdlife))</f>
        <v>0</v>
      </c>
      <c r="P795" s="161">
        <f>IF(A25taxstdlife="n/a","n/a",IF(P$3&gt;(A25taxstdlife+$E795),((Input!$H$167+Input!$H$133)*$H$7)-SUM($H795:O795),((Input!$H$167+Input!$H$133)*$H$7)/A25taxstdlife))</f>
        <v>0</v>
      </c>
      <c r="Q795" s="161">
        <f>IF(A25taxstdlife="n/a","n/a",IF(Q$3&gt;(A25taxstdlife+$E795),((Input!$H$167+Input!$H$133)*$H$7)-SUM($H795:P795),((Input!$H$167+Input!$H$133)*$H$7)/A25taxstdlife))</f>
        <v>0</v>
      </c>
      <c r="R795" s="161">
        <f>IF(A25taxstdlife="n/a","n/a",IF(R$3&gt;(A25taxstdlife+$E795),((Input!$H$167+Input!$H$133)*$H$7)-SUM($H795:Q795),((Input!$H$167+Input!$H$133)*$H$7)/A25taxstdlife))</f>
        <v>0</v>
      </c>
      <c r="S795" s="161">
        <f>IF(A25taxstdlife="n/a","n/a",IF(S$3&gt;(A25taxstdlife+$E795),((Input!$H$167+Input!$H$133)*$H$7)-SUM($H795:R795),((Input!$H$167+Input!$H$133)*$H$7)/A25taxstdlife))</f>
        <v>0</v>
      </c>
      <c r="T795" s="161">
        <f>IF(A25taxstdlife="n/a","n/a",IF(T$3&gt;(A25taxstdlife+$E795),((Input!$H$167+Input!$H$133)*$H$7)-SUM($H795:S795),((Input!$H$167+Input!$H$133)*$H$7)/A25taxstdlife))</f>
        <v>0</v>
      </c>
      <c r="U795" s="161">
        <f>IF(A25taxstdlife="n/a","n/a",IF(U$3&gt;(A25taxstdlife+$E795),((Input!$H$167+Input!$H$133)*$H$7)-SUM($H795:T795),((Input!$H$167+Input!$H$133)*$H$7)/A25taxstdlife))</f>
        <v>0</v>
      </c>
      <c r="V795" s="161">
        <f>IF(A25taxstdlife="n/a","n/a",IF(V$3&gt;(A25taxstdlife+$E795),((Input!$H$167+Input!$H$133)*$H$7)-SUM($H795:U795),((Input!$H$167+Input!$H$133)*$H$7)/A25taxstdlife))</f>
        <v>0</v>
      </c>
      <c r="W795" s="161">
        <f>IF(A25taxstdlife="n/a","n/a",IF(W$3&gt;(A25taxstdlife+$E795),((Input!$H$167+Input!$H$133)*$H$7)-SUM($H795:V795),((Input!$H$167+Input!$H$133)*$H$7)/A25taxstdlife))</f>
        <v>0</v>
      </c>
      <c r="X795" s="161">
        <f>IF(A25taxstdlife="n/a","n/a",IF(X$3&gt;(A25taxstdlife+$E795),((Input!$H$167+Input!$H$133)*$H$7)-SUM($H795:W795),((Input!$H$167+Input!$H$133)*$H$7)/A25taxstdlife))</f>
        <v>0</v>
      </c>
      <c r="Y795" s="161">
        <f>IF(A25taxstdlife="n/a","n/a",IF(Y$3&gt;(A25taxstdlife+$E795),((Input!$H$167+Input!$H$133)*$H$7)-SUM($H795:X795),((Input!$H$167+Input!$H$133)*$H$7)/A25taxstdlife))</f>
        <v>0</v>
      </c>
      <c r="Z795" s="161">
        <f>IF(A25taxstdlife="n/a","n/a",IF(Z$3&gt;(A25taxstdlife+$E795),((Input!$H$167+Input!$H$133)*$H$7)-SUM($H795:Y795),((Input!$H$167+Input!$H$133)*$H$7)/A25taxstdlife))</f>
        <v>0</v>
      </c>
      <c r="AA795" s="161">
        <f>IF(A25taxstdlife="n/a","n/a",IF(AA$3&gt;(A25taxstdlife+$E795),((Input!$H$167+Input!$H$133)*$H$7)-SUM($H795:Z795),((Input!$H$167+Input!$H$133)*$H$7)/A25taxstdlife))</f>
        <v>0</v>
      </c>
      <c r="AB795" s="161">
        <f>IF(A25taxstdlife="n/a","n/a",IF(AB$3&gt;(A25taxstdlife+$E795),((Input!$H$167+Input!$H$133)*$H$7)-SUM($H795:AA795),((Input!$H$167+Input!$H$133)*$H$7)/A25taxstdlife))</f>
        <v>0</v>
      </c>
      <c r="AC795" s="161">
        <f>IF(A25taxstdlife="n/a","n/a",IF(AC$3&gt;(A25taxstdlife+$E795),((Input!$H$167+Input!$H$133)*$H$7)-SUM($H795:AB795),((Input!$H$167+Input!$H$133)*$H$7)/A25taxstdlife))</f>
        <v>0</v>
      </c>
      <c r="AD795" s="161">
        <f>IF(A25taxstdlife="n/a","n/a",IF(AD$3&gt;(A25taxstdlife+$E795),((Input!$H$167+Input!$H$133)*$H$7)-SUM($H795:AC795),((Input!$H$167+Input!$H$133)*$H$7)/A25taxstdlife))</f>
        <v>0</v>
      </c>
      <c r="AE795" s="161">
        <f>IF(A25taxstdlife="n/a","n/a",IF(AE$3&gt;(A25taxstdlife+$E795),((Input!$H$167+Input!$H$133)*$H$7)-SUM($H795:AD795),((Input!$H$167+Input!$H$133)*$H$7)/A25taxstdlife))</f>
        <v>0</v>
      </c>
      <c r="AF795" s="161">
        <f>IF(A25taxstdlife="n/a","n/a",IF(AF$3&gt;(A25taxstdlife+$E795),((Input!$H$167+Input!$H$133)*$H$7)-SUM($H795:AE795),((Input!$H$167+Input!$H$133)*$H$7)/A25taxstdlife))</f>
        <v>0</v>
      </c>
      <c r="AG795" s="161">
        <f>IF(A25taxstdlife="n/a","n/a",IF(AG$3&gt;(A25taxstdlife+$E795),((Input!$H$167+Input!$H$133)*$H$7)-SUM($H795:AF795),((Input!$H$167+Input!$H$133)*$H$7)/A25taxstdlife))</f>
        <v>0</v>
      </c>
      <c r="AH795" s="161">
        <f>IF(A25taxstdlife="n/a","n/a",IF(AH$3&gt;(A25taxstdlife+$E795),((Input!$H$167+Input!$H$133)*$H$7)-SUM($H795:AG795),((Input!$H$167+Input!$H$133)*$H$7)/A25taxstdlife))</f>
        <v>0</v>
      </c>
      <c r="AI795" s="161">
        <f>IF(A25taxstdlife="n/a","n/a",IF(AI$3&gt;(A25taxstdlife+$E795),((Input!$H$167+Input!$H$133)*$H$7)-SUM($H795:AH795),((Input!$H$167+Input!$H$133)*$H$7)/A25taxstdlife))</f>
        <v>0</v>
      </c>
      <c r="AJ795" s="161">
        <f>IF(A25taxstdlife="n/a","n/a",IF(AJ$3&gt;(A25taxstdlife+$E795),((Input!$H$167+Input!$H$133)*$H$7)-SUM($H795:AI795),((Input!$H$167+Input!$H$133)*$H$7)/A25taxstdlife))</f>
        <v>0</v>
      </c>
      <c r="AK795" s="161">
        <f>IF(A25taxstdlife="n/a","n/a",IF(AK$3&gt;(A25taxstdlife+$E795),((Input!$H$167+Input!$H$133)*$H$7)-SUM($H795:AJ795),((Input!$H$167+Input!$H$133)*$H$7)/A25taxstdlife))</f>
        <v>0</v>
      </c>
      <c r="AL795" s="161">
        <f>IF(A25taxstdlife="n/a","n/a",IF(AL$3&gt;(A25taxstdlife+$E795),((Input!$H$167+Input!$H$133)*$H$7)-SUM($H795:AK795),((Input!$H$167+Input!$H$133)*$H$7)/A25taxstdlife))</f>
        <v>0</v>
      </c>
      <c r="AM795" s="161">
        <f>IF(A25taxstdlife="n/a","n/a",IF(AM$3&gt;(A25taxstdlife+$E795),((Input!$H$167+Input!$H$133)*$H$7)-SUM($H795:AL795),((Input!$H$167+Input!$H$133)*$H$7)/A25taxstdlife))</f>
        <v>0</v>
      </c>
      <c r="AN795" s="161">
        <f>IF(A25taxstdlife="n/a","n/a",IF(AN$3&gt;(A25taxstdlife+$E795),((Input!$H$167+Input!$H$133)*$H$7)-SUM($H795:AM795),((Input!$H$167+Input!$H$133)*$H$7)/A25taxstdlife))</f>
        <v>0</v>
      </c>
      <c r="AO795" s="161">
        <f>IF(A25taxstdlife="n/a","n/a",IF(AO$3&gt;(A25taxstdlife+$E795),((Input!$H$167+Input!$H$133)*$H$7)-SUM($H795:AN795),((Input!$H$167+Input!$H$133)*$H$7)/A25taxstdlife))</f>
        <v>0</v>
      </c>
      <c r="AP795" s="161">
        <f>IF(A25taxstdlife="n/a","n/a",IF(AP$3&gt;(A25taxstdlife+$E795),((Input!$H$167+Input!$H$133)*$H$7)-SUM($H795:AO795),((Input!$H$167+Input!$H$133)*$H$7)/A25taxstdlife))</f>
        <v>0</v>
      </c>
      <c r="AQ795" s="161">
        <f>IF(A25taxstdlife="n/a","n/a",IF(AQ$3&gt;(A25taxstdlife+$E795),((Input!$H$167+Input!$H$133)*$H$7)-SUM($H795:AP795),((Input!$H$167+Input!$H$133)*$H$7)/A25taxstdlife))</f>
        <v>0</v>
      </c>
      <c r="AR795" s="161">
        <f>IF(A25taxstdlife="n/a","n/a",IF(AR$3&gt;(A25taxstdlife+$E795),((Input!$H$167+Input!$H$133)*$H$7)-SUM($H795:AQ795),((Input!$H$167+Input!$H$133)*$H$7)/A25taxstdlife))</f>
        <v>0</v>
      </c>
      <c r="AS795" s="161">
        <f>IF(A25taxstdlife="n/a","n/a",IF(AS$3&gt;(A25taxstdlife+$E795),((Input!$H$167+Input!$H$133)*$H$7)-SUM($H795:AR795),((Input!$H$167+Input!$H$133)*$H$7)/A25taxstdlife))</f>
        <v>0</v>
      </c>
      <c r="AT795" s="161">
        <f>IF(A25taxstdlife="n/a","n/a",IF(AT$3&gt;(A25taxstdlife+$E795),((Input!$H$167+Input!$H$133)*$H$7)-SUM($H795:AS795),((Input!$H$167+Input!$H$133)*$H$7)/A25taxstdlife))</f>
        <v>0</v>
      </c>
      <c r="AU795" s="161">
        <f>IF(A25taxstdlife="n/a","n/a",IF(AU$3&gt;(A25taxstdlife+$E795),((Input!$H$167+Input!$H$133)*$H$7)-SUM($H795:AT795),((Input!$H$167+Input!$H$133)*$H$7)/A25taxstdlife))</f>
        <v>0</v>
      </c>
      <c r="AV795" s="161">
        <f>IF(A25taxstdlife="n/a","n/a",IF(AV$3&gt;(A25taxstdlife+$E795),((Input!$H$167+Input!$H$133)*$H$7)-SUM($H795:AU795),((Input!$H$167+Input!$H$133)*$H$7)/A25taxstdlife))</f>
        <v>0</v>
      </c>
      <c r="AW795" s="161">
        <f>IF(A25taxstdlife="n/a","n/a",IF(AW$3&gt;(A25taxstdlife+$E795),((Input!$H$167+Input!$H$133)*$H$7)-SUM($H795:AV795),((Input!$H$167+Input!$H$133)*$H$7)/A25taxstdlife))</f>
        <v>0</v>
      </c>
      <c r="AX795" s="161">
        <f>IF(A25taxstdlife="n/a","n/a",IF(AX$3&gt;(A25taxstdlife+$E795),((Input!$H$167+Input!$H$133)*$H$7)-SUM($H795:AW795),((Input!$H$167+Input!$H$133)*$H$7)/A25taxstdlife))</f>
        <v>0</v>
      </c>
      <c r="AY795" s="161">
        <f>IF(A25taxstdlife="n/a","n/a",IF(AY$3&gt;(A25taxstdlife+$E795),((Input!$H$167+Input!$H$133)*$H$7)-SUM($H795:AX795),((Input!$H$167+Input!$H$133)*$H$7)/A25taxstdlife))</f>
        <v>0</v>
      </c>
      <c r="AZ795" s="161">
        <f>IF(A25taxstdlife="n/a","n/a",IF(AZ$3&gt;(A25taxstdlife+$E795),((Input!$H$167+Input!$H$133)*$H$7)-SUM($H795:AY795),((Input!$H$167+Input!$H$133)*$H$7)/A25taxstdlife))</f>
        <v>0</v>
      </c>
      <c r="BA795" s="161">
        <f>IF(A25taxstdlife="n/a","n/a",IF(BA$3&gt;(A25taxstdlife+$E795),((Input!$H$167+Input!$H$133)*$H$7)-SUM($H795:AZ795),((Input!$H$167+Input!$H$133)*$H$7)/A25taxstdlife))</f>
        <v>0</v>
      </c>
      <c r="BB795" s="161">
        <f>IF(A25taxstdlife="n/a","n/a",IF(BB$3&gt;(A25taxstdlife+$E795),((Input!$H$167+Input!$H$133)*$H$7)-SUM($H795:BA795),((Input!$H$167+Input!$H$133)*$H$7)/A25taxstdlife))</f>
        <v>0</v>
      </c>
      <c r="BC795" s="161">
        <f>IF(A25taxstdlife="n/a","n/a",IF(BC$3&gt;(A25taxstdlife+$E795),((Input!$H$167+Input!$H$133)*$H$7)-SUM($H795:BB795),((Input!$H$167+Input!$H$133)*$H$7)/A25taxstdlife))</f>
        <v>0</v>
      </c>
      <c r="BD795" s="161">
        <f>IF(A25taxstdlife="n/a","n/a",IF(BD$3&gt;(A25taxstdlife+$E795),((Input!$H$167+Input!$H$133)*$H$7)-SUM($H795:BC795),((Input!$H$167+Input!$H$133)*$H$7)/A25taxstdlife))</f>
        <v>0</v>
      </c>
      <c r="BE795" s="161">
        <f>IF(A25taxstdlife="n/a","n/a",IF(BE$3&gt;(A25taxstdlife+$E795),((Input!$H$167+Input!$H$133)*$H$7)-SUM($H795:BD795),((Input!$H$167+Input!$H$133)*$H$7)/A25taxstdlife))</f>
        <v>0</v>
      </c>
      <c r="BF795" s="161">
        <f>IF(A25taxstdlife="n/a","n/a",IF(BF$3&gt;(A25taxstdlife+$E795),((Input!$H$167+Input!$H$133)*$H$7)-SUM($H795:BE795),((Input!$H$167+Input!$H$133)*$H$7)/A25taxstdlife))</f>
        <v>0</v>
      </c>
      <c r="BG795" s="161">
        <f>IF(A25taxstdlife="n/a","n/a",IF(BG$3&gt;(A25taxstdlife+$E795),((Input!$H$167+Input!$H$133)*$H$7)-SUM($H795:BF795),((Input!$H$167+Input!$H$133)*$H$7)/A25taxstdlife))</f>
        <v>0</v>
      </c>
      <c r="BH795" s="161">
        <f>IF(A25taxstdlife="n/a","n/a",IF(BH$3&gt;(A25taxstdlife+$E795),((Input!$H$167+Input!$H$133)*$H$7)-SUM($H795:BG795),((Input!$H$167+Input!$H$133)*$H$7)/A25taxstdlife))</f>
        <v>0</v>
      </c>
      <c r="BI795" s="161">
        <f>IF(A25taxstdlife="n/a","n/a",IF(BI$3&gt;(A25taxstdlife+$E795),((Input!$H$167+Input!$H$133)*$H$7)-SUM($H795:BH795),((Input!$H$167+Input!$H$133)*$H$7)/A25taxstdlife))</f>
        <v>0</v>
      </c>
      <c r="BJ795" s="19"/>
      <c r="BK795" s="19"/>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s="5" customFormat="1" hidden="1" outlineLevel="2" x14ac:dyDescent="0.2">
      <c r="A796" s="19"/>
      <c r="B796" s="19"/>
      <c r="C796" s="35"/>
      <c r="D796" s="469"/>
      <c r="E796" s="281">
        <v>3</v>
      </c>
      <c r="F796" s="37"/>
      <c r="G796" s="305"/>
      <c r="H796" s="307"/>
      <c r="I796" s="306"/>
      <c r="J796" s="161">
        <f>IF(A25taxstdlife="n/a","n/a",IF(J$3&gt;(A25taxstdlife+$E796),((Input!$I$167+Input!$I$133)*$I$7)-SUM($I796:I796),((Input!$I$167+Input!$I$133)*$I$7)/A25taxstdlife))</f>
        <v>0</v>
      </c>
      <c r="K796" s="161">
        <f>IF(A25taxstdlife="n/a","n/a",IF(K$3&gt;(A25taxstdlife+$E796),((Input!$I$167+Input!$I$133)*$I$7)-SUM($I796:J796),((Input!$I$167+Input!$I$133)*$I$7)/A25taxstdlife))</f>
        <v>0</v>
      </c>
      <c r="L796" s="161">
        <f>IF(A25taxstdlife="n/a","n/a",IF(L$3&gt;(A25taxstdlife+$E796),((Input!$I$167+Input!$I$133)*$I$7)-SUM($I796:K796),((Input!$I$167+Input!$I$133)*$I$7)/A25taxstdlife))</f>
        <v>0</v>
      </c>
      <c r="M796" s="161">
        <f>IF(A25taxstdlife="n/a","n/a",IF(M$3&gt;(A25taxstdlife+$E796),((Input!$I$167+Input!$I$133)*$I$7)-SUM($I796:L796),((Input!$I$167+Input!$I$133)*$I$7)/A25taxstdlife))</f>
        <v>0</v>
      </c>
      <c r="N796" s="161">
        <f>IF(A25taxstdlife="n/a","n/a",IF(N$3&gt;(A25taxstdlife+$E796),((Input!$I$167+Input!$I$133)*$I$7)-SUM($I796:M796),((Input!$I$167+Input!$I$133)*$I$7)/A25taxstdlife))</f>
        <v>0</v>
      </c>
      <c r="O796" s="161">
        <f>IF(A25taxstdlife="n/a","n/a",IF(O$3&gt;(A25taxstdlife+$E796),((Input!$I$167+Input!$I$133)*$I$7)-SUM($I796:N796),((Input!$I$167+Input!$I$133)*$I$7)/A25taxstdlife))</f>
        <v>0</v>
      </c>
      <c r="P796" s="161">
        <f>IF(A25taxstdlife="n/a","n/a",IF(P$3&gt;(A25taxstdlife+$E796),((Input!$I$167+Input!$I$133)*$I$7)-SUM($I796:O796),((Input!$I$167+Input!$I$133)*$I$7)/A25taxstdlife))</f>
        <v>0</v>
      </c>
      <c r="Q796" s="161">
        <f>IF(A25taxstdlife="n/a","n/a",IF(Q$3&gt;(A25taxstdlife+$E796),((Input!$I$167+Input!$I$133)*$I$7)-SUM($I796:P796),((Input!$I$167+Input!$I$133)*$I$7)/A25taxstdlife))</f>
        <v>0</v>
      </c>
      <c r="R796" s="161">
        <f>IF(A25taxstdlife="n/a","n/a",IF(R$3&gt;(A25taxstdlife+$E796),((Input!$I$167+Input!$I$133)*$I$7)-SUM($I796:Q796),((Input!$I$167+Input!$I$133)*$I$7)/A25taxstdlife))</f>
        <v>0</v>
      </c>
      <c r="S796" s="161">
        <f>IF(A25taxstdlife="n/a","n/a",IF(S$3&gt;(A25taxstdlife+$E796),((Input!$I$167+Input!$I$133)*$I$7)-SUM($I796:R796),((Input!$I$167+Input!$I$133)*$I$7)/A25taxstdlife))</f>
        <v>0</v>
      </c>
      <c r="T796" s="161">
        <f>IF(A25taxstdlife="n/a","n/a",IF(T$3&gt;(A25taxstdlife+$E796),((Input!$I$167+Input!$I$133)*$I$7)-SUM($I796:S796),((Input!$I$167+Input!$I$133)*$I$7)/A25taxstdlife))</f>
        <v>0</v>
      </c>
      <c r="U796" s="161">
        <f>IF(A25taxstdlife="n/a","n/a",IF(U$3&gt;(A25taxstdlife+$E796),((Input!$I$167+Input!$I$133)*$I$7)-SUM($I796:T796),((Input!$I$167+Input!$I$133)*$I$7)/A25taxstdlife))</f>
        <v>0</v>
      </c>
      <c r="V796" s="161">
        <f>IF(A25taxstdlife="n/a","n/a",IF(V$3&gt;(A25taxstdlife+$E796),((Input!$I$167+Input!$I$133)*$I$7)-SUM($I796:U796),((Input!$I$167+Input!$I$133)*$I$7)/A25taxstdlife))</f>
        <v>0</v>
      </c>
      <c r="W796" s="161">
        <f>IF(A25taxstdlife="n/a","n/a",IF(W$3&gt;(A25taxstdlife+$E796),((Input!$I$167+Input!$I$133)*$I$7)-SUM($I796:V796),((Input!$I$167+Input!$I$133)*$I$7)/A25taxstdlife))</f>
        <v>0</v>
      </c>
      <c r="X796" s="161">
        <f>IF(A25taxstdlife="n/a","n/a",IF(X$3&gt;(A25taxstdlife+$E796),((Input!$I$167+Input!$I$133)*$I$7)-SUM($I796:W796),((Input!$I$167+Input!$I$133)*$I$7)/A25taxstdlife))</f>
        <v>0</v>
      </c>
      <c r="Y796" s="161">
        <f>IF(A25taxstdlife="n/a","n/a",IF(Y$3&gt;(A25taxstdlife+$E796),((Input!$I$167+Input!$I$133)*$I$7)-SUM($I796:X796),((Input!$I$167+Input!$I$133)*$I$7)/A25taxstdlife))</f>
        <v>0</v>
      </c>
      <c r="Z796" s="161">
        <f>IF(A25taxstdlife="n/a","n/a",IF(Z$3&gt;(A25taxstdlife+$E796),((Input!$I$167+Input!$I$133)*$I$7)-SUM($I796:Y796),((Input!$I$167+Input!$I$133)*$I$7)/A25taxstdlife))</f>
        <v>0</v>
      </c>
      <c r="AA796" s="161">
        <f>IF(A25taxstdlife="n/a","n/a",IF(AA$3&gt;(A25taxstdlife+$E796),((Input!$I$167+Input!$I$133)*$I$7)-SUM($I796:Z796),((Input!$I$167+Input!$I$133)*$I$7)/A25taxstdlife))</f>
        <v>0</v>
      </c>
      <c r="AB796" s="161">
        <f>IF(A25taxstdlife="n/a","n/a",IF(AB$3&gt;(A25taxstdlife+$E796),((Input!$I$167+Input!$I$133)*$I$7)-SUM($I796:AA796),((Input!$I$167+Input!$I$133)*$I$7)/A25taxstdlife))</f>
        <v>0</v>
      </c>
      <c r="AC796" s="161">
        <f>IF(A25taxstdlife="n/a","n/a",IF(AC$3&gt;(A25taxstdlife+$E796),((Input!$I$167+Input!$I$133)*$I$7)-SUM($I796:AB796),((Input!$I$167+Input!$I$133)*$I$7)/A25taxstdlife))</f>
        <v>0</v>
      </c>
      <c r="AD796" s="161">
        <f>IF(A25taxstdlife="n/a","n/a",IF(AD$3&gt;(A25taxstdlife+$E796),((Input!$I$167+Input!$I$133)*$I$7)-SUM($I796:AC796),((Input!$I$167+Input!$I$133)*$I$7)/A25taxstdlife))</f>
        <v>0</v>
      </c>
      <c r="AE796" s="161">
        <f>IF(A25taxstdlife="n/a","n/a",IF(AE$3&gt;(A25taxstdlife+$E796),((Input!$I$167+Input!$I$133)*$I$7)-SUM($I796:AD796),((Input!$I$167+Input!$I$133)*$I$7)/A25taxstdlife))</f>
        <v>0</v>
      </c>
      <c r="AF796" s="161">
        <f>IF(A25taxstdlife="n/a","n/a",IF(AF$3&gt;(A25taxstdlife+$E796),((Input!$I$167+Input!$I$133)*$I$7)-SUM($I796:AE796),((Input!$I$167+Input!$I$133)*$I$7)/A25taxstdlife))</f>
        <v>0</v>
      </c>
      <c r="AG796" s="161">
        <f>IF(A25taxstdlife="n/a","n/a",IF(AG$3&gt;(A25taxstdlife+$E796),((Input!$I$167+Input!$I$133)*$I$7)-SUM($I796:AF796),((Input!$I$167+Input!$I$133)*$I$7)/A25taxstdlife))</f>
        <v>0</v>
      </c>
      <c r="AH796" s="161">
        <f>IF(A25taxstdlife="n/a","n/a",IF(AH$3&gt;(A25taxstdlife+$E796),((Input!$I$167+Input!$I$133)*$I$7)-SUM($I796:AG796),((Input!$I$167+Input!$I$133)*$I$7)/A25taxstdlife))</f>
        <v>0</v>
      </c>
      <c r="AI796" s="161">
        <f>IF(A25taxstdlife="n/a","n/a",IF(AI$3&gt;(A25taxstdlife+$E796),((Input!$I$167+Input!$I$133)*$I$7)-SUM($I796:AH796),((Input!$I$167+Input!$I$133)*$I$7)/A25taxstdlife))</f>
        <v>0</v>
      </c>
      <c r="AJ796" s="161">
        <f>IF(A25taxstdlife="n/a","n/a",IF(AJ$3&gt;(A25taxstdlife+$E796),((Input!$I$167+Input!$I$133)*$I$7)-SUM($I796:AI796),((Input!$I$167+Input!$I$133)*$I$7)/A25taxstdlife))</f>
        <v>0</v>
      </c>
      <c r="AK796" s="161">
        <f>IF(A25taxstdlife="n/a","n/a",IF(AK$3&gt;(A25taxstdlife+$E796),((Input!$I$167+Input!$I$133)*$I$7)-SUM($I796:AJ796),((Input!$I$167+Input!$I$133)*$I$7)/A25taxstdlife))</f>
        <v>0</v>
      </c>
      <c r="AL796" s="161">
        <f>IF(A25taxstdlife="n/a","n/a",IF(AL$3&gt;(A25taxstdlife+$E796),((Input!$I$167+Input!$I$133)*$I$7)-SUM($I796:AK796),((Input!$I$167+Input!$I$133)*$I$7)/A25taxstdlife))</f>
        <v>0</v>
      </c>
      <c r="AM796" s="161">
        <f>IF(A25taxstdlife="n/a","n/a",IF(AM$3&gt;(A25taxstdlife+$E796),((Input!$I$167+Input!$I$133)*$I$7)-SUM($I796:AL796),((Input!$I$167+Input!$I$133)*$I$7)/A25taxstdlife))</f>
        <v>0</v>
      </c>
      <c r="AN796" s="161">
        <f>IF(A25taxstdlife="n/a","n/a",IF(AN$3&gt;(A25taxstdlife+$E796),((Input!$I$167+Input!$I$133)*$I$7)-SUM($I796:AM796),((Input!$I$167+Input!$I$133)*$I$7)/A25taxstdlife))</f>
        <v>0</v>
      </c>
      <c r="AO796" s="161">
        <f>IF(A25taxstdlife="n/a","n/a",IF(AO$3&gt;(A25taxstdlife+$E796),((Input!$I$167+Input!$I$133)*$I$7)-SUM($I796:AN796),((Input!$I$167+Input!$I$133)*$I$7)/A25taxstdlife))</f>
        <v>0</v>
      </c>
      <c r="AP796" s="161">
        <f>IF(A25taxstdlife="n/a","n/a",IF(AP$3&gt;(A25taxstdlife+$E796),((Input!$I$167+Input!$I$133)*$I$7)-SUM($I796:AO796),((Input!$I$167+Input!$I$133)*$I$7)/A25taxstdlife))</f>
        <v>0</v>
      </c>
      <c r="AQ796" s="161">
        <f>IF(A25taxstdlife="n/a","n/a",IF(AQ$3&gt;(A25taxstdlife+$E796),((Input!$I$167+Input!$I$133)*$I$7)-SUM($I796:AP796),((Input!$I$167+Input!$I$133)*$I$7)/A25taxstdlife))</f>
        <v>0</v>
      </c>
      <c r="AR796" s="161">
        <f>IF(A25taxstdlife="n/a","n/a",IF(AR$3&gt;(A25taxstdlife+$E796),((Input!$I$167+Input!$I$133)*$I$7)-SUM($I796:AQ796),((Input!$I$167+Input!$I$133)*$I$7)/A25taxstdlife))</f>
        <v>0</v>
      </c>
      <c r="AS796" s="161">
        <f>IF(A25taxstdlife="n/a","n/a",IF(AS$3&gt;(A25taxstdlife+$E796),((Input!$I$167+Input!$I$133)*$I$7)-SUM($I796:AR796),((Input!$I$167+Input!$I$133)*$I$7)/A25taxstdlife))</f>
        <v>0</v>
      </c>
      <c r="AT796" s="161">
        <f>IF(A25taxstdlife="n/a","n/a",IF(AT$3&gt;(A25taxstdlife+$E796),((Input!$I$167+Input!$I$133)*$I$7)-SUM($I796:AS796),((Input!$I$167+Input!$I$133)*$I$7)/A25taxstdlife))</f>
        <v>0</v>
      </c>
      <c r="AU796" s="161">
        <f>IF(A25taxstdlife="n/a","n/a",IF(AU$3&gt;(A25taxstdlife+$E796),((Input!$I$167+Input!$I$133)*$I$7)-SUM($I796:AT796),((Input!$I$167+Input!$I$133)*$I$7)/A25taxstdlife))</f>
        <v>0</v>
      </c>
      <c r="AV796" s="161">
        <f>IF(A25taxstdlife="n/a","n/a",IF(AV$3&gt;(A25taxstdlife+$E796),((Input!$I$167+Input!$I$133)*$I$7)-SUM($I796:AU796),((Input!$I$167+Input!$I$133)*$I$7)/A25taxstdlife))</f>
        <v>0</v>
      </c>
      <c r="AW796" s="161">
        <f>IF(A25taxstdlife="n/a","n/a",IF(AW$3&gt;(A25taxstdlife+$E796),((Input!$I$167+Input!$I$133)*$I$7)-SUM($I796:AV796),((Input!$I$167+Input!$I$133)*$I$7)/A25taxstdlife))</f>
        <v>0</v>
      </c>
      <c r="AX796" s="161">
        <f>IF(A25taxstdlife="n/a","n/a",IF(AX$3&gt;(A25taxstdlife+$E796),((Input!$I$167+Input!$I$133)*$I$7)-SUM($I796:AW796),((Input!$I$167+Input!$I$133)*$I$7)/A25taxstdlife))</f>
        <v>0</v>
      </c>
      <c r="AY796" s="161">
        <f>IF(A25taxstdlife="n/a","n/a",IF(AY$3&gt;(A25taxstdlife+$E796),((Input!$I$167+Input!$I$133)*$I$7)-SUM($I796:AX796),((Input!$I$167+Input!$I$133)*$I$7)/A25taxstdlife))</f>
        <v>0</v>
      </c>
      <c r="AZ796" s="161">
        <f>IF(A25taxstdlife="n/a","n/a",IF(AZ$3&gt;(A25taxstdlife+$E796),((Input!$I$167+Input!$I$133)*$I$7)-SUM($I796:AY796),((Input!$I$167+Input!$I$133)*$I$7)/A25taxstdlife))</f>
        <v>0</v>
      </c>
      <c r="BA796" s="161">
        <f>IF(A25taxstdlife="n/a","n/a",IF(BA$3&gt;(A25taxstdlife+$E796),((Input!$I$167+Input!$I$133)*$I$7)-SUM($I796:AZ796),((Input!$I$167+Input!$I$133)*$I$7)/A25taxstdlife))</f>
        <v>0</v>
      </c>
      <c r="BB796" s="161">
        <f>IF(A25taxstdlife="n/a","n/a",IF(BB$3&gt;(A25taxstdlife+$E796),((Input!$I$167+Input!$I$133)*$I$7)-SUM($I796:BA796),((Input!$I$167+Input!$I$133)*$I$7)/A25taxstdlife))</f>
        <v>0</v>
      </c>
      <c r="BC796" s="161">
        <f>IF(A25taxstdlife="n/a","n/a",IF(BC$3&gt;(A25taxstdlife+$E796),((Input!$I$167+Input!$I$133)*$I$7)-SUM($I796:BB796),((Input!$I$167+Input!$I$133)*$I$7)/A25taxstdlife))</f>
        <v>0</v>
      </c>
      <c r="BD796" s="161">
        <f>IF(A25taxstdlife="n/a","n/a",IF(BD$3&gt;(A25taxstdlife+$E796),((Input!$I$167+Input!$I$133)*$I$7)-SUM($I796:BC796),((Input!$I$167+Input!$I$133)*$I$7)/A25taxstdlife))</f>
        <v>0</v>
      </c>
      <c r="BE796" s="161">
        <f>IF(A25taxstdlife="n/a","n/a",IF(BE$3&gt;(A25taxstdlife+$E796),((Input!$I$167+Input!$I$133)*$I$7)-SUM($I796:BD796),((Input!$I$167+Input!$I$133)*$I$7)/A25taxstdlife))</f>
        <v>0</v>
      </c>
      <c r="BF796" s="161">
        <f>IF(A25taxstdlife="n/a","n/a",IF(BF$3&gt;(A25taxstdlife+$E796),((Input!$I$167+Input!$I$133)*$I$7)-SUM($I796:BE796),((Input!$I$167+Input!$I$133)*$I$7)/A25taxstdlife))</f>
        <v>0</v>
      </c>
      <c r="BG796" s="161">
        <f>IF(A25taxstdlife="n/a","n/a",IF(BG$3&gt;(A25taxstdlife+$E796),((Input!$I$167+Input!$I$133)*$I$7)-SUM($I796:BF796),((Input!$I$167+Input!$I$133)*$I$7)/A25taxstdlife))</f>
        <v>0</v>
      </c>
      <c r="BH796" s="161">
        <f>IF(A25taxstdlife="n/a","n/a",IF(BH$3&gt;(A25taxstdlife+$E796),((Input!$I$167+Input!$I$133)*$I$7)-SUM($I796:BG796),((Input!$I$167+Input!$I$133)*$I$7)/A25taxstdlife))</f>
        <v>0</v>
      </c>
      <c r="BI796" s="161">
        <f>IF(A25taxstdlife="n/a","n/a",IF(BI$3&gt;(A25taxstdlife+$E796),((Input!$I$167+Input!$I$133)*$I$7)-SUM($I796:BH796),((Input!$I$167+Input!$I$133)*$I$7)/A25taxstdlife))</f>
        <v>0</v>
      </c>
      <c r="BJ796" s="161"/>
      <c r="BK796" s="19"/>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s="5" customFormat="1" hidden="1" outlineLevel="2" x14ac:dyDescent="0.2">
      <c r="A797" s="19"/>
      <c r="B797" s="19"/>
      <c r="C797" s="35"/>
      <c r="D797" s="469"/>
      <c r="E797" s="281">
        <v>4</v>
      </c>
      <c r="F797" s="37"/>
      <c r="G797" s="305"/>
      <c r="H797" s="307"/>
      <c r="I797" s="307"/>
      <c r="J797" s="306"/>
      <c r="K797" s="161">
        <f>IF(A25taxstdlife="n/a","n/a",IF(K$3&gt;(A25taxstdlife+$E797),((Input!$J$167+Input!$J$133)*$J$7)-SUM($J797:J797),((Input!$J$167+Input!$J$133)*$J$7)/A25taxstdlife))</f>
        <v>0</v>
      </c>
      <c r="L797" s="161">
        <f>IF(A25taxstdlife="n/a","n/a",IF(L$3&gt;(A25taxstdlife+$E797),((Input!$J$167+Input!$J$133)*$J$7)-SUM($J797:K797),((Input!$J$167+Input!$J$133)*$J$7)/A25taxstdlife))</f>
        <v>0</v>
      </c>
      <c r="M797" s="161">
        <f>IF(A25taxstdlife="n/a","n/a",IF(M$3&gt;(A25taxstdlife+$E797),((Input!$J$167+Input!$J$133)*$J$7)-SUM($J797:L797),((Input!$J$167+Input!$J$133)*$J$7)/A25taxstdlife))</f>
        <v>0</v>
      </c>
      <c r="N797" s="161">
        <f>IF(A25taxstdlife="n/a","n/a",IF(N$3&gt;(A25taxstdlife+$E797),((Input!$J$167+Input!$J$133)*$J$7)-SUM($J797:M797),((Input!$J$167+Input!$J$133)*$J$7)/A25taxstdlife))</f>
        <v>0</v>
      </c>
      <c r="O797" s="161">
        <f>IF(A25taxstdlife="n/a","n/a",IF(O$3&gt;(A25taxstdlife+$E797),((Input!$J$167+Input!$J$133)*$J$7)-SUM($J797:N797),((Input!$J$167+Input!$J$133)*$J$7)/A25taxstdlife))</f>
        <v>0</v>
      </c>
      <c r="P797" s="161">
        <f>IF(A25taxstdlife="n/a","n/a",IF(P$3&gt;(A25taxstdlife+$E797),((Input!$J$167+Input!$J$133)*$J$7)-SUM($J797:O797),((Input!$J$167+Input!$J$133)*$J$7)/A25taxstdlife))</f>
        <v>0</v>
      </c>
      <c r="Q797" s="161">
        <f>IF(A25taxstdlife="n/a","n/a",IF(Q$3&gt;(A25taxstdlife+$E797),((Input!$J$167+Input!$J$133)*$J$7)-SUM($J797:P797),((Input!$J$167+Input!$J$133)*$J$7)/A25taxstdlife))</f>
        <v>0</v>
      </c>
      <c r="R797" s="161">
        <f>IF(A25taxstdlife="n/a","n/a",IF(R$3&gt;(A25taxstdlife+$E797),((Input!$J$167+Input!$J$133)*$J$7)-SUM($J797:Q797),((Input!$J$167+Input!$J$133)*$J$7)/A25taxstdlife))</f>
        <v>0</v>
      </c>
      <c r="S797" s="161">
        <f>IF(A25taxstdlife="n/a","n/a",IF(S$3&gt;(A25taxstdlife+$E797),((Input!$J$167+Input!$J$133)*$J$7)-SUM($J797:R797),((Input!$J$167+Input!$J$133)*$J$7)/A25taxstdlife))</f>
        <v>0</v>
      </c>
      <c r="T797" s="161">
        <f>IF(A25taxstdlife="n/a","n/a",IF(T$3&gt;(A25taxstdlife+$E797),((Input!$J$167+Input!$J$133)*$J$7)-SUM($J797:S797),((Input!$J$167+Input!$J$133)*$J$7)/A25taxstdlife))</f>
        <v>0</v>
      </c>
      <c r="U797" s="161">
        <f>IF(A25taxstdlife="n/a","n/a",IF(U$3&gt;(A25taxstdlife+$E797),((Input!$J$167+Input!$J$133)*$J$7)-SUM($J797:T797),((Input!$J$167+Input!$J$133)*$J$7)/A25taxstdlife))</f>
        <v>0</v>
      </c>
      <c r="V797" s="161">
        <f>IF(A25taxstdlife="n/a","n/a",IF(V$3&gt;(A25taxstdlife+$E797),((Input!$J$167+Input!$J$133)*$J$7)-SUM($J797:U797),((Input!$J$167+Input!$J$133)*$J$7)/A25taxstdlife))</f>
        <v>0</v>
      </c>
      <c r="W797" s="161">
        <f>IF(A25taxstdlife="n/a","n/a",IF(W$3&gt;(A25taxstdlife+$E797),((Input!$J$167+Input!$J$133)*$J$7)-SUM($J797:V797),((Input!$J$167+Input!$J$133)*$J$7)/A25taxstdlife))</f>
        <v>0</v>
      </c>
      <c r="X797" s="161">
        <f>IF(A25taxstdlife="n/a","n/a",IF(X$3&gt;(A25taxstdlife+$E797),((Input!$J$167+Input!$J$133)*$J$7)-SUM($J797:W797),((Input!$J$167+Input!$J$133)*$J$7)/A25taxstdlife))</f>
        <v>0</v>
      </c>
      <c r="Y797" s="161">
        <f>IF(A25taxstdlife="n/a","n/a",IF(Y$3&gt;(A25taxstdlife+$E797),((Input!$J$167+Input!$J$133)*$J$7)-SUM($J797:X797),((Input!$J$167+Input!$J$133)*$J$7)/A25taxstdlife))</f>
        <v>0</v>
      </c>
      <c r="Z797" s="161">
        <f>IF(A25taxstdlife="n/a","n/a",IF(Z$3&gt;(A25taxstdlife+$E797),((Input!$J$167+Input!$J$133)*$J$7)-SUM($J797:Y797),((Input!$J$167+Input!$J$133)*$J$7)/A25taxstdlife))</f>
        <v>0</v>
      </c>
      <c r="AA797" s="161">
        <f>IF(A25taxstdlife="n/a","n/a",IF(AA$3&gt;(A25taxstdlife+$E797),((Input!$J$167+Input!$J$133)*$J$7)-SUM($J797:Z797),((Input!$J$167+Input!$J$133)*$J$7)/A25taxstdlife))</f>
        <v>0</v>
      </c>
      <c r="AB797" s="161">
        <f>IF(A25taxstdlife="n/a","n/a",IF(AB$3&gt;(A25taxstdlife+$E797),((Input!$J$167+Input!$J$133)*$J$7)-SUM($J797:AA797),((Input!$J$167+Input!$J$133)*$J$7)/A25taxstdlife))</f>
        <v>0</v>
      </c>
      <c r="AC797" s="161">
        <f>IF(A25taxstdlife="n/a","n/a",IF(AC$3&gt;(A25taxstdlife+$E797),((Input!$J$167+Input!$J$133)*$J$7)-SUM($J797:AB797),((Input!$J$167+Input!$J$133)*$J$7)/A25taxstdlife))</f>
        <v>0</v>
      </c>
      <c r="AD797" s="161">
        <f>IF(A25taxstdlife="n/a","n/a",IF(AD$3&gt;(A25taxstdlife+$E797),((Input!$J$167+Input!$J$133)*$J$7)-SUM($J797:AC797),((Input!$J$167+Input!$J$133)*$J$7)/A25taxstdlife))</f>
        <v>0</v>
      </c>
      <c r="AE797" s="161">
        <f>IF(A25taxstdlife="n/a","n/a",IF(AE$3&gt;(A25taxstdlife+$E797),((Input!$J$167+Input!$J$133)*$J$7)-SUM($J797:AD797),((Input!$J$167+Input!$J$133)*$J$7)/A25taxstdlife))</f>
        <v>0</v>
      </c>
      <c r="AF797" s="161">
        <f>IF(A25taxstdlife="n/a","n/a",IF(AF$3&gt;(A25taxstdlife+$E797),((Input!$J$167+Input!$J$133)*$J$7)-SUM($J797:AE797),((Input!$J$167+Input!$J$133)*$J$7)/A25taxstdlife))</f>
        <v>0</v>
      </c>
      <c r="AG797" s="161">
        <f>IF(A25taxstdlife="n/a","n/a",IF(AG$3&gt;(A25taxstdlife+$E797),((Input!$J$167+Input!$J$133)*$J$7)-SUM($J797:AF797),((Input!$J$167+Input!$J$133)*$J$7)/A25taxstdlife))</f>
        <v>0</v>
      </c>
      <c r="AH797" s="161">
        <f>IF(A25taxstdlife="n/a","n/a",IF(AH$3&gt;(A25taxstdlife+$E797),((Input!$J$167+Input!$J$133)*$J$7)-SUM($J797:AG797),((Input!$J$167+Input!$J$133)*$J$7)/A25taxstdlife))</f>
        <v>0</v>
      </c>
      <c r="AI797" s="161">
        <f>IF(A25taxstdlife="n/a","n/a",IF(AI$3&gt;(A25taxstdlife+$E797),((Input!$J$167+Input!$J$133)*$J$7)-SUM($J797:AH797),((Input!$J$167+Input!$J$133)*$J$7)/A25taxstdlife))</f>
        <v>0</v>
      </c>
      <c r="AJ797" s="161">
        <f>IF(A25taxstdlife="n/a","n/a",IF(AJ$3&gt;(A25taxstdlife+$E797),((Input!$J$167+Input!$J$133)*$J$7)-SUM($J797:AI797),((Input!$J$167+Input!$J$133)*$J$7)/A25taxstdlife))</f>
        <v>0</v>
      </c>
      <c r="AK797" s="161">
        <f>IF(A25taxstdlife="n/a","n/a",IF(AK$3&gt;(A25taxstdlife+$E797),((Input!$J$167+Input!$J$133)*$J$7)-SUM($J797:AJ797),((Input!$J$167+Input!$J$133)*$J$7)/A25taxstdlife))</f>
        <v>0</v>
      </c>
      <c r="AL797" s="161">
        <f>IF(A25taxstdlife="n/a","n/a",IF(AL$3&gt;(A25taxstdlife+$E797),((Input!$J$167+Input!$J$133)*$J$7)-SUM($J797:AK797),((Input!$J$167+Input!$J$133)*$J$7)/A25taxstdlife))</f>
        <v>0</v>
      </c>
      <c r="AM797" s="161">
        <f>IF(A25taxstdlife="n/a","n/a",IF(AM$3&gt;(A25taxstdlife+$E797),((Input!$J$167+Input!$J$133)*$J$7)-SUM($J797:AL797),((Input!$J$167+Input!$J$133)*$J$7)/A25taxstdlife))</f>
        <v>0</v>
      </c>
      <c r="AN797" s="161">
        <f>IF(A25taxstdlife="n/a","n/a",IF(AN$3&gt;(A25taxstdlife+$E797),((Input!$J$167+Input!$J$133)*$J$7)-SUM($J797:AM797),((Input!$J$167+Input!$J$133)*$J$7)/A25taxstdlife))</f>
        <v>0</v>
      </c>
      <c r="AO797" s="161">
        <f>IF(A25taxstdlife="n/a","n/a",IF(AO$3&gt;(A25taxstdlife+$E797),((Input!$J$167+Input!$J$133)*$J$7)-SUM($J797:AN797),((Input!$J$167+Input!$J$133)*$J$7)/A25taxstdlife))</f>
        <v>0</v>
      </c>
      <c r="AP797" s="161">
        <f>IF(A25taxstdlife="n/a","n/a",IF(AP$3&gt;(A25taxstdlife+$E797),((Input!$J$167+Input!$J$133)*$J$7)-SUM($J797:AO797),((Input!$J$167+Input!$J$133)*$J$7)/A25taxstdlife))</f>
        <v>0</v>
      </c>
      <c r="AQ797" s="161">
        <f>IF(A25taxstdlife="n/a","n/a",IF(AQ$3&gt;(A25taxstdlife+$E797),((Input!$J$167+Input!$J$133)*$J$7)-SUM($J797:AP797),((Input!$J$167+Input!$J$133)*$J$7)/A25taxstdlife))</f>
        <v>0</v>
      </c>
      <c r="AR797" s="161">
        <f>IF(A25taxstdlife="n/a","n/a",IF(AR$3&gt;(A25taxstdlife+$E797),((Input!$J$167+Input!$J$133)*$J$7)-SUM($J797:AQ797),((Input!$J$167+Input!$J$133)*$J$7)/A25taxstdlife))</f>
        <v>0</v>
      </c>
      <c r="AS797" s="161">
        <f>IF(A25taxstdlife="n/a","n/a",IF(AS$3&gt;(A25taxstdlife+$E797),((Input!$J$167+Input!$J$133)*$J$7)-SUM($J797:AR797),((Input!$J$167+Input!$J$133)*$J$7)/A25taxstdlife))</f>
        <v>0</v>
      </c>
      <c r="AT797" s="161">
        <f>IF(A25taxstdlife="n/a","n/a",IF(AT$3&gt;(A25taxstdlife+$E797),((Input!$J$167+Input!$J$133)*$J$7)-SUM($J797:AS797),((Input!$J$167+Input!$J$133)*$J$7)/A25taxstdlife))</f>
        <v>0</v>
      </c>
      <c r="AU797" s="161">
        <f>IF(A25taxstdlife="n/a","n/a",IF(AU$3&gt;(A25taxstdlife+$E797),((Input!$J$167+Input!$J$133)*$J$7)-SUM($J797:AT797),((Input!$J$167+Input!$J$133)*$J$7)/A25taxstdlife))</f>
        <v>0</v>
      </c>
      <c r="AV797" s="161">
        <f>IF(A25taxstdlife="n/a","n/a",IF(AV$3&gt;(A25taxstdlife+$E797),((Input!$J$167+Input!$J$133)*$J$7)-SUM($J797:AU797),((Input!$J$167+Input!$J$133)*$J$7)/A25taxstdlife))</f>
        <v>0</v>
      </c>
      <c r="AW797" s="161">
        <f>IF(A25taxstdlife="n/a","n/a",IF(AW$3&gt;(A25taxstdlife+$E797),((Input!$J$167+Input!$J$133)*$J$7)-SUM($J797:AV797),((Input!$J$167+Input!$J$133)*$J$7)/A25taxstdlife))</f>
        <v>0</v>
      </c>
      <c r="AX797" s="161">
        <f>IF(A25taxstdlife="n/a","n/a",IF(AX$3&gt;(A25taxstdlife+$E797),((Input!$J$167+Input!$J$133)*$J$7)-SUM($J797:AW797),((Input!$J$167+Input!$J$133)*$J$7)/A25taxstdlife))</f>
        <v>0</v>
      </c>
      <c r="AY797" s="161">
        <f>IF(A25taxstdlife="n/a","n/a",IF(AY$3&gt;(A25taxstdlife+$E797),((Input!$J$167+Input!$J$133)*$J$7)-SUM($J797:AX797),((Input!$J$167+Input!$J$133)*$J$7)/A25taxstdlife))</f>
        <v>0</v>
      </c>
      <c r="AZ797" s="161">
        <f>IF(A25taxstdlife="n/a","n/a",IF(AZ$3&gt;(A25taxstdlife+$E797),((Input!$J$167+Input!$J$133)*$J$7)-SUM($J797:AY797),((Input!$J$167+Input!$J$133)*$J$7)/A25taxstdlife))</f>
        <v>0</v>
      </c>
      <c r="BA797" s="161">
        <f>IF(A25taxstdlife="n/a","n/a",IF(BA$3&gt;(A25taxstdlife+$E797),((Input!$J$167+Input!$J$133)*$J$7)-SUM($J797:AZ797),((Input!$J$167+Input!$J$133)*$J$7)/A25taxstdlife))</f>
        <v>0</v>
      </c>
      <c r="BB797" s="161">
        <f>IF(A25taxstdlife="n/a","n/a",IF(BB$3&gt;(A25taxstdlife+$E797),((Input!$J$167+Input!$J$133)*$J$7)-SUM($J797:BA797),((Input!$J$167+Input!$J$133)*$J$7)/A25taxstdlife))</f>
        <v>0</v>
      </c>
      <c r="BC797" s="161">
        <f>IF(A25taxstdlife="n/a","n/a",IF(BC$3&gt;(A25taxstdlife+$E797),((Input!$J$167+Input!$J$133)*$J$7)-SUM($J797:BB797),((Input!$J$167+Input!$J$133)*$J$7)/A25taxstdlife))</f>
        <v>0</v>
      </c>
      <c r="BD797" s="161">
        <f>IF(A25taxstdlife="n/a","n/a",IF(BD$3&gt;(A25taxstdlife+$E797),((Input!$J$167+Input!$J$133)*$J$7)-SUM($J797:BC797),((Input!$J$167+Input!$J$133)*$J$7)/A25taxstdlife))</f>
        <v>0</v>
      </c>
      <c r="BE797" s="161">
        <f>IF(A25taxstdlife="n/a","n/a",IF(BE$3&gt;(A25taxstdlife+$E797),((Input!$J$167+Input!$J$133)*$J$7)-SUM($J797:BD797),((Input!$J$167+Input!$J$133)*$J$7)/A25taxstdlife))</f>
        <v>0</v>
      </c>
      <c r="BF797" s="161">
        <f>IF(A25taxstdlife="n/a","n/a",IF(BF$3&gt;(A25taxstdlife+$E797),((Input!$J$167+Input!$J$133)*$J$7)-SUM($J797:BE797),((Input!$J$167+Input!$J$133)*$J$7)/A25taxstdlife))</f>
        <v>0</v>
      </c>
      <c r="BG797" s="161">
        <f>IF(A25taxstdlife="n/a","n/a",IF(BG$3&gt;(A25taxstdlife+$E797),((Input!$J$167+Input!$J$133)*$J$7)-SUM($J797:BF797),((Input!$J$167+Input!$J$133)*$J$7)/A25taxstdlife))</f>
        <v>0</v>
      </c>
      <c r="BH797" s="161">
        <f>IF(A25taxstdlife="n/a","n/a",IF(BH$3&gt;(A25taxstdlife+$E797),((Input!$J$167+Input!$J$133)*$J$7)-SUM($J797:BG797),((Input!$J$167+Input!$J$133)*$J$7)/A25taxstdlife))</f>
        <v>0</v>
      </c>
      <c r="BI797" s="161">
        <f>IF(A25taxstdlife="n/a","n/a",IF(BI$3&gt;(A25taxstdlife+$E797),((Input!$J$167+Input!$J$133)*$J$7)-SUM($J797:BH797),((Input!$J$167+Input!$J$133)*$J$7)/A25taxstdlife))</f>
        <v>0</v>
      </c>
      <c r="BJ797" s="19"/>
      <c r="BK797" s="19"/>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s="5" customFormat="1" hidden="1" outlineLevel="2" x14ac:dyDescent="0.2">
      <c r="A798" s="19"/>
      <c r="B798" s="19"/>
      <c r="C798" s="35"/>
      <c r="D798" s="469"/>
      <c r="E798" s="281">
        <v>5</v>
      </c>
      <c r="F798" s="37"/>
      <c r="G798" s="305"/>
      <c r="H798" s="307"/>
      <c r="I798" s="307"/>
      <c r="J798" s="307"/>
      <c r="K798" s="306"/>
      <c r="L798" s="161">
        <f>IF(A25taxstdlife="n/a","n/a",IF(L$3&gt;(A25taxstdlife+$E798),((Input!$K$167+Input!$K$133)*$K$7)-SUM($K798:K798),((Input!$K$167+Input!$K$133)*$K$7)/A25taxstdlife))</f>
        <v>0</v>
      </c>
      <c r="M798" s="161">
        <f>IF(A25taxstdlife="n/a","n/a",IF(M$3&gt;(A25taxstdlife+$E798),((Input!$K$167+Input!$K$133)*$K$7)-SUM($K798:L798),((Input!$K$167+Input!$K$133)*$K$7)/A25taxstdlife))</f>
        <v>0</v>
      </c>
      <c r="N798" s="161">
        <f>IF(A25taxstdlife="n/a","n/a",IF(N$3&gt;(A25taxstdlife+$E798),((Input!$K$167+Input!$K$133)*$K$7)-SUM($K798:M798),((Input!$K$167+Input!$K$133)*$K$7)/A25taxstdlife))</f>
        <v>0</v>
      </c>
      <c r="O798" s="161">
        <f>IF(A25taxstdlife="n/a","n/a",IF(O$3&gt;(A25taxstdlife+$E798),((Input!$K$167+Input!$K$133)*$K$7)-SUM($K798:N798),((Input!$K$167+Input!$K$133)*$K$7)/A25taxstdlife))</f>
        <v>0</v>
      </c>
      <c r="P798" s="161">
        <f>IF(A25taxstdlife="n/a","n/a",IF(P$3&gt;(A25taxstdlife+$E798),((Input!$K$167+Input!$K$133)*$K$7)-SUM($K798:O798),((Input!$K$167+Input!$K$133)*$K$7)/A25taxstdlife))</f>
        <v>0</v>
      </c>
      <c r="Q798" s="161">
        <f>IF(A25taxstdlife="n/a","n/a",IF(Q$3&gt;(A25taxstdlife+$E798),((Input!$K$167+Input!$K$133)*$K$7)-SUM($K798:P798),((Input!$K$167+Input!$K$133)*$K$7)/A25taxstdlife))</f>
        <v>0</v>
      </c>
      <c r="R798" s="161">
        <f>IF(A25taxstdlife="n/a","n/a",IF(R$3&gt;(A25taxstdlife+$E798),((Input!$K$167+Input!$K$133)*$K$7)-SUM($K798:Q798),((Input!$K$167+Input!$K$133)*$K$7)/A25taxstdlife))</f>
        <v>0</v>
      </c>
      <c r="S798" s="161">
        <f>IF(A25taxstdlife="n/a","n/a",IF(S$3&gt;(A25taxstdlife+$E798),((Input!$K$167+Input!$K$133)*$K$7)-SUM($K798:R798),((Input!$K$167+Input!$K$133)*$K$7)/A25taxstdlife))</f>
        <v>0</v>
      </c>
      <c r="T798" s="161">
        <f>IF(A25taxstdlife="n/a","n/a",IF(T$3&gt;(A25taxstdlife+$E798),((Input!$K$167+Input!$K$133)*$K$7)-SUM($K798:S798),((Input!$K$167+Input!$K$133)*$K$7)/A25taxstdlife))</f>
        <v>0</v>
      </c>
      <c r="U798" s="161">
        <f>IF(A25taxstdlife="n/a","n/a",IF(U$3&gt;(A25taxstdlife+$E798),((Input!$K$167+Input!$K$133)*$K$7)-SUM($K798:T798),((Input!$K$167+Input!$K$133)*$K$7)/A25taxstdlife))</f>
        <v>0</v>
      </c>
      <c r="V798" s="161">
        <f>IF(A25taxstdlife="n/a","n/a",IF(V$3&gt;(A25taxstdlife+$E798),((Input!$K$167+Input!$K$133)*$K$7)-SUM($K798:U798),((Input!$K$167+Input!$K$133)*$K$7)/A25taxstdlife))</f>
        <v>0</v>
      </c>
      <c r="W798" s="161">
        <f>IF(A25taxstdlife="n/a","n/a",IF(W$3&gt;(A25taxstdlife+$E798),((Input!$K$167+Input!$K$133)*$K$7)-SUM($K798:V798),((Input!$K$167+Input!$K$133)*$K$7)/A25taxstdlife))</f>
        <v>0</v>
      </c>
      <c r="X798" s="161">
        <f>IF(A25taxstdlife="n/a","n/a",IF(X$3&gt;(A25taxstdlife+$E798),((Input!$K$167+Input!$K$133)*$K$7)-SUM($K798:W798),((Input!$K$167+Input!$K$133)*$K$7)/A25taxstdlife))</f>
        <v>0</v>
      </c>
      <c r="Y798" s="161">
        <f>IF(A25taxstdlife="n/a","n/a",IF(Y$3&gt;(A25taxstdlife+$E798),((Input!$K$167+Input!$K$133)*$K$7)-SUM($K798:X798),((Input!$K$167+Input!$K$133)*$K$7)/A25taxstdlife))</f>
        <v>0</v>
      </c>
      <c r="Z798" s="161">
        <f>IF(A25taxstdlife="n/a","n/a",IF(Z$3&gt;(A25taxstdlife+$E798),((Input!$K$167+Input!$K$133)*$K$7)-SUM($K798:Y798),((Input!$K$167+Input!$K$133)*$K$7)/A25taxstdlife))</f>
        <v>0</v>
      </c>
      <c r="AA798" s="161">
        <f>IF(A25taxstdlife="n/a","n/a",IF(AA$3&gt;(A25taxstdlife+$E798),((Input!$K$167+Input!$K$133)*$K$7)-SUM($K798:Z798),((Input!$K$167+Input!$K$133)*$K$7)/A25taxstdlife))</f>
        <v>0</v>
      </c>
      <c r="AB798" s="161">
        <f>IF(A25taxstdlife="n/a","n/a",IF(AB$3&gt;(A25taxstdlife+$E798),((Input!$K$167+Input!$K$133)*$K$7)-SUM($K798:AA798),((Input!$K$167+Input!$K$133)*$K$7)/A25taxstdlife))</f>
        <v>0</v>
      </c>
      <c r="AC798" s="161">
        <f>IF(A25taxstdlife="n/a","n/a",IF(AC$3&gt;(A25taxstdlife+$E798),((Input!$K$167+Input!$K$133)*$K$7)-SUM($K798:AB798),((Input!$K$167+Input!$K$133)*$K$7)/A25taxstdlife))</f>
        <v>0</v>
      </c>
      <c r="AD798" s="161">
        <f>IF(A25taxstdlife="n/a","n/a",IF(AD$3&gt;(A25taxstdlife+$E798),((Input!$K$167+Input!$K$133)*$K$7)-SUM($K798:AC798),((Input!$K$167+Input!$K$133)*$K$7)/A25taxstdlife))</f>
        <v>0</v>
      </c>
      <c r="AE798" s="161">
        <f>IF(A25taxstdlife="n/a","n/a",IF(AE$3&gt;(A25taxstdlife+$E798),((Input!$K$167+Input!$K$133)*$K$7)-SUM($K798:AD798),((Input!$K$167+Input!$K$133)*$K$7)/A25taxstdlife))</f>
        <v>0</v>
      </c>
      <c r="AF798" s="161">
        <f>IF(A25taxstdlife="n/a","n/a",IF(AF$3&gt;(A25taxstdlife+$E798),((Input!$K$167+Input!$K$133)*$K$7)-SUM($K798:AE798),((Input!$K$167+Input!$K$133)*$K$7)/A25taxstdlife))</f>
        <v>0</v>
      </c>
      <c r="AG798" s="161">
        <f>IF(A25taxstdlife="n/a","n/a",IF(AG$3&gt;(A25taxstdlife+$E798),((Input!$K$167+Input!$K$133)*$K$7)-SUM($K798:AF798),((Input!$K$167+Input!$K$133)*$K$7)/A25taxstdlife))</f>
        <v>0</v>
      </c>
      <c r="AH798" s="161">
        <f>IF(A25taxstdlife="n/a","n/a",IF(AH$3&gt;(A25taxstdlife+$E798),((Input!$K$167+Input!$K$133)*$K$7)-SUM($K798:AG798),((Input!$K$167+Input!$K$133)*$K$7)/A25taxstdlife))</f>
        <v>0</v>
      </c>
      <c r="AI798" s="161">
        <f>IF(A25taxstdlife="n/a","n/a",IF(AI$3&gt;(A25taxstdlife+$E798),((Input!$K$167+Input!$K$133)*$K$7)-SUM($K798:AH798),((Input!$K$167+Input!$K$133)*$K$7)/A25taxstdlife))</f>
        <v>0</v>
      </c>
      <c r="AJ798" s="161">
        <f>IF(A25taxstdlife="n/a","n/a",IF(AJ$3&gt;(A25taxstdlife+$E798),((Input!$K$167+Input!$K$133)*$K$7)-SUM($K798:AI798),((Input!$K$167+Input!$K$133)*$K$7)/A25taxstdlife))</f>
        <v>0</v>
      </c>
      <c r="AK798" s="161">
        <f>IF(A25taxstdlife="n/a","n/a",IF(AK$3&gt;(A25taxstdlife+$E798),((Input!$K$167+Input!$K$133)*$K$7)-SUM($K798:AJ798),((Input!$K$167+Input!$K$133)*$K$7)/A25taxstdlife))</f>
        <v>0</v>
      </c>
      <c r="AL798" s="161">
        <f>IF(A25taxstdlife="n/a","n/a",IF(AL$3&gt;(A25taxstdlife+$E798),((Input!$K$167+Input!$K$133)*$K$7)-SUM($K798:AK798),((Input!$K$167+Input!$K$133)*$K$7)/A25taxstdlife))</f>
        <v>0</v>
      </c>
      <c r="AM798" s="161">
        <f>IF(A25taxstdlife="n/a","n/a",IF(AM$3&gt;(A25taxstdlife+$E798),((Input!$K$167+Input!$K$133)*$K$7)-SUM($K798:AL798),((Input!$K$167+Input!$K$133)*$K$7)/A25taxstdlife))</f>
        <v>0</v>
      </c>
      <c r="AN798" s="161">
        <f>IF(A25taxstdlife="n/a","n/a",IF(AN$3&gt;(A25taxstdlife+$E798),((Input!$K$167+Input!$K$133)*$K$7)-SUM($K798:AM798),((Input!$K$167+Input!$K$133)*$K$7)/A25taxstdlife))</f>
        <v>0</v>
      </c>
      <c r="AO798" s="161">
        <f>IF(A25taxstdlife="n/a","n/a",IF(AO$3&gt;(A25taxstdlife+$E798),((Input!$K$167+Input!$K$133)*$K$7)-SUM($K798:AN798),((Input!$K$167+Input!$K$133)*$K$7)/A25taxstdlife))</f>
        <v>0</v>
      </c>
      <c r="AP798" s="161">
        <f>IF(A25taxstdlife="n/a","n/a",IF(AP$3&gt;(A25taxstdlife+$E798),((Input!$K$167+Input!$K$133)*$K$7)-SUM($K798:AO798),((Input!$K$167+Input!$K$133)*$K$7)/A25taxstdlife))</f>
        <v>0</v>
      </c>
      <c r="AQ798" s="161">
        <f>IF(A25taxstdlife="n/a","n/a",IF(AQ$3&gt;(A25taxstdlife+$E798),((Input!$K$167+Input!$K$133)*$K$7)-SUM($K798:AP798),((Input!$K$167+Input!$K$133)*$K$7)/A25taxstdlife))</f>
        <v>0</v>
      </c>
      <c r="AR798" s="161">
        <f>IF(A25taxstdlife="n/a","n/a",IF(AR$3&gt;(A25taxstdlife+$E798),((Input!$K$167+Input!$K$133)*$K$7)-SUM($K798:AQ798),((Input!$K$167+Input!$K$133)*$K$7)/A25taxstdlife))</f>
        <v>0</v>
      </c>
      <c r="AS798" s="161">
        <f>IF(A25taxstdlife="n/a","n/a",IF(AS$3&gt;(A25taxstdlife+$E798),((Input!$K$167+Input!$K$133)*$K$7)-SUM($K798:AR798),((Input!$K$167+Input!$K$133)*$K$7)/A25taxstdlife))</f>
        <v>0</v>
      </c>
      <c r="AT798" s="161">
        <f>IF(A25taxstdlife="n/a","n/a",IF(AT$3&gt;(A25taxstdlife+$E798),((Input!$K$167+Input!$K$133)*$K$7)-SUM($K798:AS798),((Input!$K$167+Input!$K$133)*$K$7)/A25taxstdlife))</f>
        <v>0</v>
      </c>
      <c r="AU798" s="161">
        <f>IF(A25taxstdlife="n/a","n/a",IF(AU$3&gt;(A25taxstdlife+$E798),((Input!$K$167+Input!$K$133)*$K$7)-SUM($K798:AT798),((Input!$K$167+Input!$K$133)*$K$7)/A25taxstdlife))</f>
        <v>0</v>
      </c>
      <c r="AV798" s="161">
        <f>IF(A25taxstdlife="n/a","n/a",IF(AV$3&gt;(A25taxstdlife+$E798),((Input!$K$167+Input!$K$133)*$K$7)-SUM($K798:AU798),((Input!$K$167+Input!$K$133)*$K$7)/A25taxstdlife))</f>
        <v>0</v>
      </c>
      <c r="AW798" s="161">
        <f>IF(A25taxstdlife="n/a","n/a",IF(AW$3&gt;(A25taxstdlife+$E798),((Input!$K$167+Input!$K$133)*$K$7)-SUM($K798:AV798),((Input!$K$167+Input!$K$133)*$K$7)/A25taxstdlife))</f>
        <v>0</v>
      </c>
      <c r="AX798" s="161">
        <f>IF(A25taxstdlife="n/a","n/a",IF(AX$3&gt;(A25taxstdlife+$E798),((Input!$K$167+Input!$K$133)*$K$7)-SUM($K798:AW798),((Input!$K$167+Input!$K$133)*$K$7)/A25taxstdlife))</f>
        <v>0</v>
      </c>
      <c r="AY798" s="161">
        <f>IF(A25taxstdlife="n/a","n/a",IF(AY$3&gt;(A25taxstdlife+$E798),((Input!$K$167+Input!$K$133)*$K$7)-SUM($K798:AX798),((Input!$K$167+Input!$K$133)*$K$7)/A25taxstdlife))</f>
        <v>0</v>
      </c>
      <c r="AZ798" s="161">
        <f>IF(A25taxstdlife="n/a","n/a",IF(AZ$3&gt;(A25taxstdlife+$E798),((Input!$K$167+Input!$K$133)*$K$7)-SUM($K798:AY798),((Input!$K$167+Input!$K$133)*$K$7)/A25taxstdlife))</f>
        <v>0</v>
      </c>
      <c r="BA798" s="161">
        <f>IF(A25taxstdlife="n/a","n/a",IF(BA$3&gt;(A25taxstdlife+$E798),((Input!$K$167+Input!$K$133)*$K$7)-SUM($K798:AZ798),((Input!$K$167+Input!$K$133)*$K$7)/A25taxstdlife))</f>
        <v>0</v>
      </c>
      <c r="BB798" s="161">
        <f>IF(A25taxstdlife="n/a","n/a",IF(BB$3&gt;(A25taxstdlife+$E798),((Input!$K$167+Input!$K$133)*$K$7)-SUM($K798:BA798),((Input!$K$167+Input!$K$133)*$K$7)/A25taxstdlife))</f>
        <v>0</v>
      </c>
      <c r="BC798" s="161">
        <f>IF(A25taxstdlife="n/a","n/a",IF(BC$3&gt;(A25taxstdlife+$E798),((Input!$K$167+Input!$K$133)*$K$7)-SUM($K798:BB798),((Input!$K$167+Input!$K$133)*$K$7)/A25taxstdlife))</f>
        <v>0</v>
      </c>
      <c r="BD798" s="161">
        <f>IF(A25taxstdlife="n/a","n/a",IF(BD$3&gt;(A25taxstdlife+$E798),((Input!$K$167+Input!$K$133)*$K$7)-SUM($K798:BC798),((Input!$K$167+Input!$K$133)*$K$7)/A25taxstdlife))</f>
        <v>0</v>
      </c>
      <c r="BE798" s="161">
        <f>IF(A25taxstdlife="n/a","n/a",IF(BE$3&gt;(A25taxstdlife+$E798),((Input!$K$167+Input!$K$133)*$K$7)-SUM($K798:BD798),((Input!$K$167+Input!$K$133)*$K$7)/A25taxstdlife))</f>
        <v>0</v>
      </c>
      <c r="BF798" s="161">
        <f>IF(A25taxstdlife="n/a","n/a",IF(BF$3&gt;(A25taxstdlife+$E798),((Input!$K$167+Input!$K$133)*$K$7)-SUM($K798:BE798),((Input!$K$167+Input!$K$133)*$K$7)/A25taxstdlife))</f>
        <v>0</v>
      </c>
      <c r="BG798" s="161">
        <f>IF(A25taxstdlife="n/a","n/a",IF(BG$3&gt;(A25taxstdlife+$E798),((Input!$K$167+Input!$K$133)*$K$7)-SUM($K798:BF798),((Input!$K$167+Input!$K$133)*$K$7)/A25taxstdlife))</f>
        <v>0</v>
      </c>
      <c r="BH798" s="161">
        <f>IF(A25taxstdlife="n/a","n/a",IF(BH$3&gt;(A25taxstdlife+$E798),((Input!$K$167+Input!$K$133)*$K$7)-SUM($K798:BG798),((Input!$K$167+Input!$K$133)*$K$7)/A25taxstdlife))</f>
        <v>0</v>
      </c>
      <c r="BI798" s="161">
        <f>IF(A25taxstdlife="n/a","n/a",IF(BI$3&gt;(A25taxstdlife+$E798),((Input!$K$167+Input!$K$133)*$K$7)-SUM($K798:BH798),((Input!$K$167+Input!$K$133)*$K$7)/A25taxstdlife))</f>
        <v>0</v>
      </c>
      <c r="BJ798" s="19"/>
      <c r="BK798" s="19"/>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s="5" customFormat="1" hidden="1" outlineLevel="2" x14ac:dyDescent="0.2">
      <c r="A799" s="19"/>
      <c r="B799" s="19"/>
      <c r="C799" s="35"/>
      <c r="D799" s="469"/>
      <c r="E799" s="281">
        <v>6</v>
      </c>
      <c r="F799" s="37"/>
      <c r="G799" s="305"/>
      <c r="H799" s="307"/>
      <c r="I799" s="307"/>
      <c r="J799" s="307"/>
      <c r="K799" s="307"/>
      <c r="L799" s="306"/>
      <c r="M799" s="161">
        <f>IF(A25taxstdlife="n/a","n/a",IF(M$3&gt;(A25taxstdlife+$E799),((Input!$L$167+Input!$L$133)*$L$7)-SUM($L799:L799),((Input!$L$167+Input!$L$133)*$L$7)/A25taxstdlife))</f>
        <v>0</v>
      </c>
      <c r="N799" s="161">
        <f>IF(A25taxstdlife="n/a","n/a",IF(N$3&gt;(A25taxstdlife+$E799),((Input!$L$167+Input!$L$133)*$L$7)-SUM($L799:M799),((Input!$L$167+Input!$L$133)*$L$7)/A25taxstdlife))</f>
        <v>0</v>
      </c>
      <c r="O799" s="161">
        <f>IF(A25taxstdlife="n/a","n/a",IF(O$3&gt;(A25taxstdlife+$E799),((Input!$L$167+Input!$L$133)*$L$7)-SUM($L799:N799),((Input!$L$167+Input!$L$133)*$L$7)/A25taxstdlife))</f>
        <v>0</v>
      </c>
      <c r="P799" s="161">
        <f>IF(A25taxstdlife="n/a","n/a",IF(P$3&gt;(A25taxstdlife+$E799),((Input!$L$167+Input!$L$133)*$L$7)-SUM($L799:O799),((Input!$L$167+Input!$L$133)*$L$7)/A25taxstdlife))</f>
        <v>0</v>
      </c>
      <c r="Q799" s="161">
        <f>IF(A25taxstdlife="n/a","n/a",IF(Q$3&gt;(A25taxstdlife+$E799),((Input!$L$167+Input!$L$133)*$L$7)-SUM($L799:P799),((Input!$L$167+Input!$L$133)*$L$7)/A25taxstdlife))</f>
        <v>0</v>
      </c>
      <c r="R799" s="161">
        <f>IF(A25taxstdlife="n/a","n/a",IF(R$3&gt;(A25taxstdlife+$E799),((Input!$L$167+Input!$L$133)*$L$7)-SUM($L799:Q799),((Input!$L$167+Input!$L$133)*$L$7)/A25taxstdlife))</f>
        <v>0</v>
      </c>
      <c r="S799" s="161">
        <f>IF(A25taxstdlife="n/a","n/a",IF(S$3&gt;(A25taxstdlife+$E799),((Input!$L$167+Input!$L$133)*$L$7)-SUM($L799:R799),((Input!$L$167+Input!$L$133)*$L$7)/A25taxstdlife))</f>
        <v>0</v>
      </c>
      <c r="T799" s="161">
        <f>IF(A25taxstdlife="n/a","n/a",IF(T$3&gt;(A25taxstdlife+$E799),((Input!$L$167+Input!$L$133)*$L$7)-SUM($L799:S799),((Input!$L$167+Input!$L$133)*$L$7)/A25taxstdlife))</f>
        <v>0</v>
      </c>
      <c r="U799" s="161">
        <f>IF(A25taxstdlife="n/a","n/a",IF(U$3&gt;(A25taxstdlife+$E799),((Input!$L$167+Input!$L$133)*$L$7)-SUM($L799:T799),((Input!$L$167+Input!$L$133)*$L$7)/A25taxstdlife))</f>
        <v>0</v>
      </c>
      <c r="V799" s="161">
        <f>IF(A25taxstdlife="n/a","n/a",IF(V$3&gt;(A25taxstdlife+$E799),((Input!$L$167+Input!$L$133)*$L$7)-SUM($L799:U799),((Input!$L$167+Input!$L$133)*$L$7)/A25taxstdlife))</f>
        <v>0</v>
      </c>
      <c r="W799" s="161">
        <f>IF(A25taxstdlife="n/a","n/a",IF(W$3&gt;(A25taxstdlife+$E799),((Input!$L$167+Input!$L$133)*$L$7)-SUM($L799:V799),((Input!$L$167+Input!$L$133)*$L$7)/A25taxstdlife))</f>
        <v>0</v>
      </c>
      <c r="X799" s="161">
        <f>IF(A25taxstdlife="n/a","n/a",IF(X$3&gt;(A25taxstdlife+$E799),((Input!$L$167+Input!$L$133)*$L$7)-SUM($L799:W799),((Input!$L$167+Input!$L$133)*$L$7)/A25taxstdlife))</f>
        <v>0</v>
      </c>
      <c r="Y799" s="161">
        <f>IF(A25taxstdlife="n/a","n/a",IF(Y$3&gt;(A25taxstdlife+$E799),((Input!$L$167+Input!$L$133)*$L$7)-SUM($L799:X799),((Input!$L$167+Input!$L$133)*$L$7)/A25taxstdlife))</f>
        <v>0</v>
      </c>
      <c r="Z799" s="161">
        <f>IF(A25taxstdlife="n/a","n/a",IF(Z$3&gt;(A25taxstdlife+$E799),((Input!$L$167+Input!$L$133)*$L$7)-SUM($L799:Y799),((Input!$L$167+Input!$L$133)*$L$7)/A25taxstdlife))</f>
        <v>0</v>
      </c>
      <c r="AA799" s="161">
        <f>IF(A25taxstdlife="n/a","n/a",IF(AA$3&gt;(A25taxstdlife+$E799),((Input!$L$167+Input!$L$133)*$L$7)-SUM($L799:Z799),((Input!$L$167+Input!$L$133)*$L$7)/A25taxstdlife))</f>
        <v>0</v>
      </c>
      <c r="AB799" s="161">
        <f>IF(A25taxstdlife="n/a","n/a",IF(AB$3&gt;(A25taxstdlife+$E799),((Input!$L$167+Input!$L$133)*$L$7)-SUM($L799:AA799),((Input!$L$167+Input!$L$133)*$L$7)/A25taxstdlife))</f>
        <v>0</v>
      </c>
      <c r="AC799" s="161">
        <f>IF(A25taxstdlife="n/a","n/a",IF(AC$3&gt;(A25taxstdlife+$E799),((Input!$L$167+Input!$L$133)*$L$7)-SUM($L799:AB799),((Input!$L$167+Input!$L$133)*$L$7)/A25taxstdlife))</f>
        <v>0</v>
      </c>
      <c r="AD799" s="161">
        <f>IF(A25taxstdlife="n/a","n/a",IF(AD$3&gt;(A25taxstdlife+$E799),((Input!$L$167+Input!$L$133)*$L$7)-SUM($L799:AC799),((Input!$L$167+Input!$L$133)*$L$7)/A25taxstdlife))</f>
        <v>0</v>
      </c>
      <c r="AE799" s="161">
        <f>IF(A25taxstdlife="n/a","n/a",IF(AE$3&gt;(A25taxstdlife+$E799),((Input!$L$167+Input!$L$133)*$L$7)-SUM($L799:AD799),((Input!$L$167+Input!$L$133)*$L$7)/A25taxstdlife))</f>
        <v>0</v>
      </c>
      <c r="AF799" s="161">
        <f>IF(A25taxstdlife="n/a","n/a",IF(AF$3&gt;(A25taxstdlife+$E799),((Input!$L$167+Input!$L$133)*$L$7)-SUM($L799:AE799),((Input!$L$167+Input!$L$133)*$L$7)/A25taxstdlife))</f>
        <v>0</v>
      </c>
      <c r="AG799" s="161">
        <f>IF(A25taxstdlife="n/a","n/a",IF(AG$3&gt;(A25taxstdlife+$E799),((Input!$L$167+Input!$L$133)*$L$7)-SUM($L799:AF799),((Input!$L$167+Input!$L$133)*$L$7)/A25taxstdlife))</f>
        <v>0</v>
      </c>
      <c r="AH799" s="161">
        <f>IF(A25taxstdlife="n/a","n/a",IF(AH$3&gt;(A25taxstdlife+$E799),((Input!$L$167+Input!$L$133)*$L$7)-SUM($L799:AG799),((Input!$L$167+Input!$L$133)*$L$7)/A25taxstdlife))</f>
        <v>0</v>
      </c>
      <c r="AI799" s="161">
        <f>IF(A25taxstdlife="n/a","n/a",IF(AI$3&gt;(A25taxstdlife+$E799),((Input!$L$167+Input!$L$133)*$L$7)-SUM($L799:AH799),((Input!$L$167+Input!$L$133)*$L$7)/A25taxstdlife))</f>
        <v>0</v>
      </c>
      <c r="AJ799" s="161">
        <f>IF(A25taxstdlife="n/a","n/a",IF(AJ$3&gt;(A25taxstdlife+$E799),((Input!$L$167+Input!$L$133)*$L$7)-SUM($L799:AI799),((Input!$L$167+Input!$L$133)*$L$7)/A25taxstdlife))</f>
        <v>0</v>
      </c>
      <c r="AK799" s="161">
        <f>IF(A25taxstdlife="n/a","n/a",IF(AK$3&gt;(A25taxstdlife+$E799),((Input!$L$167+Input!$L$133)*$L$7)-SUM($L799:AJ799),((Input!$L$167+Input!$L$133)*$L$7)/A25taxstdlife))</f>
        <v>0</v>
      </c>
      <c r="AL799" s="161">
        <f>IF(A25taxstdlife="n/a","n/a",IF(AL$3&gt;(A25taxstdlife+$E799),((Input!$L$167+Input!$L$133)*$L$7)-SUM($L799:AK799),((Input!$L$167+Input!$L$133)*$L$7)/A25taxstdlife))</f>
        <v>0</v>
      </c>
      <c r="AM799" s="161">
        <f>IF(A25taxstdlife="n/a","n/a",IF(AM$3&gt;(A25taxstdlife+$E799),((Input!$L$167+Input!$L$133)*$L$7)-SUM($L799:AL799),((Input!$L$167+Input!$L$133)*$L$7)/A25taxstdlife))</f>
        <v>0</v>
      </c>
      <c r="AN799" s="161">
        <f>IF(A25taxstdlife="n/a","n/a",IF(AN$3&gt;(A25taxstdlife+$E799),((Input!$L$167+Input!$L$133)*$L$7)-SUM($L799:AM799),((Input!$L$167+Input!$L$133)*$L$7)/A25taxstdlife))</f>
        <v>0</v>
      </c>
      <c r="AO799" s="161">
        <f>IF(A25taxstdlife="n/a","n/a",IF(AO$3&gt;(A25taxstdlife+$E799),((Input!$L$167+Input!$L$133)*$L$7)-SUM($L799:AN799),((Input!$L$167+Input!$L$133)*$L$7)/A25taxstdlife))</f>
        <v>0</v>
      </c>
      <c r="AP799" s="161">
        <f>IF(A25taxstdlife="n/a","n/a",IF(AP$3&gt;(A25taxstdlife+$E799),((Input!$L$167+Input!$L$133)*$L$7)-SUM($L799:AO799),((Input!$L$167+Input!$L$133)*$L$7)/A25taxstdlife))</f>
        <v>0</v>
      </c>
      <c r="AQ799" s="161">
        <f>IF(A25taxstdlife="n/a","n/a",IF(AQ$3&gt;(A25taxstdlife+$E799),((Input!$L$167+Input!$L$133)*$L$7)-SUM($L799:AP799),((Input!$L$167+Input!$L$133)*$L$7)/A25taxstdlife))</f>
        <v>0</v>
      </c>
      <c r="AR799" s="161">
        <f>IF(A25taxstdlife="n/a","n/a",IF(AR$3&gt;(A25taxstdlife+$E799),((Input!$L$167+Input!$L$133)*$L$7)-SUM($L799:AQ799),((Input!$L$167+Input!$L$133)*$L$7)/A25taxstdlife))</f>
        <v>0</v>
      </c>
      <c r="AS799" s="161">
        <f>IF(A25taxstdlife="n/a","n/a",IF(AS$3&gt;(A25taxstdlife+$E799),((Input!$L$167+Input!$L$133)*$L$7)-SUM($L799:AR799),((Input!$L$167+Input!$L$133)*$L$7)/A25taxstdlife))</f>
        <v>0</v>
      </c>
      <c r="AT799" s="161">
        <f>IF(A25taxstdlife="n/a","n/a",IF(AT$3&gt;(A25taxstdlife+$E799),((Input!$L$167+Input!$L$133)*$L$7)-SUM($L799:AS799),((Input!$L$167+Input!$L$133)*$L$7)/A25taxstdlife))</f>
        <v>0</v>
      </c>
      <c r="AU799" s="161">
        <f>IF(A25taxstdlife="n/a","n/a",IF(AU$3&gt;(A25taxstdlife+$E799),((Input!$L$167+Input!$L$133)*$L$7)-SUM($L799:AT799),((Input!$L$167+Input!$L$133)*$L$7)/A25taxstdlife))</f>
        <v>0</v>
      </c>
      <c r="AV799" s="161">
        <f>IF(A25taxstdlife="n/a","n/a",IF(AV$3&gt;(A25taxstdlife+$E799),((Input!$L$167+Input!$L$133)*$L$7)-SUM($L799:AU799),((Input!$L$167+Input!$L$133)*$L$7)/A25taxstdlife))</f>
        <v>0</v>
      </c>
      <c r="AW799" s="161">
        <f>IF(A25taxstdlife="n/a","n/a",IF(AW$3&gt;(A25taxstdlife+$E799),((Input!$L$167+Input!$L$133)*$L$7)-SUM($L799:AV799),((Input!$L$167+Input!$L$133)*$L$7)/A25taxstdlife))</f>
        <v>0</v>
      </c>
      <c r="AX799" s="161">
        <f>IF(A25taxstdlife="n/a","n/a",IF(AX$3&gt;(A25taxstdlife+$E799),((Input!$L$167+Input!$L$133)*$L$7)-SUM($L799:AW799),((Input!$L$167+Input!$L$133)*$L$7)/A25taxstdlife))</f>
        <v>0</v>
      </c>
      <c r="AY799" s="161">
        <f>IF(A25taxstdlife="n/a","n/a",IF(AY$3&gt;(A25taxstdlife+$E799),((Input!$L$167+Input!$L$133)*$L$7)-SUM($L799:AX799),((Input!$L$167+Input!$L$133)*$L$7)/A25taxstdlife))</f>
        <v>0</v>
      </c>
      <c r="AZ799" s="161">
        <f>IF(A25taxstdlife="n/a","n/a",IF(AZ$3&gt;(A25taxstdlife+$E799),((Input!$L$167+Input!$L$133)*$L$7)-SUM($L799:AY799),((Input!$L$167+Input!$L$133)*$L$7)/A25taxstdlife))</f>
        <v>0</v>
      </c>
      <c r="BA799" s="161">
        <f>IF(A25taxstdlife="n/a","n/a",IF(BA$3&gt;(A25taxstdlife+$E799),((Input!$L$167+Input!$L$133)*$L$7)-SUM($L799:AZ799),((Input!$L$167+Input!$L$133)*$L$7)/A25taxstdlife))</f>
        <v>0</v>
      </c>
      <c r="BB799" s="161">
        <f>IF(A25taxstdlife="n/a","n/a",IF(BB$3&gt;(A25taxstdlife+$E799),((Input!$L$167+Input!$L$133)*$L$7)-SUM($L799:BA799),((Input!$L$167+Input!$L$133)*$L$7)/A25taxstdlife))</f>
        <v>0</v>
      </c>
      <c r="BC799" s="161">
        <f>IF(A25taxstdlife="n/a","n/a",IF(BC$3&gt;(A25taxstdlife+$E799),((Input!$L$167+Input!$L$133)*$L$7)-SUM($L799:BB799),((Input!$L$167+Input!$L$133)*$L$7)/A25taxstdlife))</f>
        <v>0</v>
      </c>
      <c r="BD799" s="161">
        <f>IF(A25taxstdlife="n/a","n/a",IF(BD$3&gt;(A25taxstdlife+$E799),((Input!$L$167+Input!$L$133)*$L$7)-SUM($L799:BC799),((Input!$L$167+Input!$L$133)*$L$7)/A25taxstdlife))</f>
        <v>0</v>
      </c>
      <c r="BE799" s="161">
        <f>IF(A25taxstdlife="n/a","n/a",IF(BE$3&gt;(A25taxstdlife+$E799),((Input!$L$167+Input!$L$133)*$L$7)-SUM($L799:BD799),((Input!$L$167+Input!$L$133)*$L$7)/A25taxstdlife))</f>
        <v>0</v>
      </c>
      <c r="BF799" s="161">
        <f>IF(A25taxstdlife="n/a","n/a",IF(BF$3&gt;(A25taxstdlife+$E799),((Input!$L$167+Input!$L$133)*$L$7)-SUM($L799:BE799),((Input!$L$167+Input!$L$133)*$L$7)/A25taxstdlife))</f>
        <v>0</v>
      </c>
      <c r="BG799" s="161">
        <f>IF(A25taxstdlife="n/a","n/a",IF(BG$3&gt;(A25taxstdlife+$E799),((Input!$L$167+Input!$L$133)*$L$7)-SUM($L799:BF799),((Input!$L$167+Input!$L$133)*$L$7)/A25taxstdlife))</f>
        <v>0</v>
      </c>
      <c r="BH799" s="161">
        <f>IF(A25taxstdlife="n/a","n/a",IF(BH$3&gt;(A25taxstdlife+$E799),((Input!$L$167+Input!$L$133)*$L$7)-SUM($L799:BG799),((Input!$L$167+Input!$L$133)*$L$7)/A25taxstdlife))</f>
        <v>0</v>
      </c>
      <c r="BI799" s="161">
        <f>IF(A25taxstdlife="n/a","n/a",IF(BI$3&gt;(A25taxstdlife+$E799),((Input!$L$167+Input!$L$133)*$L$7)-SUM($L799:BH799),((Input!$L$167+Input!$L$133)*$L$7)/A25taxstdlife))</f>
        <v>0</v>
      </c>
      <c r="BJ799" s="19"/>
      <c r="BK799" s="1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s="5" customFormat="1" hidden="1" outlineLevel="2" x14ac:dyDescent="0.2">
      <c r="A800" s="19"/>
      <c r="B800" s="19"/>
      <c r="C800" s="35"/>
      <c r="D800" s="469"/>
      <c r="E800" s="281">
        <v>7</v>
      </c>
      <c r="F800" s="37"/>
      <c r="G800" s="305"/>
      <c r="H800" s="307"/>
      <c r="I800" s="307"/>
      <c r="J800" s="307"/>
      <c r="K800" s="307"/>
      <c r="L800" s="307"/>
      <c r="M800" s="306"/>
      <c r="N800" s="161">
        <f>IF(A25taxstdlife="n/a","n/a",IF(N$3&gt;(A25taxstdlife+$E800),((Input!$M$167+Input!$M$133)*$M$7)-SUM($M800:M800),((Input!$M$167+Input!$M$133)*$M$7)/A25taxstdlife))</f>
        <v>0</v>
      </c>
      <c r="O800" s="161">
        <f>IF(A25taxstdlife="n/a","n/a",IF(O$3&gt;(A25taxstdlife+$E800),((Input!$M$167+Input!$M$133)*$M$7)-SUM($M800:N800),((Input!$M$167+Input!$M$133)*$M$7)/A25taxstdlife))</f>
        <v>0</v>
      </c>
      <c r="P800" s="161">
        <f>IF(A25taxstdlife="n/a","n/a",IF(P$3&gt;(A25taxstdlife+$E800),((Input!$M$167+Input!$M$133)*$M$7)-SUM($M800:O800),((Input!$M$167+Input!$M$133)*$M$7)/A25taxstdlife))</f>
        <v>0</v>
      </c>
      <c r="Q800" s="161">
        <f>IF(A25taxstdlife="n/a","n/a",IF(Q$3&gt;(A25taxstdlife+$E800),((Input!$M$167+Input!$M$133)*$M$7)-SUM($M800:P800),((Input!$M$167+Input!$M$133)*$M$7)/A25taxstdlife))</f>
        <v>0</v>
      </c>
      <c r="R800" s="161">
        <f>IF(A25taxstdlife="n/a","n/a",IF(R$3&gt;(A25taxstdlife+$E800),((Input!$M$167+Input!$M$133)*$M$7)-SUM($M800:Q800),((Input!$M$167+Input!$M$133)*$M$7)/A25taxstdlife))</f>
        <v>0</v>
      </c>
      <c r="S800" s="161">
        <f>IF(A25taxstdlife="n/a","n/a",IF(S$3&gt;(A25taxstdlife+$E800),((Input!$M$167+Input!$M$133)*$M$7)-SUM($M800:R800),((Input!$M$167+Input!$M$133)*$M$7)/A25taxstdlife))</f>
        <v>0</v>
      </c>
      <c r="T800" s="161">
        <f>IF(A25taxstdlife="n/a","n/a",IF(T$3&gt;(A25taxstdlife+$E800),((Input!$M$167+Input!$M$133)*$M$7)-SUM($M800:S800),((Input!$M$167+Input!$M$133)*$M$7)/A25taxstdlife))</f>
        <v>0</v>
      </c>
      <c r="U800" s="161">
        <f>IF(A25taxstdlife="n/a","n/a",IF(U$3&gt;(A25taxstdlife+$E800),((Input!$M$167+Input!$M$133)*$M$7)-SUM($M800:T800),((Input!$M$167+Input!$M$133)*$M$7)/A25taxstdlife))</f>
        <v>0</v>
      </c>
      <c r="V800" s="161">
        <f>IF(A25taxstdlife="n/a","n/a",IF(V$3&gt;(A25taxstdlife+$E800),((Input!$M$167+Input!$M$133)*$M$7)-SUM($M800:U800),((Input!$M$167+Input!$M$133)*$M$7)/A25taxstdlife))</f>
        <v>0</v>
      </c>
      <c r="W800" s="161">
        <f>IF(A25taxstdlife="n/a","n/a",IF(W$3&gt;(A25taxstdlife+$E800),((Input!$M$167+Input!$M$133)*$M$7)-SUM($M800:V800),((Input!$M$167+Input!$M$133)*$M$7)/A25taxstdlife))</f>
        <v>0</v>
      </c>
      <c r="X800" s="161">
        <f>IF(A25taxstdlife="n/a","n/a",IF(X$3&gt;(A25taxstdlife+$E800),((Input!$M$167+Input!$M$133)*$M$7)-SUM($M800:W800),((Input!$M$167+Input!$M$133)*$M$7)/A25taxstdlife))</f>
        <v>0</v>
      </c>
      <c r="Y800" s="161">
        <f>IF(A25taxstdlife="n/a","n/a",IF(Y$3&gt;(A25taxstdlife+$E800),((Input!$M$167+Input!$M$133)*$M$7)-SUM($M800:X800),((Input!$M$167+Input!$M$133)*$M$7)/A25taxstdlife))</f>
        <v>0</v>
      </c>
      <c r="Z800" s="161">
        <f>IF(A25taxstdlife="n/a","n/a",IF(Z$3&gt;(A25taxstdlife+$E800),((Input!$M$167+Input!$M$133)*$M$7)-SUM($M800:Y800),((Input!$M$167+Input!$M$133)*$M$7)/A25taxstdlife))</f>
        <v>0</v>
      </c>
      <c r="AA800" s="161">
        <f>IF(A25taxstdlife="n/a","n/a",IF(AA$3&gt;(A25taxstdlife+$E800),((Input!$M$167+Input!$M$133)*$M$7)-SUM($M800:Z800),((Input!$M$167+Input!$M$133)*$M$7)/A25taxstdlife))</f>
        <v>0</v>
      </c>
      <c r="AB800" s="161">
        <f>IF(A25taxstdlife="n/a","n/a",IF(AB$3&gt;(A25taxstdlife+$E800),((Input!$M$167+Input!$M$133)*$M$7)-SUM($M800:AA800),((Input!$M$167+Input!$M$133)*$M$7)/A25taxstdlife))</f>
        <v>0</v>
      </c>
      <c r="AC800" s="161">
        <f>IF(A25taxstdlife="n/a","n/a",IF(AC$3&gt;(A25taxstdlife+$E800),((Input!$M$167+Input!$M$133)*$M$7)-SUM($M800:AB800),((Input!$M$167+Input!$M$133)*$M$7)/A25taxstdlife))</f>
        <v>0</v>
      </c>
      <c r="AD800" s="161">
        <f>IF(A25taxstdlife="n/a","n/a",IF(AD$3&gt;(A25taxstdlife+$E800),((Input!$M$167+Input!$M$133)*$M$7)-SUM($M800:AC800),((Input!$M$167+Input!$M$133)*$M$7)/A25taxstdlife))</f>
        <v>0</v>
      </c>
      <c r="AE800" s="161">
        <f>IF(A25taxstdlife="n/a","n/a",IF(AE$3&gt;(A25taxstdlife+$E800),((Input!$M$167+Input!$M$133)*$M$7)-SUM($M800:AD800),((Input!$M$167+Input!$M$133)*$M$7)/A25taxstdlife))</f>
        <v>0</v>
      </c>
      <c r="AF800" s="161">
        <f>IF(A25taxstdlife="n/a","n/a",IF(AF$3&gt;(A25taxstdlife+$E800),((Input!$M$167+Input!$M$133)*$M$7)-SUM($M800:AE800),((Input!$M$167+Input!$M$133)*$M$7)/A25taxstdlife))</f>
        <v>0</v>
      </c>
      <c r="AG800" s="161">
        <f>IF(A25taxstdlife="n/a","n/a",IF(AG$3&gt;(A25taxstdlife+$E800),((Input!$M$167+Input!$M$133)*$M$7)-SUM($M800:AF800),((Input!$M$167+Input!$M$133)*$M$7)/A25taxstdlife))</f>
        <v>0</v>
      </c>
      <c r="AH800" s="161">
        <f>IF(A25taxstdlife="n/a","n/a",IF(AH$3&gt;(A25taxstdlife+$E800),((Input!$M$167+Input!$M$133)*$M$7)-SUM($M800:AG800),((Input!$M$167+Input!$M$133)*$M$7)/A25taxstdlife))</f>
        <v>0</v>
      </c>
      <c r="AI800" s="161">
        <f>IF(A25taxstdlife="n/a","n/a",IF(AI$3&gt;(A25taxstdlife+$E800),((Input!$M$167+Input!$M$133)*$M$7)-SUM($M800:AH800),((Input!$M$167+Input!$M$133)*$M$7)/A25taxstdlife))</f>
        <v>0</v>
      </c>
      <c r="AJ800" s="161">
        <f>IF(A25taxstdlife="n/a","n/a",IF(AJ$3&gt;(A25taxstdlife+$E800),((Input!$M$167+Input!$M$133)*$M$7)-SUM($M800:AI800),((Input!$M$167+Input!$M$133)*$M$7)/A25taxstdlife))</f>
        <v>0</v>
      </c>
      <c r="AK800" s="161">
        <f>IF(A25taxstdlife="n/a","n/a",IF(AK$3&gt;(A25taxstdlife+$E800),((Input!$M$167+Input!$M$133)*$M$7)-SUM($M800:AJ800),((Input!$M$167+Input!$M$133)*$M$7)/A25taxstdlife))</f>
        <v>0</v>
      </c>
      <c r="AL800" s="161">
        <f>IF(A25taxstdlife="n/a","n/a",IF(AL$3&gt;(A25taxstdlife+$E800),((Input!$M$167+Input!$M$133)*$M$7)-SUM($M800:AK800),((Input!$M$167+Input!$M$133)*$M$7)/A25taxstdlife))</f>
        <v>0</v>
      </c>
      <c r="AM800" s="161">
        <f>IF(A25taxstdlife="n/a","n/a",IF(AM$3&gt;(A25taxstdlife+$E800),((Input!$M$167+Input!$M$133)*$M$7)-SUM($M800:AL800),((Input!$M$167+Input!$M$133)*$M$7)/A25taxstdlife))</f>
        <v>0</v>
      </c>
      <c r="AN800" s="161">
        <f>IF(A25taxstdlife="n/a","n/a",IF(AN$3&gt;(A25taxstdlife+$E800),((Input!$M$167+Input!$M$133)*$M$7)-SUM($M800:AM800),((Input!$M$167+Input!$M$133)*$M$7)/A25taxstdlife))</f>
        <v>0</v>
      </c>
      <c r="AO800" s="161">
        <f>IF(A25taxstdlife="n/a","n/a",IF(AO$3&gt;(A25taxstdlife+$E800),((Input!$M$167+Input!$M$133)*$M$7)-SUM($M800:AN800),((Input!$M$167+Input!$M$133)*$M$7)/A25taxstdlife))</f>
        <v>0</v>
      </c>
      <c r="AP800" s="161">
        <f>IF(A25taxstdlife="n/a","n/a",IF(AP$3&gt;(A25taxstdlife+$E800),((Input!$M$167+Input!$M$133)*$M$7)-SUM($M800:AO800),((Input!$M$167+Input!$M$133)*$M$7)/A25taxstdlife))</f>
        <v>0</v>
      </c>
      <c r="AQ800" s="161">
        <f>IF(A25taxstdlife="n/a","n/a",IF(AQ$3&gt;(A25taxstdlife+$E800),((Input!$M$167+Input!$M$133)*$M$7)-SUM($M800:AP800),((Input!$M$167+Input!$M$133)*$M$7)/A25taxstdlife))</f>
        <v>0</v>
      </c>
      <c r="AR800" s="161">
        <f>IF(A25taxstdlife="n/a","n/a",IF(AR$3&gt;(A25taxstdlife+$E800),((Input!$M$167+Input!$M$133)*$M$7)-SUM($M800:AQ800),((Input!$M$167+Input!$M$133)*$M$7)/A25taxstdlife))</f>
        <v>0</v>
      </c>
      <c r="AS800" s="161">
        <f>IF(A25taxstdlife="n/a","n/a",IF(AS$3&gt;(A25taxstdlife+$E800),((Input!$M$167+Input!$M$133)*$M$7)-SUM($M800:AR800),((Input!$M$167+Input!$M$133)*$M$7)/A25taxstdlife))</f>
        <v>0</v>
      </c>
      <c r="AT800" s="161">
        <f>IF(A25taxstdlife="n/a","n/a",IF(AT$3&gt;(A25taxstdlife+$E800),((Input!$M$167+Input!$M$133)*$M$7)-SUM($M800:AS800),((Input!$M$167+Input!$M$133)*$M$7)/A25taxstdlife))</f>
        <v>0</v>
      </c>
      <c r="AU800" s="161">
        <f>IF(A25taxstdlife="n/a","n/a",IF(AU$3&gt;(A25taxstdlife+$E800),((Input!$M$167+Input!$M$133)*$M$7)-SUM($M800:AT800),((Input!$M$167+Input!$M$133)*$M$7)/A25taxstdlife))</f>
        <v>0</v>
      </c>
      <c r="AV800" s="161">
        <f>IF(A25taxstdlife="n/a","n/a",IF(AV$3&gt;(A25taxstdlife+$E800),((Input!$M$167+Input!$M$133)*$M$7)-SUM($M800:AU800),((Input!$M$167+Input!$M$133)*$M$7)/A25taxstdlife))</f>
        <v>0</v>
      </c>
      <c r="AW800" s="161">
        <f>IF(A25taxstdlife="n/a","n/a",IF(AW$3&gt;(A25taxstdlife+$E800),((Input!$M$167+Input!$M$133)*$M$7)-SUM($M800:AV800),((Input!$M$167+Input!$M$133)*$M$7)/A25taxstdlife))</f>
        <v>0</v>
      </c>
      <c r="AX800" s="161">
        <f>IF(A25taxstdlife="n/a","n/a",IF(AX$3&gt;(A25taxstdlife+$E800),((Input!$M$167+Input!$M$133)*$M$7)-SUM($M800:AW800),((Input!$M$167+Input!$M$133)*$M$7)/A25taxstdlife))</f>
        <v>0</v>
      </c>
      <c r="AY800" s="161">
        <f>IF(A25taxstdlife="n/a","n/a",IF(AY$3&gt;(A25taxstdlife+$E800),((Input!$M$167+Input!$M$133)*$M$7)-SUM($M800:AX800),((Input!$M$167+Input!$M$133)*$M$7)/A25taxstdlife))</f>
        <v>0</v>
      </c>
      <c r="AZ800" s="161">
        <f>IF(A25taxstdlife="n/a","n/a",IF(AZ$3&gt;(A25taxstdlife+$E800),((Input!$M$167+Input!$M$133)*$M$7)-SUM($M800:AY800),((Input!$M$167+Input!$M$133)*$M$7)/A25taxstdlife))</f>
        <v>0</v>
      </c>
      <c r="BA800" s="161">
        <f>IF(A25taxstdlife="n/a","n/a",IF(BA$3&gt;(A25taxstdlife+$E800),((Input!$M$167+Input!$M$133)*$M$7)-SUM($M800:AZ800),((Input!$M$167+Input!$M$133)*$M$7)/A25taxstdlife))</f>
        <v>0</v>
      </c>
      <c r="BB800" s="161">
        <f>IF(A25taxstdlife="n/a","n/a",IF(BB$3&gt;(A25taxstdlife+$E800),((Input!$M$167+Input!$M$133)*$M$7)-SUM($M800:BA800),((Input!$M$167+Input!$M$133)*$M$7)/A25taxstdlife))</f>
        <v>0</v>
      </c>
      <c r="BC800" s="161">
        <f>IF(A25taxstdlife="n/a","n/a",IF(BC$3&gt;(A25taxstdlife+$E800),((Input!$M$167+Input!$M$133)*$M$7)-SUM($M800:BB800),((Input!$M$167+Input!$M$133)*$M$7)/A25taxstdlife))</f>
        <v>0</v>
      </c>
      <c r="BD800" s="161">
        <f>IF(A25taxstdlife="n/a","n/a",IF(BD$3&gt;(A25taxstdlife+$E800),((Input!$M$167+Input!$M$133)*$M$7)-SUM($M800:BC800),((Input!$M$167+Input!$M$133)*$M$7)/A25taxstdlife))</f>
        <v>0</v>
      </c>
      <c r="BE800" s="161">
        <f>IF(A25taxstdlife="n/a","n/a",IF(BE$3&gt;(A25taxstdlife+$E800),((Input!$M$167+Input!$M$133)*$M$7)-SUM($M800:BD800),((Input!$M$167+Input!$M$133)*$M$7)/A25taxstdlife))</f>
        <v>0</v>
      </c>
      <c r="BF800" s="161">
        <f>IF(A25taxstdlife="n/a","n/a",IF(BF$3&gt;(A25taxstdlife+$E800),((Input!$M$167+Input!$M$133)*$M$7)-SUM($M800:BE800),((Input!$M$167+Input!$M$133)*$M$7)/A25taxstdlife))</f>
        <v>0</v>
      </c>
      <c r="BG800" s="161">
        <f>IF(A25taxstdlife="n/a","n/a",IF(BG$3&gt;(A25taxstdlife+$E800),((Input!$M$167+Input!$M$133)*$M$7)-SUM($M800:BF800),((Input!$M$167+Input!$M$133)*$M$7)/A25taxstdlife))</f>
        <v>0</v>
      </c>
      <c r="BH800" s="161">
        <f>IF(A25taxstdlife="n/a","n/a",IF(BH$3&gt;(A25taxstdlife+$E800),((Input!$M$167+Input!$M$133)*$M$7)-SUM($M800:BG800),((Input!$M$167+Input!$M$133)*$M$7)/A25taxstdlife))</f>
        <v>0</v>
      </c>
      <c r="BI800" s="161">
        <f>IF(A25taxstdlife="n/a","n/a",IF(BI$3&gt;(A25taxstdlife+$E800),((Input!$M$167+Input!$M$133)*$M$7)-SUM($M800:BH800),((Input!$M$167+Input!$M$133)*$M$7)/A25taxstdlife))</f>
        <v>0</v>
      </c>
      <c r="BJ800" s="19"/>
      <c r="BK800" s="19"/>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s="5" customFormat="1" hidden="1" outlineLevel="2" x14ac:dyDescent="0.2">
      <c r="A801" s="19"/>
      <c r="B801" s="19"/>
      <c r="C801" s="35"/>
      <c r="D801" s="469"/>
      <c r="E801" s="281">
        <v>8</v>
      </c>
      <c r="F801" s="37"/>
      <c r="G801" s="305"/>
      <c r="H801" s="307"/>
      <c r="I801" s="307"/>
      <c r="J801" s="307"/>
      <c r="K801" s="307"/>
      <c r="L801" s="307"/>
      <c r="M801" s="307"/>
      <c r="N801" s="306"/>
      <c r="O801" s="161">
        <f>IF(A25taxstdlife="n/a","n/a",IF(O$3&gt;(A25taxstdlife+$E801),((Input!$N$167+Input!$N$133)*$N$7)-SUM($N801:N801),((Input!$N$167+Input!$N$133)*$N$7)/A25taxstdlife))</f>
        <v>0</v>
      </c>
      <c r="P801" s="161">
        <f>IF(A25taxstdlife="n/a","n/a",IF(P$3&gt;(A25taxstdlife+$E801),((Input!$N$167+Input!$N$133)*$N$7)-SUM($N801:O801),((Input!$N$167+Input!$N$133)*$N$7)/A25taxstdlife))</f>
        <v>0</v>
      </c>
      <c r="Q801" s="161">
        <f>IF(A25taxstdlife="n/a","n/a",IF(Q$3&gt;(A25taxstdlife+$E801),((Input!$N$167+Input!$N$133)*$N$7)-SUM($N801:P801),((Input!$N$167+Input!$N$133)*$N$7)/A25taxstdlife))</f>
        <v>0</v>
      </c>
      <c r="R801" s="161">
        <f>IF(A25taxstdlife="n/a","n/a",IF(R$3&gt;(A25taxstdlife+$E801),((Input!$N$167+Input!$N$133)*$N$7)-SUM($N801:Q801),((Input!$N$167+Input!$N$133)*$N$7)/A25taxstdlife))</f>
        <v>0</v>
      </c>
      <c r="S801" s="161">
        <f>IF(A25taxstdlife="n/a","n/a",IF(S$3&gt;(A25taxstdlife+$E801),((Input!$N$167+Input!$N$133)*$N$7)-SUM($N801:R801),((Input!$N$167+Input!$N$133)*$N$7)/A25taxstdlife))</f>
        <v>0</v>
      </c>
      <c r="T801" s="161">
        <f>IF(A25taxstdlife="n/a","n/a",IF(T$3&gt;(A25taxstdlife+$E801),((Input!$N$167+Input!$N$133)*$N$7)-SUM($N801:S801),((Input!$N$167+Input!$N$133)*$N$7)/A25taxstdlife))</f>
        <v>0</v>
      </c>
      <c r="U801" s="161">
        <f>IF(A25taxstdlife="n/a","n/a",IF(U$3&gt;(A25taxstdlife+$E801),((Input!$N$167+Input!$N$133)*$N$7)-SUM($N801:T801),((Input!$N$167+Input!$N$133)*$N$7)/A25taxstdlife))</f>
        <v>0</v>
      </c>
      <c r="V801" s="161">
        <f>IF(A25taxstdlife="n/a","n/a",IF(V$3&gt;(A25taxstdlife+$E801),((Input!$N$167+Input!$N$133)*$N$7)-SUM($N801:U801),((Input!$N$167+Input!$N$133)*$N$7)/A25taxstdlife))</f>
        <v>0</v>
      </c>
      <c r="W801" s="161">
        <f>IF(A25taxstdlife="n/a","n/a",IF(W$3&gt;(A25taxstdlife+$E801),((Input!$N$167+Input!$N$133)*$N$7)-SUM($N801:V801),((Input!$N$167+Input!$N$133)*$N$7)/A25taxstdlife))</f>
        <v>0</v>
      </c>
      <c r="X801" s="161">
        <f>IF(A25taxstdlife="n/a","n/a",IF(X$3&gt;(A25taxstdlife+$E801),((Input!$N$167+Input!$N$133)*$N$7)-SUM($N801:W801),((Input!$N$167+Input!$N$133)*$N$7)/A25taxstdlife))</f>
        <v>0</v>
      </c>
      <c r="Y801" s="161">
        <f>IF(A25taxstdlife="n/a","n/a",IF(Y$3&gt;(A25taxstdlife+$E801),((Input!$N$167+Input!$N$133)*$N$7)-SUM($N801:X801),((Input!$N$167+Input!$N$133)*$N$7)/A25taxstdlife))</f>
        <v>0</v>
      </c>
      <c r="Z801" s="161">
        <f>IF(A25taxstdlife="n/a","n/a",IF(Z$3&gt;(A25taxstdlife+$E801),((Input!$N$167+Input!$N$133)*$N$7)-SUM($N801:Y801),((Input!$N$167+Input!$N$133)*$N$7)/A25taxstdlife))</f>
        <v>0</v>
      </c>
      <c r="AA801" s="161">
        <f>IF(A25taxstdlife="n/a","n/a",IF(AA$3&gt;(A25taxstdlife+$E801),((Input!$N$167+Input!$N$133)*$N$7)-SUM($N801:Z801),((Input!$N$167+Input!$N$133)*$N$7)/A25taxstdlife))</f>
        <v>0</v>
      </c>
      <c r="AB801" s="161">
        <f>IF(A25taxstdlife="n/a","n/a",IF(AB$3&gt;(A25taxstdlife+$E801),((Input!$N$167+Input!$N$133)*$N$7)-SUM($N801:AA801),((Input!$N$167+Input!$N$133)*$N$7)/A25taxstdlife))</f>
        <v>0</v>
      </c>
      <c r="AC801" s="161">
        <f>IF(A25taxstdlife="n/a","n/a",IF(AC$3&gt;(A25taxstdlife+$E801),((Input!$N$167+Input!$N$133)*$N$7)-SUM($N801:AB801),((Input!$N$167+Input!$N$133)*$N$7)/A25taxstdlife))</f>
        <v>0</v>
      </c>
      <c r="AD801" s="161">
        <f>IF(A25taxstdlife="n/a","n/a",IF(AD$3&gt;(A25taxstdlife+$E801),((Input!$N$167+Input!$N$133)*$N$7)-SUM($N801:AC801),((Input!$N$167+Input!$N$133)*$N$7)/A25taxstdlife))</f>
        <v>0</v>
      </c>
      <c r="AE801" s="161">
        <f>IF(A25taxstdlife="n/a","n/a",IF(AE$3&gt;(A25taxstdlife+$E801),((Input!$N$167+Input!$N$133)*$N$7)-SUM($N801:AD801),((Input!$N$167+Input!$N$133)*$N$7)/A25taxstdlife))</f>
        <v>0</v>
      </c>
      <c r="AF801" s="161">
        <f>IF(A25taxstdlife="n/a","n/a",IF(AF$3&gt;(A25taxstdlife+$E801),((Input!$N$167+Input!$N$133)*$N$7)-SUM($N801:AE801),((Input!$N$167+Input!$N$133)*$N$7)/A25taxstdlife))</f>
        <v>0</v>
      </c>
      <c r="AG801" s="161">
        <f>IF(A25taxstdlife="n/a","n/a",IF(AG$3&gt;(A25taxstdlife+$E801),((Input!$N$167+Input!$N$133)*$N$7)-SUM($N801:AF801),((Input!$N$167+Input!$N$133)*$N$7)/A25taxstdlife))</f>
        <v>0</v>
      </c>
      <c r="AH801" s="161">
        <f>IF(A25taxstdlife="n/a","n/a",IF(AH$3&gt;(A25taxstdlife+$E801),((Input!$N$167+Input!$N$133)*$N$7)-SUM($N801:AG801),((Input!$N$167+Input!$N$133)*$N$7)/A25taxstdlife))</f>
        <v>0</v>
      </c>
      <c r="AI801" s="161">
        <f>IF(A25taxstdlife="n/a","n/a",IF(AI$3&gt;(A25taxstdlife+$E801),((Input!$N$167+Input!$N$133)*$N$7)-SUM($N801:AH801),((Input!$N$167+Input!$N$133)*$N$7)/A25taxstdlife))</f>
        <v>0</v>
      </c>
      <c r="AJ801" s="161">
        <f>IF(A25taxstdlife="n/a","n/a",IF(AJ$3&gt;(A25taxstdlife+$E801),((Input!$N$167+Input!$N$133)*$N$7)-SUM($N801:AI801),((Input!$N$167+Input!$N$133)*$N$7)/A25taxstdlife))</f>
        <v>0</v>
      </c>
      <c r="AK801" s="161">
        <f>IF(A25taxstdlife="n/a","n/a",IF(AK$3&gt;(A25taxstdlife+$E801),((Input!$N$167+Input!$N$133)*$N$7)-SUM($N801:AJ801),((Input!$N$167+Input!$N$133)*$N$7)/A25taxstdlife))</f>
        <v>0</v>
      </c>
      <c r="AL801" s="161">
        <f>IF(A25taxstdlife="n/a","n/a",IF(AL$3&gt;(A25taxstdlife+$E801),((Input!$N$167+Input!$N$133)*$N$7)-SUM($N801:AK801),((Input!$N$167+Input!$N$133)*$N$7)/A25taxstdlife))</f>
        <v>0</v>
      </c>
      <c r="AM801" s="161">
        <f>IF(A25taxstdlife="n/a","n/a",IF(AM$3&gt;(A25taxstdlife+$E801),((Input!$N$167+Input!$N$133)*$N$7)-SUM($N801:AL801),((Input!$N$167+Input!$N$133)*$N$7)/A25taxstdlife))</f>
        <v>0</v>
      </c>
      <c r="AN801" s="161">
        <f>IF(A25taxstdlife="n/a","n/a",IF(AN$3&gt;(A25taxstdlife+$E801),((Input!$N$167+Input!$N$133)*$N$7)-SUM($N801:AM801),((Input!$N$167+Input!$N$133)*$N$7)/A25taxstdlife))</f>
        <v>0</v>
      </c>
      <c r="AO801" s="161">
        <f>IF(A25taxstdlife="n/a","n/a",IF(AO$3&gt;(A25taxstdlife+$E801),((Input!$N$167+Input!$N$133)*$N$7)-SUM($N801:AN801),((Input!$N$167+Input!$N$133)*$N$7)/A25taxstdlife))</f>
        <v>0</v>
      </c>
      <c r="AP801" s="161">
        <f>IF(A25taxstdlife="n/a","n/a",IF(AP$3&gt;(A25taxstdlife+$E801),((Input!$N$167+Input!$N$133)*$N$7)-SUM($N801:AO801),((Input!$N$167+Input!$N$133)*$N$7)/A25taxstdlife))</f>
        <v>0</v>
      </c>
      <c r="AQ801" s="161">
        <f>IF(A25taxstdlife="n/a","n/a",IF(AQ$3&gt;(A25taxstdlife+$E801),((Input!$N$167+Input!$N$133)*$N$7)-SUM($N801:AP801),((Input!$N$167+Input!$N$133)*$N$7)/A25taxstdlife))</f>
        <v>0</v>
      </c>
      <c r="AR801" s="161">
        <f>IF(A25taxstdlife="n/a","n/a",IF(AR$3&gt;(A25taxstdlife+$E801),((Input!$N$167+Input!$N$133)*$N$7)-SUM($N801:AQ801),((Input!$N$167+Input!$N$133)*$N$7)/A25taxstdlife))</f>
        <v>0</v>
      </c>
      <c r="AS801" s="161">
        <f>IF(A25taxstdlife="n/a","n/a",IF(AS$3&gt;(A25taxstdlife+$E801),((Input!$N$167+Input!$N$133)*$N$7)-SUM($N801:AR801),((Input!$N$167+Input!$N$133)*$N$7)/A25taxstdlife))</f>
        <v>0</v>
      </c>
      <c r="AT801" s="161">
        <f>IF(A25taxstdlife="n/a","n/a",IF(AT$3&gt;(A25taxstdlife+$E801),((Input!$N$167+Input!$N$133)*$N$7)-SUM($N801:AS801),((Input!$N$167+Input!$N$133)*$N$7)/A25taxstdlife))</f>
        <v>0</v>
      </c>
      <c r="AU801" s="161">
        <f>IF(A25taxstdlife="n/a","n/a",IF(AU$3&gt;(A25taxstdlife+$E801),((Input!$N$167+Input!$N$133)*$N$7)-SUM($N801:AT801),((Input!$N$167+Input!$N$133)*$N$7)/A25taxstdlife))</f>
        <v>0</v>
      </c>
      <c r="AV801" s="161">
        <f>IF(A25taxstdlife="n/a","n/a",IF(AV$3&gt;(A25taxstdlife+$E801),((Input!$N$167+Input!$N$133)*$N$7)-SUM($N801:AU801),((Input!$N$167+Input!$N$133)*$N$7)/A25taxstdlife))</f>
        <v>0</v>
      </c>
      <c r="AW801" s="161">
        <f>IF(A25taxstdlife="n/a","n/a",IF(AW$3&gt;(A25taxstdlife+$E801),((Input!$N$167+Input!$N$133)*$N$7)-SUM($N801:AV801),((Input!$N$167+Input!$N$133)*$N$7)/A25taxstdlife))</f>
        <v>0</v>
      </c>
      <c r="AX801" s="161">
        <f>IF(A25taxstdlife="n/a","n/a",IF(AX$3&gt;(A25taxstdlife+$E801),((Input!$N$167+Input!$N$133)*$N$7)-SUM($N801:AW801),((Input!$N$167+Input!$N$133)*$N$7)/A25taxstdlife))</f>
        <v>0</v>
      </c>
      <c r="AY801" s="161">
        <f>IF(A25taxstdlife="n/a","n/a",IF(AY$3&gt;(A25taxstdlife+$E801),((Input!$N$167+Input!$N$133)*$N$7)-SUM($N801:AX801),((Input!$N$167+Input!$N$133)*$N$7)/A25taxstdlife))</f>
        <v>0</v>
      </c>
      <c r="AZ801" s="161">
        <f>IF(A25taxstdlife="n/a","n/a",IF(AZ$3&gt;(A25taxstdlife+$E801),((Input!$N$167+Input!$N$133)*$N$7)-SUM($N801:AY801),((Input!$N$167+Input!$N$133)*$N$7)/A25taxstdlife))</f>
        <v>0</v>
      </c>
      <c r="BA801" s="161">
        <f>IF(A25taxstdlife="n/a","n/a",IF(BA$3&gt;(A25taxstdlife+$E801),((Input!$N$167+Input!$N$133)*$N$7)-SUM($N801:AZ801),((Input!$N$167+Input!$N$133)*$N$7)/A25taxstdlife))</f>
        <v>0</v>
      </c>
      <c r="BB801" s="161">
        <f>IF(A25taxstdlife="n/a","n/a",IF(BB$3&gt;(A25taxstdlife+$E801),((Input!$N$167+Input!$N$133)*$N$7)-SUM($N801:BA801),((Input!$N$167+Input!$N$133)*$N$7)/A25taxstdlife))</f>
        <v>0</v>
      </c>
      <c r="BC801" s="161">
        <f>IF(A25taxstdlife="n/a","n/a",IF(BC$3&gt;(A25taxstdlife+$E801),((Input!$N$167+Input!$N$133)*$N$7)-SUM($N801:BB801),((Input!$N$167+Input!$N$133)*$N$7)/A25taxstdlife))</f>
        <v>0</v>
      </c>
      <c r="BD801" s="161">
        <f>IF(A25taxstdlife="n/a","n/a",IF(BD$3&gt;(A25taxstdlife+$E801),((Input!$N$167+Input!$N$133)*$N$7)-SUM($N801:BC801),((Input!$N$167+Input!$N$133)*$N$7)/A25taxstdlife))</f>
        <v>0</v>
      </c>
      <c r="BE801" s="161">
        <f>IF(A25taxstdlife="n/a","n/a",IF(BE$3&gt;(A25taxstdlife+$E801),((Input!$N$167+Input!$N$133)*$N$7)-SUM($N801:BD801),((Input!$N$167+Input!$N$133)*$N$7)/A25taxstdlife))</f>
        <v>0</v>
      </c>
      <c r="BF801" s="161">
        <f>IF(A25taxstdlife="n/a","n/a",IF(BF$3&gt;(A25taxstdlife+$E801),((Input!$N$167+Input!$N$133)*$N$7)-SUM($N801:BE801),((Input!$N$167+Input!$N$133)*$N$7)/A25taxstdlife))</f>
        <v>0</v>
      </c>
      <c r="BG801" s="161">
        <f>IF(A25taxstdlife="n/a","n/a",IF(BG$3&gt;(A25taxstdlife+$E801),((Input!$N$167+Input!$N$133)*$N$7)-SUM($N801:BF801),((Input!$N$167+Input!$N$133)*$N$7)/A25taxstdlife))</f>
        <v>0</v>
      </c>
      <c r="BH801" s="161">
        <f>IF(A25taxstdlife="n/a","n/a",IF(BH$3&gt;(A25taxstdlife+$E801),((Input!$N$167+Input!$N$133)*$N$7)-SUM($N801:BG801),((Input!$N$167+Input!$N$133)*$N$7)/A25taxstdlife))</f>
        <v>0</v>
      </c>
      <c r="BI801" s="161">
        <f>IF(A25taxstdlife="n/a","n/a",IF(BI$3&gt;(A25taxstdlife+$E801),((Input!$N$167+Input!$N$133)*$N$7)-SUM($N801:BH801),((Input!$N$167+Input!$N$133)*$N$7)/A25taxstdlife))</f>
        <v>0</v>
      </c>
      <c r="BJ801" s="19"/>
      <c r="BK801" s="19"/>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s="5" customFormat="1" hidden="1" outlineLevel="2" x14ac:dyDescent="0.2">
      <c r="A802" s="19"/>
      <c r="B802" s="19"/>
      <c r="C802" s="35"/>
      <c r="D802" s="469"/>
      <c r="E802" s="281">
        <v>9</v>
      </c>
      <c r="F802" s="37"/>
      <c r="G802" s="305"/>
      <c r="H802" s="307"/>
      <c r="I802" s="307"/>
      <c r="J802" s="307"/>
      <c r="K802" s="307"/>
      <c r="L802" s="307"/>
      <c r="M802" s="307"/>
      <c r="N802" s="307"/>
      <c r="O802" s="306"/>
      <c r="P802" s="161">
        <f>IF(A25taxstdlife="n/a","n/a",IF(P$3&gt;(A25taxstdlife+$E802),((Input!$O$167+Input!$O$133)*$O$7)-SUM($O802:O802),((Input!$O$167+Input!$O$133)*$O$7)/A25taxstdlife))</f>
        <v>0</v>
      </c>
      <c r="Q802" s="161">
        <f>IF(A25taxstdlife="n/a","n/a",IF(Q$3&gt;(A25taxstdlife+$E802),((Input!$O$167+Input!$O$133)*$O$7)-SUM($O802:P802),((Input!$O$167+Input!$O$133)*$O$7)/A25taxstdlife))</f>
        <v>0</v>
      </c>
      <c r="R802" s="161">
        <f>IF(A25taxstdlife="n/a","n/a",IF(R$3&gt;(A25taxstdlife+$E802),((Input!$O$167+Input!$O$133)*$O$7)-SUM($O802:Q802),((Input!$O$167+Input!$O$133)*$O$7)/A25taxstdlife))</f>
        <v>0</v>
      </c>
      <c r="S802" s="161">
        <f>IF(A25taxstdlife="n/a","n/a",IF(S$3&gt;(A25taxstdlife+$E802),((Input!$O$167+Input!$O$133)*$O$7)-SUM($O802:R802),((Input!$O$167+Input!$O$133)*$O$7)/A25taxstdlife))</f>
        <v>0</v>
      </c>
      <c r="T802" s="161">
        <f>IF(A25taxstdlife="n/a","n/a",IF(T$3&gt;(A25taxstdlife+$E802),((Input!$O$167+Input!$O$133)*$O$7)-SUM($O802:S802),((Input!$O$167+Input!$O$133)*$O$7)/A25taxstdlife))</f>
        <v>0</v>
      </c>
      <c r="U802" s="161">
        <f>IF(A25taxstdlife="n/a","n/a",IF(U$3&gt;(A25taxstdlife+$E802),((Input!$O$167+Input!$O$133)*$O$7)-SUM($O802:T802),((Input!$O$167+Input!$O$133)*$O$7)/A25taxstdlife))</f>
        <v>0</v>
      </c>
      <c r="V802" s="161">
        <f>IF(A25taxstdlife="n/a","n/a",IF(V$3&gt;(A25taxstdlife+$E802),((Input!$O$167+Input!$O$133)*$O$7)-SUM($O802:U802),((Input!$O$167+Input!$O$133)*$O$7)/A25taxstdlife))</f>
        <v>0</v>
      </c>
      <c r="W802" s="161">
        <f>IF(A25taxstdlife="n/a","n/a",IF(W$3&gt;(A25taxstdlife+$E802),((Input!$O$167+Input!$O$133)*$O$7)-SUM($O802:V802),((Input!$O$167+Input!$O$133)*$O$7)/A25taxstdlife))</f>
        <v>0</v>
      </c>
      <c r="X802" s="161">
        <f>IF(A25taxstdlife="n/a","n/a",IF(X$3&gt;(A25taxstdlife+$E802),((Input!$O$167+Input!$O$133)*$O$7)-SUM($O802:W802),((Input!$O$167+Input!$O$133)*$O$7)/A25taxstdlife))</f>
        <v>0</v>
      </c>
      <c r="Y802" s="161">
        <f>IF(A25taxstdlife="n/a","n/a",IF(Y$3&gt;(A25taxstdlife+$E802),((Input!$O$167+Input!$O$133)*$O$7)-SUM($O802:X802),((Input!$O$167+Input!$O$133)*$O$7)/A25taxstdlife))</f>
        <v>0</v>
      </c>
      <c r="Z802" s="161">
        <f>IF(A25taxstdlife="n/a","n/a",IF(Z$3&gt;(A25taxstdlife+$E802),((Input!$O$167+Input!$O$133)*$O$7)-SUM($O802:Y802),((Input!$O$167+Input!$O$133)*$O$7)/A25taxstdlife))</f>
        <v>0</v>
      </c>
      <c r="AA802" s="161">
        <f>IF(A25taxstdlife="n/a","n/a",IF(AA$3&gt;(A25taxstdlife+$E802),((Input!$O$167+Input!$O$133)*$O$7)-SUM($O802:Z802),((Input!$O$167+Input!$O$133)*$O$7)/A25taxstdlife))</f>
        <v>0</v>
      </c>
      <c r="AB802" s="161">
        <f>IF(A25taxstdlife="n/a","n/a",IF(AB$3&gt;(A25taxstdlife+$E802),((Input!$O$167+Input!$O$133)*$O$7)-SUM($O802:AA802),((Input!$O$167+Input!$O$133)*$O$7)/A25taxstdlife))</f>
        <v>0</v>
      </c>
      <c r="AC802" s="161">
        <f>IF(A25taxstdlife="n/a","n/a",IF(AC$3&gt;(A25taxstdlife+$E802),((Input!$O$167+Input!$O$133)*$O$7)-SUM($O802:AB802),((Input!$O$167+Input!$O$133)*$O$7)/A25taxstdlife))</f>
        <v>0</v>
      </c>
      <c r="AD802" s="161">
        <f>IF(A25taxstdlife="n/a","n/a",IF(AD$3&gt;(A25taxstdlife+$E802),((Input!$O$167+Input!$O$133)*$O$7)-SUM($O802:AC802),((Input!$O$167+Input!$O$133)*$O$7)/A25taxstdlife))</f>
        <v>0</v>
      </c>
      <c r="AE802" s="161">
        <f>IF(A25taxstdlife="n/a","n/a",IF(AE$3&gt;(A25taxstdlife+$E802),((Input!$O$167+Input!$O$133)*$O$7)-SUM($O802:AD802),((Input!$O$167+Input!$O$133)*$O$7)/A25taxstdlife))</f>
        <v>0</v>
      </c>
      <c r="AF802" s="161">
        <f>IF(A25taxstdlife="n/a","n/a",IF(AF$3&gt;(A25taxstdlife+$E802),((Input!$O$167+Input!$O$133)*$O$7)-SUM($O802:AE802),((Input!$O$167+Input!$O$133)*$O$7)/A25taxstdlife))</f>
        <v>0</v>
      </c>
      <c r="AG802" s="161">
        <f>IF(A25taxstdlife="n/a","n/a",IF(AG$3&gt;(A25taxstdlife+$E802),((Input!$O$167+Input!$O$133)*$O$7)-SUM($O802:AF802),((Input!$O$167+Input!$O$133)*$O$7)/A25taxstdlife))</f>
        <v>0</v>
      </c>
      <c r="AH802" s="161">
        <f>IF(A25taxstdlife="n/a","n/a",IF(AH$3&gt;(A25taxstdlife+$E802),((Input!$O$167+Input!$O$133)*$O$7)-SUM($O802:AG802),((Input!$O$167+Input!$O$133)*$O$7)/A25taxstdlife))</f>
        <v>0</v>
      </c>
      <c r="AI802" s="161">
        <f>IF(A25taxstdlife="n/a","n/a",IF(AI$3&gt;(A25taxstdlife+$E802),((Input!$O$167+Input!$O$133)*$O$7)-SUM($O802:AH802),((Input!$O$167+Input!$O$133)*$O$7)/A25taxstdlife))</f>
        <v>0</v>
      </c>
      <c r="AJ802" s="161">
        <f>IF(A25taxstdlife="n/a","n/a",IF(AJ$3&gt;(A25taxstdlife+$E802),((Input!$O$167+Input!$O$133)*$O$7)-SUM($O802:AI802),((Input!$O$167+Input!$O$133)*$O$7)/A25taxstdlife))</f>
        <v>0</v>
      </c>
      <c r="AK802" s="161">
        <f>IF(A25taxstdlife="n/a","n/a",IF(AK$3&gt;(A25taxstdlife+$E802),((Input!$O$167+Input!$O$133)*$O$7)-SUM($O802:AJ802),((Input!$O$167+Input!$O$133)*$O$7)/A25taxstdlife))</f>
        <v>0</v>
      </c>
      <c r="AL802" s="161">
        <f>IF(A25taxstdlife="n/a","n/a",IF(AL$3&gt;(A25taxstdlife+$E802),((Input!$O$167+Input!$O$133)*$O$7)-SUM($O802:AK802),((Input!$O$167+Input!$O$133)*$O$7)/A25taxstdlife))</f>
        <v>0</v>
      </c>
      <c r="AM802" s="161">
        <f>IF(A25taxstdlife="n/a","n/a",IF(AM$3&gt;(A25taxstdlife+$E802),((Input!$O$167+Input!$O$133)*$O$7)-SUM($O802:AL802),((Input!$O$167+Input!$O$133)*$O$7)/A25taxstdlife))</f>
        <v>0</v>
      </c>
      <c r="AN802" s="161">
        <f>IF(A25taxstdlife="n/a","n/a",IF(AN$3&gt;(A25taxstdlife+$E802),((Input!$O$167+Input!$O$133)*$O$7)-SUM($O802:AM802),((Input!$O$167+Input!$O$133)*$O$7)/A25taxstdlife))</f>
        <v>0</v>
      </c>
      <c r="AO802" s="161">
        <f>IF(A25taxstdlife="n/a","n/a",IF(AO$3&gt;(A25taxstdlife+$E802),((Input!$O$167+Input!$O$133)*$O$7)-SUM($O802:AN802),((Input!$O$167+Input!$O$133)*$O$7)/A25taxstdlife))</f>
        <v>0</v>
      </c>
      <c r="AP802" s="161">
        <f>IF(A25taxstdlife="n/a","n/a",IF(AP$3&gt;(A25taxstdlife+$E802),((Input!$O$167+Input!$O$133)*$O$7)-SUM($O802:AO802),((Input!$O$167+Input!$O$133)*$O$7)/A25taxstdlife))</f>
        <v>0</v>
      </c>
      <c r="AQ802" s="161">
        <f>IF(A25taxstdlife="n/a","n/a",IF(AQ$3&gt;(A25taxstdlife+$E802),((Input!$O$167+Input!$O$133)*$O$7)-SUM($O802:AP802),((Input!$O$167+Input!$O$133)*$O$7)/A25taxstdlife))</f>
        <v>0</v>
      </c>
      <c r="AR802" s="161">
        <f>IF(A25taxstdlife="n/a","n/a",IF(AR$3&gt;(A25taxstdlife+$E802),((Input!$O$167+Input!$O$133)*$O$7)-SUM($O802:AQ802),((Input!$O$167+Input!$O$133)*$O$7)/A25taxstdlife))</f>
        <v>0</v>
      </c>
      <c r="AS802" s="161">
        <f>IF(A25taxstdlife="n/a","n/a",IF(AS$3&gt;(A25taxstdlife+$E802),((Input!$O$167+Input!$O$133)*$O$7)-SUM($O802:AR802),((Input!$O$167+Input!$O$133)*$O$7)/A25taxstdlife))</f>
        <v>0</v>
      </c>
      <c r="AT802" s="161">
        <f>IF(A25taxstdlife="n/a","n/a",IF(AT$3&gt;(A25taxstdlife+$E802),((Input!$O$167+Input!$O$133)*$O$7)-SUM($O802:AS802),((Input!$O$167+Input!$O$133)*$O$7)/A25taxstdlife))</f>
        <v>0</v>
      </c>
      <c r="AU802" s="161">
        <f>IF(A25taxstdlife="n/a","n/a",IF(AU$3&gt;(A25taxstdlife+$E802),((Input!$O$167+Input!$O$133)*$O$7)-SUM($O802:AT802),((Input!$O$167+Input!$O$133)*$O$7)/A25taxstdlife))</f>
        <v>0</v>
      </c>
      <c r="AV802" s="161">
        <f>IF(A25taxstdlife="n/a","n/a",IF(AV$3&gt;(A25taxstdlife+$E802),((Input!$O$167+Input!$O$133)*$O$7)-SUM($O802:AU802),((Input!$O$167+Input!$O$133)*$O$7)/A25taxstdlife))</f>
        <v>0</v>
      </c>
      <c r="AW802" s="161">
        <f>IF(A25taxstdlife="n/a","n/a",IF(AW$3&gt;(A25taxstdlife+$E802),((Input!$O$167+Input!$O$133)*$O$7)-SUM($O802:AV802),((Input!$O$167+Input!$O$133)*$O$7)/A25taxstdlife))</f>
        <v>0</v>
      </c>
      <c r="AX802" s="161">
        <f>IF(A25taxstdlife="n/a","n/a",IF(AX$3&gt;(A25taxstdlife+$E802),((Input!$O$167+Input!$O$133)*$O$7)-SUM($O802:AW802),((Input!$O$167+Input!$O$133)*$O$7)/A25taxstdlife))</f>
        <v>0</v>
      </c>
      <c r="AY802" s="161">
        <f>IF(A25taxstdlife="n/a","n/a",IF(AY$3&gt;(A25taxstdlife+$E802),((Input!$O$167+Input!$O$133)*$O$7)-SUM($O802:AX802),((Input!$O$167+Input!$O$133)*$O$7)/A25taxstdlife))</f>
        <v>0</v>
      </c>
      <c r="AZ802" s="161">
        <f>IF(A25taxstdlife="n/a","n/a",IF(AZ$3&gt;(A25taxstdlife+$E802),((Input!$O$167+Input!$O$133)*$O$7)-SUM($O802:AY802),((Input!$O$167+Input!$O$133)*$O$7)/A25taxstdlife))</f>
        <v>0</v>
      </c>
      <c r="BA802" s="161">
        <f>IF(A25taxstdlife="n/a","n/a",IF(BA$3&gt;(A25taxstdlife+$E802),((Input!$O$167+Input!$O$133)*$O$7)-SUM($O802:AZ802),((Input!$O$167+Input!$O$133)*$O$7)/A25taxstdlife))</f>
        <v>0</v>
      </c>
      <c r="BB802" s="161">
        <f>IF(A25taxstdlife="n/a","n/a",IF(BB$3&gt;(A25taxstdlife+$E802),((Input!$O$167+Input!$O$133)*$O$7)-SUM($O802:BA802),((Input!$O$167+Input!$O$133)*$O$7)/A25taxstdlife))</f>
        <v>0</v>
      </c>
      <c r="BC802" s="161">
        <f>IF(A25taxstdlife="n/a","n/a",IF(BC$3&gt;(A25taxstdlife+$E802),((Input!$O$167+Input!$O$133)*$O$7)-SUM($O802:BB802),((Input!$O$167+Input!$O$133)*$O$7)/A25taxstdlife))</f>
        <v>0</v>
      </c>
      <c r="BD802" s="161">
        <f>IF(A25taxstdlife="n/a","n/a",IF(BD$3&gt;(A25taxstdlife+$E802),((Input!$O$167+Input!$O$133)*$O$7)-SUM($O802:BC802),((Input!$O$167+Input!$O$133)*$O$7)/A25taxstdlife))</f>
        <v>0</v>
      </c>
      <c r="BE802" s="161">
        <f>IF(A25taxstdlife="n/a","n/a",IF(BE$3&gt;(A25taxstdlife+$E802),((Input!$O$167+Input!$O$133)*$O$7)-SUM($O802:BD802),((Input!$O$167+Input!$O$133)*$O$7)/A25taxstdlife))</f>
        <v>0</v>
      </c>
      <c r="BF802" s="161">
        <f>IF(A25taxstdlife="n/a","n/a",IF(BF$3&gt;(A25taxstdlife+$E802),((Input!$O$167+Input!$O$133)*$O$7)-SUM($O802:BE802),((Input!$O$167+Input!$O$133)*$O$7)/A25taxstdlife))</f>
        <v>0</v>
      </c>
      <c r="BG802" s="161">
        <f>IF(A25taxstdlife="n/a","n/a",IF(BG$3&gt;(A25taxstdlife+$E802),((Input!$O$167+Input!$O$133)*$O$7)-SUM($O802:BF802),((Input!$O$167+Input!$O$133)*$O$7)/A25taxstdlife))</f>
        <v>0</v>
      </c>
      <c r="BH802" s="161">
        <f>IF(A25taxstdlife="n/a","n/a",IF(BH$3&gt;(A25taxstdlife+$E802),((Input!$O$167+Input!$O$133)*$O$7)-SUM($O802:BG802),((Input!$O$167+Input!$O$133)*$O$7)/A25taxstdlife))</f>
        <v>0</v>
      </c>
      <c r="BI802" s="161">
        <f>IF(A25taxstdlife="n/a","n/a",IF(BI$3&gt;(A25taxstdlife+$E802),((Input!$O$167+Input!$O$133)*$O$7)-SUM($O802:BH802),((Input!$O$167+Input!$O$133)*$O$7)/A25taxstdlife))</f>
        <v>0</v>
      </c>
      <c r="BJ802" s="19"/>
      <c r="BK802" s="19"/>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s="5" customFormat="1" hidden="1" outlineLevel="2" x14ac:dyDescent="0.2">
      <c r="A803" s="19"/>
      <c r="B803" s="19"/>
      <c r="C803" s="35"/>
      <c r="D803" s="469"/>
      <c r="E803" s="282">
        <v>10</v>
      </c>
      <c r="F803" s="37"/>
      <c r="G803" s="305"/>
      <c r="H803" s="307"/>
      <c r="I803" s="307"/>
      <c r="J803" s="307"/>
      <c r="K803" s="307"/>
      <c r="L803" s="307"/>
      <c r="M803" s="307"/>
      <c r="N803" s="307"/>
      <c r="O803" s="307"/>
      <c r="P803" s="306"/>
      <c r="Q803" s="161">
        <f>IF(A25taxstdlife="n/a","n/a",IF(Q$3&gt;(A25taxstdlife+$E803),((Input!$P$167+Input!$P$133)*$P$7)-SUM($P803:P803),((Input!$P$167+Input!$P$133)*$P$7)/A25taxstdlife))</f>
        <v>0</v>
      </c>
      <c r="R803" s="161">
        <f>IF(A25taxstdlife="n/a","n/a",IF(R$3&gt;(A25taxstdlife+$E803),((Input!$P$167+Input!$P$133)*$P$7)-SUM($P803:Q803),((Input!$P$167+Input!$P$133)*$P$7)/A25taxstdlife))</f>
        <v>0</v>
      </c>
      <c r="S803" s="161">
        <f>IF(A25taxstdlife="n/a","n/a",IF(S$3&gt;(A25taxstdlife+$E803),((Input!$P$167+Input!$P$133)*$P$7)-SUM($P803:R803),((Input!$P$167+Input!$P$133)*$P$7)/A25taxstdlife))</f>
        <v>0</v>
      </c>
      <c r="T803" s="161">
        <f>IF(A25taxstdlife="n/a","n/a",IF(T$3&gt;(A25taxstdlife+$E803),((Input!$P$167+Input!$P$133)*$P$7)-SUM($P803:S803),((Input!$P$167+Input!$P$133)*$P$7)/A25taxstdlife))</f>
        <v>0</v>
      </c>
      <c r="U803" s="161">
        <f>IF(A25taxstdlife="n/a","n/a",IF(U$3&gt;(A25taxstdlife+$E803),((Input!$P$167+Input!$P$133)*$P$7)-SUM($P803:T803),((Input!$P$167+Input!$P$133)*$P$7)/A25taxstdlife))</f>
        <v>0</v>
      </c>
      <c r="V803" s="161">
        <f>IF(A25taxstdlife="n/a","n/a",IF(V$3&gt;(A25taxstdlife+$E803),((Input!$P$167+Input!$P$133)*$P$7)-SUM($P803:U803),((Input!$P$167+Input!$P$133)*$P$7)/A25taxstdlife))</f>
        <v>0</v>
      </c>
      <c r="W803" s="161">
        <f>IF(A25taxstdlife="n/a","n/a",IF(W$3&gt;(A25taxstdlife+$E803),((Input!$P$167+Input!$P$133)*$P$7)-SUM($P803:V803),((Input!$P$167+Input!$P$133)*$P$7)/A25taxstdlife))</f>
        <v>0</v>
      </c>
      <c r="X803" s="161">
        <f>IF(A25taxstdlife="n/a","n/a",IF(X$3&gt;(A25taxstdlife+$E803),((Input!$P$167+Input!$P$133)*$P$7)-SUM($P803:W803),((Input!$P$167+Input!$P$133)*$P$7)/A25taxstdlife))</f>
        <v>0</v>
      </c>
      <c r="Y803" s="161">
        <f>IF(A25taxstdlife="n/a","n/a",IF(Y$3&gt;(A25taxstdlife+$E803),((Input!$P$167+Input!$P$133)*$P$7)-SUM($P803:X803),((Input!$P$167+Input!$P$133)*$P$7)/A25taxstdlife))</f>
        <v>0</v>
      </c>
      <c r="Z803" s="161">
        <f>IF(A25taxstdlife="n/a","n/a",IF(Z$3&gt;(A25taxstdlife+$E803),((Input!$P$167+Input!$P$133)*$P$7)-SUM($P803:Y803),((Input!$P$167+Input!$P$133)*$P$7)/A25taxstdlife))</f>
        <v>0</v>
      </c>
      <c r="AA803" s="161">
        <f>IF(A25taxstdlife="n/a","n/a",IF(AA$3&gt;(A25taxstdlife+$E803),((Input!$P$167+Input!$P$133)*$P$7)-SUM($P803:Z803),((Input!$P$167+Input!$P$133)*$P$7)/A25taxstdlife))</f>
        <v>0</v>
      </c>
      <c r="AB803" s="161">
        <f>IF(A25taxstdlife="n/a","n/a",IF(AB$3&gt;(A25taxstdlife+$E803),((Input!$P$167+Input!$P$133)*$P$7)-SUM($P803:AA803),((Input!$P$167+Input!$P$133)*$P$7)/A25taxstdlife))</f>
        <v>0</v>
      </c>
      <c r="AC803" s="161">
        <f>IF(A25taxstdlife="n/a","n/a",IF(AC$3&gt;(A25taxstdlife+$E803),((Input!$P$167+Input!$P$133)*$P$7)-SUM($P803:AB803),((Input!$P$167+Input!$P$133)*$P$7)/A25taxstdlife))</f>
        <v>0</v>
      </c>
      <c r="AD803" s="161">
        <f>IF(A25taxstdlife="n/a","n/a",IF(AD$3&gt;(A25taxstdlife+$E803),((Input!$P$167+Input!$P$133)*$P$7)-SUM($P803:AC803),((Input!$P$167+Input!$P$133)*$P$7)/A25taxstdlife))</f>
        <v>0</v>
      </c>
      <c r="AE803" s="161">
        <f>IF(A25taxstdlife="n/a","n/a",IF(AE$3&gt;(A25taxstdlife+$E803),((Input!$P$167+Input!$P$133)*$P$7)-SUM($P803:AD803),((Input!$P$167+Input!$P$133)*$P$7)/A25taxstdlife))</f>
        <v>0</v>
      </c>
      <c r="AF803" s="161">
        <f>IF(A25taxstdlife="n/a","n/a",IF(AF$3&gt;(A25taxstdlife+$E803),((Input!$P$167+Input!$P$133)*$P$7)-SUM($P803:AE803),((Input!$P$167+Input!$P$133)*$P$7)/A25taxstdlife))</f>
        <v>0</v>
      </c>
      <c r="AG803" s="161">
        <f>IF(A25taxstdlife="n/a","n/a",IF(AG$3&gt;(A25taxstdlife+$E803),((Input!$P$167+Input!$P$133)*$P$7)-SUM($P803:AF803),((Input!$P$167+Input!$P$133)*$P$7)/A25taxstdlife))</f>
        <v>0</v>
      </c>
      <c r="AH803" s="161">
        <f>IF(A25taxstdlife="n/a","n/a",IF(AH$3&gt;(A25taxstdlife+$E803),((Input!$P$167+Input!$P$133)*$P$7)-SUM($P803:AG803),((Input!$P$167+Input!$P$133)*$P$7)/A25taxstdlife))</f>
        <v>0</v>
      </c>
      <c r="AI803" s="161">
        <f>IF(A25taxstdlife="n/a","n/a",IF(AI$3&gt;(A25taxstdlife+$E803),((Input!$P$167+Input!$P$133)*$P$7)-SUM($P803:AH803),((Input!$P$167+Input!$P$133)*$P$7)/A25taxstdlife))</f>
        <v>0</v>
      </c>
      <c r="AJ803" s="161">
        <f>IF(A25taxstdlife="n/a","n/a",IF(AJ$3&gt;(A25taxstdlife+$E803),((Input!$P$167+Input!$P$133)*$P$7)-SUM($P803:AI803),((Input!$P$167+Input!$P$133)*$P$7)/A25taxstdlife))</f>
        <v>0</v>
      </c>
      <c r="AK803" s="161">
        <f>IF(A25taxstdlife="n/a","n/a",IF(AK$3&gt;(A25taxstdlife+$E803),((Input!$P$167+Input!$P$133)*$P$7)-SUM($P803:AJ803),((Input!$P$167+Input!$P$133)*$P$7)/A25taxstdlife))</f>
        <v>0</v>
      </c>
      <c r="AL803" s="161">
        <f>IF(A25taxstdlife="n/a","n/a",IF(AL$3&gt;(A25taxstdlife+$E803),((Input!$P$167+Input!$P$133)*$P$7)-SUM($P803:AK803),((Input!$P$167+Input!$P$133)*$P$7)/A25taxstdlife))</f>
        <v>0</v>
      </c>
      <c r="AM803" s="161">
        <f>IF(A25taxstdlife="n/a","n/a",IF(AM$3&gt;(A25taxstdlife+$E803),((Input!$P$167+Input!$P$133)*$P$7)-SUM($P803:AL803),((Input!$P$167+Input!$P$133)*$P$7)/A25taxstdlife))</f>
        <v>0</v>
      </c>
      <c r="AN803" s="161">
        <f>IF(A25taxstdlife="n/a","n/a",IF(AN$3&gt;(A25taxstdlife+$E803),((Input!$P$167+Input!$P$133)*$P$7)-SUM($P803:AM803),((Input!$P$167+Input!$P$133)*$P$7)/A25taxstdlife))</f>
        <v>0</v>
      </c>
      <c r="AO803" s="161">
        <f>IF(A25taxstdlife="n/a","n/a",IF(AO$3&gt;(A25taxstdlife+$E803),((Input!$P$167+Input!$P$133)*$P$7)-SUM($P803:AN803),((Input!$P$167+Input!$P$133)*$P$7)/A25taxstdlife))</f>
        <v>0</v>
      </c>
      <c r="AP803" s="161">
        <f>IF(A25taxstdlife="n/a","n/a",IF(AP$3&gt;(A25taxstdlife+$E803),((Input!$P$167+Input!$P$133)*$P$7)-SUM($P803:AO803),((Input!$P$167+Input!$P$133)*$P$7)/A25taxstdlife))</f>
        <v>0</v>
      </c>
      <c r="AQ803" s="161">
        <f>IF(A25taxstdlife="n/a","n/a",IF(AQ$3&gt;(A25taxstdlife+$E803),((Input!$P$167+Input!$P$133)*$P$7)-SUM($P803:AP803),((Input!$P$167+Input!$P$133)*$P$7)/A25taxstdlife))</f>
        <v>0</v>
      </c>
      <c r="AR803" s="161">
        <f>IF(A25taxstdlife="n/a","n/a",IF(AR$3&gt;(A25taxstdlife+$E803),((Input!$P$167+Input!$P$133)*$P$7)-SUM($P803:AQ803),((Input!$P$167+Input!$P$133)*$P$7)/A25taxstdlife))</f>
        <v>0</v>
      </c>
      <c r="AS803" s="161">
        <f>IF(A25taxstdlife="n/a","n/a",IF(AS$3&gt;(A25taxstdlife+$E803),((Input!$P$167+Input!$P$133)*$P$7)-SUM($P803:AR803),((Input!$P$167+Input!$P$133)*$P$7)/A25taxstdlife))</f>
        <v>0</v>
      </c>
      <c r="AT803" s="161">
        <f>IF(A25taxstdlife="n/a","n/a",IF(AT$3&gt;(A25taxstdlife+$E803),((Input!$P$167+Input!$P$133)*$P$7)-SUM($P803:AS803),((Input!$P$167+Input!$P$133)*$P$7)/A25taxstdlife))</f>
        <v>0</v>
      </c>
      <c r="AU803" s="161">
        <f>IF(A25taxstdlife="n/a","n/a",IF(AU$3&gt;(A25taxstdlife+$E803),((Input!$P$167+Input!$P$133)*$P$7)-SUM($P803:AT803),((Input!$P$167+Input!$P$133)*$P$7)/A25taxstdlife))</f>
        <v>0</v>
      </c>
      <c r="AV803" s="161">
        <f>IF(A25taxstdlife="n/a","n/a",IF(AV$3&gt;(A25taxstdlife+$E803),((Input!$P$167+Input!$P$133)*$P$7)-SUM($P803:AU803),((Input!$P$167+Input!$P$133)*$P$7)/A25taxstdlife))</f>
        <v>0</v>
      </c>
      <c r="AW803" s="161">
        <f>IF(A25taxstdlife="n/a","n/a",IF(AW$3&gt;(A25taxstdlife+$E803),((Input!$P$167+Input!$P$133)*$P$7)-SUM($P803:AV803),((Input!$P$167+Input!$P$133)*$P$7)/A25taxstdlife))</f>
        <v>0</v>
      </c>
      <c r="AX803" s="161">
        <f>IF(A25taxstdlife="n/a","n/a",IF(AX$3&gt;(A25taxstdlife+$E803),((Input!$P$167+Input!$P$133)*$P$7)-SUM($P803:AW803),((Input!$P$167+Input!$P$133)*$P$7)/A25taxstdlife))</f>
        <v>0</v>
      </c>
      <c r="AY803" s="161">
        <f>IF(A25taxstdlife="n/a","n/a",IF(AY$3&gt;(A25taxstdlife+$E803),((Input!$P$167+Input!$P$133)*$P$7)-SUM($P803:AX803),((Input!$P$167+Input!$P$133)*$P$7)/A25taxstdlife))</f>
        <v>0</v>
      </c>
      <c r="AZ803" s="161">
        <f>IF(A25taxstdlife="n/a","n/a",IF(AZ$3&gt;(A25taxstdlife+$E803),((Input!$P$167+Input!$P$133)*$P$7)-SUM($P803:AY803),((Input!$P$167+Input!$P$133)*$P$7)/A25taxstdlife))</f>
        <v>0</v>
      </c>
      <c r="BA803" s="161">
        <f>IF(A25taxstdlife="n/a","n/a",IF(BA$3&gt;(A25taxstdlife+$E803),((Input!$P$167+Input!$P$133)*$P$7)-SUM($P803:AZ803),((Input!$P$167+Input!$P$133)*$P$7)/A25taxstdlife))</f>
        <v>0</v>
      </c>
      <c r="BB803" s="161">
        <f>IF(A25taxstdlife="n/a","n/a",IF(BB$3&gt;(A25taxstdlife+$E803),((Input!$P$167+Input!$P$133)*$P$7)-SUM($P803:BA803),((Input!$P$167+Input!$P$133)*$P$7)/A25taxstdlife))</f>
        <v>0</v>
      </c>
      <c r="BC803" s="161">
        <f>IF(A25taxstdlife="n/a","n/a",IF(BC$3&gt;(A25taxstdlife+$E803),((Input!$P$167+Input!$P$133)*$P$7)-SUM($P803:BB803),((Input!$P$167+Input!$P$133)*$P$7)/A25taxstdlife))</f>
        <v>0</v>
      </c>
      <c r="BD803" s="161">
        <f>IF(A25taxstdlife="n/a","n/a",IF(BD$3&gt;(A25taxstdlife+$E803),((Input!$P$167+Input!$P$133)*$P$7)-SUM($P803:BC803),((Input!$P$167+Input!$P$133)*$P$7)/A25taxstdlife))</f>
        <v>0</v>
      </c>
      <c r="BE803" s="161">
        <f>IF(A25taxstdlife="n/a","n/a",IF(BE$3&gt;(A25taxstdlife+$E803),((Input!$P$167+Input!$P$133)*$P$7)-SUM($P803:BD803),((Input!$P$167+Input!$P$133)*$P$7)/A25taxstdlife))</f>
        <v>0</v>
      </c>
      <c r="BF803" s="161">
        <f>IF(A25taxstdlife="n/a","n/a",IF(BF$3&gt;(A25taxstdlife+$E803),((Input!$P$167+Input!$P$133)*$P$7)-SUM($P803:BE803),((Input!$P$167+Input!$P$133)*$P$7)/A25taxstdlife))</f>
        <v>0</v>
      </c>
      <c r="BG803" s="161">
        <f>IF(A25taxstdlife="n/a","n/a",IF(BG$3&gt;(A25taxstdlife+$E803),((Input!$P$167+Input!$P$133)*$P$7)-SUM($P803:BF803),((Input!$P$167+Input!$P$133)*$P$7)/A25taxstdlife))</f>
        <v>0</v>
      </c>
      <c r="BH803" s="161">
        <f>IF(A25taxstdlife="n/a","n/a",IF(BH$3&gt;(A25taxstdlife+$E803),((Input!$P$167+Input!$P$133)*$P$7)-SUM($P803:BG803),((Input!$P$167+Input!$P$133)*$P$7)/A25taxstdlife))</f>
        <v>0</v>
      </c>
      <c r="BI803" s="161">
        <f>IF(A25taxstdlife="n/a","n/a",IF(BI$3&gt;(A25taxstdlife+$E803),((Input!$P$167+Input!$P$133)*$P$7)-SUM($P803:BH803),((Input!$P$167+Input!$P$133)*$P$7)/A25taxstdlife))</f>
        <v>0</v>
      </c>
      <c r="BJ803" s="19"/>
      <c r="BK803" s="19"/>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s="5" customFormat="1" hidden="1" outlineLevel="1" x14ac:dyDescent="0.2">
      <c r="A804" s="19"/>
      <c r="B804" s="19"/>
      <c r="C804" s="35">
        <f>Asset25</f>
        <v>0</v>
      </c>
      <c r="D804" s="19"/>
      <c r="E804" s="19"/>
      <c r="F804" s="32"/>
      <c r="G804" s="156">
        <f t="shared" ref="G804:AL804" si="154">SUM(G792:G803)</f>
        <v>0</v>
      </c>
      <c r="H804" s="156">
        <f t="shared" si="154"/>
        <v>0</v>
      </c>
      <c r="I804" s="156">
        <f t="shared" si="154"/>
        <v>0</v>
      </c>
      <c r="J804" s="156">
        <f t="shared" si="154"/>
        <v>0</v>
      </c>
      <c r="K804" s="156">
        <f t="shared" si="154"/>
        <v>0</v>
      </c>
      <c r="L804" s="156">
        <f t="shared" si="154"/>
        <v>0</v>
      </c>
      <c r="M804" s="156">
        <f t="shared" si="154"/>
        <v>0</v>
      </c>
      <c r="N804" s="156">
        <f t="shared" si="154"/>
        <v>0</v>
      </c>
      <c r="O804" s="156">
        <f t="shared" si="154"/>
        <v>0</v>
      </c>
      <c r="P804" s="156">
        <f t="shared" si="154"/>
        <v>0</v>
      </c>
      <c r="Q804" s="156">
        <f t="shared" si="154"/>
        <v>0</v>
      </c>
      <c r="R804" s="156">
        <f t="shared" si="154"/>
        <v>0</v>
      </c>
      <c r="S804" s="156">
        <f t="shared" si="154"/>
        <v>0</v>
      </c>
      <c r="T804" s="156">
        <f t="shared" si="154"/>
        <v>0</v>
      </c>
      <c r="U804" s="156">
        <f t="shared" si="154"/>
        <v>0</v>
      </c>
      <c r="V804" s="156">
        <f t="shared" si="154"/>
        <v>0</v>
      </c>
      <c r="W804" s="156">
        <f t="shared" si="154"/>
        <v>0</v>
      </c>
      <c r="X804" s="156">
        <f t="shared" si="154"/>
        <v>0</v>
      </c>
      <c r="Y804" s="156">
        <f t="shared" si="154"/>
        <v>0</v>
      </c>
      <c r="Z804" s="156">
        <f t="shared" si="154"/>
        <v>0</v>
      </c>
      <c r="AA804" s="156">
        <f t="shared" si="154"/>
        <v>0</v>
      </c>
      <c r="AB804" s="156">
        <f t="shared" si="154"/>
        <v>0</v>
      </c>
      <c r="AC804" s="156">
        <f t="shared" si="154"/>
        <v>0</v>
      </c>
      <c r="AD804" s="156">
        <f t="shared" si="154"/>
        <v>0</v>
      </c>
      <c r="AE804" s="156">
        <f t="shared" si="154"/>
        <v>0</v>
      </c>
      <c r="AF804" s="156">
        <f t="shared" si="154"/>
        <v>0</v>
      </c>
      <c r="AG804" s="156">
        <f t="shared" si="154"/>
        <v>0</v>
      </c>
      <c r="AH804" s="156">
        <f t="shared" si="154"/>
        <v>0</v>
      </c>
      <c r="AI804" s="156">
        <f t="shared" si="154"/>
        <v>0</v>
      </c>
      <c r="AJ804" s="156">
        <f t="shared" si="154"/>
        <v>0</v>
      </c>
      <c r="AK804" s="156">
        <f t="shared" si="154"/>
        <v>0</v>
      </c>
      <c r="AL804" s="156">
        <f t="shared" si="154"/>
        <v>0</v>
      </c>
      <c r="AM804" s="156">
        <f t="shared" ref="AM804:BI804" si="155">SUM(AM792:AM803)</f>
        <v>0</v>
      </c>
      <c r="AN804" s="156">
        <f t="shared" si="155"/>
        <v>0</v>
      </c>
      <c r="AO804" s="156">
        <f t="shared" si="155"/>
        <v>0</v>
      </c>
      <c r="AP804" s="156">
        <f t="shared" si="155"/>
        <v>0</v>
      </c>
      <c r="AQ804" s="156">
        <f t="shared" si="155"/>
        <v>0</v>
      </c>
      <c r="AR804" s="156">
        <f t="shared" si="155"/>
        <v>0</v>
      </c>
      <c r="AS804" s="156">
        <f t="shared" si="155"/>
        <v>0</v>
      </c>
      <c r="AT804" s="156">
        <f t="shared" si="155"/>
        <v>0</v>
      </c>
      <c r="AU804" s="156">
        <f t="shared" si="155"/>
        <v>0</v>
      </c>
      <c r="AV804" s="156">
        <f t="shared" si="155"/>
        <v>0</v>
      </c>
      <c r="AW804" s="156">
        <f t="shared" si="155"/>
        <v>0</v>
      </c>
      <c r="AX804" s="156">
        <f t="shared" si="155"/>
        <v>0</v>
      </c>
      <c r="AY804" s="156">
        <f t="shared" si="155"/>
        <v>0</v>
      </c>
      <c r="AZ804" s="156">
        <f t="shared" si="155"/>
        <v>0</v>
      </c>
      <c r="BA804" s="156">
        <f t="shared" si="155"/>
        <v>0</v>
      </c>
      <c r="BB804" s="156">
        <f t="shared" si="155"/>
        <v>0</v>
      </c>
      <c r="BC804" s="156">
        <f t="shared" si="155"/>
        <v>0</v>
      </c>
      <c r="BD804" s="156">
        <f t="shared" si="155"/>
        <v>0</v>
      </c>
      <c r="BE804" s="156">
        <f t="shared" si="155"/>
        <v>0</v>
      </c>
      <c r="BF804" s="156">
        <f t="shared" si="155"/>
        <v>0</v>
      </c>
      <c r="BG804" s="156">
        <f t="shared" si="155"/>
        <v>0</v>
      </c>
      <c r="BH804" s="156">
        <f t="shared" si="155"/>
        <v>0</v>
      </c>
      <c r="BI804" s="156">
        <f t="shared" si="155"/>
        <v>0</v>
      </c>
      <c r="BJ804" s="19"/>
      <c r="BK804" s="19"/>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s="5" customFormat="1" hidden="1" outlineLevel="2" x14ac:dyDescent="0.2">
      <c r="A805" s="19"/>
      <c r="B805" s="126">
        <f>C817</f>
        <v>0</v>
      </c>
      <c r="C805" s="43"/>
      <c r="D805" s="44" t="s">
        <v>72</v>
      </c>
      <c r="E805" s="43"/>
      <c r="F805" s="45"/>
      <c r="G805" s="160">
        <f>IF(G$3&gt;A26taxremlife,A26taxvalue-SUM($F805:F805),IF(A26taxremlife="N/A","n/a",A26taxvalue/A26taxremlife))</f>
        <v>0</v>
      </c>
      <c r="H805" s="160">
        <f>IF(H$3&gt;A26taxremlife,A26taxvalue-SUM($F805:G805),IF(A26taxremlife="N/A","n/a",A26taxvalue/A26taxremlife))</f>
        <v>0</v>
      </c>
      <c r="I805" s="160">
        <f>IF(I$3&gt;A26taxremlife,A26taxvalue-SUM($F805:H805),IF(A26taxremlife="N/A","n/a",A26taxvalue/A26taxremlife))</f>
        <v>0</v>
      </c>
      <c r="J805" s="160">
        <f>IF(J$3&gt;A26taxremlife,A26taxvalue-SUM($F805:I805),IF(A26taxremlife="N/A","n/a",A26taxvalue/A26taxremlife))</f>
        <v>0</v>
      </c>
      <c r="K805" s="160">
        <f>IF(K$3&gt;A26taxremlife,A26taxvalue-SUM($F805:J805),IF(A26taxremlife="N/A","n/a",A26taxvalue/A26taxremlife))</f>
        <v>0</v>
      </c>
      <c r="L805" s="160">
        <f>IF(L$3&gt;A26taxremlife,A26taxvalue-SUM($F805:K805),IF(A26taxremlife="N/A","n/a",A26taxvalue/A26taxremlife))</f>
        <v>0</v>
      </c>
      <c r="M805" s="160">
        <f>IF(M$3&gt;A26taxremlife,A26taxvalue-SUM($F805:L805),IF(A26taxremlife="N/A","n/a",A26taxvalue/A26taxremlife))</f>
        <v>0</v>
      </c>
      <c r="N805" s="160">
        <f>IF(N$3&gt;A26taxremlife,A26taxvalue-SUM($F805:M805),IF(A26taxremlife="N/A","n/a",A26taxvalue/A26taxremlife))</f>
        <v>0</v>
      </c>
      <c r="O805" s="160">
        <f>IF(O$3&gt;A26taxremlife,A26taxvalue-SUM($F805:N805),IF(A26taxremlife="N/A","n/a",A26taxvalue/A26taxremlife))</f>
        <v>0</v>
      </c>
      <c r="P805" s="160">
        <f>IF(P$3&gt;A26taxremlife,A26taxvalue-SUM($F805:O805),IF(A26taxremlife="N/A","n/a",A26taxvalue/A26taxremlife))</f>
        <v>0</v>
      </c>
      <c r="Q805" s="160">
        <f>IF(Q$3&gt;A26taxremlife,A26taxvalue-SUM($F805:P805),IF(A26taxremlife="N/A","n/a",A26taxvalue/A26taxremlife))</f>
        <v>0</v>
      </c>
      <c r="R805" s="160">
        <f>IF(R$3&gt;A26taxremlife,A26taxvalue-SUM($F805:Q805),IF(A26taxremlife="N/A","n/a",A26taxvalue/A26taxremlife))</f>
        <v>0</v>
      </c>
      <c r="S805" s="160">
        <f>IF(S$3&gt;A26taxremlife,A26taxvalue-SUM($F805:R805),IF(A26taxremlife="N/A","n/a",A26taxvalue/A26taxremlife))</f>
        <v>0</v>
      </c>
      <c r="T805" s="160">
        <f>IF(T$3&gt;A26taxremlife,A26taxvalue-SUM($F805:S805),IF(A26taxremlife="N/A","n/a",A26taxvalue/A26taxremlife))</f>
        <v>0</v>
      </c>
      <c r="U805" s="160">
        <f>IF(U$3&gt;A26taxremlife,A26taxvalue-SUM($F805:T805),IF(A26taxremlife="N/A","n/a",A26taxvalue/A26taxremlife))</f>
        <v>0</v>
      </c>
      <c r="V805" s="160">
        <f>IF(V$3&gt;A26taxremlife,A26taxvalue-SUM($F805:U805),IF(A26taxremlife="N/A","n/a",A26taxvalue/A26taxremlife))</f>
        <v>0</v>
      </c>
      <c r="W805" s="160">
        <f>IF(W$3&gt;A26taxremlife,A26taxvalue-SUM($F805:V805),IF(A26taxremlife="N/A","n/a",A26taxvalue/A26taxremlife))</f>
        <v>0</v>
      </c>
      <c r="X805" s="160">
        <f>IF(X$3&gt;A26taxremlife,A26taxvalue-SUM($F805:W805),IF(A26taxremlife="N/A","n/a",A26taxvalue/A26taxremlife))</f>
        <v>0</v>
      </c>
      <c r="Y805" s="160">
        <f>IF(Y$3&gt;A26taxremlife,A26taxvalue-SUM($F805:X805),IF(A26taxremlife="N/A","n/a",A26taxvalue/A26taxremlife))</f>
        <v>0</v>
      </c>
      <c r="Z805" s="160">
        <f>IF(Z$3&gt;A26taxremlife,A26taxvalue-SUM($F805:Y805),IF(A26taxremlife="N/A","n/a",A26taxvalue/A26taxremlife))</f>
        <v>0</v>
      </c>
      <c r="AA805" s="160">
        <f>IF(AA$3&gt;A26taxremlife,A26taxvalue-SUM($F805:Z805),IF(A26taxremlife="N/A","n/a",A26taxvalue/A26taxremlife))</f>
        <v>0</v>
      </c>
      <c r="AB805" s="160">
        <f>IF(AB$3&gt;A26taxremlife,A26taxvalue-SUM($F805:AA805),IF(A26taxremlife="N/A","n/a",A26taxvalue/A26taxremlife))</f>
        <v>0</v>
      </c>
      <c r="AC805" s="160">
        <f>IF(AC$3&gt;A26taxremlife,A26taxvalue-SUM($F805:AB805),IF(A26taxremlife="N/A","n/a",A26taxvalue/A26taxremlife))</f>
        <v>0</v>
      </c>
      <c r="AD805" s="160">
        <f>IF(AD$3&gt;A26taxremlife,A26taxvalue-SUM($F805:AC805),IF(A26taxremlife="N/A","n/a",A26taxvalue/A26taxremlife))</f>
        <v>0</v>
      </c>
      <c r="AE805" s="160">
        <f>IF(AE$3&gt;A26taxremlife,A26taxvalue-SUM($F805:AD805),IF(A26taxremlife="N/A","n/a",A26taxvalue/A26taxremlife))</f>
        <v>0</v>
      </c>
      <c r="AF805" s="160">
        <f>IF(AF$3&gt;A26taxremlife,A26taxvalue-SUM($F805:AE805),IF(A26taxremlife="N/A","n/a",A26taxvalue/A26taxremlife))</f>
        <v>0</v>
      </c>
      <c r="AG805" s="160">
        <f>IF(AG$3&gt;A26taxremlife,A26taxvalue-SUM($F805:AF805),IF(A26taxremlife="N/A","n/a",A26taxvalue/A26taxremlife))</f>
        <v>0</v>
      </c>
      <c r="AH805" s="160">
        <f>IF(AH$3&gt;A26taxremlife,A26taxvalue-SUM($F805:AG805),IF(A26taxremlife="N/A","n/a",A26taxvalue/A26taxremlife))</f>
        <v>0</v>
      </c>
      <c r="AI805" s="160">
        <f>IF(AI$3&gt;A26taxremlife,A26taxvalue-SUM($F805:AH805),IF(A26taxremlife="N/A","n/a",A26taxvalue/A26taxremlife))</f>
        <v>0</v>
      </c>
      <c r="AJ805" s="160">
        <f>IF(AJ$3&gt;A26taxremlife,A26taxvalue-SUM($F805:AI805),IF(A26taxremlife="N/A","n/a",A26taxvalue/A26taxremlife))</f>
        <v>0</v>
      </c>
      <c r="AK805" s="160">
        <f>IF(AK$3&gt;A26taxremlife,A26taxvalue-SUM($F805:AJ805),IF(A26taxremlife="N/A","n/a",A26taxvalue/A26taxremlife))</f>
        <v>0</v>
      </c>
      <c r="AL805" s="160">
        <f>IF(AL$3&gt;A26taxremlife,A26taxvalue-SUM($F805:AK805),IF(A26taxremlife="N/A","n/a",A26taxvalue/A26taxremlife))</f>
        <v>0</v>
      </c>
      <c r="AM805" s="160">
        <f>IF(AM$3&gt;A26taxremlife,A26taxvalue-SUM($F805:AL805),IF(A26taxremlife="N/A","n/a",A26taxvalue/A26taxremlife))</f>
        <v>0</v>
      </c>
      <c r="AN805" s="160">
        <f>IF(AN$3&gt;A26taxremlife,A26taxvalue-SUM($F805:AM805),IF(A26taxremlife="N/A","n/a",A26taxvalue/A26taxremlife))</f>
        <v>0</v>
      </c>
      <c r="AO805" s="160">
        <f>IF(AO$3&gt;A26taxremlife,A26taxvalue-SUM($F805:AN805),IF(A26taxremlife="N/A","n/a",A26taxvalue/A26taxremlife))</f>
        <v>0</v>
      </c>
      <c r="AP805" s="160">
        <f>IF(AP$3&gt;A26taxremlife,A26taxvalue-SUM($F805:AO805),IF(A26taxremlife="N/A","n/a",A26taxvalue/A26taxremlife))</f>
        <v>0</v>
      </c>
      <c r="AQ805" s="160">
        <f>IF(AQ$3&gt;A26taxremlife,A26taxvalue-SUM($F805:AP805),IF(A26taxremlife="N/A","n/a",A26taxvalue/A26taxremlife))</f>
        <v>0</v>
      </c>
      <c r="AR805" s="160">
        <f>IF(AR$3&gt;A26taxremlife,A26taxvalue-SUM($F805:AQ805),IF(A26taxremlife="N/A","n/a",A26taxvalue/A26taxremlife))</f>
        <v>0</v>
      </c>
      <c r="AS805" s="160">
        <f>IF(AS$3&gt;A26taxremlife,A26taxvalue-SUM($F805:AR805),IF(A26taxremlife="N/A","n/a",A26taxvalue/A26taxremlife))</f>
        <v>0</v>
      </c>
      <c r="AT805" s="160">
        <f>IF(AT$3&gt;A26taxremlife,A26taxvalue-SUM($F805:AS805),IF(A26taxremlife="N/A","n/a",A26taxvalue/A26taxremlife))</f>
        <v>0</v>
      </c>
      <c r="AU805" s="160">
        <f>IF(AU$3&gt;A26taxremlife,A26taxvalue-SUM($F805:AT805),IF(A26taxremlife="N/A","n/a",A26taxvalue/A26taxremlife))</f>
        <v>0</v>
      </c>
      <c r="AV805" s="160">
        <f>IF(AV$3&gt;A26taxremlife,A26taxvalue-SUM($F805:AU805),IF(A26taxremlife="N/A","n/a",A26taxvalue/A26taxremlife))</f>
        <v>0</v>
      </c>
      <c r="AW805" s="160">
        <f>IF(AW$3&gt;A26taxremlife,A26taxvalue-SUM($F805:AV805),IF(A26taxremlife="N/A","n/a",A26taxvalue/A26taxremlife))</f>
        <v>0</v>
      </c>
      <c r="AX805" s="160">
        <f>IF(AX$3&gt;A26taxremlife,A26taxvalue-SUM($F805:AW805),IF(A26taxremlife="N/A","n/a",A26taxvalue/A26taxremlife))</f>
        <v>0</v>
      </c>
      <c r="AY805" s="160">
        <f>IF(AY$3&gt;A26taxremlife,A26taxvalue-SUM($F805:AX805),IF(A26taxremlife="N/A","n/a",A26taxvalue/A26taxremlife))</f>
        <v>0</v>
      </c>
      <c r="AZ805" s="160">
        <f>IF(AZ$3&gt;A26taxremlife,A26taxvalue-SUM($F805:AY805),IF(A26taxremlife="N/A","n/a",A26taxvalue/A26taxremlife))</f>
        <v>0</v>
      </c>
      <c r="BA805" s="160">
        <f>IF(BA$3&gt;A26taxremlife,A26taxvalue-SUM($F805:AZ805),IF(A26taxremlife="N/A","n/a",A26taxvalue/A26taxremlife))</f>
        <v>0</v>
      </c>
      <c r="BB805" s="160">
        <f>IF(BB$3&gt;A26taxremlife,A26taxvalue-SUM($F805:BA805),IF(A26taxremlife="N/A","n/a",A26taxvalue/A26taxremlife))</f>
        <v>0</v>
      </c>
      <c r="BC805" s="160">
        <f>IF(BC$3&gt;A26taxremlife,A26taxvalue-SUM($F805:BB805),IF(A26taxremlife="N/A","n/a",A26taxvalue/A26taxremlife))</f>
        <v>0</v>
      </c>
      <c r="BD805" s="160">
        <f>IF(BD$3&gt;A26taxremlife,A26taxvalue-SUM($F805:BC805),IF(A26taxremlife="N/A","n/a",A26taxvalue/A26taxremlife))</f>
        <v>0</v>
      </c>
      <c r="BE805" s="160">
        <f>IF(BE$3&gt;A26taxremlife,A26taxvalue-SUM($F805:BD805),IF(A26taxremlife="N/A","n/a",A26taxvalue/A26taxremlife))</f>
        <v>0</v>
      </c>
      <c r="BF805" s="160">
        <f>IF(BF$3&gt;A26taxremlife,A26taxvalue-SUM($F805:BE805),IF(A26taxremlife="N/A","n/a",A26taxvalue/A26taxremlife))</f>
        <v>0</v>
      </c>
      <c r="BG805" s="160">
        <f>IF(BG$3&gt;A26taxremlife,A26taxvalue-SUM($F805:BF805),IF(A26taxremlife="N/A","n/a",A26taxvalue/A26taxremlife))</f>
        <v>0</v>
      </c>
      <c r="BH805" s="160">
        <f>IF(BH$3&gt;A26taxremlife,A26taxvalue-SUM($F805:BG805),IF(A26taxremlife="N/A","n/a",A26taxvalue/A26taxremlife))</f>
        <v>0</v>
      </c>
      <c r="BI805" s="160">
        <f>IF(BI$3&gt;A26taxremlife,A26taxvalue-SUM($F805:BH805),IF(A26taxremlife="N/A","n/a",A26taxvalue/A26taxremlife))</f>
        <v>0</v>
      </c>
      <c r="BJ805" s="19"/>
      <c r="BK805" s="19"/>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s="5" customFormat="1" hidden="1" outlineLevel="2" x14ac:dyDescent="0.2">
      <c r="A806" s="19"/>
      <c r="B806" s="19"/>
      <c r="C806" s="35"/>
      <c r="D806" s="469" t="s">
        <v>71</v>
      </c>
      <c r="E806" s="281">
        <v>0</v>
      </c>
      <c r="F806" s="37"/>
      <c r="G806" s="161"/>
      <c r="H806" s="161"/>
      <c r="I806" s="161"/>
      <c r="J806" s="161"/>
      <c r="K806" s="161"/>
      <c r="L806" s="161"/>
      <c r="M806" s="161"/>
      <c r="N806" s="161"/>
      <c r="O806" s="161"/>
      <c r="P806" s="161"/>
      <c r="Q806" s="161"/>
      <c r="R806" s="161"/>
      <c r="S806" s="161"/>
      <c r="T806" s="161"/>
      <c r="U806" s="161"/>
      <c r="V806" s="161"/>
      <c r="W806" s="161"/>
      <c r="X806" s="161"/>
      <c r="Y806" s="161"/>
      <c r="Z806" s="161"/>
      <c r="AA806" s="161"/>
      <c r="AB806" s="161"/>
      <c r="AC806" s="161"/>
      <c r="AD806" s="161"/>
      <c r="AE806" s="161"/>
      <c r="AF806" s="161"/>
      <c r="AG806" s="161"/>
      <c r="AH806" s="161"/>
      <c r="AI806" s="161"/>
      <c r="AJ806" s="161"/>
      <c r="AK806" s="161"/>
      <c r="AL806" s="161"/>
      <c r="AM806" s="161"/>
      <c r="AN806" s="161"/>
      <c r="AO806" s="161"/>
      <c r="AP806" s="161"/>
      <c r="AQ806" s="161"/>
      <c r="AR806" s="161"/>
      <c r="AS806" s="161"/>
      <c r="AT806" s="161"/>
      <c r="AU806" s="161"/>
      <c r="AV806" s="161"/>
      <c r="AW806" s="161"/>
      <c r="AX806" s="161"/>
      <c r="AY806" s="161"/>
      <c r="AZ806" s="161"/>
      <c r="BA806" s="161"/>
      <c r="BB806" s="161"/>
      <c r="BC806" s="161"/>
      <c r="BD806" s="161"/>
      <c r="BE806" s="161"/>
      <c r="BF806" s="161"/>
      <c r="BG806" s="161"/>
      <c r="BH806" s="161"/>
      <c r="BI806" s="161"/>
      <c r="BJ806" s="19"/>
      <c r="BK806" s="19"/>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s="5" customFormat="1" hidden="1" outlineLevel="2" x14ac:dyDescent="0.2">
      <c r="A807" s="19"/>
      <c r="B807" s="19"/>
      <c r="C807" s="35"/>
      <c r="D807" s="469"/>
      <c r="E807" s="281">
        <v>1</v>
      </c>
      <c r="F807" s="37"/>
      <c r="G807" s="304"/>
      <c r="H807" s="161">
        <f>IF(A26taxstdlife="n/a","n/a",IF(H$3&gt;(A26taxstdlife+$E807),((Input!$G$168+Input!$G$134)*$G$7)-SUM($G807:G807),((Input!$G$168+Input!$G$134)*$G$7)/A26taxstdlife))</f>
        <v>0</v>
      </c>
      <c r="I807" s="161">
        <f>IF(A26taxstdlife="n/a","n/a",IF(I$3&gt;(A26taxstdlife+$E807),((Input!$G$168+Input!$G$134)*$G$7)-SUM($G807:H807),((Input!$G$168+Input!$G$134)*$G$7)/A26taxstdlife))</f>
        <v>0</v>
      </c>
      <c r="J807" s="161">
        <f>IF(A26taxstdlife="n/a","n/a",IF(J$3&gt;(A26taxstdlife+$E807),((Input!$G$168+Input!$G$134)*$G$7)-SUM($G807:I807),((Input!$G$168+Input!$G$134)*$G$7)/A26taxstdlife))</f>
        <v>0</v>
      </c>
      <c r="K807" s="161">
        <f>IF(A26taxstdlife="n/a","n/a",IF(K$3&gt;(A26taxstdlife+$E807),((Input!$G$168+Input!$G$134)*$G$7)-SUM($G807:J807),((Input!$G$168+Input!$G$134)*$G$7)/A26taxstdlife))</f>
        <v>0</v>
      </c>
      <c r="L807" s="161">
        <f>IF(A26taxstdlife="n/a","n/a",IF(L$3&gt;(A26taxstdlife+$E807),((Input!$G$168+Input!$G$134)*$G$7)-SUM($G807:K807),((Input!$G$168+Input!$G$134)*$G$7)/A26taxstdlife))</f>
        <v>0</v>
      </c>
      <c r="M807" s="161">
        <f>IF(A26taxstdlife="n/a","n/a",IF(M$3&gt;(A26taxstdlife+$E807),((Input!$G$168+Input!$G$134)*$G$7)-SUM($G807:L807),((Input!$G$168+Input!$G$134)*$G$7)/A26taxstdlife))</f>
        <v>0</v>
      </c>
      <c r="N807" s="161">
        <f>IF(A26taxstdlife="n/a","n/a",IF(N$3&gt;(A26taxstdlife+$E807),((Input!$G$168+Input!$G$134)*$G$7)-SUM($G807:M807),((Input!$G$168+Input!$G$134)*$G$7)/A26taxstdlife))</f>
        <v>0</v>
      </c>
      <c r="O807" s="161">
        <f>IF(A26taxstdlife="n/a","n/a",IF(O$3&gt;(A26taxstdlife+$E807),((Input!$G$168+Input!$G$134)*$G$7)-SUM($G807:N807),((Input!$G$168+Input!$G$134)*$G$7)/A26taxstdlife))</f>
        <v>0</v>
      </c>
      <c r="P807" s="161">
        <f>IF(A26taxstdlife="n/a","n/a",IF(P$3&gt;(A26taxstdlife+$E807),((Input!$G$168+Input!$G$134)*$G$7)-SUM($G807:O807),((Input!$G$168+Input!$G$134)*$G$7)/A26taxstdlife))</f>
        <v>0</v>
      </c>
      <c r="Q807" s="161">
        <f>IF(A26taxstdlife="n/a","n/a",IF(Q$3&gt;(A26taxstdlife+$E807),((Input!$G$168+Input!$G$134)*$G$7)-SUM($G807:P807),((Input!$G$168+Input!$G$134)*$G$7)/A26taxstdlife))</f>
        <v>0</v>
      </c>
      <c r="R807" s="161">
        <f>IF(A26taxstdlife="n/a","n/a",IF(R$3&gt;(A26taxstdlife+$E807),((Input!$G$168+Input!$G$134)*$G$7)-SUM($G807:Q807),((Input!$G$168+Input!$G$134)*$G$7)/A26taxstdlife))</f>
        <v>0</v>
      </c>
      <c r="S807" s="161">
        <f>IF(A26taxstdlife="n/a","n/a",IF(S$3&gt;(A26taxstdlife+$E807),((Input!$G$168+Input!$G$134)*$G$7)-SUM($G807:R807),((Input!$G$168+Input!$G$134)*$G$7)/A26taxstdlife))</f>
        <v>0</v>
      </c>
      <c r="T807" s="161">
        <f>IF(A26taxstdlife="n/a","n/a",IF(T$3&gt;(A26taxstdlife+$E807),((Input!$G$168+Input!$G$134)*$G$7)-SUM($G807:S807),((Input!$G$168+Input!$G$134)*$G$7)/A26taxstdlife))</f>
        <v>0</v>
      </c>
      <c r="U807" s="161">
        <f>IF(A26taxstdlife="n/a","n/a",IF(U$3&gt;(A26taxstdlife+$E807),((Input!$G$168+Input!$G$134)*$G$7)-SUM($G807:T807),((Input!$G$168+Input!$G$134)*$G$7)/A26taxstdlife))</f>
        <v>0</v>
      </c>
      <c r="V807" s="161">
        <f>IF(A26taxstdlife="n/a","n/a",IF(V$3&gt;(A26taxstdlife+$E807),((Input!$G$168+Input!$G$134)*$G$7)-SUM($G807:U807),((Input!$G$168+Input!$G$134)*$G$7)/A26taxstdlife))</f>
        <v>0</v>
      </c>
      <c r="W807" s="161">
        <f>IF(A26taxstdlife="n/a","n/a",IF(W$3&gt;(A26taxstdlife+$E807),((Input!$G$168+Input!$G$134)*$G$7)-SUM($G807:V807),((Input!$G$168+Input!$G$134)*$G$7)/A26taxstdlife))</f>
        <v>0</v>
      </c>
      <c r="X807" s="161">
        <f>IF(A26taxstdlife="n/a","n/a",IF(X$3&gt;(A26taxstdlife+$E807),((Input!$G$168+Input!$G$134)*$G$7)-SUM($G807:W807),((Input!$G$168+Input!$G$134)*$G$7)/A26taxstdlife))</f>
        <v>0</v>
      </c>
      <c r="Y807" s="161">
        <f>IF(A26taxstdlife="n/a","n/a",IF(Y$3&gt;(A26taxstdlife+$E807),((Input!$G$168+Input!$G$134)*$G$7)-SUM($G807:X807),((Input!$G$168+Input!$G$134)*$G$7)/A26taxstdlife))</f>
        <v>0</v>
      </c>
      <c r="Z807" s="161">
        <f>IF(A26taxstdlife="n/a","n/a",IF(Z$3&gt;(A26taxstdlife+$E807),((Input!$G$168+Input!$G$134)*$G$7)-SUM($G807:Y807),((Input!$G$168+Input!$G$134)*$G$7)/A26taxstdlife))</f>
        <v>0</v>
      </c>
      <c r="AA807" s="161">
        <f>IF(A26taxstdlife="n/a","n/a",IF(AA$3&gt;(A26taxstdlife+$E807),((Input!$G$168+Input!$G$134)*$G$7)-SUM($G807:Z807),((Input!$G$168+Input!$G$134)*$G$7)/A26taxstdlife))</f>
        <v>0</v>
      </c>
      <c r="AB807" s="161">
        <f>IF(A26taxstdlife="n/a","n/a",IF(AB$3&gt;(A26taxstdlife+$E807),((Input!$G$168+Input!$G$134)*$G$7)-SUM($G807:AA807),((Input!$G$168+Input!$G$134)*$G$7)/A26taxstdlife))</f>
        <v>0</v>
      </c>
      <c r="AC807" s="161">
        <f>IF(A26taxstdlife="n/a","n/a",IF(AC$3&gt;(A26taxstdlife+$E807),((Input!$G$168+Input!$G$134)*$G$7)-SUM($G807:AB807),((Input!$G$168+Input!$G$134)*$G$7)/A26taxstdlife))</f>
        <v>0</v>
      </c>
      <c r="AD807" s="161">
        <f>IF(A26taxstdlife="n/a","n/a",IF(AD$3&gt;(A26taxstdlife+$E807),((Input!$G$168+Input!$G$134)*$G$7)-SUM($G807:AC807),((Input!$G$168+Input!$G$134)*$G$7)/A26taxstdlife))</f>
        <v>0</v>
      </c>
      <c r="AE807" s="161">
        <f>IF(A26taxstdlife="n/a","n/a",IF(AE$3&gt;(A26taxstdlife+$E807),((Input!$G$168+Input!$G$134)*$G$7)-SUM($G807:AD807),((Input!$G$168+Input!$G$134)*$G$7)/A26taxstdlife))</f>
        <v>0</v>
      </c>
      <c r="AF807" s="161">
        <f>IF(A26taxstdlife="n/a","n/a",IF(AF$3&gt;(A26taxstdlife+$E807),((Input!$G$168+Input!$G$134)*$G$7)-SUM($G807:AE807),((Input!$G$168+Input!$G$134)*$G$7)/A26taxstdlife))</f>
        <v>0</v>
      </c>
      <c r="AG807" s="161">
        <f>IF(A26taxstdlife="n/a","n/a",IF(AG$3&gt;(A26taxstdlife+$E807),((Input!$G$168+Input!$G$134)*$G$7)-SUM($G807:AF807),((Input!$G$168+Input!$G$134)*$G$7)/A26taxstdlife))</f>
        <v>0</v>
      </c>
      <c r="AH807" s="161">
        <f>IF(A26taxstdlife="n/a","n/a",IF(AH$3&gt;(A26taxstdlife+$E807),((Input!$G$168+Input!$G$134)*$G$7)-SUM($G807:AG807),((Input!$G$168+Input!$G$134)*$G$7)/A26taxstdlife))</f>
        <v>0</v>
      </c>
      <c r="AI807" s="161">
        <f>IF(A26taxstdlife="n/a","n/a",IF(AI$3&gt;(A26taxstdlife+$E807),((Input!$G$168+Input!$G$134)*$G$7)-SUM($G807:AH807),((Input!$G$168+Input!$G$134)*$G$7)/A26taxstdlife))</f>
        <v>0</v>
      </c>
      <c r="AJ807" s="161">
        <f>IF(A26taxstdlife="n/a","n/a",IF(AJ$3&gt;(A26taxstdlife+$E807),((Input!$G$168+Input!$G$134)*$G$7)-SUM($G807:AI807),((Input!$G$168+Input!$G$134)*$G$7)/A26taxstdlife))</f>
        <v>0</v>
      </c>
      <c r="AK807" s="161">
        <f>IF(A26taxstdlife="n/a","n/a",IF(AK$3&gt;(A26taxstdlife+$E807),((Input!$G$168+Input!$G$134)*$G$7)-SUM($G807:AJ807),((Input!$G$168+Input!$G$134)*$G$7)/A26taxstdlife))</f>
        <v>0</v>
      </c>
      <c r="AL807" s="161">
        <f>IF(A26taxstdlife="n/a","n/a",IF(AL$3&gt;(A26taxstdlife+$E807),((Input!$G$168+Input!$G$134)*$G$7)-SUM($G807:AK807),((Input!$G$168+Input!$G$134)*$G$7)/A26taxstdlife))</f>
        <v>0</v>
      </c>
      <c r="AM807" s="161">
        <f>IF(A26taxstdlife="n/a","n/a",IF(AM$3&gt;(A26taxstdlife+$E807),((Input!$G$168+Input!$G$134)*$G$7)-SUM($G807:AL807),((Input!$G$168+Input!$G$134)*$G$7)/A26taxstdlife))</f>
        <v>0</v>
      </c>
      <c r="AN807" s="161">
        <f>IF(A26taxstdlife="n/a","n/a",IF(AN$3&gt;(A26taxstdlife+$E807),((Input!$G$168+Input!$G$134)*$G$7)-SUM($G807:AM807),((Input!$G$168+Input!$G$134)*$G$7)/A26taxstdlife))</f>
        <v>0</v>
      </c>
      <c r="AO807" s="161">
        <f>IF(A26taxstdlife="n/a","n/a",IF(AO$3&gt;(A26taxstdlife+$E807),((Input!$G$168+Input!$G$134)*$G$7)-SUM($G807:AN807),((Input!$G$168+Input!$G$134)*$G$7)/A26taxstdlife))</f>
        <v>0</v>
      </c>
      <c r="AP807" s="161">
        <f>IF(A26taxstdlife="n/a","n/a",IF(AP$3&gt;(A26taxstdlife+$E807),((Input!$G$168+Input!$G$134)*$G$7)-SUM($G807:AO807),((Input!$G$168+Input!$G$134)*$G$7)/A26taxstdlife))</f>
        <v>0</v>
      </c>
      <c r="AQ807" s="161">
        <f>IF(A26taxstdlife="n/a","n/a",IF(AQ$3&gt;(A26taxstdlife+$E807),((Input!$G$168+Input!$G$134)*$G$7)-SUM($G807:AP807),((Input!$G$168+Input!$G$134)*$G$7)/A26taxstdlife))</f>
        <v>0</v>
      </c>
      <c r="AR807" s="161">
        <f>IF(A26taxstdlife="n/a","n/a",IF(AR$3&gt;(A26taxstdlife+$E807),((Input!$G$168+Input!$G$134)*$G$7)-SUM($G807:AQ807),((Input!$G$168+Input!$G$134)*$G$7)/A26taxstdlife))</f>
        <v>0</v>
      </c>
      <c r="AS807" s="161">
        <f>IF(A26taxstdlife="n/a","n/a",IF(AS$3&gt;(A26taxstdlife+$E807),((Input!$G$168+Input!$G$134)*$G$7)-SUM($G807:AR807),((Input!$G$168+Input!$G$134)*$G$7)/A26taxstdlife))</f>
        <v>0</v>
      </c>
      <c r="AT807" s="161">
        <f>IF(A26taxstdlife="n/a","n/a",IF(AT$3&gt;(A26taxstdlife+$E807),((Input!$G$168+Input!$G$134)*$G$7)-SUM($G807:AS807),((Input!$G$168+Input!$G$134)*$G$7)/A26taxstdlife))</f>
        <v>0</v>
      </c>
      <c r="AU807" s="161">
        <f>IF(A26taxstdlife="n/a","n/a",IF(AU$3&gt;(A26taxstdlife+$E807),((Input!$G$168+Input!$G$134)*$G$7)-SUM($G807:AT807),((Input!$G$168+Input!$G$134)*$G$7)/A26taxstdlife))</f>
        <v>0</v>
      </c>
      <c r="AV807" s="161">
        <f>IF(A26taxstdlife="n/a","n/a",IF(AV$3&gt;(A26taxstdlife+$E807),((Input!$G$168+Input!$G$134)*$G$7)-SUM($G807:AU807),((Input!$G$168+Input!$G$134)*$G$7)/A26taxstdlife))</f>
        <v>0</v>
      </c>
      <c r="AW807" s="161">
        <f>IF(A26taxstdlife="n/a","n/a",IF(AW$3&gt;(A26taxstdlife+$E807),((Input!$G$168+Input!$G$134)*$G$7)-SUM($G807:AV807),((Input!$G$168+Input!$G$134)*$G$7)/A26taxstdlife))</f>
        <v>0</v>
      </c>
      <c r="AX807" s="161">
        <f>IF(A26taxstdlife="n/a","n/a",IF(AX$3&gt;(A26taxstdlife+$E807),((Input!$G$168+Input!$G$134)*$G$7)-SUM($G807:AW807),((Input!$G$168+Input!$G$134)*$G$7)/A26taxstdlife))</f>
        <v>0</v>
      </c>
      <c r="AY807" s="161">
        <f>IF(A26taxstdlife="n/a","n/a",IF(AY$3&gt;(A26taxstdlife+$E807),((Input!$G$168+Input!$G$134)*$G$7)-SUM($G807:AX807),((Input!$G$168+Input!$G$134)*$G$7)/A26taxstdlife))</f>
        <v>0</v>
      </c>
      <c r="AZ807" s="161">
        <f>IF(A26taxstdlife="n/a","n/a",IF(AZ$3&gt;(A26taxstdlife+$E807),((Input!$G$168+Input!$G$134)*$G$7)-SUM($G807:AY807),((Input!$G$168+Input!$G$134)*$G$7)/A26taxstdlife))</f>
        <v>0</v>
      </c>
      <c r="BA807" s="161">
        <f>IF(A26taxstdlife="n/a","n/a",IF(BA$3&gt;(A26taxstdlife+$E807),((Input!$G$168+Input!$G$134)*$G$7)-SUM($G807:AZ807),((Input!$G$168+Input!$G$134)*$G$7)/A26taxstdlife))</f>
        <v>0</v>
      </c>
      <c r="BB807" s="161">
        <f>IF(A26taxstdlife="n/a","n/a",IF(BB$3&gt;(A26taxstdlife+$E807),((Input!$G$168+Input!$G$134)*$G$7)-SUM($G807:BA807),((Input!$G$168+Input!$G$134)*$G$7)/A26taxstdlife))</f>
        <v>0</v>
      </c>
      <c r="BC807" s="161">
        <f>IF(A26taxstdlife="n/a","n/a",IF(BC$3&gt;(A26taxstdlife+$E807),((Input!$G$168+Input!$G$134)*$G$7)-SUM($G807:BB807),((Input!$G$168+Input!$G$134)*$G$7)/A26taxstdlife))</f>
        <v>0</v>
      </c>
      <c r="BD807" s="161">
        <f>IF(A26taxstdlife="n/a","n/a",IF(BD$3&gt;(A26taxstdlife+$E807),((Input!$G$168+Input!$G$134)*$G$7)-SUM($G807:BC807),((Input!$G$168+Input!$G$134)*$G$7)/A26taxstdlife))</f>
        <v>0</v>
      </c>
      <c r="BE807" s="161">
        <f>IF(A26taxstdlife="n/a","n/a",IF(BE$3&gt;(A26taxstdlife+$E807),((Input!$G$168+Input!$G$134)*$G$7)-SUM($G807:BD807),((Input!$G$168+Input!$G$134)*$G$7)/A26taxstdlife))</f>
        <v>0</v>
      </c>
      <c r="BF807" s="161">
        <f>IF(A26taxstdlife="n/a","n/a",IF(BF$3&gt;(A26taxstdlife+$E807),((Input!$G$168+Input!$G$134)*$G$7)-SUM($G807:BE807),((Input!$G$168+Input!$G$134)*$G$7)/A26taxstdlife))</f>
        <v>0</v>
      </c>
      <c r="BG807" s="161">
        <f>IF(A26taxstdlife="n/a","n/a",IF(BG$3&gt;(A26taxstdlife+$E807),((Input!$G$168+Input!$G$134)*$G$7)-SUM($G807:BF807),((Input!$G$168+Input!$G$134)*$G$7)/A26taxstdlife))</f>
        <v>0</v>
      </c>
      <c r="BH807" s="161">
        <f>IF(A26taxstdlife="n/a","n/a",IF(BH$3&gt;(A26taxstdlife+$E807),((Input!$G$168+Input!$G$134)*$G$7)-SUM($G807:BG807),((Input!$G$168+Input!$G$134)*$G$7)/A26taxstdlife))</f>
        <v>0</v>
      </c>
      <c r="BI807" s="161">
        <f>IF(A26taxstdlife="n/a","n/a",IF(BI$3&gt;(A26taxstdlife+$E807),((Input!$G$168+Input!$G$134)*$G$7)-SUM($G807:BH807),((Input!$G$168+Input!$G$134)*$G$7)/A26taxstdlife))</f>
        <v>0</v>
      </c>
      <c r="BJ807" s="19"/>
      <c r="BK807" s="19"/>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s="5" customFormat="1" hidden="1" outlineLevel="2" x14ac:dyDescent="0.2">
      <c r="A808" s="19"/>
      <c r="B808" s="19"/>
      <c r="C808" s="35"/>
      <c r="D808" s="469"/>
      <c r="E808" s="281">
        <v>2</v>
      </c>
      <c r="F808" s="37"/>
      <c r="G808" s="305"/>
      <c r="H808" s="306"/>
      <c r="I808" s="161">
        <f>IF(A26taxstdlife="n/a","n/a",IF(I$3&gt;(A26taxstdlife+$E808),((Input!$H$168+Input!$H$134)*$H$7)-SUM($H808:H808),((Input!$H$168+Input!$H$134)*$H$7)/A26taxstdlife))</f>
        <v>0</v>
      </c>
      <c r="J808" s="161">
        <f>IF(A26taxstdlife="n/a","n/a",IF(J$3&gt;(A26taxstdlife+$E808),((Input!$H$168+Input!$H$134)*$H$7)-SUM($H808:I808),((Input!$H$168+Input!$H$134)*$H$7)/A26taxstdlife))</f>
        <v>0</v>
      </c>
      <c r="K808" s="161">
        <f>IF(A26taxstdlife="n/a","n/a",IF(K$3&gt;(A26taxstdlife+$E808),((Input!$H$168+Input!$H$134)*$H$7)-SUM($H808:J808),((Input!$H$168+Input!$H$134)*$H$7)/A26taxstdlife))</f>
        <v>0</v>
      </c>
      <c r="L808" s="161">
        <f>IF(A26taxstdlife="n/a","n/a",IF(L$3&gt;(A26taxstdlife+$E808),((Input!$H$168+Input!$H$134)*$H$7)-SUM($H808:K808),((Input!$H$168+Input!$H$134)*$H$7)/A26taxstdlife))</f>
        <v>0</v>
      </c>
      <c r="M808" s="161">
        <f>IF(A26taxstdlife="n/a","n/a",IF(M$3&gt;(A26taxstdlife+$E808),((Input!$H$168+Input!$H$134)*$H$7)-SUM($H808:L808),((Input!$H$168+Input!$H$134)*$H$7)/A26taxstdlife))</f>
        <v>0</v>
      </c>
      <c r="N808" s="161">
        <f>IF(A26taxstdlife="n/a","n/a",IF(N$3&gt;(A26taxstdlife+$E808),((Input!$H$168+Input!$H$134)*$H$7)-SUM($H808:M808),((Input!$H$168+Input!$H$134)*$H$7)/A26taxstdlife))</f>
        <v>0</v>
      </c>
      <c r="O808" s="161">
        <f>IF(A26taxstdlife="n/a","n/a",IF(O$3&gt;(A26taxstdlife+$E808),((Input!$H$168+Input!$H$134)*$H$7)-SUM($H808:N808),((Input!$H$168+Input!$H$134)*$H$7)/A26taxstdlife))</f>
        <v>0</v>
      </c>
      <c r="P808" s="161">
        <f>IF(A26taxstdlife="n/a","n/a",IF(P$3&gt;(A26taxstdlife+$E808),((Input!$H$168+Input!$H$134)*$H$7)-SUM($H808:O808),((Input!$H$168+Input!$H$134)*$H$7)/A26taxstdlife))</f>
        <v>0</v>
      </c>
      <c r="Q808" s="161">
        <f>IF(A26taxstdlife="n/a","n/a",IF(Q$3&gt;(A26taxstdlife+$E808),((Input!$H$168+Input!$H$134)*$H$7)-SUM($H808:P808),((Input!$H$168+Input!$H$134)*$H$7)/A26taxstdlife))</f>
        <v>0</v>
      </c>
      <c r="R808" s="161">
        <f>IF(A26taxstdlife="n/a","n/a",IF(R$3&gt;(A26taxstdlife+$E808),((Input!$H$168+Input!$H$134)*$H$7)-SUM($H808:Q808),((Input!$H$168+Input!$H$134)*$H$7)/A26taxstdlife))</f>
        <v>0</v>
      </c>
      <c r="S808" s="161">
        <f>IF(A26taxstdlife="n/a","n/a",IF(S$3&gt;(A26taxstdlife+$E808),((Input!$H$168+Input!$H$134)*$H$7)-SUM($H808:R808),((Input!$H$168+Input!$H$134)*$H$7)/A26taxstdlife))</f>
        <v>0</v>
      </c>
      <c r="T808" s="161">
        <f>IF(A26taxstdlife="n/a","n/a",IF(T$3&gt;(A26taxstdlife+$E808),((Input!$H$168+Input!$H$134)*$H$7)-SUM($H808:S808),((Input!$H$168+Input!$H$134)*$H$7)/A26taxstdlife))</f>
        <v>0</v>
      </c>
      <c r="U808" s="161">
        <f>IF(A26taxstdlife="n/a","n/a",IF(U$3&gt;(A26taxstdlife+$E808),((Input!$H$168+Input!$H$134)*$H$7)-SUM($H808:T808),((Input!$H$168+Input!$H$134)*$H$7)/A26taxstdlife))</f>
        <v>0</v>
      </c>
      <c r="V808" s="161">
        <f>IF(A26taxstdlife="n/a","n/a",IF(V$3&gt;(A26taxstdlife+$E808),((Input!$H$168+Input!$H$134)*$H$7)-SUM($H808:U808),((Input!$H$168+Input!$H$134)*$H$7)/A26taxstdlife))</f>
        <v>0</v>
      </c>
      <c r="W808" s="161">
        <f>IF(A26taxstdlife="n/a","n/a",IF(W$3&gt;(A26taxstdlife+$E808),((Input!$H$168+Input!$H$134)*$H$7)-SUM($H808:V808),((Input!$H$168+Input!$H$134)*$H$7)/A26taxstdlife))</f>
        <v>0</v>
      </c>
      <c r="X808" s="161">
        <f>IF(A26taxstdlife="n/a","n/a",IF(X$3&gt;(A26taxstdlife+$E808),((Input!$H$168+Input!$H$134)*$H$7)-SUM($H808:W808),((Input!$H$168+Input!$H$134)*$H$7)/A26taxstdlife))</f>
        <v>0</v>
      </c>
      <c r="Y808" s="161">
        <f>IF(A26taxstdlife="n/a","n/a",IF(Y$3&gt;(A26taxstdlife+$E808),((Input!$H$168+Input!$H$134)*$H$7)-SUM($H808:X808),((Input!$H$168+Input!$H$134)*$H$7)/A26taxstdlife))</f>
        <v>0</v>
      </c>
      <c r="Z808" s="161">
        <f>IF(A26taxstdlife="n/a","n/a",IF(Z$3&gt;(A26taxstdlife+$E808),((Input!$H$168+Input!$H$134)*$H$7)-SUM($H808:Y808),((Input!$H$168+Input!$H$134)*$H$7)/A26taxstdlife))</f>
        <v>0</v>
      </c>
      <c r="AA808" s="161">
        <f>IF(A26taxstdlife="n/a","n/a",IF(AA$3&gt;(A26taxstdlife+$E808),((Input!$H$168+Input!$H$134)*$H$7)-SUM($H808:Z808),((Input!$H$168+Input!$H$134)*$H$7)/A26taxstdlife))</f>
        <v>0</v>
      </c>
      <c r="AB808" s="161">
        <f>IF(A26taxstdlife="n/a","n/a",IF(AB$3&gt;(A26taxstdlife+$E808),((Input!$H$168+Input!$H$134)*$H$7)-SUM($H808:AA808),((Input!$H$168+Input!$H$134)*$H$7)/A26taxstdlife))</f>
        <v>0</v>
      </c>
      <c r="AC808" s="161">
        <f>IF(A26taxstdlife="n/a","n/a",IF(AC$3&gt;(A26taxstdlife+$E808),((Input!$H$168+Input!$H$134)*$H$7)-SUM($H808:AB808),((Input!$H$168+Input!$H$134)*$H$7)/A26taxstdlife))</f>
        <v>0</v>
      </c>
      <c r="AD808" s="161">
        <f>IF(A26taxstdlife="n/a","n/a",IF(AD$3&gt;(A26taxstdlife+$E808),((Input!$H$168+Input!$H$134)*$H$7)-SUM($H808:AC808),((Input!$H$168+Input!$H$134)*$H$7)/A26taxstdlife))</f>
        <v>0</v>
      </c>
      <c r="AE808" s="161">
        <f>IF(A26taxstdlife="n/a","n/a",IF(AE$3&gt;(A26taxstdlife+$E808),((Input!$H$168+Input!$H$134)*$H$7)-SUM($H808:AD808),((Input!$H$168+Input!$H$134)*$H$7)/A26taxstdlife))</f>
        <v>0</v>
      </c>
      <c r="AF808" s="161">
        <f>IF(A26taxstdlife="n/a","n/a",IF(AF$3&gt;(A26taxstdlife+$E808),((Input!$H$168+Input!$H$134)*$H$7)-SUM($H808:AE808),((Input!$H$168+Input!$H$134)*$H$7)/A26taxstdlife))</f>
        <v>0</v>
      </c>
      <c r="AG808" s="161">
        <f>IF(A26taxstdlife="n/a","n/a",IF(AG$3&gt;(A26taxstdlife+$E808),((Input!$H$168+Input!$H$134)*$H$7)-SUM($H808:AF808),((Input!$H$168+Input!$H$134)*$H$7)/A26taxstdlife))</f>
        <v>0</v>
      </c>
      <c r="AH808" s="161">
        <f>IF(A26taxstdlife="n/a","n/a",IF(AH$3&gt;(A26taxstdlife+$E808),((Input!$H$168+Input!$H$134)*$H$7)-SUM($H808:AG808),((Input!$H$168+Input!$H$134)*$H$7)/A26taxstdlife))</f>
        <v>0</v>
      </c>
      <c r="AI808" s="161">
        <f>IF(A26taxstdlife="n/a","n/a",IF(AI$3&gt;(A26taxstdlife+$E808),((Input!$H$168+Input!$H$134)*$H$7)-SUM($H808:AH808),((Input!$H$168+Input!$H$134)*$H$7)/A26taxstdlife))</f>
        <v>0</v>
      </c>
      <c r="AJ808" s="161">
        <f>IF(A26taxstdlife="n/a","n/a",IF(AJ$3&gt;(A26taxstdlife+$E808),((Input!$H$168+Input!$H$134)*$H$7)-SUM($H808:AI808),((Input!$H$168+Input!$H$134)*$H$7)/A26taxstdlife))</f>
        <v>0</v>
      </c>
      <c r="AK808" s="161">
        <f>IF(A26taxstdlife="n/a","n/a",IF(AK$3&gt;(A26taxstdlife+$E808),((Input!$H$168+Input!$H$134)*$H$7)-SUM($H808:AJ808),((Input!$H$168+Input!$H$134)*$H$7)/A26taxstdlife))</f>
        <v>0</v>
      </c>
      <c r="AL808" s="161">
        <f>IF(A26taxstdlife="n/a","n/a",IF(AL$3&gt;(A26taxstdlife+$E808),((Input!$H$168+Input!$H$134)*$H$7)-SUM($H808:AK808),((Input!$H$168+Input!$H$134)*$H$7)/A26taxstdlife))</f>
        <v>0</v>
      </c>
      <c r="AM808" s="161">
        <f>IF(A26taxstdlife="n/a","n/a",IF(AM$3&gt;(A26taxstdlife+$E808),((Input!$H$168+Input!$H$134)*$H$7)-SUM($H808:AL808),((Input!$H$168+Input!$H$134)*$H$7)/A26taxstdlife))</f>
        <v>0</v>
      </c>
      <c r="AN808" s="161">
        <f>IF(A26taxstdlife="n/a","n/a",IF(AN$3&gt;(A26taxstdlife+$E808),((Input!$H$168+Input!$H$134)*$H$7)-SUM($H808:AM808),((Input!$H$168+Input!$H$134)*$H$7)/A26taxstdlife))</f>
        <v>0</v>
      </c>
      <c r="AO808" s="161">
        <f>IF(A26taxstdlife="n/a","n/a",IF(AO$3&gt;(A26taxstdlife+$E808),((Input!$H$168+Input!$H$134)*$H$7)-SUM($H808:AN808),((Input!$H$168+Input!$H$134)*$H$7)/A26taxstdlife))</f>
        <v>0</v>
      </c>
      <c r="AP808" s="161">
        <f>IF(A26taxstdlife="n/a","n/a",IF(AP$3&gt;(A26taxstdlife+$E808),((Input!$H$168+Input!$H$134)*$H$7)-SUM($H808:AO808),((Input!$H$168+Input!$H$134)*$H$7)/A26taxstdlife))</f>
        <v>0</v>
      </c>
      <c r="AQ808" s="161">
        <f>IF(A26taxstdlife="n/a","n/a",IF(AQ$3&gt;(A26taxstdlife+$E808),((Input!$H$168+Input!$H$134)*$H$7)-SUM($H808:AP808),((Input!$H$168+Input!$H$134)*$H$7)/A26taxstdlife))</f>
        <v>0</v>
      </c>
      <c r="AR808" s="161">
        <f>IF(A26taxstdlife="n/a","n/a",IF(AR$3&gt;(A26taxstdlife+$E808),((Input!$H$168+Input!$H$134)*$H$7)-SUM($H808:AQ808),((Input!$H$168+Input!$H$134)*$H$7)/A26taxstdlife))</f>
        <v>0</v>
      </c>
      <c r="AS808" s="161">
        <f>IF(A26taxstdlife="n/a","n/a",IF(AS$3&gt;(A26taxstdlife+$E808),((Input!$H$168+Input!$H$134)*$H$7)-SUM($H808:AR808),((Input!$H$168+Input!$H$134)*$H$7)/A26taxstdlife))</f>
        <v>0</v>
      </c>
      <c r="AT808" s="161">
        <f>IF(A26taxstdlife="n/a","n/a",IF(AT$3&gt;(A26taxstdlife+$E808),((Input!$H$168+Input!$H$134)*$H$7)-SUM($H808:AS808),((Input!$H$168+Input!$H$134)*$H$7)/A26taxstdlife))</f>
        <v>0</v>
      </c>
      <c r="AU808" s="161">
        <f>IF(A26taxstdlife="n/a","n/a",IF(AU$3&gt;(A26taxstdlife+$E808),((Input!$H$168+Input!$H$134)*$H$7)-SUM($H808:AT808),((Input!$H$168+Input!$H$134)*$H$7)/A26taxstdlife))</f>
        <v>0</v>
      </c>
      <c r="AV808" s="161">
        <f>IF(A26taxstdlife="n/a","n/a",IF(AV$3&gt;(A26taxstdlife+$E808),((Input!$H$168+Input!$H$134)*$H$7)-SUM($H808:AU808),((Input!$H$168+Input!$H$134)*$H$7)/A26taxstdlife))</f>
        <v>0</v>
      </c>
      <c r="AW808" s="161">
        <f>IF(A26taxstdlife="n/a","n/a",IF(AW$3&gt;(A26taxstdlife+$E808),((Input!$H$168+Input!$H$134)*$H$7)-SUM($H808:AV808),((Input!$H$168+Input!$H$134)*$H$7)/A26taxstdlife))</f>
        <v>0</v>
      </c>
      <c r="AX808" s="161">
        <f>IF(A26taxstdlife="n/a","n/a",IF(AX$3&gt;(A26taxstdlife+$E808),((Input!$H$168+Input!$H$134)*$H$7)-SUM($H808:AW808),((Input!$H$168+Input!$H$134)*$H$7)/A26taxstdlife))</f>
        <v>0</v>
      </c>
      <c r="AY808" s="161">
        <f>IF(A26taxstdlife="n/a","n/a",IF(AY$3&gt;(A26taxstdlife+$E808),((Input!$H$168+Input!$H$134)*$H$7)-SUM($H808:AX808),((Input!$H$168+Input!$H$134)*$H$7)/A26taxstdlife))</f>
        <v>0</v>
      </c>
      <c r="AZ808" s="161">
        <f>IF(A26taxstdlife="n/a","n/a",IF(AZ$3&gt;(A26taxstdlife+$E808),((Input!$H$168+Input!$H$134)*$H$7)-SUM($H808:AY808),((Input!$H$168+Input!$H$134)*$H$7)/A26taxstdlife))</f>
        <v>0</v>
      </c>
      <c r="BA808" s="161">
        <f>IF(A26taxstdlife="n/a","n/a",IF(BA$3&gt;(A26taxstdlife+$E808),((Input!$H$168+Input!$H$134)*$H$7)-SUM($H808:AZ808),((Input!$H$168+Input!$H$134)*$H$7)/A26taxstdlife))</f>
        <v>0</v>
      </c>
      <c r="BB808" s="161">
        <f>IF(A26taxstdlife="n/a","n/a",IF(BB$3&gt;(A26taxstdlife+$E808),((Input!$H$168+Input!$H$134)*$H$7)-SUM($H808:BA808),((Input!$H$168+Input!$H$134)*$H$7)/A26taxstdlife))</f>
        <v>0</v>
      </c>
      <c r="BC808" s="161">
        <f>IF(A26taxstdlife="n/a","n/a",IF(BC$3&gt;(A26taxstdlife+$E808),((Input!$H$168+Input!$H$134)*$H$7)-SUM($H808:BB808),((Input!$H$168+Input!$H$134)*$H$7)/A26taxstdlife))</f>
        <v>0</v>
      </c>
      <c r="BD808" s="161">
        <f>IF(A26taxstdlife="n/a","n/a",IF(BD$3&gt;(A26taxstdlife+$E808),((Input!$H$168+Input!$H$134)*$H$7)-SUM($H808:BC808),((Input!$H$168+Input!$H$134)*$H$7)/A26taxstdlife))</f>
        <v>0</v>
      </c>
      <c r="BE808" s="161">
        <f>IF(A26taxstdlife="n/a","n/a",IF(BE$3&gt;(A26taxstdlife+$E808),((Input!$H$168+Input!$H$134)*$H$7)-SUM($H808:BD808),((Input!$H$168+Input!$H$134)*$H$7)/A26taxstdlife))</f>
        <v>0</v>
      </c>
      <c r="BF808" s="161">
        <f>IF(A26taxstdlife="n/a","n/a",IF(BF$3&gt;(A26taxstdlife+$E808),((Input!$H$168+Input!$H$134)*$H$7)-SUM($H808:BE808),((Input!$H$168+Input!$H$134)*$H$7)/A26taxstdlife))</f>
        <v>0</v>
      </c>
      <c r="BG808" s="161">
        <f>IF(A26taxstdlife="n/a","n/a",IF(BG$3&gt;(A26taxstdlife+$E808),((Input!$H$168+Input!$H$134)*$H$7)-SUM($H808:BF808),((Input!$H$168+Input!$H$134)*$H$7)/A26taxstdlife))</f>
        <v>0</v>
      </c>
      <c r="BH808" s="161">
        <f>IF(A26taxstdlife="n/a","n/a",IF(BH$3&gt;(A26taxstdlife+$E808),((Input!$H$168+Input!$H$134)*$H$7)-SUM($H808:BG808),((Input!$H$168+Input!$H$134)*$H$7)/A26taxstdlife))</f>
        <v>0</v>
      </c>
      <c r="BI808" s="161">
        <f>IF(A26taxstdlife="n/a","n/a",IF(BI$3&gt;(A26taxstdlife+$E808),((Input!$H$168+Input!$H$134)*$H$7)-SUM($H808:BH808),((Input!$H$168+Input!$H$134)*$H$7)/A26taxstdlife))</f>
        <v>0</v>
      </c>
      <c r="BJ808" s="19"/>
      <c r="BK808" s="19"/>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s="5" customFormat="1" hidden="1" outlineLevel="2" x14ac:dyDescent="0.2">
      <c r="A809" s="19"/>
      <c r="B809" s="19"/>
      <c r="C809" s="35"/>
      <c r="D809" s="469"/>
      <c r="E809" s="281">
        <v>3</v>
      </c>
      <c r="F809" s="37"/>
      <c r="G809" s="305"/>
      <c r="H809" s="307"/>
      <c r="I809" s="306"/>
      <c r="J809" s="161">
        <f>IF(A26taxstdlife="n/a","n/a",IF(J$3&gt;(A26taxstdlife+$E809),((Input!$I$168+Input!$I$134)*$I$7)-SUM($I809:I809),((Input!$I$168+Input!$I$134)*$I$7)/A26taxstdlife))</f>
        <v>0</v>
      </c>
      <c r="K809" s="161">
        <f>IF(A26taxstdlife="n/a","n/a",IF(K$3&gt;(A26taxstdlife+$E809),((Input!$I$168+Input!$I$134)*$I$7)-SUM($I809:J809),((Input!$I$168+Input!$I$134)*$I$7)/A26taxstdlife))</f>
        <v>0</v>
      </c>
      <c r="L809" s="161">
        <f>IF(A26taxstdlife="n/a","n/a",IF(L$3&gt;(A26taxstdlife+$E809),((Input!$I$168+Input!$I$134)*$I$7)-SUM($I809:K809),((Input!$I$168+Input!$I$134)*$I$7)/A26taxstdlife))</f>
        <v>0</v>
      </c>
      <c r="M809" s="161">
        <f>IF(A26taxstdlife="n/a","n/a",IF(M$3&gt;(A26taxstdlife+$E809),((Input!$I$168+Input!$I$134)*$I$7)-SUM($I809:L809),((Input!$I$168+Input!$I$134)*$I$7)/A26taxstdlife))</f>
        <v>0</v>
      </c>
      <c r="N809" s="161">
        <f>IF(A26taxstdlife="n/a","n/a",IF(N$3&gt;(A26taxstdlife+$E809),((Input!$I$168+Input!$I$134)*$I$7)-SUM($I809:M809),((Input!$I$168+Input!$I$134)*$I$7)/A26taxstdlife))</f>
        <v>0</v>
      </c>
      <c r="O809" s="161">
        <f>IF(A26taxstdlife="n/a","n/a",IF(O$3&gt;(A26taxstdlife+$E809),((Input!$I$168+Input!$I$134)*$I$7)-SUM($I809:N809),((Input!$I$168+Input!$I$134)*$I$7)/A26taxstdlife))</f>
        <v>0</v>
      </c>
      <c r="P809" s="161">
        <f>IF(A26taxstdlife="n/a","n/a",IF(P$3&gt;(A26taxstdlife+$E809),((Input!$I$168+Input!$I$134)*$I$7)-SUM($I809:O809),((Input!$I$168+Input!$I$134)*$I$7)/A26taxstdlife))</f>
        <v>0</v>
      </c>
      <c r="Q809" s="161">
        <f>IF(A26taxstdlife="n/a","n/a",IF(Q$3&gt;(A26taxstdlife+$E809),((Input!$I$168+Input!$I$134)*$I$7)-SUM($I809:P809),((Input!$I$168+Input!$I$134)*$I$7)/A26taxstdlife))</f>
        <v>0</v>
      </c>
      <c r="R809" s="161">
        <f>IF(A26taxstdlife="n/a","n/a",IF(R$3&gt;(A26taxstdlife+$E809),((Input!$I$168+Input!$I$134)*$I$7)-SUM($I809:Q809),((Input!$I$168+Input!$I$134)*$I$7)/A26taxstdlife))</f>
        <v>0</v>
      </c>
      <c r="S809" s="161">
        <f>IF(A26taxstdlife="n/a","n/a",IF(S$3&gt;(A26taxstdlife+$E809),((Input!$I$168+Input!$I$134)*$I$7)-SUM($I809:R809),((Input!$I$168+Input!$I$134)*$I$7)/A26taxstdlife))</f>
        <v>0</v>
      </c>
      <c r="T809" s="161">
        <f>IF(A26taxstdlife="n/a","n/a",IF(T$3&gt;(A26taxstdlife+$E809),((Input!$I$168+Input!$I$134)*$I$7)-SUM($I809:S809),((Input!$I$168+Input!$I$134)*$I$7)/A26taxstdlife))</f>
        <v>0</v>
      </c>
      <c r="U809" s="161">
        <f>IF(A26taxstdlife="n/a","n/a",IF(U$3&gt;(A26taxstdlife+$E809),((Input!$I$168+Input!$I$134)*$I$7)-SUM($I809:T809),((Input!$I$168+Input!$I$134)*$I$7)/A26taxstdlife))</f>
        <v>0</v>
      </c>
      <c r="V809" s="161">
        <f>IF(A26taxstdlife="n/a","n/a",IF(V$3&gt;(A26taxstdlife+$E809),((Input!$I$168+Input!$I$134)*$I$7)-SUM($I809:U809),((Input!$I$168+Input!$I$134)*$I$7)/A26taxstdlife))</f>
        <v>0</v>
      </c>
      <c r="W809" s="161">
        <f>IF(A26taxstdlife="n/a","n/a",IF(W$3&gt;(A26taxstdlife+$E809),((Input!$I$168+Input!$I$134)*$I$7)-SUM($I809:V809),((Input!$I$168+Input!$I$134)*$I$7)/A26taxstdlife))</f>
        <v>0</v>
      </c>
      <c r="X809" s="161">
        <f>IF(A26taxstdlife="n/a","n/a",IF(X$3&gt;(A26taxstdlife+$E809),((Input!$I$168+Input!$I$134)*$I$7)-SUM($I809:W809),((Input!$I$168+Input!$I$134)*$I$7)/A26taxstdlife))</f>
        <v>0</v>
      </c>
      <c r="Y809" s="161">
        <f>IF(A26taxstdlife="n/a","n/a",IF(Y$3&gt;(A26taxstdlife+$E809),((Input!$I$168+Input!$I$134)*$I$7)-SUM($I809:X809),((Input!$I$168+Input!$I$134)*$I$7)/A26taxstdlife))</f>
        <v>0</v>
      </c>
      <c r="Z809" s="161">
        <f>IF(A26taxstdlife="n/a","n/a",IF(Z$3&gt;(A26taxstdlife+$E809),((Input!$I$168+Input!$I$134)*$I$7)-SUM($I809:Y809),((Input!$I$168+Input!$I$134)*$I$7)/A26taxstdlife))</f>
        <v>0</v>
      </c>
      <c r="AA809" s="161">
        <f>IF(A26taxstdlife="n/a","n/a",IF(AA$3&gt;(A26taxstdlife+$E809),((Input!$I$168+Input!$I$134)*$I$7)-SUM($I809:Z809),((Input!$I$168+Input!$I$134)*$I$7)/A26taxstdlife))</f>
        <v>0</v>
      </c>
      <c r="AB809" s="161">
        <f>IF(A26taxstdlife="n/a","n/a",IF(AB$3&gt;(A26taxstdlife+$E809),((Input!$I$168+Input!$I$134)*$I$7)-SUM($I809:AA809),((Input!$I$168+Input!$I$134)*$I$7)/A26taxstdlife))</f>
        <v>0</v>
      </c>
      <c r="AC809" s="161">
        <f>IF(A26taxstdlife="n/a","n/a",IF(AC$3&gt;(A26taxstdlife+$E809),((Input!$I$168+Input!$I$134)*$I$7)-SUM($I809:AB809),((Input!$I$168+Input!$I$134)*$I$7)/A26taxstdlife))</f>
        <v>0</v>
      </c>
      <c r="AD809" s="161">
        <f>IF(A26taxstdlife="n/a","n/a",IF(AD$3&gt;(A26taxstdlife+$E809),((Input!$I$168+Input!$I$134)*$I$7)-SUM($I809:AC809),((Input!$I$168+Input!$I$134)*$I$7)/A26taxstdlife))</f>
        <v>0</v>
      </c>
      <c r="AE809" s="161">
        <f>IF(A26taxstdlife="n/a","n/a",IF(AE$3&gt;(A26taxstdlife+$E809),((Input!$I$168+Input!$I$134)*$I$7)-SUM($I809:AD809),((Input!$I$168+Input!$I$134)*$I$7)/A26taxstdlife))</f>
        <v>0</v>
      </c>
      <c r="AF809" s="161">
        <f>IF(A26taxstdlife="n/a","n/a",IF(AF$3&gt;(A26taxstdlife+$E809),((Input!$I$168+Input!$I$134)*$I$7)-SUM($I809:AE809),((Input!$I$168+Input!$I$134)*$I$7)/A26taxstdlife))</f>
        <v>0</v>
      </c>
      <c r="AG809" s="161">
        <f>IF(A26taxstdlife="n/a","n/a",IF(AG$3&gt;(A26taxstdlife+$E809),((Input!$I$168+Input!$I$134)*$I$7)-SUM($I809:AF809),((Input!$I$168+Input!$I$134)*$I$7)/A26taxstdlife))</f>
        <v>0</v>
      </c>
      <c r="AH809" s="161">
        <f>IF(A26taxstdlife="n/a","n/a",IF(AH$3&gt;(A26taxstdlife+$E809),((Input!$I$168+Input!$I$134)*$I$7)-SUM($I809:AG809),((Input!$I$168+Input!$I$134)*$I$7)/A26taxstdlife))</f>
        <v>0</v>
      </c>
      <c r="AI809" s="161">
        <f>IF(A26taxstdlife="n/a","n/a",IF(AI$3&gt;(A26taxstdlife+$E809),((Input!$I$168+Input!$I$134)*$I$7)-SUM($I809:AH809),((Input!$I$168+Input!$I$134)*$I$7)/A26taxstdlife))</f>
        <v>0</v>
      </c>
      <c r="AJ809" s="161">
        <f>IF(A26taxstdlife="n/a","n/a",IF(AJ$3&gt;(A26taxstdlife+$E809),((Input!$I$168+Input!$I$134)*$I$7)-SUM($I809:AI809),((Input!$I$168+Input!$I$134)*$I$7)/A26taxstdlife))</f>
        <v>0</v>
      </c>
      <c r="AK809" s="161">
        <f>IF(A26taxstdlife="n/a","n/a",IF(AK$3&gt;(A26taxstdlife+$E809),((Input!$I$168+Input!$I$134)*$I$7)-SUM($I809:AJ809),((Input!$I$168+Input!$I$134)*$I$7)/A26taxstdlife))</f>
        <v>0</v>
      </c>
      <c r="AL809" s="161">
        <f>IF(A26taxstdlife="n/a","n/a",IF(AL$3&gt;(A26taxstdlife+$E809),((Input!$I$168+Input!$I$134)*$I$7)-SUM($I809:AK809),((Input!$I$168+Input!$I$134)*$I$7)/A26taxstdlife))</f>
        <v>0</v>
      </c>
      <c r="AM809" s="161">
        <f>IF(A26taxstdlife="n/a","n/a",IF(AM$3&gt;(A26taxstdlife+$E809),((Input!$I$168+Input!$I$134)*$I$7)-SUM($I809:AL809),((Input!$I$168+Input!$I$134)*$I$7)/A26taxstdlife))</f>
        <v>0</v>
      </c>
      <c r="AN809" s="161">
        <f>IF(A26taxstdlife="n/a","n/a",IF(AN$3&gt;(A26taxstdlife+$E809),((Input!$I$168+Input!$I$134)*$I$7)-SUM($I809:AM809),((Input!$I$168+Input!$I$134)*$I$7)/A26taxstdlife))</f>
        <v>0</v>
      </c>
      <c r="AO809" s="161">
        <f>IF(A26taxstdlife="n/a","n/a",IF(AO$3&gt;(A26taxstdlife+$E809),((Input!$I$168+Input!$I$134)*$I$7)-SUM($I809:AN809),((Input!$I$168+Input!$I$134)*$I$7)/A26taxstdlife))</f>
        <v>0</v>
      </c>
      <c r="AP809" s="161">
        <f>IF(A26taxstdlife="n/a","n/a",IF(AP$3&gt;(A26taxstdlife+$E809),((Input!$I$168+Input!$I$134)*$I$7)-SUM($I809:AO809),((Input!$I$168+Input!$I$134)*$I$7)/A26taxstdlife))</f>
        <v>0</v>
      </c>
      <c r="AQ809" s="161">
        <f>IF(A26taxstdlife="n/a","n/a",IF(AQ$3&gt;(A26taxstdlife+$E809),((Input!$I$168+Input!$I$134)*$I$7)-SUM($I809:AP809),((Input!$I$168+Input!$I$134)*$I$7)/A26taxstdlife))</f>
        <v>0</v>
      </c>
      <c r="AR809" s="161">
        <f>IF(A26taxstdlife="n/a","n/a",IF(AR$3&gt;(A26taxstdlife+$E809),((Input!$I$168+Input!$I$134)*$I$7)-SUM($I809:AQ809),((Input!$I$168+Input!$I$134)*$I$7)/A26taxstdlife))</f>
        <v>0</v>
      </c>
      <c r="AS809" s="161">
        <f>IF(A26taxstdlife="n/a","n/a",IF(AS$3&gt;(A26taxstdlife+$E809),((Input!$I$168+Input!$I$134)*$I$7)-SUM($I809:AR809),((Input!$I$168+Input!$I$134)*$I$7)/A26taxstdlife))</f>
        <v>0</v>
      </c>
      <c r="AT809" s="161">
        <f>IF(A26taxstdlife="n/a","n/a",IF(AT$3&gt;(A26taxstdlife+$E809),((Input!$I$168+Input!$I$134)*$I$7)-SUM($I809:AS809),((Input!$I$168+Input!$I$134)*$I$7)/A26taxstdlife))</f>
        <v>0</v>
      </c>
      <c r="AU809" s="161">
        <f>IF(A26taxstdlife="n/a","n/a",IF(AU$3&gt;(A26taxstdlife+$E809),((Input!$I$168+Input!$I$134)*$I$7)-SUM($I809:AT809),((Input!$I$168+Input!$I$134)*$I$7)/A26taxstdlife))</f>
        <v>0</v>
      </c>
      <c r="AV809" s="161">
        <f>IF(A26taxstdlife="n/a","n/a",IF(AV$3&gt;(A26taxstdlife+$E809),((Input!$I$168+Input!$I$134)*$I$7)-SUM($I809:AU809),((Input!$I$168+Input!$I$134)*$I$7)/A26taxstdlife))</f>
        <v>0</v>
      </c>
      <c r="AW809" s="161">
        <f>IF(A26taxstdlife="n/a","n/a",IF(AW$3&gt;(A26taxstdlife+$E809),((Input!$I$168+Input!$I$134)*$I$7)-SUM($I809:AV809),((Input!$I$168+Input!$I$134)*$I$7)/A26taxstdlife))</f>
        <v>0</v>
      </c>
      <c r="AX809" s="161">
        <f>IF(A26taxstdlife="n/a","n/a",IF(AX$3&gt;(A26taxstdlife+$E809),((Input!$I$168+Input!$I$134)*$I$7)-SUM($I809:AW809),((Input!$I$168+Input!$I$134)*$I$7)/A26taxstdlife))</f>
        <v>0</v>
      </c>
      <c r="AY809" s="161">
        <f>IF(A26taxstdlife="n/a","n/a",IF(AY$3&gt;(A26taxstdlife+$E809),((Input!$I$168+Input!$I$134)*$I$7)-SUM($I809:AX809),((Input!$I$168+Input!$I$134)*$I$7)/A26taxstdlife))</f>
        <v>0</v>
      </c>
      <c r="AZ809" s="161">
        <f>IF(A26taxstdlife="n/a","n/a",IF(AZ$3&gt;(A26taxstdlife+$E809),((Input!$I$168+Input!$I$134)*$I$7)-SUM($I809:AY809),((Input!$I$168+Input!$I$134)*$I$7)/A26taxstdlife))</f>
        <v>0</v>
      </c>
      <c r="BA809" s="161">
        <f>IF(A26taxstdlife="n/a","n/a",IF(BA$3&gt;(A26taxstdlife+$E809),((Input!$I$168+Input!$I$134)*$I$7)-SUM($I809:AZ809),((Input!$I$168+Input!$I$134)*$I$7)/A26taxstdlife))</f>
        <v>0</v>
      </c>
      <c r="BB809" s="161">
        <f>IF(A26taxstdlife="n/a","n/a",IF(BB$3&gt;(A26taxstdlife+$E809),((Input!$I$168+Input!$I$134)*$I$7)-SUM($I809:BA809),((Input!$I$168+Input!$I$134)*$I$7)/A26taxstdlife))</f>
        <v>0</v>
      </c>
      <c r="BC809" s="161">
        <f>IF(A26taxstdlife="n/a","n/a",IF(BC$3&gt;(A26taxstdlife+$E809),((Input!$I$168+Input!$I$134)*$I$7)-SUM($I809:BB809),((Input!$I$168+Input!$I$134)*$I$7)/A26taxstdlife))</f>
        <v>0</v>
      </c>
      <c r="BD809" s="161">
        <f>IF(A26taxstdlife="n/a","n/a",IF(BD$3&gt;(A26taxstdlife+$E809),((Input!$I$168+Input!$I$134)*$I$7)-SUM($I809:BC809),((Input!$I$168+Input!$I$134)*$I$7)/A26taxstdlife))</f>
        <v>0</v>
      </c>
      <c r="BE809" s="161">
        <f>IF(A26taxstdlife="n/a","n/a",IF(BE$3&gt;(A26taxstdlife+$E809),((Input!$I$168+Input!$I$134)*$I$7)-SUM($I809:BD809),((Input!$I$168+Input!$I$134)*$I$7)/A26taxstdlife))</f>
        <v>0</v>
      </c>
      <c r="BF809" s="161">
        <f>IF(A26taxstdlife="n/a","n/a",IF(BF$3&gt;(A26taxstdlife+$E809),((Input!$I$168+Input!$I$134)*$I$7)-SUM($I809:BE809),((Input!$I$168+Input!$I$134)*$I$7)/A26taxstdlife))</f>
        <v>0</v>
      </c>
      <c r="BG809" s="161">
        <f>IF(A26taxstdlife="n/a","n/a",IF(BG$3&gt;(A26taxstdlife+$E809),((Input!$I$168+Input!$I$134)*$I$7)-SUM($I809:BF809),((Input!$I$168+Input!$I$134)*$I$7)/A26taxstdlife))</f>
        <v>0</v>
      </c>
      <c r="BH809" s="161">
        <f>IF(A26taxstdlife="n/a","n/a",IF(BH$3&gt;(A26taxstdlife+$E809),((Input!$I$168+Input!$I$134)*$I$7)-SUM($I809:BG809),((Input!$I$168+Input!$I$134)*$I$7)/A26taxstdlife))</f>
        <v>0</v>
      </c>
      <c r="BI809" s="161">
        <f>IF(A26taxstdlife="n/a","n/a",IF(BI$3&gt;(A26taxstdlife+$E809),((Input!$I$168+Input!$I$134)*$I$7)-SUM($I809:BH809),((Input!$I$168+Input!$I$134)*$I$7)/A26taxstdlife))</f>
        <v>0</v>
      </c>
      <c r="BJ809" s="161"/>
      <c r="BK809" s="1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s="5" customFormat="1" hidden="1" outlineLevel="2" x14ac:dyDescent="0.2">
      <c r="A810" s="19"/>
      <c r="B810" s="19"/>
      <c r="C810" s="35"/>
      <c r="D810" s="469"/>
      <c r="E810" s="281">
        <v>4</v>
      </c>
      <c r="F810" s="37"/>
      <c r="G810" s="305"/>
      <c r="H810" s="307"/>
      <c r="I810" s="307"/>
      <c r="J810" s="306"/>
      <c r="K810" s="161">
        <f>IF(A26taxstdlife="n/a","n/a",IF(K$3&gt;(A26taxstdlife+$E810),((Input!$J$168+Input!$J$134)*$J$7)-SUM($J810:J810),((Input!$J$168+Input!$J$134)*$J$7)/A26taxstdlife))</f>
        <v>0</v>
      </c>
      <c r="L810" s="161">
        <f>IF(A26taxstdlife="n/a","n/a",IF(L$3&gt;(A26taxstdlife+$E810),((Input!$J$168+Input!$J$134)*$J$7)-SUM($J810:K810),((Input!$J$168+Input!$J$134)*$J$7)/A26taxstdlife))</f>
        <v>0</v>
      </c>
      <c r="M810" s="161">
        <f>IF(A26taxstdlife="n/a","n/a",IF(M$3&gt;(A26taxstdlife+$E810),((Input!$J$168+Input!$J$134)*$J$7)-SUM($J810:L810),((Input!$J$168+Input!$J$134)*$J$7)/A26taxstdlife))</f>
        <v>0</v>
      </c>
      <c r="N810" s="161">
        <f>IF(A26taxstdlife="n/a","n/a",IF(N$3&gt;(A26taxstdlife+$E810),((Input!$J$168+Input!$J$134)*$J$7)-SUM($J810:M810),((Input!$J$168+Input!$J$134)*$J$7)/A26taxstdlife))</f>
        <v>0</v>
      </c>
      <c r="O810" s="161">
        <f>IF(A26taxstdlife="n/a","n/a",IF(O$3&gt;(A26taxstdlife+$E810),((Input!$J$168+Input!$J$134)*$J$7)-SUM($J810:N810),((Input!$J$168+Input!$J$134)*$J$7)/A26taxstdlife))</f>
        <v>0</v>
      </c>
      <c r="P810" s="161">
        <f>IF(A26taxstdlife="n/a","n/a",IF(P$3&gt;(A26taxstdlife+$E810),((Input!$J$168+Input!$J$134)*$J$7)-SUM($J810:O810),((Input!$J$168+Input!$J$134)*$J$7)/A26taxstdlife))</f>
        <v>0</v>
      </c>
      <c r="Q810" s="161">
        <f>IF(A26taxstdlife="n/a","n/a",IF(Q$3&gt;(A26taxstdlife+$E810),((Input!$J$168+Input!$J$134)*$J$7)-SUM($J810:P810),((Input!$J$168+Input!$J$134)*$J$7)/A26taxstdlife))</f>
        <v>0</v>
      </c>
      <c r="R810" s="161">
        <f>IF(A26taxstdlife="n/a","n/a",IF(R$3&gt;(A26taxstdlife+$E810),((Input!$J$168+Input!$J$134)*$J$7)-SUM($J810:Q810),((Input!$J$168+Input!$J$134)*$J$7)/A26taxstdlife))</f>
        <v>0</v>
      </c>
      <c r="S810" s="161">
        <f>IF(A26taxstdlife="n/a","n/a",IF(S$3&gt;(A26taxstdlife+$E810),((Input!$J$168+Input!$J$134)*$J$7)-SUM($J810:R810),((Input!$J$168+Input!$J$134)*$J$7)/A26taxstdlife))</f>
        <v>0</v>
      </c>
      <c r="T810" s="161">
        <f>IF(A26taxstdlife="n/a","n/a",IF(T$3&gt;(A26taxstdlife+$E810),((Input!$J$168+Input!$J$134)*$J$7)-SUM($J810:S810),((Input!$J$168+Input!$J$134)*$J$7)/A26taxstdlife))</f>
        <v>0</v>
      </c>
      <c r="U810" s="161">
        <f>IF(A26taxstdlife="n/a","n/a",IF(U$3&gt;(A26taxstdlife+$E810),((Input!$J$168+Input!$J$134)*$J$7)-SUM($J810:T810),((Input!$J$168+Input!$J$134)*$J$7)/A26taxstdlife))</f>
        <v>0</v>
      </c>
      <c r="V810" s="161">
        <f>IF(A26taxstdlife="n/a","n/a",IF(V$3&gt;(A26taxstdlife+$E810),((Input!$J$168+Input!$J$134)*$J$7)-SUM($J810:U810),((Input!$J$168+Input!$J$134)*$J$7)/A26taxstdlife))</f>
        <v>0</v>
      </c>
      <c r="W810" s="161">
        <f>IF(A26taxstdlife="n/a","n/a",IF(W$3&gt;(A26taxstdlife+$E810),((Input!$J$168+Input!$J$134)*$J$7)-SUM($J810:V810),((Input!$J$168+Input!$J$134)*$J$7)/A26taxstdlife))</f>
        <v>0</v>
      </c>
      <c r="X810" s="161">
        <f>IF(A26taxstdlife="n/a","n/a",IF(X$3&gt;(A26taxstdlife+$E810),((Input!$J$168+Input!$J$134)*$J$7)-SUM($J810:W810),((Input!$J$168+Input!$J$134)*$J$7)/A26taxstdlife))</f>
        <v>0</v>
      </c>
      <c r="Y810" s="161">
        <f>IF(A26taxstdlife="n/a","n/a",IF(Y$3&gt;(A26taxstdlife+$E810),((Input!$J$168+Input!$J$134)*$J$7)-SUM($J810:X810),((Input!$J$168+Input!$J$134)*$J$7)/A26taxstdlife))</f>
        <v>0</v>
      </c>
      <c r="Z810" s="161">
        <f>IF(A26taxstdlife="n/a","n/a",IF(Z$3&gt;(A26taxstdlife+$E810),((Input!$J$168+Input!$J$134)*$J$7)-SUM($J810:Y810),((Input!$J$168+Input!$J$134)*$J$7)/A26taxstdlife))</f>
        <v>0</v>
      </c>
      <c r="AA810" s="161">
        <f>IF(A26taxstdlife="n/a","n/a",IF(AA$3&gt;(A26taxstdlife+$E810),((Input!$J$168+Input!$J$134)*$J$7)-SUM($J810:Z810),((Input!$J$168+Input!$J$134)*$J$7)/A26taxstdlife))</f>
        <v>0</v>
      </c>
      <c r="AB810" s="161">
        <f>IF(A26taxstdlife="n/a","n/a",IF(AB$3&gt;(A26taxstdlife+$E810),((Input!$J$168+Input!$J$134)*$J$7)-SUM($J810:AA810),((Input!$J$168+Input!$J$134)*$J$7)/A26taxstdlife))</f>
        <v>0</v>
      </c>
      <c r="AC810" s="161">
        <f>IF(A26taxstdlife="n/a","n/a",IF(AC$3&gt;(A26taxstdlife+$E810),((Input!$J$168+Input!$J$134)*$J$7)-SUM($J810:AB810),((Input!$J$168+Input!$J$134)*$J$7)/A26taxstdlife))</f>
        <v>0</v>
      </c>
      <c r="AD810" s="161">
        <f>IF(A26taxstdlife="n/a","n/a",IF(AD$3&gt;(A26taxstdlife+$E810),((Input!$J$168+Input!$J$134)*$J$7)-SUM($J810:AC810),((Input!$J$168+Input!$J$134)*$J$7)/A26taxstdlife))</f>
        <v>0</v>
      </c>
      <c r="AE810" s="161">
        <f>IF(A26taxstdlife="n/a","n/a",IF(AE$3&gt;(A26taxstdlife+$E810),((Input!$J$168+Input!$J$134)*$J$7)-SUM($J810:AD810),((Input!$J$168+Input!$J$134)*$J$7)/A26taxstdlife))</f>
        <v>0</v>
      </c>
      <c r="AF810" s="161">
        <f>IF(A26taxstdlife="n/a","n/a",IF(AF$3&gt;(A26taxstdlife+$E810),((Input!$J$168+Input!$J$134)*$J$7)-SUM($J810:AE810),((Input!$J$168+Input!$J$134)*$J$7)/A26taxstdlife))</f>
        <v>0</v>
      </c>
      <c r="AG810" s="161">
        <f>IF(A26taxstdlife="n/a","n/a",IF(AG$3&gt;(A26taxstdlife+$E810),((Input!$J$168+Input!$J$134)*$J$7)-SUM($J810:AF810),((Input!$J$168+Input!$J$134)*$J$7)/A26taxstdlife))</f>
        <v>0</v>
      </c>
      <c r="AH810" s="161">
        <f>IF(A26taxstdlife="n/a","n/a",IF(AH$3&gt;(A26taxstdlife+$E810),((Input!$J$168+Input!$J$134)*$J$7)-SUM($J810:AG810),((Input!$J$168+Input!$J$134)*$J$7)/A26taxstdlife))</f>
        <v>0</v>
      </c>
      <c r="AI810" s="161">
        <f>IF(A26taxstdlife="n/a","n/a",IF(AI$3&gt;(A26taxstdlife+$E810),((Input!$J$168+Input!$J$134)*$J$7)-SUM($J810:AH810),((Input!$J$168+Input!$J$134)*$J$7)/A26taxstdlife))</f>
        <v>0</v>
      </c>
      <c r="AJ810" s="161">
        <f>IF(A26taxstdlife="n/a","n/a",IF(AJ$3&gt;(A26taxstdlife+$E810),((Input!$J$168+Input!$J$134)*$J$7)-SUM($J810:AI810),((Input!$J$168+Input!$J$134)*$J$7)/A26taxstdlife))</f>
        <v>0</v>
      </c>
      <c r="AK810" s="161">
        <f>IF(A26taxstdlife="n/a","n/a",IF(AK$3&gt;(A26taxstdlife+$E810),((Input!$J$168+Input!$J$134)*$J$7)-SUM($J810:AJ810),((Input!$J$168+Input!$J$134)*$J$7)/A26taxstdlife))</f>
        <v>0</v>
      </c>
      <c r="AL810" s="161">
        <f>IF(A26taxstdlife="n/a","n/a",IF(AL$3&gt;(A26taxstdlife+$E810),((Input!$J$168+Input!$J$134)*$J$7)-SUM($J810:AK810),((Input!$J$168+Input!$J$134)*$J$7)/A26taxstdlife))</f>
        <v>0</v>
      </c>
      <c r="AM810" s="161">
        <f>IF(A26taxstdlife="n/a","n/a",IF(AM$3&gt;(A26taxstdlife+$E810),((Input!$J$168+Input!$J$134)*$J$7)-SUM($J810:AL810),((Input!$J$168+Input!$J$134)*$J$7)/A26taxstdlife))</f>
        <v>0</v>
      </c>
      <c r="AN810" s="161">
        <f>IF(A26taxstdlife="n/a","n/a",IF(AN$3&gt;(A26taxstdlife+$E810),((Input!$J$168+Input!$J$134)*$J$7)-SUM($J810:AM810),((Input!$J$168+Input!$J$134)*$J$7)/A26taxstdlife))</f>
        <v>0</v>
      </c>
      <c r="AO810" s="161">
        <f>IF(A26taxstdlife="n/a","n/a",IF(AO$3&gt;(A26taxstdlife+$E810),((Input!$J$168+Input!$J$134)*$J$7)-SUM($J810:AN810),((Input!$J$168+Input!$J$134)*$J$7)/A26taxstdlife))</f>
        <v>0</v>
      </c>
      <c r="AP810" s="161">
        <f>IF(A26taxstdlife="n/a","n/a",IF(AP$3&gt;(A26taxstdlife+$E810),((Input!$J$168+Input!$J$134)*$J$7)-SUM($J810:AO810),((Input!$J$168+Input!$J$134)*$J$7)/A26taxstdlife))</f>
        <v>0</v>
      </c>
      <c r="AQ810" s="161">
        <f>IF(A26taxstdlife="n/a","n/a",IF(AQ$3&gt;(A26taxstdlife+$E810),((Input!$J$168+Input!$J$134)*$J$7)-SUM($J810:AP810),((Input!$J$168+Input!$J$134)*$J$7)/A26taxstdlife))</f>
        <v>0</v>
      </c>
      <c r="AR810" s="161">
        <f>IF(A26taxstdlife="n/a","n/a",IF(AR$3&gt;(A26taxstdlife+$E810),((Input!$J$168+Input!$J$134)*$J$7)-SUM($J810:AQ810),((Input!$J$168+Input!$J$134)*$J$7)/A26taxstdlife))</f>
        <v>0</v>
      </c>
      <c r="AS810" s="161">
        <f>IF(A26taxstdlife="n/a","n/a",IF(AS$3&gt;(A26taxstdlife+$E810),((Input!$J$168+Input!$J$134)*$J$7)-SUM($J810:AR810),((Input!$J$168+Input!$J$134)*$J$7)/A26taxstdlife))</f>
        <v>0</v>
      </c>
      <c r="AT810" s="161">
        <f>IF(A26taxstdlife="n/a","n/a",IF(AT$3&gt;(A26taxstdlife+$E810),((Input!$J$168+Input!$J$134)*$J$7)-SUM($J810:AS810),((Input!$J$168+Input!$J$134)*$J$7)/A26taxstdlife))</f>
        <v>0</v>
      </c>
      <c r="AU810" s="161">
        <f>IF(A26taxstdlife="n/a","n/a",IF(AU$3&gt;(A26taxstdlife+$E810),((Input!$J$168+Input!$J$134)*$J$7)-SUM($J810:AT810),((Input!$J$168+Input!$J$134)*$J$7)/A26taxstdlife))</f>
        <v>0</v>
      </c>
      <c r="AV810" s="161">
        <f>IF(A26taxstdlife="n/a","n/a",IF(AV$3&gt;(A26taxstdlife+$E810),((Input!$J$168+Input!$J$134)*$J$7)-SUM($J810:AU810),((Input!$J$168+Input!$J$134)*$J$7)/A26taxstdlife))</f>
        <v>0</v>
      </c>
      <c r="AW810" s="161">
        <f>IF(A26taxstdlife="n/a","n/a",IF(AW$3&gt;(A26taxstdlife+$E810),((Input!$J$168+Input!$J$134)*$J$7)-SUM($J810:AV810),((Input!$J$168+Input!$J$134)*$J$7)/A26taxstdlife))</f>
        <v>0</v>
      </c>
      <c r="AX810" s="161">
        <f>IF(A26taxstdlife="n/a","n/a",IF(AX$3&gt;(A26taxstdlife+$E810),((Input!$J$168+Input!$J$134)*$J$7)-SUM($J810:AW810),((Input!$J$168+Input!$J$134)*$J$7)/A26taxstdlife))</f>
        <v>0</v>
      </c>
      <c r="AY810" s="161">
        <f>IF(A26taxstdlife="n/a","n/a",IF(AY$3&gt;(A26taxstdlife+$E810),((Input!$J$168+Input!$J$134)*$J$7)-SUM($J810:AX810),((Input!$J$168+Input!$J$134)*$J$7)/A26taxstdlife))</f>
        <v>0</v>
      </c>
      <c r="AZ810" s="161">
        <f>IF(A26taxstdlife="n/a","n/a",IF(AZ$3&gt;(A26taxstdlife+$E810),((Input!$J$168+Input!$J$134)*$J$7)-SUM($J810:AY810),((Input!$J$168+Input!$J$134)*$J$7)/A26taxstdlife))</f>
        <v>0</v>
      </c>
      <c r="BA810" s="161">
        <f>IF(A26taxstdlife="n/a","n/a",IF(BA$3&gt;(A26taxstdlife+$E810),((Input!$J$168+Input!$J$134)*$J$7)-SUM($J810:AZ810),((Input!$J$168+Input!$J$134)*$J$7)/A26taxstdlife))</f>
        <v>0</v>
      </c>
      <c r="BB810" s="161">
        <f>IF(A26taxstdlife="n/a","n/a",IF(BB$3&gt;(A26taxstdlife+$E810),((Input!$J$168+Input!$J$134)*$J$7)-SUM($J810:BA810),((Input!$J$168+Input!$J$134)*$J$7)/A26taxstdlife))</f>
        <v>0</v>
      </c>
      <c r="BC810" s="161">
        <f>IF(A26taxstdlife="n/a","n/a",IF(BC$3&gt;(A26taxstdlife+$E810),((Input!$J$168+Input!$J$134)*$J$7)-SUM($J810:BB810),((Input!$J$168+Input!$J$134)*$J$7)/A26taxstdlife))</f>
        <v>0</v>
      </c>
      <c r="BD810" s="161">
        <f>IF(A26taxstdlife="n/a","n/a",IF(BD$3&gt;(A26taxstdlife+$E810),((Input!$J$168+Input!$J$134)*$J$7)-SUM($J810:BC810),((Input!$J$168+Input!$J$134)*$J$7)/A26taxstdlife))</f>
        <v>0</v>
      </c>
      <c r="BE810" s="161">
        <f>IF(A26taxstdlife="n/a","n/a",IF(BE$3&gt;(A26taxstdlife+$E810),((Input!$J$168+Input!$J$134)*$J$7)-SUM($J810:BD810),((Input!$J$168+Input!$J$134)*$J$7)/A26taxstdlife))</f>
        <v>0</v>
      </c>
      <c r="BF810" s="161">
        <f>IF(A26taxstdlife="n/a","n/a",IF(BF$3&gt;(A26taxstdlife+$E810),((Input!$J$168+Input!$J$134)*$J$7)-SUM($J810:BE810),((Input!$J$168+Input!$J$134)*$J$7)/A26taxstdlife))</f>
        <v>0</v>
      </c>
      <c r="BG810" s="161">
        <f>IF(A26taxstdlife="n/a","n/a",IF(BG$3&gt;(A26taxstdlife+$E810),((Input!$J$168+Input!$J$134)*$J$7)-SUM($J810:BF810),((Input!$J$168+Input!$J$134)*$J$7)/A26taxstdlife))</f>
        <v>0</v>
      </c>
      <c r="BH810" s="161">
        <f>IF(A26taxstdlife="n/a","n/a",IF(BH$3&gt;(A26taxstdlife+$E810),((Input!$J$168+Input!$J$134)*$J$7)-SUM($J810:BG810),((Input!$J$168+Input!$J$134)*$J$7)/A26taxstdlife))</f>
        <v>0</v>
      </c>
      <c r="BI810" s="161">
        <f>IF(A26taxstdlife="n/a","n/a",IF(BI$3&gt;(A26taxstdlife+$E810),((Input!$J$168+Input!$J$134)*$J$7)-SUM($J810:BH810),((Input!$J$168+Input!$J$134)*$J$7)/A26taxstdlife))</f>
        <v>0</v>
      </c>
      <c r="BJ810" s="19"/>
      <c r="BK810" s="19"/>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s="5" customFormat="1" hidden="1" outlineLevel="2" x14ac:dyDescent="0.2">
      <c r="A811" s="19"/>
      <c r="B811" s="19"/>
      <c r="C811" s="35"/>
      <c r="D811" s="469"/>
      <c r="E811" s="281">
        <v>5</v>
      </c>
      <c r="F811" s="37"/>
      <c r="G811" s="305"/>
      <c r="H811" s="307"/>
      <c r="I811" s="307"/>
      <c r="J811" s="307"/>
      <c r="K811" s="306"/>
      <c r="L811" s="161">
        <f>IF(A26taxstdlife="n/a","n/a",IF(L$3&gt;(A26taxstdlife+$E811),((Input!$K$168+Input!$K$134)*$K$7)-SUM($K811:K811),((Input!$K$168+Input!$K$134)*$K$7)/A26taxstdlife))</f>
        <v>0</v>
      </c>
      <c r="M811" s="161">
        <f>IF(A26taxstdlife="n/a","n/a",IF(M$3&gt;(A26taxstdlife+$E811),((Input!$K$168+Input!$K$134)*$K$7)-SUM($K811:L811),((Input!$K$168+Input!$K$134)*$K$7)/A26taxstdlife))</f>
        <v>0</v>
      </c>
      <c r="N811" s="161">
        <f>IF(A26taxstdlife="n/a","n/a",IF(N$3&gt;(A26taxstdlife+$E811),((Input!$K$168+Input!$K$134)*$K$7)-SUM($K811:M811),((Input!$K$168+Input!$K$134)*$K$7)/A26taxstdlife))</f>
        <v>0</v>
      </c>
      <c r="O811" s="161">
        <f>IF(A26taxstdlife="n/a","n/a",IF(O$3&gt;(A26taxstdlife+$E811),((Input!$K$168+Input!$K$134)*$K$7)-SUM($K811:N811),((Input!$K$168+Input!$K$134)*$K$7)/A26taxstdlife))</f>
        <v>0</v>
      </c>
      <c r="P811" s="161">
        <f>IF(A26taxstdlife="n/a","n/a",IF(P$3&gt;(A26taxstdlife+$E811),((Input!$K$168+Input!$K$134)*$K$7)-SUM($K811:O811),((Input!$K$168+Input!$K$134)*$K$7)/A26taxstdlife))</f>
        <v>0</v>
      </c>
      <c r="Q811" s="161">
        <f>IF(A26taxstdlife="n/a","n/a",IF(Q$3&gt;(A26taxstdlife+$E811),((Input!$K$168+Input!$K$134)*$K$7)-SUM($K811:P811),((Input!$K$168+Input!$K$134)*$K$7)/A26taxstdlife))</f>
        <v>0</v>
      </c>
      <c r="R811" s="161">
        <f>IF(A26taxstdlife="n/a","n/a",IF(R$3&gt;(A26taxstdlife+$E811),((Input!$K$168+Input!$K$134)*$K$7)-SUM($K811:Q811),((Input!$K$168+Input!$K$134)*$K$7)/A26taxstdlife))</f>
        <v>0</v>
      </c>
      <c r="S811" s="161">
        <f>IF(A26taxstdlife="n/a","n/a",IF(S$3&gt;(A26taxstdlife+$E811),((Input!$K$168+Input!$K$134)*$K$7)-SUM($K811:R811),((Input!$K$168+Input!$K$134)*$K$7)/A26taxstdlife))</f>
        <v>0</v>
      </c>
      <c r="T811" s="161">
        <f>IF(A26taxstdlife="n/a","n/a",IF(T$3&gt;(A26taxstdlife+$E811),((Input!$K$168+Input!$K$134)*$K$7)-SUM($K811:S811),((Input!$K$168+Input!$K$134)*$K$7)/A26taxstdlife))</f>
        <v>0</v>
      </c>
      <c r="U811" s="161">
        <f>IF(A26taxstdlife="n/a","n/a",IF(U$3&gt;(A26taxstdlife+$E811),((Input!$K$168+Input!$K$134)*$K$7)-SUM($K811:T811),((Input!$K$168+Input!$K$134)*$K$7)/A26taxstdlife))</f>
        <v>0</v>
      </c>
      <c r="V811" s="161">
        <f>IF(A26taxstdlife="n/a","n/a",IF(V$3&gt;(A26taxstdlife+$E811),((Input!$K$168+Input!$K$134)*$K$7)-SUM($K811:U811),((Input!$K$168+Input!$K$134)*$K$7)/A26taxstdlife))</f>
        <v>0</v>
      </c>
      <c r="W811" s="161">
        <f>IF(A26taxstdlife="n/a","n/a",IF(W$3&gt;(A26taxstdlife+$E811),((Input!$K$168+Input!$K$134)*$K$7)-SUM($K811:V811),((Input!$K$168+Input!$K$134)*$K$7)/A26taxstdlife))</f>
        <v>0</v>
      </c>
      <c r="X811" s="161">
        <f>IF(A26taxstdlife="n/a","n/a",IF(X$3&gt;(A26taxstdlife+$E811),((Input!$K$168+Input!$K$134)*$K$7)-SUM($K811:W811),((Input!$K$168+Input!$K$134)*$K$7)/A26taxstdlife))</f>
        <v>0</v>
      </c>
      <c r="Y811" s="161">
        <f>IF(A26taxstdlife="n/a","n/a",IF(Y$3&gt;(A26taxstdlife+$E811),((Input!$K$168+Input!$K$134)*$K$7)-SUM($K811:X811),((Input!$K$168+Input!$K$134)*$K$7)/A26taxstdlife))</f>
        <v>0</v>
      </c>
      <c r="Z811" s="161">
        <f>IF(A26taxstdlife="n/a","n/a",IF(Z$3&gt;(A26taxstdlife+$E811),((Input!$K$168+Input!$K$134)*$K$7)-SUM($K811:Y811),((Input!$K$168+Input!$K$134)*$K$7)/A26taxstdlife))</f>
        <v>0</v>
      </c>
      <c r="AA811" s="161">
        <f>IF(A26taxstdlife="n/a","n/a",IF(AA$3&gt;(A26taxstdlife+$E811),((Input!$K$168+Input!$K$134)*$K$7)-SUM($K811:Z811),((Input!$K$168+Input!$K$134)*$K$7)/A26taxstdlife))</f>
        <v>0</v>
      </c>
      <c r="AB811" s="161">
        <f>IF(A26taxstdlife="n/a","n/a",IF(AB$3&gt;(A26taxstdlife+$E811),((Input!$K$168+Input!$K$134)*$K$7)-SUM($K811:AA811),((Input!$K$168+Input!$K$134)*$K$7)/A26taxstdlife))</f>
        <v>0</v>
      </c>
      <c r="AC811" s="161">
        <f>IF(A26taxstdlife="n/a","n/a",IF(AC$3&gt;(A26taxstdlife+$E811),((Input!$K$168+Input!$K$134)*$K$7)-SUM($K811:AB811),((Input!$K$168+Input!$K$134)*$K$7)/A26taxstdlife))</f>
        <v>0</v>
      </c>
      <c r="AD811" s="161">
        <f>IF(A26taxstdlife="n/a","n/a",IF(AD$3&gt;(A26taxstdlife+$E811),((Input!$K$168+Input!$K$134)*$K$7)-SUM($K811:AC811),((Input!$K$168+Input!$K$134)*$K$7)/A26taxstdlife))</f>
        <v>0</v>
      </c>
      <c r="AE811" s="161">
        <f>IF(A26taxstdlife="n/a","n/a",IF(AE$3&gt;(A26taxstdlife+$E811),((Input!$K$168+Input!$K$134)*$K$7)-SUM($K811:AD811),((Input!$K$168+Input!$K$134)*$K$7)/A26taxstdlife))</f>
        <v>0</v>
      </c>
      <c r="AF811" s="161">
        <f>IF(A26taxstdlife="n/a","n/a",IF(AF$3&gt;(A26taxstdlife+$E811),((Input!$K$168+Input!$K$134)*$K$7)-SUM($K811:AE811),((Input!$K$168+Input!$K$134)*$K$7)/A26taxstdlife))</f>
        <v>0</v>
      </c>
      <c r="AG811" s="161">
        <f>IF(A26taxstdlife="n/a","n/a",IF(AG$3&gt;(A26taxstdlife+$E811),((Input!$K$168+Input!$K$134)*$K$7)-SUM($K811:AF811),((Input!$K$168+Input!$K$134)*$K$7)/A26taxstdlife))</f>
        <v>0</v>
      </c>
      <c r="AH811" s="161">
        <f>IF(A26taxstdlife="n/a","n/a",IF(AH$3&gt;(A26taxstdlife+$E811),((Input!$K$168+Input!$K$134)*$K$7)-SUM($K811:AG811),((Input!$K$168+Input!$K$134)*$K$7)/A26taxstdlife))</f>
        <v>0</v>
      </c>
      <c r="AI811" s="161">
        <f>IF(A26taxstdlife="n/a","n/a",IF(AI$3&gt;(A26taxstdlife+$E811),((Input!$K$168+Input!$K$134)*$K$7)-SUM($K811:AH811),((Input!$K$168+Input!$K$134)*$K$7)/A26taxstdlife))</f>
        <v>0</v>
      </c>
      <c r="AJ811" s="161">
        <f>IF(A26taxstdlife="n/a","n/a",IF(AJ$3&gt;(A26taxstdlife+$E811),((Input!$K$168+Input!$K$134)*$K$7)-SUM($K811:AI811),((Input!$K$168+Input!$K$134)*$K$7)/A26taxstdlife))</f>
        <v>0</v>
      </c>
      <c r="AK811" s="161">
        <f>IF(A26taxstdlife="n/a","n/a",IF(AK$3&gt;(A26taxstdlife+$E811),((Input!$K$168+Input!$K$134)*$K$7)-SUM($K811:AJ811),((Input!$K$168+Input!$K$134)*$K$7)/A26taxstdlife))</f>
        <v>0</v>
      </c>
      <c r="AL811" s="161">
        <f>IF(A26taxstdlife="n/a","n/a",IF(AL$3&gt;(A26taxstdlife+$E811),((Input!$K$168+Input!$K$134)*$K$7)-SUM($K811:AK811),((Input!$K$168+Input!$K$134)*$K$7)/A26taxstdlife))</f>
        <v>0</v>
      </c>
      <c r="AM811" s="161">
        <f>IF(A26taxstdlife="n/a","n/a",IF(AM$3&gt;(A26taxstdlife+$E811),((Input!$K$168+Input!$K$134)*$K$7)-SUM($K811:AL811),((Input!$K$168+Input!$K$134)*$K$7)/A26taxstdlife))</f>
        <v>0</v>
      </c>
      <c r="AN811" s="161">
        <f>IF(A26taxstdlife="n/a","n/a",IF(AN$3&gt;(A26taxstdlife+$E811),((Input!$K$168+Input!$K$134)*$K$7)-SUM($K811:AM811),((Input!$K$168+Input!$K$134)*$K$7)/A26taxstdlife))</f>
        <v>0</v>
      </c>
      <c r="AO811" s="161">
        <f>IF(A26taxstdlife="n/a","n/a",IF(AO$3&gt;(A26taxstdlife+$E811),((Input!$K$168+Input!$K$134)*$K$7)-SUM($K811:AN811),((Input!$K$168+Input!$K$134)*$K$7)/A26taxstdlife))</f>
        <v>0</v>
      </c>
      <c r="AP811" s="161">
        <f>IF(A26taxstdlife="n/a","n/a",IF(AP$3&gt;(A26taxstdlife+$E811),((Input!$K$168+Input!$K$134)*$K$7)-SUM($K811:AO811),((Input!$K$168+Input!$K$134)*$K$7)/A26taxstdlife))</f>
        <v>0</v>
      </c>
      <c r="AQ811" s="161">
        <f>IF(A26taxstdlife="n/a","n/a",IF(AQ$3&gt;(A26taxstdlife+$E811),((Input!$K$168+Input!$K$134)*$K$7)-SUM($K811:AP811),((Input!$K$168+Input!$K$134)*$K$7)/A26taxstdlife))</f>
        <v>0</v>
      </c>
      <c r="AR811" s="161">
        <f>IF(A26taxstdlife="n/a","n/a",IF(AR$3&gt;(A26taxstdlife+$E811),((Input!$K$168+Input!$K$134)*$K$7)-SUM($K811:AQ811),((Input!$K$168+Input!$K$134)*$K$7)/A26taxstdlife))</f>
        <v>0</v>
      </c>
      <c r="AS811" s="161">
        <f>IF(A26taxstdlife="n/a","n/a",IF(AS$3&gt;(A26taxstdlife+$E811),((Input!$K$168+Input!$K$134)*$K$7)-SUM($K811:AR811),((Input!$K$168+Input!$K$134)*$K$7)/A26taxstdlife))</f>
        <v>0</v>
      </c>
      <c r="AT811" s="161">
        <f>IF(A26taxstdlife="n/a","n/a",IF(AT$3&gt;(A26taxstdlife+$E811),((Input!$K$168+Input!$K$134)*$K$7)-SUM($K811:AS811),((Input!$K$168+Input!$K$134)*$K$7)/A26taxstdlife))</f>
        <v>0</v>
      </c>
      <c r="AU811" s="161">
        <f>IF(A26taxstdlife="n/a","n/a",IF(AU$3&gt;(A26taxstdlife+$E811),((Input!$K$168+Input!$K$134)*$K$7)-SUM($K811:AT811),((Input!$K$168+Input!$K$134)*$K$7)/A26taxstdlife))</f>
        <v>0</v>
      </c>
      <c r="AV811" s="161">
        <f>IF(A26taxstdlife="n/a","n/a",IF(AV$3&gt;(A26taxstdlife+$E811),((Input!$K$168+Input!$K$134)*$K$7)-SUM($K811:AU811),((Input!$K$168+Input!$K$134)*$K$7)/A26taxstdlife))</f>
        <v>0</v>
      </c>
      <c r="AW811" s="161">
        <f>IF(A26taxstdlife="n/a","n/a",IF(AW$3&gt;(A26taxstdlife+$E811),((Input!$K$168+Input!$K$134)*$K$7)-SUM($K811:AV811),((Input!$K$168+Input!$K$134)*$K$7)/A26taxstdlife))</f>
        <v>0</v>
      </c>
      <c r="AX811" s="161">
        <f>IF(A26taxstdlife="n/a","n/a",IF(AX$3&gt;(A26taxstdlife+$E811),((Input!$K$168+Input!$K$134)*$K$7)-SUM($K811:AW811),((Input!$K$168+Input!$K$134)*$K$7)/A26taxstdlife))</f>
        <v>0</v>
      </c>
      <c r="AY811" s="161">
        <f>IF(A26taxstdlife="n/a","n/a",IF(AY$3&gt;(A26taxstdlife+$E811),((Input!$K$168+Input!$K$134)*$K$7)-SUM($K811:AX811),((Input!$K$168+Input!$K$134)*$K$7)/A26taxstdlife))</f>
        <v>0</v>
      </c>
      <c r="AZ811" s="161">
        <f>IF(A26taxstdlife="n/a","n/a",IF(AZ$3&gt;(A26taxstdlife+$E811),((Input!$K$168+Input!$K$134)*$K$7)-SUM($K811:AY811),((Input!$K$168+Input!$K$134)*$K$7)/A26taxstdlife))</f>
        <v>0</v>
      </c>
      <c r="BA811" s="161">
        <f>IF(A26taxstdlife="n/a","n/a",IF(BA$3&gt;(A26taxstdlife+$E811),((Input!$K$168+Input!$K$134)*$K$7)-SUM($K811:AZ811),((Input!$K$168+Input!$K$134)*$K$7)/A26taxstdlife))</f>
        <v>0</v>
      </c>
      <c r="BB811" s="161">
        <f>IF(A26taxstdlife="n/a","n/a",IF(BB$3&gt;(A26taxstdlife+$E811),((Input!$K$168+Input!$K$134)*$K$7)-SUM($K811:BA811),((Input!$K$168+Input!$K$134)*$K$7)/A26taxstdlife))</f>
        <v>0</v>
      </c>
      <c r="BC811" s="161">
        <f>IF(A26taxstdlife="n/a","n/a",IF(BC$3&gt;(A26taxstdlife+$E811),((Input!$K$168+Input!$K$134)*$K$7)-SUM($K811:BB811),((Input!$K$168+Input!$K$134)*$K$7)/A26taxstdlife))</f>
        <v>0</v>
      </c>
      <c r="BD811" s="161">
        <f>IF(A26taxstdlife="n/a","n/a",IF(BD$3&gt;(A26taxstdlife+$E811),((Input!$K$168+Input!$K$134)*$K$7)-SUM($K811:BC811),((Input!$K$168+Input!$K$134)*$K$7)/A26taxstdlife))</f>
        <v>0</v>
      </c>
      <c r="BE811" s="161">
        <f>IF(A26taxstdlife="n/a","n/a",IF(BE$3&gt;(A26taxstdlife+$E811),((Input!$K$168+Input!$K$134)*$K$7)-SUM($K811:BD811),((Input!$K$168+Input!$K$134)*$K$7)/A26taxstdlife))</f>
        <v>0</v>
      </c>
      <c r="BF811" s="161">
        <f>IF(A26taxstdlife="n/a","n/a",IF(BF$3&gt;(A26taxstdlife+$E811),((Input!$K$168+Input!$K$134)*$K$7)-SUM($K811:BE811),((Input!$K$168+Input!$K$134)*$K$7)/A26taxstdlife))</f>
        <v>0</v>
      </c>
      <c r="BG811" s="161">
        <f>IF(A26taxstdlife="n/a","n/a",IF(BG$3&gt;(A26taxstdlife+$E811),((Input!$K$168+Input!$K$134)*$K$7)-SUM($K811:BF811),((Input!$K$168+Input!$K$134)*$K$7)/A26taxstdlife))</f>
        <v>0</v>
      </c>
      <c r="BH811" s="161">
        <f>IF(A26taxstdlife="n/a","n/a",IF(BH$3&gt;(A26taxstdlife+$E811),((Input!$K$168+Input!$K$134)*$K$7)-SUM($K811:BG811),((Input!$K$168+Input!$K$134)*$K$7)/A26taxstdlife))</f>
        <v>0</v>
      </c>
      <c r="BI811" s="161">
        <f>IF(A26taxstdlife="n/a","n/a",IF(BI$3&gt;(A26taxstdlife+$E811),((Input!$K$168+Input!$K$134)*$K$7)-SUM($K811:BH811),((Input!$K$168+Input!$K$134)*$K$7)/A26taxstdlife))</f>
        <v>0</v>
      </c>
      <c r="BJ811" s="19"/>
      <c r="BK811" s="19"/>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s="5" customFormat="1" hidden="1" outlineLevel="2" x14ac:dyDescent="0.2">
      <c r="A812" s="19"/>
      <c r="B812" s="19"/>
      <c r="C812" s="35"/>
      <c r="D812" s="469"/>
      <c r="E812" s="281">
        <v>6</v>
      </c>
      <c r="F812" s="37"/>
      <c r="G812" s="305"/>
      <c r="H812" s="307"/>
      <c r="I812" s="307"/>
      <c r="J812" s="307"/>
      <c r="K812" s="307"/>
      <c r="L812" s="306"/>
      <c r="M812" s="161">
        <f>IF(A26taxstdlife="n/a","n/a",IF(M$3&gt;(A26taxstdlife+$E812),((Input!$L$168+Input!$L$134)*$L$7)-SUM($L812:L812),((Input!$L$168+Input!$L$134)*$L$7)/A26taxstdlife))</f>
        <v>0</v>
      </c>
      <c r="N812" s="161">
        <f>IF(A26taxstdlife="n/a","n/a",IF(N$3&gt;(A26taxstdlife+$E812),((Input!$L$168+Input!$L$134)*$L$7)-SUM($L812:M812),((Input!$L$168+Input!$L$134)*$L$7)/A26taxstdlife))</f>
        <v>0</v>
      </c>
      <c r="O812" s="161">
        <f>IF(A26taxstdlife="n/a","n/a",IF(O$3&gt;(A26taxstdlife+$E812),((Input!$L$168+Input!$L$134)*$L$7)-SUM($L812:N812),((Input!$L$168+Input!$L$134)*$L$7)/A26taxstdlife))</f>
        <v>0</v>
      </c>
      <c r="P812" s="161">
        <f>IF(A26taxstdlife="n/a","n/a",IF(P$3&gt;(A26taxstdlife+$E812),((Input!$L$168+Input!$L$134)*$L$7)-SUM($L812:O812),((Input!$L$168+Input!$L$134)*$L$7)/A26taxstdlife))</f>
        <v>0</v>
      </c>
      <c r="Q812" s="161">
        <f>IF(A26taxstdlife="n/a","n/a",IF(Q$3&gt;(A26taxstdlife+$E812),((Input!$L$168+Input!$L$134)*$L$7)-SUM($L812:P812),((Input!$L$168+Input!$L$134)*$L$7)/A26taxstdlife))</f>
        <v>0</v>
      </c>
      <c r="R812" s="161">
        <f>IF(A26taxstdlife="n/a","n/a",IF(R$3&gt;(A26taxstdlife+$E812),((Input!$L$168+Input!$L$134)*$L$7)-SUM($L812:Q812),((Input!$L$168+Input!$L$134)*$L$7)/A26taxstdlife))</f>
        <v>0</v>
      </c>
      <c r="S812" s="161">
        <f>IF(A26taxstdlife="n/a","n/a",IF(S$3&gt;(A26taxstdlife+$E812),((Input!$L$168+Input!$L$134)*$L$7)-SUM($L812:R812),((Input!$L$168+Input!$L$134)*$L$7)/A26taxstdlife))</f>
        <v>0</v>
      </c>
      <c r="T812" s="161">
        <f>IF(A26taxstdlife="n/a","n/a",IF(T$3&gt;(A26taxstdlife+$E812),((Input!$L$168+Input!$L$134)*$L$7)-SUM($L812:S812),((Input!$L$168+Input!$L$134)*$L$7)/A26taxstdlife))</f>
        <v>0</v>
      </c>
      <c r="U812" s="161">
        <f>IF(A26taxstdlife="n/a","n/a",IF(U$3&gt;(A26taxstdlife+$E812),((Input!$L$168+Input!$L$134)*$L$7)-SUM($L812:T812),((Input!$L$168+Input!$L$134)*$L$7)/A26taxstdlife))</f>
        <v>0</v>
      </c>
      <c r="V812" s="161">
        <f>IF(A26taxstdlife="n/a","n/a",IF(V$3&gt;(A26taxstdlife+$E812),((Input!$L$168+Input!$L$134)*$L$7)-SUM($L812:U812),((Input!$L$168+Input!$L$134)*$L$7)/A26taxstdlife))</f>
        <v>0</v>
      </c>
      <c r="W812" s="161">
        <f>IF(A26taxstdlife="n/a","n/a",IF(W$3&gt;(A26taxstdlife+$E812),((Input!$L$168+Input!$L$134)*$L$7)-SUM($L812:V812),((Input!$L$168+Input!$L$134)*$L$7)/A26taxstdlife))</f>
        <v>0</v>
      </c>
      <c r="X812" s="161">
        <f>IF(A26taxstdlife="n/a","n/a",IF(X$3&gt;(A26taxstdlife+$E812),((Input!$L$168+Input!$L$134)*$L$7)-SUM($L812:W812),((Input!$L$168+Input!$L$134)*$L$7)/A26taxstdlife))</f>
        <v>0</v>
      </c>
      <c r="Y812" s="161">
        <f>IF(A26taxstdlife="n/a","n/a",IF(Y$3&gt;(A26taxstdlife+$E812),((Input!$L$168+Input!$L$134)*$L$7)-SUM($L812:X812),((Input!$L$168+Input!$L$134)*$L$7)/A26taxstdlife))</f>
        <v>0</v>
      </c>
      <c r="Z812" s="161">
        <f>IF(A26taxstdlife="n/a","n/a",IF(Z$3&gt;(A26taxstdlife+$E812),((Input!$L$168+Input!$L$134)*$L$7)-SUM($L812:Y812),((Input!$L$168+Input!$L$134)*$L$7)/A26taxstdlife))</f>
        <v>0</v>
      </c>
      <c r="AA812" s="161">
        <f>IF(A26taxstdlife="n/a","n/a",IF(AA$3&gt;(A26taxstdlife+$E812),((Input!$L$168+Input!$L$134)*$L$7)-SUM($L812:Z812),((Input!$L$168+Input!$L$134)*$L$7)/A26taxstdlife))</f>
        <v>0</v>
      </c>
      <c r="AB812" s="161">
        <f>IF(A26taxstdlife="n/a","n/a",IF(AB$3&gt;(A26taxstdlife+$E812),((Input!$L$168+Input!$L$134)*$L$7)-SUM($L812:AA812),((Input!$L$168+Input!$L$134)*$L$7)/A26taxstdlife))</f>
        <v>0</v>
      </c>
      <c r="AC812" s="161">
        <f>IF(A26taxstdlife="n/a","n/a",IF(AC$3&gt;(A26taxstdlife+$E812),((Input!$L$168+Input!$L$134)*$L$7)-SUM($L812:AB812),((Input!$L$168+Input!$L$134)*$L$7)/A26taxstdlife))</f>
        <v>0</v>
      </c>
      <c r="AD812" s="161">
        <f>IF(A26taxstdlife="n/a","n/a",IF(AD$3&gt;(A26taxstdlife+$E812),((Input!$L$168+Input!$L$134)*$L$7)-SUM($L812:AC812),((Input!$L$168+Input!$L$134)*$L$7)/A26taxstdlife))</f>
        <v>0</v>
      </c>
      <c r="AE812" s="161">
        <f>IF(A26taxstdlife="n/a","n/a",IF(AE$3&gt;(A26taxstdlife+$E812),((Input!$L$168+Input!$L$134)*$L$7)-SUM($L812:AD812),((Input!$L$168+Input!$L$134)*$L$7)/A26taxstdlife))</f>
        <v>0</v>
      </c>
      <c r="AF812" s="161">
        <f>IF(A26taxstdlife="n/a","n/a",IF(AF$3&gt;(A26taxstdlife+$E812),((Input!$L$168+Input!$L$134)*$L$7)-SUM($L812:AE812),((Input!$L$168+Input!$L$134)*$L$7)/A26taxstdlife))</f>
        <v>0</v>
      </c>
      <c r="AG812" s="161">
        <f>IF(A26taxstdlife="n/a","n/a",IF(AG$3&gt;(A26taxstdlife+$E812),((Input!$L$168+Input!$L$134)*$L$7)-SUM($L812:AF812),((Input!$L$168+Input!$L$134)*$L$7)/A26taxstdlife))</f>
        <v>0</v>
      </c>
      <c r="AH812" s="161">
        <f>IF(A26taxstdlife="n/a","n/a",IF(AH$3&gt;(A26taxstdlife+$E812),((Input!$L$168+Input!$L$134)*$L$7)-SUM($L812:AG812),((Input!$L$168+Input!$L$134)*$L$7)/A26taxstdlife))</f>
        <v>0</v>
      </c>
      <c r="AI812" s="161">
        <f>IF(A26taxstdlife="n/a","n/a",IF(AI$3&gt;(A26taxstdlife+$E812),((Input!$L$168+Input!$L$134)*$L$7)-SUM($L812:AH812),((Input!$L$168+Input!$L$134)*$L$7)/A26taxstdlife))</f>
        <v>0</v>
      </c>
      <c r="AJ812" s="161">
        <f>IF(A26taxstdlife="n/a","n/a",IF(AJ$3&gt;(A26taxstdlife+$E812),((Input!$L$168+Input!$L$134)*$L$7)-SUM($L812:AI812),((Input!$L$168+Input!$L$134)*$L$7)/A26taxstdlife))</f>
        <v>0</v>
      </c>
      <c r="AK812" s="161">
        <f>IF(A26taxstdlife="n/a","n/a",IF(AK$3&gt;(A26taxstdlife+$E812),((Input!$L$168+Input!$L$134)*$L$7)-SUM($L812:AJ812),((Input!$L$168+Input!$L$134)*$L$7)/A26taxstdlife))</f>
        <v>0</v>
      </c>
      <c r="AL812" s="161">
        <f>IF(A26taxstdlife="n/a","n/a",IF(AL$3&gt;(A26taxstdlife+$E812),((Input!$L$168+Input!$L$134)*$L$7)-SUM($L812:AK812),((Input!$L$168+Input!$L$134)*$L$7)/A26taxstdlife))</f>
        <v>0</v>
      </c>
      <c r="AM812" s="161">
        <f>IF(A26taxstdlife="n/a","n/a",IF(AM$3&gt;(A26taxstdlife+$E812),((Input!$L$168+Input!$L$134)*$L$7)-SUM($L812:AL812),((Input!$L$168+Input!$L$134)*$L$7)/A26taxstdlife))</f>
        <v>0</v>
      </c>
      <c r="AN812" s="161">
        <f>IF(A26taxstdlife="n/a","n/a",IF(AN$3&gt;(A26taxstdlife+$E812),((Input!$L$168+Input!$L$134)*$L$7)-SUM($L812:AM812),((Input!$L$168+Input!$L$134)*$L$7)/A26taxstdlife))</f>
        <v>0</v>
      </c>
      <c r="AO812" s="161">
        <f>IF(A26taxstdlife="n/a","n/a",IF(AO$3&gt;(A26taxstdlife+$E812),((Input!$L$168+Input!$L$134)*$L$7)-SUM($L812:AN812),((Input!$L$168+Input!$L$134)*$L$7)/A26taxstdlife))</f>
        <v>0</v>
      </c>
      <c r="AP812" s="161">
        <f>IF(A26taxstdlife="n/a","n/a",IF(AP$3&gt;(A26taxstdlife+$E812),((Input!$L$168+Input!$L$134)*$L$7)-SUM($L812:AO812),((Input!$L$168+Input!$L$134)*$L$7)/A26taxstdlife))</f>
        <v>0</v>
      </c>
      <c r="AQ812" s="161">
        <f>IF(A26taxstdlife="n/a","n/a",IF(AQ$3&gt;(A26taxstdlife+$E812),((Input!$L$168+Input!$L$134)*$L$7)-SUM($L812:AP812),((Input!$L$168+Input!$L$134)*$L$7)/A26taxstdlife))</f>
        <v>0</v>
      </c>
      <c r="AR812" s="161">
        <f>IF(A26taxstdlife="n/a","n/a",IF(AR$3&gt;(A26taxstdlife+$E812),((Input!$L$168+Input!$L$134)*$L$7)-SUM($L812:AQ812),((Input!$L$168+Input!$L$134)*$L$7)/A26taxstdlife))</f>
        <v>0</v>
      </c>
      <c r="AS812" s="161">
        <f>IF(A26taxstdlife="n/a","n/a",IF(AS$3&gt;(A26taxstdlife+$E812),((Input!$L$168+Input!$L$134)*$L$7)-SUM($L812:AR812),((Input!$L$168+Input!$L$134)*$L$7)/A26taxstdlife))</f>
        <v>0</v>
      </c>
      <c r="AT812" s="161">
        <f>IF(A26taxstdlife="n/a","n/a",IF(AT$3&gt;(A26taxstdlife+$E812),((Input!$L$168+Input!$L$134)*$L$7)-SUM($L812:AS812),((Input!$L$168+Input!$L$134)*$L$7)/A26taxstdlife))</f>
        <v>0</v>
      </c>
      <c r="AU812" s="161">
        <f>IF(A26taxstdlife="n/a","n/a",IF(AU$3&gt;(A26taxstdlife+$E812),((Input!$L$168+Input!$L$134)*$L$7)-SUM($L812:AT812),((Input!$L$168+Input!$L$134)*$L$7)/A26taxstdlife))</f>
        <v>0</v>
      </c>
      <c r="AV812" s="161">
        <f>IF(A26taxstdlife="n/a","n/a",IF(AV$3&gt;(A26taxstdlife+$E812),((Input!$L$168+Input!$L$134)*$L$7)-SUM($L812:AU812),((Input!$L$168+Input!$L$134)*$L$7)/A26taxstdlife))</f>
        <v>0</v>
      </c>
      <c r="AW812" s="161">
        <f>IF(A26taxstdlife="n/a","n/a",IF(AW$3&gt;(A26taxstdlife+$E812),((Input!$L$168+Input!$L$134)*$L$7)-SUM($L812:AV812),((Input!$L$168+Input!$L$134)*$L$7)/A26taxstdlife))</f>
        <v>0</v>
      </c>
      <c r="AX812" s="161">
        <f>IF(A26taxstdlife="n/a","n/a",IF(AX$3&gt;(A26taxstdlife+$E812),((Input!$L$168+Input!$L$134)*$L$7)-SUM($L812:AW812),((Input!$L$168+Input!$L$134)*$L$7)/A26taxstdlife))</f>
        <v>0</v>
      </c>
      <c r="AY812" s="161">
        <f>IF(A26taxstdlife="n/a","n/a",IF(AY$3&gt;(A26taxstdlife+$E812),((Input!$L$168+Input!$L$134)*$L$7)-SUM($L812:AX812),((Input!$L$168+Input!$L$134)*$L$7)/A26taxstdlife))</f>
        <v>0</v>
      </c>
      <c r="AZ812" s="161">
        <f>IF(A26taxstdlife="n/a","n/a",IF(AZ$3&gt;(A26taxstdlife+$E812),((Input!$L$168+Input!$L$134)*$L$7)-SUM($L812:AY812),((Input!$L$168+Input!$L$134)*$L$7)/A26taxstdlife))</f>
        <v>0</v>
      </c>
      <c r="BA812" s="161">
        <f>IF(A26taxstdlife="n/a","n/a",IF(BA$3&gt;(A26taxstdlife+$E812),((Input!$L$168+Input!$L$134)*$L$7)-SUM($L812:AZ812),((Input!$L$168+Input!$L$134)*$L$7)/A26taxstdlife))</f>
        <v>0</v>
      </c>
      <c r="BB812" s="161">
        <f>IF(A26taxstdlife="n/a","n/a",IF(BB$3&gt;(A26taxstdlife+$E812),((Input!$L$168+Input!$L$134)*$L$7)-SUM($L812:BA812),((Input!$L$168+Input!$L$134)*$L$7)/A26taxstdlife))</f>
        <v>0</v>
      </c>
      <c r="BC812" s="161">
        <f>IF(A26taxstdlife="n/a","n/a",IF(BC$3&gt;(A26taxstdlife+$E812),((Input!$L$168+Input!$L$134)*$L$7)-SUM($L812:BB812),((Input!$L$168+Input!$L$134)*$L$7)/A26taxstdlife))</f>
        <v>0</v>
      </c>
      <c r="BD812" s="161">
        <f>IF(A26taxstdlife="n/a","n/a",IF(BD$3&gt;(A26taxstdlife+$E812),((Input!$L$168+Input!$L$134)*$L$7)-SUM($L812:BC812),((Input!$L$168+Input!$L$134)*$L$7)/A26taxstdlife))</f>
        <v>0</v>
      </c>
      <c r="BE812" s="161">
        <f>IF(A26taxstdlife="n/a","n/a",IF(BE$3&gt;(A26taxstdlife+$E812),((Input!$L$168+Input!$L$134)*$L$7)-SUM($L812:BD812),((Input!$L$168+Input!$L$134)*$L$7)/A26taxstdlife))</f>
        <v>0</v>
      </c>
      <c r="BF812" s="161">
        <f>IF(A26taxstdlife="n/a","n/a",IF(BF$3&gt;(A26taxstdlife+$E812),((Input!$L$168+Input!$L$134)*$L$7)-SUM($L812:BE812),((Input!$L$168+Input!$L$134)*$L$7)/A26taxstdlife))</f>
        <v>0</v>
      </c>
      <c r="BG812" s="161">
        <f>IF(A26taxstdlife="n/a","n/a",IF(BG$3&gt;(A26taxstdlife+$E812),((Input!$L$168+Input!$L$134)*$L$7)-SUM($L812:BF812),((Input!$L$168+Input!$L$134)*$L$7)/A26taxstdlife))</f>
        <v>0</v>
      </c>
      <c r="BH812" s="161">
        <f>IF(A26taxstdlife="n/a","n/a",IF(BH$3&gt;(A26taxstdlife+$E812),((Input!$L$168+Input!$L$134)*$L$7)-SUM($L812:BG812),((Input!$L$168+Input!$L$134)*$L$7)/A26taxstdlife))</f>
        <v>0</v>
      </c>
      <c r="BI812" s="161">
        <f>IF(A26taxstdlife="n/a","n/a",IF(BI$3&gt;(A26taxstdlife+$E812),((Input!$L$168+Input!$L$134)*$L$7)-SUM($L812:BH812),((Input!$L$168+Input!$L$134)*$L$7)/A26taxstdlife))</f>
        <v>0</v>
      </c>
      <c r="BJ812" s="19"/>
      <c r="BK812" s="19"/>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s="5" customFormat="1" hidden="1" outlineLevel="2" x14ac:dyDescent="0.2">
      <c r="A813" s="19"/>
      <c r="B813" s="19"/>
      <c r="C813" s="35"/>
      <c r="D813" s="469"/>
      <c r="E813" s="281">
        <v>7</v>
      </c>
      <c r="F813" s="37"/>
      <c r="G813" s="305"/>
      <c r="H813" s="307"/>
      <c r="I813" s="307"/>
      <c r="J813" s="307"/>
      <c r="K813" s="307"/>
      <c r="L813" s="307"/>
      <c r="M813" s="306"/>
      <c r="N813" s="161">
        <f>IF(A26taxstdlife="n/a","n/a",IF(N$3&gt;(A26taxstdlife+$E813),((Input!$M$168+Input!$M$134)*$M$7)-SUM($M813:M813),((Input!$M$168+Input!$M$134)*$M$7)/A26taxstdlife))</f>
        <v>0</v>
      </c>
      <c r="O813" s="161">
        <f>IF(A26taxstdlife="n/a","n/a",IF(O$3&gt;(A26taxstdlife+$E813),((Input!$M$168+Input!$M$134)*$M$7)-SUM($M813:N813),((Input!$M$168+Input!$M$134)*$M$7)/A26taxstdlife))</f>
        <v>0</v>
      </c>
      <c r="P813" s="161">
        <f>IF(A26taxstdlife="n/a","n/a",IF(P$3&gt;(A26taxstdlife+$E813),((Input!$M$168+Input!$M$134)*$M$7)-SUM($M813:O813),((Input!$M$168+Input!$M$134)*$M$7)/A26taxstdlife))</f>
        <v>0</v>
      </c>
      <c r="Q813" s="161">
        <f>IF(A26taxstdlife="n/a","n/a",IF(Q$3&gt;(A26taxstdlife+$E813),((Input!$M$168+Input!$M$134)*$M$7)-SUM($M813:P813),((Input!$M$168+Input!$M$134)*$M$7)/A26taxstdlife))</f>
        <v>0</v>
      </c>
      <c r="R813" s="161">
        <f>IF(A26taxstdlife="n/a","n/a",IF(R$3&gt;(A26taxstdlife+$E813),((Input!$M$168+Input!$M$134)*$M$7)-SUM($M813:Q813),((Input!$M$168+Input!$M$134)*$M$7)/A26taxstdlife))</f>
        <v>0</v>
      </c>
      <c r="S813" s="161">
        <f>IF(A26taxstdlife="n/a","n/a",IF(S$3&gt;(A26taxstdlife+$E813),((Input!$M$168+Input!$M$134)*$M$7)-SUM($M813:R813),((Input!$M$168+Input!$M$134)*$M$7)/A26taxstdlife))</f>
        <v>0</v>
      </c>
      <c r="T813" s="161">
        <f>IF(A26taxstdlife="n/a","n/a",IF(T$3&gt;(A26taxstdlife+$E813),((Input!$M$168+Input!$M$134)*$M$7)-SUM($M813:S813),((Input!$M$168+Input!$M$134)*$M$7)/A26taxstdlife))</f>
        <v>0</v>
      </c>
      <c r="U813" s="161">
        <f>IF(A26taxstdlife="n/a","n/a",IF(U$3&gt;(A26taxstdlife+$E813),((Input!$M$168+Input!$M$134)*$M$7)-SUM($M813:T813),((Input!$M$168+Input!$M$134)*$M$7)/A26taxstdlife))</f>
        <v>0</v>
      </c>
      <c r="V813" s="161">
        <f>IF(A26taxstdlife="n/a","n/a",IF(V$3&gt;(A26taxstdlife+$E813),((Input!$M$168+Input!$M$134)*$M$7)-SUM($M813:U813),((Input!$M$168+Input!$M$134)*$M$7)/A26taxstdlife))</f>
        <v>0</v>
      </c>
      <c r="W813" s="161">
        <f>IF(A26taxstdlife="n/a","n/a",IF(W$3&gt;(A26taxstdlife+$E813),((Input!$M$168+Input!$M$134)*$M$7)-SUM($M813:V813),((Input!$M$168+Input!$M$134)*$M$7)/A26taxstdlife))</f>
        <v>0</v>
      </c>
      <c r="X813" s="161">
        <f>IF(A26taxstdlife="n/a","n/a",IF(X$3&gt;(A26taxstdlife+$E813),((Input!$M$168+Input!$M$134)*$M$7)-SUM($M813:W813),((Input!$M$168+Input!$M$134)*$M$7)/A26taxstdlife))</f>
        <v>0</v>
      </c>
      <c r="Y813" s="161">
        <f>IF(A26taxstdlife="n/a","n/a",IF(Y$3&gt;(A26taxstdlife+$E813),((Input!$M$168+Input!$M$134)*$M$7)-SUM($M813:X813),((Input!$M$168+Input!$M$134)*$M$7)/A26taxstdlife))</f>
        <v>0</v>
      </c>
      <c r="Z813" s="161">
        <f>IF(A26taxstdlife="n/a","n/a",IF(Z$3&gt;(A26taxstdlife+$E813),((Input!$M$168+Input!$M$134)*$M$7)-SUM($M813:Y813),((Input!$M$168+Input!$M$134)*$M$7)/A26taxstdlife))</f>
        <v>0</v>
      </c>
      <c r="AA813" s="161">
        <f>IF(A26taxstdlife="n/a","n/a",IF(AA$3&gt;(A26taxstdlife+$E813),((Input!$M$168+Input!$M$134)*$M$7)-SUM($M813:Z813),((Input!$M$168+Input!$M$134)*$M$7)/A26taxstdlife))</f>
        <v>0</v>
      </c>
      <c r="AB813" s="161">
        <f>IF(A26taxstdlife="n/a","n/a",IF(AB$3&gt;(A26taxstdlife+$E813),((Input!$M$168+Input!$M$134)*$M$7)-SUM($M813:AA813),((Input!$M$168+Input!$M$134)*$M$7)/A26taxstdlife))</f>
        <v>0</v>
      </c>
      <c r="AC813" s="161">
        <f>IF(A26taxstdlife="n/a","n/a",IF(AC$3&gt;(A26taxstdlife+$E813),((Input!$M$168+Input!$M$134)*$M$7)-SUM($M813:AB813),((Input!$M$168+Input!$M$134)*$M$7)/A26taxstdlife))</f>
        <v>0</v>
      </c>
      <c r="AD813" s="161">
        <f>IF(A26taxstdlife="n/a","n/a",IF(AD$3&gt;(A26taxstdlife+$E813),((Input!$M$168+Input!$M$134)*$M$7)-SUM($M813:AC813),((Input!$M$168+Input!$M$134)*$M$7)/A26taxstdlife))</f>
        <v>0</v>
      </c>
      <c r="AE813" s="161">
        <f>IF(A26taxstdlife="n/a","n/a",IF(AE$3&gt;(A26taxstdlife+$E813),((Input!$M$168+Input!$M$134)*$M$7)-SUM($M813:AD813),((Input!$M$168+Input!$M$134)*$M$7)/A26taxstdlife))</f>
        <v>0</v>
      </c>
      <c r="AF813" s="161">
        <f>IF(A26taxstdlife="n/a","n/a",IF(AF$3&gt;(A26taxstdlife+$E813),((Input!$M$168+Input!$M$134)*$M$7)-SUM($M813:AE813),((Input!$M$168+Input!$M$134)*$M$7)/A26taxstdlife))</f>
        <v>0</v>
      </c>
      <c r="AG813" s="161">
        <f>IF(A26taxstdlife="n/a","n/a",IF(AG$3&gt;(A26taxstdlife+$E813),((Input!$M$168+Input!$M$134)*$M$7)-SUM($M813:AF813),((Input!$M$168+Input!$M$134)*$M$7)/A26taxstdlife))</f>
        <v>0</v>
      </c>
      <c r="AH813" s="161">
        <f>IF(A26taxstdlife="n/a","n/a",IF(AH$3&gt;(A26taxstdlife+$E813),((Input!$M$168+Input!$M$134)*$M$7)-SUM($M813:AG813),((Input!$M$168+Input!$M$134)*$M$7)/A26taxstdlife))</f>
        <v>0</v>
      </c>
      <c r="AI813" s="161">
        <f>IF(A26taxstdlife="n/a","n/a",IF(AI$3&gt;(A26taxstdlife+$E813),((Input!$M$168+Input!$M$134)*$M$7)-SUM($M813:AH813),((Input!$M$168+Input!$M$134)*$M$7)/A26taxstdlife))</f>
        <v>0</v>
      </c>
      <c r="AJ813" s="161">
        <f>IF(A26taxstdlife="n/a","n/a",IF(AJ$3&gt;(A26taxstdlife+$E813),((Input!$M$168+Input!$M$134)*$M$7)-SUM($M813:AI813),((Input!$M$168+Input!$M$134)*$M$7)/A26taxstdlife))</f>
        <v>0</v>
      </c>
      <c r="AK813" s="161">
        <f>IF(A26taxstdlife="n/a","n/a",IF(AK$3&gt;(A26taxstdlife+$E813),((Input!$M$168+Input!$M$134)*$M$7)-SUM($M813:AJ813),((Input!$M$168+Input!$M$134)*$M$7)/A26taxstdlife))</f>
        <v>0</v>
      </c>
      <c r="AL813" s="161">
        <f>IF(A26taxstdlife="n/a","n/a",IF(AL$3&gt;(A26taxstdlife+$E813),((Input!$M$168+Input!$M$134)*$M$7)-SUM($M813:AK813),((Input!$M$168+Input!$M$134)*$M$7)/A26taxstdlife))</f>
        <v>0</v>
      </c>
      <c r="AM813" s="161">
        <f>IF(A26taxstdlife="n/a","n/a",IF(AM$3&gt;(A26taxstdlife+$E813),((Input!$M$168+Input!$M$134)*$M$7)-SUM($M813:AL813),((Input!$M$168+Input!$M$134)*$M$7)/A26taxstdlife))</f>
        <v>0</v>
      </c>
      <c r="AN813" s="161">
        <f>IF(A26taxstdlife="n/a","n/a",IF(AN$3&gt;(A26taxstdlife+$E813),((Input!$M$168+Input!$M$134)*$M$7)-SUM($M813:AM813),((Input!$M$168+Input!$M$134)*$M$7)/A26taxstdlife))</f>
        <v>0</v>
      </c>
      <c r="AO813" s="161">
        <f>IF(A26taxstdlife="n/a","n/a",IF(AO$3&gt;(A26taxstdlife+$E813),((Input!$M$168+Input!$M$134)*$M$7)-SUM($M813:AN813),((Input!$M$168+Input!$M$134)*$M$7)/A26taxstdlife))</f>
        <v>0</v>
      </c>
      <c r="AP813" s="161">
        <f>IF(A26taxstdlife="n/a","n/a",IF(AP$3&gt;(A26taxstdlife+$E813),((Input!$M$168+Input!$M$134)*$M$7)-SUM($M813:AO813),((Input!$M$168+Input!$M$134)*$M$7)/A26taxstdlife))</f>
        <v>0</v>
      </c>
      <c r="AQ813" s="161">
        <f>IF(A26taxstdlife="n/a","n/a",IF(AQ$3&gt;(A26taxstdlife+$E813),((Input!$M$168+Input!$M$134)*$M$7)-SUM($M813:AP813),((Input!$M$168+Input!$M$134)*$M$7)/A26taxstdlife))</f>
        <v>0</v>
      </c>
      <c r="AR813" s="161">
        <f>IF(A26taxstdlife="n/a","n/a",IF(AR$3&gt;(A26taxstdlife+$E813),((Input!$M$168+Input!$M$134)*$M$7)-SUM($M813:AQ813),((Input!$M$168+Input!$M$134)*$M$7)/A26taxstdlife))</f>
        <v>0</v>
      </c>
      <c r="AS813" s="161">
        <f>IF(A26taxstdlife="n/a","n/a",IF(AS$3&gt;(A26taxstdlife+$E813),((Input!$M$168+Input!$M$134)*$M$7)-SUM($M813:AR813),((Input!$M$168+Input!$M$134)*$M$7)/A26taxstdlife))</f>
        <v>0</v>
      </c>
      <c r="AT813" s="161">
        <f>IF(A26taxstdlife="n/a","n/a",IF(AT$3&gt;(A26taxstdlife+$E813),((Input!$M$168+Input!$M$134)*$M$7)-SUM($M813:AS813),((Input!$M$168+Input!$M$134)*$M$7)/A26taxstdlife))</f>
        <v>0</v>
      </c>
      <c r="AU813" s="161">
        <f>IF(A26taxstdlife="n/a","n/a",IF(AU$3&gt;(A26taxstdlife+$E813),((Input!$M$168+Input!$M$134)*$M$7)-SUM($M813:AT813),((Input!$M$168+Input!$M$134)*$M$7)/A26taxstdlife))</f>
        <v>0</v>
      </c>
      <c r="AV813" s="161">
        <f>IF(A26taxstdlife="n/a","n/a",IF(AV$3&gt;(A26taxstdlife+$E813),((Input!$M$168+Input!$M$134)*$M$7)-SUM($M813:AU813),((Input!$M$168+Input!$M$134)*$M$7)/A26taxstdlife))</f>
        <v>0</v>
      </c>
      <c r="AW813" s="161">
        <f>IF(A26taxstdlife="n/a","n/a",IF(AW$3&gt;(A26taxstdlife+$E813),((Input!$M$168+Input!$M$134)*$M$7)-SUM($M813:AV813),((Input!$M$168+Input!$M$134)*$M$7)/A26taxstdlife))</f>
        <v>0</v>
      </c>
      <c r="AX813" s="161">
        <f>IF(A26taxstdlife="n/a","n/a",IF(AX$3&gt;(A26taxstdlife+$E813),((Input!$M$168+Input!$M$134)*$M$7)-SUM($M813:AW813),((Input!$M$168+Input!$M$134)*$M$7)/A26taxstdlife))</f>
        <v>0</v>
      </c>
      <c r="AY813" s="161">
        <f>IF(A26taxstdlife="n/a","n/a",IF(AY$3&gt;(A26taxstdlife+$E813),((Input!$M$168+Input!$M$134)*$M$7)-SUM($M813:AX813),((Input!$M$168+Input!$M$134)*$M$7)/A26taxstdlife))</f>
        <v>0</v>
      </c>
      <c r="AZ813" s="161">
        <f>IF(A26taxstdlife="n/a","n/a",IF(AZ$3&gt;(A26taxstdlife+$E813),((Input!$M$168+Input!$M$134)*$M$7)-SUM($M813:AY813),((Input!$M$168+Input!$M$134)*$M$7)/A26taxstdlife))</f>
        <v>0</v>
      </c>
      <c r="BA813" s="161">
        <f>IF(A26taxstdlife="n/a","n/a",IF(BA$3&gt;(A26taxstdlife+$E813),((Input!$M$168+Input!$M$134)*$M$7)-SUM($M813:AZ813),((Input!$M$168+Input!$M$134)*$M$7)/A26taxstdlife))</f>
        <v>0</v>
      </c>
      <c r="BB813" s="161">
        <f>IF(A26taxstdlife="n/a","n/a",IF(BB$3&gt;(A26taxstdlife+$E813),((Input!$M$168+Input!$M$134)*$M$7)-SUM($M813:BA813),((Input!$M$168+Input!$M$134)*$M$7)/A26taxstdlife))</f>
        <v>0</v>
      </c>
      <c r="BC813" s="161">
        <f>IF(A26taxstdlife="n/a","n/a",IF(BC$3&gt;(A26taxstdlife+$E813),((Input!$M$168+Input!$M$134)*$M$7)-SUM($M813:BB813),((Input!$M$168+Input!$M$134)*$M$7)/A26taxstdlife))</f>
        <v>0</v>
      </c>
      <c r="BD813" s="161">
        <f>IF(A26taxstdlife="n/a","n/a",IF(BD$3&gt;(A26taxstdlife+$E813),((Input!$M$168+Input!$M$134)*$M$7)-SUM($M813:BC813),((Input!$M$168+Input!$M$134)*$M$7)/A26taxstdlife))</f>
        <v>0</v>
      </c>
      <c r="BE813" s="161">
        <f>IF(A26taxstdlife="n/a","n/a",IF(BE$3&gt;(A26taxstdlife+$E813),((Input!$M$168+Input!$M$134)*$M$7)-SUM($M813:BD813),((Input!$M$168+Input!$M$134)*$M$7)/A26taxstdlife))</f>
        <v>0</v>
      </c>
      <c r="BF813" s="161">
        <f>IF(A26taxstdlife="n/a","n/a",IF(BF$3&gt;(A26taxstdlife+$E813),((Input!$M$168+Input!$M$134)*$M$7)-SUM($M813:BE813),((Input!$M$168+Input!$M$134)*$M$7)/A26taxstdlife))</f>
        <v>0</v>
      </c>
      <c r="BG813" s="161">
        <f>IF(A26taxstdlife="n/a","n/a",IF(BG$3&gt;(A26taxstdlife+$E813),((Input!$M$168+Input!$M$134)*$M$7)-SUM($M813:BF813),((Input!$M$168+Input!$M$134)*$M$7)/A26taxstdlife))</f>
        <v>0</v>
      </c>
      <c r="BH813" s="161">
        <f>IF(A26taxstdlife="n/a","n/a",IF(BH$3&gt;(A26taxstdlife+$E813),((Input!$M$168+Input!$M$134)*$M$7)-SUM($M813:BG813),((Input!$M$168+Input!$M$134)*$M$7)/A26taxstdlife))</f>
        <v>0</v>
      </c>
      <c r="BI813" s="161">
        <f>IF(A26taxstdlife="n/a","n/a",IF(BI$3&gt;(A26taxstdlife+$E813),((Input!$M$168+Input!$M$134)*$M$7)-SUM($M813:BH813),((Input!$M$168+Input!$M$134)*$M$7)/A26taxstdlife))</f>
        <v>0</v>
      </c>
      <c r="BJ813" s="19"/>
      <c r="BK813" s="19"/>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s="5" customFormat="1" hidden="1" outlineLevel="2" x14ac:dyDescent="0.2">
      <c r="A814" s="19"/>
      <c r="B814" s="19"/>
      <c r="C814" s="35"/>
      <c r="D814" s="469"/>
      <c r="E814" s="281">
        <v>8</v>
      </c>
      <c r="F814" s="37"/>
      <c r="G814" s="305"/>
      <c r="H814" s="307"/>
      <c r="I814" s="307"/>
      <c r="J814" s="307"/>
      <c r="K814" s="307"/>
      <c r="L814" s="307"/>
      <c r="M814" s="307"/>
      <c r="N814" s="306"/>
      <c r="O814" s="161">
        <f>IF(A26taxstdlife="n/a","n/a",IF(O$3&gt;(A26taxstdlife+$E814),((Input!$N$168+Input!$N$134)*$N$7)-SUM($N814:N814),((Input!$N$168+Input!$N$134)*$N$7)/A26taxstdlife))</f>
        <v>0</v>
      </c>
      <c r="P814" s="161">
        <f>IF(A26taxstdlife="n/a","n/a",IF(P$3&gt;(A26taxstdlife+$E814),((Input!$N$168+Input!$N$134)*$N$7)-SUM($N814:O814),((Input!$N$168+Input!$N$134)*$N$7)/A26taxstdlife))</f>
        <v>0</v>
      </c>
      <c r="Q814" s="161">
        <f>IF(A26taxstdlife="n/a","n/a",IF(Q$3&gt;(A26taxstdlife+$E814),((Input!$N$168+Input!$N$134)*$N$7)-SUM($N814:P814),((Input!$N$168+Input!$N$134)*$N$7)/A26taxstdlife))</f>
        <v>0</v>
      </c>
      <c r="R814" s="161">
        <f>IF(A26taxstdlife="n/a","n/a",IF(R$3&gt;(A26taxstdlife+$E814),((Input!$N$168+Input!$N$134)*$N$7)-SUM($N814:Q814),((Input!$N$168+Input!$N$134)*$N$7)/A26taxstdlife))</f>
        <v>0</v>
      </c>
      <c r="S814" s="161">
        <f>IF(A26taxstdlife="n/a","n/a",IF(S$3&gt;(A26taxstdlife+$E814),((Input!$N$168+Input!$N$134)*$N$7)-SUM($N814:R814),((Input!$N$168+Input!$N$134)*$N$7)/A26taxstdlife))</f>
        <v>0</v>
      </c>
      <c r="T814" s="161">
        <f>IF(A26taxstdlife="n/a","n/a",IF(T$3&gt;(A26taxstdlife+$E814),((Input!$N$168+Input!$N$134)*$N$7)-SUM($N814:S814),((Input!$N$168+Input!$N$134)*$N$7)/A26taxstdlife))</f>
        <v>0</v>
      </c>
      <c r="U814" s="161">
        <f>IF(A26taxstdlife="n/a","n/a",IF(U$3&gt;(A26taxstdlife+$E814),((Input!$N$168+Input!$N$134)*$N$7)-SUM($N814:T814),((Input!$N$168+Input!$N$134)*$N$7)/A26taxstdlife))</f>
        <v>0</v>
      </c>
      <c r="V814" s="161">
        <f>IF(A26taxstdlife="n/a","n/a",IF(V$3&gt;(A26taxstdlife+$E814),((Input!$N$168+Input!$N$134)*$N$7)-SUM($N814:U814),((Input!$N$168+Input!$N$134)*$N$7)/A26taxstdlife))</f>
        <v>0</v>
      </c>
      <c r="W814" s="161">
        <f>IF(A26taxstdlife="n/a","n/a",IF(W$3&gt;(A26taxstdlife+$E814),((Input!$N$168+Input!$N$134)*$N$7)-SUM($N814:V814),((Input!$N$168+Input!$N$134)*$N$7)/A26taxstdlife))</f>
        <v>0</v>
      </c>
      <c r="X814" s="161">
        <f>IF(A26taxstdlife="n/a","n/a",IF(X$3&gt;(A26taxstdlife+$E814),((Input!$N$168+Input!$N$134)*$N$7)-SUM($N814:W814),((Input!$N$168+Input!$N$134)*$N$7)/A26taxstdlife))</f>
        <v>0</v>
      </c>
      <c r="Y814" s="161">
        <f>IF(A26taxstdlife="n/a","n/a",IF(Y$3&gt;(A26taxstdlife+$E814),((Input!$N$168+Input!$N$134)*$N$7)-SUM($N814:X814),((Input!$N$168+Input!$N$134)*$N$7)/A26taxstdlife))</f>
        <v>0</v>
      </c>
      <c r="Z814" s="161">
        <f>IF(A26taxstdlife="n/a","n/a",IF(Z$3&gt;(A26taxstdlife+$E814),((Input!$N$168+Input!$N$134)*$N$7)-SUM($N814:Y814),((Input!$N$168+Input!$N$134)*$N$7)/A26taxstdlife))</f>
        <v>0</v>
      </c>
      <c r="AA814" s="161">
        <f>IF(A26taxstdlife="n/a","n/a",IF(AA$3&gt;(A26taxstdlife+$E814),((Input!$N$168+Input!$N$134)*$N$7)-SUM($N814:Z814),((Input!$N$168+Input!$N$134)*$N$7)/A26taxstdlife))</f>
        <v>0</v>
      </c>
      <c r="AB814" s="161">
        <f>IF(A26taxstdlife="n/a","n/a",IF(AB$3&gt;(A26taxstdlife+$E814),((Input!$N$168+Input!$N$134)*$N$7)-SUM($N814:AA814),((Input!$N$168+Input!$N$134)*$N$7)/A26taxstdlife))</f>
        <v>0</v>
      </c>
      <c r="AC814" s="161">
        <f>IF(A26taxstdlife="n/a","n/a",IF(AC$3&gt;(A26taxstdlife+$E814),((Input!$N$168+Input!$N$134)*$N$7)-SUM($N814:AB814),((Input!$N$168+Input!$N$134)*$N$7)/A26taxstdlife))</f>
        <v>0</v>
      </c>
      <c r="AD814" s="161">
        <f>IF(A26taxstdlife="n/a","n/a",IF(AD$3&gt;(A26taxstdlife+$E814),((Input!$N$168+Input!$N$134)*$N$7)-SUM($N814:AC814),((Input!$N$168+Input!$N$134)*$N$7)/A26taxstdlife))</f>
        <v>0</v>
      </c>
      <c r="AE814" s="161">
        <f>IF(A26taxstdlife="n/a","n/a",IF(AE$3&gt;(A26taxstdlife+$E814),((Input!$N$168+Input!$N$134)*$N$7)-SUM($N814:AD814),((Input!$N$168+Input!$N$134)*$N$7)/A26taxstdlife))</f>
        <v>0</v>
      </c>
      <c r="AF814" s="161">
        <f>IF(A26taxstdlife="n/a","n/a",IF(AF$3&gt;(A26taxstdlife+$E814),((Input!$N$168+Input!$N$134)*$N$7)-SUM($N814:AE814),((Input!$N$168+Input!$N$134)*$N$7)/A26taxstdlife))</f>
        <v>0</v>
      </c>
      <c r="AG814" s="161">
        <f>IF(A26taxstdlife="n/a","n/a",IF(AG$3&gt;(A26taxstdlife+$E814),((Input!$N$168+Input!$N$134)*$N$7)-SUM($N814:AF814),((Input!$N$168+Input!$N$134)*$N$7)/A26taxstdlife))</f>
        <v>0</v>
      </c>
      <c r="AH814" s="161">
        <f>IF(A26taxstdlife="n/a","n/a",IF(AH$3&gt;(A26taxstdlife+$E814),((Input!$N$168+Input!$N$134)*$N$7)-SUM($N814:AG814),((Input!$N$168+Input!$N$134)*$N$7)/A26taxstdlife))</f>
        <v>0</v>
      </c>
      <c r="AI814" s="161">
        <f>IF(A26taxstdlife="n/a","n/a",IF(AI$3&gt;(A26taxstdlife+$E814),((Input!$N$168+Input!$N$134)*$N$7)-SUM($N814:AH814),((Input!$N$168+Input!$N$134)*$N$7)/A26taxstdlife))</f>
        <v>0</v>
      </c>
      <c r="AJ814" s="161">
        <f>IF(A26taxstdlife="n/a","n/a",IF(AJ$3&gt;(A26taxstdlife+$E814),((Input!$N$168+Input!$N$134)*$N$7)-SUM($N814:AI814),((Input!$N$168+Input!$N$134)*$N$7)/A26taxstdlife))</f>
        <v>0</v>
      </c>
      <c r="AK814" s="161">
        <f>IF(A26taxstdlife="n/a","n/a",IF(AK$3&gt;(A26taxstdlife+$E814),((Input!$N$168+Input!$N$134)*$N$7)-SUM($N814:AJ814),((Input!$N$168+Input!$N$134)*$N$7)/A26taxstdlife))</f>
        <v>0</v>
      </c>
      <c r="AL814" s="161">
        <f>IF(A26taxstdlife="n/a","n/a",IF(AL$3&gt;(A26taxstdlife+$E814),((Input!$N$168+Input!$N$134)*$N$7)-SUM($N814:AK814),((Input!$N$168+Input!$N$134)*$N$7)/A26taxstdlife))</f>
        <v>0</v>
      </c>
      <c r="AM814" s="161">
        <f>IF(A26taxstdlife="n/a","n/a",IF(AM$3&gt;(A26taxstdlife+$E814),((Input!$N$168+Input!$N$134)*$N$7)-SUM($N814:AL814),((Input!$N$168+Input!$N$134)*$N$7)/A26taxstdlife))</f>
        <v>0</v>
      </c>
      <c r="AN814" s="161">
        <f>IF(A26taxstdlife="n/a","n/a",IF(AN$3&gt;(A26taxstdlife+$E814),((Input!$N$168+Input!$N$134)*$N$7)-SUM($N814:AM814),((Input!$N$168+Input!$N$134)*$N$7)/A26taxstdlife))</f>
        <v>0</v>
      </c>
      <c r="AO814" s="161">
        <f>IF(A26taxstdlife="n/a","n/a",IF(AO$3&gt;(A26taxstdlife+$E814),((Input!$N$168+Input!$N$134)*$N$7)-SUM($N814:AN814),((Input!$N$168+Input!$N$134)*$N$7)/A26taxstdlife))</f>
        <v>0</v>
      </c>
      <c r="AP814" s="161">
        <f>IF(A26taxstdlife="n/a","n/a",IF(AP$3&gt;(A26taxstdlife+$E814),((Input!$N$168+Input!$N$134)*$N$7)-SUM($N814:AO814),((Input!$N$168+Input!$N$134)*$N$7)/A26taxstdlife))</f>
        <v>0</v>
      </c>
      <c r="AQ814" s="161">
        <f>IF(A26taxstdlife="n/a","n/a",IF(AQ$3&gt;(A26taxstdlife+$E814),((Input!$N$168+Input!$N$134)*$N$7)-SUM($N814:AP814),((Input!$N$168+Input!$N$134)*$N$7)/A26taxstdlife))</f>
        <v>0</v>
      </c>
      <c r="AR814" s="161">
        <f>IF(A26taxstdlife="n/a","n/a",IF(AR$3&gt;(A26taxstdlife+$E814),((Input!$N$168+Input!$N$134)*$N$7)-SUM($N814:AQ814),((Input!$N$168+Input!$N$134)*$N$7)/A26taxstdlife))</f>
        <v>0</v>
      </c>
      <c r="AS814" s="161">
        <f>IF(A26taxstdlife="n/a","n/a",IF(AS$3&gt;(A26taxstdlife+$E814),((Input!$N$168+Input!$N$134)*$N$7)-SUM($N814:AR814),((Input!$N$168+Input!$N$134)*$N$7)/A26taxstdlife))</f>
        <v>0</v>
      </c>
      <c r="AT814" s="161">
        <f>IF(A26taxstdlife="n/a","n/a",IF(AT$3&gt;(A26taxstdlife+$E814),((Input!$N$168+Input!$N$134)*$N$7)-SUM($N814:AS814),((Input!$N$168+Input!$N$134)*$N$7)/A26taxstdlife))</f>
        <v>0</v>
      </c>
      <c r="AU814" s="161">
        <f>IF(A26taxstdlife="n/a","n/a",IF(AU$3&gt;(A26taxstdlife+$E814),((Input!$N$168+Input!$N$134)*$N$7)-SUM($N814:AT814),((Input!$N$168+Input!$N$134)*$N$7)/A26taxstdlife))</f>
        <v>0</v>
      </c>
      <c r="AV814" s="161">
        <f>IF(A26taxstdlife="n/a","n/a",IF(AV$3&gt;(A26taxstdlife+$E814),((Input!$N$168+Input!$N$134)*$N$7)-SUM($N814:AU814),((Input!$N$168+Input!$N$134)*$N$7)/A26taxstdlife))</f>
        <v>0</v>
      </c>
      <c r="AW814" s="161">
        <f>IF(A26taxstdlife="n/a","n/a",IF(AW$3&gt;(A26taxstdlife+$E814),((Input!$N$168+Input!$N$134)*$N$7)-SUM($N814:AV814),((Input!$N$168+Input!$N$134)*$N$7)/A26taxstdlife))</f>
        <v>0</v>
      </c>
      <c r="AX814" s="161">
        <f>IF(A26taxstdlife="n/a","n/a",IF(AX$3&gt;(A26taxstdlife+$E814),((Input!$N$168+Input!$N$134)*$N$7)-SUM($N814:AW814),((Input!$N$168+Input!$N$134)*$N$7)/A26taxstdlife))</f>
        <v>0</v>
      </c>
      <c r="AY814" s="161">
        <f>IF(A26taxstdlife="n/a","n/a",IF(AY$3&gt;(A26taxstdlife+$E814),((Input!$N$168+Input!$N$134)*$N$7)-SUM($N814:AX814),((Input!$N$168+Input!$N$134)*$N$7)/A26taxstdlife))</f>
        <v>0</v>
      </c>
      <c r="AZ814" s="161">
        <f>IF(A26taxstdlife="n/a","n/a",IF(AZ$3&gt;(A26taxstdlife+$E814),((Input!$N$168+Input!$N$134)*$N$7)-SUM($N814:AY814),((Input!$N$168+Input!$N$134)*$N$7)/A26taxstdlife))</f>
        <v>0</v>
      </c>
      <c r="BA814" s="161">
        <f>IF(A26taxstdlife="n/a","n/a",IF(BA$3&gt;(A26taxstdlife+$E814),((Input!$N$168+Input!$N$134)*$N$7)-SUM($N814:AZ814),((Input!$N$168+Input!$N$134)*$N$7)/A26taxstdlife))</f>
        <v>0</v>
      </c>
      <c r="BB814" s="161">
        <f>IF(A26taxstdlife="n/a","n/a",IF(BB$3&gt;(A26taxstdlife+$E814),((Input!$N$168+Input!$N$134)*$N$7)-SUM($N814:BA814),((Input!$N$168+Input!$N$134)*$N$7)/A26taxstdlife))</f>
        <v>0</v>
      </c>
      <c r="BC814" s="161">
        <f>IF(A26taxstdlife="n/a","n/a",IF(BC$3&gt;(A26taxstdlife+$E814),((Input!$N$168+Input!$N$134)*$N$7)-SUM($N814:BB814),((Input!$N$168+Input!$N$134)*$N$7)/A26taxstdlife))</f>
        <v>0</v>
      </c>
      <c r="BD814" s="161">
        <f>IF(A26taxstdlife="n/a","n/a",IF(BD$3&gt;(A26taxstdlife+$E814),((Input!$N$168+Input!$N$134)*$N$7)-SUM($N814:BC814),((Input!$N$168+Input!$N$134)*$N$7)/A26taxstdlife))</f>
        <v>0</v>
      </c>
      <c r="BE814" s="161">
        <f>IF(A26taxstdlife="n/a","n/a",IF(BE$3&gt;(A26taxstdlife+$E814),((Input!$N$168+Input!$N$134)*$N$7)-SUM($N814:BD814),((Input!$N$168+Input!$N$134)*$N$7)/A26taxstdlife))</f>
        <v>0</v>
      </c>
      <c r="BF814" s="161">
        <f>IF(A26taxstdlife="n/a","n/a",IF(BF$3&gt;(A26taxstdlife+$E814),((Input!$N$168+Input!$N$134)*$N$7)-SUM($N814:BE814),((Input!$N$168+Input!$N$134)*$N$7)/A26taxstdlife))</f>
        <v>0</v>
      </c>
      <c r="BG814" s="161">
        <f>IF(A26taxstdlife="n/a","n/a",IF(BG$3&gt;(A26taxstdlife+$E814),((Input!$N$168+Input!$N$134)*$N$7)-SUM($N814:BF814),((Input!$N$168+Input!$N$134)*$N$7)/A26taxstdlife))</f>
        <v>0</v>
      </c>
      <c r="BH814" s="161">
        <f>IF(A26taxstdlife="n/a","n/a",IF(BH$3&gt;(A26taxstdlife+$E814),((Input!$N$168+Input!$N$134)*$N$7)-SUM($N814:BG814),((Input!$N$168+Input!$N$134)*$N$7)/A26taxstdlife))</f>
        <v>0</v>
      </c>
      <c r="BI814" s="161">
        <f>IF(A26taxstdlife="n/a","n/a",IF(BI$3&gt;(A26taxstdlife+$E814),((Input!$N$168+Input!$N$134)*$N$7)-SUM($N814:BH814),((Input!$N$168+Input!$N$134)*$N$7)/A26taxstdlife))</f>
        <v>0</v>
      </c>
      <c r="BJ814" s="19"/>
      <c r="BK814" s="19"/>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s="5" customFormat="1" hidden="1" outlineLevel="2" x14ac:dyDescent="0.2">
      <c r="A815" s="19"/>
      <c r="B815" s="19"/>
      <c r="C815" s="35"/>
      <c r="D815" s="469"/>
      <c r="E815" s="281">
        <v>9</v>
      </c>
      <c r="F815" s="37"/>
      <c r="G815" s="305"/>
      <c r="H815" s="307"/>
      <c r="I815" s="307"/>
      <c r="J815" s="307"/>
      <c r="K815" s="307"/>
      <c r="L815" s="307"/>
      <c r="M815" s="307"/>
      <c r="N815" s="307"/>
      <c r="O815" s="306"/>
      <c r="P815" s="161">
        <f>IF(A26taxstdlife="n/a","n/a",IF(P$3&gt;(A26taxstdlife+$E815),((Input!$O$168+Input!$O$134)*$O$7)-SUM($O815:O815),((Input!$O$168+Input!$O$134)*$O$7)/A26taxstdlife))</f>
        <v>0</v>
      </c>
      <c r="Q815" s="161">
        <f>IF(A26taxstdlife="n/a","n/a",IF(Q$3&gt;(A26taxstdlife+$E815),((Input!$O$168+Input!$O$134)*$O$7)-SUM($O815:P815),((Input!$O$168+Input!$O$134)*$O$7)/A26taxstdlife))</f>
        <v>0</v>
      </c>
      <c r="R815" s="161">
        <f>IF(A26taxstdlife="n/a","n/a",IF(R$3&gt;(A26taxstdlife+$E815),((Input!$O$168+Input!$O$134)*$O$7)-SUM($O815:Q815),((Input!$O$168+Input!$O$134)*$O$7)/A26taxstdlife))</f>
        <v>0</v>
      </c>
      <c r="S815" s="161">
        <f>IF(A26taxstdlife="n/a","n/a",IF(S$3&gt;(A26taxstdlife+$E815),((Input!$O$168+Input!$O$134)*$O$7)-SUM($O815:R815),((Input!$O$168+Input!$O$134)*$O$7)/A26taxstdlife))</f>
        <v>0</v>
      </c>
      <c r="T815" s="161">
        <f>IF(A26taxstdlife="n/a","n/a",IF(T$3&gt;(A26taxstdlife+$E815),((Input!$O$168+Input!$O$134)*$O$7)-SUM($O815:S815),((Input!$O$168+Input!$O$134)*$O$7)/A26taxstdlife))</f>
        <v>0</v>
      </c>
      <c r="U815" s="161">
        <f>IF(A26taxstdlife="n/a","n/a",IF(U$3&gt;(A26taxstdlife+$E815),((Input!$O$168+Input!$O$134)*$O$7)-SUM($O815:T815),((Input!$O$168+Input!$O$134)*$O$7)/A26taxstdlife))</f>
        <v>0</v>
      </c>
      <c r="V815" s="161">
        <f>IF(A26taxstdlife="n/a","n/a",IF(V$3&gt;(A26taxstdlife+$E815),((Input!$O$168+Input!$O$134)*$O$7)-SUM($O815:U815),((Input!$O$168+Input!$O$134)*$O$7)/A26taxstdlife))</f>
        <v>0</v>
      </c>
      <c r="W815" s="161">
        <f>IF(A26taxstdlife="n/a","n/a",IF(W$3&gt;(A26taxstdlife+$E815),((Input!$O$168+Input!$O$134)*$O$7)-SUM($O815:V815),((Input!$O$168+Input!$O$134)*$O$7)/A26taxstdlife))</f>
        <v>0</v>
      </c>
      <c r="X815" s="161">
        <f>IF(A26taxstdlife="n/a","n/a",IF(X$3&gt;(A26taxstdlife+$E815),((Input!$O$168+Input!$O$134)*$O$7)-SUM($O815:W815),((Input!$O$168+Input!$O$134)*$O$7)/A26taxstdlife))</f>
        <v>0</v>
      </c>
      <c r="Y815" s="161">
        <f>IF(A26taxstdlife="n/a","n/a",IF(Y$3&gt;(A26taxstdlife+$E815),((Input!$O$168+Input!$O$134)*$O$7)-SUM($O815:X815),((Input!$O$168+Input!$O$134)*$O$7)/A26taxstdlife))</f>
        <v>0</v>
      </c>
      <c r="Z815" s="161">
        <f>IF(A26taxstdlife="n/a","n/a",IF(Z$3&gt;(A26taxstdlife+$E815),((Input!$O$168+Input!$O$134)*$O$7)-SUM($O815:Y815),((Input!$O$168+Input!$O$134)*$O$7)/A26taxstdlife))</f>
        <v>0</v>
      </c>
      <c r="AA815" s="161">
        <f>IF(A26taxstdlife="n/a","n/a",IF(AA$3&gt;(A26taxstdlife+$E815),((Input!$O$168+Input!$O$134)*$O$7)-SUM($O815:Z815),((Input!$O$168+Input!$O$134)*$O$7)/A26taxstdlife))</f>
        <v>0</v>
      </c>
      <c r="AB815" s="161">
        <f>IF(A26taxstdlife="n/a","n/a",IF(AB$3&gt;(A26taxstdlife+$E815),((Input!$O$168+Input!$O$134)*$O$7)-SUM($O815:AA815),((Input!$O$168+Input!$O$134)*$O$7)/A26taxstdlife))</f>
        <v>0</v>
      </c>
      <c r="AC815" s="161">
        <f>IF(A26taxstdlife="n/a","n/a",IF(AC$3&gt;(A26taxstdlife+$E815),((Input!$O$168+Input!$O$134)*$O$7)-SUM($O815:AB815),((Input!$O$168+Input!$O$134)*$O$7)/A26taxstdlife))</f>
        <v>0</v>
      </c>
      <c r="AD815" s="161">
        <f>IF(A26taxstdlife="n/a","n/a",IF(AD$3&gt;(A26taxstdlife+$E815),((Input!$O$168+Input!$O$134)*$O$7)-SUM($O815:AC815),((Input!$O$168+Input!$O$134)*$O$7)/A26taxstdlife))</f>
        <v>0</v>
      </c>
      <c r="AE815" s="161">
        <f>IF(A26taxstdlife="n/a","n/a",IF(AE$3&gt;(A26taxstdlife+$E815),((Input!$O$168+Input!$O$134)*$O$7)-SUM($O815:AD815),((Input!$O$168+Input!$O$134)*$O$7)/A26taxstdlife))</f>
        <v>0</v>
      </c>
      <c r="AF815" s="161">
        <f>IF(A26taxstdlife="n/a","n/a",IF(AF$3&gt;(A26taxstdlife+$E815),((Input!$O$168+Input!$O$134)*$O$7)-SUM($O815:AE815),((Input!$O$168+Input!$O$134)*$O$7)/A26taxstdlife))</f>
        <v>0</v>
      </c>
      <c r="AG815" s="161">
        <f>IF(A26taxstdlife="n/a","n/a",IF(AG$3&gt;(A26taxstdlife+$E815),((Input!$O$168+Input!$O$134)*$O$7)-SUM($O815:AF815),((Input!$O$168+Input!$O$134)*$O$7)/A26taxstdlife))</f>
        <v>0</v>
      </c>
      <c r="AH815" s="161">
        <f>IF(A26taxstdlife="n/a","n/a",IF(AH$3&gt;(A26taxstdlife+$E815),((Input!$O$168+Input!$O$134)*$O$7)-SUM($O815:AG815),((Input!$O$168+Input!$O$134)*$O$7)/A26taxstdlife))</f>
        <v>0</v>
      </c>
      <c r="AI815" s="161">
        <f>IF(A26taxstdlife="n/a","n/a",IF(AI$3&gt;(A26taxstdlife+$E815),((Input!$O$168+Input!$O$134)*$O$7)-SUM($O815:AH815),((Input!$O$168+Input!$O$134)*$O$7)/A26taxstdlife))</f>
        <v>0</v>
      </c>
      <c r="AJ815" s="161">
        <f>IF(A26taxstdlife="n/a","n/a",IF(AJ$3&gt;(A26taxstdlife+$E815),((Input!$O$168+Input!$O$134)*$O$7)-SUM($O815:AI815),((Input!$O$168+Input!$O$134)*$O$7)/A26taxstdlife))</f>
        <v>0</v>
      </c>
      <c r="AK815" s="161">
        <f>IF(A26taxstdlife="n/a","n/a",IF(AK$3&gt;(A26taxstdlife+$E815),((Input!$O$168+Input!$O$134)*$O$7)-SUM($O815:AJ815),((Input!$O$168+Input!$O$134)*$O$7)/A26taxstdlife))</f>
        <v>0</v>
      </c>
      <c r="AL815" s="161">
        <f>IF(A26taxstdlife="n/a","n/a",IF(AL$3&gt;(A26taxstdlife+$E815),((Input!$O$168+Input!$O$134)*$O$7)-SUM($O815:AK815),((Input!$O$168+Input!$O$134)*$O$7)/A26taxstdlife))</f>
        <v>0</v>
      </c>
      <c r="AM815" s="161">
        <f>IF(A26taxstdlife="n/a","n/a",IF(AM$3&gt;(A26taxstdlife+$E815),((Input!$O$168+Input!$O$134)*$O$7)-SUM($O815:AL815),((Input!$O$168+Input!$O$134)*$O$7)/A26taxstdlife))</f>
        <v>0</v>
      </c>
      <c r="AN815" s="161">
        <f>IF(A26taxstdlife="n/a","n/a",IF(AN$3&gt;(A26taxstdlife+$E815),((Input!$O$168+Input!$O$134)*$O$7)-SUM($O815:AM815),((Input!$O$168+Input!$O$134)*$O$7)/A26taxstdlife))</f>
        <v>0</v>
      </c>
      <c r="AO815" s="161">
        <f>IF(A26taxstdlife="n/a","n/a",IF(AO$3&gt;(A26taxstdlife+$E815),((Input!$O$168+Input!$O$134)*$O$7)-SUM($O815:AN815),((Input!$O$168+Input!$O$134)*$O$7)/A26taxstdlife))</f>
        <v>0</v>
      </c>
      <c r="AP815" s="161">
        <f>IF(A26taxstdlife="n/a","n/a",IF(AP$3&gt;(A26taxstdlife+$E815),((Input!$O$168+Input!$O$134)*$O$7)-SUM($O815:AO815),((Input!$O$168+Input!$O$134)*$O$7)/A26taxstdlife))</f>
        <v>0</v>
      </c>
      <c r="AQ815" s="161">
        <f>IF(A26taxstdlife="n/a","n/a",IF(AQ$3&gt;(A26taxstdlife+$E815),((Input!$O$168+Input!$O$134)*$O$7)-SUM($O815:AP815),((Input!$O$168+Input!$O$134)*$O$7)/A26taxstdlife))</f>
        <v>0</v>
      </c>
      <c r="AR815" s="161">
        <f>IF(A26taxstdlife="n/a","n/a",IF(AR$3&gt;(A26taxstdlife+$E815),((Input!$O$168+Input!$O$134)*$O$7)-SUM($O815:AQ815),((Input!$O$168+Input!$O$134)*$O$7)/A26taxstdlife))</f>
        <v>0</v>
      </c>
      <c r="AS815" s="161">
        <f>IF(A26taxstdlife="n/a","n/a",IF(AS$3&gt;(A26taxstdlife+$E815),((Input!$O$168+Input!$O$134)*$O$7)-SUM($O815:AR815),((Input!$O$168+Input!$O$134)*$O$7)/A26taxstdlife))</f>
        <v>0</v>
      </c>
      <c r="AT815" s="161">
        <f>IF(A26taxstdlife="n/a","n/a",IF(AT$3&gt;(A26taxstdlife+$E815),((Input!$O$168+Input!$O$134)*$O$7)-SUM($O815:AS815),((Input!$O$168+Input!$O$134)*$O$7)/A26taxstdlife))</f>
        <v>0</v>
      </c>
      <c r="AU815" s="161">
        <f>IF(A26taxstdlife="n/a","n/a",IF(AU$3&gt;(A26taxstdlife+$E815),((Input!$O$168+Input!$O$134)*$O$7)-SUM($O815:AT815),((Input!$O$168+Input!$O$134)*$O$7)/A26taxstdlife))</f>
        <v>0</v>
      </c>
      <c r="AV815" s="161">
        <f>IF(A26taxstdlife="n/a","n/a",IF(AV$3&gt;(A26taxstdlife+$E815),((Input!$O$168+Input!$O$134)*$O$7)-SUM($O815:AU815),((Input!$O$168+Input!$O$134)*$O$7)/A26taxstdlife))</f>
        <v>0</v>
      </c>
      <c r="AW815" s="161">
        <f>IF(A26taxstdlife="n/a","n/a",IF(AW$3&gt;(A26taxstdlife+$E815),((Input!$O$168+Input!$O$134)*$O$7)-SUM($O815:AV815),((Input!$O$168+Input!$O$134)*$O$7)/A26taxstdlife))</f>
        <v>0</v>
      </c>
      <c r="AX815" s="161">
        <f>IF(A26taxstdlife="n/a","n/a",IF(AX$3&gt;(A26taxstdlife+$E815),((Input!$O$168+Input!$O$134)*$O$7)-SUM($O815:AW815),((Input!$O$168+Input!$O$134)*$O$7)/A26taxstdlife))</f>
        <v>0</v>
      </c>
      <c r="AY815" s="161">
        <f>IF(A26taxstdlife="n/a","n/a",IF(AY$3&gt;(A26taxstdlife+$E815),((Input!$O$168+Input!$O$134)*$O$7)-SUM($O815:AX815),((Input!$O$168+Input!$O$134)*$O$7)/A26taxstdlife))</f>
        <v>0</v>
      </c>
      <c r="AZ815" s="161">
        <f>IF(A26taxstdlife="n/a","n/a",IF(AZ$3&gt;(A26taxstdlife+$E815),((Input!$O$168+Input!$O$134)*$O$7)-SUM($O815:AY815),((Input!$O$168+Input!$O$134)*$O$7)/A26taxstdlife))</f>
        <v>0</v>
      </c>
      <c r="BA815" s="161">
        <f>IF(A26taxstdlife="n/a","n/a",IF(BA$3&gt;(A26taxstdlife+$E815),((Input!$O$168+Input!$O$134)*$O$7)-SUM($O815:AZ815),((Input!$O$168+Input!$O$134)*$O$7)/A26taxstdlife))</f>
        <v>0</v>
      </c>
      <c r="BB815" s="161">
        <f>IF(A26taxstdlife="n/a","n/a",IF(BB$3&gt;(A26taxstdlife+$E815),((Input!$O$168+Input!$O$134)*$O$7)-SUM($O815:BA815),((Input!$O$168+Input!$O$134)*$O$7)/A26taxstdlife))</f>
        <v>0</v>
      </c>
      <c r="BC815" s="161">
        <f>IF(A26taxstdlife="n/a","n/a",IF(BC$3&gt;(A26taxstdlife+$E815),((Input!$O$168+Input!$O$134)*$O$7)-SUM($O815:BB815),((Input!$O$168+Input!$O$134)*$O$7)/A26taxstdlife))</f>
        <v>0</v>
      </c>
      <c r="BD815" s="161">
        <f>IF(A26taxstdlife="n/a","n/a",IF(BD$3&gt;(A26taxstdlife+$E815),((Input!$O$168+Input!$O$134)*$O$7)-SUM($O815:BC815),((Input!$O$168+Input!$O$134)*$O$7)/A26taxstdlife))</f>
        <v>0</v>
      </c>
      <c r="BE815" s="161">
        <f>IF(A26taxstdlife="n/a","n/a",IF(BE$3&gt;(A26taxstdlife+$E815),((Input!$O$168+Input!$O$134)*$O$7)-SUM($O815:BD815),((Input!$O$168+Input!$O$134)*$O$7)/A26taxstdlife))</f>
        <v>0</v>
      </c>
      <c r="BF815" s="161">
        <f>IF(A26taxstdlife="n/a","n/a",IF(BF$3&gt;(A26taxstdlife+$E815),((Input!$O$168+Input!$O$134)*$O$7)-SUM($O815:BE815),((Input!$O$168+Input!$O$134)*$O$7)/A26taxstdlife))</f>
        <v>0</v>
      </c>
      <c r="BG815" s="161">
        <f>IF(A26taxstdlife="n/a","n/a",IF(BG$3&gt;(A26taxstdlife+$E815),((Input!$O$168+Input!$O$134)*$O$7)-SUM($O815:BF815),((Input!$O$168+Input!$O$134)*$O$7)/A26taxstdlife))</f>
        <v>0</v>
      </c>
      <c r="BH815" s="161">
        <f>IF(A26taxstdlife="n/a","n/a",IF(BH$3&gt;(A26taxstdlife+$E815),((Input!$O$168+Input!$O$134)*$O$7)-SUM($O815:BG815),((Input!$O$168+Input!$O$134)*$O$7)/A26taxstdlife))</f>
        <v>0</v>
      </c>
      <c r="BI815" s="161">
        <f>IF(A26taxstdlife="n/a","n/a",IF(BI$3&gt;(A26taxstdlife+$E815),((Input!$O$168+Input!$O$134)*$O$7)-SUM($O815:BH815),((Input!$O$168+Input!$O$134)*$O$7)/A26taxstdlife))</f>
        <v>0</v>
      </c>
      <c r="BJ815" s="19"/>
      <c r="BK815" s="19"/>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s="5" customFormat="1" hidden="1" outlineLevel="2" x14ac:dyDescent="0.2">
      <c r="A816" s="19"/>
      <c r="B816" s="19"/>
      <c r="C816" s="35"/>
      <c r="D816" s="469"/>
      <c r="E816" s="282">
        <v>10</v>
      </c>
      <c r="F816" s="37"/>
      <c r="G816" s="305"/>
      <c r="H816" s="307"/>
      <c r="I816" s="307"/>
      <c r="J816" s="307"/>
      <c r="K816" s="307"/>
      <c r="L816" s="307"/>
      <c r="M816" s="307"/>
      <c r="N816" s="307"/>
      <c r="O816" s="307"/>
      <c r="P816" s="306"/>
      <c r="Q816" s="161">
        <f>IF(A26taxstdlife="n/a","n/a",IF(Q$3&gt;(A26taxstdlife+$E816),((Input!$P$168+Input!$P$134)*$P$7)-SUM($P816:P816),((Input!$P$168+Input!$P$134)*$P$7)/A26taxstdlife))</f>
        <v>0</v>
      </c>
      <c r="R816" s="161">
        <f>IF(A26taxstdlife="n/a","n/a",IF(R$3&gt;(A26taxstdlife+$E816),((Input!$P$168+Input!$P$134)*$P$7)-SUM($P816:Q816),((Input!$P$168+Input!$P$134)*$P$7)/A26taxstdlife))</f>
        <v>0</v>
      </c>
      <c r="S816" s="161">
        <f>IF(A26taxstdlife="n/a","n/a",IF(S$3&gt;(A26taxstdlife+$E816),((Input!$P$168+Input!$P$134)*$P$7)-SUM($P816:R816),((Input!$P$168+Input!$P$134)*$P$7)/A26taxstdlife))</f>
        <v>0</v>
      </c>
      <c r="T816" s="161">
        <f>IF(A26taxstdlife="n/a","n/a",IF(T$3&gt;(A26taxstdlife+$E816),((Input!$P$168+Input!$P$134)*$P$7)-SUM($P816:S816),((Input!$P$168+Input!$P$134)*$P$7)/A26taxstdlife))</f>
        <v>0</v>
      </c>
      <c r="U816" s="161">
        <f>IF(A26taxstdlife="n/a","n/a",IF(U$3&gt;(A26taxstdlife+$E816),((Input!$P$168+Input!$P$134)*$P$7)-SUM($P816:T816),((Input!$P$168+Input!$P$134)*$P$7)/A26taxstdlife))</f>
        <v>0</v>
      </c>
      <c r="V816" s="161">
        <f>IF(A26taxstdlife="n/a","n/a",IF(V$3&gt;(A26taxstdlife+$E816),((Input!$P$168+Input!$P$134)*$P$7)-SUM($P816:U816),((Input!$P$168+Input!$P$134)*$P$7)/A26taxstdlife))</f>
        <v>0</v>
      </c>
      <c r="W816" s="161">
        <f>IF(A26taxstdlife="n/a","n/a",IF(W$3&gt;(A26taxstdlife+$E816),((Input!$P$168+Input!$P$134)*$P$7)-SUM($P816:V816),((Input!$P$168+Input!$P$134)*$P$7)/A26taxstdlife))</f>
        <v>0</v>
      </c>
      <c r="X816" s="161">
        <f>IF(A26taxstdlife="n/a","n/a",IF(X$3&gt;(A26taxstdlife+$E816),((Input!$P$168+Input!$P$134)*$P$7)-SUM($P816:W816),((Input!$P$168+Input!$P$134)*$P$7)/A26taxstdlife))</f>
        <v>0</v>
      </c>
      <c r="Y816" s="161">
        <f>IF(A26taxstdlife="n/a","n/a",IF(Y$3&gt;(A26taxstdlife+$E816),((Input!$P$168+Input!$P$134)*$P$7)-SUM($P816:X816),((Input!$P$168+Input!$P$134)*$P$7)/A26taxstdlife))</f>
        <v>0</v>
      </c>
      <c r="Z816" s="161">
        <f>IF(A26taxstdlife="n/a","n/a",IF(Z$3&gt;(A26taxstdlife+$E816),((Input!$P$168+Input!$P$134)*$P$7)-SUM($P816:Y816),((Input!$P$168+Input!$P$134)*$P$7)/A26taxstdlife))</f>
        <v>0</v>
      </c>
      <c r="AA816" s="161">
        <f>IF(A26taxstdlife="n/a","n/a",IF(AA$3&gt;(A26taxstdlife+$E816),((Input!$P$168+Input!$P$134)*$P$7)-SUM($P816:Z816),((Input!$P$168+Input!$P$134)*$P$7)/A26taxstdlife))</f>
        <v>0</v>
      </c>
      <c r="AB816" s="161">
        <f>IF(A26taxstdlife="n/a","n/a",IF(AB$3&gt;(A26taxstdlife+$E816),((Input!$P$168+Input!$P$134)*$P$7)-SUM($P816:AA816),((Input!$P$168+Input!$P$134)*$P$7)/A26taxstdlife))</f>
        <v>0</v>
      </c>
      <c r="AC816" s="161">
        <f>IF(A26taxstdlife="n/a","n/a",IF(AC$3&gt;(A26taxstdlife+$E816),((Input!$P$168+Input!$P$134)*$P$7)-SUM($P816:AB816),((Input!$P$168+Input!$P$134)*$P$7)/A26taxstdlife))</f>
        <v>0</v>
      </c>
      <c r="AD816" s="161">
        <f>IF(A26taxstdlife="n/a","n/a",IF(AD$3&gt;(A26taxstdlife+$E816),((Input!$P$168+Input!$P$134)*$P$7)-SUM($P816:AC816),((Input!$P$168+Input!$P$134)*$P$7)/A26taxstdlife))</f>
        <v>0</v>
      </c>
      <c r="AE816" s="161">
        <f>IF(A26taxstdlife="n/a","n/a",IF(AE$3&gt;(A26taxstdlife+$E816),((Input!$P$168+Input!$P$134)*$P$7)-SUM($P816:AD816),((Input!$P$168+Input!$P$134)*$P$7)/A26taxstdlife))</f>
        <v>0</v>
      </c>
      <c r="AF816" s="161">
        <f>IF(A26taxstdlife="n/a","n/a",IF(AF$3&gt;(A26taxstdlife+$E816),((Input!$P$168+Input!$P$134)*$P$7)-SUM($P816:AE816),((Input!$P$168+Input!$P$134)*$P$7)/A26taxstdlife))</f>
        <v>0</v>
      </c>
      <c r="AG816" s="161">
        <f>IF(A26taxstdlife="n/a","n/a",IF(AG$3&gt;(A26taxstdlife+$E816),((Input!$P$168+Input!$P$134)*$P$7)-SUM($P816:AF816),((Input!$P$168+Input!$P$134)*$P$7)/A26taxstdlife))</f>
        <v>0</v>
      </c>
      <c r="AH816" s="161">
        <f>IF(A26taxstdlife="n/a","n/a",IF(AH$3&gt;(A26taxstdlife+$E816),((Input!$P$168+Input!$P$134)*$P$7)-SUM($P816:AG816),((Input!$P$168+Input!$P$134)*$P$7)/A26taxstdlife))</f>
        <v>0</v>
      </c>
      <c r="AI816" s="161">
        <f>IF(A26taxstdlife="n/a","n/a",IF(AI$3&gt;(A26taxstdlife+$E816),((Input!$P$168+Input!$P$134)*$P$7)-SUM($P816:AH816),((Input!$P$168+Input!$P$134)*$P$7)/A26taxstdlife))</f>
        <v>0</v>
      </c>
      <c r="AJ816" s="161">
        <f>IF(A26taxstdlife="n/a","n/a",IF(AJ$3&gt;(A26taxstdlife+$E816),((Input!$P$168+Input!$P$134)*$P$7)-SUM($P816:AI816),((Input!$P$168+Input!$P$134)*$P$7)/A26taxstdlife))</f>
        <v>0</v>
      </c>
      <c r="AK816" s="161">
        <f>IF(A26taxstdlife="n/a","n/a",IF(AK$3&gt;(A26taxstdlife+$E816),((Input!$P$168+Input!$P$134)*$P$7)-SUM($P816:AJ816),((Input!$P$168+Input!$P$134)*$P$7)/A26taxstdlife))</f>
        <v>0</v>
      </c>
      <c r="AL816" s="161">
        <f>IF(A26taxstdlife="n/a","n/a",IF(AL$3&gt;(A26taxstdlife+$E816),((Input!$P$168+Input!$P$134)*$P$7)-SUM($P816:AK816),((Input!$P$168+Input!$P$134)*$P$7)/A26taxstdlife))</f>
        <v>0</v>
      </c>
      <c r="AM816" s="161">
        <f>IF(A26taxstdlife="n/a","n/a",IF(AM$3&gt;(A26taxstdlife+$E816),((Input!$P$168+Input!$P$134)*$P$7)-SUM($P816:AL816),((Input!$P$168+Input!$P$134)*$P$7)/A26taxstdlife))</f>
        <v>0</v>
      </c>
      <c r="AN816" s="161">
        <f>IF(A26taxstdlife="n/a","n/a",IF(AN$3&gt;(A26taxstdlife+$E816),((Input!$P$168+Input!$P$134)*$P$7)-SUM($P816:AM816),((Input!$P$168+Input!$P$134)*$P$7)/A26taxstdlife))</f>
        <v>0</v>
      </c>
      <c r="AO816" s="161">
        <f>IF(A26taxstdlife="n/a","n/a",IF(AO$3&gt;(A26taxstdlife+$E816),((Input!$P$168+Input!$P$134)*$P$7)-SUM($P816:AN816),((Input!$P$168+Input!$P$134)*$P$7)/A26taxstdlife))</f>
        <v>0</v>
      </c>
      <c r="AP816" s="161">
        <f>IF(A26taxstdlife="n/a","n/a",IF(AP$3&gt;(A26taxstdlife+$E816),((Input!$P$168+Input!$P$134)*$P$7)-SUM($P816:AO816),((Input!$P$168+Input!$P$134)*$P$7)/A26taxstdlife))</f>
        <v>0</v>
      </c>
      <c r="AQ816" s="161">
        <f>IF(A26taxstdlife="n/a","n/a",IF(AQ$3&gt;(A26taxstdlife+$E816),((Input!$P$168+Input!$P$134)*$P$7)-SUM($P816:AP816),((Input!$P$168+Input!$P$134)*$P$7)/A26taxstdlife))</f>
        <v>0</v>
      </c>
      <c r="AR816" s="161">
        <f>IF(A26taxstdlife="n/a","n/a",IF(AR$3&gt;(A26taxstdlife+$E816),((Input!$P$168+Input!$P$134)*$P$7)-SUM($P816:AQ816),((Input!$P$168+Input!$P$134)*$P$7)/A26taxstdlife))</f>
        <v>0</v>
      </c>
      <c r="AS816" s="161">
        <f>IF(A26taxstdlife="n/a","n/a",IF(AS$3&gt;(A26taxstdlife+$E816),((Input!$P$168+Input!$P$134)*$P$7)-SUM($P816:AR816),((Input!$P$168+Input!$P$134)*$P$7)/A26taxstdlife))</f>
        <v>0</v>
      </c>
      <c r="AT816" s="161">
        <f>IF(A26taxstdlife="n/a","n/a",IF(AT$3&gt;(A26taxstdlife+$E816),((Input!$P$168+Input!$P$134)*$P$7)-SUM($P816:AS816),((Input!$P$168+Input!$P$134)*$P$7)/A26taxstdlife))</f>
        <v>0</v>
      </c>
      <c r="AU816" s="161">
        <f>IF(A26taxstdlife="n/a","n/a",IF(AU$3&gt;(A26taxstdlife+$E816),((Input!$P$168+Input!$P$134)*$P$7)-SUM($P816:AT816),((Input!$P$168+Input!$P$134)*$P$7)/A26taxstdlife))</f>
        <v>0</v>
      </c>
      <c r="AV816" s="161">
        <f>IF(A26taxstdlife="n/a","n/a",IF(AV$3&gt;(A26taxstdlife+$E816),((Input!$P$168+Input!$P$134)*$P$7)-SUM($P816:AU816),((Input!$P$168+Input!$P$134)*$P$7)/A26taxstdlife))</f>
        <v>0</v>
      </c>
      <c r="AW816" s="161">
        <f>IF(A26taxstdlife="n/a","n/a",IF(AW$3&gt;(A26taxstdlife+$E816),((Input!$P$168+Input!$P$134)*$P$7)-SUM($P816:AV816),((Input!$P$168+Input!$P$134)*$P$7)/A26taxstdlife))</f>
        <v>0</v>
      </c>
      <c r="AX816" s="161">
        <f>IF(A26taxstdlife="n/a","n/a",IF(AX$3&gt;(A26taxstdlife+$E816),((Input!$P$168+Input!$P$134)*$P$7)-SUM($P816:AW816),((Input!$P$168+Input!$P$134)*$P$7)/A26taxstdlife))</f>
        <v>0</v>
      </c>
      <c r="AY816" s="161">
        <f>IF(A26taxstdlife="n/a","n/a",IF(AY$3&gt;(A26taxstdlife+$E816),((Input!$P$168+Input!$P$134)*$P$7)-SUM($P816:AX816),((Input!$P$168+Input!$P$134)*$P$7)/A26taxstdlife))</f>
        <v>0</v>
      </c>
      <c r="AZ816" s="161">
        <f>IF(A26taxstdlife="n/a","n/a",IF(AZ$3&gt;(A26taxstdlife+$E816),((Input!$P$168+Input!$P$134)*$P$7)-SUM($P816:AY816),((Input!$P$168+Input!$P$134)*$P$7)/A26taxstdlife))</f>
        <v>0</v>
      </c>
      <c r="BA816" s="161">
        <f>IF(A26taxstdlife="n/a","n/a",IF(BA$3&gt;(A26taxstdlife+$E816),((Input!$P$168+Input!$P$134)*$P$7)-SUM($P816:AZ816),((Input!$P$168+Input!$P$134)*$P$7)/A26taxstdlife))</f>
        <v>0</v>
      </c>
      <c r="BB816" s="161">
        <f>IF(A26taxstdlife="n/a","n/a",IF(BB$3&gt;(A26taxstdlife+$E816),((Input!$P$168+Input!$P$134)*$P$7)-SUM($P816:BA816),((Input!$P$168+Input!$P$134)*$P$7)/A26taxstdlife))</f>
        <v>0</v>
      </c>
      <c r="BC816" s="161">
        <f>IF(A26taxstdlife="n/a","n/a",IF(BC$3&gt;(A26taxstdlife+$E816),((Input!$P$168+Input!$P$134)*$P$7)-SUM($P816:BB816),((Input!$P$168+Input!$P$134)*$P$7)/A26taxstdlife))</f>
        <v>0</v>
      </c>
      <c r="BD816" s="161">
        <f>IF(A26taxstdlife="n/a","n/a",IF(BD$3&gt;(A26taxstdlife+$E816),((Input!$P$168+Input!$P$134)*$P$7)-SUM($P816:BC816),((Input!$P$168+Input!$P$134)*$P$7)/A26taxstdlife))</f>
        <v>0</v>
      </c>
      <c r="BE816" s="161">
        <f>IF(A26taxstdlife="n/a","n/a",IF(BE$3&gt;(A26taxstdlife+$E816),((Input!$P$168+Input!$P$134)*$P$7)-SUM($P816:BD816),((Input!$P$168+Input!$P$134)*$P$7)/A26taxstdlife))</f>
        <v>0</v>
      </c>
      <c r="BF816" s="161">
        <f>IF(A26taxstdlife="n/a","n/a",IF(BF$3&gt;(A26taxstdlife+$E816),((Input!$P$168+Input!$P$134)*$P$7)-SUM($P816:BE816),((Input!$P$168+Input!$P$134)*$P$7)/A26taxstdlife))</f>
        <v>0</v>
      </c>
      <c r="BG816" s="161">
        <f>IF(A26taxstdlife="n/a","n/a",IF(BG$3&gt;(A26taxstdlife+$E816),((Input!$P$168+Input!$P$134)*$P$7)-SUM($P816:BF816),((Input!$P$168+Input!$P$134)*$P$7)/A26taxstdlife))</f>
        <v>0</v>
      </c>
      <c r="BH816" s="161">
        <f>IF(A26taxstdlife="n/a","n/a",IF(BH$3&gt;(A26taxstdlife+$E816),((Input!$P$168+Input!$P$134)*$P$7)-SUM($P816:BG816),((Input!$P$168+Input!$P$134)*$P$7)/A26taxstdlife))</f>
        <v>0</v>
      </c>
      <c r="BI816" s="161">
        <f>IF(A26taxstdlife="n/a","n/a",IF(BI$3&gt;(A26taxstdlife+$E816),((Input!$P$168+Input!$P$134)*$P$7)-SUM($P816:BH816),((Input!$P$168+Input!$P$134)*$P$7)/A26taxstdlife))</f>
        <v>0</v>
      </c>
      <c r="BJ816" s="19"/>
      <c r="BK816" s="19"/>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s="5" customFormat="1" hidden="1" outlineLevel="1" x14ac:dyDescent="0.2">
      <c r="A817" s="19"/>
      <c r="B817" s="19"/>
      <c r="C817" s="35">
        <f>Asset26</f>
        <v>0</v>
      </c>
      <c r="D817" s="19"/>
      <c r="E817" s="19"/>
      <c r="F817" s="32"/>
      <c r="G817" s="156">
        <f t="shared" ref="G817:AL817" si="156">SUM(G805:G816)</f>
        <v>0</v>
      </c>
      <c r="H817" s="156">
        <f t="shared" si="156"/>
        <v>0</v>
      </c>
      <c r="I817" s="156">
        <f t="shared" si="156"/>
        <v>0</v>
      </c>
      <c r="J817" s="156">
        <f t="shared" si="156"/>
        <v>0</v>
      </c>
      <c r="K817" s="156">
        <f t="shared" si="156"/>
        <v>0</v>
      </c>
      <c r="L817" s="156">
        <f t="shared" si="156"/>
        <v>0</v>
      </c>
      <c r="M817" s="156">
        <f t="shared" si="156"/>
        <v>0</v>
      </c>
      <c r="N817" s="156">
        <f t="shared" si="156"/>
        <v>0</v>
      </c>
      <c r="O817" s="156">
        <f t="shared" si="156"/>
        <v>0</v>
      </c>
      <c r="P817" s="156">
        <f t="shared" si="156"/>
        <v>0</v>
      </c>
      <c r="Q817" s="156">
        <f t="shared" si="156"/>
        <v>0</v>
      </c>
      <c r="R817" s="156">
        <f t="shared" si="156"/>
        <v>0</v>
      </c>
      <c r="S817" s="156">
        <f t="shared" si="156"/>
        <v>0</v>
      </c>
      <c r="T817" s="156">
        <f t="shared" si="156"/>
        <v>0</v>
      </c>
      <c r="U817" s="156">
        <f t="shared" si="156"/>
        <v>0</v>
      </c>
      <c r="V817" s="156">
        <f t="shared" si="156"/>
        <v>0</v>
      </c>
      <c r="W817" s="156">
        <f t="shared" si="156"/>
        <v>0</v>
      </c>
      <c r="X817" s="156">
        <f t="shared" si="156"/>
        <v>0</v>
      </c>
      <c r="Y817" s="156">
        <f t="shared" si="156"/>
        <v>0</v>
      </c>
      <c r="Z817" s="156">
        <f t="shared" si="156"/>
        <v>0</v>
      </c>
      <c r="AA817" s="156">
        <f t="shared" si="156"/>
        <v>0</v>
      </c>
      <c r="AB817" s="156">
        <f t="shared" si="156"/>
        <v>0</v>
      </c>
      <c r="AC817" s="156">
        <f t="shared" si="156"/>
        <v>0</v>
      </c>
      <c r="AD817" s="156">
        <f t="shared" si="156"/>
        <v>0</v>
      </c>
      <c r="AE817" s="156">
        <f t="shared" si="156"/>
        <v>0</v>
      </c>
      <c r="AF817" s="156">
        <f t="shared" si="156"/>
        <v>0</v>
      </c>
      <c r="AG817" s="156">
        <f t="shared" si="156"/>
        <v>0</v>
      </c>
      <c r="AH817" s="156">
        <f t="shared" si="156"/>
        <v>0</v>
      </c>
      <c r="AI817" s="156">
        <f t="shared" si="156"/>
        <v>0</v>
      </c>
      <c r="AJ817" s="156">
        <f t="shared" si="156"/>
        <v>0</v>
      </c>
      <c r="AK817" s="156">
        <f t="shared" si="156"/>
        <v>0</v>
      </c>
      <c r="AL817" s="156">
        <f t="shared" si="156"/>
        <v>0</v>
      </c>
      <c r="AM817" s="156">
        <f t="shared" ref="AM817:BI817" si="157">SUM(AM805:AM816)</f>
        <v>0</v>
      </c>
      <c r="AN817" s="156">
        <f t="shared" si="157"/>
        <v>0</v>
      </c>
      <c r="AO817" s="156">
        <f t="shared" si="157"/>
        <v>0</v>
      </c>
      <c r="AP817" s="156">
        <f t="shared" si="157"/>
        <v>0</v>
      </c>
      <c r="AQ817" s="156">
        <f t="shared" si="157"/>
        <v>0</v>
      </c>
      <c r="AR817" s="156">
        <f t="shared" si="157"/>
        <v>0</v>
      </c>
      <c r="AS817" s="156">
        <f t="shared" si="157"/>
        <v>0</v>
      </c>
      <c r="AT817" s="156">
        <f t="shared" si="157"/>
        <v>0</v>
      </c>
      <c r="AU817" s="156">
        <f t="shared" si="157"/>
        <v>0</v>
      </c>
      <c r="AV817" s="156">
        <f t="shared" si="157"/>
        <v>0</v>
      </c>
      <c r="AW817" s="156">
        <f t="shared" si="157"/>
        <v>0</v>
      </c>
      <c r="AX817" s="156">
        <f t="shared" si="157"/>
        <v>0</v>
      </c>
      <c r="AY817" s="156">
        <f t="shared" si="157"/>
        <v>0</v>
      </c>
      <c r="AZ817" s="156">
        <f t="shared" si="157"/>
        <v>0</v>
      </c>
      <c r="BA817" s="156">
        <f t="shared" si="157"/>
        <v>0</v>
      </c>
      <c r="BB817" s="156">
        <f t="shared" si="157"/>
        <v>0</v>
      </c>
      <c r="BC817" s="156">
        <f t="shared" si="157"/>
        <v>0</v>
      </c>
      <c r="BD817" s="156">
        <f t="shared" si="157"/>
        <v>0</v>
      </c>
      <c r="BE817" s="156">
        <f t="shared" si="157"/>
        <v>0</v>
      </c>
      <c r="BF817" s="156">
        <f t="shared" si="157"/>
        <v>0</v>
      </c>
      <c r="BG817" s="156">
        <f t="shared" si="157"/>
        <v>0</v>
      </c>
      <c r="BH817" s="156">
        <f t="shared" si="157"/>
        <v>0</v>
      </c>
      <c r="BI817" s="156">
        <f t="shared" si="157"/>
        <v>0</v>
      </c>
      <c r="BJ817" s="19"/>
      <c r="BK817" s="19"/>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s="5" customFormat="1" hidden="1" outlineLevel="2" x14ac:dyDescent="0.2">
      <c r="A818" s="19"/>
      <c r="B818" s="126">
        <f>C830</f>
        <v>0</v>
      </c>
      <c r="C818" s="43"/>
      <c r="D818" s="44" t="s">
        <v>72</v>
      </c>
      <c r="E818" s="43"/>
      <c r="F818" s="45"/>
      <c r="G818" s="160">
        <f>IF(G$3&gt;A27taxremlife,A27taxvalue-SUM($F818:F818),IF(A27taxremlife="N/A","n/a",A27taxvalue/A27taxremlife))</f>
        <v>0</v>
      </c>
      <c r="H818" s="160">
        <f>IF(H$3&gt;A27taxremlife,A27taxvalue-SUM($F818:G818),IF(A27taxremlife="N/A","n/a",A27taxvalue/A27taxremlife))</f>
        <v>0</v>
      </c>
      <c r="I818" s="160">
        <f>IF(I$3&gt;A27taxremlife,A27taxvalue-SUM($F818:H818),IF(A27taxremlife="N/A","n/a",A27taxvalue/A27taxremlife))</f>
        <v>0</v>
      </c>
      <c r="J818" s="160">
        <f>IF(J$3&gt;A27taxremlife,A27taxvalue-SUM($F818:I818),IF(A27taxremlife="N/A","n/a",A27taxvalue/A27taxremlife))</f>
        <v>0</v>
      </c>
      <c r="K818" s="160">
        <f>IF(K$3&gt;A27taxremlife,A27taxvalue-SUM($F818:J818),IF(A27taxremlife="N/A","n/a",A27taxvalue/A27taxremlife))</f>
        <v>0</v>
      </c>
      <c r="L818" s="160">
        <f>IF(L$3&gt;A27taxremlife,A27taxvalue-SUM($F818:K818),IF(A27taxremlife="N/A","n/a",A27taxvalue/A27taxremlife))</f>
        <v>0</v>
      </c>
      <c r="M818" s="160">
        <f>IF(M$3&gt;A27taxremlife,A27taxvalue-SUM($F818:L818),IF(A27taxremlife="N/A","n/a",A27taxvalue/A27taxremlife))</f>
        <v>0</v>
      </c>
      <c r="N818" s="160">
        <f>IF(N$3&gt;A27taxremlife,A27taxvalue-SUM($F818:M818),IF(A27taxremlife="N/A","n/a",A27taxvalue/A27taxremlife))</f>
        <v>0</v>
      </c>
      <c r="O818" s="160">
        <f>IF(O$3&gt;A27taxremlife,A27taxvalue-SUM($F818:N818),IF(A27taxremlife="N/A","n/a",A27taxvalue/A27taxremlife))</f>
        <v>0</v>
      </c>
      <c r="P818" s="160">
        <f>IF(P$3&gt;A27taxremlife,A27taxvalue-SUM($F818:O818),IF(A27taxremlife="N/A","n/a",A27taxvalue/A27taxremlife))</f>
        <v>0</v>
      </c>
      <c r="Q818" s="160">
        <f>IF(Q$3&gt;A27taxremlife,A27taxvalue-SUM($F818:P818),IF(A27taxremlife="N/A","n/a",A27taxvalue/A27taxremlife))</f>
        <v>0</v>
      </c>
      <c r="R818" s="160">
        <f>IF(R$3&gt;A27taxremlife,A27taxvalue-SUM($F818:Q818),IF(A27taxremlife="N/A","n/a",A27taxvalue/A27taxremlife))</f>
        <v>0</v>
      </c>
      <c r="S818" s="160">
        <f>IF(S$3&gt;A27taxremlife,A27taxvalue-SUM($F818:R818),IF(A27taxremlife="N/A","n/a",A27taxvalue/A27taxremlife))</f>
        <v>0</v>
      </c>
      <c r="T818" s="160">
        <f>IF(T$3&gt;A27taxremlife,A27taxvalue-SUM($F818:S818),IF(A27taxremlife="N/A","n/a",A27taxvalue/A27taxremlife))</f>
        <v>0</v>
      </c>
      <c r="U818" s="160">
        <f>IF(U$3&gt;A27taxremlife,A27taxvalue-SUM($F818:T818),IF(A27taxremlife="N/A","n/a",A27taxvalue/A27taxremlife))</f>
        <v>0</v>
      </c>
      <c r="V818" s="160">
        <f>IF(V$3&gt;A27taxremlife,A27taxvalue-SUM($F818:U818),IF(A27taxremlife="N/A","n/a",A27taxvalue/A27taxremlife))</f>
        <v>0</v>
      </c>
      <c r="W818" s="160">
        <f>IF(W$3&gt;A27taxremlife,A27taxvalue-SUM($F818:V818),IF(A27taxremlife="N/A","n/a",A27taxvalue/A27taxremlife))</f>
        <v>0</v>
      </c>
      <c r="X818" s="160">
        <f>IF(X$3&gt;A27taxremlife,A27taxvalue-SUM($F818:W818),IF(A27taxremlife="N/A","n/a",A27taxvalue/A27taxremlife))</f>
        <v>0</v>
      </c>
      <c r="Y818" s="160">
        <f>IF(Y$3&gt;A27taxremlife,A27taxvalue-SUM($F818:X818),IF(A27taxremlife="N/A","n/a",A27taxvalue/A27taxremlife))</f>
        <v>0</v>
      </c>
      <c r="Z818" s="160">
        <f>IF(Z$3&gt;A27taxremlife,A27taxvalue-SUM($F818:Y818),IF(A27taxremlife="N/A","n/a",A27taxvalue/A27taxremlife))</f>
        <v>0</v>
      </c>
      <c r="AA818" s="160">
        <f>IF(AA$3&gt;A27taxremlife,A27taxvalue-SUM($F818:Z818),IF(A27taxremlife="N/A","n/a",A27taxvalue/A27taxremlife))</f>
        <v>0</v>
      </c>
      <c r="AB818" s="160">
        <f>IF(AB$3&gt;A27taxremlife,A27taxvalue-SUM($F818:AA818),IF(A27taxremlife="N/A","n/a",A27taxvalue/A27taxremlife))</f>
        <v>0</v>
      </c>
      <c r="AC818" s="160">
        <f>IF(AC$3&gt;A27taxremlife,A27taxvalue-SUM($F818:AB818),IF(A27taxremlife="N/A","n/a",A27taxvalue/A27taxremlife))</f>
        <v>0</v>
      </c>
      <c r="AD818" s="160">
        <f>IF(AD$3&gt;A27taxremlife,A27taxvalue-SUM($F818:AC818),IF(A27taxremlife="N/A","n/a",A27taxvalue/A27taxremlife))</f>
        <v>0</v>
      </c>
      <c r="AE818" s="160">
        <f>IF(AE$3&gt;A27taxremlife,A27taxvalue-SUM($F818:AD818),IF(A27taxremlife="N/A","n/a",A27taxvalue/A27taxremlife))</f>
        <v>0</v>
      </c>
      <c r="AF818" s="160">
        <f>IF(AF$3&gt;A27taxremlife,A27taxvalue-SUM($F818:AE818),IF(A27taxremlife="N/A","n/a",A27taxvalue/A27taxremlife))</f>
        <v>0</v>
      </c>
      <c r="AG818" s="160">
        <f>IF(AG$3&gt;A27taxremlife,A27taxvalue-SUM($F818:AF818),IF(A27taxremlife="N/A","n/a",A27taxvalue/A27taxremlife))</f>
        <v>0</v>
      </c>
      <c r="AH818" s="160">
        <f>IF(AH$3&gt;A27taxremlife,A27taxvalue-SUM($F818:AG818),IF(A27taxremlife="N/A","n/a",A27taxvalue/A27taxremlife))</f>
        <v>0</v>
      </c>
      <c r="AI818" s="160">
        <f>IF(AI$3&gt;A27taxremlife,A27taxvalue-SUM($F818:AH818),IF(A27taxremlife="N/A","n/a",A27taxvalue/A27taxremlife))</f>
        <v>0</v>
      </c>
      <c r="AJ818" s="160">
        <f>IF(AJ$3&gt;A27taxremlife,A27taxvalue-SUM($F818:AI818),IF(A27taxremlife="N/A","n/a",A27taxvalue/A27taxremlife))</f>
        <v>0</v>
      </c>
      <c r="AK818" s="160">
        <f>IF(AK$3&gt;A27taxremlife,A27taxvalue-SUM($F818:AJ818),IF(A27taxremlife="N/A","n/a",A27taxvalue/A27taxremlife))</f>
        <v>0</v>
      </c>
      <c r="AL818" s="160">
        <f>IF(AL$3&gt;A27taxremlife,A27taxvalue-SUM($F818:AK818),IF(A27taxremlife="N/A","n/a",A27taxvalue/A27taxremlife))</f>
        <v>0</v>
      </c>
      <c r="AM818" s="160">
        <f>IF(AM$3&gt;A27taxremlife,A27taxvalue-SUM($F818:AL818),IF(A27taxremlife="N/A","n/a",A27taxvalue/A27taxremlife))</f>
        <v>0</v>
      </c>
      <c r="AN818" s="160">
        <f>IF(AN$3&gt;A27taxremlife,A27taxvalue-SUM($F818:AM818),IF(A27taxremlife="N/A","n/a",A27taxvalue/A27taxremlife))</f>
        <v>0</v>
      </c>
      <c r="AO818" s="160">
        <f>IF(AO$3&gt;A27taxremlife,A27taxvalue-SUM($F818:AN818),IF(A27taxremlife="N/A","n/a",A27taxvalue/A27taxremlife))</f>
        <v>0</v>
      </c>
      <c r="AP818" s="160">
        <f>IF(AP$3&gt;A27taxremlife,A27taxvalue-SUM($F818:AO818),IF(A27taxremlife="N/A","n/a",A27taxvalue/A27taxremlife))</f>
        <v>0</v>
      </c>
      <c r="AQ818" s="160">
        <f>IF(AQ$3&gt;A27taxremlife,A27taxvalue-SUM($F818:AP818),IF(A27taxremlife="N/A","n/a",A27taxvalue/A27taxremlife))</f>
        <v>0</v>
      </c>
      <c r="AR818" s="160">
        <f>IF(AR$3&gt;A27taxremlife,A27taxvalue-SUM($F818:AQ818),IF(A27taxremlife="N/A","n/a",A27taxvalue/A27taxremlife))</f>
        <v>0</v>
      </c>
      <c r="AS818" s="160">
        <f>IF(AS$3&gt;A27taxremlife,A27taxvalue-SUM($F818:AR818),IF(A27taxremlife="N/A","n/a",A27taxvalue/A27taxremlife))</f>
        <v>0</v>
      </c>
      <c r="AT818" s="160">
        <f>IF(AT$3&gt;A27taxremlife,A27taxvalue-SUM($F818:AS818),IF(A27taxremlife="N/A","n/a",A27taxvalue/A27taxremlife))</f>
        <v>0</v>
      </c>
      <c r="AU818" s="160">
        <f>IF(AU$3&gt;A27taxremlife,A27taxvalue-SUM($F818:AT818),IF(A27taxremlife="N/A","n/a",A27taxvalue/A27taxremlife))</f>
        <v>0</v>
      </c>
      <c r="AV818" s="160">
        <f>IF(AV$3&gt;A27taxremlife,A27taxvalue-SUM($F818:AU818),IF(A27taxremlife="N/A","n/a",A27taxvalue/A27taxremlife))</f>
        <v>0</v>
      </c>
      <c r="AW818" s="160">
        <f>IF(AW$3&gt;A27taxremlife,A27taxvalue-SUM($F818:AV818),IF(A27taxremlife="N/A","n/a",A27taxvalue/A27taxremlife))</f>
        <v>0</v>
      </c>
      <c r="AX818" s="160">
        <f>IF(AX$3&gt;A27taxremlife,A27taxvalue-SUM($F818:AW818),IF(A27taxremlife="N/A","n/a",A27taxvalue/A27taxremlife))</f>
        <v>0</v>
      </c>
      <c r="AY818" s="160">
        <f>IF(AY$3&gt;A27taxremlife,A27taxvalue-SUM($F818:AX818),IF(A27taxremlife="N/A","n/a",A27taxvalue/A27taxremlife))</f>
        <v>0</v>
      </c>
      <c r="AZ818" s="160">
        <f>IF(AZ$3&gt;A27taxremlife,A27taxvalue-SUM($F818:AY818),IF(A27taxremlife="N/A","n/a",A27taxvalue/A27taxremlife))</f>
        <v>0</v>
      </c>
      <c r="BA818" s="160">
        <f>IF(BA$3&gt;A27taxremlife,A27taxvalue-SUM($F818:AZ818),IF(A27taxremlife="N/A","n/a",A27taxvalue/A27taxremlife))</f>
        <v>0</v>
      </c>
      <c r="BB818" s="160">
        <f>IF(BB$3&gt;A27taxremlife,A27taxvalue-SUM($F818:BA818),IF(A27taxremlife="N/A","n/a",A27taxvalue/A27taxremlife))</f>
        <v>0</v>
      </c>
      <c r="BC818" s="160">
        <f>IF(BC$3&gt;A27taxremlife,A27taxvalue-SUM($F818:BB818),IF(A27taxremlife="N/A","n/a",A27taxvalue/A27taxremlife))</f>
        <v>0</v>
      </c>
      <c r="BD818" s="160">
        <f>IF(BD$3&gt;A27taxremlife,A27taxvalue-SUM($F818:BC818),IF(A27taxremlife="N/A","n/a",A27taxvalue/A27taxremlife))</f>
        <v>0</v>
      </c>
      <c r="BE818" s="160">
        <f>IF(BE$3&gt;A27taxremlife,A27taxvalue-SUM($F818:BD818),IF(A27taxremlife="N/A","n/a",A27taxvalue/A27taxremlife))</f>
        <v>0</v>
      </c>
      <c r="BF818" s="160">
        <f>IF(BF$3&gt;A27taxremlife,A27taxvalue-SUM($F818:BE818),IF(A27taxremlife="N/A","n/a",A27taxvalue/A27taxremlife))</f>
        <v>0</v>
      </c>
      <c r="BG818" s="160">
        <f>IF(BG$3&gt;A27taxremlife,A27taxvalue-SUM($F818:BF818),IF(A27taxremlife="N/A","n/a",A27taxvalue/A27taxremlife))</f>
        <v>0</v>
      </c>
      <c r="BH818" s="160">
        <f>IF(BH$3&gt;A27taxremlife,A27taxvalue-SUM($F818:BG818),IF(A27taxremlife="N/A","n/a",A27taxvalue/A27taxremlife))</f>
        <v>0</v>
      </c>
      <c r="BI818" s="160">
        <f>IF(BI$3&gt;A27taxremlife,A27taxvalue-SUM($F818:BH818),IF(A27taxremlife="N/A","n/a",A27taxvalue/A27taxremlife))</f>
        <v>0</v>
      </c>
      <c r="BJ818" s="19"/>
      <c r="BK818" s="19"/>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s="5" customFormat="1" hidden="1" outlineLevel="2" x14ac:dyDescent="0.2">
      <c r="A819" s="19"/>
      <c r="B819" s="19"/>
      <c r="C819" s="35"/>
      <c r="D819" s="469" t="s">
        <v>71</v>
      </c>
      <c r="E819" s="281">
        <v>0</v>
      </c>
      <c r="F819" s="37"/>
      <c r="G819" s="161"/>
      <c r="H819" s="161"/>
      <c r="I819" s="161"/>
      <c r="J819" s="161"/>
      <c r="K819" s="161"/>
      <c r="L819" s="161"/>
      <c r="M819" s="161"/>
      <c r="N819" s="161"/>
      <c r="O819" s="161"/>
      <c r="P819" s="161"/>
      <c r="Q819" s="161"/>
      <c r="R819" s="161"/>
      <c r="S819" s="161"/>
      <c r="T819" s="161"/>
      <c r="U819" s="161"/>
      <c r="V819" s="161"/>
      <c r="W819" s="161"/>
      <c r="X819" s="161"/>
      <c r="Y819" s="161"/>
      <c r="Z819" s="161"/>
      <c r="AA819" s="161"/>
      <c r="AB819" s="161"/>
      <c r="AC819" s="161"/>
      <c r="AD819" s="161"/>
      <c r="AE819" s="161"/>
      <c r="AF819" s="161"/>
      <c r="AG819" s="161"/>
      <c r="AH819" s="161"/>
      <c r="AI819" s="161"/>
      <c r="AJ819" s="161"/>
      <c r="AK819" s="161"/>
      <c r="AL819" s="161"/>
      <c r="AM819" s="161"/>
      <c r="AN819" s="161"/>
      <c r="AO819" s="161"/>
      <c r="AP819" s="161"/>
      <c r="AQ819" s="161"/>
      <c r="AR819" s="161"/>
      <c r="AS819" s="161"/>
      <c r="AT819" s="161"/>
      <c r="AU819" s="161"/>
      <c r="AV819" s="161"/>
      <c r="AW819" s="161"/>
      <c r="AX819" s="161"/>
      <c r="AY819" s="161"/>
      <c r="AZ819" s="161"/>
      <c r="BA819" s="161"/>
      <c r="BB819" s="161"/>
      <c r="BC819" s="161"/>
      <c r="BD819" s="161"/>
      <c r="BE819" s="161"/>
      <c r="BF819" s="161"/>
      <c r="BG819" s="161"/>
      <c r="BH819" s="161"/>
      <c r="BI819" s="161"/>
      <c r="BJ819" s="19"/>
      <c r="BK819" s="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s="5" customFormat="1" hidden="1" outlineLevel="2" x14ac:dyDescent="0.2">
      <c r="A820" s="19"/>
      <c r="B820" s="19"/>
      <c r="C820" s="35"/>
      <c r="D820" s="469"/>
      <c r="E820" s="281">
        <v>1</v>
      </c>
      <c r="F820" s="37"/>
      <c r="G820" s="304"/>
      <c r="H820" s="161">
        <f>IF(A27taxstdlife="n/a","n/a",IF(H$3&gt;(A27taxstdlife+$E820),((Input!$G$169+Input!$G$135)*$G$7)-SUM($G820:G820),((Input!$G$169+Input!$G$135)*$G$7)/A27taxstdlife))</f>
        <v>0</v>
      </c>
      <c r="I820" s="161">
        <f>IF(A27taxstdlife="n/a","n/a",IF(I$3&gt;(A27taxstdlife+$E820),((Input!$G$169+Input!$G$135)*$G$7)-SUM($G820:H820),((Input!$G$169+Input!$G$135)*$G$7)/A27taxstdlife))</f>
        <v>0</v>
      </c>
      <c r="J820" s="161">
        <f>IF(A27taxstdlife="n/a","n/a",IF(J$3&gt;(A27taxstdlife+$E820),((Input!$G$169+Input!$G$135)*$G$7)-SUM($G820:I820),((Input!$G$169+Input!$G$135)*$G$7)/A27taxstdlife))</f>
        <v>0</v>
      </c>
      <c r="K820" s="161">
        <f>IF(A27taxstdlife="n/a","n/a",IF(K$3&gt;(A27taxstdlife+$E820),((Input!$G$169+Input!$G$135)*$G$7)-SUM($G820:J820),((Input!$G$169+Input!$G$135)*$G$7)/A27taxstdlife))</f>
        <v>0</v>
      </c>
      <c r="L820" s="161">
        <f>IF(A27taxstdlife="n/a","n/a",IF(L$3&gt;(A27taxstdlife+$E820),((Input!$G$169+Input!$G$135)*$G$7)-SUM($G820:K820),((Input!$G$169+Input!$G$135)*$G$7)/A27taxstdlife))</f>
        <v>0</v>
      </c>
      <c r="M820" s="161">
        <f>IF(A27taxstdlife="n/a","n/a",IF(M$3&gt;(A27taxstdlife+$E820),((Input!$G$169+Input!$G$135)*$G$7)-SUM($G820:L820),((Input!$G$169+Input!$G$135)*$G$7)/A27taxstdlife))</f>
        <v>0</v>
      </c>
      <c r="N820" s="161">
        <f>IF(A27taxstdlife="n/a","n/a",IF(N$3&gt;(A27taxstdlife+$E820),((Input!$G$169+Input!$G$135)*$G$7)-SUM($G820:M820),((Input!$G$169+Input!$G$135)*$G$7)/A27taxstdlife))</f>
        <v>0</v>
      </c>
      <c r="O820" s="161">
        <f>IF(A27taxstdlife="n/a","n/a",IF(O$3&gt;(A27taxstdlife+$E820),((Input!$G$169+Input!$G$135)*$G$7)-SUM($G820:N820),((Input!$G$169+Input!$G$135)*$G$7)/A27taxstdlife))</f>
        <v>0</v>
      </c>
      <c r="P820" s="161">
        <f>IF(A27taxstdlife="n/a","n/a",IF(P$3&gt;(A27taxstdlife+$E820),((Input!$G$169+Input!$G$135)*$G$7)-SUM($G820:O820),((Input!$G$169+Input!$G$135)*$G$7)/A27taxstdlife))</f>
        <v>0</v>
      </c>
      <c r="Q820" s="161">
        <f>IF(A27taxstdlife="n/a","n/a",IF(Q$3&gt;(A27taxstdlife+$E820),((Input!$G$169+Input!$G$135)*$G$7)-SUM($G820:P820),((Input!$G$169+Input!$G$135)*$G$7)/A27taxstdlife))</f>
        <v>0</v>
      </c>
      <c r="R820" s="161">
        <f>IF(A27taxstdlife="n/a","n/a",IF(R$3&gt;(A27taxstdlife+$E820),((Input!$G$169+Input!$G$135)*$G$7)-SUM($G820:Q820),((Input!$G$169+Input!$G$135)*$G$7)/A27taxstdlife))</f>
        <v>0</v>
      </c>
      <c r="S820" s="161">
        <f>IF(A27taxstdlife="n/a","n/a",IF(S$3&gt;(A27taxstdlife+$E820),((Input!$G$169+Input!$G$135)*$G$7)-SUM($G820:R820),((Input!$G$169+Input!$G$135)*$G$7)/A27taxstdlife))</f>
        <v>0</v>
      </c>
      <c r="T820" s="161">
        <f>IF(A27taxstdlife="n/a","n/a",IF(T$3&gt;(A27taxstdlife+$E820),((Input!$G$169+Input!$G$135)*$G$7)-SUM($G820:S820),((Input!$G$169+Input!$G$135)*$G$7)/A27taxstdlife))</f>
        <v>0</v>
      </c>
      <c r="U820" s="161">
        <f>IF(A27taxstdlife="n/a","n/a",IF(U$3&gt;(A27taxstdlife+$E820),((Input!$G$169+Input!$G$135)*$G$7)-SUM($G820:T820),((Input!$G$169+Input!$G$135)*$G$7)/A27taxstdlife))</f>
        <v>0</v>
      </c>
      <c r="V820" s="161">
        <f>IF(A27taxstdlife="n/a","n/a",IF(V$3&gt;(A27taxstdlife+$E820),((Input!$G$169+Input!$G$135)*$G$7)-SUM($G820:U820),((Input!$G$169+Input!$G$135)*$G$7)/A27taxstdlife))</f>
        <v>0</v>
      </c>
      <c r="W820" s="161">
        <f>IF(A27taxstdlife="n/a","n/a",IF(W$3&gt;(A27taxstdlife+$E820),((Input!$G$169+Input!$G$135)*$G$7)-SUM($G820:V820),((Input!$G$169+Input!$G$135)*$G$7)/A27taxstdlife))</f>
        <v>0</v>
      </c>
      <c r="X820" s="161">
        <f>IF(A27taxstdlife="n/a","n/a",IF(X$3&gt;(A27taxstdlife+$E820),((Input!$G$169+Input!$G$135)*$G$7)-SUM($G820:W820),((Input!$G$169+Input!$G$135)*$G$7)/A27taxstdlife))</f>
        <v>0</v>
      </c>
      <c r="Y820" s="161">
        <f>IF(A27taxstdlife="n/a","n/a",IF(Y$3&gt;(A27taxstdlife+$E820),((Input!$G$169+Input!$G$135)*$G$7)-SUM($G820:X820),((Input!$G$169+Input!$G$135)*$G$7)/A27taxstdlife))</f>
        <v>0</v>
      </c>
      <c r="Z820" s="161">
        <f>IF(A27taxstdlife="n/a","n/a",IF(Z$3&gt;(A27taxstdlife+$E820),((Input!$G$169+Input!$G$135)*$G$7)-SUM($G820:Y820),((Input!$G$169+Input!$G$135)*$G$7)/A27taxstdlife))</f>
        <v>0</v>
      </c>
      <c r="AA820" s="161">
        <f>IF(A27taxstdlife="n/a","n/a",IF(AA$3&gt;(A27taxstdlife+$E820),((Input!$G$169+Input!$G$135)*$G$7)-SUM($G820:Z820),((Input!$G$169+Input!$G$135)*$G$7)/A27taxstdlife))</f>
        <v>0</v>
      </c>
      <c r="AB820" s="161">
        <f>IF(A27taxstdlife="n/a","n/a",IF(AB$3&gt;(A27taxstdlife+$E820),((Input!$G$169+Input!$G$135)*$G$7)-SUM($G820:AA820),((Input!$G$169+Input!$G$135)*$G$7)/A27taxstdlife))</f>
        <v>0</v>
      </c>
      <c r="AC820" s="161">
        <f>IF(A27taxstdlife="n/a","n/a",IF(AC$3&gt;(A27taxstdlife+$E820),((Input!$G$169+Input!$G$135)*$G$7)-SUM($G820:AB820),((Input!$G$169+Input!$G$135)*$G$7)/A27taxstdlife))</f>
        <v>0</v>
      </c>
      <c r="AD820" s="161">
        <f>IF(A27taxstdlife="n/a","n/a",IF(AD$3&gt;(A27taxstdlife+$E820),((Input!$G$169+Input!$G$135)*$G$7)-SUM($G820:AC820),((Input!$G$169+Input!$G$135)*$G$7)/A27taxstdlife))</f>
        <v>0</v>
      </c>
      <c r="AE820" s="161">
        <f>IF(A27taxstdlife="n/a","n/a",IF(AE$3&gt;(A27taxstdlife+$E820),((Input!$G$169+Input!$G$135)*$G$7)-SUM($G820:AD820),((Input!$G$169+Input!$G$135)*$G$7)/A27taxstdlife))</f>
        <v>0</v>
      </c>
      <c r="AF820" s="161">
        <f>IF(A27taxstdlife="n/a","n/a",IF(AF$3&gt;(A27taxstdlife+$E820),((Input!$G$169+Input!$G$135)*$G$7)-SUM($G820:AE820),((Input!$G$169+Input!$G$135)*$G$7)/A27taxstdlife))</f>
        <v>0</v>
      </c>
      <c r="AG820" s="161">
        <f>IF(A27taxstdlife="n/a","n/a",IF(AG$3&gt;(A27taxstdlife+$E820),((Input!$G$169+Input!$G$135)*$G$7)-SUM($G820:AF820),((Input!$G$169+Input!$G$135)*$G$7)/A27taxstdlife))</f>
        <v>0</v>
      </c>
      <c r="AH820" s="161">
        <f>IF(A27taxstdlife="n/a","n/a",IF(AH$3&gt;(A27taxstdlife+$E820),((Input!$G$169+Input!$G$135)*$G$7)-SUM($G820:AG820),((Input!$G$169+Input!$G$135)*$G$7)/A27taxstdlife))</f>
        <v>0</v>
      </c>
      <c r="AI820" s="161">
        <f>IF(A27taxstdlife="n/a","n/a",IF(AI$3&gt;(A27taxstdlife+$E820),((Input!$G$169+Input!$G$135)*$G$7)-SUM($G820:AH820),((Input!$G$169+Input!$G$135)*$G$7)/A27taxstdlife))</f>
        <v>0</v>
      </c>
      <c r="AJ820" s="161">
        <f>IF(A27taxstdlife="n/a","n/a",IF(AJ$3&gt;(A27taxstdlife+$E820),((Input!$G$169+Input!$G$135)*$G$7)-SUM($G820:AI820),((Input!$G$169+Input!$G$135)*$G$7)/A27taxstdlife))</f>
        <v>0</v>
      </c>
      <c r="AK820" s="161">
        <f>IF(A27taxstdlife="n/a","n/a",IF(AK$3&gt;(A27taxstdlife+$E820),((Input!$G$169+Input!$G$135)*$G$7)-SUM($G820:AJ820),((Input!$G$169+Input!$G$135)*$G$7)/A27taxstdlife))</f>
        <v>0</v>
      </c>
      <c r="AL820" s="161">
        <f>IF(A27taxstdlife="n/a","n/a",IF(AL$3&gt;(A27taxstdlife+$E820),((Input!$G$169+Input!$G$135)*$G$7)-SUM($G820:AK820),((Input!$G$169+Input!$G$135)*$G$7)/A27taxstdlife))</f>
        <v>0</v>
      </c>
      <c r="AM820" s="161">
        <f>IF(A27taxstdlife="n/a","n/a",IF(AM$3&gt;(A27taxstdlife+$E820),((Input!$G$169+Input!$G$135)*$G$7)-SUM($G820:AL820),((Input!$G$169+Input!$G$135)*$G$7)/A27taxstdlife))</f>
        <v>0</v>
      </c>
      <c r="AN820" s="161">
        <f>IF(A27taxstdlife="n/a","n/a",IF(AN$3&gt;(A27taxstdlife+$E820),((Input!$G$169+Input!$G$135)*$G$7)-SUM($G820:AM820),((Input!$G$169+Input!$G$135)*$G$7)/A27taxstdlife))</f>
        <v>0</v>
      </c>
      <c r="AO820" s="161">
        <f>IF(A27taxstdlife="n/a","n/a",IF(AO$3&gt;(A27taxstdlife+$E820),((Input!$G$169+Input!$G$135)*$G$7)-SUM($G820:AN820),((Input!$G$169+Input!$G$135)*$G$7)/A27taxstdlife))</f>
        <v>0</v>
      </c>
      <c r="AP820" s="161">
        <f>IF(A27taxstdlife="n/a","n/a",IF(AP$3&gt;(A27taxstdlife+$E820),((Input!$G$169+Input!$G$135)*$G$7)-SUM($G820:AO820),((Input!$G$169+Input!$G$135)*$G$7)/A27taxstdlife))</f>
        <v>0</v>
      </c>
      <c r="AQ820" s="161">
        <f>IF(A27taxstdlife="n/a","n/a",IF(AQ$3&gt;(A27taxstdlife+$E820),((Input!$G$169+Input!$G$135)*$G$7)-SUM($G820:AP820),((Input!$G$169+Input!$G$135)*$G$7)/A27taxstdlife))</f>
        <v>0</v>
      </c>
      <c r="AR820" s="161">
        <f>IF(A27taxstdlife="n/a","n/a",IF(AR$3&gt;(A27taxstdlife+$E820),((Input!$G$169+Input!$G$135)*$G$7)-SUM($G820:AQ820),((Input!$G$169+Input!$G$135)*$G$7)/A27taxstdlife))</f>
        <v>0</v>
      </c>
      <c r="AS820" s="161">
        <f>IF(A27taxstdlife="n/a","n/a",IF(AS$3&gt;(A27taxstdlife+$E820),((Input!$G$169+Input!$G$135)*$G$7)-SUM($G820:AR820),((Input!$G$169+Input!$G$135)*$G$7)/A27taxstdlife))</f>
        <v>0</v>
      </c>
      <c r="AT820" s="161">
        <f>IF(A27taxstdlife="n/a","n/a",IF(AT$3&gt;(A27taxstdlife+$E820),((Input!$G$169+Input!$G$135)*$G$7)-SUM($G820:AS820),((Input!$G$169+Input!$G$135)*$G$7)/A27taxstdlife))</f>
        <v>0</v>
      </c>
      <c r="AU820" s="161">
        <f>IF(A27taxstdlife="n/a","n/a",IF(AU$3&gt;(A27taxstdlife+$E820),((Input!$G$169+Input!$G$135)*$G$7)-SUM($G820:AT820),((Input!$G$169+Input!$G$135)*$G$7)/A27taxstdlife))</f>
        <v>0</v>
      </c>
      <c r="AV820" s="161">
        <f>IF(A27taxstdlife="n/a","n/a",IF(AV$3&gt;(A27taxstdlife+$E820),((Input!$G$169+Input!$G$135)*$G$7)-SUM($G820:AU820),((Input!$G$169+Input!$G$135)*$G$7)/A27taxstdlife))</f>
        <v>0</v>
      </c>
      <c r="AW820" s="161">
        <f>IF(A27taxstdlife="n/a","n/a",IF(AW$3&gt;(A27taxstdlife+$E820),((Input!$G$169+Input!$G$135)*$G$7)-SUM($G820:AV820),((Input!$G$169+Input!$G$135)*$G$7)/A27taxstdlife))</f>
        <v>0</v>
      </c>
      <c r="AX820" s="161">
        <f>IF(A27taxstdlife="n/a","n/a",IF(AX$3&gt;(A27taxstdlife+$E820),((Input!$G$169+Input!$G$135)*$G$7)-SUM($G820:AW820),((Input!$G$169+Input!$G$135)*$G$7)/A27taxstdlife))</f>
        <v>0</v>
      </c>
      <c r="AY820" s="161">
        <f>IF(A27taxstdlife="n/a","n/a",IF(AY$3&gt;(A27taxstdlife+$E820),((Input!$G$169+Input!$G$135)*$G$7)-SUM($G820:AX820),((Input!$G$169+Input!$G$135)*$G$7)/A27taxstdlife))</f>
        <v>0</v>
      </c>
      <c r="AZ820" s="161">
        <f>IF(A27taxstdlife="n/a","n/a",IF(AZ$3&gt;(A27taxstdlife+$E820),((Input!$G$169+Input!$G$135)*$G$7)-SUM($G820:AY820),((Input!$G$169+Input!$G$135)*$G$7)/A27taxstdlife))</f>
        <v>0</v>
      </c>
      <c r="BA820" s="161">
        <f>IF(A27taxstdlife="n/a","n/a",IF(BA$3&gt;(A27taxstdlife+$E820),((Input!$G$169+Input!$G$135)*$G$7)-SUM($G820:AZ820),((Input!$G$169+Input!$G$135)*$G$7)/A27taxstdlife))</f>
        <v>0</v>
      </c>
      <c r="BB820" s="161">
        <f>IF(A27taxstdlife="n/a","n/a",IF(BB$3&gt;(A27taxstdlife+$E820),((Input!$G$169+Input!$G$135)*$G$7)-SUM($G820:BA820),((Input!$G$169+Input!$G$135)*$G$7)/A27taxstdlife))</f>
        <v>0</v>
      </c>
      <c r="BC820" s="161">
        <f>IF(A27taxstdlife="n/a","n/a",IF(BC$3&gt;(A27taxstdlife+$E820),((Input!$G$169+Input!$G$135)*$G$7)-SUM($G820:BB820),((Input!$G$169+Input!$G$135)*$G$7)/A27taxstdlife))</f>
        <v>0</v>
      </c>
      <c r="BD820" s="161">
        <f>IF(A27taxstdlife="n/a","n/a",IF(BD$3&gt;(A27taxstdlife+$E820),((Input!$G$169+Input!$G$135)*$G$7)-SUM($G820:BC820),((Input!$G$169+Input!$G$135)*$G$7)/A27taxstdlife))</f>
        <v>0</v>
      </c>
      <c r="BE820" s="161">
        <f>IF(A27taxstdlife="n/a","n/a",IF(BE$3&gt;(A27taxstdlife+$E820),((Input!$G$169+Input!$G$135)*$G$7)-SUM($G820:BD820),((Input!$G$169+Input!$G$135)*$G$7)/A27taxstdlife))</f>
        <v>0</v>
      </c>
      <c r="BF820" s="161">
        <f>IF(A27taxstdlife="n/a","n/a",IF(BF$3&gt;(A27taxstdlife+$E820),((Input!$G$169+Input!$G$135)*$G$7)-SUM($G820:BE820),((Input!$G$169+Input!$G$135)*$G$7)/A27taxstdlife))</f>
        <v>0</v>
      </c>
      <c r="BG820" s="161">
        <f>IF(A27taxstdlife="n/a","n/a",IF(BG$3&gt;(A27taxstdlife+$E820),((Input!$G$169+Input!$G$135)*$G$7)-SUM($G820:BF820),((Input!$G$169+Input!$G$135)*$G$7)/A27taxstdlife))</f>
        <v>0</v>
      </c>
      <c r="BH820" s="161">
        <f>IF(A27taxstdlife="n/a","n/a",IF(BH$3&gt;(A27taxstdlife+$E820),((Input!$G$169+Input!$G$135)*$G$7)-SUM($G820:BG820),((Input!$G$169+Input!$G$135)*$G$7)/A27taxstdlife))</f>
        <v>0</v>
      </c>
      <c r="BI820" s="161">
        <f>IF(A27taxstdlife="n/a","n/a",IF(BI$3&gt;(A27taxstdlife+$E820),((Input!$G$169+Input!$G$135)*$G$7)-SUM($G820:BH820),((Input!$G$169+Input!$G$135)*$G$7)/A27taxstdlife))</f>
        <v>0</v>
      </c>
      <c r="BJ820" s="19"/>
      <c r="BK820" s="19"/>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s="5" customFormat="1" hidden="1" outlineLevel="2" x14ac:dyDescent="0.2">
      <c r="A821" s="19"/>
      <c r="B821" s="19"/>
      <c r="C821" s="35"/>
      <c r="D821" s="469"/>
      <c r="E821" s="281">
        <v>2</v>
      </c>
      <c r="F821" s="37"/>
      <c r="G821" s="305"/>
      <c r="H821" s="306"/>
      <c r="I821" s="161">
        <f>IF(A27taxstdlife="n/a","n/a",IF(I$3&gt;(A27taxstdlife+$E821),((Input!$H$169+Input!$H$135)*$H$7)-SUM($H821:H821),((Input!$H$169+Input!$H$135)*$H$7)/A27taxstdlife))</f>
        <v>0</v>
      </c>
      <c r="J821" s="161">
        <f>IF(A27taxstdlife="n/a","n/a",IF(J$3&gt;(A27taxstdlife+$E821),((Input!$H$169+Input!$H$135)*$H$7)-SUM($H821:I821),((Input!$H$169+Input!$H$135)*$H$7)/A27taxstdlife))</f>
        <v>0</v>
      </c>
      <c r="K821" s="161">
        <f>IF(A27taxstdlife="n/a","n/a",IF(K$3&gt;(A27taxstdlife+$E821),((Input!$H$169+Input!$H$135)*$H$7)-SUM($H821:J821),((Input!$H$169+Input!$H$135)*$H$7)/A27taxstdlife))</f>
        <v>0</v>
      </c>
      <c r="L821" s="161">
        <f>IF(A27taxstdlife="n/a","n/a",IF(L$3&gt;(A27taxstdlife+$E821),((Input!$H$169+Input!$H$135)*$H$7)-SUM($H821:K821),((Input!$H$169+Input!$H$135)*$H$7)/A27taxstdlife))</f>
        <v>0</v>
      </c>
      <c r="M821" s="161">
        <f>IF(A27taxstdlife="n/a","n/a",IF(M$3&gt;(A27taxstdlife+$E821),((Input!$H$169+Input!$H$135)*$H$7)-SUM($H821:L821),((Input!$H$169+Input!$H$135)*$H$7)/A27taxstdlife))</f>
        <v>0</v>
      </c>
      <c r="N821" s="161">
        <f>IF(A27taxstdlife="n/a","n/a",IF(N$3&gt;(A27taxstdlife+$E821),((Input!$H$169+Input!$H$135)*$H$7)-SUM($H821:M821),((Input!$H$169+Input!$H$135)*$H$7)/A27taxstdlife))</f>
        <v>0</v>
      </c>
      <c r="O821" s="161">
        <f>IF(A27taxstdlife="n/a","n/a",IF(O$3&gt;(A27taxstdlife+$E821),((Input!$H$169+Input!$H$135)*$H$7)-SUM($H821:N821),((Input!$H$169+Input!$H$135)*$H$7)/A27taxstdlife))</f>
        <v>0</v>
      </c>
      <c r="P821" s="161">
        <f>IF(A27taxstdlife="n/a","n/a",IF(P$3&gt;(A27taxstdlife+$E821),((Input!$H$169+Input!$H$135)*$H$7)-SUM($H821:O821),((Input!$H$169+Input!$H$135)*$H$7)/A27taxstdlife))</f>
        <v>0</v>
      </c>
      <c r="Q821" s="161">
        <f>IF(A27taxstdlife="n/a","n/a",IF(Q$3&gt;(A27taxstdlife+$E821),((Input!$H$169+Input!$H$135)*$H$7)-SUM($H821:P821),((Input!$H$169+Input!$H$135)*$H$7)/A27taxstdlife))</f>
        <v>0</v>
      </c>
      <c r="R821" s="161">
        <f>IF(A27taxstdlife="n/a","n/a",IF(R$3&gt;(A27taxstdlife+$E821),((Input!$H$169+Input!$H$135)*$H$7)-SUM($H821:Q821),((Input!$H$169+Input!$H$135)*$H$7)/A27taxstdlife))</f>
        <v>0</v>
      </c>
      <c r="S821" s="161">
        <f>IF(A27taxstdlife="n/a","n/a",IF(S$3&gt;(A27taxstdlife+$E821),((Input!$H$169+Input!$H$135)*$H$7)-SUM($H821:R821),((Input!$H$169+Input!$H$135)*$H$7)/A27taxstdlife))</f>
        <v>0</v>
      </c>
      <c r="T821" s="161">
        <f>IF(A27taxstdlife="n/a","n/a",IF(T$3&gt;(A27taxstdlife+$E821),((Input!$H$169+Input!$H$135)*$H$7)-SUM($H821:S821),((Input!$H$169+Input!$H$135)*$H$7)/A27taxstdlife))</f>
        <v>0</v>
      </c>
      <c r="U821" s="161">
        <f>IF(A27taxstdlife="n/a","n/a",IF(U$3&gt;(A27taxstdlife+$E821),((Input!$H$169+Input!$H$135)*$H$7)-SUM($H821:T821),((Input!$H$169+Input!$H$135)*$H$7)/A27taxstdlife))</f>
        <v>0</v>
      </c>
      <c r="V821" s="161">
        <f>IF(A27taxstdlife="n/a","n/a",IF(V$3&gt;(A27taxstdlife+$E821),((Input!$H$169+Input!$H$135)*$H$7)-SUM($H821:U821),((Input!$H$169+Input!$H$135)*$H$7)/A27taxstdlife))</f>
        <v>0</v>
      </c>
      <c r="W821" s="161">
        <f>IF(A27taxstdlife="n/a","n/a",IF(W$3&gt;(A27taxstdlife+$E821),((Input!$H$169+Input!$H$135)*$H$7)-SUM($H821:V821),((Input!$H$169+Input!$H$135)*$H$7)/A27taxstdlife))</f>
        <v>0</v>
      </c>
      <c r="X821" s="161">
        <f>IF(A27taxstdlife="n/a","n/a",IF(X$3&gt;(A27taxstdlife+$E821),((Input!$H$169+Input!$H$135)*$H$7)-SUM($H821:W821),((Input!$H$169+Input!$H$135)*$H$7)/A27taxstdlife))</f>
        <v>0</v>
      </c>
      <c r="Y821" s="161">
        <f>IF(A27taxstdlife="n/a","n/a",IF(Y$3&gt;(A27taxstdlife+$E821),((Input!$H$169+Input!$H$135)*$H$7)-SUM($H821:X821),((Input!$H$169+Input!$H$135)*$H$7)/A27taxstdlife))</f>
        <v>0</v>
      </c>
      <c r="Z821" s="161">
        <f>IF(A27taxstdlife="n/a","n/a",IF(Z$3&gt;(A27taxstdlife+$E821),((Input!$H$169+Input!$H$135)*$H$7)-SUM($H821:Y821),((Input!$H$169+Input!$H$135)*$H$7)/A27taxstdlife))</f>
        <v>0</v>
      </c>
      <c r="AA821" s="161">
        <f>IF(A27taxstdlife="n/a","n/a",IF(AA$3&gt;(A27taxstdlife+$E821),((Input!$H$169+Input!$H$135)*$H$7)-SUM($H821:Z821),((Input!$H$169+Input!$H$135)*$H$7)/A27taxstdlife))</f>
        <v>0</v>
      </c>
      <c r="AB821" s="161">
        <f>IF(A27taxstdlife="n/a","n/a",IF(AB$3&gt;(A27taxstdlife+$E821),((Input!$H$169+Input!$H$135)*$H$7)-SUM($H821:AA821),((Input!$H$169+Input!$H$135)*$H$7)/A27taxstdlife))</f>
        <v>0</v>
      </c>
      <c r="AC821" s="161">
        <f>IF(A27taxstdlife="n/a","n/a",IF(AC$3&gt;(A27taxstdlife+$E821),((Input!$H$169+Input!$H$135)*$H$7)-SUM($H821:AB821),((Input!$H$169+Input!$H$135)*$H$7)/A27taxstdlife))</f>
        <v>0</v>
      </c>
      <c r="AD821" s="161">
        <f>IF(A27taxstdlife="n/a","n/a",IF(AD$3&gt;(A27taxstdlife+$E821),((Input!$H$169+Input!$H$135)*$H$7)-SUM($H821:AC821),((Input!$H$169+Input!$H$135)*$H$7)/A27taxstdlife))</f>
        <v>0</v>
      </c>
      <c r="AE821" s="161">
        <f>IF(A27taxstdlife="n/a","n/a",IF(AE$3&gt;(A27taxstdlife+$E821),((Input!$H$169+Input!$H$135)*$H$7)-SUM($H821:AD821),((Input!$H$169+Input!$H$135)*$H$7)/A27taxstdlife))</f>
        <v>0</v>
      </c>
      <c r="AF821" s="161">
        <f>IF(A27taxstdlife="n/a","n/a",IF(AF$3&gt;(A27taxstdlife+$E821),((Input!$H$169+Input!$H$135)*$H$7)-SUM($H821:AE821),((Input!$H$169+Input!$H$135)*$H$7)/A27taxstdlife))</f>
        <v>0</v>
      </c>
      <c r="AG821" s="161">
        <f>IF(A27taxstdlife="n/a","n/a",IF(AG$3&gt;(A27taxstdlife+$E821),((Input!$H$169+Input!$H$135)*$H$7)-SUM($H821:AF821),((Input!$H$169+Input!$H$135)*$H$7)/A27taxstdlife))</f>
        <v>0</v>
      </c>
      <c r="AH821" s="161">
        <f>IF(A27taxstdlife="n/a","n/a",IF(AH$3&gt;(A27taxstdlife+$E821),((Input!$H$169+Input!$H$135)*$H$7)-SUM($H821:AG821),((Input!$H$169+Input!$H$135)*$H$7)/A27taxstdlife))</f>
        <v>0</v>
      </c>
      <c r="AI821" s="161">
        <f>IF(A27taxstdlife="n/a","n/a",IF(AI$3&gt;(A27taxstdlife+$E821),((Input!$H$169+Input!$H$135)*$H$7)-SUM($H821:AH821),((Input!$H$169+Input!$H$135)*$H$7)/A27taxstdlife))</f>
        <v>0</v>
      </c>
      <c r="AJ821" s="161">
        <f>IF(A27taxstdlife="n/a","n/a",IF(AJ$3&gt;(A27taxstdlife+$E821),((Input!$H$169+Input!$H$135)*$H$7)-SUM($H821:AI821),((Input!$H$169+Input!$H$135)*$H$7)/A27taxstdlife))</f>
        <v>0</v>
      </c>
      <c r="AK821" s="161">
        <f>IF(A27taxstdlife="n/a","n/a",IF(AK$3&gt;(A27taxstdlife+$E821),((Input!$H$169+Input!$H$135)*$H$7)-SUM($H821:AJ821),((Input!$H$169+Input!$H$135)*$H$7)/A27taxstdlife))</f>
        <v>0</v>
      </c>
      <c r="AL821" s="161">
        <f>IF(A27taxstdlife="n/a","n/a",IF(AL$3&gt;(A27taxstdlife+$E821),((Input!$H$169+Input!$H$135)*$H$7)-SUM($H821:AK821),((Input!$H$169+Input!$H$135)*$H$7)/A27taxstdlife))</f>
        <v>0</v>
      </c>
      <c r="AM821" s="161">
        <f>IF(A27taxstdlife="n/a","n/a",IF(AM$3&gt;(A27taxstdlife+$E821),((Input!$H$169+Input!$H$135)*$H$7)-SUM($H821:AL821),((Input!$H$169+Input!$H$135)*$H$7)/A27taxstdlife))</f>
        <v>0</v>
      </c>
      <c r="AN821" s="161">
        <f>IF(A27taxstdlife="n/a","n/a",IF(AN$3&gt;(A27taxstdlife+$E821),((Input!$H$169+Input!$H$135)*$H$7)-SUM($H821:AM821),((Input!$H$169+Input!$H$135)*$H$7)/A27taxstdlife))</f>
        <v>0</v>
      </c>
      <c r="AO821" s="161">
        <f>IF(A27taxstdlife="n/a","n/a",IF(AO$3&gt;(A27taxstdlife+$E821),((Input!$H$169+Input!$H$135)*$H$7)-SUM($H821:AN821),((Input!$H$169+Input!$H$135)*$H$7)/A27taxstdlife))</f>
        <v>0</v>
      </c>
      <c r="AP821" s="161">
        <f>IF(A27taxstdlife="n/a","n/a",IF(AP$3&gt;(A27taxstdlife+$E821),((Input!$H$169+Input!$H$135)*$H$7)-SUM($H821:AO821),((Input!$H$169+Input!$H$135)*$H$7)/A27taxstdlife))</f>
        <v>0</v>
      </c>
      <c r="AQ821" s="161">
        <f>IF(A27taxstdlife="n/a","n/a",IF(AQ$3&gt;(A27taxstdlife+$E821),((Input!$H$169+Input!$H$135)*$H$7)-SUM($H821:AP821),((Input!$H$169+Input!$H$135)*$H$7)/A27taxstdlife))</f>
        <v>0</v>
      </c>
      <c r="AR821" s="161">
        <f>IF(A27taxstdlife="n/a","n/a",IF(AR$3&gt;(A27taxstdlife+$E821),((Input!$H$169+Input!$H$135)*$H$7)-SUM($H821:AQ821),((Input!$H$169+Input!$H$135)*$H$7)/A27taxstdlife))</f>
        <v>0</v>
      </c>
      <c r="AS821" s="161">
        <f>IF(A27taxstdlife="n/a","n/a",IF(AS$3&gt;(A27taxstdlife+$E821),((Input!$H$169+Input!$H$135)*$H$7)-SUM($H821:AR821),((Input!$H$169+Input!$H$135)*$H$7)/A27taxstdlife))</f>
        <v>0</v>
      </c>
      <c r="AT821" s="161">
        <f>IF(A27taxstdlife="n/a","n/a",IF(AT$3&gt;(A27taxstdlife+$E821),((Input!$H$169+Input!$H$135)*$H$7)-SUM($H821:AS821),((Input!$H$169+Input!$H$135)*$H$7)/A27taxstdlife))</f>
        <v>0</v>
      </c>
      <c r="AU821" s="161">
        <f>IF(A27taxstdlife="n/a","n/a",IF(AU$3&gt;(A27taxstdlife+$E821),((Input!$H$169+Input!$H$135)*$H$7)-SUM($H821:AT821),((Input!$H$169+Input!$H$135)*$H$7)/A27taxstdlife))</f>
        <v>0</v>
      </c>
      <c r="AV821" s="161">
        <f>IF(A27taxstdlife="n/a","n/a",IF(AV$3&gt;(A27taxstdlife+$E821),((Input!$H$169+Input!$H$135)*$H$7)-SUM($H821:AU821),((Input!$H$169+Input!$H$135)*$H$7)/A27taxstdlife))</f>
        <v>0</v>
      </c>
      <c r="AW821" s="161">
        <f>IF(A27taxstdlife="n/a","n/a",IF(AW$3&gt;(A27taxstdlife+$E821),((Input!$H$169+Input!$H$135)*$H$7)-SUM($H821:AV821),((Input!$H$169+Input!$H$135)*$H$7)/A27taxstdlife))</f>
        <v>0</v>
      </c>
      <c r="AX821" s="161">
        <f>IF(A27taxstdlife="n/a","n/a",IF(AX$3&gt;(A27taxstdlife+$E821),((Input!$H$169+Input!$H$135)*$H$7)-SUM($H821:AW821),((Input!$H$169+Input!$H$135)*$H$7)/A27taxstdlife))</f>
        <v>0</v>
      </c>
      <c r="AY821" s="161">
        <f>IF(A27taxstdlife="n/a","n/a",IF(AY$3&gt;(A27taxstdlife+$E821),((Input!$H$169+Input!$H$135)*$H$7)-SUM($H821:AX821),((Input!$H$169+Input!$H$135)*$H$7)/A27taxstdlife))</f>
        <v>0</v>
      </c>
      <c r="AZ821" s="161">
        <f>IF(A27taxstdlife="n/a","n/a",IF(AZ$3&gt;(A27taxstdlife+$E821),((Input!$H$169+Input!$H$135)*$H$7)-SUM($H821:AY821),((Input!$H$169+Input!$H$135)*$H$7)/A27taxstdlife))</f>
        <v>0</v>
      </c>
      <c r="BA821" s="161">
        <f>IF(A27taxstdlife="n/a","n/a",IF(BA$3&gt;(A27taxstdlife+$E821),((Input!$H$169+Input!$H$135)*$H$7)-SUM($H821:AZ821),((Input!$H$169+Input!$H$135)*$H$7)/A27taxstdlife))</f>
        <v>0</v>
      </c>
      <c r="BB821" s="161">
        <f>IF(A27taxstdlife="n/a","n/a",IF(BB$3&gt;(A27taxstdlife+$E821),((Input!$H$169+Input!$H$135)*$H$7)-SUM($H821:BA821),((Input!$H$169+Input!$H$135)*$H$7)/A27taxstdlife))</f>
        <v>0</v>
      </c>
      <c r="BC821" s="161">
        <f>IF(A27taxstdlife="n/a","n/a",IF(BC$3&gt;(A27taxstdlife+$E821),((Input!$H$169+Input!$H$135)*$H$7)-SUM($H821:BB821),((Input!$H$169+Input!$H$135)*$H$7)/A27taxstdlife))</f>
        <v>0</v>
      </c>
      <c r="BD821" s="161">
        <f>IF(A27taxstdlife="n/a","n/a",IF(BD$3&gt;(A27taxstdlife+$E821),((Input!$H$169+Input!$H$135)*$H$7)-SUM($H821:BC821),((Input!$H$169+Input!$H$135)*$H$7)/A27taxstdlife))</f>
        <v>0</v>
      </c>
      <c r="BE821" s="161">
        <f>IF(A27taxstdlife="n/a","n/a",IF(BE$3&gt;(A27taxstdlife+$E821),((Input!$H$169+Input!$H$135)*$H$7)-SUM($H821:BD821),((Input!$H$169+Input!$H$135)*$H$7)/A27taxstdlife))</f>
        <v>0</v>
      </c>
      <c r="BF821" s="161">
        <f>IF(A27taxstdlife="n/a","n/a",IF(BF$3&gt;(A27taxstdlife+$E821),((Input!$H$169+Input!$H$135)*$H$7)-SUM($H821:BE821),((Input!$H$169+Input!$H$135)*$H$7)/A27taxstdlife))</f>
        <v>0</v>
      </c>
      <c r="BG821" s="161">
        <f>IF(A27taxstdlife="n/a","n/a",IF(BG$3&gt;(A27taxstdlife+$E821),((Input!$H$169+Input!$H$135)*$H$7)-SUM($H821:BF821),((Input!$H$169+Input!$H$135)*$H$7)/A27taxstdlife))</f>
        <v>0</v>
      </c>
      <c r="BH821" s="161">
        <f>IF(A27taxstdlife="n/a","n/a",IF(BH$3&gt;(A27taxstdlife+$E821),((Input!$H$169+Input!$H$135)*$H$7)-SUM($H821:BG821),((Input!$H$169+Input!$H$135)*$H$7)/A27taxstdlife))</f>
        <v>0</v>
      </c>
      <c r="BI821" s="161">
        <f>IF(A27taxstdlife="n/a","n/a",IF(BI$3&gt;(A27taxstdlife+$E821),((Input!$H$169+Input!$H$135)*$H$7)-SUM($H821:BH821),((Input!$H$169+Input!$H$135)*$H$7)/A27taxstdlife))</f>
        <v>0</v>
      </c>
      <c r="BJ821" s="19"/>
      <c r="BK821" s="19"/>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s="5" customFormat="1" hidden="1" outlineLevel="2" x14ac:dyDescent="0.2">
      <c r="A822" s="19"/>
      <c r="B822" s="19"/>
      <c r="C822" s="35"/>
      <c r="D822" s="469"/>
      <c r="E822" s="281">
        <v>3</v>
      </c>
      <c r="F822" s="37"/>
      <c r="G822" s="305"/>
      <c r="H822" s="307"/>
      <c r="I822" s="306"/>
      <c r="J822" s="161">
        <f>IF(A27taxstdlife="n/a","n/a",IF(J$3&gt;(A27taxstdlife+$E822),((Input!$I$169+Input!$I$135)*$I$7)-SUM($I822:I822),((Input!$I$169+Input!$I$135)*$I$7)/A27taxstdlife))</f>
        <v>0</v>
      </c>
      <c r="K822" s="161">
        <f>IF(A27taxstdlife="n/a","n/a",IF(K$3&gt;(A27taxstdlife+$E822),((Input!$I$169+Input!$I$135)*$I$7)-SUM($I822:J822),((Input!$I$169+Input!$I$135)*$I$7)/A27taxstdlife))</f>
        <v>0</v>
      </c>
      <c r="L822" s="161">
        <f>IF(A27taxstdlife="n/a","n/a",IF(L$3&gt;(A27taxstdlife+$E822),((Input!$I$169+Input!$I$135)*$I$7)-SUM($I822:K822),((Input!$I$169+Input!$I$135)*$I$7)/A27taxstdlife))</f>
        <v>0</v>
      </c>
      <c r="M822" s="161">
        <f>IF(A27taxstdlife="n/a","n/a",IF(M$3&gt;(A27taxstdlife+$E822),((Input!$I$169+Input!$I$135)*$I$7)-SUM($I822:L822),((Input!$I$169+Input!$I$135)*$I$7)/A27taxstdlife))</f>
        <v>0</v>
      </c>
      <c r="N822" s="161">
        <f>IF(A27taxstdlife="n/a","n/a",IF(N$3&gt;(A27taxstdlife+$E822),((Input!$I$169+Input!$I$135)*$I$7)-SUM($I822:M822),((Input!$I$169+Input!$I$135)*$I$7)/A27taxstdlife))</f>
        <v>0</v>
      </c>
      <c r="O822" s="161">
        <f>IF(A27taxstdlife="n/a","n/a",IF(O$3&gt;(A27taxstdlife+$E822),((Input!$I$169+Input!$I$135)*$I$7)-SUM($I822:N822),((Input!$I$169+Input!$I$135)*$I$7)/A27taxstdlife))</f>
        <v>0</v>
      </c>
      <c r="P822" s="161">
        <f>IF(A27taxstdlife="n/a","n/a",IF(P$3&gt;(A27taxstdlife+$E822),((Input!$I$169+Input!$I$135)*$I$7)-SUM($I822:O822),((Input!$I$169+Input!$I$135)*$I$7)/A27taxstdlife))</f>
        <v>0</v>
      </c>
      <c r="Q822" s="161">
        <f>IF(A27taxstdlife="n/a","n/a",IF(Q$3&gt;(A27taxstdlife+$E822),((Input!$I$169+Input!$I$135)*$I$7)-SUM($I822:P822),((Input!$I$169+Input!$I$135)*$I$7)/A27taxstdlife))</f>
        <v>0</v>
      </c>
      <c r="R822" s="161">
        <f>IF(A27taxstdlife="n/a","n/a",IF(R$3&gt;(A27taxstdlife+$E822),((Input!$I$169+Input!$I$135)*$I$7)-SUM($I822:Q822),((Input!$I$169+Input!$I$135)*$I$7)/A27taxstdlife))</f>
        <v>0</v>
      </c>
      <c r="S822" s="161">
        <f>IF(A27taxstdlife="n/a","n/a",IF(S$3&gt;(A27taxstdlife+$E822),((Input!$I$169+Input!$I$135)*$I$7)-SUM($I822:R822),((Input!$I$169+Input!$I$135)*$I$7)/A27taxstdlife))</f>
        <v>0</v>
      </c>
      <c r="T822" s="161">
        <f>IF(A27taxstdlife="n/a","n/a",IF(T$3&gt;(A27taxstdlife+$E822),((Input!$I$169+Input!$I$135)*$I$7)-SUM($I822:S822),((Input!$I$169+Input!$I$135)*$I$7)/A27taxstdlife))</f>
        <v>0</v>
      </c>
      <c r="U822" s="161">
        <f>IF(A27taxstdlife="n/a","n/a",IF(U$3&gt;(A27taxstdlife+$E822),((Input!$I$169+Input!$I$135)*$I$7)-SUM($I822:T822),((Input!$I$169+Input!$I$135)*$I$7)/A27taxstdlife))</f>
        <v>0</v>
      </c>
      <c r="V822" s="161">
        <f>IF(A27taxstdlife="n/a","n/a",IF(V$3&gt;(A27taxstdlife+$E822),((Input!$I$169+Input!$I$135)*$I$7)-SUM($I822:U822),((Input!$I$169+Input!$I$135)*$I$7)/A27taxstdlife))</f>
        <v>0</v>
      </c>
      <c r="W822" s="161">
        <f>IF(A27taxstdlife="n/a","n/a",IF(W$3&gt;(A27taxstdlife+$E822),((Input!$I$169+Input!$I$135)*$I$7)-SUM($I822:V822),((Input!$I$169+Input!$I$135)*$I$7)/A27taxstdlife))</f>
        <v>0</v>
      </c>
      <c r="X822" s="161">
        <f>IF(A27taxstdlife="n/a","n/a",IF(X$3&gt;(A27taxstdlife+$E822),((Input!$I$169+Input!$I$135)*$I$7)-SUM($I822:W822),((Input!$I$169+Input!$I$135)*$I$7)/A27taxstdlife))</f>
        <v>0</v>
      </c>
      <c r="Y822" s="161">
        <f>IF(A27taxstdlife="n/a","n/a",IF(Y$3&gt;(A27taxstdlife+$E822),((Input!$I$169+Input!$I$135)*$I$7)-SUM($I822:X822),((Input!$I$169+Input!$I$135)*$I$7)/A27taxstdlife))</f>
        <v>0</v>
      </c>
      <c r="Z822" s="161">
        <f>IF(A27taxstdlife="n/a","n/a",IF(Z$3&gt;(A27taxstdlife+$E822),((Input!$I$169+Input!$I$135)*$I$7)-SUM($I822:Y822),((Input!$I$169+Input!$I$135)*$I$7)/A27taxstdlife))</f>
        <v>0</v>
      </c>
      <c r="AA822" s="161">
        <f>IF(A27taxstdlife="n/a","n/a",IF(AA$3&gt;(A27taxstdlife+$E822),((Input!$I$169+Input!$I$135)*$I$7)-SUM($I822:Z822),((Input!$I$169+Input!$I$135)*$I$7)/A27taxstdlife))</f>
        <v>0</v>
      </c>
      <c r="AB822" s="161">
        <f>IF(A27taxstdlife="n/a","n/a",IF(AB$3&gt;(A27taxstdlife+$E822),((Input!$I$169+Input!$I$135)*$I$7)-SUM($I822:AA822),((Input!$I$169+Input!$I$135)*$I$7)/A27taxstdlife))</f>
        <v>0</v>
      </c>
      <c r="AC822" s="161">
        <f>IF(A27taxstdlife="n/a","n/a",IF(AC$3&gt;(A27taxstdlife+$E822),((Input!$I$169+Input!$I$135)*$I$7)-SUM($I822:AB822),((Input!$I$169+Input!$I$135)*$I$7)/A27taxstdlife))</f>
        <v>0</v>
      </c>
      <c r="AD822" s="161">
        <f>IF(A27taxstdlife="n/a","n/a",IF(AD$3&gt;(A27taxstdlife+$E822),((Input!$I$169+Input!$I$135)*$I$7)-SUM($I822:AC822),((Input!$I$169+Input!$I$135)*$I$7)/A27taxstdlife))</f>
        <v>0</v>
      </c>
      <c r="AE822" s="161">
        <f>IF(A27taxstdlife="n/a","n/a",IF(AE$3&gt;(A27taxstdlife+$E822),((Input!$I$169+Input!$I$135)*$I$7)-SUM($I822:AD822),((Input!$I$169+Input!$I$135)*$I$7)/A27taxstdlife))</f>
        <v>0</v>
      </c>
      <c r="AF822" s="161">
        <f>IF(A27taxstdlife="n/a","n/a",IF(AF$3&gt;(A27taxstdlife+$E822),((Input!$I$169+Input!$I$135)*$I$7)-SUM($I822:AE822),((Input!$I$169+Input!$I$135)*$I$7)/A27taxstdlife))</f>
        <v>0</v>
      </c>
      <c r="AG822" s="161">
        <f>IF(A27taxstdlife="n/a","n/a",IF(AG$3&gt;(A27taxstdlife+$E822),((Input!$I$169+Input!$I$135)*$I$7)-SUM($I822:AF822),((Input!$I$169+Input!$I$135)*$I$7)/A27taxstdlife))</f>
        <v>0</v>
      </c>
      <c r="AH822" s="161">
        <f>IF(A27taxstdlife="n/a","n/a",IF(AH$3&gt;(A27taxstdlife+$E822),((Input!$I$169+Input!$I$135)*$I$7)-SUM($I822:AG822),((Input!$I$169+Input!$I$135)*$I$7)/A27taxstdlife))</f>
        <v>0</v>
      </c>
      <c r="AI822" s="161">
        <f>IF(A27taxstdlife="n/a","n/a",IF(AI$3&gt;(A27taxstdlife+$E822),((Input!$I$169+Input!$I$135)*$I$7)-SUM($I822:AH822),((Input!$I$169+Input!$I$135)*$I$7)/A27taxstdlife))</f>
        <v>0</v>
      </c>
      <c r="AJ822" s="161">
        <f>IF(A27taxstdlife="n/a","n/a",IF(AJ$3&gt;(A27taxstdlife+$E822),((Input!$I$169+Input!$I$135)*$I$7)-SUM($I822:AI822),((Input!$I$169+Input!$I$135)*$I$7)/A27taxstdlife))</f>
        <v>0</v>
      </c>
      <c r="AK822" s="161">
        <f>IF(A27taxstdlife="n/a","n/a",IF(AK$3&gt;(A27taxstdlife+$E822),((Input!$I$169+Input!$I$135)*$I$7)-SUM($I822:AJ822),((Input!$I$169+Input!$I$135)*$I$7)/A27taxstdlife))</f>
        <v>0</v>
      </c>
      <c r="AL822" s="161">
        <f>IF(A27taxstdlife="n/a","n/a",IF(AL$3&gt;(A27taxstdlife+$E822),((Input!$I$169+Input!$I$135)*$I$7)-SUM($I822:AK822),((Input!$I$169+Input!$I$135)*$I$7)/A27taxstdlife))</f>
        <v>0</v>
      </c>
      <c r="AM822" s="161">
        <f>IF(A27taxstdlife="n/a","n/a",IF(AM$3&gt;(A27taxstdlife+$E822),((Input!$I$169+Input!$I$135)*$I$7)-SUM($I822:AL822),((Input!$I$169+Input!$I$135)*$I$7)/A27taxstdlife))</f>
        <v>0</v>
      </c>
      <c r="AN822" s="161">
        <f>IF(A27taxstdlife="n/a","n/a",IF(AN$3&gt;(A27taxstdlife+$E822),((Input!$I$169+Input!$I$135)*$I$7)-SUM($I822:AM822),((Input!$I$169+Input!$I$135)*$I$7)/A27taxstdlife))</f>
        <v>0</v>
      </c>
      <c r="AO822" s="161">
        <f>IF(A27taxstdlife="n/a","n/a",IF(AO$3&gt;(A27taxstdlife+$E822),((Input!$I$169+Input!$I$135)*$I$7)-SUM($I822:AN822),((Input!$I$169+Input!$I$135)*$I$7)/A27taxstdlife))</f>
        <v>0</v>
      </c>
      <c r="AP822" s="161">
        <f>IF(A27taxstdlife="n/a","n/a",IF(AP$3&gt;(A27taxstdlife+$E822),((Input!$I$169+Input!$I$135)*$I$7)-SUM($I822:AO822),((Input!$I$169+Input!$I$135)*$I$7)/A27taxstdlife))</f>
        <v>0</v>
      </c>
      <c r="AQ822" s="161">
        <f>IF(A27taxstdlife="n/a","n/a",IF(AQ$3&gt;(A27taxstdlife+$E822),((Input!$I$169+Input!$I$135)*$I$7)-SUM($I822:AP822),((Input!$I$169+Input!$I$135)*$I$7)/A27taxstdlife))</f>
        <v>0</v>
      </c>
      <c r="AR822" s="161">
        <f>IF(A27taxstdlife="n/a","n/a",IF(AR$3&gt;(A27taxstdlife+$E822),((Input!$I$169+Input!$I$135)*$I$7)-SUM($I822:AQ822),((Input!$I$169+Input!$I$135)*$I$7)/A27taxstdlife))</f>
        <v>0</v>
      </c>
      <c r="AS822" s="161">
        <f>IF(A27taxstdlife="n/a","n/a",IF(AS$3&gt;(A27taxstdlife+$E822),((Input!$I$169+Input!$I$135)*$I$7)-SUM($I822:AR822),((Input!$I$169+Input!$I$135)*$I$7)/A27taxstdlife))</f>
        <v>0</v>
      </c>
      <c r="AT822" s="161">
        <f>IF(A27taxstdlife="n/a","n/a",IF(AT$3&gt;(A27taxstdlife+$E822),((Input!$I$169+Input!$I$135)*$I$7)-SUM($I822:AS822),((Input!$I$169+Input!$I$135)*$I$7)/A27taxstdlife))</f>
        <v>0</v>
      </c>
      <c r="AU822" s="161">
        <f>IF(A27taxstdlife="n/a","n/a",IF(AU$3&gt;(A27taxstdlife+$E822),((Input!$I$169+Input!$I$135)*$I$7)-SUM($I822:AT822),((Input!$I$169+Input!$I$135)*$I$7)/A27taxstdlife))</f>
        <v>0</v>
      </c>
      <c r="AV822" s="161">
        <f>IF(A27taxstdlife="n/a","n/a",IF(AV$3&gt;(A27taxstdlife+$E822),((Input!$I$169+Input!$I$135)*$I$7)-SUM($I822:AU822),((Input!$I$169+Input!$I$135)*$I$7)/A27taxstdlife))</f>
        <v>0</v>
      </c>
      <c r="AW822" s="161">
        <f>IF(A27taxstdlife="n/a","n/a",IF(AW$3&gt;(A27taxstdlife+$E822),((Input!$I$169+Input!$I$135)*$I$7)-SUM($I822:AV822),((Input!$I$169+Input!$I$135)*$I$7)/A27taxstdlife))</f>
        <v>0</v>
      </c>
      <c r="AX822" s="161">
        <f>IF(A27taxstdlife="n/a","n/a",IF(AX$3&gt;(A27taxstdlife+$E822),((Input!$I$169+Input!$I$135)*$I$7)-SUM($I822:AW822),((Input!$I$169+Input!$I$135)*$I$7)/A27taxstdlife))</f>
        <v>0</v>
      </c>
      <c r="AY822" s="161">
        <f>IF(A27taxstdlife="n/a","n/a",IF(AY$3&gt;(A27taxstdlife+$E822),((Input!$I$169+Input!$I$135)*$I$7)-SUM($I822:AX822),((Input!$I$169+Input!$I$135)*$I$7)/A27taxstdlife))</f>
        <v>0</v>
      </c>
      <c r="AZ822" s="161">
        <f>IF(A27taxstdlife="n/a","n/a",IF(AZ$3&gt;(A27taxstdlife+$E822),((Input!$I$169+Input!$I$135)*$I$7)-SUM($I822:AY822),((Input!$I$169+Input!$I$135)*$I$7)/A27taxstdlife))</f>
        <v>0</v>
      </c>
      <c r="BA822" s="161">
        <f>IF(A27taxstdlife="n/a","n/a",IF(BA$3&gt;(A27taxstdlife+$E822),((Input!$I$169+Input!$I$135)*$I$7)-SUM($I822:AZ822),((Input!$I$169+Input!$I$135)*$I$7)/A27taxstdlife))</f>
        <v>0</v>
      </c>
      <c r="BB822" s="161">
        <f>IF(A27taxstdlife="n/a","n/a",IF(BB$3&gt;(A27taxstdlife+$E822),((Input!$I$169+Input!$I$135)*$I$7)-SUM($I822:BA822),((Input!$I$169+Input!$I$135)*$I$7)/A27taxstdlife))</f>
        <v>0</v>
      </c>
      <c r="BC822" s="161">
        <f>IF(A27taxstdlife="n/a","n/a",IF(BC$3&gt;(A27taxstdlife+$E822),((Input!$I$169+Input!$I$135)*$I$7)-SUM($I822:BB822),((Input!$I$169+Input!$I$135)*$I$7)/A27taxstdlife))</f>
        <v>0</v>
      </c>
      <c r="BD822" s="161">
        <f>IF(A27taxstdlife="n/a","n/a",IF(BD$3&gt;(A27taxstdlife+$E822),((Input!$I$169+Input!$I$135)*$I$7)-SUM($I822:BC822),((Input!$I$169+Input!$I$135)*$I$7)/A27taxstdlife))</f>
        <v>0</v>
      </c>
      <c r="BE822" s="161">
        <f>IF(A27taxstdlife="n/a","n/a",IF(BE$3&gt;(A27taxstdlife+$E822),((Input!$I$169+Input!$I$135)*$I$7)-SUM($I822:BD822),((Input!$I$169+Input!$I$135)*$I$7)/A27taxstdlife))</f>
        <v>0</v>
      </c>
      <c r="BF822" s="161">
        <f>IF(A27taxstdlife="n/a","n/a",IF(BF$3&gt;(A27taxstdlife+$E822),((Input!$I$169+Input!$I$135)*$I$7)-SUM($I822:BE822),((Input!$I$169+Input!$I$135)*$I$7)/A27taxstdlife))</f>
        <v>0</v>
      </c>
      <c r="BG822" s="161">
        <f>IF(A27taxstdlife="n/a","n/a",IF(BG$3&gt;(A27taxstdlife+$E822),((Input!$I$169+Input!$I$135)*$I$7)-SUM($I822:BF822),((Input!$I$169+Input!$I$135)*$I$7)/A27taxstdlife))</f>
        <v>0</v>
      </c>
      <c r="BH822" s="161">
        <f>IF(A27taxstdlife="n/a","n/a",IF(BH$3&gt;(A27taxstdlife+$E822),((Input!$I$169+Input!$I$135)*$I$7)-SUM($I822:BG822),((Input!$I$169+Input!$I$135)*$I$7)/A27taxstdlife))</f>
        <v>0</v>
      </c>
      <c r="BI822" s="161">
        <f>IF(A27taxstdlife="n/a","n/a",IF(BI$3&gt;(A27taxstdlife+$E822),((Input!$I$169+Input!$I$135)*$I$7)-SUM($I822:BH822),((Input!$I$169+Input!$I$135)*$I$7)/A27taxstdlife))</f>
        <v>0</v>
      </c>
      <c r="BJ822" s="161"/>
      <c r="BK822" s="19"/>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s="5" customFormat="1" hidden="1" outlineLevel="2" x14ac:dyDescent="0.2">
      <c r="A823" s="19"/>
      <c r="B823" s="19"/>
      <c r="C823" s="35"/>
      <c r="D823" s="469"/>
      <c r="E823" s="281">
        <v>4</v>
      </c>
      <c r="F823" s="37"/>
      <c r="G823" s="305"/>
      <c r="H823" s="307"/>
      <c r="I823" s="307"/>
      <c r="J823" s="306"/>
      <c r="K823" s="161">
        <f>IF(A27taxstdlife="n/a","n/a",IF(K$3&gt;(A27taxstdlife+$E823),((Input!$J$169+Input!$J$135)*$J$7)-SUM($J823:J823),((Input!$J$169+Input!$J$135)*$J$7)/A27taxstdlife))</f>
        <v>0</v>
      </c>
      <c r="L823" s="161">
        <f>IF(A27taxstdlife="n/a","n/a",IF(L$3&gt;(A27taxstdlife+$E823),((Input!$J$169+Input!$J$135)*$J$7)-SUM($J823:K823),((Input!$J$169+Input!$J$135)*$J$7)/A27taxstdlife))</f>
        <v>0</v>
      </c>
      <c r="M823" s="161">
        <f>IF(A27taxstdlife="n/a","n/a",IF(M$3&gt;(A27taxstdlife+$E823),((Input!$J$169+Input!$J$135)*$J$7)-SUM($J823:L823),((Input!$J$169+Input!$J$135)*$J$7)/A27taxstdlife))</f>
        <v>0</v>
      </c>
      <c r="N823" s="161">
        <f>IF(A27taxstdlife="n/a","n/a",IF(N$3&gt;(A27taxstdlife+$E823),((Input!$J$169+Input!$J$135)*$J$7)-SUM($J823:M823),((Input!$J$169+Input!$J$135)*$J$7)/A27taxstdlife))</f>
        <v>0</v>
      </c>
      <c r="O823" s="161">
        <f>IF(A27taxstdlife="n/a","n/a",IF(O$3&gt;(A27taxstdlife+$E823),((Input!$J$169+Input!$J$135)*$J$7)-SUM($J823:N823),((Input!$J$169+Input!$J$135)*$J$7)/A27taxstdlife))</f>
        <v>0</v>
      </c>
      <c r="P823" s="161">
        <f>IF(A27taxstdlife="n/a","n/a",IF(P$3&gt;(A27taxstdlife+$E823),((Input!$J$169+Input!$J$135)*$J$7)-SUM($J823:O823),((Input!$J$169+Input!$J$135)*$J$7)/A27taxstdlife))</f>
        <v>0</v>
      </c>
      <c r="Q823" s="161">
        <f>IF(A27taxstdlife="n/a","n/a",IF(Q$3&gt;(A27taxstdlife+$E823),((Input!$J$169+Input!$J$135)*$J$7)-SUM($J823:P823),((Input!$J$169+Input!$J$135)*$J$7)/A27taxstdlife))</f>
        <v>0</v>
      </c>
      <c r="R823" s="161">
        <f>IF(A27taxstdlife="n/a","n/a",IF(R$3&gt;(A27taxstdlife+$E823),((Input!$J$169+Input!$J$135)*$J$7)-SUM($J823:Q823),((Input!$J$169+Input!$J$135)*$J$7)/A27taxstdlife))</f>
        <v>0</v>
      </c>
      <c r="S823" s="161">
        <f>IF(A27taxstdlife="n/a","n/a",IF(S$3&gt;(A27taxstdlife+$E823),((Input!$J$169+Input!$J$135)*$J$7)-SUM($J823:R823),((Input!$J$169+Input!$J$135)*$J$7)/A27taxstdlife))</f>
        <v>0</v>
      </c>
      <c r="T823" s="161">
        <f>IF(A27taxstdlife="n/a","n/a",IF(T$3&gt;(A27taxstdlife+$E823),((Input!$J$169+Input!$J$135)*$J$7)-SUM($J823:S823),((Input!$J$169+Input!$J$135)*$J$7)/A27taxstdlife))</f>
        <v>0</v>
      </c>
      <c r="U823" s="161">
        <f>IF(A27taxstdlife="n/a","n/a",IF(U$3&gt;(A27taxstdlife+$E823),((Input!$J$169+Input!$J$135)*$J$7)-SUM($J823:T823),((Input!$J$169+Input!$J$135)*$J$7)/A27taxstdlife))</f>
        <v>0</v>
      </c>
      <c r="V823" s="161">
        <f>IF(A27taxstdlife="n/a","n/a",IF(V$3&gt;(A27taxstdlife+$E823),((Input!$J$169+Input!$J$135)*$J$7)-SUM($J823:U823),((Input!$J$169+Input!$J$135)*$J$7)/A27taxstdlife))</f>
        <v>0</v>
      </c>
      <c r="W823" s="161">
        <f>IF(A27taxstdlife="n/a","n/a",IF(W$3&gt;(A27taxstdlife+$E823),((Input!$J$169+Input!$J$135)*$J$7)-SUM($J823:V823),((Input!$J$169+Input!$J$135)*$J$7)/A27taxstdlife))</f>
        <v>0</v>
      </c>
      <c r="X823" s="161">
        <f>IF(A27taxstdlife="n/a","n/a",IF(X$3&gt;(A27taxstdlife+$E823),((Input!$J$169+Input!$J$135)*$J$7)-SUM($J823:W823),((Input!$J$169+Input!$J$135)*$J$7)/A27taxstdlife))</f>
        <v>0</v>
      </c>
      <c r="Y823" s="161">
        <f>IF(A27taxstdlife="n/a","n/a",IF(Y$3&gt;(A27taxstdlife+$E823),((Input!$J$169+Input!$J$135)*$J$7)-SUM($J823:X823),((Input!$J$169+Input!$J$135)*$J$7)/A27taxstdlife))</f>
        <v>0</v>
      </c>
      <c r="Z823" s="161">
        <f>IF(A27taxstdlife="n/a","n/a",IF(Z$3&gt;(A27taxstdlife+$E823),((Input!$J$169+Input!$J$135)*$J$7)-SUM($J823:Y823),((Input!$J$169+Input!$J$135)*$J$7)/A27taxstdlife))</f>
        <v>0</v>
      </c>
      <c r="AA823" s="161">
        <f>IF(A27taxstdlife="n/a","n/a",IF(AA$3&gt;(A27taxstdlife+$E823),((Input!$J$169+Input!$J$135)*$J$7)-SUM($J823:Z823),((Input!$J$169+Input!$J$135)*$J$7)/A27taxstdlife))</f>
        <v>0</v>
      </c>
      <c r="AB823" s="161">
        <f>IF(A27taxstdlife="n/a","n/a",IF(AB$3&gt;(A27taxstdlife+$E823),((Input!$J$169+Input!$J$135)*$J$7)-SUM($J823:AA823),((Input!$J$169+Input!$J$135)*$J$7)/A27taxstdlife))</f>
        <v>0</v>
      </c>
      <c r="AC823" s="161">
        <f>IF(A27taxstdlife="n/a","n/a",IF(AC$3&gt;(A27taxstdlife+$E823),((Input!$J$169+Input!$J$135)*$J$7)-SUM($J823:AB823),((Input!$J$169+Input!$J$135)*$J$7)/A27taxstdlife))</f>
        <v>0</v>
      </c>
      <c r="AD823" s="161">
        <f>IF(A27taxstdlife="n/a","n/a",IF(AD$3&gt;(A27taxstdlife+$E823),((Input!$J$169+Input!$J$135)*$J$7)-SUM($J823:AC823),((Input!$J$169+Input!$J$135)*$J$7)/A27taxstdlife))</f>
        <v>0</v>
      </c>
      <c r="AE823" s="161">
        <f>IF(A27taxstdlife="n/a","n/a",IF(AE$3&gt;(A27taxstdlife+$E823),((Input!$J$169+Input!$J$135)*$J$7)-SUM($J823:AD823),((Input!$J$169+Input!$J$135)*$J$7)/A27taxstdlife))</f>
        <v>0</v>
      </c>
      <c r="AF823" s="161">
        <f>IF(A27taxstdlife="n/a","n/a",IF(AF$3&gt;(A27taxstdlife+$E823),((Input!$J$169+Input!$J$135)*$J$7)-SUM($J823:AE823),((Input!$J$169+Input!$J$135)*$J$7)/A27taxstdlife))</f>
        <v>0</v>
      </c>
      <c r="AG823" s="161">
        <f>IF(A27taxstdlife="n/a","n/a",IF(AG$3&gt;(A27taxstdlife+$E823),((Input!$J$169+Input!$J$135)*$J$7)-SUM($J823:AF823),((Input!$J$169+Input!$J$135)*$J$7)/A27taxstdlife))</f>
        <v>0</v>
      </c>
      <c r="AH823" s="161">
        <f>IF(A27taxstdlife="n/a","n/a",IF(AH$3&gt;(A27taxstdlife+$E823),((Input!$J$169+Input!$J$135)*$J$7)-SUM($J823:AG823),((Input!$J$169+Input!$J$135)*$J$7)/A27taxstdlife))</f>
        <v>0</v>
      </c>
      <c r="AI823" s="161">
        <f>IF(A27taxstdlife="n/a","n/a",IF(AI$3&gt;(A27taxstdlife+$E823),((Input!$J$169+Input!$J$135)*$J$7)-SUM($J823:AH823),((Input!$J$169+Input!$J$135)*$J$7)/A27taxstdlife))</f>
        <v>0</v>
      </c>
      <c r="AJ823" s="161">
        <f>IF(A27taxstdlife="n/a","n/a",IF(AJ$3&gt;(A27taxstdlife+$E823),((Input!$J$169+Input!$J$135)*$J$7)-SUM($J823:AI823),((Input!$J$169+Input!$J$135)*$J$7)/A27taxstdlife))</f>
        <v>0</v>
      </c>
      <c r="AK823" s="161">
        <f>IF(A27taxstdlife="n/a","n/a",IF(AK$3&gt;(A27taxstdlife+$E823),((Input!$J$169+Input!$J$135)*$J$7)-SUM($J823:AJ823),((Input!$J$169+Input!$J$135)*$J$7)/A27taxstdlife))</f>
        <v>0</v>
      </c>
      <c r="AL823" s="161">
        <f>IF(A27taxstdlife="n/a","n/a",IF(AL$3&gt;(A27taxstdlife+$E823),((Input!$J$169+Input!$J$135)*$J$7)-SUM($J823:AK823),((Input!$J$169+Input!$J$135)*$J$7)/A27taxstdlife))</f>
        <v>0</v>
      </c>
      <c r="AM823" s="161">
        <f>IF(A27taxstdlife="n/a","n/a",IF(AM$3&gt;(A27taxstdlife+$E823),((Input!$J$169+Input!$J$135)*$J$7)-SUM($J823:AL823),((Input!$J$169+Input!$J$135)*$J$7)/A27taxstdlife))</f>
        <v>0</v>
      </c>
      <c r="AN823" s="161">
        <f>IF(A27taxstdlife="n/a","n/a",IF(AN$3&gt;(A27taxstdlife+$E823),((Input!$J$169+Input!$J$135)*$J$7)-SUM($J823:AM823),((Input!$J$169+Input!$J$135)*$J$7)/A27taxstdlife))</f>
        <v>0</v>
      </c>
      <c r="AO823" s="161">
        <f>IF(A27taxstdlife="n/a","n/a",IF(AO$3&gt;(A27taxstdlife+$E823),((Input!$J$169+Input!$J$135)*$J$7)-SUM($J823:AN823),((Input!$J$169+Input!$J$135)*$J$7)/A27taxstdlife))</f>
        <v>0</v>
      </c>
      <c r="AP823" s="161">
        <f>IF(A27taxstdlife="n/a","n/a",IF(AP$3&gt;(A27taxstdlife+$E823),((Input!$J$169+Input!$J$135)*$J$7)-SUM($J823:AO823),((Input!$J$169+Input!$J$135)*$J$7)/A27taxstdlife))</f>
        <v>0</v>
      </c>
      <c r="AQ823" s="161">
        <f>IF(A27taxstdlife="n/a","n/a",IF(AQ$3&gt;(A27taxstdlife+$E823),((Input!$J$169+Input!$J$135)*$J$7)-SUM($J823:AP823),((Input!$J$169+Input!$J$135)*$J$7)/A27taxstdlife))</f>
        <v>0</v>
      </c>
      <c r="AR823" s="161">
        <f>IF(A27taxstdlife="n/a","n/a",IF(AR$3&gt;(A27taxstdlife+$E823),((Input!$J$169+Input!$J$135)*$J$7)-SUM($J823:AQ823),((Input!$J$169+Input!$J$135)*$J$7)/A27taxstdlife))</f>
        <v>0</v>
      </c>
      <c r="AS823" s="161">
        <f>IF(A27taxstdlife="n/a","n/a",IF(AS$3&gt;(A27taxstdlife+$E823),((Input!$J$169+Input!$J$135)*$J$7)-SUM($J823:AR823),((Input!$J$169+Input!$J$135)*$J$7)/A27taxstdlife))</f>
        <v>0</v>
      </c>
      <c r="AT823" s="161">
        <f>IF(A27taxstdlife="n/a","n/a",IF(AT$3&gt;(A27taxstdlife+$E823),((Input!$J$169+Input!$J$135)*$J$7)-SUM($J823:AS823),((Input!$J$169+Input!$J$135)*$J$7)/A27taxstdlife))</f>
        <v>0</v>
      </c>
      <c r="AU823" s="161">
        <f>IF(A27taxstdlife="n/a","n/a",IF(AU$3&gt;(A27taxstdlife+$E823),((Input!$J$169+Input!$J$135)*$J$7)-SUM($J823:AT823),((Input!$J$169+Input!$J$135)*$J$7)/A27taxstdlife))</f>
        <v>0</v>
      </c>
      <c r="AV823" s="161">
        <f>IF(A27taxstdlife="n/a","n/a",IF(AV$3&gt;(A27taxstdlife+$E823),((Input!$J$169+Input!$J$135)*$J$7)-SUM($J823:AU823),((Input!$J$169+Input!$J$135)*$J$7)/A27taxstdlife))</f>
        <v>0</v>
      </c>
      <c r="AW823" s="161">
        <f>IF(A27taxstdlife="n/a","n/a",IF(AW$3&gt;(A27taxstdlife+$E823),((Input!$J$169+Input!$J$135)*$J$7)-SUM($J823:AV823),((Input!$J$169+Input!$J$135)*$J$7)/A27taxstdlife))</f>
        <v>0</v>
      </c>
      <c r="AX823" s="161">
        <f>IF(A27taxstdlife="n/a","n/a",IF(AX$3&gt;(A27taxstdlife+$E823),((Input!$J$169+Input!$J$135)*$J$7)-SUM($J823:AW823),((Input!$J$169+Input!$J$135)*$J$7)/A27taxstdlife))</f>
        <v>0</v>
      </c>
      <c r="AY823" s="161">
        <f>IF(A27taxstdlife="n/a","n/a",IF(AY$3&gt;(A27taxstdlife+$E823),((Input!$J$169+Input!$J$135)*$J$7)-SUM($J823:AX823),((Input!$J$169+Input!$J$135)*$J$7)/A27taxstdlife))</f>
        <v>0</v>
      </c>
      <c r="AZ823" s="161">
        <f>IF(A27taxstdlife="n/a","n/a",IF(AZ$3&gt;(A27taxstdlife+$E823),((Input!$J$169+Input!$J$135)*$J$7)-SUM($J823:AY823),((Input!$J$169+Input!$J$135)*$J$7)/A27taxstdlife))</f>
        <v>0</v>
      </c>
      <c r="BA823" s="161">
        <f>IF(A27taxstdlife="n/a","n/a",IF(BA$3&gt;(A27taxstdlife+$E823),((Input!$J$169+Input!$J$135)*$J$7)-SUM($J823:AZ823),((Input!$J$169+Input!$J$135)*$J$7)/A27taxstdlife))</f>
        <v>0</v>
      </c>
      <c r="BB823" s="161">
        <f>IF(A27taxstdlife="n/a","n/a",IF(BB$3&gt;(A27taxstdlife+$E823),((Input!$J$169+Input!$J$135)*$J$7)-SUM($J823:BA823),((Input!$J$169+Input!$J$135)*$J$7)/A27taxstdlife))</f>
        <v>0</v>
      </c>
      <c r="BC823" s="161">
        <f>IF(A27taxstdlife="n/a","n/a",IF(BC$3&gt;(A27taxstdlife+$E823),((Input!$J$169+Input!$J$135)*$J$7)-SUM($J823:BB823),((Input!$J$169+Input!$J$135)*$J$7)/A27taxstdlife))</f>
        <v>0</v>
      </c>
      <c r="BD823" s="161">
        <f>IF(A27taxstdlife="n/a","n/a",IF(BD$3&gt;(A27taxstdlife+$E823),((Input!$J$169+Input!$J$135)*$J$7)-SUM($J823:BC823),((Input!$J$169+Input!$J$135)*$J$7)/A27taxstdlife))</f>
        <v>0</v>
      </c>
      <c r="BE823" s="161">
        <f>IF(A27taxstdlife="n/a","n/a",IF(BE$3&gt;(A27taxstdlife+$E823),((Input!$J$169+Input!$J$135)*$J$7)-SUM($J823:BD823),((Input!$J$169+Input!$J$135)*$J$7)/A27taxstdlife))</f>
        <v>0</v>
      </c>
      <c r="BF823" s="161">
        <f>IF(A27taxstdlife="n/a","n/a",IF(BF$3&gt;(A27taxstdlife+$E823),((Input!$J$169+Input!$J$135)*$J$7)-SUM($J823:BE823),((Input!$J$169+Input!$J$135)*$J$7)/A27taxstdlife))</f>
        <v>0</v>
      </c>
      <c r="BG823" s="161">
        <f>IF(A27taxstdlife="n/a","n/a",IF(BG$3&gt;(A27taxstdlife+$E823),((Input!$J$169+Input!$J$135)*$J$7)-SUM($J823:BF823),((Input!$J$169+Input!$J$135)*$J$7)/A27taxstdlife))</f>
        <v>0</v>
      </c>
      <c r="BH823" s="161">
        <f>IF(A27taxstdlife="n/a","n/a",IF(BH$3&gt;(A27taxstdlife+$E823),((Input!$J$169+Input!$J$135)*$J$7)-SUM($J823:BG823),((Input!$J$169+Input!$J$135)*$J$7)/A27taxstdlife))</f>
        <v>0</v>
      </c>
      <c r="BI823" s="161">
        <f>IF(A27taxstdlife="n/a","n/a",IF(BI$3&gt;(A27taxstdlife+$E823),((Input!$J$169+Input!$J$135)*$J$7)-SUM($J823:BH823),((Input!$J$169+Input!$J$135)*$J$7)/A27taxstdlife))</f>
        <v>0</v>
      </c>
      <c r="BJ823" s="19"/>
      <c r="BK823" s="19"/>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s="5" customFormat="1" hidden="1" outlineLevel="2" x14ac:dyDescent="0.2">
      <c r="A824" s="19"/>
      <c r="B824" s="19"/>
      <c r="C824" s="35"/>
      <c r="D824" s="469"/>
      <c r="E824" s="281">
        <v>5</v>
      </c>
      <c r="F824" s="37"/>
      <c r="G824" s="305"/>
      <c r="H824" s="307"/>
      <c r="I824" s="307"/>
      <c r="J824" s="307"/>
      <c r="K824" s="306"/>
      <c r="L824" s="161">
        <f>IF(A27taxstdlife="n/a","n/a",IF(L$3&gt;(A27taxstdlife+$E824),((Input!$K$169+Input!$K$135)*$K$7)-SUM($K824:K824),((Input!$K$169+Input!$K$135)*$K$7)/A27taxstdlife))</f>
        <v>0</v>
      </c>
      <c r="M824" s="161">
        <f>IF(A27taxstdlife="n/a","n/a",IF(M$3&gt;(A27taxstdlife+$E824),((Input!$K$169+Input!$K$135)*$K$7)-SUM($K824:L824),((Input!$K$169+Input!$K$135)*$K$7)/A27taxstdlife))</f>
        <v>0</v>
      </c>
      <c r="N824" s="161">
        <f>IF(A27taxstdlife="n/a","n/a",IF(N$3&gt;(A27taxstdlife+$E824),((Input!$K$169+Input!$K$135)*$K$7)-SUM($K824:M824),((Input!$K$169+Input!$K$135)*$K$7)/A27taxstdlife))</f>
        <v>0</v>
      </c>
      <c r="O824" s="161">
        <f>IF(A27taxstdlife="n/a","n/a",IF(O$3&gt;(A27taxstdlife+$E824),((Input!$K$169+Input!$K$135)*$K$7)-SUM($K824:N824),((Input!$K$169+Input!$K$135)*$K$7)/A27taxstdlife))</f>
        <v>0</v>
      </c>
      <c r="P824" s="161">
        <f>IF(A27taxstdlife="n/a","n/a",IF(P$3&gt;(A27taxstdlife+$E824),((Input!$K$169+Input!$K$135)*$K$7)-SUM($K824:O824),((Input!$K$169+Input!$K$135)*$K$7)/A27taxstdlife))</f>
        <v>0</v>
      </c>
      <c r="Q824" s="161">
        <f>IF(A27taxstdlife="n/a","n/a",IF(Q$3&gt;(A27taxstdlife+$E824),((Input!$K$169+Input!$K$135)*$K$7)-SUM($K824:P824),((Input!$K$169+Input!$K$135)*$K$7)/A27taxstdlife))</f>
        <v>0</v>
      </c>
      <c r="R824" s="161">
        <f>IF(A27taxstdlife="n/a","n/a",IF(R$3&gt;(A27taxstdlife+$E824),((Input!$K$169+Input!$K$135)*$K$7)-SUM($K824:Q824),((Input!$K$169+Input!$K$135)*$K$7)/A27taxstdlife))</f>
        <v>0</v>
      </c>
      <c r="S824" s="161">
        <f>IF(A27taxstdlife="n/a","n/a",IF(S$3&gt;(A27taxstdlife+$E824),((Input!$K$169+Input!$K$135)*$K$7)-SUM($K824:R824),((Input!$K$169+Input!$K$135)*$K$7)/A27taxstdlife))</f>
        <v>0</v>
      </c>
      <c r="T824" s="161">
        <f>IF(A27taxstdlife="n/a","n/a",IF(T$3&gt;(A27taxstdlife+$E824),((Input!$K$169+Input!$K$135)*$K$7)-SUM($K824:S824),((Input!$K$169+Input!$K$135)*$K$7)/A27taxstdlife))</f>
        <v>0</v>
      </c>
      <c r="U824" s="161">
        <f>IF(A27taxstdlife="n/a","n/a",IF(U$3&gt;(A27taxstdlife+$E824),((Input!$K$169+Input!$K$135)*$K$7)-SUM($K824:T824),((Input!$K$169+Input!$K$135)*$K$7)/A27taxstdlife))</f>
        <v>0</v>
      </c>
      <c r="V824" s="161">
        <f>IF(A27taxstdlife="n/a","n/a",IF(V$3&gt;(A27taxstdlife+$E824),((Input!$K$169+Input!$K$135)*$K$7)-SUM($K824:U824),((Input!$K$169+Input!$K$135)*$K$7)/A27taxstdlife))</f>
        <v>0</v>
      </c>
      <c r="W824" s="161">
        <f>IF(A27taxstdlife="n/a","n/a",IF(W$3&gt;(A27taxstdlife+$E824),((Input!$K$169+Input!$K$135)*$K$7)-SUM($K824:V824),((Input!$K$169+Input!$K$135)*$K$7)/A27taxstdlife))</f>
        <v>0</v>
      </c>
      <c r="X824" s="161">
        <f>IF(A27taxstdlife="n/a","n/a",IF(X$3&gt;(A27taxstdlife+$E824),((Input!$K$169+Input!$K$135)*$K$7)-SUM($K824:W824),((Input!$K$169+Input!$K$135)*$K$7)/A27taxstdlife))</f>
        <v>0</v>
      </c>
      <c r="Y824" s="161">
        <f>IF(A27taxstdlife="n/a","n/a",IF(Y$3&gt;(A27taxstdlife+$E824),((Input!$K$169+Input!$K$135)*$K$7)-SUM($K824:X824),((Input!$K$169+Input!$K$135)*$K$7)/A27taxstdlife))</f>
        <v>0</v>
      </c>
      <c r="Z824" s="161">
        <f>IF(A27taxstdlife="n/a","n/a",IF(Z$3&gt;(A27taxstdlife+$E824),((Input!$K$169+Input!$K$135)*$K$7)-SUM($K824:Y824),((Input!$K$169+Input!$K$135)*$K$7)/A27taxstdlife))</f>
        <v>0</v>
      </c>
      <c r="AA824" s="161">
        <f>IF(A27taxstdlife="n/a","n/a",IF(AA$3&gt;(A27taxstdlife+$E824),((Input!$K$169+Input!$K$135)*$K$7)-SUM($K824:Z824),((Input!$K$169+Input!$K$135)*$K$7)/A27taxstdlife))</f>
        <v>0</v>
      </c>
      <c r="AB824" s="161">
        <f>IF(A27taxstdlife="n/a","n/a",IF(AB$3&gt;(A27taxstdlife+$E824),((Input!$K$169+Input!$K$135)*$K$7)-SUM($K824:AA824),((Input!$K$169+Input!$K$135)*$K$7)/A27taxstdlife))</f>
        <v>0</v>
      </c>
      <c r="AC824" s="161">
        <f>IF(A27taxstdlife="n/a","n/a",IF(AC$3&gt;(A27taxstdlife+$E824),((Input!$K$169+Input!$K$135)*$K$7)-SUM($K824:AB824),((Input!$K$169+Input!$K$135)*$K$7)/A27taxstdlife))</f>
        <v>0</v>
      </c>
      <c r="AD824" s="161">
        <f>IF(A27taxstdlife="n/a","n/a",IF(AD$3&gt;(A27taxstdlife+$E824),((Input!$K$169+Input!$K$135)*$K$7)-SUM($K824:AC824),((Input!$K$169+Input!$K$135)*$K$7)/A27taxstdlife))</f>
        <v>0</v>
      </c>
      <c r="AE824" s="161">
        <f>IF(A27taxstdlife="n/a","n/a",IF(AE$3&gt;(A27taxstdlife+$E824),((Input!$K$169+Input!$K$135)*$K$7)-SUM($K824:AD824),((Input!$K$169+Input!$K$135)*$K$7)/A27taxstdlife))</f>
        <v>0</v>
      </c>
      <c r="AF824" s="161">
        <f>IF(A27taxstdlife="n/a","n/a",IF(AF$3&gt;(A27taxstdlife+$E824),((Input!$K$169+Input!$K$135)*$K$7)-SUM($K824:AE824),((Input!$K$169+Input!$K$135)*$K$7)/A27taxstdlife))</f>
        <v>0</v>
      </c>
      <c r="AG824" s="161">
        <f>IF(A27taxstdlife="n/a","n/a",IF(AG$3&gt;(A27taxstdlife+$E824),((Input!$K$169+Input!$K$135)*$K$7)-SUM($K824:AF824),((Input!$K$169+Input!$K$135)*$K$7)/A27taxstdlife))</f>
        <v>0</v>
      </c>
      <c r="AH824" s="161">
        <f>IF(A27taxstdlife="n/a","n/a",IF(AH$3&gt;(A27taxstdlife+$E824),((Input!$K$169+Input!$K$135)*$K$7)-SUM($K824:AG824),((Input!$K$169+Input!$K$135)*$K$7)/A27taxstdlife))</f>
        <v>0</v>
      </c>
      <c r="AI824" s="161">
        <f>IF(A27taxstdlife="n/a","n/a",IF(AI$3&gt;(A27taxstdlife+$E824),((Input!$K$169+Input!$K$135)*$K$7)-SUM($K824:AH824),((Input!$K$169+Input!$K$135)*$K$7)/A27taxstdlife))</f>
        <v>0</v>
      </c>
      <c r="AJ824" s="161">
        <f>IF(A27taxstdlife="n/a","n/a",IF(AJ$3&gt;(A27taxstdlife+$E824),((Input!$K$169+Input!$K$135)*$K$7)-SUM($K824:AI824),((Input!$K$169+Input!$K$135)*$K$7)/A27taxstdlife))</f>
        <v>0</v>
      </c>
      <c r="AK824" s="161">
        <f>IF(A27taxstdlife="n/a","n/a",IF(AK$3&gt;(A27taxstdlife+$E824),((Input!$K$169+Input!$K$135)*$K$7)-SUM($K824:AJ824),((Input!$K$169+Input!$K$135)*$K$7)/A27taxstdlife))</f>
        <v>0</v>
      </c>
      <c r="AL824" s="161">
        <f>IF(A27taxstdlife="n/a","n/a",IF(AL$3&gt;(A27taxstdlife+$E824),((Input!$K$169+Input!$K$135)*$K$7)-SUM($K824:AK824),((Input!$K$169+Input!$K$135)*$K$7)/A27taxstdlife))</f>
        <v>0</v>
      </c>
      <c r="AM824" s="161">
        <f>IF(A27taxstdlife="n/a","n/a",IF(AM$3&gt;(A27taxstdlife+$E824),((Input!$K$169+Input!$K$135)*$K$7)-SUM($K824:AL824),((Input!$K$169+Input!$K$135)*$K$7)/A27taxstdlife))</f>
        <v>0</v>
      </c>
      <c r="AN824" s="161">
        <f>IF(A27taxstdlife="n/a","n/a",IF(AN$3&gt;(A27taxstdlife+$E824),((Input!$K$169+Input!$K$135)*$K$7)-SUM($K824:AM824),((Input!$K$169+Input!$K$135)*$K$7)/A27taxstdlife))</f>
        <v>0</v>
      </c>
      <c r="AO824" s="161">
        <f>IF(A27taxstdlife="n/a","n/a",IF(AO$3&gt;(A27taxstdlife+$E824),((Input!$K$169+Input!$K$135)*$K$7)-SUM($K824:AN824),((Input!$K$169+Input!$K$135)*$K$7)/A27taxstdlife))</f>
        <v>0</v>
      </c>
      <c r="AP824" s="161">
        <f>IF(A27taxstdlife="n/a","n/a",IF(AP$3&gt;(A27taxstdlife+$E824),((Input!$K$169+Input!$K$135)*$K$7)-SUM($K824:AO824),((Input!$K$169+Input!$K$135)*$K$7)/A27taxstdlife))</f>
        <v>0</v>
      </c>
      <c r="AQ824" s="161">
        <f>IF(A27taxstdlife="n/a","n/a",IF(AQ$3&gt;(A27taxstdlife+$E824),((Input!$K$169+Input!$K$135)*$K$7)-SUM($K824:AP824),((Input!$K$169+Input!$K$135)*$K$7)/A27taxstdlife))</f>
        <v>0</v>
      </c>
      <c r="AR824" s="161">
        <f>IF(A27taxstdlife="n/a","n/a",IF(AR$3&gt;(A27taxstdlife+$E824),((Input!$K$169+Input!$K$135)*$K$7)-SUM($K824:AQ824),((Input!$K$169+Input!$K$135)*$K$7)/A27taxstdlife))</f>
        <v>0</v>
      </c>
      <c r="AS824" s="161">
        <f>IF(A27taxstdlife="n/a","n/a",IF(AS$3&gt;(A27taxstdlife+$E824),((Input!$K$169+Input!$K$135)*$K$7)-SUM($K824:AR824),((Input!$K$169+Input!$K$135)*$K$7)/A27taxstdlife))</f>
        <v>0</v>
      </c>
      <c r="AT824" s="161">
        <f>IF(A27taxstdlife="n/a","n/a",IF(AT$3&gt;(A27taxstdlife+$E824),((Input!$K$169+Input!$K$135)*$K$7)-SUM($K824:AS824),((Input!$K$169+Input!$K$135)*$K$7)/A27taxstdlife))</f>
        <v>0</v>
      </c>
      <c r="AU824" s="161">
        <f>IF(A27taxstdlife="n/a","n/a",IF(AU$3&gt;(A27taxstdlife+$E824),((Input!$K$169+Input!$K$135)*$K$7)-SUM($K824:AT824),((Input!$K$169+Input!$K$135)*$K$7)/A27taxstdlife))</f>
        <v>0</v>
      </c>
      <c r="AV824" s="161">
        <f>IF(A27taxstdlife="n/a","n/a",IF(AV$3&gt;(A27taxstdlife+$E824),((Input!$K$169+Input!$K$135)*$K$7)-SUM($K824:AU824),((Input!$K$169+Input!$K$135)*$K$7)/A27taxstdlife))</f>
        <v>0</v>
      </c>
      <c r="AW824" s="161">
        <f>IF(A27taxstdlife="n/a","n/a",IF(AW$3&gt;(A27taxstdlife+$E824),((Input!$K$169+Input!$K$135)*$K$7)-SUM($K824:AV824),((Input!$K$169+Input!$K$135)*$K$7)/A27taxstdlife))</f>
        <v>0</v>
      </c>
      <c r="AX824" s="161">
        <f>IF(A27taxstdlife="n/a","n/a",IF(AX$3&gt;(A27taxstdlife+$E824),((Input!$K$169+Input!$K$135)*$K$7)-SUM($K824:AW824),((Input!$K$169+Input!$K$135)*$K$7)/A27taxstdlife))</f>
        <v>0</v>
      </c>
      <c r="AY824" s="161">
        <f>IF(A27taxstdlife="n/a","n/a",IF(AY$3&gt;(A27taxstdlife+$E824),((Input!$K$169+Input!$K$135)*$K$7)-SUM($K824:AX824),((Input!$K$169+Input!$K$135)*$K$7)/A27taxstdlife))</f>
        <v>0</v>
      </c>
      <c r="AZ824" s="161">
        <f>IF(A27taxstdlife="n/a","n/a",IF(AZ$3&gt;(A27taxstdlife+$E824),((Input!$K$169+Input!$K$135)*$K$7)-SUM($K824:AY824),((Input!$K$169+Input!$K$135)*$K$7)/A27taxstdlife))</f>
        <v>0</v>
      </c>
      <c r="BA824" s="161">
        <f>IF(A27taxstdlife="n/a","n/a",IF(BA$3&gt;(A27taxstdlife+$E824),((Input!$K$169+Input!$K$135)*$K$7)-SUM($K824:AZ824),((Input!$K$169+Input!$K$135)*$K$7)/A27taxstdlife))</f>
        <v>0</v>
      </c>
      <c r="BB824" s="161">
        <f>IF(A27taxstdlife="n/a","n/a",IF(BB$3&gt;(A27taxstdlife+$E824),((Input!$K$169+Input!$K$135)*$K$7)-SUM($K824:BA824),((Input!$K$169+Input!$K$135)*$K$7)/A27taxstdlife))</f>
        <v>0</v>
      </c>
      <c r="BC824" s="161">
        <f>IF(A27taxstdlife="n/a","n/a",IF(BC$3&gt;(A27taxstdlife+$E824),((Input!$K$169+Input!$K$135)*$K$7)-SUM($K824:BB824),((Input!$K$169+Input!$K$135)*$K$7)/A27taxstdlife))</f>
        <v>0</v>
      </c>
      <c r="BD824" s="161">
        <f>IF(A27taxstdlife="n/a","n/a",IF(BD$3&gt;(A27taxstdlife+$E824),((Input!$K$169+Input!$K$135)*$K$7)-SUM($K824:BC824),((Input!$K$169+Input!$K$135)*$K$7)/A27taxstdlife))</f>
        <v>0</v>
      </c>
      <c r="BE824" s="161">
        <f>IF(A27taxstdlife="n/a","n/a",IF(BE$3&gt;(A27taxstdlife+$E824),((Input!$K$169+Input!$K$135)*$K$7)-SUM($K824:BD824),((Input!$K$169+Input!$K$135)*$K$7)/A27taxstdlife))</f>
        <v>0</v>
      </c>
      <c r="BF824" s="161">
        <f>IF(A27taxstdlife="n/a","n/a",IF(BF$3&gt;(A27taxstdlife+$E824),((Input!$K$169+Input!$K$135)*$K$7)-SUM($K824:BE824),((Input!$K$169+Input!$K$135)*$K$7)/A27taxstdlife))</f>
        <v>0</v>
      </c>
      <c r="BG824" s="161">
        <f>IF(A27taxstdlife="n/a","n/a",IF(BG$3&gt;(A27taxstdlife+$E824),((Input!$K$169+Input!$K$135)*$K$7)-SUM($K824:BF824),((Input!$K$169+Input!$K$135)*$K$7)/A27taxstdlife))</f>
        <v>0</v>
      </c>
      <c r="BH824" s="161">
        <f>IF(A27taxstdlife="n/a","n/a",IF(BH$3&gt;(A27taxstdlife+$E824),((Input!$K$169+Input!$K$135)*$K$7)-SUM($K824:BG824),((Input!$K$169+Input!$K$135)*$K$7)/A27taxstdlife))</f>
        <v>0</v>
      </c>
      <c r="BI824" s="161">
        <f>IF(A27taxstdlife="n/a","n/a",IF(BI$3&gt;(A27taxstdlife+$E824),((Input!$K$169+Input!$K$135)*$K$7)-SUM($K824:BH824),((Input!$K$169+Input!$K$135)*$K$7)/A27taxstdlife))</f>
        <v>0</v>
      </c>
      <c r="BJ824" s="19"/>
      <c r="BK824" s="19"/>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s="5" customFormat="1" hidden="1" outlineLevel="2" x14ac:dyDescent="0.2">
      <c r="A825" s="19"/>
      <c r="B825" s="19"/>
      <c r="C825" s="35"/>
      <c r="D825" s="469"/>
      <c r="E825" s="281">
        <v>6</v>
      </c>
      <c r="F825" s="37"/>
      <c r="G825" s="305"/>
      <c r="H825" s="307"/>
      <c r="I825" s="307"/>
      <c r="J825" s="307"/>
      <c r="K825" s="307"/>
      <c r="L825" s="306"/>
      <c r="M825" s="161">
        <f>IF(A27taxstdlife="n/a","n/a",IF(M$3&gt;(A27taxstdlife+$E825),((Input!$L$169+Input!$L$135)*$L$7)-SUM($L825:L825),((Input!$L$169+Input!$L$135)*$L$7)/A27taxstdlife))</f>
        <v>0</v>
      </c>
      <c r="N825" s="161">
        <f>IF(A27taxstdlife="n/a","n/a",IF(N$3&gt;(A27taxstdlife+$E825),((Input!$L$169+Input!$L$135)*$L$7)-SUM($L825:M825),((Input!$L$169+Input!$L$135)*$L$7)/A27taxstdlife))</f>
        <v>0</v>
      </c>
      <c r="O825" s="161">
        <f>IF(A27taxstdlife="n/a","n/a",IF(O$3&gt;(A27taxstdlife+$E825),((Input!$L$169+Input!$L$135)*$L$7)-SUM($L825:N825),((Input!$L$169+Input!$L$135)*$L$7)/A27taxstdlife))</f>
        <v>0</v>
      </c>
      <c r="P825" s="161">
        <f>IF(A27taxstdlife="n/a","n/a",IF(P$3&gt;(A27taxstdlife+$E825),((Input!$L$169+Input!$L$135)*$L$7)-SUM($L825:O825),((Input!$L$169+Input!$L$135)*$L$7)/A27taxstdlife))</f>
        <v>0</v>
      </c>
      <c r="Q825" s="161">
        <f>IF(A27taxstdlife="n/a","n/a",IF(Q$3&gt;(A27taxstdlife+$E825),((Input!$L$169+Input!$L$135)*$L$7)-SUM($L825:P825),((Input!$L$169+Input!$L$135)*$L$7)/A27taxstdlife))</f>
        <v>0</v>
      </c>
      <c r="R825" s="161">
        <f>IF(A27taxstdlife="n/a","n/a",IF(R$3&gt;(A27taxstdlife+$E825),((Input!$L$169+Input!$L$135)*$L$7)-SUM($L825:Q825),((Input!$L$169+Input!$L$135)*$L$7)/A27taxstdlife))</f>
        <v>0</v>
      </c>
      <c r="S825" s="161">
        <f>IF(A27taxstdlife="n/a","n/a",IF(S$3&gt;(A27taxstdlife+$E825),((Input!$L$169+Input!$L$135)*$L$7)-SUM($L825:R825),((Input!$L$169+Input!$L$135)*$L$7)/A27taxstdlife))</f>
        <v>0</v>
      </c>
      <c r="T825" s="161">
        <f>IF(A27taxstdlife="n/a","n/a",IF(T$3&gt;(A27taxstdlife+$E825),((Input!$L$169+Input!$L$135)*$L$7)-SUM($L825:S825),((Input!$L$169+Input!$L$135)*$L$7)/A27taxstdlife))</f>
        <v>0</v>
      </c>
      <c r="U825" s="161">
        <f>IF(A27taxstdlife="n/a","n/a",IF(U$3&gt;(A27taxstdlife+$E825),((Input!$L$169+Input!$L$135)*$L$7)-SUM($L825:T825),((Input!$L$169+Input!$L$135)*$L$7)/A27taxstdlife))</f>
        <v>0</v>
      </c>
      <c r="V825" s="161">
        <f>IF(A27taxstdlife="n/a","n/a",IF(V$3&gt;(A27taxstdlife+$E825),((Input!$L$169+Input!$L$135)*$L$7)-SUM($L825:U825),((Input!$L$169+Input!$L$135)*$L$7)/A27taxstdlife))</f>
        <v>0</v>
      </c>
      <c r="W825" s="161">
        <f>IF(A27taxstdlife="n/a","n/a",IF(W$3&gt;(A27taxstdlife+$E825),((Input!$L$169+Input!$L$135)*$L$7)-SUM($L825:V825),((Input!$L$169+Input!$L$135)*$L$7)/A27taxstdlife))</f>
        <v>0</v>
      </c>
      <c r="X825" s="161">
        <f>IF(A27taxstdlife="n/a","n/a",IF(X$3&gt;(A27taxstdlife+$E825),((Input!$L$169+Input!$L$135)*$L$7)-SUM($L825:W825),((Input!$L$169+Input!$L$135)*$L$7)/A27taxstdlife))</f>
        <v>0</v>
      </c>
      <c r="Y825" s="161">
        <f>IF(A27taxstdlife="n/a","n/a",IF(Y$3&gt;(A27taxstdlife+$E825),((Input!$L$169+Input!$L$135)*$L$7)-SUM($L825:X825),((Input!$L$169+Input!$L$135)*$L$7)/A27taxstdlife))</f>
        <v>0</v>
      </c>
      <c r="Z825" s="161">
        <f>IF(A27taxstdlife="n/a","n/a",IF(Z$3&gt;(A27taxstdlife+$E825),((Input!$L$169+Input!$L$135)*$L$7)-SUM($L825:Y825),((Input!$L$169+Input!$L$135)*$L$7)/A27taxstdlife))</f>
        <v>0</v>
      </c>
      <c r="AA825" s="161">
        <f>IF(A27taxstdlife="n/a","n/a",IF(AA$3&gt;(A27taxstdlife+$E825),((Input!$L$169+Input!$L$135)*$L$7)-SUM($L825:Z825),((Input!$L$169+Input!$L$135)*$L$7)/A27taxstdlife))</f>
        <v>0</v>
      </c>
      <c r="AB825" s="161">
        <f>IF(A27taxstdlife="n/a","n/a",IF(AB$3&gt;(A27taxstdlife+$E825),((Input!$L$169+Input!$L$135)*$L$7)-SUM($L825:AA825),((Input!$L$169+Input!$L$135)*$L$7)/A27taxstdlife))</f>
        <v>0</v>
      </c>
      <c r="AC825" s="161">
        <f>IF(A27taxstdlife="n/a","n/a",IF(AC$3&gt;(A27taxstdlife+$E825),((Input!$L$169+Input!$L$135)*$L$7)-SUM($L825:AB825),((Input!$L$169+Input!$L$135)*$L$7)/A27taxstdlife))</f>
        <v>0</v>
      </c>
      <c r="AD825" s="161">
        <f>IF(A27taxstdlife="n/a","n/a",IF(AD$3&gt;(A27taxstdlife+$E825),((Input!$L$169+Input!$L$135)*$L$7)-SUM($L825:AC825),((Input!$L$169+Input!$L$135)*$L$7)/A27taxstdlife))</f>
        <v>0</v>
      </c>
      <c r="AE825" s="161">
        <f>IF(A27taxstdlife="n/a","n/a",IF(AE$3&gt;(A27taxstdlife+$E825),((Input!$L$169+Input!$L$135)*$L$7)-SUM($L825:AD825),((Input!$L$169+Input!$L$135)*$L$7)/A27taxstdlife))</f>
        <v>0</v>
      </c>
      <c r="AF825" s="161">
        <f>IF(A27taxstdlife="n/a","n/a",IF(AF$3&gt;(A27taxstdlife+$E825),((Input!$L$169+Input!$L$135)*$L$7)-SUM($L825:AE825),((Input!$L$169+Input!$L$135)*$L$7)/A27taxstdlife))</f>
        <v>0</v>
      </c>
      <c r="AG825" s="161">
        <f>IF(A27taxstdlife="n/a","n/a",IF(AG$3&gt;(A27taxstdlife+$E825),((Input!$L$169+Input!$L$135)*$L$7)-SUM($L825:AF825),((Input!$L$169+Input!$L$135)*$L$7)/A27taxstdlife))</f>
        <v>0</v>
      </c>
      <c r="AH825" s="161">
        <f>IF(A27taxstdlife="n/a","n/a",IF(AH$3&gt;(A27taxstdlife+$E825),((Input!$L$169+Input!$L$135)*$L$7)-SUM($L825:AG825),((Input!$L$169+Input!$L$135)*$L$7)/A27taxstdlife))</f>
        <v>0</v>
      </c>
      <c r="AI825" s="161">
        <f>IF(A27taxstdlife="n/a","n/a",IF(AI$3&gt;(A27taxstdlife+$E825),((Input!$L$169+Input!$L$135)*$L$7)-SUM($L825:AH825),((Input!$L$169+Input!$L$135)*$L$7)/A27taxstdlife))</f>
        <v>0</v>
      </c>
      <c r="AJ825" s="161">
        <f>IF(A27taxstdlife="n/a","n/a",IF(AJ$3&gt;(A27taxstdlife+$E825),((Input!$L$169+Input!$L$135)*$L$7)-SUM($L825:AI825),((Input!$L$169+Input!$L$135)*$L$7)/A27taxstdlife))</f>
        <v>0</v>
      </c>
      <c r="AK825" s="161">
        <f>IF(A27taxstdlife="n/a","n/a",IF(AK$3&gt;(A27taxstdlife+$E825),((Input!$L$169+Input!$L$135)*$L$7)-SUM($L825:AJ825),((Input!$L$169+Input!$L$135)*$L$7)/A27taxstdlife))</f>
        <v>0</v>
      </c>
      <c r="AL825" s="161">
        <f>IF(A27taxstdlife="n/a","n/a",IF(AL$3&gt;(A27taxstdlife+$E825),((Input!$L$169+Input!$L$135)*$L$7)-SUM($L825:AK825),((Input!$L$169+Input!$L$135)*$L$7)/A27taxstdlife))</f>
        <v>0</v>
      </c>
      <c r="AM825" s="161">
        <f>IF(A27taxstdlife="n/a","n/a",IF(AM$3&gt;(A27taxstdlife+$E825),((Input!$L$169+Input!$L$135)*$L$7)-SUM($L825:AL825),((Input!$L$169+Input!$L$135)*$L$7)/A27taxstdlife))</f>
        <v>0</v>
      </c>
      <c r="AN825" s="161">
        <f>IF(A27taxstdlife="n/a","n/a",IF(AN$3&gt;(A27taxstdlife+$E825),((Input!$L$169+Input!$L$135)*$L$7)-SUM($L825:AM825),((Input!$L$169+Input!$L$135)*$L$7)/A27taxstdlife))</f>
        <v>0</v>
      </c>
      <c r="AO825" s="161">
        <f>IF(A27taxstdlife="n/a","n/a",IF(AO$3&gt;(A27taxstdlife+$E825),((Input!$L$169+Input!$L$135)*$L$7)-SUM($L825:AN825),((Input!$L$169+Input!$L$135)*$L$7)/A27taxstdlife))</f>
        <v>0</v>
      </c>
      <c r="AP825" s="161">
        <f>IF(A27taxstdlife="n/a","n/a",IF(AP$3&gt;(A27taxstdlife+$E825),((Input!$L$169+Input!$L$135)*$L$7)-SUM($L825:AO825),((Input!$L$169+Input!$L$135)*$L$7)/A27taxstdlife))</f>
        <v>0</v>
      </c>
      <c r="AQ825" s="161">
        <f>IF(A27taxstdlife="n/a","n/a",IF(AQ$3&gt;(A27taxstdlife+$E825),((Input!$L$169+Input!$L$135)*$L$7)-SUM($L825:AP825),((Input!$L$169+Input!$L$135)*$L$7)/A27taxstdlife))</f>
        <v>0</v>
      </c>
      <c r="AR825" s="161">
        <f>IF(A27taxstdlife="n/a","n/a",IF(AR$3&gt;(A27taxstdlife+$E825),((Input!$L$169+Input!$L$135)*$L$7)-SUM($L825:AQ825),((Input!$L$169+Input!$L$135)*$L$7)/A27taxstdlife))</f>
        <v>0</v>
      </c>
      <c r="AS825" s="161">
        <f>IF(A27taxstdlife="n/a","n/a",IF(AS$3&gt;(A27taxstdlife+$E825),((Input!$L$169+Input!$L$135)*$L$7)-SUM($L825:AR825),((Input!$L$169+Input!$L$135)*$L$7)/A27taxstdlife))</f>
        <v>0</v>
      </c>
      <c r="AT825" s="161">
        <f>IF(A27taxstdlife="n/a","n/a",IF(AT$3&gt;(A27taxstdlife+$E825),((Input!$L$169+Input!$L$135)*$L$7)-SUM($L825:AS825),((Input!$L$169+Input!$L$135)*$L$7)/A27taxstdlife))</f>
        <v>0</v>
      </c>
      <c r="AU825" s="161">
        <f>IF(A27taxstdlife="n/a","n/a",IF(AU$3&gt;(A27taxstdlife+$E825),((Input!$L$169+Input!$L$135)*$L$7)-SUM($L825:AT825),((Input!$L$169+Input!$L$135)*$L$7)/A27taxstdlife))</f>
        <v>0</v>
      </c>
      <c r="AV825" s="161">
        <f>IF(A27taxstdlife="n/a","n/a",IF(AV$3&gt;(A27taxstdlife+$E825),((Input!$L$169+Input!$L$135)*$L$7)-SUM($L825:AU825),((Input!$L$169+Input!$L$135)*$L$7)/A27taxstdlife))</f>
        <v>0</v>
      </c>
      <c r="AW825" s="161">
        <f>IF(A27taxstdlife="n/a","n/a",IF(AW$3&gt;(A27taxstdlife+$E825),((Input!$L$169+Input!$L$135)*$L$7)-SUM($L825:AV825),((Input!$L$169+Input!$L$135)*$L$7)/A27taxstdlife))</f>
        <v>0</v>
      </c>
      <c r="AX825" s="161">
        <f>IF(A27taxstdlife="n/a","n/a",IF(AX$3&gt;(A27taxstdlife+$E825),((Input!$L$169+Input!$L$135)*$L$7)-SUM($L825:AW825),((Input!$L$169+Input!$L$135)*$L$7)/A27taxstdlife))</f>
        <v>0</v>
      </c>
      <c r="AY825" s="161">
        <f>IF(A27taxstdlife="n/a","n/a",IF(AY$3&gt;(A27taxstdlife+$E825),((Input!$L$169+Input!$L$135)*$L$7)-SUM($L825:AX825),((Input!$L$169+Input!$L$135)*$L$7)/A27taxstdlife))</f>
        <v>0</v>
      </c>
      <c r="AZ825" s="161">
        <f>IF(A27taxstdlife="n/a","n/a",IF(AZ$3&gt;(A27taxstdlife+$E825),((Input!$L$169+Input!$L$135)*$L$7)-SUM($L825:AY825),((Input!$L$169+Input!$L$135)*$L$7)/A27taxstdlife))</f>
        <v>0</v>
      </c>
      <c r="BA825" s="161">
        <f>IF(A27taxstdlife="n/a","n/a",IF(BA$3&gt;(A27taxstdlife+$E825),((Input!$L$169+Input!$L$135)*$L$7)-SUM($L825:AZ825),((Input!$L$169+Input!$L$135)*$L$7)/A27taxstdlife))</f>
        <v>0</v>
      </c>
      <c r="BB825" s="161">
        <f>IF(A27taxstdlife="n/a","n/a",IF(BB$3&gt;(A27taxstdlife+$E825),((Input!$L$169+Input!$L$135)*$L$7)-SUM($L825:BA825),((Input!$L$169+Input!$L$135)*$L$7)/A27taxstdlife))</f>
        <v>0</v>
      </c>
      <c r="BC825" s="161">
        <f>IF(A27taxstdlife="n/a","n/a",IF(BC$3&gt;(A27taxstdlife+$E825),((Input!$L$169+Input!$L$135)*$L$7)-SUM($L825:BB825),((Input!$L$169+Input!$L$135)*$L$7)/A27taxstdlife))</f>
        <v>0</v>
      </c>
      <c r="BD825" s="161">
        <f>IF(A27taxstdlife="n/a","n/a",IF(BD$3&gt;(A27taxstdlife+$E825),((Input!$L$169+Input!$L$135)*$L$7)-SUM($L825:BC825),((Input!$L$169+Input!$L$135)*$L$7)/A27taxstdlife))</f>
        <v>0</v>
      </c>
      <c r="BE825" s="161">
        <f>IF(A27taxstdlife="n/a","n/a",IF(BE$3&gt;(A27taxstdlife+$E825),((Input!$L$169+Input!$L$135)*$L$7)-SUM($L825:BD825),((Input!$L$169+Input!$L$135)*$L$7)/A27taxstdlife))</f>
        <v>0</v>
      </c>
      <c r="BF825" s="161">
        <f>IF(A27taxstdlife="n/a","n/a",IF(BF$3&gt;(A27taxstdlife+$E825),((Input!$L$169+Input!$L$135)*$L$7)-SUM($L825:BE825),((Input!$L$169+Input!$L$135)*$L$7)/A27taxstdlife))</f>
        <v>0</v>
      </c>
      <c r="BG825" s="161">
        <f>IF(A27taxstdlife="n/a","n/a",IF(BG$3&gt;(A27taxstdlife+$E825),((Input!$L$169+Input!$L$135)*$L$7)-SUM($L825:BF825),((Input!$L$169+Input!$L$135)*$L$7)/A27taxstdlife))</f>
        <v>0</v>
      </c>
      <c r="BH825" s="161">
        <f>IF(A27taxstdlife="n/a","n/a",IF(BH$3&gt;(A27taxstdlife+$E825),((Input!$L$169+Input!$L$135)*$L$7)-SUM($L825:BG825),((Input!$L$169+Input!$L$135)*$L$7)/A27taxstdlife))</f>
        <v>0</v>
      </c>
      <c r="BI825" s="161">
        <f>IF(A27taxstdlife="n/a","n/a",IF(BI$3&gt;(A27taxstdlife+$E825),((Input!$L$169+Input!$L$135)*$L$7)-SUM($L825:BH825),((Input!$L$169+Input!$L$135)*$L$7)/A27taxstdlife))</f>
        <v>0</v>
      </c>
      <c r="BJ825" s="19"/>
      <c r="BK825" s="19"/>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s="5" customFormat="1" hidden="1" outlineLevel="2" x14ac:dyDescent="0.2">
      <c r="A826" s="19"/>
      <c r="B826" s="19"/>
      <c r="C826" s="35"/>
      <c r="D826" s="469"/>
      <c r="E826" s="281">
        <v>7</v>
      </c>
      <c r="F826" s="37"/>
      <c r="G826" s="305"/>
      <c r="H826" s="307"/>
      <c r="I826" s="307"/>
      <c r="J826" s="307"/>
      <c r="K826" s="307"/>
      <c r="L826" s="307"/>
      <c r="M826" s="306"/>
      <c r="N826" s="161">
        <f>IF(A27taxstdlife="n/a","n/a",IF(N$3&gt;(A27taxstdlife+$E826),((Input!$M$169+Input!$M$135)*$M$7)-SUM($M826:M826),((Input!$M$169+Input!$M$135)*$M$7)/A27taxstdlife))</f>
        <v>0</v>
      </c>
      <c r="O826" s="161">
        <f>IF(A27taxstdlife="n/a","n/a",IF(O$3&gt;(A27taxstdlife+$E826),((Input!$M$169+Input!$M$135)*$M$7)-SUM($M826:N826),((Input!$M$169+Input!$M$135)*$M$7)/A27taxstdlife))</f>
        <v>0</v>
      </c>
      <c r="P826" s="161">
        <f>IF(A27taxstdlife="n/a","n/a",IF(P$3&gt;(A27taxstdlife+$E826),((Input!$M$169+Input!$M$135)*$M$7)-SUM($M826:O826),((Input!$M$169+Input!$M$135)*$M$7)/A27taxstdlife))</f>
        <v>0</v>
      </c>
      <c r="Q826" s="161">
        <f>IF(A27taxstdlife="n/a","n/a",IF(Q$3&gt;(A27taxstdlife+$E826),((Input!$M$169+Input!$M$135)*$M$7)-SUM($M826:P826),((Input!$M$169+Input!$M$135)*$M$7)/A27taxstdlife))</f>
        <v>0</v>
      </c>
      <c r="R826" s="161">
        <f>IF(A27taxstdlife="n/a","n/a",IF(R$3&gt;(A27taxstdlife+$E826),((Input!$M$169+Input!$M$135)*$M$7)-SUM($M826:Q826),((Input!$M$169+Input!$M$135)*$M$7)/A27taxstdlife))</f>
        <v>0</v>
      </c>
      <c r="S826" s="161">
        <f>IF(A27taxstdlife="n/a","n/a",IF(S$3&gt;(A27taxstdlife+$E826),((Input!$M$169+Input!$M$135)*$M$7)-SUM($M826:R826),((Input!$M$169+Input!$M$135)*$M$7)/A27taxstdlife))</f>
        <v>0</v>
      </c>
      <c r="T826" s="161">
        <f>IF(A27taxstdlife="n/a","n/a",IF(T$3&gt;(A27taxstdlife+$E826),((Input!$M$169+Input!$M$135)*$M$7)-SUM($M826:S826),((Input!$M$169+Input!$M$135)*$M$7)/A27taxstdlife))</f>
        <v>0</v>
      </c>
      <c r="U826" s="161">
        <f>IF(A27taxstdlife="n/a","n/a",IF(U$3&gt;(A27taxstdlife+$E826),((Input!$M$169+Input!$M$135)*$M$7)-SUM($M826:T826),((Input!$M$169+Input!$M$135)*$M$7)/A27taxstdlife))</f>
        <v>0</v>
      </c>
      <c r="V826" s="161">
        <f>IF(A27taxstdlife="n/a","n/a",IF(V$3&gt;(A27taxstdlife+$E826),((Input!$M$169+Input!$M$135)*$M$7)-SUM($M826:U826),((Input!$M$169+Input!$M$135)*$M$7)/A27taxstdlife))</f>
        <v>0</v>
      </c>
      <c r="W826" s="161">
        <f>IF(A27taxstdlife="n/a","n/a",IF(W$3&gt;(A27taxstdlife+$E826),((Input!$M$169+Input!$M$135)*$M$7)-SUM($M826:V826),((Input!$M$169+Input!$M$135)*$M$7)/A27taxstdlife))</f>
        <v>0</v>
      </c>
      <c r="X826" s="161">
        <f>IF(A27taxstdlife="n/a","n/a",IF(X$3&gt;(A27taxstdlife+$E826),((Input!$M$169+Input!$M$135)*$M$7)-SUM($M826:W826),((Input!$M$169+Input!$M$135)*$M$7)/A27taxstdlife))</f>
        <v>0</v>
      </c>
      <c r="Y826" s="161">
        <f>IF(A27taxstdlife="n/a","n/a",IF(Y$3&gt;(A27taxstdlife+$E826),((Input!$M$169+Input!$M$135)*$M$7)-SUM($M826:X826),((Input!$M$169+Input!$M$135)*$M$7)/A27taxstdlife))</f>
        <v>0</v>
      </c>
      <c r="Z826" s="161">
        <f>IF(A27taxstdlife="n/a","n/a",IF(Z$3&gt;(A27taxstdlife+$E826),((Input!$M$169+Input!$M$135)*$M$7)-SUM($M826:Y826),((Input!$M$169+Input!$M$135)*$M$7)/A27taxstdlife))</f>
        <v>0</v>
      </c>
      <c r="AA826" s="161">
        <f>IF(A27taxstdlife="n/a","n/a",IF(AA$3&gt;(A27taxstdlife+$E826),((Input!$M$169+Input!$M$135)*$M$7)-SUM($M826:Z826),((Input!$M$169+Input!$M$135)*$M$7)/A27taxstdlife))</f>
        <v>0</v>
      </c>
      <c r="AB826" s="161">
        <f>IF(A27taxstdlife="n/a","n/a",IF(AB$3&gt;(A27taxstdlife+$E826),((Input!$M$169+Input!$M$135)*$M$7)-SUM($M826:AA826),((Input!$M$169+Input!$M$135)*$M$7)/A27taxstdlife))</f>
        <v>0</v>
      </c>
      <c r="AC826" s="161">
        <f>IF(A27taxstdlife="n/a","n/a",IF(AC$3&gt;(A27taxstdlife+$E826),((Input!$M$169+Input!$M$135)*$M$7)-SUM($M826:AB826),((Input!$M$169+Input!$M$135)*$M$7)/A27taxstdlife))</f>
        <v>0</v>
      </c>
      <c r="AD826" s="161">
        <f>IF(A27taxstdlife="n/a","n/a",IF(AD$3&gt;(A27taxstdlife+$E826),((Input!$M$169+Input!$M$135)*$M$7)-SUM($M826:AC826),((Input!$M$169+Input!$M$135)*$M$7)/A27taxstdlife))</f>
        <v>0</v>
      </c>
      <c r="AE826" s="161">
        <f>IF(A27taxstdlife="n/a","n/a",IF(AE$3&gt;(A27taxstdlife+$E826),((Input!$M$169+Input!$M$135)*$M$7)-SUM($M826:AD826),((Input!$M$169+Input!$M$135)*$M$7)/A27taxstdlife))</f>
        <v>0</v>
      </c>
      <c r="AF826" s="161">
        <f>IF(A27taxstdlife="n/a","n/a",IF(AF$3&gt;(A27taxstdlife+$E826),((Input!$M$169+Input!$M$135)*$M$7)-SUM($M826:AE826),((Input!$M$169+Input!$M$135)*$M$7)/A27taxstdlife))</f>
        <v>0</v>
      </c>
      <c r="AG826" s="161">
        <f>IF(A27taxstdlife="n/a","n/a",IF(AG$3&gt;(A27taxstdlife+$E826),((Input!$M$169+Input!$M$135)*$M$7)-SUM($M826:AF826),((Input!$M$169+Input!$M$135)*$M$7)/A27taxstdlife))</f>
        <v>0</v>
      </c>
      <c r="AH826" s="161">
        <f>IF(A27taxstdlife="n/a","n/a",IF(AH$3&gt;(A27taxstdlife+$E826),((Input!$M$169+Input!$M$135)*$M$7)-SUM($M826:AG826),((Input!$M$169+Input!$M$135)*$M$7)/A27taxstdlife))</f>
        <v>0</v>
      </c>
      <c r="AI826" s="161">
        <f>IF(A27taxstdlife="n/a","n/a",IF(AI$3&gt;(A27taxstdlife+$E826),((Input!$M$169+Input!$M$135)*$M$7)-SUM($M826:AH826),((Input!$M$169+Input!$M$135)*$M$7)/A27taxstdlife))</f>
        <v>0</v>
      </c>
      <c r="AJ826" s="161">
        <f>IF(A27taxstdlife="n/a","n/a",IF(AJ$3&gt;(A27taxstdlife+$E826),((Input!$M$169+Input!$M$135)*$M$7)-SUM($M826:AI826),((Input!$M$169+Input!$M$135)*$M$7)/A27taxstdlife))</f>
        <v>0</v>
      </c>
      <c r="AK826" s="161">
        <f>IF(A27taxstdlife="n/a","n/a",IF(AK$3&gt;(A27taxstdlife+$E826),((Input!$M$169+Input!$M$135)*$M$7)-SUM($M826:AJ826),((Input!$M$169+Input!$M$135)*$M$7)/A27taxstdlife))</f>
        <v>0</v>
      </c>
      <c r="AL826" s="161">
        <f>IF(A27taxstdlife="n/a","n/a",IF(AL$3&gt;(A27taxstdlife+$E826),((Input!$M$169+Input!$M$135)*$M$7)-SUM($M826:AK826),((Input!$M$169+Input!$M$135)*$M$7)/A27taxstdlife))</f>
        <v>0</v>
      </c>
      <c r="AM826" s="161">
        <f>IF(A27taxstdlife="n/a","n/a",IF(AM$3&gt;(A27taxstdlife+$E826),((Input!$M$169+Input!$M$135)*$M$7)-SUM($M826:AL826),((Input!$M$169+Input!$M$135)*$M$7)/A27taxstdlife))</f>
        <v>0</v>
      </c>
      <c r="AN826" s="161">
        <f>IF(A27taxstdlife="n/a","n/a",IF(AN$3&gt;(A27taxstdlife+$E826),((Input!$M$169+Input!$M$135)*$M$7)-SUM($M826:AM826),((Input!$M$169+Input!$M$135)*$M$7)/A27taxstdlife))</f>
        <v>0</v>
      </c>
      <c r="AO826" s="161">
        <f>IF(A27taxstdlife="n/a","n/a",IF(AO$3&gt;(A27taxstdlife+$E826),((Input!$M$169+Input!$M$135)*$M$7)-SUM($M826:AN826),((Input!$M$169+Input!$M$135)*$M$7)/A27taxstdlife))</f>
        <v>0</v>
      </c>
      <c r="AP826" s="161">
        <f>IF(A27taxstdlife="n/a","n/a",IF(AP$3&gt;(A27taxstdlife+$E826),((Input!$M$169+Input!$M$135)*$M$7)-SUM($M826:AO826),((Input!$M$169+Input!$M$135)*$M$7)/A27taxstdlife))</f>
        <v>0</v>
      </c>
      <c r="AQ826" s="161">
        <f>IF(A27taxstdlife="n/a","n/a",IF(AQ$3&gt;(A27taxstdlife+$E826),((Input!$M$169+Input!$M$135)*$M$7)-SUM($M826:AP826),((Input!$M$169+Input!$M$135)*$M$7)/A27taxstdlife))</f>
        <v>0</v>
      </c>
      <c r="AR826" s="161">
        <f>IF(A27taxstdlife="n/a","n/a",IF(AR$3&gt;(A27taxstdlife+$E826),((Input!$M$169+Input!$M$135)*$M$7)-SUM($M826:AQ826),((Input!$M$169+Input!$M$135)*$M$7)/A27taxstdlife))</f>
        <v>0</v>
      </c>
      <c r="AS826" s="161">
        <f>IF(A27taxstdlife="n/a","n/a",IF(AS$3&gt;(A27taxstdlife+$E826),((Input!$M$169+Input!$M$135)*$M$7)-SUM($M826:AR826),((Input!$M$169+Input!$M$135)*$M$7)/A27taxstdlife))</f>
        <v>0</v>
      </c>
      <c r="AT826" s="161">
        <f>IF(A27taxstdlife="n/a","n/a",IF(AT$3&gt;(A27taxstdlife+$E826),((Input!$M$169+Input!$M$135)*$M$7)-SUM($M826:AS826),((Input!$M$169+Input!$M$135)*$M$7)/A27taxstdlife))</f>
        <v>0</v>
      </c>
      <c r="AU826" s="161">
        <f>IF(A27taxstdlife="n/a","n/a",IF(AU$3&gt;(A27taxstdlife+$E826),((Input!$M$169+Input!$M$135)*$M$7)-SUM($M826:AT826),((Input!$M$169+Input!$M$135)*$M$7)/A27taxstdlife))</f>
        <v>0</v>
      </c>
      <c r="AV826" s="161">
        <f>IF(A27taxstdlife="n/a","n/a",IF(AV$3&gt;(A27taxstdlife+$E826),((Input!$M$169+Input!$M$135)*$M$7)-SUM($M826:AU826),((Input!$M$169+Input!$M$135)*$M$7)/A27taxstdlife))</f>
        <v>0</v>
      </c>
      <c r="AW826" s="161">
        <f>IF(A27taxstdlife="n/a","n/a",IF(AW$3&gt;(A27taxstdlife+$E826),((Input!$M$169+Input!$M$135)*$M$7)-SUM($M826:AV826),((Input!$M$169+Input!$M$135)*$M$7)/A27taxstdlife))</f>
        <v>0</v>
      </c>
      <c r="AX826" s="161">
        <f>IF(A27taxstdlife="n/a","n/a",IF(AX$3&gt;(A27taxstdlife+$E826),((Input!$M$169+Input!$M$135)*$M$7)-SUM($M826:AW826),((Input!$M$169+Input!$M$135)*$M$7)/A27taxstdlife))</f>
        <v>0</v>
      </c>
      <c r="AY826" s="161">
        <f>IF(A27taxstdlife="n/a","n/a",IF(AY$3&gt;(A27taxstdlife+$E826),((Input!$M$169+Input!$M$135)*$M$7)-SUM($M826:AX826),((Input!$M$169+Input!$M$135)*$M$7)/A27taxstdlife))</f>
        <v>0</v>
      </c>
      <c r="AZ826" s="161">
        <f>IF(A27taxstdlife="n/a","n/a",IF(AZ$3&gt;(A27taxstdlife+$E826),((Input!$M$169+Input!$M$135)*$M$7)-SUM($M826:AY826),((Input!$M$169+Input!$M$135)*$M$7)/A27taxstdlife))</f>
        <v>0</v>
      </c>
      <c r="BA826" s="161">
        <f>IF(A27taxstdlife="n/a","n/a",IF(BA$3&gt;(A27taxstdlife+$E826),((Input!$M$169+Input!$M$135)*$M$7)-SUM($M826:AZ826),((Input!$M$169+Input!$M$135)*$M$7)/A27taxstdlife))</f>
        <v>0</v>
      </c>
      <c r="BB826" s="161">
        <f>IF(A27taxstdlife="n/a","n/a",IF(BB$3&gt;(A27taxstdlife+$E826),((Input!$M$169+Input!$M$135)*$M$7)-SUM($M826:BA826),((Input!$M$169+Input!$M$135)*$M$7)/A27taxstdlife))</f>
        <v>0</v>
      </c>
      <c r="BC826" s="161">
        <f>IF(A27taxstdlife="n/a","n/a",IF(BC$3&gt;(A27taxstdlife+$E826),((Input!$M$169+Input!$M$135)*$M$7)-SUM($M826:BB826),((Input!$M$169+Input!$M$135)*$M$7)/A27taxstdlife))</f>
        <v>0</v>
      </c>
      <c r="BD826" s="161">
        <f>IF(A27taxstdlife="n/a","n/a",IF(BD$3&gt;(A27taxstdlife+$E826),((Input!$M$169+Input!$M$135)*$M$7)-SUM($M826:BC826),((Input!$M$169+Input!$M$135)*$M$7)/A27taxstdlife))</f>
        <v>0</v>
      </c>
      <c r="BE826" s="161">
        <f>IF(A27taxstdlife="n/a","n/a",IF(BE$3&gt;(A27taxstdlife+$E826),((Input!$M$169+Input!$M$135)*$M$7)-SUM($M826:BD826),((Input!$M$169+Input!$M$135)*$M$7)/A27taxstdlife))</f>
        <v>0</v>
      </c>
      <c r="BF826" s="161">
        <f>IF(A27taxstdlife="n/a","n/a",IF(BF$3&gt;(A27taxstdlife+$E826),((Input!$M$169+Input!$M$135)*$M$7)-SUM($M826:BE826),((Input!$M$169+Input!$M$135)*$M$7)/A27taxstdlife))</f>
        <v>0</v>
      </c>
      <c r="BG826" s="161">
        <f>IF(A27taxstdlife="n/a","n/a",IF(BG$3&gt;(A27taxstdlife+$E826),((Input!$M$169+Input!$M$135)*$M$7)-SUM($M826:BF826),((Input!$M$169+Input!$M$135)*$M$7)/A27taxstdlife))</f>
        <v>0</v>
      </c>
      <c r="BH826" s="161">
        <f>IF(A27taxstdlife="n/a","n/a",IF(BH$3&gt;(A27taxstdlife+$E826),((Input!$M$169+Input!$M$135)*$M$7)-SUM($M826:BG826),((Input!$M$169+Input!$M$135)*$M$7)/A27taxstdlife))</f>
        <v>0</v>
      </c>
      <c r="BI826" s="161">
        <f>IF(A27taxstdlife="n/a","n/a",IF(BI$3&gt;(A27taxstdlife+$E826),((Input!$M$169+Input!$M$135)*$M$7)-SUM($M826:BH826),((Input!$M$169+Input!$M$135)*$M$7)/A27taxstdlife))</f>
        <v>0</v>
      </c>
      <c r="BJ826" s="19"/>
      <c r="BK826" s="19"/>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s="5" customFormat="1" hidden="1" outlineLevel="2" x14ac:dyDescent="0.2">
      <c r="A827" s="19"/>
      <c r="B827" s="19"/>
      <c r="C827" s="35"/>
      <c r="D827" s="469"/>
      <c r="E827" s="281">
        <v>8</v>
      </c>
      <c r="F827" s="37"/>
      <c r="G827" s="305"/>
      <c r="H827" s="307"/>
      <c r="I827" s="307"/>
      <c r="J827" s="307"/>
      <c r="K827" s="307"/>
      <c r="L827" s="307"/>
      <c r="M827" s="307"/>
      <c r="N827" s="306"/>
      <c r="O827" s="161">
        <f>IF(A27taxstdlife="n/a","n/a",IF(O$3&gt;(A27taxstdlife+$E827),((Input!$N$169+Input!$N$135)*$N$7)-SUM($N827:N827),((Input!$N$169+Input!$N$135)*$N$7)/A27taxstdlife))</f>
        <v>0</v>
      </c>
      <c r="P827" s="161">
        <f>IF(A27taxstdlife="n/a","n/a",IF(P$3&gt;(A27taxstdlife+$E827),((Input!$N$169+Input!$N$135)*$N$7)-SUM($N827:O827),((Input!$N$169+Input!$N$135)*$N$7)/A27taxstdlife))</f>
        <v>0</v>
      </c>
      <c r="Q827" s="161">
        <f>IF(A27taxstdlife="n/a","n/a",IF(Q$3&gt;(A27taxstdlife+$E827),((Input!$N$169+Input!$N$135)*$N$7)-SUM($N827:P827),((Input!$N$169+Input!$N$135)*$N$7)/A27taxstdlife))</f>
        <v>0</v>
      </c>
      <c r="R827" s="161">
        <f>IF(A27taxstdlife="n/a","n/a",IF(R$3&gt;(A27taxstdlife+$E827),((Input!$N$169+Input!$N$135)*$N$7)-SUM($N827:Q827),((Input!$N$169+Input!$N$135)*$N$7)/A27taxstdlife))</f>
        <v>0</v>
      </c>
      <c r="S827" s="161">
        <f>IF(A27taxstdlife="n/a","n/a",IF(S$3&gt;(A27taxstdlife+$E827),((Input!$N$169+Input!$N$135)*$N$7)-SUM($N827:R827),((Input!$N$169+Input!$N$135)*$N$7)/A27taxstdlife))</f>
        <v>0</v>
      </c>
      <c r="T827" s="161">
        <f>IF(A27taxstdlife="n/a","n/a",IF(T$3&gt;(A27taxstdlife+$E827),((Input!$N$169+Input!$N$135)*$N$7)-SUM($N827:S827),((Input!$N$169+Input!$N$135)*$N$7)/A27taxstdlife))</f>
        <v>0</v>
      </c>
      <c r="U827" s="161">
        <f>IF(A27taxstdlife="n/a","n/a",IF(U$3&gt;(A27taxstdlife+$E827),((Input!$N$169+Input!$N$135)*$N$7)-SUM($N827:T827),((Input!$N$169+Input!$N$135)*$N$7)/A27taxstdlife))</f>
        <v>0</v>
      </c>
      <c r="V827" s="161">
        <f>IF(A27taxstdlife="n/a","n/a",IF(V$3&gt;(A27taxstdlife+$E827),((Input!$N$169+Input!$N$135)*$N$7)-SUM($N827:U827),((Input!$N$169+Input!$N$135)*$N$7)/A27taxstdlife))</f>
        <v>0</v>
      </c>
      <c r="W827" s="161">
        <f>IF(A27taxstdlife="n/a","n/a",IF(W$3&gt;(A27taxstdlife+$E827),((Input!$N$169+Input!$N$135)*$N$7)-SUM($N827:V827),((Input!$N$169+Input!$N$135)*$N$7)/A27taxstdlife))</f>
        <v>0</v>
      </c>
      <c r="X827" s="161">
        <f>IF(A27taxstdlife="n/a","n/a",IF(X$3&gt;(A27taxstdlife+$E827),((Input!$N$169+Input!$N$135)*$N$7)-SUM($N827:W827),((Input!$N$169+Input!$N$135)*$N$7)/A27taxstdlife))</f>
        <v>0</v>
      </c>
      <c r="Y827" s="161">
        <f>IF(A27taxstdlife="n/a","n/a",IF(Y$3&gt;(A27taxstdlife+$E827),((Input!$N$169+Input!$N$135)*$N$7)-SUM($N827:X827),((Input!$N$169+Input!$N$135)*$N$7)/A27taxstdlife))</f>
        <v>0</v>
      </c>
      <c r="Z827" s="161">
        <f>IF(A27taxstdlife="n/a","n/a",IF(Z$3&gt;(A27taxstdlife+$E827),((Input!$N$169+Input!$N$135)*$N$7)-SUM($N827:Y827),((Input!$N$169+Input!$N$135)*$N$7)/A27taxstdlife))</f>
        <v>0</v>
      </c>
      <c r="AA827" s="161">
        <f>IF(A27taxstdlife="n/a","n/a",IF(AA$3&gt;(A27taxstdlife+$E827),((Input!$N$169+Input!$N$135)*$N$7)-SUM($N827:Z827),((Input!$N$169+Input!$N$135)*$N$7)/A27taxstdlife))</f>
        <v>0</v>
      </c>
      <c r="AB827" s="161">
        <f>IF(A27taxstdlife="n/a","n/a",IF(AB$3&gt;(A27taxstdlife+$E827),((Input!$N$169+Input!$N$135)*$N$7)-SUM($N827:AA827),((Input!$N$169+Input!$N$135)*$N$7)/A27taxstdlife))</f>
        <v>0</v>
      </c>
      <c r="AC827" s="161">
        <f>IF(A27taxstdlife="n/a","n/a",IF(AC$3&gt;(A27taxstdlife+$E827),((Input!$N$169+Input!$N$135)*$N$7)-SUM($N827:AB827),((Input!$N$169+Input!$N$135)*$N$7)/A27taxstdlife))</f>
        <v>0</v>
      </c>
      <c r="AD827" s="161">
        <f>IF(A27taxstdlife="n/a","n/a",IF(AD$3&gt;(A27taxstdlife+$E827),((Input!$N$169+Input!$N$135)*$N$7)-SUM($N827:AC827),((Input!$N$169+Input!$N$135)*$N$7)/A27taxstdlife))</f>
        <v>0</v>
      </c>
      <c r="AE827" s="161">
        <f>IF(A27taxstdlife="n/a","n/a",IF(AE$3&gt;(A27taxstdlife+$E827),((Input!$N$169+Input!$N$135)*$N$7)-SUM($N827:AD827),((Input!$N$169+Input!$N$135)*$N$7)/A27taxstdlife))</f>
        <v>0</v>
      </c>
      <c r="AF827" s="161">
        <f>IF(A27taxstdlife="n/a","n/a",IF(AF$3&gt;(A27taxstdlife+$E827),((Input!$N$169+Input!$N$135)*$N$7)-SUM($N827:AE827),((Input!$N$169+Input!$N$135)*$N$7)/A27taxstdlife))</f>
        <v>0</v>
      </c>
      <c r="AG827" s="161">
        <f>IF(A27taxstdlife="n/a","n/a",IF(AG$3&gt;(A27taxstdlife+$E827),((Input!$N$169+Input!$N$135)*$N$7)-SUM($N827:AF827),((Input!$N$169+Input!$N$135)*$N$7)/A27taxstdlife))</f>
        <v>0</v>
      </c>
      <c r="AH827" s="161">
        <f>IF(A27taxstdlife="n/a","n/a",IF(AH$3&gt;(A27taxstdlife+$E827),((Input!$N$169+Input!$N$135)*$N$7)-SUM($N827:AG827),((Input!$N$169+Input!$N$135)*$N$7)/A27taxstdlife))</f>
        <v>0</v>
      </c>
      <c r="AI827" s="161">
        <f>IF(A27taxstdlife="n/a","n/a",IF(AI$3&gt;(A27taxstdlife+$E827),((Input!$N$169+Input!$N$135)*$N$7)-SUM($N827:AH827),((Input!$N$169+Input!$N$135)*$N$7)/A27taxstdlife))</f>
        <v>0</v>
      </c>
      <c r="AJ827" s="161">
        <f>IF(A27taxstdlife="n/a","n/a",IF(AJ$3&gt;(A27taxstdlife+$E827),((Input!$N$169+Input!$N$135)*$N$7)-SUM($N827:AI827),((Input!$N$169+Input!$N$135)*$N$7)/A27taxstdlife))</f>
        <v>0</v>
      </c>
      <c r="AK827" s="161">
        <f>IF(A27taxstdlife="n/a","n/a",IF(AK$3&gt;(A27taxstdlife+$E827),((Input!$N$169+Input!$N$135)*$N$7)-SUM($N827:AJ827),((Input!$N$169+Input!$N$135)*$N$7)/A27taxstdlife))</f>
        <v>0</v>
      </c>
      <c r="AL827" s="161">
        <f>IF(A27taxstdlife="n/a","n/a",IF(AL$3&gt;(A27taxstdlife+$E827),((Input!$N$169+Input!$N$135)*$N$7)-SUM($N827:AK827),((Input!$N$169+Input!$N$135)*$N$7)/A27taxstdlife))</f>
        <v>0</v>
      </c>
      <c r="AM827" s="161">
        <f>IF(A27taxstdlife="n/a","n/a",IF(AM$3&gt;(A27taxstdlife+$E827),((Input!$N$169+Input!$N$135)*$N$7)-SUM($N827:AL827),((Input!$N$169+Input!$N$135)*$N$7)/A27taxstdlife))</f>
        <v>0</v>
      </c>
      <c r="AN827" s="161">
        <f>IF(A27taxstdlife="n/a","n/a",IF(AN$3&gt;(A27taxstdlife+$E827),((Input!$N$169+Input!$N$135)*$N$7)-SUM($N827:AM827),((Input!$N$169+Input!$N$135)*$N$7)/A27taxstdlife))</f>
        <v>0</v>
      </c>
      <c r="AO827" s="161">
        <f>IF(A27taxstdlife="n/a","n/a",IF(AO$3&gt;(A27taxstdlife+$E827),((Input!$N$169+Input!$N$135)*$N$7)-SUM($N827:AN827),((Input!$N$169+Input!$N$135)*$N$7)/A27taxstdlife))</f>
        <v>0</v>
      </c>
      <c r="AP827" s="161">
        <f>IF(A27taxstdlife="n/a","n/a",IF(AP$3&gt;(A27taxstdlife+$E827),((Input!$N$169+Input!$N$135)*$N$7)-SUM($N827:AO827),((Input!$N$169+Input!$N$135)*$N$7)/A27taxstdlife))</f>
        <v>0</v>
      </c>
      <c r="AQ827" s="161">
        <f>IF(A27taxstdlife="n/a","n/a",IF(AQ$3&gt;(A27taxstdlife+$E827),((Input!$N$169+Input!$N$135)*$N$7)-SUM($N827:AP827),((Input!$N$169+Input!$N$135)*$N$7)/A27taxstdlife))</f>
        <v>0</v>
      </c>
      <c r="AR827" s="161">
        <f>IF(A27taxstdlife="n/a","n/a",IF(AR$3&gt;(A27taxstdlife+$E827),((Input!$N$169+Input!$N$135)*$N$7)-SUM($N827:AQ827),((Input!$N$169+Input!$N$135)*$N$7)/A27taxstdlife))</f>
        <v>0</v>
      </c>
      <c r="AS827" s="161">
        <f>IF(A27taxstdlife="n/a","n/a",IF(AS$3&gt;(A27taxstdlife+$E827),((Input!$N$169+Input!$N$135)*$N$7)-SUM($N827:AR827),((Input!$N$169+Input!$N$135)*$N$7)/A27taxstdlife))</f>
        <v>0</v>
      </c>
      <c r="AT827" s="161">
        <f>IF(A27taxstdlife="n/a","n/a",IF(AT$3&gt;(A27taxstdlife+$E827),((Input!$N$169+Input!$N$135)*$N$7)-SUM($N827:AS827),((Input!$N$169+Input!$N$135)*$N$7)/A27taxstdlife))</f>
        <v>0</v>
      </c>
      <c r="AU827" s="161">
        <f>IF(A27taxstdlife="n/a","n/a",IF(AU$3&gt;(A27taxstdlife+$E827),((Input!$N$169+Input!$N$135)*$N$7)-SUM($N827:AT827),((Input!$N$169+Input!$N$135)*$N$7)/A27taxstdlife))</f>
        <v>0</v>
      </c>
      <c r="AV827" s="161">
        <f>IF(A27taxstdlife="n/a","n/a",IF(AV$3&gt;(A27taxstdlife+$E827),((Input!$N$169+Input!$N$135)*$N$7)-SUM($N827:AU827),((Input!$N$169+Input!$N$135)*$N$7)/A27taxstdlife))</f>
        <v>0</v>
      </c>
      <c r="AW827" s="161">
        <f>IF(A27taxstdlife="n/a","n/a",IF(AW$3&gt;(A27taxstdlife+$E827),((Input!$N$169+Input!$N$135)*$N$7)-SUM($N827:AV827),((Input!$N$169+Input!$N$135)*$N$7)/A27taxstdlife))</f>
        <v>0</v>
      </c>
      <c r="AX827" s="161">
        <f>IF(A27taxstdlife="n/a","n/a",IF(AX$3&gt;(A27taxstdlife+$E827),((Input!$N$169+Input!$N$135)*$N$7)-SUM($N827:AW827),((Input!$N$169+Input!$N$135)*$N$7)/A27taxstdlife))</f>
        <v>0</v>
      </c>
      <c r="AY827" s="161">
        <f>IF(A27taxstdlife="n/a","n/a",IF(AY$3&gt;(A27taxstdlife+$E827),((Input!$N$169+Input!$N$135)*$N$7)-SUM($N827:AX827),((Input!$N$169+Input!$N$135)*$N$7)/A27taxstdlife))</f>
        <v>0</v>
      </c>
      <c r="AZ827" s="161">
        <f>IF(A27taxstdlife="n/a","n/a",IF(AZ$3&gt;(A27taxstdlife+$E827),((Input!$N$169+Input!$N$135)*$N$7)-SUM($N827:AY827),((Input!$N$169+Input!$N$135)*$N$7)/A27taxstdlife))</f>
        <v>0</v>
      </c>
      <c r="BA827" s="161">
        <f>IF(A27taxstdlife="n/a","n/a",IF(BA$3&gt;(A27taxstdlife+$E827),((Input!$N$169+Input!$N$135)*$N$7)-SUM($N827:AZ827),((Input!$N$169+Input!$N$135)*$N$7)/A27taxstdlife))</f>
        <v>0</v>
      </c>
      <c r="BB827" s="161">
        <f>IF(A27taxstdlife="n/a","n/a",IF(BB$3&gt;(A27taxstdlife+$E827),((Input!$N$169+Input!$N$135)*$N$7)-SUM($N827:BA827),((Input!$N$169+Input!$N$135)*$N$7)/A27taxstdlife))</f>
        <v>0</v>
      </c>
      <c r="BC827" s="161">
        <f>IF(A27taxstdlife="n/a","n/a",IF(BC$3&gt;(A27taxstdlife+$E827),((Input!$N$169+Input!$N$135)*$N$7)-SUM($N827:BB827),((Input!$N$169+Input!$N$135)*$N$7)/A27taxstdlife))</f>
        <v>0</v>
      </c>
      <c r="BD827" s="161">
        <f>IF(A27taxstdlife="n/a","n/a",IF(BD$3&gt;(A27taxstdlife+$E827),((Input!$N$169+Input!$N$135)*$N$7)-SUM($N827:BC827),((Input!$N$169+Input!$N$135)*$N$7)/A27taxstdlife))</f>
        <v>0</v>
      </c>
      <c r="BE827" s="161">
        <f>IF(A27taxstdlife="n/a","n/a",IF(BE$3&gt;(A27taxstdlife+$E827),((Input!$N$169+Input!$N$135)*$N$7)-SUM($N827:BD827),((Input!$N$169+Input!$N$135)*$N$7)/A27taxstdlife))</f>
        <v>0</v>
      </c>
      <c r="BF827" s="161">
        <f>IF(A27taxstdlife="n/a","n/a",IF(BF$3&gt;(A27taxstdlife+$E827),((Input!$N$169+Input!$N$135)*$N$7)-SUM($N827:BE827),((Input!$N$169+Input!$N$135)*$N$7)/A27taxstdlife))</f>
        <v>0</v>
      </c>
      <c r="BG827" s="161">
        <f>IF(A27taxstdlife="n/a","n/a",IF(BG$3&gt;(A27taxstdlife+$E827),((Input!$N$169+Input!$N$135)*$N$7)-SUM($N827:BF827),((Input!$N$169+Input!$N$135)*$N$7)/A27taxstdlife))</f>
        <v>0</v>
      </c>
      <c r="BH827" s="161">
        <f>IF(A27taxstdlife="n/a","n/a",IF(BH$3&gt;(A27taxstdlife+$E827),((Input!$N$169+Input!$N$135)*$N$7)-SUM($N827:BG827),((Input!$N$169+Input!$N$135)*$N$7)/A27taxstdlife))</f>
        <v>0</v>
      </c>
      <c r="BI827" s="161">
        <f>IF(A27taxstdlife="n/a","n/a",IF(BI$3&gt;(A27taxstdlife+$E827),((Input!$N$169+Input!$N$135)*$N$7)-SUM($N827:BH827),((Input!$N$169+Input!$N$135)*$N$7)/A27taxstdlife))</f>
        <v>0</v>
      </c>
      <c r="BJ827" s="19"/>
      <c r="BK827" s="19"/>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s="5" customFormat="1" hidden="1" outlineLevel="2" x14ac:dyDescent="0.2">
      <c r="A828" s="19"/>
      <c r="B828" s="19"/>
      <c r="C828" s="35"/>
      <c r="D828" s="469"/>
      <c r="E828" s="281">
        <v>9</v>
      </c>
      <c r="F828" s="37"/>
      <c r="G828" s="305"/>
      <c r="H828" s="307"/>
      <c r="I828" s="307"/>
      <c r="J828" s="307"/>
      <c r="K828" s="307"/>
      <c r="L828" s="307"/>
      <c r="M828" s="307"/>
      <c r="N828" s="307"/>
      <c r="O828" s="306"/>
      <c r="P828" s="161">
        <f>IF(A27taxstdlife="n/a","n/a",IF(P$3&gt;(A27taxstdlife+$E828),((Input!$O$169+Input!$O$135)*$O$7)-SUM($O828:O828),((Input!$O$169+Input!$O$135)*$O$7)/A27taxstdlife))</f>
        <v>0</v>
      </c>
      <c r="Q828" s="161">
        <f>IF(A27taxstdlife="n/a","n/a",IF(Q$3&gt;(A27taxstdlife+$E828),((Input!$O$169+Input!$O$135)*$O$7)-SUM($O828:P828),((Input!$O$169+Input!$O$135)*$O$7)/A27taxstdlife))</f>
        <v>0</v>
      </c>
      <c r="R828" s="161">
        <f>IF(A27taxstdlife="n/a","n/a",IF(R$3&gt;(A27taxstdlife+$E828),((Input!$O$169+Input!$O$135)*$O$7)-SUM($O828:Q828),((Input!$O$169+Input!$O$135)*$O$7)/A27taxstdlife))</f>
        <v>0</v>
      </c>
      <c r="S828" s="161">
        <f>IF(A27taxstdlife="n/a","n/a",IF(S$3&gt;(A27taxstdlife+$E828),((Input!$O$169+Input!$O$135)*$O$7)-SUM($O828:R828),((Input!$O$169+Input!$O$135)*$O$7)/A27taxstdlife))</f>
        <v>0</v>
      </c>
      <c r="T828" s="161">
        <f>IF(A27taxstdlife="n/a","n/a",IF(T$3&gt;(A27taxstdlife+$E828),((Input!$O$169+Input!$O$135)*$O$7)-SUM($O828:S828),((Input!$O$169+Input!$O$135)*$O$7)/A27taxstdlife))</f>
        <v>0</v>
      </c>
      <c r="U828" s="161">
        <f>IF(A27taxstdlife="n/a","n/a",IF(U$3&gt;(A27taxstdlife+$E828),((Input!$O$169+Input!$O$135)*$O$7)-SUM($O828:T828),((Input!$O$169+Input!$O$135)*$O$7)/A27taxstdlife))</f>
        <v>0</v>
      </c>
      <c r="V828" s="161">
        <f>IF(A27taxstdlife="n/a","n/a",IF(V$3&gt;(A27taxstdlife+$E828),((Input!$O$169+Input!$O$135)*$O$7)-SUM($O828:U828),((Input!$O$169+Input!$O$135)*$O$7)/A27taxstdlife))</f>
        <v>0</v>
      </c>
      <c r="W828" s="161">
        <f>IF(A27taxstdlife="n/a","n/a",IF(W$3&gt;(A27taxstdlife+$E828),((Input!$O$169+Input!$O$135)*$O$7)-SUM($O828:V828),((Input!$O$169+Input!$O$135)*$O$7)/A27taxstdlife))</f>
        <v>0</v>
      </c>
      <c r="X828" s="161">
        <f>IF(A27taxstdlife="n/a","n/a",IF(X$3&gt;(A27taxstdlife+$E828),((Input!$O$169+Input!$O$135)*$O$7)-SUM($O828:W828),((Input!$O$169+Input!$O$135)*$O$7)/A27taxstdlife))</f>
        <v>0</v>
      </c>
      <c r="Y828" s="161">
        <f>IF(A27taxstdlife="n/a","n/a",IF(Y$3&gt;(A27taxstdlife+$E828),((Input!$O$169+Input!$O$135)*$O$7)-SUM($O828:X828),((Input!$O$169+Input!$O$135)*$O$7)/A27taxstdlife))</f>
        <v>0</v>
      </c>
      <c r="Z828" s="161">
        <f>IF(A27taxstdlife="n/a","n/a",IF(Z$3&gt;(A27taxstdlife+$E828),((Input!$O$169+Input!$O$135)*$O$7)-SUM($O828:Y828),((Input!$O$169+Input!$O$135)*$O$7)/A27taxstdlife))</f>
        <v>0</v>
      </c>
      <c r="AA828" s="161">
        <f>IF(A27taxstdlife="n/a","n/a",IF(AA$3&gt;(A27taxstdlife+$E828),((Input!$O$169+Input!$O$135)*$O$7)-SUM($O828:Z828),((Input!$O$169+Input!$O$135)*$O$7)/A27taxstdlife))</f>
        <v>0</v>
      </c>
      <c r="AB828" s="161">
        <f>IF(A27taxstdlife="n/a","n/a",IF(AB$3&gt;(A27taxstdlife+$E828),((Input!$O$169+Input!$O$135)*$O$7)-SUM($O828:AA828),((Input!$O$169+Input!$O$135)*$O$7)/A27taxstdlife))</f>
        <v>0</v>
      </c>
      <c r="AC828" s="161">
        <f>IF(A27taxstdlife="n/a","n/a",IF(AC$3&gt;(A27taxstdlife+$E828),((Input!$O$169+Input!$O$135)*$O$7)-SUM($O828:AB828),((Input!$O$169+Input!$O$135)*$O$7)/A27taxstdlife))</f>
        <v>0</v>
      </c>
      <c r="AD828" s="161">
        <f>IF(A27taxstdlife="n/a","n/a",IF(AD$3&gt;(A27taxstdlife+$E828),((Input!$O$169+Input!$O$135)*$O$7)-SUM($O828:AC828),((Input!$O$169+Input!$O$135)*$O$7)/A27taxstdlife))</f>
        <v>0</v>
      </c>
      <c r="AE828" s="161">
        <f>IF(A27taxstdlife="n/a","n/a",IF(AE$3&gt;(A27taxstdlife+$E828),((Input!$O$169+Input!$O$135)*$O$7)-SUM($O828:AD828),((Input!$O$169+Input!$O$135)*$O$7)/A27taxstdlife))</f>
        <v>0</v>
      </c>
      <c r="AF828" s="161">
        <f>IF(A27taxstdlife="n/a","n/a",IF(AF$3&gt;(A27taxstdlife+$E828),((Input!$O$169+Input!$O$135)*$O$7)-SUM($O828:AE828),((Input!$O$169+Input!$O$135)*$O$7)/A27taxstdlife))</f>
        <v>0</v>
      </c>
      <c r="AG828" s="161">
        <f>IF(A27taxstdlife="n/a","n/a",IF(AG$3&gt;(A27taxstdlife+$E828),((Input!$O$169+Input!$O$135)*$O$7)-SUM($O828:AF828),((Input!$O$169+Input!$O$135)*$O$7)/A27taxstdlife))</f>
        <v>0</v>
      </c>
      <c r="AH828" s="161">
        <f>IF(A27taxstdlife="n/a","n/a",IF(AH$3&gt;(A27taxstdlife+$E828),((Input!$O$169+Input!$O$135)*$O$7)-SUM($O828:AG828),((Input!$O$169+Input!$O$135)*$O$7)/A27taxstdlife))</f>
        <v>0</v>
      </c>
      <c r="AI828" s="161">
        <f>IF(A27taxstdlife="n/a","n/a",IF(AI$3&gt;(A27taxstdlife+$E828),((Input!$O$169+Input!$O$135)*$O$7)-SUM($O828:AH828),((Input!$O$169+Input!$O$135)*$O$7)/A27taxstdlife))</f>
        <v>0</v>
      </c>
      <c r="AJ828" s="161">
        <f>IF(A27taxstdlife="n/a","n/a",IF(AJ$3&gt;(A27taxstdlife+$E828),((Input!$O$169+Input!$O$135)*$O$7)-SUM($O828:AI828),((Input!$O$169+Input!$O$135)*$O$7)/A27taxstdlife))</f>
        <v>0</v>
      </c>
      <c r="AK828" s="161">
        <f>IF(A27taxstdlife="n/a","n/a",IF(AK$3&gt;(A27taxstdlife+$E828),((Input!$O$169+Input!$O$135)*$O$7)-SUM($O828:AJ828),((Input!$O$169+Input!$O$135)*$O$7)/A27taxstdlife))</f>
        <v>0</v>
      </c>
      <c r="AL828" s="161">
        <f>IF(A27taxstdlife="n/a","n/a",IF(AL$3&gt;(A27taxstdlife+$E828),((Input!$O$169+Input!$O$135)*$O$7)-SUM($O828:AK828),((Input!$O$169+Input!$O$135)*$O$7)/A27taxstdlife))</f>
        <v>0</v>
      </c>
      <c r="AM828" s="161">
        <f>IF(A27taxstdlife="n/a","n/a",IF(AM$3&gt;(A27taxstdlife+$E828),((Input!$O$169+Input!$O$135)*$O$7)-SUM($O828:AL828),((Input!$O$169+Input!$O$135)*$O$7)/A27taxstdlife))</f>
        <v>0</v>
      </c>
      <c r="AN828" s="161">
        <f>IF(A27taxstdlife="n/a","n/a",IF(AN$3&gt;(A27taxstdlife+$E828),((Input!$O$169+Input!$O$135)*$O$7)-SUM($O828:AM828),((Input!$O$169+Input!$O$135)*$O$7)/A27taxstdlife))</f>
        <v>0</v>
      </c>
      <c r="AO828" s="161">
        <f>IF(A27taxstdlife="n/a","n/a",IF(AO$3&gt;(A27taxstdlife+$E828),((Input!$O$169+Input!$O$135)*$O$7)-SUM($O828:AN828),((Input!$O$169+Input!$O$135)*$O$7)/A27taxstdlife))</f>
        <v>0</v>
      </c>
      <c r="AP828" s="161">
        <f>IF(A27taxstdlife="n/a","n/a",IF(AP$3&gt;(A27taxstdlife+$E828),((Input!$O$169+Input!$O$135)*$O$7)-SUM($O828:AO828),((Input!$O$169+Input!$O$135)*$O$7)/A27taxstdlife))</f>
        <v>0</v>
      </c>
      <c r="AQ828" s="161">
        <f>IF(A27taxstdlife="n/a","n/a",IF(AQ$3&gt;(A27taxstdlife+$E828),((Input!$O$169+Input!$O$135)*$O$7)-SUM($O828:AP828),((Input!$O$169+Input!$O$135)*$O$7)/A27taxstdlife))</f>
        <v>0</v>
      </c>
      <c r="AR828" s="161">
        <f>IF(A27taxstdlife="n/a","n/a",IF(AR$3&gt;(A27taxstdlife+$E828),((Input!$O$169+Input!$O$135)*$O$7)-SUM($O828:AQ828),((Input!$O$169+Input!$O$135)*$O$7)/A27taxstdlife))</f>
        <v>0</v>
      </c>
      <c r="AS828" s="161">
        <f>IF(A27taxstdlife="n/a","n/a",IF(AS$3&gt;(A27taxstdlife+$E828),((Input!$O$169+Input!$O$135)*$O$7)-SUM($O828:AR828),((Input!$O$169+Input!$O$135)*$O$7)/A27taxstdlife))</f>
        <v>0</v>
      </c>
      <c r="AT828" s="161">
        <f>IF(A27taxstdlife="n/a","n/a",IF(AT$3&gt;(A27taxstdlife+$E828),((Input!$O$169+Input!$O$135)*$O$7)-SUM($O828:AS828),((Input!$O$169+Input!$O$135)*$O$7)/A27taxstdlife))</f>
        <v>0</v>
      </c>
      <c r="AU828" s="161">
        <f>IF(A27taxstdlife="n/a","n/a",IF(AU$3&gt;(A27taxstdlife+$E828),((Input!$O$169+Input!$O$135)*$O$7)-SUM($O828:AT828),((Input!$O$169+Input!$O$135)*$O$7)/A27taxstdlife))</f>
        <v>0</v>
      </c>
      <c r="AV828" s="161">
        <f>IF(A27taxstdlife="n/a","n/a",IF(AV$3&gt;(A27taxstdlife+$E828),((Input!$O$169+Input!$O$135)*$O$7)-SUM($O828:AU828),((Input!$O$169+Input!$O$135)*$O$7)/A27taxstdlife))</f>
        <v>0</v>
      </c>
      <c r="AW828" s="161">
        <f>IF(A27taxstdlife="n/a","n/a",IF(AW$3&gt;(A27taxstdlife+$E828),((Input!$O$169+Input!$O$135)*$O$7)-SUM($O828:AV828),((Input!$O$169+Input!$O$135)*$O$7)/A27taxstdlife))</f>
        <v>0</v>
      </c>
      <c r="AX828" s="161">
        <f>IF(A27taxstdlife="n/a","n/a",IF(AX$3&gt;(A27taxstdlife+$E828),((Input!$O$169+Input!$O$135)*$O$7)-SUM($O828:AW828),((Input!$O$169+Input!$O$135)*$O$7)/A27taxstdlife))</f>
        <v>0</v>
      </c>
      <c r="AY828" s="161">
        <f>IF(A27taxstdlife="n/a","n/a",IF(AY$3&gt;(A27taxstdlife+$E828),((Input!$O$169+Input!$O$135)*$O$7)-SUM($O828:AX828),((Input!$O$169+Input!$O$135)*$O$7)/A27taxstdlife))</f>
        <v>0</v>
      </c>
      <c r="AZ828" s="161">
        <f>IF(A27taxstdlife="n/a","n/a",IF(AZ$3&gt;(A27taxstdlife+$E828),((Input!$O$169+Input!$O$135)*$O$7)-SUM($O828:AY828),((Input!$O$169+Input!$O$135)*$O$7)/A27taxstdlife))</f>
        <v>0</v>
      </c>
      <c r="BA828" s="161">
        <f>IF(A27taxstdlife="n/a","n/a",IF(BA$3&gt;(A27taxstdlife+$E828),((Input!$O$169+Input!$O$135)*$O$7)-SUM($O828:AZ828),((Input!$O$169+Input!$O$135)*$O$7)/A27taxstdlife))</f>
        <v>0</v>
      </c>
      <c r="BB828" s="161">
        <f>IF(A27taxstdlife="n/a","n/a",IF(BB$3&gt;(A27taxstdlife+$E828),((Input!$O$169+Input!$O$135)*$O$7)-SUM($O828:BA828),((Input!$O$169+Input!$O$135)*$O$7)/A27taxstdlife))</f>
        <v>0</v>
      </c>
      <c r="BC828" s="161">
        <f>IF(A27taxstdlife="n/a","n/a",IF(BC$3&gt;(A27taxstdlife+$E828),((Input!$O$169+Input!$O$135)*$O$7)-SUM($O828:BB828),((Input!$O$169+Input!$O$135)*$O$7)/A27taxstdlife))</f>
        <v>0</v>
      </c>
      <c r="BD828" s="161">
        <f>IF(A27taxstdlife="n/a","n/a",IF(BD$3&gt;(A27taxstdlife+$E828),((Input!$O$169+Input!$O$135)*$O$7)-SUM($O828:BC828),((Input!$O$169+Input!$O$135)*$O$7)/A27taxstdlife))</f>
        <v>0</v>
      </c>
      <c r="BE828" s="161">
        <f>IF(A27taxstdlife="n/a","n/a",IF(BE$3&gt;(A27taxstdlife+$E828),((Input!$O$169+Input!$O$135)*$O$7)-SUM($O828:BD828),((Input!$O$169+Input!$O$135)*$O$7)/A27taxstdlife))</f>
        <v>0</v>
      </c>
      <c r="BF828" s="161">
        <f>IF(A27taxstdlife="n/a","n/a",IF(BF$3&gt;(A27taxstdlife+$E828),((Input!$O$169+Input!$O$135)*$O$7)-SUM($O828:BE828),((Input!$O$169+Input!$O$135)*$O$7)/A27taxstdlife))</f>
        <v>0</v>
      </c>
      <c r="BG828" s="161">
        <f>IF(A27taxstdlife="n/a","n/a",IF(BG$3&gt;(A27taxstdlife+$E828),((Input!$O$169+Input!$O$135)*$O$7)-SUM($O828:BF828),((Input!$O$169+Input!$O$135)*$O$7)/A27taxstdlife))</f>
        <v>0</v>
      </c>
      <c r="BH828" s="161">
        <f>IF(A27taxstdlife="n/a","n/a",IF(BH$3&gt;(A27taxstdlife+$E828),((Input!$O$169+Input!$O$135)*$O$7)-SUM($O828:BG828),((Input!$O$169+Input!$O$135)*$O$7)/A27taxstdlife))</f>
        <v>0</v>
      </c>
      <c r="BI828" s="161">
        <f>IF(A27taxstdlife="n/a","n/a",IF(BI$3&gt;(A27taxstdlife+$E828),((Input!$O$169+Input!$O$135)*$O$7)-SUM($O828:BH828),((Input!$O$169+Input!$O$135)*$O$7)/A27taxstdlife))</f>
        <v>0</v>
      </c>
      <c r="BJ828" s="19"/>
      <c r="BK828" s="19"/>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s="5" customFormat="1" hidden="1" outlineLevel="2" x14ac:dyDescent="0.2">
      <c r="A829" s="19"/>
      <c r="B829" s="19"/>
      <c r="C829" s="35"/>
      <c r="D829" s="469"/>
      <c r="E829" s="282">
        <v>10</v>
      </c>
      <c r="F829" s="37"/>
      <c r="G829" s="305"/>
      <c r="H829" s="307"/>
      <c r="I829" s="307"/>
      <c r="J829" s="307"/>
      <c r="K829" s="307"/>
      <c r="L829" s="307"/>
      <c r="M829" s="307"/>
      <c r="N829" s="307"/>
      <c r="O829" s="307"/>
      <c r="P829" s="306"/>
      <c r="Q829" s="161">
        <f>IF(A27taxstdlife="n/a","n/a",IF(Q$3&gt;(A27taxstdlife+$E829),((Input!$P$169+Input!$P$135)*$P$7)-SUM($P829:P829),((Input!$P$169+Input!$P$135)*$P$7)/A27taxstdlife))</f>
        <v>0</v>
      </c>
      <c r="R829" s="161">
        <f>IF(A27taxstdlife="n/a","n/a",IF(R$3&gt;(A27taxstdlife+$E829),((Input!$P$169+Input!$P$135)*$P$7)-SUM($P829:Q829),((Input!$P$169+Input!$P$135)*$P$7)/A27taxstdlife))</f>
        <v>0</v>
      </c>
      <c r="S829" s="161">
        <f>IF(A27taxstdlife="n/a","n/a",IF(S$3&gt;(A27taxstdlife+$E829),((Input!$P$169+Input!$P$135)*$P$7)-SUM($P829:R829),((Input!$P$169+Input!$P$135)*$P$7)/A27taxstdlife))</f>
        <v>0</v>
      </c>
      <c r="T829" s="161">
        <f>IF(A27taxstdlife="n/a","n/a",IF(T$3&gt;(A27taxstdlife+$E829),((Input!$P$169+Input!$P$135)*$P$7)-SUM($P829:S829),((Input!$P$169+Input!$P$135)*$P$7)/A27taxstdlife))</f>
        <v>0</v>
      </c>
      <c r="U829" s="161">
        <f>IF(A27taxstdlife="n/a","n/a",IF(U$3&gt;(A27taxstdlife+$E829),((Input!$P$169+Input!$P$135)*$P$7)-SUM($P829:T829),((Input!$P$169+Input!$P$135)*$P$7)/A27taxstdlife))</f>
        <v>0</v>
      </c>
      <c r="V829" s="161">
        <f>IF(A27taxstdlife="n/a","n/a",IF(V$3&gt;(A27taxstdlife+$E829),((Input!$P$169+Input!$P$135)*$P$7)-SUM($P829:U829),((Input!$P$169+Input!$P$135)*$P$7)/A27taxstdlife))</f>
        <v>0</v>
      </c>
      <c r="W829" s="161">
        <f>IF(A27taxstdlife="n/a","n/a",IF(W$3&gt;(A27taxstdlife+$E829),((Input!$P$169+Input!$P$135)*$P$7)-SUM($P829:V829),((Input!$P$169+Input!$P$135)*$P$7)/A27taxstdlife))</f>
        <v>0</v>
      </c>
      <c r="X829" s="161">
        <f>IF(A27taxstdlife="n/a","n/a",IF(X$3&gt;(A27taxstdlife+$E829),((Input!$P$169+Input!$P$135)*$P$7)-SUM($P829:W829),((Input!$P$169+Input!$P$135)*$P$7)/A27taxstdlife))</f>
        <v>0</v>
      </c>
      <c r="Y829" s="161">
        <f>IF(A27taxstdlife="n/a","n/a",IF(Y$3&gt;(A27taxstdlife+$E829),((Input!$P$169+Input!$P$135)*$P$7)-SUM($P829:X829),((Input!$P$169+Input!$P$135)*$P$7)/A27taxstdlife))</f>
        <v>0</v>
      </c>
      <c r="Z829" s="161">
        <f>IF(A27taxstdlife="n/a","n/a",IF(Z$3&gt;(A27taxstdlife+$E829),((Input!$P$169+Input!$P$135)*$P$7)-SUM($P829:Y829),((Input!$P$169+Input!$P$135)*$P$7)/A27taxstdlife))</f>
        <v>0</v>
      </c>
      <c r="AA829" s="161">
        <f>IF(A27taxstdlife="n/a","n/a",IF(AA$3&gt;(A27taxstdlife+$E829),((Input!$P$169+Input!$P$135)*$P$7)-SUM($P829:Z829),((Input!$P$169+Input!$P$135)*$P$7)/A27taxstdlife))</f>
        <v>0</v>
      </c>
      <c r="AB829" s="161">
        <f>IF(A27taxstdlife="n/a","n/a",IF(AB$3&gt;(A27taxstdlife+$E829),((Input!$P$169+Input!$P$135)*$P$7)-SUM($P829:AA829),((Input!$P$169+Input!$P$135)*$P$7)/A27taxstdlife))</f>
        <v>0</v>
      </c>
      <c r="AC829" s="161">
        <f>IF(A27taxstdlife="n/a","n/a",IF(AC$3&gt;(A27taxstdlife+$E829),((Input!$P$169+Input!$P$135)*$P$7)-SUM($P829:AB829),((Input!$P$169+Input!$P$135)*$P$7)/A27taxstdlife))</f>
        <v>0</v>
      </c>
      <c r="AD829" s="161">
        <f>IF(A27taxstdlife="n/a","n/a",IF(AD$3&gt;(A27taxstdlife+$E829),((Input!$P$169+Input!$P$135)*$P$7)-SUM($P829:AC829),((Input!$P$169+Input!$P$135)*$P$7)/A27taxstdlife))</f>
        <v>0</v>
      </c>
      <c r="AE829" s="161">
        <f>IF(A27taxstdlife="n/a","n/a",IF(AE$3&gt;(A27taxstdlife+$E829),((Input!$P$169+Input!$P$135)*$P$7)-SUM($P829:AD829),((Input!$P$169+Input!$P$135)*$P$7)/A27taxstdlife))</f>
        <v>0</v>
      </c>
      <c r="AF829" s="161">
        <f>IF(A27taxstdlife="n/a","n/a",IF(AF$3&gt;(A27taxstdlife+$E829),((Input!$P$169+Input!$P$135)*$P$7)-SUM($P829:AE829),((Input!$P$169+Input!$P$135)*$P$7)/A27taxstdlife))</f>
        <v>0</v>
      </c>
      <c r="AG829" s="161">
        <f>IF(A27taxstdlife="n/a","n/a",IF(AG$3&gt;(A27taxstdlife+$E829),((Input!$P$169+Input!$P$135)*$P$7)-SUM($P829:AF829),((Input!$P$169+Input!$P$135)*$P$7)/A27taxstdlife))</f>
        <v>0</v>
      </c>
      <c r="AH829" s="161">
        <f>IF(A27taxstdlife="n/a","n/a",IF(AH$3&gt;(A27taxstdlife+$E829),((Input!$P$169+Input!$P$135)*$P$7)-SUM($P829:AG829),((Input!$P$169+Input!$P$135)*$P$7)/A27taxstdlife))</f>
        <v>0</v>
      </c>
      <c r="AI829" s="161">
        <f>IF(A27taxstdlife="n/a","n/a",IF(AI$3&gt;(A27taxstdlife+$E829),((Input!$P$169+Input!$P$135)*$P$7)-SUM($P829:AH829),((Input!$P$169+Input!$P$135)*$P$7)/A27taxstdlife))</f>
        <v>0</v>
      </c>
      <c r="AJ829" s="161">
        <f>IF(A27taxstdlife="n/a","n/a",IF(AJ$3&gt;(A27taxstdlife+$E829),((Input!$P$169+Input!$P$135)*$P$7)-SUM($P829:AI829),((Input!$P$169+Input!$P$135)*$P$7)/A27taxstdlife))</f>
        <v>0</v>
      </c>
      <c r="AK829" s="161">
        <f>IF(A27taxstdlife="n/a","n/a",IF(AK$3&gt;(A27taxstdlife+$E829),((Input!$P$169+Input!$P$135)*$P$7)-SUM($P829:AJ829),((Input!$P$169+Input!$P$135)*$P$7)/A27taxstdlife))</f>
        <v>0</v>
      </c>
      <c r="AL829" s="161">
        <f>IF(A27taxstdlife="n/a","n/a",IF(AL$3&gt;(A27taxstdlife+$E829),((Input!$P$169+Input!$P$135)*$P$7)-SUM($P829:AK829),((Input!$P$169+Input!$P$135)*$P$7)/A27taxstdlife))</f>
        <v>0</v>
      </c>
      <c r="AM829" s="161">
        <f>IF(A27taxstdlife="n/a","n/a",IF(AM$3&gt;(A27taxstdlife+$E829),((Input!$P$169+Input!$P$135)*$P$7)-SUM($P829:AL829),((Input!$P$169+Input!$P$135)*$P$7)/A27taxstdlife))</f>
        <v>0</v>
      </c>
      <c r="AN829" s="161">
        <f>IF(A27taxstdlife="n/a","n/a",IF(AN$3&gt;(A27taxstdlife+$E829),((Input!$P$169+Input!$P$135)*$P$7)-SUM($P829:AM829),((Input!$P$169+Input!$P$135)*$P$7)/A27taxstdlife))</f>
        <v>0</v>
      </c>
      <c r="AO829" s="161">
        <f>IF(A27taxstdlife="n/a","n/a",IF(AO$3&gt;(A27taxstdlife+$E829),((Input!$P$169+Input!$P$135)*$P$7)-SUM($P829:AN829),((Input!$P$169+Input!$P$135)*$P$7)/A27taxstdlife))</f>
        <v>0</v>
      </c>
      <c r="AP829" s="161">
        <f>IF(A27taxstdlife="n/a","n/a",IF(AP$3&gt;(A27taxstdlife+$E829),((Input!$P$169+Input!$P$135)*$P$7)-SUM($P829:AO829),((Input!$P$169+Input!$P$135)*$P$7)/A27taxstdlife))</f>
        <v>0</v>
      </c>
      <c r="AQ829" s="161">
        <f>IF(A27taxstdlife="n/a","n/a",IF(AQ$3&gt;(A27taxstdlife+$E829),((Input!$P$169+Input!$P$135)*$P$7)-SUM($P829:AP829),((Input!$P$169+Input!$P$135)*$P$7)/A27taxstdlife))</f>
        <v>0</v>
      </c>
      <c r="AR829" s="161">
        <f>IF(A27taxstdlife="n/a","n/a",IF(AR$3&gt;(A27taxstdlife+$E829),((Input!$P$169+Input!$P$135)*$P$7)-SUM($P829:AQ829),((Input!$P$169+Input!$P$135)*$P$7)/A27taxstdlife))</f>
        <v>0</v>
      </c>
      <c r="AS829" s="161">
        <f>IF(A27taxstdlife="n/a","n/a",IF(AS$3&gt;(A27taxstdlife+$E829),((Input!$P$169+Input!$P$135)*$P$7)-SUM($P829:AR829),((Input!$P$169+Input!$P$135)*$P$7)/A27taxstdlife))</f>
        <v>0</v>
      </c>
      <c r="AT829" s="161">
        <f>IF(A27taxstdlife="n/a","n/a",IF(AT$3&gt;(A27taxstdlife+$E829),((Input!$P$169+Input!$P$135)*$P$7)-SUM($P829:AS829),((Input!$P$169+Input!$P$135)*$P$7)/A27taxstdlife))</f>
        <v>0</v>
      </c>
      <c r="AU829" s="161">
        <f>IF(A27taxstdlife="n/a","n/a",IF(AU$3&gt;(A27taxstdlife+$E829),((Input!$P$169+Input!$P$135)*$P$7)-SUM($P829:AT829),((Input!$P$169+Input!$P$135)*$P$7)/A27taxstdlife))</f>
        <v>0</v>
      </c>
      <c r="AV829" s="161">
        <f>IF(A27taxstdlife="n/a","n/a",IF(AV$3&gt;(A27taxstdlife+$E829),((Input!$P$169+Input!$P$135)*$P$7)-SUM($P829:AU829),((Input!$P$169+Input!$P$135)*$P$7)/A27taxstdlife))</f>
        <v>0</v>
      </c>
      <c r="AW829" s="161">
        <f>IF(A27taxstdlife="n/a","n/a",IF(AW$3&gt;(A27taxstdlife+$E829),((Input!$P$169+Input!$P$135)*$P$7)-SUM($P829:AV829),((Input!$P$169+Input!$P$135)*$P$7)/A27taxstdlife))</f>
        <v>0</v>
      </c>
      <c r="AX829" s="161">
        <f>IF(A27taxstdlife="n/a","n/a",IF(AX$3&gt;(A27taxstdlife+$E829),((Input!$P$169+Input!$P$135)*$P$7)-SUM($P829:AW829),((Input!$P$169+Input!$P$135)*$P$7)/A27taxstdlife))</f>
        <v>0</v>
      </c>
      <c r="AY829" s="161">
        <f>IF(A27taxstdlife="n/a","n/a",IF(AY$3&gt;(A27taxstdlife+$E829),((Input!$P$169+Input!$P$135)*$P$7)-SUM($P829:AX829),((Input!$P$169+Input!$P$135)*$P$7)/A27taxstdlife))</f>
        <v>0</v>
      </c>
      <c r="AZ829" s="161">
        <f>IF(A27taxstdlife="n/a","n/a",IF(AZ$3&gt;(A27taxstdlife+$E829),((Input!$P$169+Input!$P$135)*$P$7)-SUM($P829:AY829),((Input!$P$169+Input!$P$135)*$P$7)/A27taxstdlife))</f>
        <v>0</v>
      </c>
      <c r="BA829" s="161">
        <f>IF(A27taxstdlife="n/a","n/a",IF(BA$3&gt;(A27taxstdlife+$E829),((Input!$P$169+Input!$P$135)*$P$7)-SUM($P829:AZ829),((Input!$P$169+Input!$P$135)*$P$7)/A27taxstdlife))</f>
        <v>0</v>
      </c>
      <c r="BB829" s="161">
        <f>IF(A27taxstdlife="n/a","n/a",IF(BB$3&gt;(A27taxstdlife+$E829),((Input!$P$169+Input!$P$135)*$P$7)-SUM($P829:BA829),((Input!$P$169+Input!$P$135)*$P$7)/A27taxstdlife))</f>
        <v>0</v>
      </c>
      <c r="BC829" s="161">
        <f>IF(A27taxstdlife="n/a","n/a",IF(BC$3&gt;(A27taxstdlife+$E829),((Input!$P$169+Input!$P$135)*$P$7)-SUM($P829:BB829),((Input!$P$169+Input!$P$135)*$P$7)/A27taxstdlife))</f>
        <v>0</v>
      </c>
      <c r="BD829" s="161">
        <f>IF(A27taxstdlife="n/a","n/a",IF(BD$3&gt;(A27taxstdlife+$E829),((Input!$P$169+Input!$P$135)*$P$7)-SUM($P829:BC829),((Input!$P$169+Input!$P$135)*$P$7)/A27taxstdlife))</f>
        <v>0</v>
      </c>
      <c r="BE829" s="161">
        <f>IF(A27taxstdlife="n/a","n/a",IF(BE$3&gt;(A27taxstdlife+$E829),((Input!$P$169+Input!$P$135)*$P$7)-SUM($P829:BD829),((Input!$P$169+Input!$P$135)*$P$7)/A27taxstdlife))</f>
        <v>0</v>
      </c>
      <c r="BF829" s="161">
        <f>IF(A27taxstdlife="n/a","n/a",IF(BF$3&gt;(A27taxstdlife+$E829),((Input!$P$169+Input!$P$135)*$P$7)-SUM($P829:BE829),((Input!$P$169+Input!$P$135)*$P$7)/A27taxstdlife))</f>
        <v>0</v>
      </c>
      <c r="BG829" s="161">
        <f>IF(A27taxstdlife="n/a","n/a",IF(BG$3&gt;(A27taxstdlife+$E829),((Input!$P$169+Input!$P$135)*$P$7)-SUM($P829:BF829),((Input!$P$169+Input!$P$135)*$P$7)/A27taxstdlife))</f>
        <v>0</v>
      </c>
      <c r="BH829" s="161">
        <f>IF(A27taxstdlife="n/a","n/a",IF(BH$3&gt;(A27taxstdlife+$E829),((Input!$P$169+Input!$P$135)*$P$7)-SUM($P829:BG829),((Input!$P$169+Input!$P$135)*$P$7)/A27taxstdlife))</f>
        <v>0</v>
      </c>
      <c r="BI829" s="161">
        <f>IF(A27taxstdlife="n/a","n/a",IF(BI$3&gt;(A27taxstdlife+$E829),((Input!$P$169+Input!$P$135)*$P$7)-SUM($P829:BH829),((Input!$P$169+Input!$P$135)*$P$7)/A27taxstdlife))</f>
        <v>0</v>
      </c>
      <c r="BJ829" s="19"/>
      <c r="BK829" s="1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s="5" customFormat="1" hidden="1" outlineLevel="1" x14ac:dyDescent="0.2">
      <c r="A830" s="19"/>
      <c r="B830" s="19"/>
      <c r="C830" s="35">
        <f>Asset27</f>
        <v>0</v>
      </c>
      <c r="D830" s="19"/>
      <c r="E830" s="19"/>
      <c r="F830" s="32"/>
      <c r="G830" s="156">
        <f t="shared" ref="G830:AL830" si="158">SUM(G818:G829)</f>
        <v>0</v>
      </c>
      <c r="H830" s="156">
        <f t="shared" si="158"/>
        <v>0</v>
      </c>
      <c r="I830" s="156">
        <f t="shared" si="158"/>
        <v>0</v>
      </c>
      <c r="J830" s="156">
        <f t="shared" si="158"/>
        <v>0</v>
      </c>
      <c r="K830" s="156">
        <f t="shared" si="158"/>
        <v>0</v>
      </c>
      <c r="L830" s="156">
        <f t="shared" si="158"/>
        <v>0</v>
      </c>
      <c r="M830" s="156">
        <f t="shared" si="158"/>
        <v>0</v>
      </c>
      <c r="N830" s="156">
        <f t="shared" si="158"/>
        <v>0</v>
      </c>
      <c r="O830" s="156">
        <f t="shared" si="158"/>
        <v>0</v>
      </c>
      <c r="P830" s="156">
        <f t="shared" si="158"/>
        <v>0</v>
      </c>
      <c r="Q830" s="156">
        <f t="shared" si="158"/>
        <v>0</v>
      </c>
      <c r="R830" s="156">
        <f t="shared" si="158"/>
        <v>0</v>
      </c>
      <c r="S830" s="156">
        <f t="shared" si="158"/>
        <v>0</v>
      </c>
      <c r="T830" s="156">
        <f t="shared" si="158"/>
        <v>0</v>
      </c>
      <c r="U830" s="156">
        <f t="shared" si="158"/>
        <v>0</v>
      </c>
      <c r="V830" s="156">
        <f t="shared" si="158"/>
        <v>0</v>
      </c>
      <c r="W830" s="156">
        <f t="shared" si="158"/>
        <v>0</v>
      </c>
      <c r="X830" s="156">
        <f t="shared" si="158"/>
        <v>0</v>
      </c>
      <c r="Y830" s="156">
        <f t="shared" si="158"/>
        <v>0</v>
      </c>
      <c r="Z830" s="156">
        <f t="shared" si="158"/>
        <v>0</v>
      </c>
      <c r="AA830" s="156">
        <f t="shared" si="158"/>
        <v>0</v>
      </c>
      <c r="AB830" s="156">
        <f t="shared" si="158"/>
        <v>0</v>
      </c>
      <c r="AC830" s="156">
        <f t="shared" si="158"/>
        <v>0</v>
      </c>
      <c r="AD830" s="156">
        <f t="shared" si="158"/>
        <v>0</v>
      </c>
      <c r="AE830" s="156">
        <f t="shared" si="158"/>
        <v>0</v>
      </c>
      <c r="AF830" s="156">
        <f t="shared" si="158"/>
        <v>0</v>
      </c>
      <c r="AG830" s="156">
        <f t="shared" si="158"/>
        <v>0</v>
      </c>
      <c r="AH830" s="156">
        <f t="shared" si="158"/>
        <v>0</v>
      </c>
      <c r="AI830" s="156">
        <f t="shared" si="158"/>
        <v>0</v>
      </c>
      <c r="AJ830" s="156">
        <f t="shared" si="158"/>
        <v>0</v>
      </c>
      <c r="AK830" s="156">
        <f t="shared" si="158"/>
        <v>0</v>
      </c>
      <c r="AL830" s="156">
        <f t="shared" si="158"/>
        <v>0</v>
      </c>
      <c r="AM830" s="156">
        <f t="shared" ref="AM830:BI830" si="159">SUM(AM818:AM829)</f>
        <v>0</v>
      </c>
      <c r="AN830" s="156">
        <f t="shared" si="159"/>
        <v>0</v>
      </c>
      <c r="AO830" s="156">
        <f t="shared" si="159"/>
        <v>0</v>
      </c>
      <c r="AP830" s="156">
        <f t="shared" si="159"/>
        <v>0</v>
      </c>
      <c r="AQ830" s="156">
        <f t="shared" si="159"/>
        <v>0</v>
      </c>
      <c r="AR830" s="156">
        <f t="shared" si="159"/>
        <v>0</v>
      </c>
      <c r="AS830" s="156">
        <f t="shared" si="159"/>
        <v>0</v>
      </c>
      <c r="AT830" s="156">
        <f t="shared" si="159"/>
        <v>0</v>
      </c>
      <c r="AU830" s="156">
        <f t="shared" si="159"/>
        <v>0</v>
      </c>
      <c r="AV830" s="156">
        <f t="shared" si="159"/>
        <v>0</v>
      </c>
      <c r="AW830" s="156">
        <f t="shared" si="159"/>
        <v>0</v>
      </c>
      <c r="AX830" s="156">
        <f t="shared" si="159"/>
        <v>0</v>
      </c>
      <c r="AY830" s="156">
        <f t="shared" si="159"/>
        <v>0</v>
      </c>
      <c r="AZ830" s="156">
        <f t="shared" si="159"/>
        <v>0</v>
      </c>
      <c r="BA830" s="156">
        <f t="shared" si="159"/>
        <v>0</v>
      </c>
      <c r="BB830" s="156">
        <f t="shared" si="159"/>
        <v>0</v>
      </c>
      <c r="BC830" s="156">
        <f t="shared" si="159"/>
        <v>0</v>
      </c>
      <c r="BD830" s="156">
        <f t="shared" si="159"/>
        <v>0</v>
      </c>
      <c r="BE830" s="156">
        <f t="shared" si="159"/>
        <v>0</v>
      </c>
      <c r="BF830" s="156">
        <f t="shared" si="159"/>
        <v>0</v>
      </c>
      <c r="BG830" s="156">
        <f t="shared" si="159"/>
        <v>0</v>
      </c>
      <c r="BH830" s="156">
        <f t="shared" si="159"/>
        <v>0</v>
      </c>
      <c r="BI830" s="156">
        <f t="shared" si="159"/>
        <v>0</v>
      </c>
      <c r="BJ830" s="19"/>
      <c r="BK830" s="19"/>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s="5" customFormat="1" hidden="1" outlineLevel="2" x14ac:dyDescent="0.2">
      <c r="A831" s="19"/>
      <c r="B831" s="126">
        <f>C843</f>
        <v>0</v>
      </c>
      <c r="C831" s="43"/>
      <c r="D831" s="44" t="s">
        <v>72</v>
      </c>
      <c r="E831" s="43"/>
      <c r="F831" s="45"/>
      <c r="G831" s="160">
        <f>IF(G$3&gt;A28taxremlife,A28taxvalue-SUM($F831:F831),IF(A28taxremlife="N/A","n/a",A28taxvalue/A28taxremlife))</f>
        <v>0</v>
      </c>
      <c r="H831" s="160">
        <f>IF(H$3&gt;A28taxremlife,A28taxvalue-SUM($F831:G831),IF(A28taxremlife="N/A","n/a",A28taxvalue/A28taxremlife))</f>
        <v>0</v>
      </c>
      <c r="I831" s="160">
        <f>IF(I$3&gt;A28taxremlife,A28taxvalue-SUM($F831:H831),IF(A28taxremlife="N/A","n/a",A28taxvalue/A28taxremlife))</f>
        <v>0</v>
      </c>
      <c r="J831" s="160">
        <f>IF(J$3&gt;A28taxremlife,A28taxvalue-SUM($F831:I831),IF(A28taxremlife="N/A","n/a",A28taxvalue/A28taxremlife))</f>
        <v>0</v>
      </c>
      <c r="K831" s="160">
        <f>IF(K$3&gt;A28taxremlife,A28taxvalue-SUM($F831:J831),IF(A28taxremlife="N/A","n/a",A28taxvalue/A28taxremlife))</f>
        <v>0</v>
      </c>
      <c r="L831" s="160">
        <f>IF(L$3&gt;A28taxremlife,A28taxvalue-SUM($F831:K831),IF(A28taxremlife="N/A","n/a",A28taxvalue/A28taxremlife))</f>
        <v>0</v>
      </c>
      <c r="M831" s="160">
        <f>IF(M$3&gt;A28taxremlife,A28taxvalue-SUM($F831:L831),IF(A28taxremlife="N/A","n/a",A28taxvalue/A28taxremlife))</f>
        <v>0</v>
      </c>
      <c r="N831" s="160">
        <f>IF(N$3&gt;A28taxremlife,A28taxvalue-SUM($F831:M831),IF(A28taxremlife="N/A","n/a",A28taxvalue/A28taxremlife))</f>
        <v>0</v>
      </c>
      <c r="O831" s="160">
        <f>IF(O$3&gt;A28taxremlife,A28taxvalue-SUM($F831:N831),IF(A28taxremlife="N/A","n/a",A28taxvalue/A28taxremlife))</f>
        <v>0</v>
      </c>
      <c r="P831" s="160">
        <f>IF(P$3&gt;A28taxremlife,A28taxvalue-SUM($F831:O831),IF(A28taxremlife="N/A","n/a",A28taxvalue/A28taxremlife))</f>
        <v>0</v>
      </c>
      <c r="Q831" s="160">
        <f>IF(Q$3&gt;A28taxremlife,A28taxvalue-SUM($F831:P831),IF(A28taxremlife="N/A","n/a",A28taxvalue/A28taxremlife))</f>
        <v>0</v>
      </c>
      <c r="R831" s="160">
        <f>IF(R$3&gt;A28taxremlife,A28taxvalue-SUM($F831:Q831),IF(A28taxremlife="N/A","n/a",A28taxvalue/A28taxremlife))</f>
        <v>0</v>
      </c>
      <c r="S831" s="160">
        <f>IF(S$3&gt;A28taxremlife,A28taxvalue-SUM($F831:R831),IF(A28taxremlife="N/A","n/a",A28taxvalue/A28taxremlife))</f>
        <v>0</v>
      </c>
      <c r="T831" s="160">
        <f>IF(T$3&gt;A28taxremlife,A28taxvalue-SUM($F831:S831),IF(A28taxremlife="N/A","n/a",A28taxvalue/A28taxremlife))</f>
        <v>0</v>
      </c>
      <c r="U831" s="160">
        <f>IF(U$3&gt;A28taxremlife,A28taxvalue-SUM($F831:T831),IF(A28taxremlife="N/A","n/a",A28taxvalue/A28taxremlife))</f>
        <v>0</v>
      </c>
      <c r="V831" s="160">
        <f>IF(V$3&gt;A28taxremlife,A28taxvalue-SUM($F831:U831),IF(A28taxremlife="N/A","n/a",A28taxvalue/A28taxremlife))</f>
        <v>0</v>
      </c>
      <c r="W831" s="160">
        <f>IF(W$3&gt;A28taxremlife,A28taxvalue-SUM($F831:V831),IF(A28taxremlife="N/A","n/a",A28taxvalue/A28taxremlife))</f>
        <v>0</v>
      </c>
      <c r="X831" s="160">
        <f>IF(X$3&gt;A28taxremlife,A28taxvalue-SUM($F831:W831),IF(A28taxremlife="N/A","n/a",A28taxvalue/A28taxremlife))</f>
        <v>0</v>
      </c>
      <c r="Y831" s="160">
        <f>IF(Y$3&gt;A28taxremlife,A28taxvalue-SUM($F831:X831),IF(A28taxremlife="N/A","n/a",A28taxvalue/A28taxremlife))</f>
        <v>0</v>
      </c>
      <c r="Z831" s="160">
        <f>IF(Z$3&gt;A28taxremlife,A28taxvalue-SUM($F831:Y831),IF(A28taxremlife="N/A","n/a",A28taxvalue/A28taxremlife))</f>
        <v>0</v>
      </c>
      <c r="AA831" s="160">
        <f>IF(AA$3&gt;A28taxremlife,A28taxvalue-SUM($F831:Z831),IF(A28taxremlife="N/A","n/a",A28taxvalue/A28taxremlife))</f>
        <v>0</v>
      </c>
      <c r="AB831" s="160">
        <f>IF(AB$3&gt;A28taxremlife,A28taxvalue-SUM($F831:AA831),IF(A28taxremlife="N/A","n/a",A28taxvalue/A28taxremlife))</f>
        <v>0</v>
      </c>
      <c r="AC831" s="160">
        <f>IF(AC$3&gt;A28taxremlife,A28taxvalue-SUM($F831:AB831),IF(A28taxremlife="N/A","n/a",A28taxvalue/A28taxremlife))</f>
        <v>0</v>
      </c>
      <c r="AD831" s="160">
        <f>IF(AD$3&gt;A28taxremlife,A28taxvalue-SUM($F831:AC831),IF(A28taxremlife="N/A","n/a",A28taxvalue/A28taxremlife))</f>
        <v>0</v>
      </c>
      <c r="AE831" s="160">
        <f>IF(AE$3&gt;A28taxremlife,A28taxvalue-SUM($F831:AD831),IF(A28taxremlife="N/A","n/a",A28taxvalue/A28taxremlife))</f>
        <v>0</v>
      </c>
      <c r="AF831" s="160">
        <f>IF(AF$3&gt;A28taxremlife,A28taxvalue-SUM($F831:AE831),IF(A28taxremlife="N/A","n/a",A28taxvalue/A28taxremlife))</f>
        <v>0</v>
      </c>
      <c r="AG831" s="160">
        <f>IF(AG$3&gt;A28taxremlife,A28taxvalue-SUM($F831:AF831),IF(A28taxremlife="N/A","n/a",A28taxvalue/A28taxremlife))</f>
        <v>0</v>
      </c>
      <c r="AH831" s="160">
        <f>IF(AH$3&gt;A28taxremlife,A28taxvalue-SUM($F831:AG831),IF(A28taxremlife="N/A","n/a",A28taxvalue/A28taxremlife))</f>
        <v>0</v>
      </c>
      <c r="AI831" s="160">
        <f>IF(AI$3&gt;A28taxremlife,A28taxvalue-SUM($F831:AH831),IF(A28taxremlife="N/A","n/a",A28taxvalue/A28taxremlife))</f>
        <v>0</v>
      </c>
      <c r="AJ831" s="160">
        <f>IF(AJ$3&gt;A28taxremlife,A28taxvalue-SUM($F831:AI831),IF(A28taxremlife="N/A","n/a",A28taxvalue/A28taxremlife))</f>
        <v>0</v>
      </c>
      <c r="AK831" s="160">
        <f>IF(AK$3&gt;A28taxremlife,A28taxvalue-SUM($F831:AJ831),IF(A28taxremlife="N/A","n/a",A28taxvalue/A28taxremlife))</f>
        <v>0</v>
      </c>
      <c r="AL831" s="160">
        <f>IF(AL$3&gt;A28taxremlife,A28taxvalue-SUM($F831:AK831),IF(A28taxremlife="N/A","n/a",A28taxvalue/A28taxremlife))</f>
        <v>0</v>
      </c>
      <c r="AM831" s="160">
        <f>IF(AM$3&gt;A28taxremlife,A28taxvalue-SUM($F831:AL831),IF(A28taxremlife="N/A","n/a",A28taxvalue/A28taxremlife))</f>
        <v>0</v>
      </c>
      <c r="AN831" s="160">
        <f>IF(AN$3&gt;A28taxremlife,A28taxvalue-SUM($F831:AM831),IF(A28taxremlife="N/A","n/a",A28taxvalue/A28taxremlife))</f>
        <v>0</v>
      </c>
      <c r="AO831" s="160">
        <f>IF(AO$3&gt;A28taxremlife,A28taxvalue-SUM($F831:AN831),IF(A28taxremlife="N/A","n/a",A28taxvalue/A28taxremlife))</f>
        <v>0</v>
      </c>
      <c r="AP831" s="160">
        <f>IF(AP$3&gt;A28taxremlife,A28taxvalue-SUM($F831:AO831),IF(A28taxremlife="N/A","n/a",A28taxvalue/A28taxremlife))</f>
        <v>0</v>
      </c>
      <c r="AQ831" s="160">
        <f>IF(AQ$3&gt;A28taxremlife,A28taxvalue-SUM($F831:AP831),IF(A28taxremlife="N/A","n/a",A28taxvalue/A28taxremlife))</f>
        <v>0</v>
      </c>
      <c r="AR831" s="160">
        <f>IF(AR$3&gt;A28taxremlife,A28taxvalue-SUM($F831:AQ831),IF(A28taxremlife="N/A","n/a",A28taxvalue/A28taxremlife))</f>
        <v>0</v>
      </c>
      <c r="AS831" s="160">
        <f>IF(AS$3&gt;A28taxremlife,A28taxvalue-SUM($F831:AR831),IF(A28taxremlife="N/A","n/a",A28taxvalue/A28taxremlife))</f>
        <v>0</v>
      </c>
      <c r="AT831" s="160">
        <f>IF(AT$3&gt;A28taxremlife,A28taxvalue-SUM($F831:AS831),IF(A28taxremlife="N/A","n/a",A28taxvalue/A28taxremlife))</f>
        <v>0</v>
      </c>
      <c r="AU831" s="160">
        <f>IF(AU$3&gt;A28taxremlife,A28taxvalue-SUM($F831:AT831),IF(A28taxremlife="N/A","n/a",A28taxvalue/A28taxremlife))</f>
        <v>0</v>
      </c>
      <c r="AV831" s="160">
        <f>IF(AV$3&gt;A28taxremlife,A28taxvalue-SUM($F831:AU831),IF(A28taxremlife="N/A","n/a",A28taxvalue/A28taxremlife))</f>
        <v>0</v>
      </c>
      <c r="AW831" s="160">
        <f>IF(AW$3&gt;A28taxremlife,A28taxvalue-SUM($F831:AV831),IF(A28taxremlife="N/A","n/a",A28taxvalue/A28taxremlife))</f>
        <v>0</v>
      </c>
      <c r="AX831" s="160">
        <f>IF(AX$3&gt;A28taxremlife,A28taxvalue-SUM($F831:AW831),IF(A28taxremlife="N/A","n/a",A28taxvalue/A28taxremlife))</f>
        <v>0</v>
      </c>
      <c r="AY831" s="160">
        <f>IF(AY$3&gt;A28taxremlife,A28taxvalue-SUM($F831:AX831),IF(A28taxremlife="N/A","n/a",A28taxvalue/A28taxremlife))</f>
        <v>0</v>
      </c>
      <c r="AZ831" s="160">
        <f>IF(AZ$3&gt;A28taxremlife,A28taxvalue-SUM($F831:AY831),IF(A28taxremlife="N/A","n/a",A28taxvalue/A28taxremlife))</f>
        <v>0</v>
      </c>
      <c r="BA831" s="160">
        <f>IF(BA$3&gt;A28taxremlife,A28taxvalue-SUM($F831:AZ831),IF(A28taxremlife="N/A","n/a",A28taxvalue/A28taxremlife))</f>
        <v>0</v>
      </c>
      <c r="BB831" s="160">
        <f>IF(BB$3&gt;A28taxremlife,A28taxvalue-SUM($F831:BA831),IF(A28taxremlife="N/A","n/a",A28taxvalue/A28taxremlife))</f>
        <v>0</v>
      </c>
      <c r="BC831" s="160">
        <f>IF(BC$3&gt;A28taxremlife,A28taxvalue-SUM($F831:BB831),IF(A28taxremlife="N/A","n/a",A28taxvalue/A28taxremlife))</f>
        <v>0</v>
      </c>
      <c r="BD831" s="160">
        <f>IF(BD$3&gt;A28taxremlife,A28taxvalue-SUM($F831:BC831),IF(A28taxremlife="N/A","n/a",A28taxvalue/A28taxremlife))</f>
        <v>0</v>
      </c>
      <c r="BE831" s="160">
        <f>IF(BE$3&gt;A28taxremlife,A28taxvalue-SUM($F831:BD831),IF(A28taxremlife="N/A","n/a",A28taxvalue/A28taxremlife))</f>
        <v>0</v>
      </c>
      <c r="BF831" s="160">
        <f>IF(BF$3&gt;A28taxremlife,A28taxvalue-SUM($F831:BE831),IF(A28taxremlife="N/A","n/a",A28taxvalue/A28taxremlife))</f>
        <v>0</v>
      </c>
      <c r="BG831" s="160">
        <f>IF(BG$3&gt;A28taxremlife,A28taxvalue-SUM($F831:BF831),IF(A28taxremlife="N/A","n/a",A28taxvalue/A28taxremlife))</f>
        <v>0</v>
      </c>
      <c r="BH831" s="160">
        <f>IF(BH$3&gt;A28taxremlife,A28taxvalue-SUM($F831:BG831),IF(A28taxremlife="N/A","n/a",A28taxvalue/A28taxremlife))</f>
        <v>0</v>
      </c>
      <c r="BI831" s="160">
        <f>IF(BI$3&gt;A28taxremlife,A28taxvalue-SUM($F831:BH831),IF(A28taxremlife="N/A","n/a",A28taxvalue/A28taxremlife))</f>
        <v>0</v>
      </c>
      <c r="BJ831" s="19"/>
      <c r="BK831" s="19"/>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s="5" customFormat="1" hidden="1" outlineLevel="2" x14ac:dyDescent="0.2">
      <c r="A832" s="19"/>
      <c r="B832" s="19"/>
      <c r="C832" s="35"/>
      <c r="D832" s="469" t="s">
        <v>71</v>
      </c>
      <c r="E832" s="281">
        <v>0</v>
      </c>
      <c r="F832" s="37"/>
      <c r="G832" s="161"/>
      <c r="H832" s="161"/>
      <c r="I832" s="161"/>
      <c r="J832" s="161"/>
      <c r="K832" s="161"/>
      <c r="L832" s="161"/>
      <c r="M832" s="161"/>
      <c r="N832" s="161"/>
      <c r="O832" s="161"/>
      <c r="P832" s="161"/>
      <c r="Q832" s="161"/>
      <c r="R832" s="161"/>
      <c r="S832" s="161"/>
      <c r="T832" s="161"/>
      <c r="U832" s="161"/>
      <c r="V832" s="161"/>
      <c r="W832" s="161"/>
      <c r="X832" s="161"/>
      <c r="Y832" s="161"/>
      <c r="Z832" s="161"/>
      <c r="AA832" s="161"/>
      <c r="AB832" s="161"/>
      <c r="AC832" s="161"/>
      <c r="AD832" s="161"/>
      <c r="AE832" s="161"/>
      <c r="AF832" s="161"/>
      <c r="AG832" s="161"/>
      <c r="AH832" s="161"/>
      <c r="AI832" s="161"/>
      <c r="AJ832" s="161"/>
      <c r="AK832" s="161"/>
      <c r="AL832" s="161"/>
      <c r="AM832" s="161"/>
      <c r="AN832" s="161"/>
      <c r="AO832" s="161"/>
      <c r="AP832" s="161"/>
      <c r="AQ832" s="161"/>
      <c r="AR832" s="161"/>
      <c r="AS832" s="161"/>
      <c r="AT832" s="161"/>
      <c r="AU832" s="161"/>
      <c r="AV832" s="161"/>
      <c r="AW832" s="161"/>
      <c r="AX832" s="161"/>
      <c r="AY832" s="161"/>
      <c r="AZ832" s="161"/>
      <c r="BA832" s="161"/>
      <c r="BB832" s="161"/>
      <c r="BC832" s="161"/>
      <c r="BD832" s="161"/>
      <c r="BE832" s="161"/>
      <c r="BF832" s="161"/>
      <c r="BG832" s="161"/>
      <c r="BH832" s="161"/>
      <c r="BI832" s="161"/>
      <c r="BJ832" s="19"/>
      <c r="BK832" s="19"/>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s="5" customFormat="1" hidden="1" outlineLevel="2" x14ac:dyDescent="0.2">
      <c r="A833" s="19"/>
      <c r="B833" s="19"/>
      <c r="C833" s="35"/>
      <c r="D833" s="469"/>
      <c r="E833" s="281">
        <v>1</v>
      </c>
      <c r="F833" s="37"/>
      <c r="G833" s="304"/>
      <c r="H833" s="161">
        <f>IF(A28taxstdlife="n/a","n/a",IF(H$3&gt;(A28taxstdlife+$E833),((Input!$G$170+Input!$G$136)*$G$7)-SUM($G833:G833),((Input!$G$170+Input!$G$136)*$G$7)/A28taxstdlife))</f>
        <v>0</v>
      </c>
      <c r="I833" s="161">
        <f>IF(A28taxstdlife="n/a","n/a",IF(I$3&gt;(A28taxstdlife+$E833),((Input!$G$170+Input!$G$136)*$G$7)-SUM($G833:H833),((Input!$G$170+Input!$G$136)*$G$7)/A28taxstdlife))</f>
        <v>0</v>
      </c>
      <c r="J833" s="161">
        <f>IF(A28taxstdlife="n/a","n/a",IF(J$3&gt;(A28taxstdlife+$E833),((Input!$G$170+Input!$G$136)*$G$7)-SUM($G833:I833),((Input!$G$170+Input!$G$136)*$G$7)/A28taxstdlife))</f>
        <v>0</v>
      </c>
      <c r="K833" s="161">
        <f>IF(A28taxstdlife="n/a","n/a",IF(K$3&gt;(A28taxstdlife+$E833),((Input!$G$170+Input!$G$136)*$G$7)-SUM($G833:J833),((Input!$G$170+Input!$G$136)*$G$7)/A28taxstdlife))</f>
        <v>0</v>
      </c>
      <c r="L833" s="161">
        <f>IF(A28taxstdlife="n/a","n/a",IF(L$3&gt;(A28taxstdlife+$E833),((Input!$G$170+Input!$G$136)*$G$7)-SUM($G833:K833),((Input!$G$170+Input!$G$136)*$G$7)/A28taxstdlife))</f>
        <v>0</v>
      </c>
      <c r="M833" s="161">
        <f>IF(A28taxstdlife="n/a","n/a",IF(M$3&gt;(A28taxstdlife+$E833),((Input!$G$170+Input!$G$136)*$G$7)-SUM($G833:L833),((Input!$G$170+Input!$G$136)*$G$7)/A28taxstdlife))</f>
        <v>0</v>
      </c>
      <c r="N833" s="161">
        <f>IF(A28taxstdlife="n/a","n/a",IF(N$3&gt;(A28taxstdlife+$E833),((Input!$G$170+Input!$G$136)*$G$7)-SUM($G833:M833),((Input!$G$170+Input!$G$136)*$G$7)/A28taxstdlife))</f>
        <v>0</v>
      </c>
      <c r="O833" s="161">
        <f>IF(A28taxstdlife="n/a","n/a",IF(O$3&gt;(A28taxstdlife+$E833),((Input!$G$170+Input!$G$136)*$G$7)-SUM($G833:N833),((Input!$G$170+Input!$G$136)*$G$7)/A28taxstdlife))</f>
        <v>0</v>
      </c>
      <c r="P833" s="161">
        <f>IF(A28taxstdlife="n/a","n/a",IF(P$3&gt;(A28taxstdlife+$E833),((Input!$G$170+Input!$G$136)*$G$7)-SUM($G833:O833),((Input!$G$170+Input!$G$136)*$G$7)/A28taxstdlife))</f>
        <v>0</v>
      </c>
      <c r="Q833" s="161">
        <f>IF(A28taxstdlife="n/a","n/a",IF(Q$3&gt;(A28taxstdlife+$E833),((Input!$G$170+Input!$G$136)*$G$7)-SUM($G833:P833),((Input!$G$170+Input!$G$136)*$G$7)/A28taxstdlife))</f>
        <v>0</v>
      </c>
      <c r="R833" s="161">
        <f>IF(A28taxstdlife="n/a","n/a",IF(R$3&gt;(A28taxstdlife+$E833),((Input!$G$170+Input!$G$136)*$G$7)-SUM($G833:Q833),((Input!$G$170+Input!$G$136)*$G$7)/A28taxstdlife))</f>
        <v>0</v>
      </c>
      <c r="S833" s="161">
        <f>IF(A28taxstdlife="n/a","n/a",IF(S$3&gt;(A28taxstdlife+$E833),((Input!$G$170+Input!$G$136)*$G$7)-SUM($G833:R833),((Input!$G$170+Input!$G$136)*$G$7)/A28taxstdlife))</f>
        <v>0</v>
      </c>
      <c r="T833" s="161">
        <f>IF(A28taxstdlife="n/a","n/a",IF(T$3&gt;(A28taxstdlife+$E833),((Input!$G$170+Input!$G$136)*$G$7)-SUM($G833:S833),((Input!$G$170+Input!$G$136)*$G$7)/A28taxstdlife))</f>
        <v>0</v>
      </c>
      <c r="U833" s="161">
        <f>IF(A28taxstdlife="n/a","n/a",IF(U$3&gt;(A28taxstdlife+$E833),((Input!$G$170+Input!$G$136)*$G$7)-SUM($G833:T833),((Input!$G$170+Input!$G$136)*$G$7)/A28taxstdlife))</f>
        <v>0</v>
      </c>
      <c r="V833" s="161">
        <f>IF(A28taxstdlife="n/a","n/a",IF(V$3&gt;(A28taxstdlife+$E833),((Input!$G$170+Input!$G$136)*$G$7)-SUM($G833:U833),((Input!$G$170+Input!$G$136)*$G$7)/A28taxstdlife))</f>
        <v>0</v>
      </c>
      <c r="W833" s="161">
        <f>IF(A28taxstdlife="n/a","n/a",IF(W$3&gt;(A28taxstdlife+$E833),((Input!$G$170+Input!$G$136)*$G$7)-SUM($G833:V833),((Input!$G$170+Input!$G$136)*$G$7)/A28taxstdlife))</f>
        <v>0</v>
      </c>
      <c r="X833" s="161">
        <f>IF(A28taxstdlife="n/a","n/a",IF(X$3&gt;(A28taxstdlife+$E833),((Input!$G$170+Input!$G$136)*$G$7)-SUM($G833:W833),((Input!$G$170+Input!$G$136)*$G$7)/A28taxstdlife))</f>
        <v>0</v>
      </c>
      <c r="Y833" s="161">
        <f>IF(A28taxstdlife="n/a","n/a",IF(Y$3&gt;(A28taxstdlife+$E833),((Input!$G$170+Input!$G$136)*$G$7)-SUM($G833:X833),((Input!$G$170+Input!$G$136)*$G$7)/A28taxstdlife))</f>
        <v>0</v>
      </c>
      <c r="Z833" s="161">
        <f>IF(A28taxstdlife="n/a","n/a",IF(Z$3&gt;(A28taxstdlife+$E833),((Input!$G$170+Input!$G$136)*$G$7)-SUM($G833:Y833),((Input!$G$170+Input!$G$136)*$G$7)/A28taxstdlife))</f>
        <v>0</v>
      </c>
      <c r="AA833" s="161">
        <f>IF(A28taxstdlife="n/a","n/a",IF(AA$3&gt;(A28taxstdlife+$E833),((Input!$G$170+Input!$G$136)*$G$7)-SUM($G833:Z833),((Input!$G$170+Input!$G$136)*$G$7)/A28taxstdlife))</f>
        <v>0</v>
      </c>
      <c r="AB833" s="161">
        <f>IF(A28taxstdlife="n/a","n/a",IF(AB$3&gt;(A28taxstdlife+$E833),((Input!$G$170+Input!$G$136)*$G$7)-SUM($G833:AA833),((Input!$G$170+Input!$G$136)*$G$7)/A28taxstdlife))</f>
        <v>0</v>
      </c>
      <c r="AC833" s="161">
        <f>IF(A28taxstdlife="n/a","n/a",IF(AC$3&gt;(A28taxstdlife+$E833),((Input!$G$170+Input!$G$136)*$G$7)-SUM($G833:AB833),((Input!$G$170+Input!$G$136)*$G$7)/A28taxstdlife))</f>
        <v>0</v>
      </c>
      <c r="AD833" s="161">
        <f>IF(A28taxstdlife="n/a","n/a",IF(AD$3&gt;(A28taxstdlife+$E833),((Input!$G$170+Input!$G$136)*$G$7)-SUM($G833:AC833),((Input!$G$170+Input!$G$136)*$G$7)/A28taxstdlife))</f>
        <v>0</v>
      </c>
      <c r="AE833" s="161">
        <f>IF(A28taxstdlife="n/a","n/a",IF(AE$3&gt;(A28taxstdlife+$E833),((Input!$G$170+Input!$G$136)*$G$7)-SUM($G833:AD833),((Input!$G$170+Input!$G$136)*$G$7)/A28taxstdlife))</f>
        <v>0</v>
      </c>
      <c r="AF833" s="161">
        <f>IF(A28taxstdlife="n/a","n/a",IF(AF$3&gt;(A28taxstdlife+$E833),((Input!$G$170+Input!$G$136)*$G$7)-SUM($G833:AE833),((Input!$G$170+Input!$G$136)*$G$7)/A28taxstdlife))</f>
        <v>0</v>
      </c>
      <c r="AG833" s="161">
        <f>IF(A28taxstdlife="n/a","n/a",IF(AG$3&gt;(A28taxstdlife+$E833),((Input!$G$170+Input!$G$136)*$G$7)-SUM($G833:AF833),((Input!$G$170+Input!$G$136)*$G$7)/A28taxstdlife))</f>
        <v>0</v>
      </c>
      <c r="AH833" s="161">
        <f>IF(A28taxstdlife="n/a","n/a",IF(AH$3&gt;(A28taxstdlife+$E833),((Input!$G$170+Input!$G$136)*$G$7)-SUM($G833:AG833),((Input!$G$170+Input!$G$136)*$G$7)/A28taxstdlife))</f>
        <v>0</v>
      </c>
      <c r="AI833" s="161">
        <f>IF(A28taxstdlife="n/a","n/a",IF(AI$3&gt;(A28taxstdlife+$E833),((Input!$G$170+Input!$G$136)*$G$7)-SUM($G833:AH833),((Input!$G$170+Input!$G$136)*$G$7)/A28taxstdlife))</f>
        <v>0</v>
      </c>
      <c r="AJ833" s="161">
        <f>IF(A28taxstdlife="n/a","n/a",IF(AJ$3&gt;(A28taxstdlife+$E833),((Input!$G$170+Input!$G$136)*$G$7)-SUM($G833:AI833),((Input!$G$170+Input!$G$136)*$G$7)/A28taxstdlife))</f>
        <v>0</v>
      </c>
      <c r="AK833" s="161">
        <f>IF(A28taxstdlife="n/a","n/a",IF(AK$3&gt;(A28taxstdlife+$E833),((Input!$G$170+Input!$G$136)*$G$7)-SUM($G833:AJ833),((Input!$G$170+Input!$G$136)*$G$7)/A28taxstdlife))</f>
        <v>0</v>
      </c>
      <c r="AL833" s="161">
        <f>IF(A28taxstdlife="n/a","n/a",IF(AL$3&gt;(A28taxstdlife+$E833),((Input!$G$170+Input!$G$136)*$G$7)-SUM($G833:AK833),((Input!$G$170+Input!$G$136)*$G$7)/A28taxstdlife))</f>
        <v>0</v>
      </c>
      <c r="AM833" s="161">
        <f>IF(A28taxstdlife="n/a","n/a",IF(AM$3&gt;(A28taxstdlife+$E833),((Input!$G$170+Input!$G$136)*$G$7)-SUM($G833:AL833),((Input!$G$170+Input!$G$136)*$G$7)/A28taxstdlife))</f>
        <v>0</v>
      </c>
      <c r="AN833" s="161">
        <f>IF(A28taxstdlife="n/a","n/a",IF(AN$3&gt;(A28taxstdlife+$E833),((Input!$G$170+Input!$G$136)*$G$7)-SUM($G833:AM833),((Input!$G$170+Input!$G$136)*$G$7)/A28taxstdlife))</f>
        <v>0</v>
      </c>
      <c r="AO833" s="161">
        <f>IF(A28taxstdlife="n/a","n/a",IF(AO$3&gt;(A28taxstdlife+$E833),((Input!$G$170+Input!$G$136)*$G$7)-SUM($G833:AN833),((Input!$G$170+Input!$G$136)*$G$7)/A28taxstdlife))</f>
        <v>0</v>
      </c>
      <c r="AP833" s="161">
        <f>IF(A28taxstdlife="n/a","n/a",IF(AP$3&gt;(A28taxstdlife+$E833),((Input!$G$170+Input!$G$136)*$G$7)-SUM($G833:AO833),((Input!$G$170+Input!$G$136)*$G$7)/A28taxstdlife))</f>
        <v>0</v>
      </c>
      <c r="AQ833" s="161">
        <f>IF(A28taxstdlife="n/a","n/a",IF(AQ$3&gt;(A28taxstdlife+$E833),((Input!$G$170+Input!$G$136)*$G$7)-SUM($G833:AP833),((Input!$G$170+Input!$G$136)*$G$7)/A28taxstdlife))</f>
        <v>0</v>
      </c>
      <c r="AR833" s="161">
        <f>IF(A28taxstdlife="n/a","n/a",IF(AR$3&gt;(A28taxstdlife+$E833),((Input!$G$170+Input!$G$136)*$G$7)-SUM($G833:AQ833),((Input!$G$170+Input!$G$136)*$G$7)/A28taxstdlife))</f>
        <v>0</v>
      </c>
      <c r="AS833" s="161">
        <f>IF(A28taxstdlife="n/a","n/a",IF(AS$3&gt;(A28taxstdlife+$E833),((Input!$G$170+Input!$G$136)*$G$7)-SUM($G833:AR833),((Input!$G$170+Input!$G$136)*$G$7)/A28taxstdlife))</f>
        <v>0</v>
      </c>
      <c r="AT833" s="161">
        <f>IF(A28taxstdlife="n/a","n/a",IF(AT$3&gt;(A28taxstdlife+$E833),((Input!$G$170+Input!$G$136)*$G$7)-SUM($G833:AS833),((Input!$G$170+Input!$G$136)*$G$7)/A28taxstdlife))</f>
        <v>0</v>
      </c>
      <c r="AU833" s="161">
        <f>IF(A28taxstdlife="n/a","n/a",IF(AU$3&gt;(A28taxstdlife+$E833),((Input!$G$170+Input!$G$136)*$G$7)-SUM($G833:AT833),((Input!$G$170+Input!$G$136)*$G$7)/A28taxstdlife))</f>
        <v>0</v>
      </c>
      <c r="AV833" s="161">
        <f>IF(A28taxstdlife="n/a","n/a",IF(AV$3&gt;(A28taxstdlife+$E833),((Input!$G$170+Input!$G$136)*$G$7)-SUM($G833:AU833),((Input!$G$170+Input!$G$136)*$G$7)/A28taxstdlife))</f>
        <v>0</v>
      </c>
      <c r="AW833" s="161">
        <f>IF(A28taxstdlife="n/a","n/a",IF(AW$3&gt;(A28taxstdlife+$E833),((Input!$G$170+Input!$G$136)*$G$7)-SUM($G833:AV833),((Input!$G$170+Input!$G$136)*$G$7)/A28taxstdlife))</f>
        <v>0</v>
      </c>
      <c r="AX833" s="161">
        <f>IF(A28taxstdlife="n/a","n/a",IF(AX$3&gt;(A28taxstdlife+$E833),((Input!$G$170+Input!$G$136)*$G$7)-SUM($G833:AW833),((Input!$G$170+Input!$G$136)*$G$7)/A28taxstdlife))</f>
        <v>0</v>
      </c>
      <c r="AY833" s="161">
        <f>IF(A28taxstdlife="n/a","n/a",IF(AY$3&gt;(A28taxstdlife+$E833),((Input!$G$170+Input!$G$136)*$G$7)-SUM($G833:AX833),((Input!$G$170+Input!$G$136)*$G$7)/A28taxstdlife))</f>
        <v>0</v>
      </c>
      <c r="AZ833" s="161">
        <f>IF(A28taxstdlife="n/a","n/a",IF(AZ$3&gt;(A28taxstdlife+$E833),((Input!$G$170+Input!$G$136)*$G$7)-SUM($G833:AY833),((Input!$G$170+Input!$G$136)*$G$7)/A28taxstdlife))</f>
        <v>0</v>
      </c>
      <c r="BA833" s="161">
        <f>IF(A28taxstdlife="n/a","n/a",IF(BA$3&gt;(A28taxstdlife+$E833),((Input!$G$170+Input!$G$136)*$G$7)-SUM($G833:AZ833),((Input!$G$170+Input!$G$136)*$G$7)/A28taxstdlife))</f>
        <v>0</v>
      </c>
      <c r="BB833" s="161">
        <f>IF(A28taxstdlife="n/a","n/a",IF(BB$3&gt;(A28taxstdlife+$E833),((Input!$G$170+Input!$G$136)*$G$7)-SUM($G833:BA833),((Input!$G$170+Input!$G$136)*$G$7)/A28taxstdlife))</f>
        <v>0</v>
      </c>
      <c r="BC833" s="161">
        <f>IF(A28taxstdlife="n/a","n/a",IF(BC$3&gt;(A28taxstdlife+$E833),((Input!$G$170+Input!$G$136)*$G$7)-SUM($G833:BB833),((Input!$G$170+Input!$G$136)*$G$7)/A28taxstdlife))</f>
        <v>0</v>
      </c>
      <c r="BD833" s="161">
        <f>IF(A28taxstdlife="n/a","n/a",IF(BD$3&gt;(A28taxstdlife+$E833),((Input!$G$170+Input!$G$136)*$G$7)-SUM($G833:BC833),((Input!$G$170+Input!$G$136)*$G$7)/A28taxstdlife))</f>
        <v>0</v>
      </c>
      <c r="BE833" s="161">
        <f>IF(A28taxstdlife="n/a","n/a",IF(BE$3&gt;(A28taxstdlife+$E833),((Input!$G$170+Input!$G$136)*$G$7)-SUM($G833:BD833),((Input!$G$170+Input!$G$136)*$G$7)/A28taxstdlife))</f>
        <v>0</v>
      </c>
      <c r="BF833" s="161">
        <f>IF(A28taxstdlife="n/a","n/a",IF(BF$3&gt;(A28taxstdlife+$E833),((Input!$G$170+Input!$G$136)*$G$7)-SUM($G833:BE833),((Input!$G$170+Input!$G$136)*$G$7)/A28taxstdlife))</f>
        <v>0</v>
      </c>
      <c r="BG833" s="161">
        <f>IF(A28taxstdlife="n/a","n/a",IF(BG$3&gt;(A28taxstdlife+$E833),((Input!$G$170+Input!$G$136)*$G$7)-SUM($G833:BF833),((Input!$G$170+Input!$G$136)*$G$7)/A28taxstdlife))</f>
        <v>0</v>
      </c>
      <c r="BH833" s="161">
        <f>IF(A28taxstdlife="n/a","n/a",IF(BH$3&gt;(A28taxstdlife+$E833),((Input!$G$170+Input!$G$136)*$G$7)-SUM($G833:BG833),((Input!$G$170+Input!$G$136)*$G$7)/A28taxstdlife))</f>
        <v>0</v>
      </c>
      <c r="BI833" s="161">
        <f>IF(A28taxstdlife="n/a","n/a",IF(BI$3&gt;(A28taxstdlife+$E833),((Input!$G$170+Input!$G$136)*$G$7)-SUM($G833:BH833),((Input!$G$170+Input!$G$136)*$G$7)/A28taxstdlife))</f>
        <v>0</v>
      </c>
      <c r="BJ833" s="19"/>
      <c r="BK833" s="19"/>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s="5" customFormat="1" hidden="1" outlineLevel="2" x14ac:dyDescent="0.2">
      <c r="A834" s="19"/>
      <c r="B834" s="19"/>
      <c r="C834" s="35"/>
      <c r="D834" s="469"/>
      <c r="E834" s="281">
        <v>2</v>
      </c>
      <c r="F834" s="37"/>
      <c r="G834" s="305"/>
      <c r="H834" s="306"/>
      <c r="I834" s="161">
        <f>IF(A28taxstdlife="n/a","n/a",IF(I$3&gt;(A28taxstdlife+$E834),((Input!$H$170+Input!$H$136)*$H$7)-SUM($H834:H834),((Input!$H$170+Input!$H$136)*$H$7)/A28taxstdlife))</f>
        <v>0</v>
      </c>
      <c r="J834" s="161">
        <f>IF(A28taxstdlife="n/a","n/a",IF(J$3&gt;(A28taxstdlife+$E834),((Input!$H$170+Input!$H$136)*$H$7)-SUM($H834:I834),((Input!$H$170+Input!$H$136)*$H$7)/A28taxstdlife))</f>
        <v>0</v>
      </c>
      <c r="K834" s="161">
        <f>IF(A28taxstdlife="n/a","n/a",IF(K$3&gt;(A28taxstdlife+$E834),((Input!$H$170+Input!$H$136)*$H$7)-SUM($H834:J834),((Input!$H$170+Input!$H$136)*$H$7)/A28taxstdlife))</f>
        <v>0</v>
      </c>
      <c r="L834" s="161">
        <f>IF(A28taxstdlife="n/a","n/a",IF(L$3&gt;(A28taxstdlife+$E834),((Input!$H$170+Input!$H$136)*$H$7)-SUM($H834:K834),((Input!$H$170+Input!$H$136)*$H$7)/A28taxstdlife))</f>
        <v>0</v>
      </c>
      <c r="M834" s="161">
        <f>IF(A28taxstdlife="n/a","n/a",IF(M$3&gt;(A28taxstdlife+$E834),((Input!$H$170+Input!$H$136)*$H$7)-SUM($H834:L834),((Input!$H$170+Input!$H$136)*$H$7)/A28taxstdlife))</f>
        <v>0</v>
      </c>
      <c r="N834" s="161">
        <f>IF(A28taxstdlife="n/a","n/a",IF(N$3&gt;(A28taxstdlife+$E834),((Input!$H$170+Input!$H$136)*$H$7)-SUM($H834:M834),((Input!$H$170+Input!$H$136)*$H$7)/A28taxstdlife))</f>
        <v>0</v>
      </c>
      <c r="O834" s="161">
        <f>IF(A28taxstdlife="n/a","n/a",IF(O$3&gt;(A28taxstdlife+$E834),((Input!$H$170+Input!$H$136)*$H$7)-SUM($H834:N834),((Input!$H$170+Input!$H$136)*$H$7)/A28taxstdlife))</f>
        <v>0</v>
      </c>
      <c r="P834" s="161">
        <f>IF(A28taxstdlife="n/a","n/a",IF(P$3&gt;(A28taxstdlife+$E834),((Input!$H$170+Input!$H$136)*$H$7)-SUM($H834:O834),((Input!$H$170+Input!$H$136)*$H$7)/A28taxstdlife))</f>
        <v>0</v>
      </c>
      <c r="Q834" s="161">
        <f>IF(A28taxstdlife="n/a","n/a",IF(Q$3&gt;(A28taxstdlife+$E834),((Input!$H$170+Input!$H$136)*$H$7)-SUM($H834:P834),((Input!$H$170+Input!$H$136)*$H$7)/A28taxstdlife))</f>
        <v>0</v>
      </c>
      <c r="R834" s="161">
        <f>IF(A28taxstdlife="n/a","n/a",IF(R$3&gt;(A28taxstdlife+$E834),((Input!$H$170+Input!$H$136)*$H$7)-SUM($H834:Q834),((Input!$H$170+Input!$H$136)*$H$7)/A28taxstdlife))</f>
        <v>0</v>
      </c>
      <c r="S834" s="161">
        <f>IF(A28taxstdlife="n/a","n/a",IF(S$3&gt;(A28taxstdlife+$E834),((Input!$H$170+Input!$H$136)*$H$7)-SUM($H834:R834),((Input!$H$170+Input!$H$136)*$H$7)/A28taxstdlife))</f>
        <v>0</v>
      </c>
      <c r="T834" s="161">
        <f>IF(A28taxstdlife="n/a","n/a",IF(T$3&gt;(A28taxstdlife+$E834),((Input!$H$170+Input!$H$136)*$H$7)-SUM($H834:S834),((Input!$H$170+Input!$H$136)*$H$7)/A28taxstdlife))</f>
        <v>0</v>
      </c>
      <c r="U834" s="161">
        <f>IF(A28taxstdlife="n/a","n/a",IF(U$3&gt;(A28taxstdlife+$E834),((Input!$H$170+Input!$H$136)*$H$7)-SUM($H834:T834),((Input!$H$170+Input!$H$136)*$H$7)/A28taxstdlife))</f>
        <v>0</v>
      </c>
      <c r="V834" s="161">
        <f>IF(A28taxstdlife="n/a","n/a",IF(V$3&gt;(A28taxstdlife+$E834),((Input!$H$170+Input!$H$136)*$H$7)-SUM($H834:U834),((Input!$H$170+Input!$H$136)*$H$7)/A28taxstdlife))</f>
        <v>0</v>
      </c>
      <c r="W834" s="161">
        <f>IF(A28taxstdlife="n/a","n/a",IF(W$3&gt;(A28taxstdlife+$E834),((Input!$H$170+Input!$H$136)*$H$7)-SUM($H834:V834),((Input!$H$170+Input!$H$136)*$H$7)/A28taxstdlife))</f>
        <v>0</v>
      </c>
      <c r="X834" s="161">
        <f>IF(A28taxstdlife="n/a","n/a",IF(X$3&gt;(A28taxstdlife+$E834),((Input!$H$170+Input!$H$136)*$H$7)-SUM($H834:W834),((Input!$H$170+Input!$H$136)*$H$7)/A28taxstdlife))</f>
        <v>0</v>
      </c>
      <c r="Y834" s="161">
        <f>IF(A28taxstdlife="n/a","n/a",IF(Y$3&gt;(A28taxstdlife+$E834),((Input!$H$170+Input!$H$136)*$H$7)-SUM($H834:X834),((Input!$H$170+Input!$H$136)*$H$7)/A28taxstdlife))</f>
        <v>0</v>
      </c>
      <c r="Z834" s="161">
        <f>IF(A28taxstdlife="n/a","n/a",IF(Z$3&gt;(A28taxstdlife+$E834),((Input!$H$170+Input!$H$136)*$H$7)-SUM($H834:Y834),((Input!$H$170+Input!$H$136)*$H$7)/A28taxstdlife))</f>
        <v>0</v>
      </c>
      <c r="AA834" s="161">
        <f>IF(A28taxstdlife="n/a","n/a",IF(AA$3&gt;(A28taxstdlife+$E834),((Input!$H$170+Input!$H$136)*$H$7)-SUM($H834:Z834),((Input!$H$170+Input!$H$136)*$H$7)/A28taxstdlife))</f>
        <v>0</v>
      </c>
      <c r="AB834" s="161">
        <f>IF(A28taxstdlife="n/a","n/a",IF(AB$3&gt;(A28taxstdlife+$E834),((Input!$H$170+Input!$H$136)*$H$7)-SUM($H834:AA834),((Input!$H$170+Input!$H$136)*$H$7)/A28taxstdlife))</f>
        <v>0</v>
      </c>
      <c r="AC834" s="161">
        <f>IF(A28taxstdlife="n/a","n/a",IF(AC$3&gt;(A28taxstdlife+$E834),((Input!$H$170+Input!$H$136)*$H$7)-SUM($H834:AB834),((Input!$H$170+Input!$H$136)*$H$7)/A28taxstdlife))</f>
        <v>0</v>
      </c>
      <c r="AD834" s="161">
        <f>IF(A28taxstdlife="n/a","n/a",IF(AD$3&gt;(A28taxstdlife+$E834),((Input!$H$170+Input!$H$136)*$H$7)-SUM($H834:AC834),((Input!$H$170+Input!$H$136)*$H$7)/A28taxstdlife))</f>
        <v>0</v>
      </c>
      <c r="AE834" s="161">
        <f>IF(A28taxstdlife="n/a","n/a",IF(AE$3&gt;(A28taxstdlife+$E834),((Input!$H$170+Input!$H$136)*$H$7)-SUM($H834:AD834),((Input!$H$170+Input!$H$136)*$H$7)/A28taxstdlife))</f>
        <v>0</v>
      </c>
      <c r="AF834" s="161">
        <f>IF(A28taxstdlife="n/a","n/a",IF(AF$3&gt;(A28taxstdlife+$E834),((Input!$H$170+Input!$H$136)*$H$7)-SUM($H834:AE834),((Input!$H$170+Input!$H$136)*$H$7)/A28taxstdlife))</f>
        <v>0</v>
      </c>
      <c r="AG834" s="161">
        <f>IF(A28taxstdlife="n/a","n/a",IF(AG$3&gt;(A28taxstdlife+$E834),((Input!$H$170+Input!$H$136)*$H$7)-SUM($H834:AF834),((Input!$H$170+Input!$H$136)*$H$7)/A28taxstdlife))</f>
        <v>0</v>
      </c>
      <c r="AH834" s="161">
        <f>IF(A28taxstdlife="n/a","n/a",IF(AH$3&gt;(A28taxstdlife+$E834),((Input!$H$170+Input!$H$136)*$H$7)-SUM($H834:AG834),((Input!$H$170+Input!$H$136)*$H$7)/A28taxstdlife))</f>
        <v>0</v>
      </c>
      <c r="AI834" s="161">
        <f>IF(A28taxstdlife="n/a","n/a",IF(AI$3&gt;(A28taxstdlife+$E834),((Input!$H$170+Input!$H$136)*$H$7)-SUM($H834:AH834),((Input!$H$170+Input!$H$136)*$H$7)/A28taxstdlife))</f>
        <v>0</v>
      </c>
      <c r="AJ834" s="161">
        <f>IF(A28taxstdlife="n/a","n/a",IF(AJ$3&gt;(A28taxstdlife+$E834),((Input!$H$170+Input!$H$136)*$H$7)-SUM($H834:AI834),((Input!$H$170+Input!$H$136)*$H$7)/A28taxstdlife))</f>
        <v>0</v>
      </c>
      <c r="AK834" s="161">
        <f>IF(A28taxstdlife="n/a","n/a",IF(AK$3&gt;(A28taxstdlife+$E834),((Input!$H$170+Input!$H$136)*$H$7)-SUM($H834:AJ834),((Input!$H$170+Input!$H$136)*$H$7)/A28taxstdlife))</f>
        <v>0</v>
      </c>
      <c r="AL834" s="161">
        <f>IF(A28taxstdlife="n/a","n/a",IF(AL$3&gt;(A28taxstdlife+$E834),((Input!$H$170+Input!$H$136)*$H$7)-SUM($H834:AK834),((Input!$H$170+Input!$H$136)*$H$7)/A28taxstdlife))</f>
        <v>0</v>
      </c>
      <c r="AM834" s="161">
        <f>IF(A28taxstdlife="n/a","n/a",IF(AM$3&gt;(A28taxstdlife+$E834),((Input!$H$170+Input!$H$136)*$H$7)-SUM($H834:AL834),((Input!$H$170+Input!$H$136)*$H$7)/A28taxstdlife))</f>
        <v>0</v>
      </c>
      <c r="AN834" s="161">
        <f>IF(A28taxstdlife="n/a","n/a",IF(AN$3&gt;(A28taxstdlife+$E834),((Input!$H$170+Input!$H$136)*$H$7)-SUM($H834:AM834),((Input!$H$170+Input!$H$136)*$H$7)/A28taxstdlife))</f>
        <v>0</v>
      </c>
      <c r="AO834" s="161">
        <f>IF(A28taxstdlife="n/a","n/a",IF(AO$3&gt;(A28taxstdlife+$E834),((Input!$H$170+Input!$H$136)*$H$7)-SUM($H834:AN834),((Input!$H$170+Input!$H$136)*$H$7)/A28taxstdlife))</f>
        <v>0</v>
      </c>
      <c r="AP834" s="161">
        <f>IF(A28taxstdlife="n/a","n/a",IF(AP$3&gt;(A28taxstdlife+$E834),((Input!$H$170+Input!$H$136)*$H$7)-SUM($H834:AO834),((Input!$H$170+Input!$H$136)*$H$7)/A28taxstdlife))</f>
        <v>0</v>
      </c>
      <c r="AQ834" s="161">
        <f>IF(A28taxstdlife="n/a","n/a",IF(AQ$3&gt;(A28taxstdlife+$E834),((Input!$H$170+Input!$H$136)*$H$7)-SUM($H834:AP834),((Input!$H$170+Input!$H$136)*$H$7)/A28taxstdlife))</f>
        <v>0</v>
      </c>
      <c r="AR834" s="161">
        <f>IF(A28taxstdlife="n/a","n/a",IF(AR$3&gt;(A28taxstdlife+$E834),((Input!$H$170+Input!$H$136)*$H$7)-SUM($H834:AQ834),((Input!$H$170+Input!$H$136)*$H$7)/A28taxstdlife))</f>
        <v>0</v>
      </c>
      <c r="AS834" s="161">
        <f>IF(A28taxstdlife="n/a","n/a",IF(AS$3&gt;(A28taxstdlife+$E834),((Input!$H$170+Input!$H$136)*$H$7)-SUM($H834:AR834),((Input!$H$170+Input!$H$136)*$H$7)/A28taxstdlife))</f>
        <v>0</v>
      </c>
      <c r="AT834" s="161">
        <f>IF(A28taxstdlife="n/a","n/a",IF(AT$3&gt;(A28taxstdlife+$E834),((Input!$H$170+Input!$H$136)*$H$7)-SUM($H834:AS834),((Input!$H$170+Input!$H$136)*$H$7)/A28taxstdlife))</f>
        <v>0</v>
      </c>
      <c r="AU834" s="161">
        <f>IF(A28taxstdlife="n/a","n/a",IF(AU$3&gt;(A28taxstdlife+$E834),((Input!$H$170+Input!$H$136)*$H$7)-SUM($H834:AT834),((Input!$H$170+Input!$H$136)*$H$7)/A28taxstdlife))</f>
        <v>0</v>
      </c>
      <c r="AV834" s="161">
        <f>IF(A28taxstdlife="n/a","n/a",IF(AV$3&gt;(A28taxstdlife+$E834),((Input!$H$170+Input!$H$136)*$H$7)-SUM($H834:AU834),((Input!$H$170+Input!$H$136)*$H$7)/A28taxstdlife))</f>
        <v>0</v>
      </c>
      <c r="AW834" s="161">
        <f>IF(A28taxstdlife="n/a","n/a",IF(AW$3&gt;(A28taxstdlife+$E834),((Input!$H$170+Input!$H$136)*$H$7)-SUM($H834:AV834),((Input!$H$170+Input!$H$136)*$H$7)/A28taxstdlife))</f>
        <v>0</v>
      </c>
      <c r="AX834" s="161">
        <f>IF(A28taxstdlife="n/a","n/a",IF(AX$3&gt;(A28taxstdlife+$E834),((Input!$H$170+Input!$H$136)*$H$7)-SUM($H834:AW834),((Input!$H$170+Input!$H$136)*$H$7)/A28taxstdlife))</f>
        <v>0</v>
      </c>
      <c r="AY834" s="161">
        <f>IF(A28taxstdlife="n/a","n/a",IF(AY$3&gt;(A28taxstdlife+$E834),((Input!$H$170+Input!$H$136)*$H$7)-SUM($H834:AX834),((Input!$H$170+Input!$H$136)*$H$7)/A28taxstdlife))</f>
        <v>0</v>
      </c>
      <c r="AZ834" s="161">
        <f>IF(A28taxstdlife="n/a","n/a",IF(AZ$3&gt;(A28taxstdlife+$E834),((Input!$H$170+Input!$H$136)*$H$7)-SUM($H834:AY834),((Input!$H$170+Input!$H$136)*$H$7)/A28taxstdlife))</f>
        <v>0</v>
      </c>
      <c r="BA834" s="161">
        <f>IF(A28taxstdlife="n/a","n/a",IF(BA$3&gt;(A28taxstdlife+$E834),((Input!$H$170+Input!$H$136)*$H$7)-SUM($H834:AZ834),((Input!$H$170+Input!$H$136)*$H$7)/A28taxstdlife))</f>
        <v>0</v>
      </c>
      <c r="BB834" s="161">
        <f>IF(A28taxstdlife="n/a","n/a",IF(BB$3&gt;(A28taxstdlife+$E834),((Input!$H$170+Input!$H$136)*$H$7)-SUM($H834:BA834),((Input!$H$170+Input!$H$136)*$H$7)/A28taxstdlife))</f>
        <v>0</v>
      </c>
      <c r="BC834" s="161">
        <f>IF(A28taxstdlife="n/a","n/a",IF(BC$3&gt;(A28taxstdlife+$E834),((Input!$H$170+Input!$H$136)*$H$7)-SUM($H834:BB834),((Input!$H$170+Input!$H$136)*$H$7)/A28taxstdlife))</f>
        <v>0</v>
      </c>
      <c r="BD834" s="161">
        <f>IF(A28taxstdlife="n/a","n/a",IF(BD$3&gt;(A28taxstdlife+$E834),((Input!$H$170+Input!$H$136)*$H$7)-SUM($H834:BC834),((Input!$H$170+Input!$H$136)*$H$7)/A28taxstdlife))</f>
        <v>0</v>
      </c>
      <c r="BE834" s="161">
        <f>IF(A28taxstdlife="n/a","n/a",IF(BE$3&gt;(A28taxstdlife+$E834),((Input!$H$170+Input!$H$136)*$H$7)-SUM($H834:BD834),((Input!$H$170+Input!$H$136)*$H$7)/A28taxstdlife))</f>
        <v>0</v>
      </c>
      <c r="BF834" s="161">
        <f>IF(A28taxstdlife="n/a","n/a",IF(BF$3&gt;(A28taxstdlife+$E834),((Input!$H$170+Input!$H$136)*$H$7)-SUM($H834:BE834),((Input!$H$170+Input!$H$136)*$H$7)/A28taxstdlife))</f>
        <v>0</v>
      </c>
      <c r="BG834" s="161">
        <f>IF(A28taxstdlife="n/a","n/a",IF(BG$3&gt;(A28taxstdlife+$E834),((Input!$H$170+Input!$H$136)*$H$7)-SUM($H834:BF834),((Input!$H$170+Input!$H$136)*$H$7)/A28taxstdlife))</f>
        <v>0</v>
      </c>
      <c r="BH834" s="161">
        <f>IF(A28taxstdlife="n/a","n/a",IF(BH$3&gt;(A28taxstdlife+$E834),((Input!$H$170+Input!$H$136)*$H$7)-SUM($H834:BG834),((Input!$H$170+Input!$H$136)*$H$7)/A28taxstdlife))</f>
        <v>0</v>
      </c>
      <c r="BI834" s="161">
        <f>IF(A28taxstdlife="n/a","n/a",IF(BI$3&gt;(A28taxstdlife+$E834),((Input!$H$170+Input!$H$136)*$H$7)-SUM($H834:BH834),((Input!$H$170+Input!$H$136)*$H$7)/A28taxstdlife))</f>
        <v>0</v>
      </c>
      <c r="BJ834" s="19"/>
      <c r="BK834" s="19"/>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s="5" customFormat="1" hidden="1" outlineLevel="2" x14ac:dyDescent="0.2">
      <c r="A835" s="19"/>
      <c r="B835" s="19"/>
      <c r="C835" s="35"/>
      <c r="D835" s="469"/>
      <c r="E835" s="281">
        <v>3</v>
      </c>
      <c r="F835" s="37"/>
      <c r="G835" s="305"/>
      <c r="H835" s="307"/>
      <c r="I835" s="306"/>
      <c r="J835" s="161">
        <f>IF(A28taxstdlife="n/a","n/a",IF(J$3&gt;(A28taxstdlife+$E835),((Input!$I$170+Input!$I$136)*$I$7)-SUM($I835:I835),((Input!$I$170+Input!$I$136)*$I$7)/A28taxstdlife))</f>
        <v>0</v>
      </c>
      <c r="K835" s="161">
        <f>IF(A28taxstdlife="n/a","n/a",IF(K$3&gt;(A28taxstdlife+$E835),((Input!$I$170+Input!$I$136)*$I$7)-SUM($I835:J835),((Input!$I$170+Input!$I$136)*$I$7)/A28taxstdlife))</f>
        <v>0</v>
      </c>
      <c r="L835" s="161">
        <f>IF(A28taxstdlife="n/a","n/a",IF(L$3&gt;(A28taxstdlife+$E835),((Input!$I$170+Input!$I$136)*$I$7)-SUM($I835:K835),((Input!$I$170+Input!$I$136)*$I$7)/A28taxstdlife))</f>
        <v>0</v>
      </c>
      <c r="M835" s="161">
        <f>IF(A28taxstdlife="n/a","n/a",IF(M$3&gt;(A28taxstdlife+$E835),((Input!$I$170+Input!$I$136)*$I$7)-SUM($I835:L835),((Input!$I$170+Input!$I$136)*$I$7)/A28taxstdlife))</f>
        <v>0</v>
      </c>
      <c r="N835" s="161">
        <f>IF(A28taxstdlife="n/a","n/a",IF(N$3&gt;(A28taxstdlife+$E835),((Input!$I$170+Input!$I$136)*$I$7)-SUM($I835:M835),((Input!$I$170+Input!$I$136)*$I$7)/A28taxstdlife))</f>
        <v>0</v>
      </c>
      <c r="O835" s="161">
        <f>IF(A28taxstdlife="n/a","n/a",IF(O$3&gt;(A28taxstdlife+$E835),((Input!$I$170+Input!$I$136)*$I$7)-SUM($I835:N835),((Input!$I$170+Input!$I$136)*$I$7)/A28taxstdlife))</f>
        <v>0</v>
      </c>
      <c r="P835" s="161">
        <f>IF(A28taxstdlife="n/a","n/a",IF(P$3&gt;(A28taxstdlife+$E835),((Input!$I$170+Input!$I$136)*$I$7)-SUM($I835:O835),((Input!$I$170+Input!$I$136)*$I$7)/A28taxstdlife))</f>
        <v>0</v>
      </c>
      <c r="Q835" s="161">
        <f>IF(A28taxstdlife="n/a","n/a",IF(Q$3&gt;(A28taxstdlife+$E835),((Input!$I$170+Input!$I$136)*$I$7)-SUM($I835:P835),((Input!$I$170+Input!$I$136)*$I$7)/A28taxstdlife))</f>
        <v>0</v>
      </c>
      <c r="R835" s="161">
        <f>IF(A28taxstdlife="n/a","n/a",IF(R$3&gt;(A28taxstdlife+$E835),((Input!$I$170+Input!$I$136)*$I$7)-SUM($I835:Q835),((Input!$I$170+Input!$I$136)*$I$7)/A28taxstdlife))</f>
        <v>0</v>
      </c>
      <c r="S835" s="161">
        <f>IF(A28taxstdlife="n/a","n/a",IF(S$3&gt;(A28taxstdlife+$E835),((Input!$I$170+Input!$I$136)*$I$7)-SUM($I835:R835),((Input!$I$170+Input!$I$136)*$I$7)/A28taxstdlife))</f>
        <v>0</v>
      </c>
      <c r="T835" s="161">
        <f>IF(A28taxstdlife="n/a","n/a",IF(T$3&gt;(A28taxstdlife+$E835),((Input!$I$170+Input!$I$136)*$I$7)-SUM($I835:S835),((Input!$I$170+Input!$I$136)*$I$7)/A28taxstdlife))</f>
        <v>0</v>
      </c>
      <c r="U835" s="161">
        <f>IF(A28taxstdlife="n/a","n/a",IF(U$3&gt;(A28taxstdlife+$E835),((Input!$I$170+Input!$I$136)*$I$7)-SUM($I835:T835),((Input!$I$170+Input!$I$136)*$I$7)/A28taxstdlife))</f>
        <v>0</v>
      </c>
      <c r="V835" s="161">
        <f>IF(A28taxstdlife="n/a","n/a",IF(V$3&gt;(A28taxstdlife+$E835),((Input!$I$170+Input!$I$136)*$I$7)-SUM($I835:U835),((Input!$I$170+Input!$I$136)*$I$7)/A28taxstdlife))</f>
        <v>0</v>
      </c>
      <c r="W835" s="161">
        <f>IF(A28taxstdlife="n/a","n/a",IF(W$3&gt;(A28taxstdlife+$E835),((Input!$I$170+Input!$I$136)*$I$7)-SUM($I835:V835),((Input!$I$170+Input!$I$136)*$I$7)/A28taxstdlife))</f>
        <v>0</v>
      </c>
      <c r="X835" s="161">
        <f>IF(A28taxstdlife="n/a","n/a",IF(X$3&gt;(A28taxstdlife+$E835),((Input!$I$170+Input!$I$136)*$I$7)-SUM($I835:W835),((Input!$I$170+Input!$I$136)*$I$7)/A28taxstdlife))</f>
        <v>0</v>
      </c>
      <c r="Y835" s="161">
        <f>IF(A28taxstdlife="n/a","n/a",IF(Y$3&gt;(A28taxstdlife+$E835),((Input!$I$170+Input!$I$136)*$I$7)-SUM($I835:X835),((Input!$I$170+Input!$I$136)*$I$7)/A28taxstdlife))</f>
        <v>0</v>
      </c>
      <c r="Z835" s="161">
        <f>IF(A28taxstdlife="n/a","n/a",IF(Z$3&gt;(A28taxstdlife+$E835),((Input!$I$170+Input!$I$136)*$I$7)-SUM($I835:Y835),((Input!$I$170+Input!$I$136)*$I$7)/A28taxstdlife))</f>
        <v>0</v>
      </c>
      <c r="AA835" s="161">
        <f>IF(A28taxstdlife="n/a","n/a",IF(AA$3&gt;(A28taxstdlife+$E835),((Input!$I$170+Input!$I$136)*$I$7)-SUM($I835:Z835),((Input!$I$170+Input!$I$136)*$I$7)/A28taxstdlife))</f>
        <v>0</v>
      </c>
      <c r="AB835" s="161">
        <f>IF(A28taxstdlife="n/a","n/a",IF(AB$3&gt;(A28taxstdlife+$E835),((Input!$I$170+Input!$I$136)*$I$7)-SUM($I835:AA835),((Input!$I$170+Input!$I$136)*$I$7)/A28taxstdlife))</f>
        <v>0</v>
      </c>
      <c r="AC835" s="161">
        <f>IF(A28taxstdlife="n/a","n/a",IF(AC$3&gt;(A28taxstdlife+$E835),((Input!$I$170+Input!$I$136)*$I$7)-SUM($I835:AB835),((Input!$I$170+Input!$I$136)*$I$7)/A28taxstdlife))</f>
        <v>0</v>
      </c>
      <c r="AD835" s="161">
        <f>IF(A28taxstdlife="n/a","n/a",IF(AD$3&gt;(A28taxstdlife+$E835),((Input!$I$170+Input!$I$136)*$I$7)-SUM($I835:AC835),((Input!$I$170+Input!$I$136)*$I$7)/A28taxstdlife))</f>
        <v>0</v>
      </c>
      <c r="AE835" s="161">
        <f>IF(A28taxstdlife="n/a","n/a",IF(AE$3&gt;(A28taxstdlife+$E835),((Input!$I$170+Input!$I$136)*$I$7)-SUM($I835:AD835),((Input!$I$170+Input!$I$136)*$I$7)/A28taxstdlife))</f>
        <v>0</v>
      </c>
      <c r="AF835" s="161">
        <f>IF(A28taxstdlife="n/a","n/a",IF(AF$3&gt;(A28taxstdlife+$E835),((Input!$I$170+Input!$I$136)*$I$7)-SUM($I835:AE835),((Input!$I$170+Input!$I$136)*$I$7)/A28taxstdlife))</f>
        <v>0</v>
      </c>
      <c r="AG835" s="161">
        <f>IF(A28taxstdlife="n/a","n/a",IF(AG$3&gt;(A28taxstdlife+$E835),((Input!$I$170+Input!$I$136)*$I$7)-SUM($I835:AF835),((Input!$I$170+Input!$I$136)*$I$7)/A28taxstdlife))</f>
        <v>0</v>
      </c>
      <c r="AH835" s="161">
        <f>IF(A28taxstdlife="n/a","n/a",IF(AH$3&gt;(A28taxstdlife+$E835),((Input!$I$170+Input!$I$136)*$I$7)-SUM($I835:AG835),((Input!$I$170+Input!$I$136)*$I$7)/A28taxstdlife))</f>
        <v>0</v>
      </c>
      <c r="AI835" s="161">
        <f>IF(A28taxstdlife="n/a","n/a",IF(AI$3&gt;(A28taxstdlife+$E835),((Input!$I$170+Input!$I$136)*$I$7)-SUM($I835:AH835),((Input!$I$170+Input!$I$136)*$I$7)/A28taxstdlife))</f>
        <v>0</v>
      </c>
      <c r="AJ835" s="161">
        <f>IF(A28taxstdlife="n/a","n/a",IF(AJ$3&gt;(A28taxstdlife+$E835),((Input!$I$170+Input!$I$136)*$I$7)-SUM($I835:AI835),((Input!$I$170+Input!$I$136)*$I$7)/A28taxstdlife))</f>
        <v>0</v>
      </c>
      <c r="AK835" s="161">
        <f>IF(A28taxstdlife="n/a","n/a",IF(AK$3&gt;(A28taxstdlife+$E835),((Input!$I$170+Input!$I$136)*$I$7)-SUM($I835:AJ835),((Input!$I$170+Input!$I$136)*$I$7)/A28taxstdlife))</f>
        <v>0</v>
      </c>
      <c r="AL835" s="161">
        <f>IF(A28taxstdlife="n/a","n/a",IF(AL$3&gt;(A28taxstdlife+$E835),((Input!$I$170+Input!$I$136)*$I$7)-SUM($I835:AK835),((Input!$I$170+Input!$I$136)*$I$7)/A28taxstdlife))</f>
        <v>0</v>
      </c>
      <c r="AM835" s="161">
        <f>IF(A28taxstdlife="n/a","n/a",IF(AM$3&gt;(A28taxstdlife+$E835),((Input!$I$170+Input!$I$136)*$I$7)-SUM($I835:AL835),((Input!$I$170+Input!$I$136)*$I$7)/A28taxstdlife))</f>
        <v>0</v>
      </c>
      <c r="AN835" s="161">
        <f>IF(A28taxstdlife="n/a","n/a",IF(AN$3&gt;(A28taxstdlife+$E835),((Input!$I$170+Input!$I$136)*$I$7)-SUM($I835:AM835),((Input!$I$170+Input!$I$136)*$I$7)/A28taxstdlife))</f>
        <v>0</v>
      </c>
      <c r="AO835" s="161">
        <f>IF(A28taxstdlife="n/a","n/a",IF(AO$3&gt;(A28taxstdlife+$E835),((Input!$I$170+Input!$I$136)*$I$7)-SUM($I835:AN835),((Input!$I$170+Input!$I$136)*$I$7)/A28taxstdlife))</f>
        <v>0</v>
      </c>
      <c r="AP835" s="161">
        <f>IF(A28taxstdlife="n/a","n/a",IF(AP$3&gt;(A28taxstdlife+$E835),((Input!$I$170+Input!$I$136)*$I$7)-SUM($I835:AO835),((Input!$I$170+Input!$I$136)*$I$7)/A28taxstdlife))</f>
        <v>0</v>
      </c>
      <c r="AQ835" s="161">
        <f>IF(A28taxstdlife="n/a","n/a",IF(AQ$3&gt;(A28taxstdlife+$E835),((Input!$I$170+Input!$I$136)*$I$7)-SUM($I835:AP835),((Input!$I$170+Input!$I$136)*$I$7)/A28taxstdlife))</f>
        <v>0</v>
      </c>
      <c r="AR835" s="161">
        <f>IF(A28taxstdlife="n/a","n/a",IF(AR$3&gt;(A28taxstdlife+$E835),((Input!$I$170+Input!$I$136)*$I$7)-SUM($I835:AQ835),((Input!$I$170+Input!$I$136)*$I$7)/A28taxstdlife))</f>
        <v>0</v>
      </c>
      <c r="AS835" s="161">
        <f>IF(A28taxstdlife="n/a","n/a",IF(AS$3&gt;(A28taxstdlife+$E835),((Input!$I$170+Input!$I$136)*$I$7)-SUM($I835:AR835),((Input!$I$170+Input!$I$136)*$I$7)/A28taxstdlife))</f>
        <v>0</v>
      </c>
      <c r="AT835" s="161">
        <f>IF(A28taxstdlife="n/a","n/a",IF(AT$3&gt;(A28taxstdlife+$E835),((Input!$I$170+Input!$I$136)*$I$7)-SUM($I835:AS835),((Input!$I$170+Input!$I$136)*$I$7)/A28taxstdlife))</f>
        <v>0</v>
      </c>
      <c r="AU835" s="161">
        <f>IF(A28taxstdlife="n/a","n/a",IF(AU$3&gt;(A28taxstdlife+$E835),((Input!$I$170+Input!$I$136)*$I$7)-SUM($I835:AT835),((Input!$I$170+Input!$I$136)*$I$7)/A28taxstdlife))</f>
        <v>0</v>
      </c>
      <c r="AV835" s="161">
        <f>IF(A28taxstdlife="n/a","n/a",IF(AV$3&gt;(A28taxstdlife+$E835),((Input!$I$170+Input!$I$136)*$I$7)-SUM($I835:AU835),((Input!$I$170+Input!$I$136)*$I$7)/A28taxstdlife))</f>
        <v>0</v>
      </c>
      <c r="AW835" s="161">
        <f>IF(A28taxstdlife="n/a","n/a",IF(AW$3&gt;(A28taxstdlife+$E835),((Input!$I$170+Input!$I$136)*$I$7)-SUM($I835:AV835),((Input!$I$170+Input!$I$136)*$I$7)/A28taxstdlife))</f>
        <v>0</v>
      </c>
      <c r="AX835" s="161">
        <f>IF(A28taxstdlife="n/a","n/a",IF(AX$3&gt;(A28taxstdlife+$E835),((Input!$I$170+Input!$I$136)*$I$7)-SUM($I835:AW835),((Input!$I$170+Input!$I$136)*$I$7)/A28taxstdlife))</f>
        <v>0</v>
      </c>
      <c r="AY835" s="161">
        <f>IF(A28taxstdlife="n/a","n/a",IF(AY$3&gt;(A28taxstdlife+$E835),((Input!$I$170+Input!$I$136)*$I$7)-SUM($I835:AX835),((Input!$I$170+Input!$I$136)*$I$7)/A28taxstdlife))</f>
        <v>0</v>
      </c>
      <c r="AZ835" s="161">
        <f>IF(A28taxstdlife="n/a","n/a",IF(AZ$3&gt;(A28taxstdlife+$E835),((Input!$I$170+Input!$I$136)*$I$7)-SUM($I835:AY835),((Input!$I$170+Input!$I$136)*$I$7)/A28taxstdlife))</f>
        <v>0</v>
      </c>
      <c r="BA835" s="161">
        <f>IF(A28taxstdlife="n/a","n/a",IF(BA$3&gt;(A28taxstdlife+$E835),((Input!$I$170+Input!$I$136)*$I$7)-SUM($I835:AZ835),((Input!$I$170+Input!$I$136)*$I$7)/A28taxstdlife))</f>
        <v>0</v>
      </c>
      <c r="BB835" s="161">
        <f>IF(A28taxstdlife="n/a","n/a",IF(BB$3&gt;(A28taxstdlife+$E835),((Input!$I$170+Input!$I$136)*$I$7)-SUM($I835:BA835),((Input!$I$170+Input!$I$136)*$I$7)/A28taxstdlife))</f>
        <v>0</v>
      </c>
      <c r="BC835" s="161">
        <f>IF(A28taxstdlife="n/a","n/a",IF(BC$3&gt;(A28taxstdlife+$E835),((Input!$I$170+Input!$I$136)*$I$7)-SUM($I835:BB835),((Input!$I$170+Input!$I$136)*$I$7)/A28taxstdlife))</f>
        <v>0</v>
      </c>
      <c r="BD835" s="161">
        <f>IF(A28taxstdlife="n/a","n/a",IF(BD$3&gt;(A28taxstdlife+$E835),((Input!$I$170+Input!$I$136)*$I$7)-SUM($I835:BC835),((Input!$I$170+Input!$I$136)*$I$7)/A28taxstdlife))</f>
        <v>0</v>
      </c>
      <c r="BE835" s="161">
        <f>IF(A28taxstdlife="n/a","n/a",IF(BE$3&gt;(A28taxstdlife+$E835),((Input!$I$170+Input!$I$136)*$I$7)-SUM($I835:BD835),((Input!$I$170+Input!$I$136)*$I$7)/A28taxstdlife))</f>
        <v>0</v>
      </c>
      <c r="BF835" s="161">
        <f>IF(A28taxstdlife="n/a","n/a",IF(BF$3&gt;(A28taxstdlife+$E835),((Input!$I$170+Input!$I$136)*$I$7)-SUM($I835:BE835),((Input!$I$170+Input!$I$136)*$I$7)/A28taxstdlife))</f>
        <v>0</v>
      </c>
      <c r="BG835" s="161">
        <f>IF(A28taxstdlife="n/a","n/a",IF(BG$3&gt;(A28taxstdlife+$E835),((Input!$I$170+Input!$I$136)*$I$7)-SUM($I835:BF835),((Input!$I$170+Input!$I$136)*$I$7)/A28taxstdlife))</f>
        <v>0</v>
      </c>
      <c r="BH835" s="161">
        <f>IF(A28taxstdlife="n/a","n/a",IF(BH$3&gt;(A28taxstdlife+$E835),((Input!$I$170+Input!$I$136)*$I$7)-SUM($I835:BG835),((Input!$I$170+Input!$I$136)*$I$7)/A28taxstdlife))</f>
        <v>0</v>
      </c>
      <c r="BI835" s="161">
        <f>IF(A28taxstdlife="n/a","n/a",IF(BI$3&gt;(A28taxstdlife+$E835),((Input!$I$170+Input!$I$136)*$I$7)-SUM($I835:BH835),((Input!$I$170+Input!$I$136)*$I$7)/A28taxstdlife))</f>
        <v>0</v>
      </c>
      <c r="BJ835" s="161"/>
      <c r="BK835" s="19"/>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s="5" customFormat="1" hidden="1" outlineLevel="2" x14ac:dyDescent="0.2">
      <c r="A836" s="19"/>
      <c r="B836" s="19"/>
      <c r="C836" s="35"/>
      <c r="D836" s="469"/>
      <c r="E836" s="281">
        <v>4</v>
      </c>
      <c r="F836" s="37"/>
      <c r="G836" s="305"/>
      <c r="H836" s="307"/>
      <c r="I836" s="307"/>
      <c r="J836" s="306"/>
      <c r="K836" s="161">
        <f>IF(A28taxstdlife="n/a","n/a",IF(K$3&gt;(A28taxstdlife+$E836),((Input!$J$170+Input!$J$136)*$J$7)-SUM($J836:J836),((Input!$J$170+Input!$J$136)*$J$7)/A28taxstdlife))</f>
        <v>0</v>
      </c>
      <c r="L836" s="161">
        <f>IF(A28taxstdlife="n/a","n/a",IF(L$3&gt;(A28taxstdlife+$E836),((Input!$J$170+Input!$J$136)*$J$7)-SUM($J836:K836),((Input!$J$170+Input!$J$136)*$J$7)/A28taxstdlife))</f>
        <v>0</v>
      </c>
      <c r="M836" s="161">
        <f>IF(A28taxstdlife="n/a","n/a",IF(M$3&gt;(A28taxstdlife+$E836),((Input!$J$170+Input!$J$136)*$J$7)-SUM($J836:L836),((Input!$J$170+Input!$J$136)*$J$7)/A28taxstdlife))</f>
        <v>0</v>
      </c>
      <c r="N836" s="161">
        <f>IF(A28taxstdlife="n/a","n/a",IF(N$3&gt;(A28taxstdlife+$E836),((Input!$J$170+Input!$J$136)*$J$7)-SUM($J836:M836),((Input!$J$170+Input!$J$136)*$J$7)/A28taxstdlife))</f>
        <v>0</v>
      </c>
      <c r="O836" s="161">
        <f>IF(A28taxstdlife="n/a","n/a",IF(O$3&gt;(A28taxstdlife+$E836),((Input!$J$170+Input!$J$136)*$J$7)-SUM($J836:N836),((Input!$J$170+Input!$J$136)*$J$7)/A28taxstdlife))</f>
        <v>0</v>
      </c>
      <c r="P836" s="161">
        <f>IF(A28taxstdlife="n/a","n/a",IF(P$3&gt;(A28taxstdlife+$E836),((Input!$J$170+Input!$J$136)*$J$7)-SUM($J836:O836),((Input!$J$170+Input!$J$136)*$J$7)/A28taxstdlife))</f>
        <v>0</v>
      </c>
      <c r="Q836" s="161">
        <f>IF(A28taxstdlife="n/a","n/a",IF(Q$3&gt;(A28taxstdlife+$E836),((Input!$J$170+Input!$J$136)*$J$7)-SUM($J836:P836),((Input!$J$170+Input!$J$136)*$J$7)/A28taxstdlife))</f>
        <v>0</v>
      </c>
      <c r="R836" s="161">
        <f>IF(A28taxstdlife="n/a","n/a",IF(R$3&gt;(A28taxstdlife+$E836),((Input!$J$170+Input!$J$136)*$J$7)-SUM($J836:Q836),((Input!$J$170+Input!$J$136)*$J$7)/A28taxstdlife))</f>
        <v>0</v>
      </c>
      <c r="S836" s="161">
        <f>IF(A28taxstdlife="n/a","n/a",IF(S$3&gt;(A28taxstdlife+$E836),((Input!$J$170+Input!$J$136)*$J$7)-SUM($J836:R836),((Input!$J$170+Input!$J$136)*$J$7)/A28taxstdlife))</f>
        <v>0</v>
      </c>
      <c r="T836" s="161">
        <f>IF(A28taxstdlife="n/a","n/a",IF(T$3&gt;(A28taxstdlife+$E836),((Input!$J$170+Input!$J$136)*$J$7)-SUM($J836:S836),((Input!$J$170+Input!$J$136)*$J$7)/A28taxstdlife))</f>
        <v>0</v>
      </c>
      <c r="U836" s="161">
        <f>IF(A28taxstdlife="n/a","n/a",IF(U$3&gt;(A28taxstdlife+$E836),((Input!$J$170+Input!$J$136)*$J$7)-SUM($J836:T836),((Input!$J$170+Input!$J$136)*$J$7)/A28taxstdlife))</f>
        <v>0</v>
      </c>
      <c r="V836" s="161">
        <f>IF(A28taxstdlife="n/a","n/a",IF(V$3&gt;(A28taxstdlife+$E836),((Input!$J$170+Input!$J$136)*$J$7)-SUM($J836:U836),((Input!$J$170+Input!$J$136)*$J$7)/A28taxstdlife))</f>
        <v>0</v>
      </c>
      <c r="W836" s="161">
        <f>IF(A28taxstdlife="n/a","n/a",IF(W$3&gt;(A28taxstdlife+$E836),((Input!$J$170+Input!$J$136)*$J$7)-SUM($J836:V836),((Input!$J$170+Input!$J$136)*$J$7)/A28taxstdlife))</f>
        <v>0</v>
      </c>
      <c r="X836" s="161">
        <f>IF(A28taxstdlife="n/a","n/a",IF(X$3&gt;(A28taxstdlife+$E836),((Input!$J$170+Input!$J$136)*$J$7)-SUM($J836:W836),((Input!$J$170+Input!$J$136)*$J$7)/A28taxstdlife))</f>
        <v>0</v>
      </c>
      <c r="Y836" s="161">
        <f>IF(A28taxstdlife="n/a","n/a",IF(Y$3&gt;(A28taxstdlife+$E836),((Input!$J$170+Input!$J$136)*$J$7)-SUM($J836:X836),((Input!$J$170+Input!$J$136)*$J$7)/A28taxstdlife))</f>
        <v>0</v>
      </c>
      <c r="Z836" s="161">
        <f>IF(A28taxstdlife="n/a","n/a",IF(Z$3&gt;(A28taxstdlife+$E836),((Input!$J$170+Input!$J$136)*$J$7)-SUM($J836:Y836),((Input!$J$170+Input!$J$136)*$J$7)/A28taxstdlife))</f>
        <v>0</v>
      </c>
      <c r="AA836" s="161">
        <f>IF(A28taxstdlife="n/a","n/a",IF(AA$3&gt;(A28taxstdlife+$E836),((Input!$J$170+Input!$J$136)*$J$7)-SUM($J836:Z836),((Input!$J$170+Input!$J$136)*$J$7)/A28taxstdlife))</f>
        <v>0</v>
      </c>
      <c r="AB836" s="161">
        <f>IF(A28taxstdlife="n/a","n/a",IF(AB$3&gt;(A28taxstdlife+$E836),((Input!$J$170+Input!$J$136)*$J$7)-SUM($J836:AA836),((Input!$J$170+Input!$J$136)*$J$7)/A28taxstdlife))</f>
        <v>0</v>
      </c>
      <c r="AC836" s="161">
        <f>IF(A28taxstdlife="n/a","n/a",IF(AC$3&gt;(A28taxstdlife+$E836),((Input!$J$170+Input!$J$136)*$J$7)-SUM($J836:AB836),((Input!$J$170+Input!$J$136)*$J$7)/A28taxstdlife))</f>
        <v>0</v>
      </c>
      <c r="AD836" s="161">
        <f>IF(A28taxstdlife="n/a","n/a",IF(AD$3&gt;(A28taxstdlife+$E836),((Input!$J$170+Input!$J$136)*$J$7)-SUM($J836:AC836),((Input!$J$170+Input!$J$136)*$J$7)/A28taxstdlife))</f>
        <v>0</v>
      </c>
      <c r="AE836" s="161">
        <f>IF(A28taxstdlife="n/a","n/a",IF(AE$3&gt;(A28taxstdlife+$E836),((Input!$J$170+Input!$J$136)*$J$7)-SUM($J836:AD836),((Input!$J$170+Input!$J$136)*$J$7)/A28taxstdlife))</f>
        <v>0</v>
      </c>
      <c r="AF836" s="161">
        <f>IF(A28taxstdlife="n/a","n/a",IF(AF$3&gt;(A28taxstdlife+$E836),((Input!$J$170+Input!$J$136)*$J$7)-SUM($J836:AE836),((Input!$J$170+Input!$J$136)*$J$7)/A28taxstdlife))</f>
        <v>0</v>
      </c>
      <c r="AG836" s="161">
        <f>IF(A28taxstdlife="n/a","n/a",IF(AG$3&gt;(A28taxstdlife+$E836),((Input!$J$170+Input!$J$136)*$J$7)-SUM($J836:AF836),((Input!$J$170+Input!$J$136)*$J$7)/A28taxstdlife))</f>
        <v>0</v>
      </c>
      <c r="AH836" s="161">
        <f>IF(A28taxstdlife="n/a","n/a",IF(AH$3&gt;(A28taxstdlife+$E836),((Input!$J$170+Input!$J$136)*$J$7)-SUM($J836:AG836),((Input!$J$170+Input!$J$136)*$J$7)/A28taxstdlife))</f>
        <v>0</v>
      </c>
      <c r="AI836" s="161">
        <f>IF(A28taxstdlife="n/a","n/a",IF(AI$3&gt;(A28taxstdlife+$E836),((Input!$J$170+Input!$J$136)*$J$7)-SUM($J836:AH836),((Input!$J$170+Input!$J$136)*$J$7)/A28taxstdlife))</f>
        <v>0</v>
      </c>
      <c r="AJ836" s="161">
        <f>IF(A28taxstdlife="n/a","n/a",IF(AJ$3&gt;(A28taxstdlife+$E836),((Input!$J$170+Input!$J$136)*$J$7)-SUM($J836:AI836),((Input!$J$170+Input!$J$136)*$J$7)/A28taxstdlife))</f>
        <v>0</v>
      </c>
      <c r="AK836" s="161">
        <f>IF(A28taxstdlife="n/a","n/a",IF(AK$3&gt;(A28taxstdlife+$E836),((Input!$J$170+Input!$J$136)*$J$7)-SUM($J836:AJ836),((Input!$J$170+Input!$J$136)*$J$7)/A28taxstdlife))</f>
        <v>0</v>
      </c>
      <c r="AL836" s="161">
        <f>IF(A28taxstdlife="n/a","n/a",IF(AL$3&gt;(A28taxstdlife+$E836),((Input!$J$170+Input!$J$136)*$J$7)-SUM($J836:AK836),((Input!$J$170+Input!$J$136)*$J$7)/A28taxstdlife))</f>
        <v>0</v>
      </c>
      <c r="AM836" s="161">
        <f>IF(A28taxstdlife="n/a","n/a",IF(AM$3&gt;(A28taxstdlife+$E836),((Input!$J$170+Input!$J$136)*$J$7)-SUM($J836:AL836),((Input!$J$170+Input!$J$136)*$J$7)/A28taxstdlife))</f>
        <v>0</v>
      </c>
      <c r="AN836" s="161">
        <f>IF(A28taxstdlife="n/a","n/a",IF(AN$3&gt;(A28taxstdlife+$E836),((Input!$J$170+Input!$J$136)*$J$7)-SUM($J836:AM836),((Input!$J$170+Input!$J$136)*$J$7)/A28taxstdlife))</f>
        <v>0</v>
      </c>
      <c r="AO836" s="161">
        <f>IF(A28taxstdlife="n/a","n/a",IF(AO$3&gt;(A28taxstdlife+$E836),((Input!$J$170+Input!$J$136)*$J$7)-SUM($J836:AN836),((Input!$J$170+Input!$J$136)*$J$7)/A28taxstdlife))</f>
        <v>0</v>
      </c>
      <c r="AP836" s="161">
        <f>IF(A28taxstdlife="n/a","n/a",IF(AP$3&gt;(A28taxstdlife+$E836),((Input!$J$170+Input!$J$136)*$J$7)-SUM($J836:AO836),((Input!$J$170+Input!$J$136)*$J$7)/A28taxstdlife))</f>
        <v>0</v>
      </c>
      <c r="AQ836" s="161">
        <f>IF(A28taxstdlife="n/a","n/a",IF(AQ$3&gt;(A28taxstdlife+$E836),((Input!$J$170+Input!$J$136)*$J$7)-SUM($J836:AP836),((Input!$J$170+Input!$J$136)*$J$7)/A28taxstdlife))</f>
        <v>0</v>
      </c>
      <c r="AR836" s="161">
        <f>IF(A28taxstdlife="n/a","n/a",IF(AR$3&gt;(A28taxstdlife+$E836),((Input!$J$170+Input!$J$136)*$J$7)-SUM($J836:AQ836),((Input!$J$170+Input!$J$136)*$J$7)/A28taxstdlife))</f>
        <v>0</v>
      </c>
      <c r="AS836" s="161">
        <f>IF(A28taxstdlife="n/a","n/a",IF(AS$3&gt;(A28taxstdlife+$E836),((Input!$J$170+Input!$J$136)*$J$7)-SUM($J836:AR836),((Input!$J$170+Input!$J$136)*$J$7)/A28taxstdlife))</f>
        <v>0</v>
      </c>
      <c r="AT836" s="161">
        <f>IF(A28taxstdlife="n/a","n/a",IF(AT$3&gt;(A28taxstdlife+$E836),((Input!$J$170+Input!$J$136)*$J$7)-SUM($J836:AS836),((Input!$J$170+Input!$J$136)*$J$7)/A28taxstdlife))</f>
        <v>0</v>
      </c>
      <c r="AU836" s="161">
        <f>IF(A28taxstdlife="n/a","n/a",IF(AU$3&gt;(A28taxstdlife+$E836),((Input!$J$170+Input!$J$136)*$J$7)-SUM($J836:AT836),((Input!$J$170+Input!$J$136)*$J$7)/A28taxstdlife))</f>
        <v>0</v>
      </c>
      <c r="AV836" s="161">
        <f>IF(A28taxstdlife="n/a","n/a",IF(AV$3&gt;(A28taxstdlife+$E836),((Input!$J$170+Input!$J$136)*$J$7)-SUM($J836:AU836),((Input!$J$170+Input!$J$136)*$J$7)/A28taxstdlife))</f>
        <v>0</v>
      </c>
      <c r="AW836" s="161">
        <f>IF(A28taxstdlife="n/a","n/a",IF(AW$3&gt;(A28taxstdlife+$E836),((Input!$J$170+Input!$J$136)*$J$7)-SUM($J836:AV836),((Input!$J$170+Input!$J$136)*$J$7)/A28taxstdlife))</f>
        <v>0</v>
      </c>
      <c r="AX836" s="161">
        <f>IF(A28taxstdlife="n/a","n/a",IF(AX$3&gt;(A28taxstdlife+$E836),((Input!$J$170+Input!$J$136)*$J$7)-SUM($J836:AW836),((Input!$J$170+Input!$J$136)*$J$7)/A28taxstdlife))</f>
        <v>0</v>
      </c>
      <c r="AY836" s="161">
        <f>IF(A28taxstdlife="n/a","n/a",IF(AY$3&gt;(A28taxstdlife+$E836),((Input!$J$170+Input!$J$136)*$J$7)-SUM($J836:AX836),((Input!$J$170+Input!$J$136)*$J$7)/A28taxstdlife))</f>
        <v>0</v>
      </c>
      <c r="AZ836" s="161">
        <f>IF(A28taxstdlife="n/a","n/a",IF(AZ$3&gt;(A28taxstdlife+$E836),((Input!$J$170+Input!$J$136)*$J$7)-SUM($J836:AY836),((Input!$J$170+Input!$J$136)*$J$7)/A28taxstdlife))</f>
        <v>0</v>
      </c>
      <c r="BA836" s="161">
        <f>IF(A28taxstdlife="n/a","n/a",IF(BA$3&gt;(A28taxstdlife+$E836),((Input!$J$170+Input!$J$136)*$J$7)-SUM($J836:AZ836),((Input!$J$170+Input!$J$136)*$J$7)/A28taxstdlife))</f>
        <v>0</v>
      </c>
      <c r="BB836" s="161">
        <f>IF(A28taxstdlife="n/a","n/a",IF(BB$3&gt;(A28taxstdlife+$E836),((Input!$J$170+Input!$J$136)*$J$7)-SUM($J836:BA836),((Input!$J$170+Input!$J$136)*$J$7)/A28taxstdlife))</f>
        <v>0</v>
      </c>
      <c r="BC836" s="161">
        <f>IF(A28taxstdlife="n/a","n/a",IF(BC$3&gt;(A28taxstdlife+$E836),((Input!$J$170+Input!$J$136)*$J$7)-SUM($J836:BB836),((Input!$J$170+Input!$J$136)*$J$7)/A28taxstdlife))</f>
        <v>0</v>
      </c>
      <c r="BD836" s="161">
        <f>IF(A28taxstdlife="n/a","n/a",IF(BD$3&gt;(A28taxstdlife+$E836),((Input!$J$170+Input!$J$136)*$J$7)-SUM($J836:BC836),((Input!$J$170+Input!$J$136)*$J$7)/A28taxstdlife))</f>
        <v>0</v>
      </c>
      <c r="BE836" s="161">
        <f>IF(A28taxstdlife="n/a","n/a",IF(BE$3&gt;(A28taxstdlife+$E836),((Input!$J$170+Input!$J$136)*$J$7)-SUM($J836:BD836),((Input!$J$170+Input!$J$136)*$J$7)/A28taxstdlife))</f>
        <v>0</v>
      </c>
      <c r="BF836" s="161">
        <f>IF(A28taxstdlife="n/a","n/a",IF(BF$3&gt;(A28taxstdlife+$E836),((Input!$J$170+Input!$J$136)*$J$7)-SUM($J836:BE836),((Input!$J$170+Input!$J$136)*$J$7)/A28taxstdlife))</f>
        <v>0</v>
      </c>
      <c r="BG836" s="161">
        <f>IF(A28taxstdlife="n/a","n/a",IF(BG$3&gt;(A28taxstdlife+$E836),((Input!$J$170+Input!$J$136)*$J$7)-SUM($J836:BF836),((Input!$J$170+Input!$J$136)*$J$7)/A28taxstdlife))</f>
        <v>0</v>
      </c>
      <c r="BH836" s="161">
        <f>IF(A28taxstdlife="n/a","n/a",IF(BH$3&gt;(A28taxstdlife+$E836),((Input!$J$170+Input!$J$136)*$J$7)-SUM($J836:BG836),((Input!$J$170+Input!$J$136)*$J$7)/A28taxstdlife))</f>
        <v>0</v>
      </c>
      <c r="BI836" s="161">
        <f>IF(A28taxstdlife="n/a","n/a",IF(BI$3&gt;(A28taxstdlife+$E836),((Input!$J$170+Input!$J$136)*$J$7)-SUM($J836:BH836),((Input!$J$170+Input!$J$136)*$J$7)/A28taxstdlife))</f>
        <v>0</v>
      </c>
      <c r="BJ836" s="19"/>
      <c r="BK836" s="19"/>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s="5" customFormat="1" hidden="1" outlineLevel="2" x14ac:dyDescent="0.2">
      <c r="A837" s="19"/>
      <c r="B837" s="19"/>
      <c r="C837" s="35"/>
      <c r="D837" s="469"/>
      <c r="E837" s="281">
        <v>5</v>
      </c>
      <c r="F837" s="37"/>
      <c r="G837" s="305"/>
      <c r="H837" s="307"/>
      <c r="I837" s="307"/>
      <c r="J837" s="307"/>
      <c r="K837" s="306"/>
      <c r="L837" s="161">
        <f>IF(A28taxstdlife="n/a","n/a",IF(L$3&gt;(A28taxstdlife+$E837),((Input!$K$170+Input!$K$136)*$K$7)-SUM($K837:K837),((Input!$K$170+Input!$K$136)*$K$7)/A28taxstdlife))</f>
        <v>0</v>
      </c>
      <c r="M837" s="161">
        <f>IF(A28taxstdlife="n/a","n/a",IF(M$3&gt;(A28taxstdlife+$E837),((Input!$K$170+Input!$K$136)*$K$7)-SUM($K837:L837),((Input!$K$170+Input!$K$136)*$K$7)/A28taxstdlife))</f>
        <v>0</v>
      </c>
      <c r="N837" s="161">
        <f>IF(A28taxstdlife="n/a","n/a",IF(N$3&gt;(A28taxstdlife+$E837),((Input!$K$170+Input!$K$136)*$K$7)-SUM($K837:M837),((Input!$K$170+Input!$K$136)*$K$7)/A28taxstdlife))</f>
        <v>0</v>
      </c>
      <c r="O837" s="161">
        <f>IF(A28taxstdlife="n/a","n/a",IF(O$3&gt;(A28taxstdlife+$E837),((Input!$K$170+Input!$K$136)*$K$7)-SUM($K837:N837),((Input!$K$170+Input!$K$136)*$K$7)/A28taxstdlife))</f>
        <v>0</v>
      </c>
      <c r="P837" s="161">
        <f>IF(A28taxstdlife="n/a","n/a",IF(P$3&gt;(A28taxstdlife+$E837),((Input!$K$170+Input!$K$136)*$K$7)-SUM($K837:O837),((Input!$K$170+Input!$K$136)*$K$7)/A28taxstdlife))</f>
        <v>0</v>
      </c>
      <c r="Q837" s="161">
        <f>IF(A28taxstdlife="n/a","n/a",IF(Q$3&gt;(A28taxstdlife+$E837),((Input!$K$170+Input!$K$136)*$K$7)-SUM($K837:P837),((Input!$K$170+Input!$K$136)*$K$7)/A28taxstdlife))</f>
        <v>0</v>
      </c>
      <c r="R837" s="161">
        <f>IF(A28taxstdlife="n/a","n/a",IF(R$3&gt;(A28taxstdlife+$E837),((Input!$K$170+Input!$K$136)*$K$7)-SUM($K837:Q837),((Input!$K$170+Input!$K$136)*$K$7)/A28taxstdlife))</f>
        <v>0</v>
      </c>
      <c r="S837" s="161">
        <f>IF(A28taxstdlife="n/a","n/a",IF(S$3&gt;(A28taxstdlife+$E837),((Input!$K$170+Input!$K$136)*$K$7)-SUM($K837:R837),((Input!$K$170+Input!$K$136)*$K$7)/A28taxstdlife))</f>
        <v>0</v>
      </c>
      <c r="T837" s="161">
        <f>IF(A28taxstdlife="n/a","n/a",IF(T$3&gt;(A28taxstdlife+$E837),((Input!$K$170+Input!$K$136)*$K$7)-SUM($K837:S837),((Input!$K$170+Input!$K$136)*$K$7)/A28taxstdlife))</f>
        <v>0</v>
      </c>
      <c r="U837" s="161">
        <f>IF(A28taxstdlife="n/a","n/a",IF(U$3&gt;(A28taxstdlife+$E837),((Input!$K$170+Input!$K$136)*$K$7)-SUM($K837:T837),((Input!$K$170+Input!$K$136)*$K$7)/A28taxstdlife))</f>
        <v>0</v>
      </c>
      <c r="V837" s="161">
        <f>IF(A28taxstdlife="n/a","n/a",IF(V$3&gt;(A28taxstdlife+$E837),((Input!$K$170+Input!$K$136)*$K$7)-SUM($K837:U837),((Input!$K$170+Input!$K$136)*$K$7)/A28taxstdlife))</f>
        <v>0</v>
      </c>
      <c r="W837" s="161">
        <f>IF(A28taxstdlife="n/a","n/a",IF(W$3&gt;(A28taxstdlife+$E837),((Input!$K$170+Input!$K$136)*$K$7)-SUM($K837:V837),((Input!$K$170+Input!$K$136)*$K$7)/A28taxstdlife))</f>
        <v>0</v>
      </c>
      <c r="X837" s="161">
        <f>IF(A28taxstdlife="n/a","n/a",IF(X$3&gt;(A28taxstdlife+$E837),((Input!$K$170+Input!$K$136)*$K$7)-SUM($K837:W837),((Input!$K$170+Input!$K$136)*$K$7)/A28taxstdlife))</f>
        <v>0</v>
      </c>
      <c r="Y837" s="161">
        <f>IF(A28taxstdlife="n/a","n/a",IF(Y$3&gt;(A28taxstdlife+$E837),((Input!$K$170+Input!$K$136)*$K$7)-SUM($K837:X837),((Input!$K$170+Input!$K$136)*$K$7)/A28taxstdlife))</f>
        <v>0</v>
      </c>
      <c r="Z837" s="161">
        <f>IF(A28taxstdlife="n/a","n/a",IF(Z$3&gt;(A28taxstdlife+$E837),((Input!$K$170+Input!$K$136)*$K$7)-SUM($K837:Y837),((Input!$K$170+Input!$K$136)*$K$7)/A28taxstdlife))</f>
        <v>0</v>
      </c>
      <c r="AA837" s="161">
        <f>IF(A28taxstdlife="n/a","n/a",IF(AA$3&gt;(A28taxstdlife+$E837),((Input!$K$170+Input!$K$136)*$K$7)-SUM($K837:Z837),((Input!$K$170+Input!$K$136)*$K$7)/A28taxstdlife))</f>
        <v>0</v>
      </c>
      <c r="AB837" s="161">
        <f>IF(A28taxstdlife="n/a","n/a",IF(AB$3&gt;(A28taxstdlife+$E837),((Input!$K$170+Input!$K$136)*$K$7)-SUM($K837:AA837),((Input!$K$170+Input!$K$136)*$K$7)/A28taxstdlife))</f>
        <v>0</v>
      </c>
      <c r="AC837" s="161">
        <f>IF(A28taxstdlife="n/a","n/a",IF(AC$3&gt;(A28taxstdlife+$E837),((Input!$K$170+Input!$K$136)*$K$7)-SUM($K837:AB837),((Input!$K$170+Input!$K$136)*$K$7)/A28taxstdlife))</f>
        <v>0</v>
      </c>
      <c r="AD837" s="161">
        <f>IF(A28taxstdlife="n/a","n/a",IF(AD$3&gt;(A28taxstdlife+$E837),((Input!$K$170+Input!$K$136)*$K$7)-SUM($K837:AC837),((Input!$K$170+Input!$K$136)*$K$7)/A28taxstdlife))</f>
        <v>0</v>
      </c>
      <c r="AE837" s="161">
        <f>IF(A28taxstdlife="n/a","n/a",IF(AE$3&gt;(A28taxstdlife+$E837),((Input!$K$170+Input!$K$136)*$K$7)-SUM($K837:AD837),((Input!$K$170+Input!$K$136)*$K$7)/A28taxstdlife))</f>
        <v>0</v>
      </c>
      <c r="AF837" s="161">
        <f>IF(A28taxstdlife="n/a","n/a",IF(AF$3&gt;(A28taxstdlife+$E837),((Input!$K$170+Input!$K$136)*$K$7)-SUM($K837:AE837),((Input!$K$170+Input!$K$136)*$K$7)/A28taxstdlife))</f>
        <v>0</v>
      </c>
      <c r="AG837" s="161">
        <f>IF(A28taxstdlife="n/a","n/a",IF(AG$3&gt;(A28taxstdlife+$E837),((Input!$K$170+Input!$K$136)*$K$7)-SUM($K837:AF837),((Input!$K$170+Input!$K$136)*$K$7)/A28taxstdlife))</f>
        <v>0</v>
      </c>
      <c r="AH837" s="161">
        <f>IF(A28taxstdlife="n/a","n/a",IF(AH$3&gt;(A28taxstdlife+$E837),((Input!$K$170+Input!$K$136)*$K$7)-SUM($K837:AG837),((Input!$K$170+Input!$K$136)*$K$7)/A28taxstdlife))</f>
        <v>0</v>
      </c>
      <c r="AI837" s="161">
        <f>IF(A28taxstdlife="n/a","n/a",IF(AI$3&gt;(A28taxstdlife+$E837),((Input!$K$170+Input!$K$136)*$K$7)-SUM($K837:AH837),((Input!$K$170+Input!$K$136)*$K$7)/A28taxstdlife))</f>
        <v>0</v>
      </c>
      <c r="AJ837" s="161">
        <f>IF(A28taxstdlife="n/a","n/a",IF(AJ$3&gt;(A28taxstdlife+$E837),((Input!$K$170+Input!$K$136)*$K$7)-SUM($K837:AI837),((Input!$K$170+Input!$K$136)*$K$7)/A28taxstdlife))</f>
        <v>0</v>
      </c>
      <c r="AK837" s="161">
        <f>IF(A28taxstdlife="n/a","n/a",IF(AK$3&gt;(A28taxstdlife+$E837),((Input!$K$170+Input!$K$136)*$K$7)-SUM($K837:AJ837),((Input!$K$170+Input!$K$136)*$K$7)/A28taxstdlife))</f>
        <v>0</v>
      </c>
      <c r="AL837" s="161">
        <f>IF(A28taxstdlife="n/a","n/a",IF(AL$3&gt;(A28taxstdlife+$E837),((Input!$K$170+Input!$K$136)*$K$7)-SUM($K837:AK837),((Input!$K$170+Input!$K$136)*$K$7)/A28taxstdlife))</f>
        <v>0</v>
      </c>
      <c r="AM837" s="161">
        <f>IF(A28taxstdlife="n/a","n/a",IF(AM$3&gt;(A28taxstdlife+$E837),((Input!$K$170+Input!$K$136)*$K$7)-SUM($K837:AL837),((Input!$K$170+Input!$K$136)*$K$7)/A28taxstdlife))</f>
        <v>0</v>
      </c>
      <c r="AN837" s="161">
        <f>IF(A28taxstdlife="n/a","n/a",IF(AN$3&gt;(A28taxstdlife+$E837),((Input!$K$170+Input!$K$136)*$K$7)-SUM($K837:AM837),((Input!$K$170+Input!$K$136)*$K$7)/A28taxstdlife))</f>
        <v>0</v>
      </c>
      <c r="AO837" s="161">
        <f>IF(A28taxstdlife="n/a","n/a",IF(AO$3&gt;(A28taxstdlife+$E837),((Input!$K$170+Input!$K$136)*$K$7)-SUM($K837:AN837),((Input!$K$170+Input!$K$136)*$K$7)/A28taxstdlife))</f>
        <v>0</v>
      </c>
      <c r="AP837" s="161">
        <f>IF(A28taxstdlife="n/a","n/a",IF(AP$3&gt;(A28taxstdlife+$E837),((Input!$K$170+Input!$K$136)*$K$7)-SUM($K837:AO837),((Input!$K$170+Input!$K$136)*$K$7)/A28taxstdlife))</f>
        <v>0</v>
      </c>
      <c r="AQ837" s="161">
        <f>IF(A28taxstdlife="n/a","n/a",IF(AQ$3&gt;(A28taxstdlife+$E837),((Input!$K$170+Input!$K$136)*$K$7)-SUM($K837:AP837),((Input!$K$170+Input!$K$136)*$K$7)/A28taxstdlife))</f>
        <v>0</v>
      </c>
      <c r="AR837" s="161">
        <f>IF(A28taxstdlife="n/a","n/a",IF(AR$3&gt;(A28taxstdlife+$E837),((Input!$K$170+Input!$K$136)*$K$7)-SUM($K837:AQ837),((Input!$K$170+Input!$K$136)*$K$7)/A28taxstdlife))</f>
        <v>0</v>
      </c>
      <c r="AS837" s="161">
        <f>IF(A28taxstdlife="n/a","n/a",IF(AS$3&gt;(A28taxstdlife+$E837),((Input!$K$170+Input!$K$136)*$K$7)-SUM($K837:AR837),((Input!$K$170+Input!$K$136)*$K$7)/A28taxstdlife))</f>
        <v>0</v>
      </c>
      <c r="AT837" s="161">
        <f>IF(A28taxstdlife="n/a","n/a",IF(AT$3&gt;(A28taxstdlife+$E837),((Input!$K$170+Input!$K$136)*$K$7)-SUM($K837:AS837),((Input!$K$170+Input!$K$136)*$K$7)/A28taxstdlife))</f>
        <v>0</v>
      </c>
      <c r="AU837" s="161">
        <f>IF(A28taxstdlife="n/a","n/a",IF(AU$3&gt;(A28taxstdlife+$E837),((Input!$K$170+Input!$K$136)*$K$7)-SUM($K837:AT837),((Input!$K$170+Input!$K$136)*$K$7)/A28taxstdlife))</f>
        <v>0</v>
      </c>
      <c r="AV837" s="161">
        <f>IF(A28taxstdlife="n/a","n/a",IF(AV$3&gt;(A28taxstdlife+$E837),((Input!$K$170+Input!$K$136)*$K$7)-SUM($K837:AU837),((Input!$K$170+Input!$K$136)*$K$7)/A28taxstdlife))</f>
        <v>0</v>
      </c>
      <c r="AW837" s="161">
        <f>IF(A28taxstdlife="n/a","n/a",IF(AW$3&gt;(A28taxstdlife+$E837),((Input!$K$170+Input!$K$136)*$K$7)-SUM($K837:AV837),((Input!$K$170+Input!$K$136)*$K$7)/A28taxstdlife))</f>
        <v>0</v>
      </c>
      <c r="AX837" s="161">
        <f>IF(A28taxstdlife="n/a","n/a",IF(AX$3&gt;(A28taxstdlife+$E837),((Input!$K$170+Input!$K$136)*$K$7)-SUM($K837:AW837),((Input!$K$170+Input!$K$136)*$K$7)/A28taxstdlife))</f>
        <v>0</v>
      </c>
      <c r="AY837" s="161">
        <f>IF(A28taxstdlife="n/a","n/a",IF(AY$3&gt;(A28taxstdlife+$E837),((Input!$K$170+Input!$K$136)*$K$7)-SUM($K837:AX837),((Input!$K$170+Input!$K$136)*$K$7)/A28taxstdlife))</f>
        <v>0</v>
      </c>
      <c r="AZ837" s="161">
        <f>IF(A28taxstdlife="n/a","n/a",IF(AZ$3&gt;(A28taxstdlife+$E837),((Input!$K$170+Input!$K$136)*$K$7)-SUM($K837:AY837),((Input!$K$170+Input!$K$136)*$K$7)/A28taxstdlife))</f>
        <v>0</v>
      </c>
      <c r="BA837" s="161">
        <f>IF(A28taxstdlife="n/a","n/a",IF(BA$3&gt;(A28taxstdlife+$E837),((Input!$K$170+Input!$K$136)*$K$7)-SUM($K837:AZ837),((Input!$K$170+Input!$K$136)*$K$7)/A28taxstdlife))</f>
        <v>0</v>
      </c>
      <c r="BB837" s="161">
        <f>IF(A28taxstdlife="n/a","n/a",IF(BB$3&gt;(A28taxstdlife+$E837),((Input!$K$170+Input!$K$136)*$K$7)-SUM($K837:BA837),((Input!$K$170+Input!$K$136)*$K$7)/A28taxstdlife))</f>
        <v>0</v>
      </c>
      <c r="BC837" s="161">
        <f>IF(A28taxstdlife="n/a","n/a",IF(BC$3&gt;(A28taxstdlife+$E837),((Input!$K$170+Input!$K$136)*$K$7)-SUM($K837:BB837),((Input!$K$170+Input!$K$136)*$K$7)/A28taxstdlife))</f>
        <v>0</v>
      </c>
      <c r="BD837" s="161">
        <f>IF(A28taxstdlife="n/a","n/a",IF(BD$3&gt;(A28taxstdlife+$E837),((Input!$K$170+Input!$K$136)*$K$7)-SUM($K837:BC837),((Input!$K$170+Input!$K$136)*$K$7)/A28taxstdlife))</f>
        <v>0</v>
      </c>
      <c r="BE837" s="161">
        <f>IF(A28taxstdlife="n/a","n/a",IF(BE$3&gt;(A28taxstdlife+$E837),((Input!$K$170+Input!$K$136)*$K$7)-SUM($K837:BD837),((Input!$K$170+Input!$K$136)*$K$7)/A28taxstdlife))</f>
        <v>0</v>
      </c>
      <c r="BF837" s="161">
        <f>IF(A28taxstdlife="n/a","n/a",IF(BF$3&gt;(A28taxstdlife+$E837),((Input!$K$170+Input!$K$136)*$K$7)-SUM($K837:BE837),((Input!$K$170+Input!$K$136)*$K$7)/A28taxstdlife))</f>
        <v>0</v>
      </c>
      <c r="BG837" s="161">
        <f>IF(A28taxstdlife="n/a","n/a",IF(BG$3&gt;(A28taxstdlife+$E837),((Input!$K$170+Input!$K$136)*$K$7)-SUM($K837:BF837),((Input!$K$170+Input!$K$136)*$K$7)/A28taxstdlife))</f>
        <v>0</v>
      </c>
      <c r="BH837" s="161">
        <f>IF(A28taxstdlife="n/a","n/a",IF(BH$3&gt;(A28taxstdlife+$E837),((Input!$K$170+Input!$K$136)*$K$7)-SUM($K837:BG837),((Input!$K$170+Input!$K$136)*$K$7)/A28taxstdlife))</f>
        <v>0</v>
      </c>
      <c r="BI837" s="161">
        <f>IF(A28taxstdlife="n/a","n/a",IF(BI$3&gt;(A28taxstdlife+$E837),((Input!$K$170+Input!$K$136)*$K$7)-SUM($K837:BH837),((Input!$K$170+Input!$K$136)*$K$7)/A28taxstdlife))</f>
        <v>0</v>
      </c>
      <c r="BJ837" s="19"/>
      <c r="BK837" s="19"/>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s="5" customFormat="1" hidden="1" outlineLevel="2" x14ac:dyDescent="0.2">
      <c r="A838" s="19"/>
      <c r="B838" s="19"/>
      <c r="C838" s="35"/>
      <c r="D838" s="469"/>
      <c r="E838" s="281">
        <v>6</v>
      </c>
      <c r="F838" s="37"/>
      <c r="G838" s="305"/>
      <c r="H838" s="307"/>
      <c r="I838" s="307"/>
      <c r="J838" s="307"/>
      <c r="K838" s="307"/>
      <c r="L838" s="306"/>
      <c r="M838" s="161">
        <f>IF(A28taxstdlife="n/a","n/a",IF(M$3&gt;(A28taxstdlife+$E838),((Input!$L$170+Input!$L$136)*$L$7)-SUM($L838:L838),((Input!$L$170+Input!$L$136)*$L$7)/A28taxstdlife))</f>
        <v>0</v>
      </c>
      <c r="N838" s="161">
        <f>IF(A28taxstdlife="n/a","n/a",IF(N$3&gt;(A28taxstdlife+$E838),((Input!$L$170+Input!$L$136)*$L$7)-SUM($L838:M838),((Input!$L$170+Input!$L$136)*$L$7)/A28taxstdlife))</f>
        <v>0</v>
      </c>
      <c r="O838" s="161">
        <f>IF(A28taxstdlife="n/a","n/a",IF(O$3&gt;(A28taxstdlife+$E838),((Input!$L$170+Input!$L$136)*$L$7)-SUM($L838:N838),((Input!$L$170+Input!$L$136)*$L$7)/A28taxstdlife))</f>
        <v>0</v>
      </c>
      <c r="P838" s="161">
        <f>IF(A28taxstdlife="n/a","n/a",IF(P$3&gt;(A28taxstdlife+$E838),((Input!$L$170+Input!$L$136)*$L$7)-SUM($L838:O838),((Input!$L$170+Input!$L$136)*$L$7)/A28taxstdlife))</f>
        <v>0</v>
      </c>
      <c r="Q838" s="161">
        <f>IF(A28taxstdlife="n/a","n/a",IF(Q$3&gt;(A28taxstdlife+$E838),((Input!$L$170+Input!$L$136)*$L$7)-SUM($L838:P838),((Input!$L$170+Input!$L$136)*$L$7)/A28taxstdlife))</f>
        <v>0</v>
      </c>
      <c r="R838" s="161">
        <f>IF(A28taxstdlife="n/a","n/a",IF(R$3&gt;(A28taxstdlife+$E838),((Input!$L$170+Input!$L$136)*$L$7)-SUM($L838:Q838),((Input!$L$170+Input!$L$136)*$L$7)/A28taxstdlife))</f>
        <v>0</v>
      </c>
      <c r="S838" s="161">
        <f>IF(A28taxstdlife="n/a","n/a",IF(S$3&gt;(A28taxstdlife+$E838),((Input!$L$170+Input!$L$136)*$L$7)-SUM($L838:R838),((Input!$L$170+Input!$L$136)*$L$7)/A28taxstdlife))</f>
        <v>0</v>
      </c>
      <c r="T838" s="161">
        <f>IF(A28taxstdlife="n/a","n/a",IF(T$3&gt;(A28taxstdlife+$E838),((Input!$L$170+Input!$L$136)*$L$7)-SUM($L838:S838),((Input!$L$170+Input!$L$136)*$L$7)/A28taxstdlife))</f>
        <v>0</v>
      </c>
      <c r="U838" s="161">
        <f>IF(A28taxstdlife="n/a","n/a",IF(U$3&gt;(A28taxstdlife+$E838),((Input!$L$170+Input!$L$136)*$L$7)-SUM($L838:T838),((Input!$L$170+Input!$L$136)*$L$7)/A28taxstdlife))</f>
        <v>0</v>
      </c>
      <c r="V838" s="161">
        <f>IF(A28taxstdlife="n/a","n/a",IF(V$3&gt;(A28taxstdlife+$E838),((Input!$L$170+Input!$L$136)*$L$7)-SUM($L838:U838),((Input!$L$170+Input!$L$136)*$L$7)/A28taxstdlife))</f>
        <v>0</v>
      </c>
      <c r="W838" s="161">
        <f>IF(A28taxstdlife="n/a","n/a",IF(W$3&gt;(A28taxstdlife+$E838),((Input!$L$170+Input!$L$136)*$L$7)-SUM($L838:V838),((Input!$L$170+Input!$L$136)*$L$7)/A28taxstdlife))</f>
        <v>0</v>
      </c>
      <c r="X838" s="161">
        <f>IF(A28taxstdlife="n/a","n/a",IF(X$3&gt;(A28taxstdlife+$E838),((Input!$L$170+Input!$L$136)*$L$7)-SUM($L838:W838),((Input!$L$170+Input!$L$136)*$L$7)/A28taxstdlife))</f>
        <v>0</v>
      </c>
      <c r="Y838" s="161">
        <f>IF(A28taxstdlife="n/a","n/a",IF(Y$3&gt;(A28taxstdlife+$E838),((Input!$L$170+Input!$L$136)*$L$7)-SUM($L838:X838),((Input!$L$170+Input!$L$136)*$L$7)/A28taxstdlife))</f>
        <v>0</v>
      </c>
      <c r="Z838" s="161">
        <f>IF(A28taxstdlife="n/a","n/a",IF(Z$3&gt;(A28taxstdlife+$E838),((Input!$L$170+Input!$L$136)*$L$7)-SUM($L838:Y838),((Input!$L$170+Input!$L$136)*$L$7)/A28taxstdlife))</f>
        <v>0</v>
      </c>
      <c r="AA838" s="161">
        <f>IF(A28taxstdlife="n/a","n/a",IF(AA$3&gt;(A28taxstdlife+$E838),((Input!$L$170+Input!$L$136)*$L$7)-SUM($L838:Z838),((Input!$L$170+Input!$L$136)*$L$7)/A28taxstdlife))</f>
        <v>0</v>
      </c>
      <c r="AB838" s="161">
        <f>IF(A28taxstdlife="n/a","n/a",IF(AB$3&gt;(A28taxstdlife+$E838),((Input!$L$170+Input!$L$136)*$L$7)-SUM($L838:AA838),((Input!$L$170+Input!$L$136)*$L$7)/A28taxstdlife))</f>
        <v>0</v>
      </c>
      <c r="AC838" s="161">
        <f>IF(A28taxstdlife="n/a","n/a",IF(AC$3&gt;(A28taxstdlife+$E838),((Input!$L$170+Input!$L$136)*$L$7)-SUM($L838:AB838),((Input!$L$170+Input!$L$136)*$L$7)/A28taxstdlife))</f>
        <v>0</v>
      </c>
      <c r="AD838" s="161">
        <f>IF(A28taxstdlife="n/a","n/a",IF(AD$3&gt;(A28taxstdlife+$E838),((Input!$L$170+Input!$L$136)*$L$7)-SUM($L838:AC838),((Input!$L$170+Input!$L$136)*$L$7)/A28taxstdlife))</f>
        <v>0</v>
      </c>
      <c r="AE838" s="161">
        <f>IF(A28taxstdlife="n/a","n/a",IF(AE$3&gt;(A28taxstdlife+$E838),((Input!$L$170+Input!$L$136)*$L$7)-SUM($L838:AD838),((Input!$L$170+Input!$L$136)*$L$7)/A28taxstdlife))</f>
        <v>0</v>
      </c>
      <c r="AF838" s="161">
        <f>IF(A28taxstdlife="n/a","n/a",IF(AF$3&gt;(A28taxstdlife+$E838),((Input!$L$170+Input!$L$136)*$L$7)-SUM($L838:AE838),((Input!$L$170+Input!$L$136)*$L$7)/A28taxstdlife))</f>
        <v>0</v>
      </c>
      <c r="AG838" s="161">
        <f>IF(A28taxstdlife="n/a","n/a",IF(AG$3&gt;(A28taxstdlife+$E838),((Input!$L$170+Input!$L$136)*$L$7)-SUM($L838:AF838),((Input!$L$170+Input!$L$136)*$L$7)/A28taxstdlife))</f>
        <v>0</v>
      </c>
      <c r="AH838" s="161">
        <f>IF(A28taxstdlife="n/a","n/a",IF(AH$3&gt;(A28taxstdlife+$E838),((Input!$L$170+Input!$L$136)*$L$7)-SUM($L838:AG838),((Input!$L$170+Input!$L$136)*$L$7)/A28taxstdlife))</f>
        <v>0</v>
      </c>
      <c r="AI838" s="161">
        <f>IF(A28taxstdlife="n/a","n/a",IF(AI$3&gt;(A28taxstdlife+$E838),((Input!$L$170+Input!$L$136)*$L$7)-SUM($L838:AH838),((Input!$L$170+Input!$L$136)*$L$7)/A28taxstdlife))</f>
        <v>0</v>
      </c>
      <c r="AJ838" s="161">
        <f>IF(A28taxstdlife="n/a","n/a",IF(AJ$3&gt;(A28taxstdlife+$E838),((Input!$L$170+Input!$L$136)*$L$7)-SUM($L838:AI838),((Input!$L$170+Input!$L$136)*$L$7)/A28taxstdlife))</f>
        <v>0</v>
      </c>
      <c r="AK838" s="161">
        <f>IF(A28taxstdlife="n/a","n/a",IF(AK$3&gt;(A28taxstdlife+$E838),((Input!$L$170+Input!$L$136)*$L$7)-SUM($L838:AJ838),((Input!$L$170+Input!$L$136)*$L$7)/A28taxstdlife))</f>
        <v>0</v>
      </c>
      <c r="AL838" s="161">
        <f>IF(A28taxstdlife="n/a","n/a",IF(AL$3&gt;(A28taxstdlife+$E838),((Input!$L$170+Input!$L$136)*$L$7)-SUM($L838:AK838),((Input!$L$170+Input!$L$136)*$L$7)/A28taxstdlife))</f>
        <v>0</v>
      </c>
      <c r="AM838" s="161">
        <f>IF(A28taxstdlife="n/a","n/a",IF(AM$3&gt;(A28taxstdlife+$E838),((Input!$L$170+Input!$L$136)*$L$7)-SUM($L838:AL838),((Input!$L$170+Input!$L$136)*$L$7)/A28taxstdlife))</f>
        <v>0</v>
      </c>
      <c r="AN838" s="161">
        <f>IF(A28taxstdlife="n/a","n/a",IF(AN$3&gt;(A28taxstdlife+$E838),((Input!$L$170+Input!$L$136)*$L$7)-SUM($L838:AM838),((Input!$L$170+Input!$L$136)*$L$7)/A28taxstdlife))</f>
        <v>0</v>
      </c>
      <c r="AO838" s="161">
        <f>IF(A28taxstdlife="n/a","n/a",IF(AO$3&gt;(A28taxstdlife+$E838),((Input!$L$170+Input!$L$136)*$L$7)-SUM($L838:AN838),((Input!$L$170+Input!$L$136)*$L$7)/A28taxstdlife))</f>
        <v>0</v>
      </c>
      <c r="AP838" s="161">
        <f>IF(A28taxstdlife="n/a","n/a",IF(AP$3&gt;(A28taxstdlife+$E838),((Input!$L$170+Input!$L$136)*$L$7)-SUM($L838:AO838),((Input!$L$170+Input!$L$136)*$L$7)/A28taxstdlife))</f>
        <v>0</v>
      </c>
      <c r="AQ838" s="161">
        <f>IF(A28taxstdlife="n/a","n/a",IF(AQ$3&gt;(A28taxstdlife+$E838),((Input!$L$170+Input!$L$136)*$L$7)-SUM($L838:AP838),((Input!$L$170+Input!$L$136)*$L$7)/A28taxstdlife))</f>
        <v>0</v>
      </c>
      <c r="AR838" s="161">
        <f>IF(A28taxstdlife="n/a","n/a",IF(AR$3&gt;(A28taxstdlife+$E838),((Input!$L$170+Input!$L$136)*$L$7)-SUM($L838:AQ838),((Input!$L$170+Input!$L$136)*$L$7)/A28taxstdlife))</f>
        <v>0</v>
      </c>
      <c r="AS838" s="161">
        <f>IF(A28taxstdlife="n/a","n/a",IF(AS$3&gt;(A28taxstdlife+$E838),((Input!$L$170+Input!$L$136)*$L$7)-SUM($L838:AR838),((Input!$L$170+Input!$L$136)*$L$7)/A28taxstdlife))</f>
        <v>0</v>
      </c>
      <c r="AT838" s="161">
        <f>IF(A28taxstdlife="n/a","n/a",IF(AT$3&gt;(A28taxstdlife+$E838),((Input!$L$170+Input!$L$136)*$L$7)-SUM($L838:AS838),((Input!$L$170+Input!$L$136)*$L$7)/A28taxstdlife))</f>
        <v>0</v>
      </c>
      <c r="AU838" s="161">
        <f>IF(A28taxstdlife="n/a","n/a",IF(AU$3&gt;(A28taxstdlife+$E838),((Input!$L$170+Input!$L$136)*$L$7)-SUM($L838:AT838),((Input!$L$170+Input!$L$136)*$L$7)/A28taxstdlife))</f>
        <v>0</v>
      </c>
      <c r="AV838" s="161">
        <f>IF(A28taxstdlife="n/a","n/a",IF(AV$3&gt;(A28taxstdlife+$E838),((Input!$L$170+Input!$L$136)*$L$7)-SUM($L838:AU838),((Input!$L$170+Input!$L$136)*$L$7)/A28taxstdlife))</f>
        <v>0</v>
      </c>
      <c r="AW838" s="161">
        <f>IF(A28taxstdlife="n/a","n/a",IF(AW$3&gt;(A28taxstdlife+$E838),((Input!$L$170+Input!$L$136)*$L$7)-SUM($L838:AV838),((Input!$L$170+Input!$L$136)*$L$7)/A28taxstdlife))</f>
        <v>0</v>
      </c>
      <c r="AX838" s="161">
        <f>IF(A28taxstdlife="n/a","n/a",IF(AX$3&gt;(A28taxstdlife+$E838),((Input!$L$170+Input!$L$136)*$L$7)-SUM($L838:AW838),((Input!$L$170+Input!$L$136)*$L$7)/A28taxstdlife))</f>
        <v>0</v>
      </c>
      <c r="AY838" s="161">
        <f>IF(A28taxstdlife="n/a","n/a",IF(AY$3&gt;(A28taxstdlife+$E838),((Input!$L$170+Input!$L$136)*$L$7)-SUM($L838:AX838),((Input!$L$170+Input!$L$136)*$L$7)/A28taxstdlife))</f>
        <v>0</v>
      </c>
      <c r="AZ838" s="161">
        <f>IF(A28taxstdlife="n/a","n/a",IF(AZ$3&gt;(A28taxstdlife+$E838),((Input!$L$170+Input!$L$136)*$L$7)-SUM($L838:AY838),((Input!$L$170+Input!$L$136)*$L$7)/A28taxstdlife))</f>
        <v>0</v>
      </c>
      <c r="BA838" s="161">
        <f>IF(A28taxstdlife="n/a","n/a",IF(BA$3&gt;(A28taxstdlife+$E838),((Input!$L$170+Input!$L$136)*$L$7)-SUM($L838:AZ838),((Input!$L$170+Input!$L$136)*$L$7)/A28taxstdlife))</f>
        <v>0</v>
      </c>
      <c r="BB838" s="161">
        <f>IF(A28taxstdlife="n/a","n/a",IF(BB$3&gt;(A28taxstdlife+$E838),((Input!$L$170+Input!$L$136)*$L$7)-SUM($L838:BA838),((Input!$L$170+Input!$L$136)*$L$7)/A28taxstdlife))</f>
        <v>0</v>
      </c>
      <c r="BC838" s="161">
        <f>IF(A28taxstdlife="n/a","n/a",IF(BC$3&gt;(A28taxstdlife+$E838),((Input!$L$170+Input!$L$136)*$L$7)-SUM($L838:BB838),((Input!$L$170+Input!$L$136)*$L$7)/A28taxstdlife))</f>
        <v>0</v>
      </c>
      <c r="BD838" s="161">
        <f>IF(A28taxstdlife="n/a","n/a",IF(BD$3&gt;(A28taxstdlife+$E838),((Input!$L$170+Input!$L$136)*$L$7)-SUM($L838:BC838),((Input!$L$170+Input!$L$136)*$L$7)/A28taxstdlife))</f>
        <v>0</v>
      </c>
      <c r="BE838" s="161">
        <f>IF(A28taxstdlife="n/a","n/a",IF(BE$3&gt;(A28taxstdlife+$E838),((Input!$L$170+Input!$L$136)*$L$7)-SUM($L838:BD838),((Input!$L$170+Input!$L$136)*$L$7)/A28taxstdlife))</f>
        <v>0</v>
      </c>
      <c r="BF838" s="161">
        <f>IF(A28taxstdlife="n/a","n/a",IF(BF$3&gt;(A28taxstdlife+$E838),((Input!$L$170+Input!$L$136)*$L$7)-SUM($L838:BE838),((Input!$L$170+Input!$L$136)*$L$7)/A28taxstdlife))</f>
        <v>0</v>
      </c>
      <c r="BG838" s="161">
        <f>IF(A28taxstdlife="n/a","n/a",IF(BG$3&gt;(A28taxstdlife+$E838),((Input!$L$170+Input!$L$136)*$L$7)-SUM($L838:BF838),((Input!$L$170+Input!$L$136)*$L$7)/A28taxstdlife))</f>
        <v>0</v>
      </c>
      <c r="BH838" s="161">
        <f>IF(A28taxstdlife="n/a","n/a",IF(BH$3&gt;(A28taxstdlife+$E838),((Input!$L$170+Input!$L$136)*$L$7)-SUM($L838:BG838),((Input!$L$170+Input!$L$136)*$L$7)/A28taxstdlife))</f>
        <v>0</v>
      </c>
      <c r="BI838" s="161">
        <f>IF(A28taxstdlife="n/a","n/a",IF(BI$3&gt;(A28taxstdlife+$E838),((Input!$L$170+Input!$L$136)*$L$7)-SUM($L838:BH838),((Input!$L$170+Input!$L$136)*$L$7)/A28taxstdlife))</f>
        <v>0</v>
      </c>
      <c r="BJ838" s="19"/>
      <c r="BK838" s="19"/>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s="5" customFormat="1" hidden="1" outlineLevel="2" x14ac:dyDescent="0.2">
      <c r="A839" s="19"/>
      <c r="B839" s="19"/>
      <c r="C839" s="35"/>
      <c r="D839" s="469"/>
      <c r="E839" s="281">
        <v>7</v>
      </c>
      <c r="F839" s="37"/>
      <c r="G839" s="305"/>
      <c r="H839" s="307"/>
      <c r="I839" s="307"/>
      <c r="J839" s="307"/>
      <c r="K839" s="307"/>
      <c r="L839" s="307"/>
      <c r="M839" s="306"/>
      <c r="N839" s="161">
        <f>IF(A28taxstdlife="n/a","n/a",IF(N$3&gt;(A28taxstdlife+$E839),((Input!$M$170+Input!$M$136)*$M$7)-SUM($M839:M839),((Input!$M$170+Input!$M$136)*$M$7)/A28taxstdlife))</f>
        <v>0</v>
      </c>
      <c r="O839" s="161">
        <f>IF(A28taxstdlife="n/a","n/a",IF(O$3&gt;(A28taxstdlife+$E839),((Input!$M$170+Input!$M$136)*$M$7)-SUM($M839:N839),((Input!$M$170+Input!$M$136)*$M$7)/A28taxstdlife))</f>
        <v>0</v>
      </c>
      <c r="P839" s="161">
        <f>IF(A28taxstdlife="n/a","n/a",IF(P$3&gt;(A28taxstdlife+$E839),((Input!$M$170+Input!$M$136)*$M$7)-SUM($M839:O839),((Input!$M$170+Input!$M$136)*$M$7)/A28taxstdlife))</f>
        <v>0</v>
      </c>
      <c r="Q839" s="161">
        <f>IF(A28taxstdlife="n/a","n/a",IF(Q$3&gt;(A28taxstdlife+$E839),((Input!$M$170+Input!$M$136)*$M$7)-SUM($M839:P839),((Input!$M$170+Input!$M$136)*$M$7)/A28taxstdlife))</f>
        <v>0</v>
      </c>
      <c r="R839" s="161">
        <f>IF(A28taxstdlife="n/a","n/a",IF(R$3&gt;(A28taxstdlife+$E839),((Input!$M$170+Input!$M$136)*$M$7)-SUM($M839:Q839),((Input!$M$170+Input!$M$136)*$M$7)/A28taxstdlife))</f>
        <v>0</v>
      </c>
      <c r="S839" s="161">
        <f>IF(A28taxstdlife="n/a","n/a",IF(S$3&gt;(A28taxstdlife+$E839),((Input!$M$170+Input!$M$136)*$M$7)-SUM($M839:R839),((Input!$M$170+Input!$M$136)*$M$7)/A28taxstdlife))</f>
        <v>0</v>
      </c>
      <c r="T839" s="161">
        <f>IF(A28taxstdlife="n/a","n/a",IF(T$3&gt;(A28taxstdlife+$E839),((Input!$M$170+Input!$M$136)*$M$7)-SUM($M839:S839),((Input!$M$170+Input!$M$136)*$M$7)/A28taxstdlife))</f>
        <v>0</v>
      </c>
      <c r="U839" s="161">
        <f>IF(A28taxstdlife="n/a","n/a",IF(U$3&gt;(A28taxstdlife+$E839),((Input!$M$170+Input!$M$136)*$M$7)-SUM($M839:T839),((Input!$M$170+Input!$M$136)*$M$7)/A28taxstdlife))</f>
        <v>0</v>
      </c>
      <c r="V839" s="161">
        <f>IF(A28taxstdlife="n/a","n/a",IF(V$3&gt;(A28taxstdlife+$E839),((Input!$M$170+Input!$M$136)*$M$7)-SUM($M839:U839),((Input!$M$170+Input!$M$136)*$M$7)/A28taxstdlife))</f>
        <v>0</v>
      </c>
      <c r="W839" s="161">
        <f>IF(A28taxstdlife="n/a","n/a",IF(W$3&gt;(A28taxstdlife+$E839),((Input!$M$170+Input!$M$136)*$M$7)-SUM($M839:V839),((Input!$M$170+Input!$M$136)*$M$7)/A28taxstdlife))</f>
        <v>0</v>
      </c>
      <c r="X839" s="161">
        <f>IF(A28taxstdlife="n/a","n/a",IF(X$3&gt;(A28taxstdlife+$E839),((Input!$M$170+Input!$M$136)*$M$7)-SUM($M839:W839),((Input!$M$170+Input!$M$136)*$M$7)/A28taxstdlife))</f>
        <v>0</v>
      </c>
      <c r="Y839" s="161">
        <f>IF(A28taxstdlife="n/a","n/a",IF(Y$3&gt;(A28taxstdlife+$E839),((Input!$M$170+Input!$M$136)*$M$7)-SUM($M839:X839),((Input!$M$170+Input!$M$136)*$M$7)/A28taxstdlife))</f>
        <v>0</v>
      </c>
      <c r="Z839" s="161">
        <f>IF(A28taxstdlife="n/a","n/a",IF(Z$3&gt;(A28taxstdlife+$E839),((Input!$M$170+Input!$M$136)*$M$7)-SUM($M839:Y839),((Input!$M$170+Input!$M$136)*$M$7)/A28taxstdlife))</f>
        <v>0</v>
      </c>
      <c r="AA839" s="161">
        <f>IF(A28taxstdlife="n/a","n/a",IF(AA$3&gt;(A28taxstdlife+$E839),((Input!$M$170+Input!$M$136)*$M$7)-SUM($M839:Z839),((Input!$M$170+Input!$M$136)*$M$7)/A28taxstdlife))</f>
        <v>0</v>
      </c>
      <c r="AB839" s="161">
        <f>IF(A28taxstdlife="n/a","n/a",IF(AB$3&gt;(A28taxstdlife+$E839),((Input!$M$170+Input!$M$136)*$M$7)-SUM($M839:AA839),((Input!$M$170+Input!$M$136)*$M$7)/A28taxstdlife))</f>
        <v>0</v>
      </c>
      <c r="AC839" s="161">
        <f>IF(A28taxstdlife="n/a","n/a",IF(AC$3&gt;(A28taxstdlife+$E839),((Input!$M$170+Input!$M$136)*$M$7)-SUM($M839:AB839),((Input!$M$170+Input!$M$136)*$M$7)/A28taxstdlife))</f>
        <v>0</v>
      </c>
      <c r="AD839" s="161">
        <f>IF(A28taxstdlife="n/a","n/a",IF(AD$3&gt;(A28taxstdlife+$E839),((Input!$M$170+Input!$M$136)*$M$7)-SUM($M839:AC839),((Input!$M$170+Input!$M$136)*$M$7)/A28taxstdlife))</f>
        <v>0</v>
      </c>
      <c r="AE839" s="161">
        <f>IF(A28taxstdlife="n/a","n/a",IF(AE$3&gt;(A28taxstdlife+$E839),((Input!$M$170+Input!$M$136)*$M$7)-SUM($M839:AD839),((Input!$M$170+Input!$M$136)*$M$7)/A28taxstdlife))</f>
        <v>0</v>
      </c>
      <c r="AF839" s="161">
        <f>IF(A28taxstdlife="n/a","n/a",IF(AF$3&gt;(A28taxstdlife+$E839),((Input!$M$170+Input!$M$136)*$M$7)-SUM($M839:AE839),((Input!$M$170+Input!$M$136)*$M$7)/A28taxstdlife))</f>
        <v>0</v>
      </c>
      <c r="AG839" s="161">
        <f>IF(A28taxstdlife="n/a","n/a",IF(AG$3&gt;(A28taxstdlife+$E839),((Input!$M$170+Input!$M$136)*$M$7)-SUM($M839:AF839),((Input!$M$170+Input!$M$136)*$M$7)/A28taxstdlife))</f>
        <v>0</v>
      </c>
      <c r="AH839" s="161">
        <f>IF(A28taxstdlife="n/a","n/a",IF(AH$3&gt;(A28taxstdlife+$E839),((Input!$M$170+Input!$M$136)*$M$7)-SUM($M839:AG839),((Input!$M$170+Input!$M$136)*$M$7)/A28taxstdlife))</f>
        <v>0</v>
      </c>
      <c r="AI839" s="161">
        <f>IF(A28taxstdlife="n/a","n/a",IF(AI$3&gt;(A28taxstdlife+$E839),((Input!$M$170+Input!$M$136)*$M$7)-SUM($M839:AH839),((Input!$M$170+Input!$M$136)*$M$7)/A28taxstdlife))</f>
        <v>0</v>
      </c>
      <c r="AJ839" s="161">
        <f>IF(A28taxstdlife="n/a","n/a",IF(AJ$3&gt;(A28taxstdlife+$E839),((Input!$M$170+Input!$M$136)*$M$7)-SUM($M839:AI839),((Input!$M$170+Input!$M$136)*$M$7)/A28taxstdlife))</f>
        <v>0</v>
      </c>
      <c r="AK839" s="161">
        <f>IF(A28taxstdlife="n/a","n/a",IF(AK$3&gt;(A28taxstdlife+$E839),((Input!$M$170+Input!$M$136)*$M$7)-SUM($M839:AJ839),((Input!$M$170+Input!$M$136)*$M$7)/A28taxstdlife))</f>
        <v>0</v>
      </c>
      <c r="AL839" s="161">
        <f>IF(A28taxstdlife="n/a","n/a",IF(AL$3&gt;(A28taxstdlife+$E839),((Input!$M$170+Input!$M$136)*$M$7)-SUM($M839:AK839),((Input!$M$170+Input!$M$136)*$M$7)/A28taxstdlife))</f>
        <v>0</v>
      </c>
      <c r="AM839" s="161">
        <f>IF(A28taxstdlife="n/a","n/a",IF(AM$3&gt;(A28taxstdlife+$E839),((Input!$M$170+Input!$M$136)*$M$7)-SUM($M839:AL839),((Input!$M$170+Input!$M$136)*$M$7)/A28taxstdlife))</f>
        <v>0</v>
      </c>
      <c r="AN839" s="161">
        <f>IF(A28taxstdlife="n/a","n/a",IF(AN$3&gt;(A28taxstdlife+$E839),((Input!$M$170+Input!$M$136)*$M$7)-SUM($M839:AM839),((Input!$M$170+Input!$M$136)*$M$7)/A28taxstdlife))</f>
        <v>0</v>
      </c>
      <c r="AO839" s="161">
        <f>IF(A28taxstdlife="n/a","n/a",IF(AO$3&gt;(A28taxstdlife+$E839),((Input!$M$170+Input!$M$136)*$M$7)-SUM($M839:AN839),((Input!$M$170+Input!$M$136)*$M$7)/A28taxstdlife))</f>
        <v>0</v>
      </c>
      <c r="AP839" s="161">
        <f>IF(A28taxstdlife="n/a","n/a",IF(AP$3&gt;(A28taxstdlife+$E839),((Input!$M$170+Input!$M$136)*$M$7)-SUM($M839:AO839),((Input!$M$170+Input!$M$136)*$M$7)/A28taxstdlife))</f>
        <v>0</v>
      </c>
      <c r="AQ839" s="161">
        <f>IF(A28taxstdlife="n/a","n/a",IF(AQ$3&gt;(A28taxstdlife+$E839),((Input!$M$170+Input!$M$136)*$M$7)-SUM($M839:AP839),((Input!$M$170+Input!$M$136)*$M$7)/A28taxstdlife))</f>
        <v>0</v>
      </c>
      <c r="AR839" s="161">
        <f>IF(A28taxstdlife="n/a","n/a",IF(AR$3&gt;(A28taxstdlife+$E839),((Input!$M$170+Input!$M$136)*$M$7)-SUM($M839:AQ839),((Input!$M$170+Input!$M$136)*$M$7)/A28taxstdlife))</f>
        <v>0</v>
      </c>
      <c r="AS839" s="161">
        <f>IF(A28taxstdlife="n/a","n/a",IF(AS$3&gt;(A28taxstdlife+$E839),((Input!$M$170+Input!$M$136)*$M$7)-SUM($M839:AR839),((Input!$M$170+Input!$M$136)*$M$7)/A28taxstdlife))</f>
        <v>0</v>
      </c>
      <c r="AT839" s="161">
        <f>IF(A28taxstdlife="n/a","n/a",IF(AT$3&gt;(A28taxstdlife+$E839),((Input!$M$170+Input!$M$136)*$M$7)-SUM($M839:AS839),((Input!$M$170+Input!$M$136)*$M$7)/A28taxstdlife))</f>
        <v>0</v>
      </c>
      <c r="AU839" s="161">
        <f>IF(A28taxstdlife="n/a","n/a",IF(AU$3&gt;(A28taxstdlife+$E839),((Input!$M$170+Input!$M$136)*$M$7)-SUM($M839:AT839),((Input!$M$170+Input!$M$136)*$M$7)/A28taxstdlife))</f>
        <v>0</v>
      </c>
      <c r="AV839" s="161">
        <f>IF(A28taxstdlife="n/a","n/a",IF(AV$3&gt;(A28taxstdlife+$E839),((Input!$M$170+Input!$M$136)*$M$7)-SUM($M839:AU839),((Input!$M$170+Input!$M$136)*$M$7)/A28taxstdlife))</f>
        <v>0</v>
      </c>
      <c r="AW839" s="161">
        <f>IF(A28taxstdlife="n/a","n/a",IF(AW$3&gt;(A28taxstdlife+$E839),((Input!$M$170+Input!$M$136)*$M$7)-SUM($M839:AV839),((Input!$M$170+Input!$M$136)*$M$7)/A28taxstdlife))</f>
        <v>0</v>
      </c>
      <c r="AX839" s="161">
        <f>IF(A28taxstdlife="n/a","n/a",IF(AX$3&gt;(A28taxstdlife+$E839),((Input!$M$170+Input!$M$136)*$M$7)-SUM($M839:AW839),((Input!$M$170+Input!$M$136)*$M$7)/A28taxstdlife))</f>
        <v>0</v>
      </c>
      <c r="AY839" s="161">
        <f>IF(A28taxstdlife="n/a","n/a",IF(AY$3&gt;(A28taxstdlife+$E839),((Input!$M$170+Input!$M$136)*$M$7)-SUM($M839:AX839),((Input!$M$170+Input!$M$136)*$M$7)/A28taxstdlife))</f>
        <v>0</v>
      </c>
      <c r="AZ839" s="161">
        <f>IF(A28taxstdlife="n/a","n/a",IF(AZ$3&gt;(A28taxstdlife+$E839),((Input!$M$170+Input!$M$136)*$M$7)-SUM($M839:AY839),((Input!$M$170+Input!$M$136)*$M$7)/A28taxstdlife))</f>
        <v>0</v>
      </c>
      <c r="BA839" s="161">
        <f>IF(A28taxstdlife="n/a","n/a",IF(BA$3&gt;(A28taxstdlife+$E839),((Input!$M$170+Input!$M$136)*$M$7)-SUM($M839:AZ839),((Input!$M$170+Input!$M$136)*$M$7)/A28taxstdlife))</f>
        <v>0</v>
      </c>
      <c r="BB839" s="161">
        <f>IF(A28taxstdlife="n/a","n/a",IF(BB$3&gt;(A28taxstdlife+$E839),((Input!$M$170+Input!$M$136)*$M$7)-SUM($M839:BA839),((Input!$M$170+Input!$M$136)*$M$7)/A28taxstdlife))</f>
        <v>0</v>
      </c>
      <c r="BC839" s="161">
        <f>IF(A28taxstdlife="n/a","n/a",IF(BC$3&gt;(A28taxstdlife+$E839),((Input!$M$170+Input!$M$136)*$M$7)-SUM($M839:BB839),((Input!$M$170+Input!$M$136)*$M$7)/A28taxstdlife))</f>
        <v>0</v>
      </c>
      <c r="BD839" s="161">
        <f>IF(A28taxstdlife="n/a","n/a",IF(BD$3&gt;(A28taxstdlife+$E839),((Input!$M$170+Input!$M$136)*$M$7)-SUM($M839:BC839),((Input!$M$170+Input!$M$136)*$M$7)/A28taxstdlife))</f>
        <v>0</v>
      </c>
      <c r="BE839" s="161">
        <f>IF(A28taxstdlife="n/a","n/a",IF(BE$3&gt;(A28taxstdlife+$E839),((Input!$M$170+Input!$M$136)*$M$7)-SUM($M839:BD839),((Input!$M$170+Input!$M$136)*$M$7)/A28taxstdlife))</f>
        <v>0</v>
      </c>
      <c r="BF839" s="161">
        <f>IF(A28taxstdlife="n/a","n/a",IF(BF$3&gt;(A28taxstdlife+$E839),((Input!$M$170+Input!$M$136)*$M$7)-SUM($M839:BE839),((Input!$M$170+Input!$M$136)*$M$7)/A28taxstdlife))</f>
        <v>0</v>
      </c>
      <c r="BG839" s="161">
        <f>IF(A28taxstdlife="n/a","n/a",IF(BG$3&gt;(A28taxstdlife+$E839),((Input!$M$170+Input!$M$136)*$M$7)-SUM($M839:BF839),((Input!$M$170+Input!$M$136)*$M$7)/A28taxstdlife))</f>
        <v>0</v>
      </c>
      <c r="BH839" s="161">
        <f>IF(A28taxstdlife="n/a","n/a",IF(BH$3&gt;(A28taxstdlife+$E839),((Input!$M$170+Input!$M$136)*$M$7)-SUM($M839:BG839),((Input!$M$170+Input!$M$136)*$M$7)/A28taxstdlife))</f>
        <v>0</v>
      </c>
      <c r="BI839" s="161">
        <f>IF(A28taxstdlife="n/a","n/a",IF(BI$3&gt;(A28taxstdlife+$E839),((Input!$M$170+Input!$M$136)*$M$7)-SUM($M839:BH839),((Input!$M$170+Input!$M$136)*$M$7)/A28taxstdlife))</f>
        <v>0</v>
      </c>
      <c r="BJ839" s="19"/>
      <c r="BK839" s="1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s="5" customFormat="1" hidden="1" outlineLevel="2" x14ac:dyDescent="0.2">
      <c r="A840" s="19"/>
      <c r="B840" s="19"/>
      <c r="C840" s="35"/>
      <c r="D840" s="469"/>
      <c r="E840" s="281">
        <v>8</v>
      </c>
      <c r="F840" s="37"/>
      <c r="G840" s="305"/>
      <c r="H840" s="307"/>
      <c r="I840" s="307"/>
      <c r="J840" s="307"/>
      <c r="K840" s="307"/>
      <c r="L840" s="307"/>
      <c r="M840" s="307"/>
      <c r="N840" s="306"/>
      <c r="O840" s="161">
        <f>IF(A28taxstdlife="n/a","n/a",IF(O$3&gt;(A28taxstdlife+$E840),((Input!$N$170+Input!$N$136)*$N$7)-SUM($N840:N840),((Input!$N$170+Input!$N$136)*$N$7)/A28taxstdlife))</f>
        <v>0</v>
      </c>
      <c r="P840" s="161">
        <f>IF(A28taxstdlife="n/a","n/a",IF(P$3&gt;(A28taxstdlife+$E840),((Input!$N$170+Input!$N$136)*$N$7)-SUM($N840:O840),((Input!$N$170+Input!$N$136)*$N$7)/A28taxstdlife))</f>
        <v>0</v>
      </c>
      <c r="Q840" s="161">
        <f>IF(A28taxstdlife="n/a","n/a",IF(Q$3&gt;(A28taxstdlife+$E840),((Input!$N$170+Input!$N$136)*$N$7)-SUM($N840:P840),((Input!$N$170+Input!$N$136)*$N$7)/A28taxstdlife))</f>
        <v>0</v>
      </c>
      <c r="R840" s="161">
        <f>IF(A28taxstdlife="n/a","n/a",IF(R$3&gt;(A28taxstdlife+$E840),((Input!$N$170+Input!$N$136)*$N$7)-SUM($N840:Q840),((Input!$N$170+Input!$N$136)*$N$7)/A28taxstdlife))</f>
        <v>0</v>
      </c>
      <c r="S840" s="161">
        <f>IF(A28taxstdlife="n/a","n/a",IF(S$3&gt;(A28taxstdlife+$E840),((Input!$N$170+Input!$N$136)*$N$7)-SUM($N840:R840),((Input!$N$170+Input!$N$136)*$N$7)/A28taxstdlife))</f>
        <v>0</v>
      </c>
      <c r="T840" s="161">
        <f>IF(A28taxstdlife="n/a","n/a",IF(T$3&gt;(A28taxstdlife+$E840),((Input!$N$170+Input!$N$136)*$N$7)-SUM($N840:S840),((Input!$N$170+Input!$N$136)*$N$7)/A28taxstdlife))</f>
        <v>0</v>
      </c>
      <c r="U840" s="161">
        <f>IF(A28taxstdlife="n/a","n/a",IF(U$3&gt;(A28taxstdlife+$E840),((Input!$N$170+Input!$N$136)*$N$7)-SUM($N840:T840),((Input!$N$170+Input!$N$136)*$N$7)/A28taxstdlife))</f>
        <v>0</v>
      </c>
      <c r="V840" s="161">
        <f>IF(A28taxstdlife="n/a","n/a",IF(V$3&gt;(A28taxstdlife+$E840),((Input!$N$170+Input!$N$136)*$N$7)-SUM($N840:U840),((Input!$N$170+Input!$N$136)*$N$7)/A28taxstdlife))</f>
        <v>0</v>
      </c>
      <c r="W840" s="161">
        <f>IF(A28taxstdlife="n/a","n/a",IF(W$3&gt;(A28taxstdlife+$E840),((Input!$N$170+Input!$N$136)*$N$7)-SUM($N840:V840),((Input!$N$170+Input!$N$136)*$N$7)/A28taxstdlife))</f>
        <v>0</v>
      </c>
      <c r="X840" s="161">
        <f>IF(A28taxstdlife="n/a","n/a",IF(X$3&gt;(A28taxstdlife+$E840),((Input!$N$170+Input!$N$136)*$N$7)-SUM($N840:W840),((Input!$N$170+Input!$N$136)*$N$7)/A28taxstdlife))</f>
        <v>0</v>
      </c>
      <c r="Y840" s="161">
        <f>IF(A28taxstdlife="n/a","n/a",IF(Y$3&gt;(A28taxstdlife+$E840),((Input!$N$170+Input!$N$136)*$N$7)-SUM($N840:X840),((Input!$N$170+Input!$N$136)*$N$7)/A28taxstdlife))</f>
        <v>0</v>
      </c>
      <c r="Z840" s="161">
        <f>IF(A28taxstdlife="n/a","n/a",IF(Z$3&gt;(A28taxstdlife+$E840),((Input!$N$170+Input!$N$136)*$N$7)-SUM($N840:Y840),((Input!$N$170+Input!$N$136)*$N$7)/A28taxstdlife))</f>
        <v>0</v>
      </c>
      <c r="AA840" s="161">
        <f>IF(A28taxstdlife="n/a","n/a",IF(AA$3&gt;(A28taxstdlife+$E840),((Input!$N$170+Input!$N$136)*$N$7)-SUM($N840:Z840),((Input!$N$170+Input!$N$136)*$N$7)/A28taxstdlife))</f>
        <v>0</v>
      </c>
      <c r="AB840" s="161">
        <f>IF(A28taxstdlife="n/a","n/a",IF(AB$3&gt;(A28taxstdlife+$E840),((Input!$N$170+Input!$N$136)*$N$7)-SUM($N840:AA840),((Input!$N$170+Input!$N$136)*$N$7)/A28taxstdlife))</f>
        <v>0</v>
      </c>
      <c r="AC840" s="161">
        <f>IF(A28taxstdlife="n/a","n/a",IF(AC$3&gt;(A28taxstdlife+$E840),((Input!$N$170+Input!$N$136)*$N$7)-SUM($N840:AB840),((Input!$N$170+Input!$N$136)*$N$7)/A28taxstdlife))</f>
        <v>0</v>
      </c>
      <c r="AD840" s="161">
        <f>IF(A28taxstdlife="n/a","n/a",IF(AD$3&gt;(A28taxstdlife+$E840),((Input!$N$170+Input!$N$136)*$N$7)-SUM($N840:AC840),((Input!$N$170+Input!$N$136)*$N$7)/A28taxstdlife))</f>
        <v>0</v>
      </c>
      <c r="AE840" s="161">
        <f>IF(A28taxstdlife="n/a","n/a",IF(AE$3&gt;(A28taxstdlife+$E840),((Input!$N$170+Input!$N$136)*$N$7)-SUM($N840:AD840),((Input!$N$170+Input!$N$136)*$N$7)/A28taxstdlife))</f>
        <v>0</v>
      </c>
      <c r="AF840" s="161">
        <f>IF(A28taxstdlife="n/a","n/a",IF(AF$3&gt;(A28taxstdlife+$E840),((Input!$N$170+Input!$N$136)*$N$7)-SUM($N840:AE840),((Input!$N$170+Input!$N$136)*$N$7)/A28taxstdlife))</f>
        <v>0</v>
      </c>
      <c r="AG840" s="161">
        <f>IF(A28taxstdlife="n/a","n/a",IF(AG$3&gt;(A28taxstdlife+$E840),((Input!$N$170+Input!$N$136)*$N$7)-SUM($N840:AF840),((Input!$N$170+Input!$N$136)*$N$7)/A28taxstdlife))</f>
        <v>0</v>
      </c>
      <c r="AH840" s="161">
        <f>IF(A28taxstdlife="n/a","n/a",IF(AH$3&gt;(A28taxstdlife+$E840),((Input!$N$170+Input!$N$136)*$N$7)-SUM($N840:AG840),((Input!$N$170+Input!$N$136)*$N$7)/A28taxstdlife))</f>
        <v>0</v>
      </c>
      <c r="AI840" s="161">
        <f>IF(A28taxstdlife="n/a","n/a",IF(AI$3&gt;(A28taxstdlife+$E840),((Input!$N$170+Input!$N$136)*$N$7)-SUM($N840:AH840),((Input!$N$170+Input!$N$136)*$N$7)/A28taxstdlife))</f>
        <v>0</v>
      </c>
      <c r="AJ840" s="161">
        <f>IF(A28taxstdlife="n/a","n/a",IF(AJ$3&gt;(A28taxstdlife+$E840),((Input!$N$170+Input!$N$136)*$N$7)-SUM($N840:AI840),((Input!$N$170+Input!$N$136)*$N$7)/A28taxstdlife))</f>
        <v>0</v>
      </c>
      <c r="AK840" s="161">
        <f>IF(A28taxstdlife="n/a","n/a",IF(AK$3&gt;(A28taxstdlife+$E840),((Input!$N$170+Input!$N$136)*$N$7)-SUM($N840:AJ840),((Input!$N$170+Input!$N$136)*$N$7)/A28taxstdlife))</f>
        <v>0</v>
      </c>
      <c r="AL840" s="161">
        <f>IF(A28taxstdlife="n/a","n/a",IF(AL$3&gt;(A28taxstdlife+$E840),((Input!$N$170+Input!$N$136)*$N$7)-SUM($N840:AK840),((Input!$N$170+Input!$N$136)*$N$7)/A28taxstdlife))</f>
        <v>0</v>
      </c>
      <c r="AM840" s="161">
        <f>IF(A28taxstdlife="n/a","n/a",IF(AM$3&gt;(A28taxstdlife+$E840),((Input!$N$170+Input!$N$136)*$N$7)-SUM($N840:AL840),((Input!$N$170+Input!$N$136)*$N$7)/A28taxstdlife))</f>
        <v>0</v>
      </c>
      <c r="AN840" s="161">
        <f>IF(A28taxstdlife="n/a","n/a",IF(AN$3&gt;(A28taxstdlife+$E840),((Input!$N$170+Input!$N$136)*$N$7)-SUM($N840:AM840),((Input!$N$170+Input!$N$136)*$N$7)/A28taxstdlife))</f>
        <v>0</v>
      </c>
      <c r="AO840" s="161">
        <f>IF(A28taxstdlife="n/a","n/a",IF(AO$3&gt;(A28taxstdlife+$E840),((Input!$N$170+Input!$N$136)*$N$7)-SUM($N840:AN840),((Input!$N$170+Input!$N$136)*$N$7)/A28taxstdlife))</f>
        <v>0</v>
      </c>
      <c r="AP840" s="161">
        <f>IF(A28taxstdlife="n/a","n/a",IF(AP$3&gt;(A28taxstdlife+$E840),((Input!$N$170+Input!$N$136)*$N$7)-SUM($N840:AO840),((Input!$N$170+Input!$N$136)*$N$7)/A28taxstdlife))</f>
        <v>0</v>
      </c>
      <c r="AQ840" s="161">
        <f>IF(A28taxstdlife="n/a","n/a",IF(AQ$3&gt;(A28taxstdlife+$E840),((Input!$N$170+Input!$N$136)*$N$7)-SUM($N840:AP840),((Input!$N$170+Input!$N$136)*$N$7)/A28taxstdlife))</f>
        <v>0</v>
      </c>
      <c r="AR840" s="161">
        <f>IF(A28taxstdlife="n/a","n/a",IF(AR$3&gt;(A28taxstdlife+$E840),((Input!$N$170+Input!$N$136)*$N$7)-SUM($N840:AQ840),((Input!$N$170+Input!$N$136)*$N$7)/A28taxstdlife))</f>
        <v>0</v>
      </c>
      <c r="AS840" s="161">
        <f>IF(A28taxstdlife="n/a","n/a",IF(AS$3&gt;(A28taxstdlife+$E840),((Input!$N$170+Input!$N$136)*$N$7)-SUM($N840:AR840),((Input!$N$170+Input!$N$136)*$N$7)/A28taxstdlife))</f>
        <v>0</v>
      </c>
      <c r="AT840" s="161">
        <f>IF(A28taxstdlife="n/a","n/a",IF(AT$3&gt;(A28taxstdlife+$E840),((Input!$N$170+Input!$N$136)*$N$7)-SUM($N840:AS840),((Input!$N$170+Input!$N$136)*$N$7)/A28taxstdlife))</f>
        <v>0</v>
      </c>
      <c r="AU840" s="161">
        <f>IF(A28taxstdlife="n/a","n/a",IF(AU$3&gt;(A28taxstdlife+$E840),((Input!$N$170+Input!$N$136)*$N$7)-SUM($N840:AT840),((Input!$N$170+Input!$N$136)*$N$7)/A28taxstdlife))</f>
        <v>0</v>
      </c>
      <c r="AV840" s="161">
        <f>IF(A28taxstdlife="n/a","n/a",IF(AV$3&gt;(A28taxstdlife+$E840),((Input!$N$170+Input!$N$136)*$N$7)-SUM($N840:AU840),((Input!$N$170+Input!$N$136)*$N$7)/A28taxstdlife))</f>
        <v>0</v>
      </c>
      <c r="AW840" s="161">
        <f>IF(A28taxstdlife="n/a","n/a",IF(AW$3&gt;(A28taxstdlife+$E840),((Input!$N$170+Input!$N$136)*$N$7)-SUM($N840:AV840),((Input!$N$170+Input!$N$136)*$N$7)/A28taxstdlife))</f>
        <v>0</v>
      </c>
      <c r="AX840" s="161">
        <f>IF(A28taxstdlife="n/a","n/a",IF(AX$3&gt;(A28taxstdlife+$E840),((Input!$N$170+Input!$N$136)*$N$7)-SUM($N840:AW840),((Input!$N$170+Input!$N$136)*$N$7)/A28taxstdlife))</f>
        <v>0</v>
      </c>
      <c r="AY840" s="161">
        <f>IF(A28taxstdlife="n/a","n/a",IF(AY$3&gt;(A28taxstdlife+$E840),((Input!$N$170+Input!$N$136)*$N$7)-SUM($N840:AX840),((Input!$N$170+Input!$N$136)*$N$7)/A28taxstdlife))</f>
        <v>0</v>
      </c>
      <c r="AZ840" s="161">
        <f>IF(A28taxstdlife="n/a","n/a",IF(AZ$3&gt;(A28taxstdlife+$E840),((Input!$N$170+Input!$N$136)*$N$7)-SUM($N840:AY840),((Input!$N$170+Input!$N$136)*$N$7)/A28taxstdlife))</f>
        <v>0</v>
      </c>
      <c r="BA840" s="161">
        <f>IF(A28taxstdlife="n/a","n/a",IF(BA$3&gt;(A28taxstdlife+$E840),((Input!$N$170+Input!$N$136)*$N$7)-SUM($N840:AZ840),((Input!$N$170+Input!$N$136)*$N$7)/A28taxstdlife))</f>
        <v>0</v>
      </c>
      <c r="BB840" s="161">
        <f>IF(A28taxstdlife="n/a","n/a",IF(BB$3&gt;(A28taxstdlife+$E840),((Input!$N$170+Input!$N$136)*$N$7)-SUM($N840:BA840),((Input!$N$170+Input!$N$136)*$N$7)/A28taxstdlife))</f>
        <v>0</v>
      </c>
      <c r="BC840" s="161">
        <f>IF(A28taxstdlife="n/a","n/a",IF(BC$3&gt;(A28taxstdlife+$E840),((Input!$N$170+Input!$N$136)*$N$7)-SUM($N840:BB840),((Input!$N$170+Input!$N$136)*$N$7)/A28taxstdlife))</f>
        <v>0</v>
      </c>
      <c r="BD840" s="161">
        <f>IF(A28taxstdlife="n/a","n/a",IF(BD$3&gt;(A28taxstdlife+$E840),((Input!$N$170+Input!$N$136)*$N$7)-SUM($N840:BC840),((Input!$N$170+Input!$N$136)*$N$7)/A28taxstdlife))</f>
        <v>0</v>
      </c>
      <c r="BE840" s="161">
        <f>IF(A28taxstdlife="n/a","n/a",IF(BE$3&gt;(A28taxstdlife+$E840),((Input!$N$170+Input!$N$136)*$N$7)-SUM($N840:BD840),((Input!$N$170+Input!$N$136)*$N$7)/A28taxstdlife))</f>
        <v>0</v>
      </c>
      <c r="BF840" s="161">
        <f>IF(A28taxstdlife="n/a","n/a",IF(BF$3&gt;(A28taxstdlife+$E840),((Input!$N$170+Input!$N$136)*$N$7)-SUM($N840:BE840),((Input!$N$170+Input!$N$136)*$N$7)/A28taxstdlife))</f>
        <v>0</v>
      </c>
      <c r="BG840" s="161">
        <f>IF(A28taxstdlife="n/a","n/a",IF(BG$3&gt;(A28taxstdlife+$E840),((Input!$N$170+Input!$N$136)*$N$7)-SUM($N840:BF840),((Input!$N$170+Input!$N$136)*$N$7)/A28taxstdlife))</f>
        <v>0</v>
      </c>
      <c r="BH840" s="161">
        <f>IF(A28taxstdlife="n/a","n/a",IF(BH$3&gt;(A28taxstdlife+$E840),((Input!$N$170+Input!$N$136)*$N$7)-SUM($N840:BG840),((Input!$N$170+Input!$N$136)*$N$7)/A28taxstdlife))</f>
        <v>0</v>
      </c>
      <c r="BI840" s="161">
        <f>IF(A28taxstdlife="n/a","n/a",IF(BI$3&gt;(A28taxstdlife+$E840),((Input!$N$170+Input!$N$136)*$N$7)-SUM($N840:BH840),((Input!$N$170+Input!$N$136)*$N$7)/A28taxstdlife))</f>
        <v>0</v>
      </c>
      <c r="BJ840" s="19"/>
      <c r="BK840" s="19"/>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s="5" customFormat="1" hidden="1" outlineLevel="2" x14ac:dyDescent="0.2">
      <c r="A841" s="19"/>
      <c r="B841" s="19"/>
      <c r="C841" s="35"/>
      <c r="D841" s="469"/>
      <c r="E841" s="281">
        <v>9</v>
      </c>
      <c r="F841" s="37"/>
      <c r="G841" s="305"/>
      <c r="H841" s="307"/>
      <c r="I841" s="307"/>
      <c r="J841" s="307"/>
      <c r="K841" s="307"/>
      <c r="L841" s="307"/>
      <c r="M841" s="307"/>
      <c r="N841" s="307"/>
      <c r="O841" s="306"/>
      <c r="P841" s="161">
        <f>IF(A28taxstdlife="n/a","n/a",IF(P$3&gt;(A28taxstdlife+$E841),((Input!$O$170+Input!$O$136)*$O$7)-SUM($O841:O841),((Input!$O$170+Input!$O$136)*$O$7)/A28taxstdlife))</f>
        <v>0</v>
      </c>
      <c r="Q841" s="161">
        <f>IF(A28taxstdlife="n/a","n/a",IF(Q$3&gt;(A28taxstdlife+$E841),((Input!$O$170+Input!$O$136)*$O$7)-SUM($O841:P841),((Input!$O$170+Input!$O$136)*$O$7)/A28taxstdlife))</f>
        <v>0</v>
      </c>
      <c r="R841" s="161">
        <f>IF(A28taxstdlife="n/a","n/a",IF(R$3&gt;(A28taxstdlife+$E841),((Input!$O$170+Input!$O$136)*$O$7)-SUM($O841:Q841),((Input!$O$170+Input!$O$136)*$O$7)/A28taxstdlife))</f>
        <v>0</v>
      </c>
      <c r="S841" s="161">
        <f>IF(A28taxstdlife="n/a","n/a",IF(S$3&gt;(A28taxstdlife+$E841),((Input!$O$170+Input!$O$136)*$O$7)-SUM($O841:R841),((Input!$O$170+Input!$O$136)*$O$7)/A28taxstdlife))</f>
        <v>0</v>
      </c>
      <c r="T841" s="161">
        <f>IF(A28taxstdlife="n/a","n/a",IF(T$3&gt;(A28taxstdlife+$E841),((Input!$O$170+Input!$O$136)*$O$7)-SUM($O841:S841),((Input!$O$170+Input!$O$136)*$O$7)/A28taxstdlife))</f>
        <v>0</v>
      </c>
      <c r="U841" s="161">
        <f>IF(A28taxstdlife="n/a","n/a",IF(U$3&gt;(A28taxstdlife+$E841),((Input!$O$170+Input!$O$136)*$O$7)-SUM($O841:T841),((Input!$O$170+Input!$O$136)*$O$7)/A28taxstdlife))</f>
        <v>0</v>
      </c>
      <c r="V841" s="161">
        <f>IF(A28taxstdlife="n/a","n/a",IF(V$3&gt;(A28taxstdlife+$E841),((Input!$O$170+Input!$O$136)*$O$7)-SUM($O841:U841),((Input!$O$170+Input!$O$136)*$O$7)/A28taxstdlife))</f>
        <v>0</v>
      </c>
      <c r="W841" s="161">
        <f>IF(A28taxstdlife="n/a","n/a",IF(W$3&gt;(A28taxstdlife+$E841),((Input!$O$170+Input!$O$136)*$O$7)-SUM($O841:V841),((Input!$O$170+Input!$O$136)*$O$7)/A28taxstdlife))</f>
        <v>0</v>
      </c>
      <c r="X841" s="161">
        <f>IF(A28taxstdlife="n/a","n/a",IF(X$3&gt;(A28taxstdlife+$E841),((Input!$O$170+Input!$O$136)*$O$7)-SUM($O841:W841),((Input!$O$170+Input!$O$136)*$O$7)/A28taxstdlife))</f>
        <v>0</v>
      </c>
      <c r="Y841" s="161">
        <f>IF(A28taxstdlife="n/a","n/a",IF(Y$3&gt;(A28taxstdlife+$E841),((Input!$O$170+Input!$O$136)*$O$7)-SUM($O841:X841),((Input!$O$170+Input!$O$136)*$O$7)/A28taxstdlife))</f>
        <v>0</v>
      </c>
      <c r="Z841" s="161">
        <f>IF(A28taxstdlife="n/a","n/a",IF(Z$3&gt;(A28taxstdlife+$E841),((Input!$O$170+Input!$O$136)*$O$7)-SUM($O841:Y841),((Input!$O$170+Input!$O$136)*$O$7)/A28taxstdlife))</f>
        <v>0</v>
      </c>
      <c r="AA841" s="161">
        <f>IF(A28taxstdlife="n/a","n/a",IF(AA$3&gt;(A28taxstdlife+$E841),((Input!$O$170+Input!$O$136)*$O$7)-SUM($O841:Z841),((Input!$O$170+Input!$O$136)*$O$7)/A28taxstdlife))</f>
        <v>0</v>
      </c>
      <c r="AB841" s="161">
        <f>IF(A28taxstdlife="n/a","n/a",IF(AB$3&gt;(A28taxstdlife+$E841),((Input!$O$170+Input!$O$136)*$O$7)-SUM($O841:AA841),((Input!$O$170+Input!$O$136)*$O$7)/A28taxstdlife))</f>
        <v>0</v>
      </c>
      <c r="AC841" s="161">
        <f>IF(A28taxstdlife="n/a","n/a",IF(AC$3&gt;(A28taxstdlife+$E841),((Input!$O$170+Input!$O$136)*$O$7)-SUM($O841:AB841),((Input!$O$170+Input!$O$136)*$O$7)/A28taxstdlife))</f>
        <v>0</v>
      </c>
      <c r="AD841" s="161">
        <f>IF(A28taxstdlife="n/a","n/a",IF(AD$3&gt;(A28taxstdlife+$E841),((Input!$O$170+Input!$O$136)*$O$7)-SUM($O841:AC841),((Input!$O$170+Input!$O$136)*$O$7)/A28taxstdlife))</f>
        <v>0</v>
      </c>
      <c r="AE841" s="161">
        <f>IF(A28taxstdlife="n/a","n/a",IF(AE$3&gt;(A28taxstdlife+$E841),((Input!$O$170+Input!$O$136)*$O$7)-SUM($O841:AD841),((Input!$O$170+Input!$O$136)*$O$7)/A28taxstdlife))</f>
        <v>0</v>
      </c>
      <c r="AF841" s="161">
        <f>IF(A28taxstdlife="n/a","n/a",IF(AF$3&gt;(A28taxstdlife+$E841),((Input!$O$170+Input!$O$136)*$O$7)-SUM($O841:AE841),((Input!$O$170+Input!$O$136)*$O$7)/A28taxstdlife))</f>
        <v>0</v>
      </c>
      <c r="AG841" s="161">
        <f>IF(A28taxstdlife="n/a","n/a",IF(AG$3&gt;(A28taxstdlife+$E841),((Input!$O$170+Input!$O$136)*$O$7)-SUM($O841:AF841),((Input!$O$170+Input!$O$136)*$O$7)/A28taxstdlife))</f>
        <v>0</v>
      </c>
      <c r="AH841" s="161">
        <f>IF(A28taxstdlife="n/a","n/a",IF(AH$3&gt;(A28taxstdlife+$E841),((Input!$O$170+Input!$O$136)*$O$7)-SUM($O841:AG841),((Input!$O$170+Input!$O$136)*$O$7)/A28taxstdlife))</f>
        <v>0</v>
      </c>
      <c r="AI841" s="161">
        <f>IF(A28taxstdlife="n/a","n/a",IF(AI$3&gt;(A28taxstdlife+$E841),((Input!$O$170+Input!$O$136)*$O$7)-SUM($O841:AH841),((Input!$O$170+Input!$O$136)*$O$7)/A28taxstdlife))</f>
        <v>0</v>
      </c>
      <c r="AJ841" s="161">
        <f>IF(A28taxstdlife="n/a","n/a",IF(AJ$3&gt;(A28taxstdlife+$E841),((Input!$O$170+Input!$O$136)*$O$7)-SUM($O841:AI841),((Input!$O$170+Input!$O$136)*$O$7)/A28taxstdlife))</f>
        <v>0</v>
      </c>
      <c r="AK841" s="161">
        <f>IF(A28taxstdlife="n/a","n/a",IF(AK$3&gt;(A28taxstdlife+$E841),((Input!$O$170+Input!$O$136)*$O$7)-SUM($O841:AJ841),((Input!$O$170+Input!$O$136)*$O$7)/A28taxstdlife))</f>
        <v>0</v>
      </c>
      <c r="AL841" s="161">
        <f>IF(A28taxstdlife="n/a","n/a",IF(AL$3&gt;(A28taxstdlife+$E841),((Input!$O$170+Input!$O$136)*$O$7)-SUM($O841:AK841),((Input!$O$170+Input!$O$136)*$O$7)/A28taxstdlife))</f>
        <v>0</v>
      </c>
      <c r="AM841" s="161">
        <f>IF(A28taxstdlife="n/a","n/a",IF(AM$3&gt;(A28taxstdlife+$E841),((Input!$O$170+Input!$O$136)*$O$7)-SUM($O841:AL841),((Input!$O$170+Input!$O$136)*$O$7)/A28taxstdlife))</f>
        <v>0</v>
      </c>
      <c r="AN841" s="161">
        <f>IF(A28taxstdlife="n/a","n/a",IF(AN$3&gt;(A28taxstdlife+$E841),((Input!$O$170+Input!$O$136)*$O$7)-SUM($O841:AM841),((Input!$O$170+Input!$O$136)*$O$7)/A28taxstdlife))</f>
        <v>0</v>
      </c>
      <c r="AO841" s="161">
        <f>IF(A28taxstdlife="n/a","n/a",IF(AO$3&gt;(A28taxstdlife+$E841),((Input!$O$170+Input!$O$136)*$O$7)-SUM($O841:AN841),((Input!$O$170+Input!$O$136)*$O$7)/A28taxstdlife))</f>
        <v>0</v>
      </c>
      <c r="AP841" s="161">
        <f>IF(A28taxstdlife="n/a","n/a",IF(AP$3&gt;(A28taxstdlife+$E841),((Input!$O$170+Input!$O$136)*$O$7)-SUM($O841:AO841),((Input!$O$170+Input!$O$136)*$O$7)/A28taxstdlife))</f>
        <v>0</v>
      </c>
      <c r="AQ841" s="161">
        <f>IF(A28taxstdlife="n/a","n/a",IF(AQ$3&gt;(A28taxstdlife+$E841),((Input!$O$170+Input!$O$136)*$O$7)-SUM($O841:AP841),((Input!$O$170+Input!$O$136)*$O$7)/A28taxstdlife))</f>
        <v>0</v>
      </c>
      <c r="AR841" s="161">
        <f>IF(A28taxstdlife="n/a","n/a",IF(AR$3&gt;(A28taxstdlife+$E841),((Input!$O$170+Input!$O$136)*$O$7)-SUM($O841:AQ841),((Input!$O$170+Input!$O$136)*$O$7)/A28taxstdlife))</f>
        <v>0</v>
      </c>
      <c r="AS841" s="161">
        <f>IF(A28taxstdlife="n/a","n/a",IF(AS$3&gt;(A28taxstdlife+$E841),((Input!$O$170+Input!$O$136)*$O$7)-SUM($O841:AR841),((Input!$O$170+Input!$O$136)*$O$7)/A28taxstdlife))</f>
        <v>0</v>
      </c>
      <c r="AT841" s="161">
        <f>IF(A28taxstdlife="n/a","n/a",IF(AT$3&gt;(A28taxstdlife+$E841),((Input!$O$170+Input!$O$136)*$O$7)-SUM($O841:AS841),((Input!$O$170+Input!$O$136)*$O$7)/A28taxstdlife))</f>
        <v>0</v>
      </c>
      <c r="AU841" s="161">
        <f>IF(A28taxstdlife="n/a","n/a",IF(AU$3&gt;(A28taxstdlife+$E841),((Input!$O$170+Input!$O$136)*$O$7)-SUM($O841:AT841),((Input!$O$170+Input!$O$136)*$O$7)/A28taxstdlife))</f>
        <v>0</v>
      </c>
      <c r="AV841" s="161">
        <f>IF(A28taxstdlife="n/a","n/a",IF(AV$3&gt;(A28taxstdlife+$E841),((Input!$O$170+Input!$O$136)*$O$7)-SUM($O841:AU841),((Input!$O$170+Input!$O$136)*$O$7)/A28taxstdlife))</f>
        <v>0</v>
      </c>
      <c r="AW841" s="161">
        <f>IF(A28taxstdlife="n/a","n/a",IF(AW$3&gt;(A28taxstdlife+$E841),((Input!$O$170+Input!$O$136)*$O$7)-SUM($O841:AV841),((Input!$O$170+Input!$O$136)*$O$7)/A28taxstdlife))</f>
        <v>0</v>
      </c>
      <c r="AX841" s="161">
        <f>IF(A28taxstdlife="n/a","n/a",IF(AX$3&gt;(A28taxstdlife+$E841),((Input!$O$170+Input!$O$136)*$O$7)-SUM($O841:AW841),((Input!$O$170+Input!$O$136)*$O$7)/A28taxstdlife))</f>
        <v>0</v>
      </c>
      <c r="AY841" s="161">
        <f>IF(A28taxstdlife="n/a","n/a",IF(AY$3&gt;(A28taxstdlife+$E841),((Input!$O$170+Input!$O$136)*$O$7)-SUM($O841:AX841),((Input!$O$170+Input!$O$136)*$O$7)/A28taxstdlife))</f>
        <v>0</v>
      </c>
      <c r="AZ841" s="161">
        <f>IF(A28taxstdlife="n/a","n/a",IF(AZ$3&gt;(A28taxstdlife+$E841),((Input!$O$170+Input!$O$136)*$O$7)-SUM($O841:AY841),((Input!$O$170+Input!$O$136)*$O$7)/A28taxstdlife))</f>
        <v>0</v>
      </c>
      <c r="BA841" s="161">
        <f>IF(A28taxstdlife="n/a","n/a",IF(BA$3&gt;(A28taxstdlife+$E841),((Input!$O$170+Input!$O$136)*$O$7)-SUM($O841:AZ841),((Input!$O$170+Input!$O$136)*$O$7)/A28taxstdlife))</f>
        <v>0</v>
      </c>
      <c r="BB841" s="161">
        <f>IF(A28taxstdlife="n/a","n/a",IF(BB$3&gt;(A28taxstdlife+$E841),((Input!$O$170+Input!$O$136)*$O$7)-SUM($O841:BA841),((Input!$O$170+Input!$O$136)*$O$7)/A28taxstdlife))</f>
        <v>0</v>
      </c>
      <c r="BC841" s="161">
        <f>IF(A28taxstdlife="n/a","n/a",IF(BC$3&gt;(A28taxstdlife+$E841),((Input!$O$170+Input!$O$136)*$O$7)-SUM($O841:BB841),((Input!$O$170+Input!$O$136)*$O$7)/A28taxstdlife))</f>
        <v>0</v>
      </c>
      <c r="BD841" s="161">
        <f>IF(A28taxstdlife="n/a","n/a",IF(BD$3&gt;(A28taxstdlife+$E841),((Input!$O$170+Input!$O$136)*$O$7)-SUM($O841:BC841),((Input!$O$170+Input!$O$136)*$O$7)/A28taxstdlife))</f>
        <v>0</v>
      </c>
      <c r="BE841" s="161">
        <f>IF(A28taxstdlife="n/a","n/a",IF(BE$3&gt;(A28taxstdlife+$E841),((Input!$O$170+Input!$O$136)*$O$7)-SUM($O841:BD841),((Input!$O$170+Input!$O$136)*$O$7)/A28taxstdlife))</f>
        <v>0</v>
      </c>
      <c r="BF841" s="161">
        <f>IF(A28taxstdlife="n/a","n/a",IF(BF$3&gt;(A28taxstdlife+$E841),((Input!$O$170+Input!$O$136)*$O$7)-SUM($O841:BE841),((Input!$O$170+Input!$O$136)*$O$7)/A28taxstdlife))</f>
        <v>0</v>
      </c>
      <c r="BG841" s="161">
        <f>IF(A28taxstdlife="n/a","n/a",IF(BG$3&gt;(A28taxstdlife+$E841),((Input!$O$170+Input!$O$136)*$O$7)-SUM($O841:BF841),((Input!$O$170+Input!$O$136)*$O$7)/A28taxstdlife))</f>
        <v>0</v>
      </c>
      <c r="BH841" s="161">
        <f>IF(A28taxstdlife="n/a","n/a",IF(BH$3&gt;(A28taxstdlife+$E841),((Input!$O$170+Input!$O$136)*$O$7)-SUM($O841:BG841),((Input!$O$170+Input!$O$136)*$O$7)/A28taxstdlife))</f>
        <v>0</v>
      </c>
      <c r="BI841" s="161">
        <f>IF(A28taxstdlife="n/a","n/a",IF(BI$3&gt;(A28taxstdlife+$E841),((Input!$O$170+Input!$O$136)*$O$7)-SUM($O841:BH841),((Input!$O$170+Input!$O$136)*$O$7)/A28taxstdlife))</f>
        <v>0</v>
      </c>
      <c r="BJ841" s="19"/>
      <c r="BK841" s="19"/>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s="5" customFormat="1" hidden="1" outlineLevel="2" x14ac:dyDescent="0.2">
      <c r="A842" s="19"/>
      <c r="B842" s="19"/>
      <c r="C842" s="35"/>
      <c r="D842" s="469"/>
      <c r="E842" s="282">
        <v>10</v>
      </c>
      <c r="F842" s="37"/>
      <c r="G842" s="305"/>
      <c r="H842" s="307"/>
      <c r="I842" s="307"/>
      <c r="J842" s="307"/>
      <c r="K842" s="307"/>
      <c r="L842" s="307"/>
      <c r="M842" s="307"/>
      <c r="N842" s="307"/>
      <c r="O842" s="307"/>
      <c r="P842" s="306"/>
      <c r="Q842" s="161">
        <f>IF(A28taxstdlife="n/a","n/a",IF(Q$3&gt;(A28taxstdlife+$E842),((Input!$P$170+Input!$P$136)*$P$7)-SUM($P842:P842),((Input!$P$170+Input!$P$136)*$P$7)/A28taxstdlife))</f>
        <v>0</v>
      </c>
      <c r="R842" s="161">
        <f>IF(A28taxstdlife="n/a","n/a",IF(R$3&gt;(A28taxstdlife+$E842),((Input!$P$170+Input!$P$136)*$P$7)-SUM($P842:Q842),((Input!$P$170+Input!$P$136)*$P$7)/A28taxstdlife))</f>
        <v>0</v>
      </c>
      <c r="S842" s="161">
        <f>IF(A28taxstdlife="n/a","n/a",IF(S$3&gt;(A28taxstdlife+$E842),((Input!$P$170+Input!$P$136)*$P$7)-SUM($P842:R842),((Input!$P$170+Input!$P$136)*$P$7)/A28taxstdlife))</f>
        <v>0</v>
      </c>
      <c r="T842" s="161">
        <f>IF(A28taxstdlife="n/a","n/a",IF(T$3&gt;(A28taxstdlife+$E842),((Input!$P$170+Input!$P$136)*$P$7)-SUM($P842:S842),((Input!$P$170+Input!$P$136)*$P$7)/A28taxstdlife))</f>
        <v>0</v>
      </c>
      <c r="U842" s="161">
        <f>IF(A28taxstdlife="n/a","n/a",IF(U$3&gt;(A28taxstdlife+$E842),((Input!$P$170+Input!$P$136)*$P$7)-SUM($P842:T842),((Input!$P$170+Input!$P$136)*$P$7)/A28taxstdlife))</f>
        <v>0</v>
      </c>
      <c r="V842" s="161">
        <f>IF(A28taxstdlife="n/a","n/a",IF(V$3&gt;(A28taxstdlife+$E842),((Input!$P$170+Input!$P$136)*$P$7)-SUM($P842:U842),((Input!$P$170+Input!$P$136)*$P$7)/A28taxstdlife))</f>
        <v>0</v>
      </c>
      <c r="W842" s="161">
        <f>IF(A28taxstdlife="n/a","n/a",IF(W$3&gt;(A28taxstdlife+$E842),((Input!$P$170+Input!$P$136)*$P$7)-SUM($P842:V842),((Input!$P$170+Input!$P$136)*$P$7)/A28taxstdlife))</f>
        <v>0</v>
      </c>
      <c r="X842" s="161">
        <f>IF(A28taxstdlife="n/a","n/a",IF(X$3&gt;(A28taxstdlife+$E842),((Input!$P$170+Input!$P$136)*$P$7)-SUM($P842:W842),((Input!$P$170+Input!$P$136)*$P$7)/A28taxstdlife))</f>
        <v>0</v>
      </c>
      <c r="Y842" s="161">
        <f>IF(A28taxstdlife="n/a","n/a",IF(Y$3&gt;(A28taxstdlife+$E842),((Input!$P$170+Input!$P$136)*$P$7)-SUM($P842:X842),((Input!$P$170+Input!$P$136)*$P$7)/A28taxstdlife))</f>
        <v>0</v>
      </c>
      <c r="Z842" s="161">
        <f>IF(A28taxstdlife="n/a","n/a",IF(Z$3&gt;(A28taxstdlife+$E842),((Input!$P$170+Input!$P$136)*$P$7)-SUM($P842:Y842),((Input!$P$170+Input!$P$136)*$P$7)/A28taxstdlife))</f>
        <v>0</v>
      </c>
      <c r="AA842" s="161">
        <f>IF(A28taxstdlife="n/a","n/a",IF(AA$3&gt;(A28taxstdlife+$E842),((Input!$P$170+Input!$P$136)*$P$7)-SUM($P842:Z842),((Input!$P$170+Input!$P$136)*$P$7)/A28taxstdlife))</f>
        <v>0</v>
      </c>
      <c r="AB842" s="161">
        <f>IF(A28taxstdlife="n/a","n/a",IF(AB$3&gt;(A28taxstdlife+$E842),((Input!$P$170+Input!$P$136)*$P$7)-SUM($P842:AA842),((Input!$P$170+Input!$P$136)*$P$7)/A28taxstdlife))</f>
        <v>0</v>
      </c>
      <c r="AC842" s="161">
        <f>IF(A28taxstdlife="n/a","n/a",IF(AC$3&gt;(A28taxstdlife+$E842),((Input!$P$170+Input!$P$136)*$P$7)-SUM($P842:AB842),((Input!$P$170+Input!$P$136)*$P$7)/A28taxstdlife))</f>
        <v>0</v>
      </c>
      <c r="AD842" s="161">
        <f>IF(A28taxstdlife="n/a","n/a",IF(AD$3&gt;(A28taxstdlife+$E842),((Input!$P$170+Input!$P$136)*$P$7)-SUM($P842:AC842),((Input!$P$170+Input!$P$136)*$P$7)/A28taxstdlife))</f>
        <v>0</v>
      </c>
      <c r="AE842" s="161">
        <f>IF(A28taxstdlife="n/a","n/a",IF(AE$3&gt;(A28taxstdlife+$E842),((Input!$P$170+Input!$P$136)*$P$7)-SUM($P842:AD842),((Input!$P$170+Input!$P$136)*$P$7)/A28taxstdlife))</f>
        <v>0</v>
      </c>
      <c r="AF842" s="161">
        <f>IF(A28taxstdlife="n/a","n/a",IF(AF$3&gt;(A28taxstdlife+$E842),((Input!$P$170+Input!$P$136)*$P$7)-SUM($P842:AE842),((Input!$P$170+Input!$P$136)*$P$7)/A28taxstdlife))</f>
        <v>0</v>
      </c>
      <c r="AG842" s="161">
        <f>IF(A28taxstdlife="n/a","n/a",IF(AG$3&gt;(A28taxstdlife+$E842),((Input!$P$170+Input!$P$136)*$P$7)-SUM($P842:AF842),((Input!$P$170+Input!$P$136)*$P$7)/A28taxstdlife))</f>
        <v>0</v>
      </c>
      <c r="AH842" s="161">
        <f>IF(A28taxstdlife="n/a","n/a",IF(AH$3&gt;(A28taxstdlife+$E842),((Input!$P$170+Input!$P$136)*$P$7)-SUM($P842:AG842),((Input!$P$170+Input!$P$136)*$P$7)/A28taxstdlife))</f>
        <v>0</v>
      </c>
      <c r="AI842" s="161">
        <f>IF(A28taxstdlife="n/a","n/a",IF(AI$3&gt;(A28taxstdlife+$E842),((Input!$P$170+Input!$P$136)*$P$7)-SUM($P842:AH842),((Input!$P$170+Input!$P$136)*$P$7)/A28taxstdlife))</f>
        <v>0</v>
      </c>
      <c r="AJ842" s="161">
        <f>IF(A28taxstdlife="n/a","n/a",IF(AJ$3&gt;(A28taxstdlife+$E842),((Input!$P$170+Input!$P$136)*$P$7)-SUM($P842:AI842),((Input!$P$170+Input!$P$136)*$P$7)/A28taxstdlife))</f>
        <v>0</v>
      </c>
      <c r="AK842" s="161">
        <f>IF(A28taxstdlife="n/a","n/a",IF(AK$3&gt;(A28taxstdlife+$E842),((Input!$P$170+Input!$P$136)*$P$7)-SUM($P842:AJ842),((Input!$P$170+Input!$P$136)*$P$7)/A28taxstdlife))</f>
        <v>0</v>
      </c>
      <c r="AL842" s="161">
        <f>IF(A28taxstdlife="n/a","n/a",IF(AL$3&gt;(A28taxstdlife+$E842),((Input!$P$170+Input!$P$136)*$P$7)-SUM($P842:AK842),((Input!$P$170+Input!$P$136)*$P$7)/A28taxstdlife))</f>
        <v>0</v>
      </c>
      <c r="AM842" s="161">
        <f>IF(A28taxstdlife="n/a","n/a",IF(AM$3&gt;(A28taxstdlife+$E842),((Input!$P$170+Input!$P$136)*$P$7)-SUM($P842:AL842),((Input!$P$170+Input!$P$136)*$P$7)/A28taxstdlife))</f>
        <v>0</v>
      </c>
      <c r="AN842" s="161">
        <f>IF(A28taxstdlife="n/a","n/a",IF(AN$3&gt;(A28taxstdlife+$E842),((Input!$P$170+Input!$P$136)*$P$7)-SUM($P842:AM842),((Input!$P$170+Input!$P$136)*$P$7)/A28taxstdlife))</f>
        <v>0</v>
      </c>
      <c r="AO842" s="161">
        <f>IF(A28taxstdlife="n/a","n/a",IF(AO$3&gt;(A28taxstdlife+$E842),((Input!$P$170+Input!$P$136)*$P$7)-SUM($P842:AN842),((Input!$P$170+Input!$P$136)*$P$7)/A28taxstdlife))</f>
        <v>0</v>
      </c>
      <c r="AP842" s="161">
        <f>IF(A28taxstdlife="n/a","n/a",IF(AP$3&gt;(A28taxstdlife+$E842),((Input!$P$170+Input!$P$136)*$P$7)-SUM($P842:AO842),((Input!$P$170+Input!$P$136)*$P$7)/A28taxstdlife))</f>
        <v>0</v>
      </c>
      <c r="AQ842" s="161">
        <f>IF(A28taxstdlife="n/a","n/a",IF(AQ$3&gt;(A28taxstdlife+$E842),((Input!$P$170+Input!$P$136)*$P$7)-SUM($P842:AP842),((Input!$P$170+Input!$P$136)*$P$7)/A28taxstdlife))</f>
        <v>0</v>
      </c>
      <c r="AR842" s="161">
        <f>IF(A28taxstdlife="n/a","n/a",IF(AR$3&gt;(A28taxstdlife+$E842),((Input!$P$170+Input!$P$136)*$P$7)-SUM($P842:AQ842),((Input!$P$170+Input!$P$136)*$P$7)/A28taxstdlife))</f>
        <v>0</v>
      </c>
      <c r="AS842" s="161">
        <f>IF(A28taxstdlife="n/a","n/a",IF(AS$3&gt;(A28taxstdlife+$E842),((Input!$P$170+Input!$P$136)*$P$7)-SUM($P842:AR842),((Input!$P$170+Input!$P$136)*$P$7)/A28taxstdlife))</f>
        <v>0</v>
      </c>
      <c r="AT842" s="161">
        <f>IF(A28taxstdlife="n/a","n/a",IF(AT$3&gt;(A28taxstdlife+$E842),((Input!$P$170+Input!$P$136)*$P$7)-SUM($P842:AS842),((Input!$P$170+Input!$P$136)*$P$7)/A28taxstdlife))</f>
        <v>0</v>
      </c>
      <c r="AU842" s="161">
        <f>IF(A28taxstdlife="n/a","n/a",IF(AU$3&gt;(A28taxstdlife+$E842),((Input!$P$170+Input!$P$136)*$P$7)-SUM($P842:AT842),((Input!$P$170+Input!$P$136)*$P$7)/A28taxstdlife))</f>
        <v>0</v>
      </c>
      <c r="AV842" s="161">
        <f>IF(A28taxstdlife="n/a","n/a",IF(AV$3&gt;(A28taxstdlife+$E842),((Input!$P$170+Input!$P$136)*$P$7)-SUM($P842:AU842),((Input!$P$170+Input!$P$136)*$P$7)/A28taxstdlife))</f>
        <v>0</v>
      </c>
      <c r="AW842" s="161">
        <f>IF(A28taxstdlife="n/a","n/a",IF(AW$3&gt;(A28taxstdlife+$E842),((Input!$P$170+Input!$P$136)*$P$7)-SUM($P842:AV842),((Input!$P$170+Input!$P$136)*$P$7)/A28taxstdlife))</f>
        <v>0</v>
      </c>
      <c r="AX842" s="161">
        <f>IF(A28taxstdlife="n/a","n/a",IF(AX$3&gt;(A28taxstdlife+$E842),((Input!$P$170+Input!$P$136)*$P$7)-SUM($P842:AW842),((Input!$P$170+Input!$P$136)*$P$7)/A28taxstdlife))</f>
        <v>0</v>
      </c>
      <c r="AY842" s="161">
        <f>IF(A28taxstdlife="n/a","n/a",IF(AY$3&gt;(A28taxstdlife+$E842),((Input!$P$170+Input!$P$136)*$P$7)-SUM($P842:AX842),((Input!$P$170+Input!$P$136)*$P$7)/A28taxstdlife))</f>
        <v>0</v>
      </c>
      <c r="AZ842" s="161">
        <f>IF(A28taxstdlife="n/a","n/a",IF(AZ$3&gt;(A28taxstdlife+$E842),((Input!$P$170+Input!$P$136)*$P$7)-SUM($P842:AY842),((Input!$P$170+Input!$P$136)*$P$7)/A28taxstdlife))</f>
        <v>0</v>
      </c>
      <c r="BA842" s="161">
        <f>IF(A28taxstdlife="n/a","n/a",IF(BA$3&gt;(A28taxstdlife+$E842),((Input!$P$170+Input!$P$136)*$P$7)-SUM($P842:AZ842),((Input!$P$170+Input!$P$136)*$P$7)/A28taxstdlife))</f>
        <v>0</v>
      </c>
      <c r="BB842" s="161">
        <f>IF(A28taxstdlife="n/a","n/a",IF(BB$3&gt;(A28taxstdlife+$E842),((Input!$P$170+Input!$P$136)*$P$7)-SUM($P842:BA842),((Input!$P$170+Input!$P$136)*$P$7)/A28taxstdlife))</f>
        <v>0</v>
      </c>
      <c r="BC842" s="161">
        <f>IF(A28taxstdlife="n/a","n/a",IF(BC$3&gt;(A28taxstdlife+$E842),((Input!$P$170+Input!$P$136)*$P$7)-SUM($P842:BB842),((Input!$P$170+Input!$P$136)*$P$7)/A28taxstdlife))</f>
        <v>0</v>
      </c>
      <c r="BD842" s="161">
        <f>IF(A28taxstdlife="n/a","n/a",IF(BD$3&gt;(A28taxstdlife+$E842),((Input!$P$170+Input!$P$136)*$P$7)-SUM($P842:BC842),((Input!$P$170+Input!$P$136)*$P$7)/A28taxstdlife))</f>
        <v>0</v>
      </c>
      <c r="BE842" s="161">
        <f>IF(A28taxstdlife="n/a","n/a",IF(BE$3&gt;(A28taxstdlife+$E842),((Input!$P$170+Input!$P$136)*$P$7)-SUM($P842:BD842),((Input!$P$170+Input!$P$136)*$P$7)/A28taxstdlife))</f>
        <v>0</v>
      </c>
      <c r="BF842" s="161">
        <f>IF(A28taxstdlife="n/a","n/a",IF(BF$3&gt;(A28taxstdlife+$E842),((Input!$P$170+Input!$P$136)*$P$7)-SUM($P842:BE842),((Input!$P$170+Input!$P$136)*$P$7)/A28taxstdlife))</f>
        <v>0</v>
      </c>
      <c r="BG842" s="161">
        <f>IF(A28taxstdlife="n/a","n/a",IF(BG$3&gt;(A28taxstdlife+$E842),((Input!$P$170+Input!$P$136)*$P$7)-SUM($P842:BF842),((Input!$P$170+Input!$P$136)*$P$7)/A28taxstdlife))</f>
        <v>0</v>
      </c>
      <c r="BH842" s="161">
        <f>IF(A28taxstdlife="n/a","n/a",IF(BH$3&gt;(A28taxstdlife+$E842),((Input!$P$170+Input!$P$136)*$P$7)-SUM($P842:BG842),((Input!$P$170+Input!$P$136)*$P$7)/A28taxstdlife))</f>
        <v>0</v>
      </c>
      <c r="BI842" s="161">
        <f>IF(A28taxstdlife="n/a","n/a",IF(BI$3&gt;(A28taxstdlife+$E842),((Input!$P$170+Input!$P$136)*$P$7)-SUM($P842:BH842),((Input!$P$170+Input!$P$136)*$P$7)/A28taxstdlife))</f>
        <v>0</v>
      </c>
      <c r="BJ842" s="19"/>
      <c r="BK842" s="19"/>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s="5" customFormat="1" hidden="1" outlineLevel="1" x14ac:dyDescent="0.2">
      <c r="A843" s="19"/>
      <c r="B843" s="19"/>
      <c r="C843" s="35">
        <f>Asset28</f>
        <v>0</v>
      </c>
      <c r="D843" s="19"/>
      <c r="E843" s="19"/>
      <c r="F843" s="32"/>
      <c r="G843" s="156">
        <f t="shared" ref="G843:AL843" si="160">SUM(G831:G842)</f>
        <v>0</v>
      </c>
      <c r="H843" s="156">
        <f t="shared" si="160"/>
        <v>0</v>
      </c>
      <c r="I843" s="156">
        <f t="shared" si="160"/>
        <v>0</v>
      </c>
      <c r="J843" s="156">
        <f t="shared" si="160"/>
        <v>0</v>
      </c>
      <c r="K843" s="156">
        <f t="shared" si="160"/>
        <v>0</v>
      </c>
      <c r="L843" s="156">
        <f t="shared" si="160"/>
        <v>0</v>
      </c>
      <c r="M843" s="156">
        <f t="shared" si="160"/>
        <v>0</v>
      </c>
      <c r="N843" s="156">
        <f t="shared" si="160"/>
        <v>0</v>
      </c>
      <c r="O843" s="156">
        <f t="shared" si="160"/>
        <v>0</v>
      </c>
      <c r="P843" s="156">
        <f t="shared" si="160"/>
        <v>0</v>
      </c>
      <c r="Q843" s="156">
        <f t="shared" si="160"/>
        <v>0</v>
      </c>
      <c r="R843" s="156">
        <f t="shared" si="160"/>
        <v>0</v>
      </c>
      <c r="S843" s="156">
        <f t="shared" si="160"/>
        <v>0</v>
      </c>
      <c r="T843" s="156">
        <f t="shared" si="160"/>
        <v>0</v>
      </c>
      <c r="U843" s="156">
        <f t="shared" si="160"/>
        <v>0</v>
      </c>
      <c r="V843" s="156">
        <f t="shared" si="160"/>
        <v>0</v>
      </c>
      <c r="W843" s="156">
        <f t="shared" si="160"/>
        <v>0</v>
      </c>
      <c r="X843" s="156">
        <f t="shared" si="160"/>
        <v>0</v>
      </c>
      <c r="Y843" s="156">
        <f t="shared" si="160"/>
        <v>0</v>
      </c>
      <c r="Z843" s="156">
        <f t="shared" si="160"/>
        <v>0</v>
      </c>
      <c r="AA843" s="156">
        <f t="shared" si="160"/>
        <v>0</v>
      </c>
      <c r="AB843" s="156">
        <f t="shared" si="160"/>
        <v>0</v>
      </c>
      <c r="AC843" s="156">
        <f t="shared" si="160"/>
        <v>0</v>
      </c>
      <c r="AD843" s="156">
        <f t="shared" si="160"/>
        <v>0</v>
      </c>
      <c r="AE843" s="156">
        <f t="shared" si="160"/>
        <v>0</v>
      </c>
      <c r="AF843" s="156">
        <f t="shared" si="160"/>
        <v>0</v>
      </c>
      <c r="AG843" s="156">
        <f t="shared" si="160"/>
        <v>0</v>
      </c>
      <c r="AH843" s="156">
        <f t="shared" si="160"/>
        <v>0</v>
      </c>
      <c r="AI843" s="156">
        <f t="shared" si="160"/>
        <v>0</v>
      </c>
      <c r="AJ843" s="156">
        <f t="shared" si="160"/>
        <v>0</v>
      </c>
      <c r="AK843" s="156">
        <f t="shared" si="160"/>
        <v>0</v>
      </c>
      <c r="AL843" s="156">
        <f t="shared" si="160"/>
        <v>0</v>
      </c>
      <c r="AM843" s="156">
        <f t="shared" ref="AM843:BI843" si="161">SUM(AM831:AM842)</f>
        <v>0</v>
      </c>
      <c r="AN843" s="156">
        <f t="shared" si="161"/>
        <v>0</v>
      </c>
      <c r="AO843" s="156">
        <f t="shared" si="161"/>
        <v>0</v>
      </c>
      <c r="AP843" s="156">
        <f t="shared" si="161"/>
        <v>0</v>
      </c>
      <c r="AQ843" s="156">
        <f t="shared" si="161"/>
        <v>0</v>
      </c>
      <c r="AR843" s="156">
        <f t="shared" si="161"/>
        <v>0</v>
      </c>
      <c r="AS843" s="156">
        <f t="shared" si="161"/>
        <v>0</v>
      </c>
      <c r="AT843" s="156">
        <f t="shared" si="161"/>
        <v>0</v>
      </c>
      <c r="AU843" s="156">
        <f t="shared" si="161"/>
        <v>0</v>
      </c>
      <c r="AV843" s="156">
        <f t="shared" si="161"/>
        <v>0</v>
      </c>
      <c r="AW843" s="156">
        <f t="shared" si="161"/>
        <v>0</v>
      </c>
      <c r="AX843" s="156">
        <f t="shared" si="161"/>
        <v>0</v>
      </c>
      <c r="AY843" s="156">
        <f t="shared" si="161"/>
        <v>0</v>
      </c>
      <c r="AZ843" s="156">
        <f t="shared" si="161"/>
        <v>0</v>
      </c>
      <c r="BA843" s="156">
        <f t="shared" si="161"/>
        <v>0</v>
      </c>
      <c r="BB843" s="156">
        <f t="shared" si="161"/>
        <v>0</v>
      </c>
      <c r="BC843" s="156">
        <f t="shared" si="161"/>
        <v>0</v>
      </c>
      <c r="BD843" s="156">
        <f t="shared" si="161"/>
        <v>0</v>
      </c>
      <c r="BE843" s="156">
        <f t="shared" si="161"/>
        <v>0</v>
      </c>
      <c r="BF843" s="156">
        <f t="shared" si="161"/>
        <v>0</v>
      </c>
      <c r="BG843" s="156">
        <f t="shared" si="161"/>
        <v>0</v>
      </c>
      <c r="BH843" s="156">
        <f t="shared" si="161"/>
        <v>0</v>
      </c>
      <c r="BI843" s="156">
        <f t="shared" si="161"/>
        <v>0</v>
      </c>
      <c r="BJ843" s="19"/>
      <c r="BK843" s="19"/>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s="5" customFormat="1" hidden="1" outlineLevel="2" x14ac:dyDescent="0.2">
      <c r="A844" s="19"/>
      <c r="B844" s="126">
        <f>C856</f>
        <v>0</v>
      </c>
      <c r="C844" s="43"/>
      <c r="D844" s="44" t="s">
        <v>72</v>
      </c>
      <c r="E844" s="43"/>
      <c r="F844" s="45"/>
      <c r="G844" s="160">
        <f>IF(G$3&gt;A29taxremlife,A29taxvalue-SUM($F844:F844),IF(A29taxremlife="N/A","n/a",A29taxvalue/A29taxremlife))</f>
        <v>0</v>
      </c>
      <c r="H844" s="160">
        <f>IF(H$3&gt;A29taxremlife,A29taxvalue-SUM($F844:G844),IF(A29taxremlife="N/A","n/a",A29taxvalue/A29taxremlife))</f>
        <v>0</v>
      </c>
      <c r="I844" s="160">
        <f>IF(I$3&gt;A29taxremlife,A29taxvalue-SUM($F844:H844),IF(A29taxremlife="N/A","n/a",A29taxvalue/A29taxremlife))</f>
        <v>0</v>
      </c>
      <c r="J844" s="160">
        <f>IF(J$3&gt;A29taxremlife,A29taxvalue-SUM($F844:I844),IF(A29taxremlife="N/A","n/a",A29taxvalue/A29taxremlife))</f>
        <v>0</v>
      </c>
      <c r="K844" s="160">
        <f>IF(K$3&gt;A29taxremlife,A29taxvalue-SUM($F844:J844),IF(A29taxremlife="N/A","n/a",A29taxvalue/A29taxremlife))</f>
        <v>0</v>
      </c>
      <c r="L844" s="160">
        <f>IF(L$3&gt;A29taxremlife,A29taxvalue-SUM($F844:K844),IF(A29taxremlife="N/A","n/a",A29taxvalue/A29taxremlife))</f>
        <v>0</v>
      </c>
      <c r="M844" s="160">
        <f>IF(M$3&gt;A29taxremlife,A29taxvalue-SUM($F844:L844),IF(A29taxremlife="N/A","n/a",A29taxvalue/A29taxremlife))</f>
        <v>0</v>
      </c>
      <c r="N844" s="160">
        <f>IF(N$3&gt;A29taxremlife,A29taxvalue-SUM($F844:M844),IF(A29taxremlife="N/A","n/a",A29taxvalue/A29taxremlife))</f>
        <v>0</v>
      </c>
      <c r="O844" s="160">
        <f>IF(O$3&gt;A29taxremlife,A29taxvalue-SUM($F844:N844),IF(A29taxremlife="N/A","n/a",A29taxvalue/A29taxremlife))</f>
        <v>0</v>
      </c>
      <c r="P844" s="160">
        <f>IF(P$3&gt;A29taxremlife,A29taxvalue-SUM($F844:O844),IF(A29taxremlife="N/A","n/a",A29taxvalue/A29taxremlife))</f>
        <v>0</v>
      </c>
      <c r="Q844" s="160">
        <f>IF(Q$3&gt;A29taxremlife,A29taxvalue-SUM($F844:P844),IF(A29taxremlife="N/A","n/a",A29taxvalue/A29taxremlife))</f>
        <v>0</v>
      </c>
      <c r="R844" s="160">
        <f>IF(R$3&gt;A29taxremlife,A29taxvalue-SUM($F844:Q844),IF(A29taxremlife="N/A","n/a",A29taxvalue/A29taxremlife))</f>
        <v>0</v>
      </c>
      <c r="S844" s="160">
        <f>IF(S$3&gt;A29taxremlife,A29taxvalue-SUM($F844:R844),IF(A29taxremlife="N/A","n/a",A29taxvalue/A29taxremlife))</f>
        <v>0</v>
      </c>
      <c r="T844" s="160">
        <f>IF(T$3&gt;A29taxremlife,A29taxvalue-SUM($F844:S844),IF(A29taxremlife="N/A","n/a",A29taxvalue/A29taxremlife))</f>
        <v>0</v>
      </c>
      <c r="U844" s="160">
        <f>IF(U$3&gt;A29taxremlife,A29taxvalue-SUM($F844:T844),IF(A29taxremlife="N/A","n/a",A29taxvalue/A29taxremlife))</f>
        <v>0</v>
      </c>
      <c r="V844" s="160">
        <f>IF(V$3&gt;A29taxremlife,A29taxvalue-SUM($F844:U844),IF(A29taxremlife="N/A","n/a",A29taxvalue/A29taxremlife))</f>
        <v>0</v>
      </c>
      <c r="W844" s="160">
        <f>IF(W$3&gt;A29taxremlife,A29taxvalue-SUM($F844:V844),IF(A29taxremlife="N/A","n/a",A29taxvalue/A29taxremlife))</f>
        <v>0</v>
      </c>
      <c r="X844" s="160">
        <f>IF(X$3&gt;A29taxremlife,A29taxvalue-SUM($F844:W844),IF(A29taxremlife="N/A","n/a",A29taxvalue/A29taxremlife))</f>
        <v>0</v>
      </c>
      <c r="Y844" s="160">
        <f>IF(Y$3&gt;A29taxremlife,A29taxvalue-SUM($F844:X844),IF(A29taxremlife="N/A","n/a",A29taxvalue/A29taxremlife))</f>
        <v>0</v>
      </c>
      <c r="Z844" s="160">
        <f>IF(Z$3&gt;A29taxremlife,A29taxvalue-SUM($F844:Y844),IF(A29taxremlife="N/A","n/a",A29taxvalue/A29taxremlife))</f>
        <v>0</v>
      </c>
      <c r="AA844" s="160">
        <f>IF(AA$3&gt;A29taxremlife,A29taxvalue-SUM($F844:Z844),IF(A29taxremlife="N/A","n/a",A29taxvalue/A29taxremlife))</f>
        <v>0</v>
      </c>
      <c r="AB844" s="160">
        <f>IF(AB$3&gt;A29taxremlife,A29taxvalue-SUM($F844:AA844),IF(A29taxremlife="N/A","n/a",A29taxvalue/A29taxremlife))</f>
        <v>0</v>
      </c>
      <c r="AC844" s="160">
        <f>IF(AC$3&gt;A29taxremlife,A29taxvalue-SUM($F844:AB844),IF(A29taxremlife="N/A","n/a",A29taxvalue/A29taxremlife))</f>
        <v>0</v>
      </c>
      <c r="AD844" s="160">
        <f>IF(AD$3&gt;A29taxremlife,A29taxvalue-SUM($F844:AC844),IF(A29taxremlife="N/A","n/a",A29taxvalue/A29taxremlife))</f>
        <v>0</v>
      </c>
      <c r="AE844" s="160">
        <f>IF(AE$3&gt;A29taxremlife,A29taxvalue-SUM($F844:AD844),IF(A29taxremlife="N/A","n/a",A29taxvalue/A29taxremlife))</f>
        <v>0</v>
      </c>
      <c r="AF844" s="160">
        <f>IF(AF$3&gt;A29taxremlife,A29taxvalue-SUM($F844:AE844),IF(A29taxremlife="N/A","n/a",A29taxvalue/A29taxremlife))</f>
        <v>0</v>
      </c>
      <c r="AG844" s="160">
        <f>IF(AG$3&gt;A29taxremlife,A29taxvalue-SUM($F844:AF844),IF(A29taxremlife="N/A","n/a",A29taxvalue/A29taxremlife))</f>
        <v>0</v>
      </c>
      <c r="AH844" s="160">
        <f>IF(AH$3&gt;A29taxremlife,A29taxvalue-SUM($F844:AG844),IF(A29taxremlife="N/A","n/a",A29taxvalue/A29taxremlife))</f>
        <v>0</v>
      </c>
      <c r="AI844" s="160">
        <f>IF(AI$3&gt;A29taxremlife,A29taxvalue-SUM($F844:AH844),IF(A29taxremlife="N/A","n/a",A29taxvalue/A29taxremlife))</f>
        <v>0</v>
      </c>
      <c r="AJ844" s="160">
        <f>IF(AJ$3&gt;A29taxremlife,A29taxvalue-SUM($F844:AI844),IF(A29taxremlife="N/A","n/a",A29taxvalue/A29taxremlife))</f>
        <v>0</v>
      </c>
      <c r="AK844" s="160">
        <f>IF(AK$3&gt;A29taxremlife,A29taxvalue-SUM($F844:AJ844),IF(A29taxremlife="N/A","n/a",A29taxvalue/A29taxremlife))</f>
        <v>0</v>
      </c>
      <c r="AL844" s="160">
        <f>IF(AL$3&gt;A29taxremlife,A29taxvalue-SUM($F844:AK844),IF(A29taxremlife="N/A","n/a",A29taxvalue/A29taxremlife))</f>
        <v>0</v>
      </c>
      <c r="AM844" s="160">
        <f>IF(AM$3&gt;A29taxremlife,A29taxvalue-SUM($F844:AL844),IF(A29taxremlife="N/A","n/a",A29taxvalue/A29taxremlife))</f>
        <v>0</v>
      </c>
      <c r="AN844" s="160">
        <f>IF(AN$3&gt;A29taxremlife,A29taxvalue-SUM($F844:AM844),IF(A29taxremlife="N/A","n/a",A29taxvalue/A29taxremlife))</f>
        <v>0</v>
      </c>
      <c r="AO844" s="160">
        <f>IF(AO$3&gt;A29taxremlife,A29taxvalue-SUM($F844:AN844),IF(A29taxremlife="N/A","n/a",A29taxvalue/A29taxremlife))</f>
        <v>0</v>
      </c>
      <c r="AP844" s="160">
        <f>IF(AP$3&gt;A29taxremlife,A29taxvalue-SUM($F844:AO844),IF(A29taxremlife="N/A","n/a",A29taxvalue/A29taxremlife))</f>
        <v>0</v>
      </c>
      <c r="AQ844" s="160">
        <f>IF(AQ$3&gt;A29taxremlife,A29taxvalue-SUM($F844:AP844),IF(A29taxremlife="N/A","n/a",A29taxvalue/A29taxremlife))</f>
        <v>0</v>
      </c>
      <c r="AR844" s="160">
        <f>IF(AR$3&gt;A29taxremlife,A29taxvalue-SUM($F844:AQ844),IF(A29taxremlife="N/A","n/a",A29taxvalue/A29taxremlife))</f>
        <v>0</v>
      </c>
      <c r="AS844" s="160">
        <f>IF(AS$3&gt;A29taxremlife,A29taxvalue-SUM($F844:AR844),IF(A29taxremlife="N/A","n/a",A29taxvalue/A29taxremlife))</f>
        <v>0</v>
      </c>
      <c r="AT844" s="160">
        <f>IF(AT$3&gt;A29taxremlife,A29taxvalue-SUM($F844:AS844),IF(A29taxremlife="N/A","n/a",A29taxvalue/A29taxremlife))</f>
        <v>0</v>
      </c>
      <c r="AU844" s="160">
        <f>IF(AU$3&gt;A29taxremlife,A29taxvalue-SUM($F844:AT844),IF(A29taxremlife="N/A","n/a",A29taxvalue/A29taxremlife))</f>
        <v>0</v>
      </c>
      <c r="AV844" s="160">
        <f>IF(AV$3&gt;A29taxremlife,A29taxvalue-SUM($F844:AU844),IF(A29taxremlife="N/A","n/a",A29taxvalue/A29taxremlife))</f>
        <v>0</v>
      </c>
      <c r="AW844" s="160">
        <f>IF(AW$3&gt;A29taxremlife,A29taxvalue-SUM($F844:AV844),IF(A29taxremlife="N/A","n/a",A29taxvalue/A29taxremlife))</f>
        <v>0</v>
      </c>
      <c r="AX844" s="160">
        <f>IF(AX$3&gt;A29taxremlife,A29taxvalue-SUM($F844:AW844),IF(A29taxremlife="N/A","n/a",A29taxvalue/A29taxremlife))</f>
        <v>0</v>
      </c>
      <c r="AY844" s="160">
        <f>IF(AY$3&gt;A29taxremlife,A29taxvalue-SUM($F844:AX844),IF(A29taxremlife="N/A","n/a",A29taxvalue/A29taxremlife))</f>
        <v>0</v>
      </c>
      <c r="AZ844" s="160">
        <f>IF(AZ$3&gt;A29taxremlife,A29taxvalue-SUM($F844:AY844),IF(A29taxremlife="N/A","n/a",A29taxvalue/A29taxremlife))</f>
        <v>0</v>
      </c>
      <c r="BA844" s="160">
        <f>IF(BA$3&gt;A29taxremlife,A29taxvalue-SUM($F844:AZ844),IF(A29taxremlife="N/A","n/a",A29taxvalue/A29taxremlife))</f>
        <v>0</v>
      </c>
      <c r="BB844" s="160">
        <f>IF(BB$3&gt;A29taxremlife,A29taxvalue-SUM($F844:BA844),IF(A29taxremlife="N/A","n/a",A29taxvalue/A29taxremlife))</f>
        <v>0</v>
      </c>
      <c r="BC844" s="160">
        <f>IF(BC$3&gt;A29taxremlife,A29taxvalue-SUM($F844:BB844),IF(A29taxremlife="N/A","n/a",A29taxvalue/A29taxremlife))</f>
        <v>0</v>
      </c>
      <c r="BD844" s="160">
        <f>IF(BD$3&gt;A29taxremlife,A29taxvalue-SUM($F844:BC844),IF(A29taxremlife="N/A","n/a",A29taxvalue/A29taxremlife))</f>
        <v>0</v>
      </c>
      <c r="BE844" s="160">
        <f>IF(BE$3&gt;A29taxremlife,A29taxvalue-SUM($F844:BD844),IF(A29taxremlife="N/A","n/a",A29taxvalue/A29taxremlife))</f>
        <v>0</v>
      </c>
      <c r="BF844" s="160">
        <f>IF(BF$3&gt;A29taxremlife,A29taxvalue-SUM($F844:BE844),IF(A29taxremlife="N/A","n/a",A29taxvalue/A29taxremlife))</f>
        <v>0</v>
      </c>
      <c r="BG844" s="160">
        <f>IF(BG$3&gt;A29taxremlife,A29taxvalue-SUM($F844:BF844),IF(A29taxremlife="N/A","n/a",A29taxvalue/A29taxremlife))</f>
        <v>0</v>
      </c>
      <c r="BH844" s="160">
        <f>IF(BH$3&gt;A29taxremlife,A29taxvalue-SUM($F844:BG844),IF(A29taxremlife="N/A","n/a",A29taxvalue/A29taxremlife))</f>
        <v>0</v>
      </c>
      <c r="BI844" s="160">
        <f>IF(BI$3&gt;A29taxremlife,A29taxvalue-SUM($F844:BH844),IF(A29taxremlife="N/A","n/a",A29taxvalue/A29taxremlife))</f>
        <v>0</v>
      </c>
      <c r="BJ844" s="19"/>
      <c r="BK844" s="19"/>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s="5" customFormat="1" hidden="1" outlineLevel="2" x14ac:dyDescent="0.2">
      <c r="A845" s="19"/>
      <c r="B845" s="19"/>
      <c r="C845" s="35"/>
      <c r="D845" s="469" t="s">
        <v>71</v>
      </c>
      <c r="E845" s="281">
        <v>0</v>
      </c>
      <c r="F845" s="37"/>
      <c r="G845" s="161"/>
      <c r="H845" s="161"/>
      <c r="I845" s="161"/>
      <c r="J845" s="161"/>
      <c r="K845" s="161"/>
      <c r="L845" s="161"/>
      <c r="M845" s="161"/>
      <c r="N845" s="161"/>
      <c r="O845" s="161"/>
      <c r="P845" s="161"/>
      <c r="Q845" s="161"/>
      <c r="R845" s="161"/>
      <c r="S845" s="161"/>
      <c r="T845" s="161"/>
      <c r="U845" s="161"/>
      <c r="V845" s="161"/>
      <c r="W845" s="161"/>
      <c r="X845" s="161"/>
      <c r="Y845" s="161"/>
      <c r="Z845" s="161"/>
      <c r="AA845" s="161"/>
      <c r="AB845" s="161"/>
      <c r="AC845" s="161"/>
      <c r="AD845" s="161"/>
      <c r="AE845" s="161"/>
      <c r="AF845" s="161"/>
      <c r="AG845" s="161"/>
      <c r="AH845" s="161"/>
      <c r="AI845" s="161"/>
      <c r="AJ845" s="161"/>
      <c r="AK845" s="161"/>
      <c r="AL845" s="161"/>
      <c r="AM845" s="161"/>
      <c r="AN845" s="161"/>
      <c r="AO845" s="161"/>
      <c r="AP845" s="161"/>
      <c r="AQ845" s="161"/>
      <c r="AR845" s="161"/>
      <c r="AS845" s="161"/>
      <c r="AT845" s="161"/>
      <c r="AU845" s="161"/>
      <c r="AV845" s="161"/>
      <c r="AW845" s="161"/>
      <c r="AX845" s="161"/>
      <c r="AY845" s="161"/>
      <c r="AZ845" s="161"/>
      <c r="BA845" s="161"/>
      <c r="BB845" s="161"/>
      <c r="BC845" s="161"/>
      <c r="BD845" s="161"/>
      <c r="BE845" s="161"/>
      <c r="BF845" s="161"/>
      <c r="BG845" s="161"/>
      <c r="BH845" s="161"/>
      <c r="BI845" s="161"/>
      <c r="BJ845" s="19"/>
      <c r="BK845" s="19"/>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s="5" customFormat="1" hidden="1" outlineLevel="2" x14ac:dyDescent="0.2">
      <c r="A846" s="19"/>
      <c r="B846" s="19"/>
      <c r="C846" s="35"/>
      <c r="D846" s="469"/>
      <c r="E846" s="281">
        <v>1</v>
      </c>
      <c r="F846" s="37"/>
      <c r="G846" s="304"/>
      <c r="H846" s="161">
        <f>IF(A29taxstdlife="n/a","n/a",IF(H$3&gt;(A29taxstdlife+$E846),((Input!$G$171+Input!$G$137)*$G$7)-SUM($G846:G846),((Input!$G$171+Input!$G$137)*$G$7)/A29taxstdlife))</f>
        <v>0</v>
      </c>
      <c r="I846" s="161">
        <f>IF(A29taxstdlife="n/a","n/a",IF(I$3&gt;(A29taxstdlife+$E846),((Input!$G$171+Input!$G$137)*$G$7)-SUM($G846:H846),((Input!$G$171+Input!$G$137)*$G$7)/A29taxstdlife))</f>
        <v>0</v>
      </c>
      <c r="J846" s="161">
        <f>IF(A29taxstdlife="n/a","n/a",IF(J$3&gt;(A29taxstdlife+$E846),((Input!$G$171+Input!$G$137)*$G$7)-SUM($G846:I846),((Input!$G$171+Input!$G$137)*$G$7)/A29taxstdlife))</f>
        <v>0</v>
      </c>
      <c r="K846" s="161">
        <f>IF(A29taxstdlife="n/a","n/a",IF(K$3&gt;(A29taxstdlife+$E846),((Input!$G$171+Input!$G$137)*$G$7)-SUM($G846:J846),((Input!$G$171+Input!$G$137)*$G$7)/A29taxstdlife))</f>
        <v>0</v>
      </c>
      <c r="L846" s="161">
        <f>IF(A29taxstdlife="n/a","n/a",IF(L$3&gt;(A29taxstdlife+$E846),((Input!$G$171+Input!$G$137)*$G$7)-SUM($G846:K846),((Input!$G$171+Input!$G$137)*$G$7)/A29taxstdlife))</f>
        <v>0</v>
      </c>
      <c r="M846" s="161">
        <f>IF(A29taxstdlife="n/a","n/a",IF(M$3&gt;(A29taxstdlife+$E846),((Input!$G$171+Input!$G$137)*$G$7)-SUM($G846:L846),((Input!$G$171+Input!$G$137)*$G$7)/A29taxstdlife))</f>
        <v>0</v>
      </c>
      <c r="N846" s="161">
        <f>IF(A29taxstdlife="n/a","n/a",IF(N$3&gt;(A29taxstdlife+$E846),((Input!$G$171+Input!$G$137)*$G$7)-SUM($G846:M846),((Input!$G$171+Input!$G$137)*$G$7)/A29taxstdlife))</f>
        <v>0</v>
      </c>
      <c r="O846" s="161">
        <f>IF(A29taxstdlife="n/a","n/a",IF(O$3&gt;(A29taxstdlife+$E846),((Input!$G$171+Input!$G$137)*$G$7)-SUM($G846:N846),((Input!$G$171+Input!$G$137)*$G$7)/A29taxstdlife))</f>
        <v>0</v>
      </c>
      <c r="P846" s="161">
        <f>IF(A29taxstdlife="n/a","n/a",IF(P$3&gt;(A29taxstdlife+$E846),((Input!$G$171+Input!$G$137)*$G$7)-SUM($G846:O846),((Input!$G$171+Input!$G$137)*$G$7)/A29taxstdlife))</f>
        <v>0</v>
      </c>
      <c r="Q846" s="161">
        <f>IF(A29taxstdlife="n/a","n/a",IF(Q$3&gt;(A29taxstdlife+$E846),((Input!$G$171+Input!$G$137)*$G$7)-SUM($G846:P846),((Input!$G$171+Input!$G$137)*$G$7)/A29taxstdlife))</f>
        <v>0</v>
      </c>
      <c r="R846" s="161">
        <f>IF(A29taxstdlife="n/a","n/a",IF(R$3&gt;(A29taxstdlife+$E846),((Input!$G$171+Input!$G$137)*$G$7)-SUM($G846:Q846),((Input!$G$171+Input!$G$137)*$G$7)/A29taxstdlife))</f>
        <v>0</v>
      </c>
      <c r="S846" s="161">
        <f>IF(A29taxstdlife="n/a","n/a",IF(S$3&gt;(A29taxstdlife+$E846),((Input!$G$171+Input!$G$137)*$G$7)-SUM($G846:R846),((Input!$G$171+Input!$G$137)*$G$7)/A29taxstdlife))</f>
        <v>0</v>
      </c>
      <c r="T846" s="161">
        <f>IF(A29taxstdlife="n/a","n/a",IF(T$3&gt;(A29taxstdlife+$E846),((Input!$G$171+Input!$G$137)*$G$7)-SUM($G846:S846),((Input!$G$171+Input!$G$137)*$G$7)/A29taxstdlife))</f>
        <v>0</v>
      </c>
      <c r="U846" s="161">
        <f>IF(A29taxstdlife="n/a","n/a",IF(U$3&gt;(A29taxstdlife+$E846),((Input!$G$171+Input!$G$137)*$G$7)-SUM($G846:T846),((Input!$G$171+Input!$G$137)*$G$7)/A29taxstdlife))</f>
        <v>0</v>
      </c>
      <c r="V846" s="161">
        <f>IF(A29taxstdlife="n/a","n/a",IF(V$3&gt;(A29taxstdlife+$E846),((Input!$G$171+Input!$G$137)*$G$7)-SUM($G846:U846),((Input!$G$171+Input!$G$137)*$G$7)/A29taxstdlife))</f>
        <v>0</v>
      </c>
      <c r="W846" s="161">
        <f>IF(A29taxstdlife="n/a","n/a",IF(W$3&gt;(A29taxstdlife+$E846),((Input!$G$171+Input!$G$137)*$G$7)-SUM($G846:V846),((Input!$G$171+Input!$G$137)*$G$7)/A29taxstdlife))</f>
        <v>0</v>
      </c>
      <c r="X846" s="161">
        <f>IF(A29taxstdlife="n/a","n/a",IF(X$3&gt;(A29taxstdlife+$E846),((Input!$G$171+Input!$G$137)*$G$7)-SUM($G846:W846),((Input!$G$171+Input!$G$137)*$G$7)/A29taxstdlife))</f>
        <v>0</v>
      </c>
      <c r="Y846" s="161">
        <f>IF(A29taxstdlife="n/a","n/a",IF(Y$3&gt;(A29taxstdlife+$E846),((Input!$G$171+Input!$G$137)*$G$7)-SUM($G846:X846),((Input!$G$171+Input!$G$137)*$G$7)/A29taxstdlife))</f>
        <v>0</v>
      </c>
      <c r="Z846" s="161">
        <f>IF(A29taxstdlife="n/a","n/a",IF(Z$3&gt;(A29taxstdlife+$E846),((Input!$G$171+Input!$G$137)*$G$7)-SUM($G846:Y846),((Input!$G$171+Input!$G$137)*$G$7)/A29taxstdlife))</f>
        <v>0</v>
      </c>
      <c r="AA846" s="161">
        <f>IF(A29taxstdlife="n/a","n/a",IF(AA$3&gt;(A29taxstdlife+$E846),((Input!$G$171+Input!$G$137)*$G$7)-SUM($G846:Z846),((Input!$G$171+Input!$G$137)*$G$7)/A29taxstdlife))</f>
        <v>0</v>
      </c>
      <c r="AB846" s="161">
        <f>IF(A29taxstdlife="n/a","n/a",IF(AB$3&gt;(A29taxstdlife+$E846),((Input!$G$171+Input!$G$137)*$G$7)-SUM($G846:AA846),((Input!$G$171+Input!$G$137)*$G$7)/A29taxstdlife))</f>
        <v>0</v>
      </c>
      <c r="AC846" s="161">
        <f>IF(A29taxstdlife="n/a","n/a",IF(AC$3&gt;(A29taxstdlife+$E846),((Input!$G$171+Input!$G$137)*$G$7)-SUM($G846:AB846),((Input!$G$171+Input!$G$137)*$G$7)/A29taxstdlife))</f>
        <v>0</v>
      </c>
      <c r="AD846" s="161">
        <f>IF(A29taxstdlife="n/a","n/a",IF(AD$3&gt;(A29taxstdlife+$E846),((Input!$G$171+Input!$G$137)*$G$7)-SUM($G846:AC846),((Input!$G$171+Input!$G$137)*$G$7)/A29taxstdlife))</f>
        <v>0</v>
      </c>
      <c r="AE846" s="161">
        <f>IF(A29taxstdlife="n/a","n/a",IF(AE$3&gt;(A29taxstdlife+$E846),((Input!$G$171+Input!$G$137)*$G$7)-SUM($G846:AD846),((Input!$G$171+Input!$G$137)*$G$7)/A29taxstdlife))</f>
        <v>0</v>
      </c>
      <c r="AF846" s="161">
        <f>IF(A29taxstdlife="n/a","n/a",IF(AF$3&gt;(A29taxstdlife+$E846),((Input!$G$171+Input!$G$137)*$G$7)-SUM($G846:AE846),((Input!$G$171+Input!$G$137)*$G$7)/A29taxstdlife))</f>
        <v>0</v>
      </c>
      <c r="AG846" s="161">
        <f>IF(A29taxstdlife="n/a","n/a",IF(AG$3&gt;(A29taxstdlife+$E846),((Input!$G$171+Input!$G$137)*$G$7)-SUM($G846:AF846),((Input!$G$171+Input!$G$137)*$G$7)/A29taxstdlife))</f>
        <v>0</v>
      </c>
      <c r="AH846" s="161">
        <f>IF(A29taxstdlife="n/a","n/a",IF(AH$3&gt;(A29taxstdlife+$E846),((Input!$G$171+Input!$G$137)*$G$7)-SUM($G846:AG846),((Input!$G$171+Input!$G$137)*$G$7)/A29taxstdlife))</f>
        <v>0</v>
      </c>
      <c r="AI846" s="161">
        <f>IF(A29taxstdlife="n/a","n/a",IF(AI$3&gt;(A29taxstdlife+$E846),((Input!$G$171+Input!$G$137)*$G$7)-SUM($G846:AH846),((Input!$G$171+Input!$G$137)*$G$7)/A29taxstdlife))</f>
        <v>0</v>
      </c>
      <c r="AJ846" s="161">
        <f>IF(A29taxstdlife="n/a","n/a",IF(AJ$3&gt;(A29taxstdlife+$E846),((Input!$G$171+Input!$G$137)*$G$7)-SUM($G846:AI846),((Input!$G$171+Input!$G$137)*$G$7)/A29taxstdlife))</f>
        <v>0</v>
      </c>
      <c r="AK846" s="161">
        <f>IF(A29taxstdlife="n/a","n/a",IF(AK$3&gt;(A29taxstdlife+$E846),((Input!$G$171+Input!$G$137)*$G$7)-SUM($G846:AJ846),((Input!$G$171+Input!$G$137)*$G$7)/A29taxstdlife))</f>
        <v>0</v>
      </c>
      <c r="AL846" s="161">
        <f>IF(A29taxstdlife="n/a","n/a",IF(AL$3&gt;(A29taxstdlife+$E846),((Input!$G$171+Input!$G$137)*$G$7)-SUM($G846:AK846),((Input!$G$171+Input!$G$137)*$G$7)/A29taxstdlife))</f>
        <v>0</v>
      </c>
      <c r="AM846" s="161">
        <f>IF(A29taxstdlife="n/a","n/a",IF(AM$3&gt;(A29taxstdlife+$E846),((Input!$G$171+Input!$G$137)*$G$7)-SUM($G846:AL846),((Input!$G$171+Input!$G$137)*$G$7)/A29taxstdlife))</f>
        <v>0</v>
      </c>
      <c r="AN846" s="161">
        <f>IF(A29taxstdlife="n/a","n/a",IF(AN$3&gt;(A29taxstdlife+$E846),((Input!$G$171+Input!$G$137)*$G$7)-SUM($G846:AM846),((Input!$G$171+Input!$G$137)*$G$7)/A29taxstdlife))</f>
        <v>0</v>
      </c>
      <c r="AO846" s="161">
        <f>IF(A29taxstdlife="n/a","n/a",IF(AO$3&gt;(A29taxstdlife+$E846),((Input!$G$171+Input!$G$137)*$G$7)-SUM($G846:AN846),((Input!$G$171+Input!$G$137)*$G$7)/A29taxstdlife))</f>
        <v>0</v>
      </c>
      <c r="AP846" s="161">
        <f>IF(A29taxstdlife="n/a","n/a",IF(AP$3&gt;(A29taxstdlife+$E846),((Input!$G$171+Input!$G$137)*$G$7)-SUM($G846:AO846),((Input!$G$171+Input!$G$137)*$G$7)/A29taxstdlife))</f>
        <v>0</v>
      </c>
      <c r="AQ846" s="161">
        <f>IF(A29taxstdlife="n/a","n/a",IF(AQ$3&gt;(A29taxstdlife+$E846),((Input!$G$171+Input!$G$137)*$G$7)-SUM($G846:AP846),((Input!$G$171+Input!$G$137)*$G$7)/A29taxstdlife))</f>
        <v>0</v>
      </c>
      <c r="AR846" s="161">
        <f>IF(A29taxstdlife="n/a","n/a",IF(AR$3&gt;(A29taxstdlife+$E846),((Input!$G$171+Input!$G$137)*$G$7)-SUM($G846:AQ846),((Input!$G$171+Input!$G$137)*$G$7)/A29taxstdlife))</f>
        <v>0</v>
      </c>
      <c r="AS846" s="161">
        <f>IF(A29taxstdlife="n/a","n/a",IF(AS$3&gt;(A29taxstdlife+$E846),((Input!$G$171+Input!$G$137)*$G$7)-SUM($G846:AR846),((Input!$G$171+Input!$G$137)*$G$7)/A29taxstdlife))</f>
        <v>0</v>
      </c>
      <c r="AT846" s="161">
        <f>IF(A29taxstdlife="n/a","n/a",IF(AT$3&gt;(A29taxstdlife+$E846),((Input!$G$171+Input!$G$137)*$G$7)-SUM($G846:AS846),((Input!$G$171+Input!$G$137)*$G$7)/A29taxstdlife))</f>
        <v>0</v>
      </c>
      <c r="AU846" s="161">
        <f>IF(A29taxstdlife="n/a","n/a",IF(AU$3&gt;(A29taxstdlife+$E846),((Input!$G$171+Input!$G$137)*$G$7)-SUM($G846:AT846),((Input!$G$171+Input!$G$137)*$G$7)/A29taxstdlife))</f>
        <v>0</v>
      </c>
      <c r="AV846" s="161">
        <f>IF(A29taxstdlife="n/a","n/a",IF(AV$3&gt;(A29taxstdlife+$E846),((Input!$G$171+Input!$G$137)*$G$7)-SUM($G846:AU846),((Input!$G$171+Input!$G$137)*$G$7)/A29taxstdlife))</f>
        <v>0</v>
      </c>
      <c r="AW846" s="161">
        <f>IF(A29taxstdlife="n/a","n/a",IF(AW$3&gt;(A29taxstdlife+$E846),((Input!$G$171+Input!$G$137)*$G$7)-SUM($G846:AV846),((Input!$G$171+Input!$G$137)*$G$7)/A29taxstdlife))</f>
        <v>0</v>
      </c>
      <c r="AX846" s="161">
        <f>IF(A29taxstdlife="n/a","n/a",IF(AX$3&gt;(A29taxstdlife+$E846),((Input!$G$171+Input!$G$137)*$G$7)-SUM($G846:AW846),((Input!$G$171+Input!$G$137)*$G$7)/A29taxstdlife))</f>
        <v>0</v>
      </c>
      <c r="AY846" s="161">
        <f>IF(A29taxstdlife="n/a","n/a",IF(AY$3&gt;(A29taxstdlife+$E846),((Input!$G$171+Input!$G$137)*$G$7)-SUM($G846:AX846),((Input!$G$171+Input!$G$137)*$G$7)/A29taxstdlife))</f>
        <v>0</v>
      </c>
      <c r="AZ846" s="161">
        <f>IF(A29taxstdlife="n/a","n/a",IF(AZ$3&gt;(A29taxstdlife+$E846),((Input!$G$171+Input!$G$137)*$G$7)-SUM($G846:AY846),((Input!$G$171+Input!$G$137)*$G$7)/A29taxstdlife))</f>
        <v>0</v>
      </c>
      <c r="BA846" s="161">
        <f>IF(A29taxstdlife="n/a","n/a",IF(BA$3&gt;(A29taxstdlife+$E846),((Input!$G$171+Input!$G$137)*$G$7)-SUM($G846:AZ846),((Input!$G$171+Input!$G$137)*$G$7)/A29taxstdlife))</f>
        <v>0</v>
      </c>
      <c r="BB846" s="161">
        <f>IF(A29taxstdlife="n/a","n/a",IF(BB$3&gt;(A29taxstdlife+$E846),((Input!$G$171+Input!$G$137)*$G$7)-SUM($G846:BA846),((Input!$G$171+Input!$G$137)*$G$7)/A29taxstdlife))</f>
        <v>0</v>
      </c>
      <c r="BC846" s="161">
        <f>IF(A29taxstdlife="n/a","n/a",IF(BC$3&gt;(A29taxstdlife+$E846),((Input!$G$171+Input!$G$137)*$G$7)-SUM($G846:BB846),((Input!$G$171+Input!$G$137)*$G$7)/A29taxstdlife))</f>
        <v>0</v>
      </c>
      <c r="BD846" s="161">
        <f>IF(A29taxstdlife="n/a","n/a",IF(BD$3&gt;(A29taxstdlife+$E846),((Input!$G$171+Input!$G$137)*$G$7)-SUM($G846:BC846),((Input!$G$171+Input!$G$137)*$G$7)/A29taxstdlife))</f>
        <v>0</v>
      </c>
      <c r="BE846" s="161">
        <f>IF(A29taxstdlife="n/a","n/a",IF(BE$3&gt;(A29taxstdlife+$E846),((Input!$G$171+Input!$G$137)*$G$7)-SUM($G846:BD846),((Input!$G$171+Input!$G$137)*$G$7)/A29taxstdlife))</f>
        <v>0</v>
      </c>
      <c r="BF846" s="161">
        <f>IF(A29taxstdlife="n/a","n/a",IF(BF$3&gt;(A29taxstdlife+$E846),((Input!$G$171+Input!$G$137)*$G$7)-SUM($G846:BE846),((Input!$G$171+Input!$G$137)*$G$7)/A29taxstdlife))</f>
        <v>0</v>
      </c>
      <c r="BG846" s="161">
        <f>IF(A29taxstdlife="n/a","n/a",IF(BG$3&gt;(A29taxstdlife+$E846),((Input!$G$171+Input!$G$137)*$G$7)-SUM($G846:BF846),((Input!$G$171+Input!$G$137)*$G$7)/A29taxstdlife))</f>
        <v>0</v>
      </c>
      <c r="BH846" s="161">
        <f>IF(A29taxstdlife="n/a","n/a",IF(BH$3&gt;(A29taxstdlife+$E846),((Input!$G$171+Input!$G$137)*$G$7)-SUM($G846:BG846),((Input!$G$171+Input!$G$137)*$G$7)/A29taxstdlife))</f>
        <v>0</v>
      </c>
      <c r="BI846" s="161">
        <f>IF(A29taxstdlife="n/a","n/a",IF(BI$3&gt;(A29taxstdlife+$E846),((Input!$G$171+Input!$G$137)*$G$7)-SUM($G846:BH846),((Input!$G$171+Input!$G$137)*$G$7)/A29taxstdlife))</f>
        <v>0</v>
      </c>
      <c r="BJ846" s="19"/>
      <c r="BK846" s="19"/>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s="5" customFormat="1" hidden="1" outlineLevel="2" x14ac:dyDescent="0.2">
      <c r="A847" s="19"/>
      <c r="B847" s="19"/>
      <c r="C847" s="35"/>
      <c r="D847" s="469"/>
      <c r="E847" s="281">
        <v>2</v>
      </c>
      <c r="F847" s="37"/>
      <c r="G847" s="305"/>
      <c r="H847" s="306"/>
      <c r="I847" s="161">
        <f>IF(A29taxstdlife="n/a","n/a",IF(I$3&gt;(A29taxstdlife+$E847),((Input!$H$171+Input!$H$137)*$H$7)-SUM($H847:H847),((Input!$H$171+Input!$H$137)*$H$7)/A29taxstdlife))</f>
        <v>0</v>
      </c>
      <c r="J847" s="161">
        <f>IF(A29taxstdlife="n/a","n/a",IF(J$3&gt;(A29taxstdlife+$E847),((Input!$H$171+Input!$H$137)*$H$7)-SUM($H847:I847),((Input!$H$171+Input!$H$137)*$H$7)/A29taxstdlife))</f>
        <v>0</v>
      </c>
      <c r="K847" s="161">
        <f>IF(A29taxstdlife="n/a","n/a",IF(K$3&gt;(A29taxstdlife+$E847),((Input!$H$171+Input!$H$137)*$H$7)-SUM($H847:J847),((Input!$H$171+Input!$H$137)*$H$7)/A29taxstdlife))</f>
        <v>0</v>
      </c>
      <c r="L847" s="161">
        <f>IF(A29taxstdlife="n/a","n/a",IF(L$3&gt;(A29taxstdlife+$E847),((Input!$H$171+Input!$H$137)*$H$7)-SUM($H847:K847),((Input!$H$171+Input!$H$137)*$H$7)/A29taxstdlife))</f>
        <v>0</v>
      </c>
      <c r="M847" s="161">
        <f>IF(A29taxstdlife="n/a","n/a",IF(M$3&gt;(A29taxstdlife+$E847),((Input!$H$171+Input!$H$137)*$H$7)-SUM($H847:L847),((Input!$H$171+Input!$H$137)*$H$7)/A29taxstdlife))</f>
        <v>0</v>
      </c>
      <c r="N847" s="161">
        <f>IF(A29taxstdlife="n/a","n/a",IF(N$3&gt;(A29taxstdlife+$E847),((Input!$H$171+Input!$H$137)*$H$7)-SUM($H847:M847),((Input!$H$171+Input!$H$137)*$H$7)/A29taxstdlife))</f>
        <v>0</v>
      </c>
      <c r="O847" s="161">
        <f>IF(A29taxstdlife="n/a","n/a",IF(O$3&gt;(A29taxstdlife+$E847),((Input!$H$171+Input!$H$137)*$H$7)-SUM($H847:N847),((Input!$H$171+Input!$H$137)*$H$7)/A29taxstdlife))</f>
        <v>0</v>
      </c>
      <c r="P847" s="161">
        <f>IF(A29taxstdlife="n/a","n/a",IF(P$3&gt;(A29taxstdlife+$E847),((Input!$H$171+Input!$H$137)*$H$7)-SUM($H847:O847),((Input!$H$171+Input!$H$137)*$H$7)/A29taxstdlife))</f>
        <v>0</v>
      </c>
      <c r="Q847" s="161">
        <f>IF(A29taxstdlife="n/a","n/a",IF(Q$3&gt;(A29taxstdlife+$E847),((Input!$H$171+Input!$H$137)*$H$7)-SUM($H847:P847),((Input!$H$171+Input!$H$137)*$H$7)/A29taxstdlife))</f>
        <v>0</v>
      </c>
      <c r="R847" s="161">
        <f>IF(A29taxstdlife="n/a","n/a",IF(R$3&gt;(A29taxstdlife+$E847),((Input!$H$171+Input!$H$137)*$H$7)-SUM($H847:Q847),((Input!$H$171+Input!$H$137)*$H$7)/A29taxstdlife))</f>
        <v>0</v>
      </c>
      <c r="S847" s="161">
        <f>IF(A29taxstdlife="n/a","n/a",IF(S$3&gt;(A29taxstdlife+$E847),((Input!$H$171+Input!$H$137)*$H$7)-SUM($H847:R847),((Input!$H$171+Input!$H$137)*$H$7)/A29taxstdlife))</f>
        <v>0</v>
      </c>
      <c r="T847" s="161">
        <f>IF(A29taxstdlife="n/a","n/a",IF(T$3&gt;(A29taxstdlife+$E847),((Input!$H$171+Input!$H$137)*$H$7)-SUM($H847:S847),((Input!$H$171+Input!$H$137)*$H$7)/A29taxstdlife))</f>
        <v>0</v>
      </c>
      <c r="U847" s="161">
        <f>IF(A29taxstdlife="n/a","n/a",IF(U$3&gt;(A29taxstdlife+$E847),((Input!$H$171+Input!$H$137)*$H$7)-SUM($H847:T847),((Input!$H$171+Input!$H$137)*$H$7)/A29taxstdlife))</f>
        <v>0</v>
      </c>
      <c r="V847" s="161">
        <f>IF(A29taxstdlife="n/a","n/a",IF(V$3&gt;(A29taxstdlife+$E847),((Input!$H$171+Input!$H$137)*$H$7)-SUM($H847:U847),((Input!$H$171+Input!$H$137)*$H$7)/A29taxstdlife))</f>
        <v>0</v>
      </c>
      <c r="W847" s="161">
        <f>IF(A29taxstdlife="n/a","n/a",IF(W$3&gt;(A29taxstdlife+$E847),((Input!$H$171+Input!$H$137)*$H$7)-SUM($H847:V847),((Input!$H$171+Input!$H$137)*$H$7)/A29taxstdlife))</f>
        <v>0</v>
      </c>
      <c r="X847" s="161">
        <f>IF(A29taxstdlife="n/a","n/a",IF(X$3&gt;(A29taxstdlife+$E847),((Input!$H$171+Input!$H$137)*$H$7)-SUM($H847:W847),((Input!$H$171+Input!$H$137)*$H$7)/A29taxstdlife))</f>
        <v>0</v>
      </c>
      <c r="Y847" s="161">
        <f>IF(A29taxstdlife="n/a","n/a",IF(Y$3&gt;(A29taxstdlife+$E847),((Input!$H$171+Input!$H$137)*$H$7)-SUM($H847:X847),((Input!$H$171+Input!$H$137)*$H$7)/A29taxstdlife))</f>
        <v>0</v>
      </c>
      <c r="Z847" s="161">
        <f>IF(A29taxstdlife="n/a","n/a",IF(Z$3&gt;(A29taxstdlife+$E847),((Input!$H$171+Input!$H$137)*$H$7)-SUM($H847:Y847),((Input!$H$171+Input!$H$137)*$H$7)/A29taxstdlife))</f>
        <v>0</v>
      </c>
      <c r="AA847" s="161">
        <f>IF(A29taxstdlife="n/a","n/a",IF(AA$3&gt;(A29taxstdlife+$E847),((Input!$H$171+Input!$H$137)*$H$7)-SUM($H847:Z847),((Input!$H$171+Input!$H$137)*$H$7)/A29taxstdlife))</f>
        <v>0</v>
      </c>
      <c r="AB847" s="161">
        <f>IF(A29taxstdlife="n/a","n/a",IF(AB$3&gt;(A29taxstdlife+$E847),((Input!$H$171+Input!$H$137)*$H$7)-SUM($H847:AA847),((Input!$H$171+Input!$H$137)*$H$7)/A29taxstdlife))</f>
        <v>0</v>
      </c>
      <c r="AC847" s="161">
        <f>IF(A29taxstdlife="n/a","n/a",IF(AC$3&gt;(A29taxstdlife+$E847),((Input!$H$171+Input!$H$137)*$H$7)-SUM($H847:AB847),((Input!$H$171+Input!$H$137)*$H$7)/A29taxstdlife))</f>
        <v>0</v>
      </c>
      <c r="AD847" s="161">
        <f>IF(A29taxstdlife="n/a","n/a",IF(AD$3&gt;(A29taxstdlife+$E847),((Input!$H$171+Input!$H$137)*$H$7)-SUM($H847:AC847),((Input!$H$171+Input!$H$137)*$H$7)/A29taxstdlife))</f>
        <v>0</v>
      </c>
      <c r="AE847" s="161">
        <f>IF(A29taxstdlife="n/a","n/a",IF(AE$3&gt;(A29taxstdlife+$E847),((Input!$H$171+Input!$H$137)*$H$7)-SUM($H847:AD847),((Input!$H$171+Input!$H$137)*$H$7)/A29taxstdlife))</f>
        <v>0</v>
      </c>
      <c r="AF847" s="161">
        <f>IF(A29taxstdlife="n/a","n/a",IF(AF$3&gt;(A29taxstdlife+$E847),((Input!$H$171+Input!$H$137)*$H$7)-SUM($H847:AE847),((Input!$H$171+Input!$H$137)*$H$7)/A29taxstdlife))</f>
        <v>0</v>
      </c>
      <c r="AG847" s="161">
        <f>IF(A29taxstdlife="n/a","n/a",IF(AG$3&gt;(A29taxstdlife+$E847),((Input!$H$171+Input!$H$137)*$H$7)-SUM($H847:AF847),((Input!$H$171+Input!$H$137)*$H$7)/A29taxstdlife))</f>
        <v>0</v>
      </c>
      <c r="AH847" s="161">
        <f>IF(A29taxstdlife="n/a","n/a",IF(AH$3&gt;(A29taxstdlife+$E847),((Input!$H$171+Input!$H$137)*$H$7)-SUM($H847:AG847),((Input!$H$171+Input!$H$137)*$H$7)/A29taxstdlife))</f>
        <v>0</v>
      </c>
      <c r="AI847" s="161">
        <f>IF(A29taxstdlife="n/a","n/a",IF(AI$3&gt;(A29taxstdlife+$E847),((Input!$H$171+Input!$H$137)*$H$7)-SUM($H847:AH847),((Input!$H$171+Input!$H$137)*$H$7)/A29taxstdlife))</f>
        <v>0</v>
      </c>
      <c r="AJ847" s="161">
        <f>IF(A29taxstdlife="n/a","n/a",IF(AJ$3&gt;(A29taxstdlife+$E847),((Input!$H$171+Input!$H$137)*$H$7)-SUM($H847:AI847),((Input!$H$171+Input!$H$137)*$H$7)/A29taxstdlife))</f>
        <v>0</v>
      </c>
      <c r="AK847" s="161">
        <f>IF(A29taxstdlife="n/a","n/a",IF(AK$3&gt;(A29taxstdlife+$E847),((Input!$H$171+Input!$H$137)*$H$7)-SUM($H847:AJ847),((Input!$H$171+Input!$H$137)*$H$7)/A29taxstdlife))</f>
        <v>0</v>
      </c>
      <c r="AL847" s="161">
        <f>IF(A29taxstdlife="n/a","n/a",IF(AL$3&gt;(A29taxstdlife+$E847),((Input!$H$171+Input!$H$137)*$H$7)-SUM($H847:AK847),((Input!$H$171+Input!$H$137)*$H$7)/A29taxstdlife))</f>
        <v>0</v>
      </c>
      <c r="AM847" s="161">
        <f>IF(A29taxstdlife="n/a","n/a",IF(AM$3&gt;(A29taxstdlife+$E847),((Input!$H$171+Input!$H$137)*$H$7)-SUM($H847:AL847),((Input!$H$171+Input!$H$137)*$H$7)/A29taxstdlife))</f>
        <v>0</v>
      </c>
      <c r="AN847" s="161">
        <f>IF(A29taxstdlife="n/a","n/a",IF(AN$3&gt;(A29taxstdlife+$E847),((Input!$H$171+Input!$H$137)*$H$7)-SUM($H847:AM847),((Input!$H$171+Input!$H$137)*$H$7)/A29taxstdlife))</f>
        <v>0</v>
      </c>
      <c r="AO847" s="161">
        <f>IF(A29taxstdlife="n/a","n/a",IF(AO$3&gt;(A29taxstdlife+$E847),((Input!$H$171+Input!$H$137)*$H$7)-SUM($H847:AN847),((Input!$H$171+Input!$H$137)*$H$7)/A29taxstdlife))</f>
        <v>0</v>
      </c>
      <c r="AP847" s="161">
        <f>IF(A29taxstdlife="n/a","n/a",IF(AP$3&gt;(A29taxstdlife+$E847),((Input!$H$171+Input!$H$137)*$H$7)-SUM($H847:AO847),((Input!$H$171+Input!$H$137)*$H$7)/A29taxstdlife))</f>
        <v>0</v>
      </c>
      <c r="AQ847" s="161">
        <f>IF(A29taxstdlife="n/a","n/a",IF(AQ$3&gt;(A29taxstdlife+$E847),((Input!$H$171+Input!$H$137)*$H$7)-SUM($H847:AP847),((Input!$H$171+Input!$H$137)*$H$7)/A29taxstdlife))</f>
        <v>0</v>
      </c>
      <c r="AR847" s="161">
        <f>IF(A29taxstdlife="n/a","n/a",IF(AR$3&gt;(A29taxstdlife+$E847),((Input!$H$171+Input!$H$137)*$H$7)-SUM($H847:AQ847),((Input!$H$171+Input!$H$137)*$H$7)/A29taxstdlife))</f>
        <v>0</v>
      </c>
      <c r="AS847" s="161">
        <f>IF(A29taxstdlife="n/a","n/a",IF(AS$3&gt;(A29taxstdlife+$E847),((Input!$H$171+Input!$H$137)*$H$7)-SUM($H847:AR847),((Input!$H$171+Input!$H$137)*$H$7)/A29taxstdlife))</f>
        <v>0</v>
      </c>
      <c r="AT847" s="161">
        <f>IF(A29taxstdlife="n/a","n/a",IF(AT$3&gt;(A29taxstdlife+$E847),((Input!$H$171+Input!$H$137)*$H$7)-SUM($H847:AS847),((Input!$H$171+Input!$H$137)*$H$7)/A29taxstdlife))</f>
        <v>0</v>
      </c>
      <c r="AU847" s="161">
        <f>IF(A29taxstdlife="n/a","n/a",IF(AU$3&gt;(A29taxstdlife+$E847),((Input!$H$171+Input!$H$137)*$H$7)-SUM($H847:AT847),((Input!$H$171+Input!$H$137)*$H$7)/A29taxstdlife))</f>
        <v>0</v>
      </c>
      <c r="AV847" s="161">
        <f>IF(A29taxstdlife="n/a","n/a",IF(AV$3&gt;(A29taxstdlife+$E847),((Input!$H$171+Input!$H$137)*$H$7)-SUM($H847:AU847),((Input!$H$171+Input!$H$137)*$H$7)/A29taxstdlife))</f>
        <v>0</v>
      </c>
      <c r="AW847" s="161">
        <f>IF(A29taxstdlife="n/a","n/a",IF(AW$3&gt;(A29taxstdlife+$E847),((Input!$H$171+Input!$H$137)*$H$7)-SUM($H847:AV847),((Input!$H$171+Input!$H$137)*$H$7)/A29taxstdlife))</f>
        <v>0</v>
      </c>
      <c r="AX847" s="161">
        <f>IF(A29taxstdlife="n/a","n/a",IF(AX$3&gt;(A29taxstdlife+$E847),((Input!$H$171+Input!$H$137)*$H$7)-SUM($H847:AW847),((Input!$H$171+Input!$H$137)*$H$7)/A29taxstdlife))</f>
        <v>0</v>
      </c>
      <c r="AY847" s="161">
        <f>IF(A29taxstdlife="n/a","n/a",IF(AY$3&gt;(A29taxstdlife+$E847),((Input!$H$171+Input!$H$137)*$H$7)-SUM($H847:AX847),((Input!$H$171+Input!$H$137)*$H$7)/A29taxstdlife))</f>
        <v>0</v>
      </c>
      <c r="AZ847" s="161">
        <f>IF(A29taxstdlife="n/a","n/a",IF(AZ$3&gt;(A29taxstdlife+$E847),((Input!$H$171+Input!$H$137)*$H$7)-SUM($H847:AY847),((Input!$H$171+Input!$H$137)*$H$7)/A29taxstdlife))</f>
        <v>0</v>
      </c>
      <c r="BA847" s="161">
        <f>IF(A29taxstdlife="n/a","n/a",IF(BA$3&gt;(A29taxstdlife+$E847),((Input!$H$171+Input!$H$137)*$H$7)-SUM($H847:AZ847),((Input!$H$171+Input!$H$137)*$H$7)/A29taxstdlife))</f>
        <v>0</v>
      </c>
      <c r="BB847" s="161">
        <f>IF(A29taxstdlife="n/a","n/a",IF(BB$3&gt;(A29taxstdlife+$E847),((Input!$H$171+Input!$H$137)*$H$7)-SUM($H847:BA847),((Input!$H$171+Input!$H$137)*$H$7)/A29taxstdlife))</f>
        <v>0</v>
      </c>
      <c r="BC847" s="161">
        <f>IF(A29taxstdlife="n/a","n/a",IF(BC$3&gt;(A29taxstdlife+$E847),((Input!$H$171+Input!$H$137)*$H$7)-SUM($H847:BB847),((Input!$H$171+Input!$H$137)*$H$7)/A29taxstdlife))</f>
        <v>0</v>
      </c>
      <c r="BD847" s="161">
        <f>IF(A29taxstdlife="n/a","n/a",IF(BD$3&gt;(A29taxstdlife+$E847),((Input!$H$171+Input!$H$137)*$H$7)-SUM($H847:BC847),((Input!$H$171+Input!$H$137)*$H$7)/A29taxstdlife))</f>
        <v>0</v>
      </c>
      <c r="BE847" s="161">
        <f>IF(A29taxstdlife="n/a","n/a",IF(BE$3&gt;(A29taxstdlife+$E847),((Input!$H$171+Input!$H$137)*$H$7)-SUM($H847:BD847),((Input!$H$171+Input!$H$137)*$H$7)/A29taxstdlife))</f>
        <v>0</v>
      </c>
      <c r="BF847" s="161">
        <f>IF(A29taxstdlife="n/a","n/a",IF(BF$3&gt;(A29taxstdlife+$E847),((Input!$H$171+Input!$H$137)*$H$7)-SUM($H847:BE847),((Input!$H$171+Input!$H$137)*$H$7)/A29taxstdlife))</f>
        <v>0</v>
      </c>
      <c r="BG847" s="161">
        <f>IF(A29taxstdlife="n/a","n/a",IF(BG$3&gt;(A29taxstdlife+$E847),((Input!$H$171+Input!$H$137)*$H$7)-SUM($H847:BF847),((Input!$H$171+Input!$H$137)*$H$7)/A29taxstdlife))</f>
        <v>0</v>
      </c>
      <c r="BH847" s="161">
        <f>IF(A29taxstdlife="n/a","n/a",IF(BH$3&gt;(A29taxstdlife+$E847),((Input!$H$171+Input!$H$137)*$H$7)-SUM($H847:BG847),((Input!$H$171+Input!$H$137)*$H$7)/A29taxstdlife))</f>
        <v>0</v>
      </c>
      <c r="BI847" s="161">
        <f>IF(A29taxstdlife="n/a","n/a",IF(BI$3&gt;(A29taxstdlife+$E847),((Input!$H$171+Input!$H$137)*$H$7)-SUM($H847:BH847),((Input!$H$171+Input!$H$137)*$H$7)/A29taxstdlife))</f>
        <v>0</v>
      </c>
      <c r="BJ847" s="19"/>
      <c r="BK847" s="19"/>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s="5" customFormat="1" hidden="1" outlineLevel="2" x14ac:dyDescent="0.2">
      <c r="A848" s="19"/>
      <c r="B848" s="19"/>
      <c r="C848" s="35"/>
      <c r="D848" s="469"/>
      <c r="E848" s="281">
        <v>3</v>
      </c>
      <c r="F848" s="37"/>
      <c r="G848" s="305"/>
      <c r="H848" s="307"/>
      <c r="I848" s="306"/>
      <c r="J848" s="161">
        <f>IF(A29taxstdlife="n/a","n/a",IF(J$3&gt;(A29taxstdlife+$E848),((Input!$I$171+Input!$I$137)*$I$7)-SUM($I848:I848),((Input!$I$171+Input!$I$137)*$I$7)/A29taxstdlife))</f>
        <v>0</v>
      </c>
      <c r="K848" s="161">
        <f>IF(A29taxstdlife="n/a","n/a",IF(K$3&gt;(A29taxstdlife+$E848),((Input!$I$171+Input!$I$137)*$I$7)-SUM($I848:J848),((Input!$I$171+Input!$I$137)*$I$7)/A29taxstdlife))</f>
        <v>0</v>
      </c>
      <c r="L848" s="161">
        <f>IF(A29taxstdlife="n/a","n/a",IF(L$3&gt;(A29taxstdlife+$E848),((Input!$I$171+Input!$I$137)*$I$7)-SUM($I848:K848),((Input!$I$171+Input!$I$137)*$I$7)/A29taxstdlife))</f>
        <v>0</v>
      </c>
      <c r="M848" s="161">
        <f>IF(A29taxstdlife="n/a","n/a",IF(M$3&gt;(A29taxstdlife+$E848),((Input!$I$171+Input!$I$137)*$I$7)-SUM($I848:L848),((Input!$I$171+Input!$I$137)*$I$7)/A29taxstdlife))</f>
        <v>0</v>
      </c>
      <c r="N848" s="161">
        <f>IF(A29taxstdlife="n/a","n/a",IF(N$3&gt;(A29taxstdlife+$E848),((Input!$I$171+Input!$I$137)*$I$7)-SUM($I848:M848),((Input!$I$171+Input!$I$137)*$I$7)/A29taxstdlife))</f>
        <v>0</v>
      </c>
      <c r="O848" s="161">
        <f>IF(A29taxstdlife="n/a","n/a",IF(O$3&gt;(A29taxstdlife+$E848),((Input!$I$171+Input!$I$137)*$I$7)-SUM($I848:N848),((Input!$I$171+Input!$I$137)*$I$7)/A29taxstdlife))</f>
        <v>0</v>
      </c>
      <c r="P848" s="161">
        <f>IF(A29taxstdlife="n/a","n/a",IF(P$3&gt;(A29taxstdlife+$E848),((Input!$I$171+Input!$I$137)*$I$7)-SUM($I848:O848),((Input!$I$171+Input!$I$137)*$I$7)/A29taxstdlife))</f>
        <v>0</v>
      </c>
      <c r="Q848" s="161">
        <f>IF(A29taxstdlife="n/a","n/a",IF(Q$3&gt;(A29taxstdlife+$E848),((Input!$I$171+Input!$I$137)*$I$7)-SUM($I848:P848),((Input!$I$171+Input!$I$137)*$I$7)/A29taxstdlife))</f>
        <v>0</v>
      </c>
      <c r="R848" s="161">
        <f>IF(A29taxstdlife="n/a","n/a",IF(R$3&gt;(A29taxstdlife+$E848),((Input!$I$171+Input!$I$137)*$I$7)-SUM($I848:Q848),((Input!$I$171+Input!$I$137)*$I$7)/A29taxstdlife))</f>
        <v>0</v>
      </c>
      <c r="S848" s="161">
        <f>IF(A29taxstdlife="n/a","n/a",IF(S$3&gt;(A29taxstdlife+$E848),((Input!$I$171+Input!$I$137)*$I$7)-SUM($I848:R848),((Input!$I$171+Input!$I$137)*$I$7)/A29taxstdlife))</f>
        <v>0</v>
      </c>
      <c r="T848" s="161">
        <f>IF(A29taxstdlife="n/a","n/a",IF(T$3&gt;(A29taxstdlife+$E848),((Input!$I$171+Input!$I$137)*$I$7)-SUM($I848:S848),((Input!$I$171+Input!$I$137)*$I$7)/A29taxstdlife))</f>
        <v>0</v>
      </c>
      <c r="U848" s="161">
        <f>IF(A29taxstdlife="n/a","n/a",IF(U$3&gt;(A29taxstdlife+$E848),((Input!$I$171+Input!$I$137)*$I$7)-SUM($I848:T848),((Input!$I$171+Input!$I$137)*$I$7)/A29taxstdlife))</f>
        <v>0</v>
      </c>
      <c r="V848" s="161">
        <f>IF(A29taxstdlife="n/a","n/a",IF(V$3&gt;(A29taxstdlife+$E848),((Input!$I$171+Input!$I$137)*$I$7)-SUM($I848:U848),((Input!$I$171+Input!$I$137)*$I$7)/A29taxstdlife))</f>
        <v>0</v>
      </c>
      <c r="W848" s="161">
        <f>IF(A29taxstdlife="n/a","n/a",IF(W$3&gt;(A29taxstdlife+$E848),((Input!$I$171+Input!$I$137)*$I$7)-SUM($I848:V848),((Input!$I$171+Input!$I$137)*$I$7)/A29taxstdlife))</f>
        <v>0</v>
      </c>
      <c r="X848" s="161">
        <f>IF(A29taxstdlife="n/a","n/a",IF(X$3&gt;(A29taxstdlife+$E848),((Input!$I$171+Input!$I$137)*$I$7)-SUM($I848:W848),((Input!$I$171+Input!$I$137)*$I$7)/A29taxstdlife))</f>
        <v>0</v>
      </c>
      <c r="Y848" s="161">
        <f>IF(A29taxstdlife="n/a","n/a",IF(Y$3&gt;(A29taxstdlife+$E848),((Input!$I$171+Input!$I$137)*$I$7)-SUM($I848:X848),((Input!$I$171+Input!$I$137)*$I$7)/A29taxstdlife))</f>
        <v>0</v>
      </c>
      <c r="Z848" s="161">
        <f>IF(A29taxstdlife="n/a","n/a",IF(Z$3&gt;(A29taxstdlife+$E848),((Input!$I$171+Input!$I$137)*$I$7)-SUM($I848:Y848),((Input!$I$171+Input!$I$137)*$I$7)/A29taxstdlife))</f>
        <v>0</v>
      </c>
      <c r="AA848" s="161">
        <f>IF(A29taxstdlife="n/a","n/a",IF(AA$3&gt;(A29taxstdlife+$E848),((Input!$I$171+Input!$I$137)*$I$7)-SUM($I848:Z848),((Input!$I$171+Input!$I$137)*$I$7)/A29taxstdlife))</f>
        <v>0</v>
      </c>
      <c r="AB848" s="161">
        <f>IF(A29taxstdlife="n/a","n/a",IF(AB$3&gt;(A29taxstdlife+$E848),((Input!$I$171+Input!$I$137)*$I$7)-SUM($I848:AA848),((Input!$I$171+Input!$I$137)*$I$7)/A29taxstdlife))</f>
        <v>0</v>
      </c>
      <c r="AC848" s="161">
        <f>IF(A29taxstdlife="n/a","n/a",IF(AC$3&gt;(A29taxstdlife+$E848),((Input!$I$171+Input!$I$137)*$I$7)-SUM($I848:AB848),((Input!$I$171+Input!$I$137)*$I$7)/A29taxstdlife))</f>
        <v>0</v>
      </c>
      <c r="AD848" s="161">
        <f>IF(A29taxstdlife="n/a","n/a",IF(AD$3&gt;(A29taxstdlife+$E848),((Input!$I$171+Input!$I$137)*$I$7)-SUM($I848:AC848),((Input!$I$171+Input!$I$137)*$I$7)/A29taxstdlife))</f>
        <v>0</v>
      </c>
      <c r="AE848" s="161">
        <f>IF(A29taxstdlife="n/a","n/a",IF(AE$3&gt;(A29taxstdlife+$E848),((Input!$I$171+Input!$I$137)*$I$7)-SUM($I848:AD848),((Input!$I$171+Input!$I$137)*$I$7)/A29taxstdlife))</f>
        <v>0</v>
      </c>
      <c r="AF848" s="161">
        <f>IF(A29taxstdlife="n/a","n/a",IF(AF$3&gt;(A29taxstdlife+$E848),((Input!$I$171+Input!$I$137)*$I$7)-SUM($I848:AE848),((Input!$I$171+Input!$I$137)*$I$7)/A29taxstdlife))</f>
        <v>0</v>
      </c>
      <c r="AG848" s="161">
        <f>IF(A29taxstdlife="n/a","n/a",IF(AG$3&gt;(A29taxstdlife+$E848),((Input!$I$171+Input!$I$137)*$I$7)-SUM($I848:AF848),((Input!$I$171+Input!$I$137)*$I$7)/A29taxstdlife))</f>
        <v>0</v>
      </c>
      <c r="AH848" s="161">
        <f>IF(A29taxstdlife="n/a","n/a",IF(AH$3&gt;(A29taxstdlife+$E848),((Input!$I$171+Input!$I$137)*$I$7)-SUM($I848:AG848),((Input!$I$171+Input!$I$137)*$I$7)/A29taxstdlife))</f>
        <v>0</v>
      </c>
      <c r="AI848" s="161">
        <f>IF(A29taxstdlife="n/a","n/a",IF(AI$3&gt;(A29taxstdlife+$E848),((Input!$I$171+Input!$I$137)*$I$7)-SUM($I848:AH848),((Input!$I$171+Input!$I$137)*$I$7)/A29taxstdlife))</f>
        <v>0</v>
      </c>
      <c r="AJ848" s="161">
        <f>IF(A29taxstdlife="n/a","n/a",IF(AJ$3&gt;(A29taxstdlife+$E848),((Input!$I$171+Input!$I$137)*$I$7)-SUM($I848:AI848),((Input!$I$171+Input!$I$137)*$I$7)/A29taxstdlife))</f>
        <v>0</v>
      </c>
      <c r="AK848" s="161">
        <f>IF(A29taxstdlife="n/a","n/a",IF(AK$3&gt;(A29taxstdlife+$E848),((Input!$I$171+Input!$I$137)*$I$7)-SUM($I848:AJ848),((Input!$I$171+Input!$I$137)*$I$7)/A29taxstdlife))</f>
        <v>0</v>
      </c>
      <c r="AL848" s="161">
        <f>IF(A29taxstdlife="n/a","n/a",IF(AL$3&gt;(A29taxstdlife+$E848),((Input!$I$171+Input!$I$137)*$I$7)-SUM($I848:AK848),((Input!$I$171+Input!$I$137)*$I$7)/A29taxstdlife))</f>
        <v>0</v>
      </c>
      <c r="AM848" s="161">
        <f>IF(A29taxstdlife="n/a","n/a",IF(AM$3&gt;(A29taxstdlife+$E848),((Input!$I$171+Input!$I$137)*$I$7)-SUM($I848:AL848),((Input!$I$171+Input!$I$137)*$I$7)/A29taxstdlife))</f>
        <v>0</v>
      </c>
      <c r="AN848" s="161">
        <f>IF(A29taxstdlife="n/a","n/a",IF(AN$3&gt;(A29taxstdlife+$E848),((Input!$I$171+Input!$I$137)*$I$7)-SUM($I848:AM848),((Input!$I$171+Input!$I$137)*$I$7)/A29taxstdlife))</f>
        <v>0</v>
      </c>
      <c r="AO848" s="161">
        <f>IF(A29taxstdlife="n/a","n/a",IF(AO$3&gt;(A29taxstdlife+$E848),((Input!$I$171+Input!$I$137)*$I$7)-SUM($I848:AN848),((Input!$I$171+Input!$I$137)*$I$7)/A29taxstdlife))</f>
        <v>0</v>
      </c>
      <c r="AP848" s="161">
        <f>IF(A29taxstdlife="n/a","n/a",IF(AP$3&gt;(A29taxstdlife+$E848),((Input!$I$171+Input!$I$137)*$I$7)-SUM($I848:AO848),((Input!$I$171+Input!$I$137)*$I$7)/A29taxstdlife))</f>
        <v>0</v>
      </c>
      <c r="AQ848" s="161">
        <f>IF(A29taxstdlife="n/a","n/a",IF(AQ$3&gt;(A29taxstdlife+$E848),((Input!$I$171+Input!$I$137)*$I$7)-SUM($I848:AP848),((Input!$I$171+Input!$I$137)*$I$7)/A29taxstdlife))</f>
        <v>0</v>
      </c>
      <c r="AR848" s="161">
        <f>IF(A29taxstdlife="n/a","n/a",IF(AR$3&gt;(A29taxstdlife+$E848),((Input!$I$171+Input!$I$137)*$I$7)-SUM($I848:AQ848),((Input!$I$171+Input!$I$137)*$I$7)/A29taxstdlife))</f>
        <v>0</v>
      </c>
      <c r="AS848" s="161">
        <f>IF(A29taxstdlife="n/a","n/a",IF(AS$3&gt;(A29taxstdlife+$E848),((Input!$I$171+Input!$I$137)*$I$7)-SUM($I848:AR848),((Input!$I$171+Input!$I$137)*$I$7)/A29taxstdlife))</f>
        <v>0</v>
      </c>
      <c r="AT848" s="161">
        <f>IF(A29taxstdlife="n/a","n/a",IF(AT$3&gt;(A29taxstdlife+$E848),((Input!$I$171+Input!$I$137)*$I$7)-SUM($I848:AS848),((Input!$I$171+Input!$I$137)*$I$7)/A29taxstdlife))</f>
        <v>0</v>
      </c>
      <c r="AU848" s="161">
        <f>IF(A29taxstdlife="n/a","n/a",IF(AU$3&gt;(A29taxstdlife+$E848),((Input!$I$171+Input!$I$137)*$I$7)-SUM($I848:AT848),((Input!$I$171+Input!$I$137)*$I$7)/A29taxstdlife))</f>
        <v>0</v>
      </c>
      <c r="AV848" s="161">
        <f>IF(A29taxstdlife="n/a","n/a",IF(AV$3&gt;(A29taxstdlife+$E848),((Input!$I$171+Input!$I$137)*$I$7)-SUM($I848:AU848),((Input!$I$171+Input!$I$137)*$I$7)/A29taxstdlife))</f>
        <v>0</v>
      </c>
      <c r="AW848" s="161">
        <f>IF(A29taxstdlife="n/a","n/a",IF(AW$3&gt;(A29taxstdlife+$E848),((Input!$I$171+Input!$I$137)*$I$7)-SUM($I848:AV848),((Input!$I$171+Input!$I$137)*$I$7)/A29taxstdlife))</f>
        <v>0</v>
      </c>
      <c r="AX848" s="161">
        <f>IF(A29taxstdlife="n/a","n/a",IF(AX$3&gt;(A29taxstdlife+$E848),((Input!$I$171+Input!$I$137)*$I$7)-SUM($I848:AW848),((Input!$I$171+Input!$I$137)*$I$7)/A29taxstdlife))</f>
        <v>0</v>
      </c>
      <c r="AY848" s="161">
        <f>IF(A29taxstdlife="n/a","n/a",IF(AY$3&gt;(A29taxstdlife+$E848),((Input!$I$171+Input!$I$137)*$I$7)-SUM($I848:AX848),((Input!$I$171+Input!$I$137)*$I$7)/A29taxstdlife))</f>
        <v>0</v>
      </c>
      <c r="AZ848" s="161">
        <f>IF(A29taxstdlife="n/a","n/a",IF(AZ$3&gt;(A29taxstdlife+$E848),((Input!$I$171+Input!$I$137)*$I$7)-SUM($I848:AY848),((Input!$I$171+Input!$I$137)*$I$7)/A29taxstdlife))</f>
        <v>0</v>
      </c>
      <c r="BA848" s="161">
        <f>IF(A29taxstdlife="n/a","n/a",IF(BA$3&gt;(A29taxstdlife+$E848),((Input!$I$171+Input!$I$137)*$I$7)-SUM($I848:AZ848),((Input!$I$171+Input!$I$137)*$I$7)/A29taxstdlife))</f>
        <v>0</v>
      </c>
      <c r="BB848" s="161">
        <f>IF(A29taxstdlife="n/a","n/a",IF(BB$3&gt;(A29taxstdlife+$E848),((Input!$I$171+Input!$I$137)*$I$7)-SUM($I848:BA848),((Input!$I$171+Input!$I$137)*$I$7)/A29taxstdlife))</f>
        <v>0</v>
      </c>
      <c r="BC848" s="161">
        <f>IF(A29taxstdlife="n/a","n/a",IF(BC$3&gt;(A29taxstdlife+$E848),((Input!$I$171+Input!$I$137)*$I$7)-SUM($I848:BB848),((Input!$I$171+Input!$I$137)*$I$7)/A29taxstdlife))</f>
        <v>0</v>
      </c>
      <c r="BD848" s="161">
        <f>IF(A29taxstdlife="n/a","n/a",IF(BD$3&gt;(A29taxstdlife+$E848),((Input!$I$171+Input!$I$137)*$I$7)-SUM($I848:BC848),((Input!$I$171+Input!$I$137)*$I$7)/A29taxstdlife))</f>
        <v>0</v>
      </c>
      <c r="BE848" s="161">
        <f>IF(A29taxstdlife="n/a","n/a",IF(BE$3&gt;(A29taxstdlife+$E848),((Input!$I$171+Input!$I$137)*$I$7)-SUM($I848:BD848),((Input!$I$171+Input!$I$137)*$I$7)/A29taxstdlife))</f>
        <v>0</v>
      </c>
      <c r="BF848" s="161">
        <f>IF(A29taxstdlife="n/a","n/a",IF(BF$3&gt;(A29taxstdlife+$E848),((Input!$I$171+Input!$I$137)*$I$7)-SUM($I848:BE848),((Input!$I$171+Input!$I$137)*$I$7)/A29taxstdlife))</f>
        <v>0</v>
      </c>
      <c r="BG848" s="161">
        <f>IF(A29taxstdlife="n/a","n/a",IF(BG$3&gt;(A29taxstdlife+$E848),((Input!$I$171+Input!$I$137)*$I$7)-SUM($I848:BF848),((Input!$I$171+Input!$I$137)*$I$7)/A29taxstdlife))</f>
        <v>0</v>
      </c>
      <c r="BH848" s="161">
        <f>IF(A29taxstdlife="n/a","n/a",IF(BH$3&gt;(A29taxstdlife+$E848),((Input!$I$171+Input!$I$137)*$I$7)-SUM($I848:BG848),((Input!$I$171+Input!$I$137)*$I$7)/A29taxstdlife))</f>
        <v>0</v>
      </c>
      <c r="BI848" s="161">
        <f>IF(A29taxstdlife="n/a","n/a",IF(BI$3&gt;(A29taxstdlife+$E848),((Input!$I$171+Input!$I$137)*$I$7)-SUM($I848:BH848),((Input!$I$171+Input!$I$137)*$I$7)/A29taxstdlife))</f>
        <v>0</v>
      </c>
      <c r="BJ848" s="161"/>
      <c r="BK848" s="19"/>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s="5" customFormat="1" hidden="1" outlineLevel="2" x14ac:dyDescent="0.2">
      <c r="A849" s="19"/>
      <c r="B849" s="19"/>
      <c r="C849" s="35"/>
      <c r="D849" s="469"/>
      <c r="E849" s="281">
        <v>4</v>
      </c>
      <c r="F849" s="37"/>
      <c r="G849" s="305"/>
      <c r="H849" s="307"/>
      <c r="I849" s="307"/>
      <c r="J849" s="306"/>
      <c r="K849" s="161">
        <f>IF(A29taxstdlife="n/a","n/a",IF(K$3&gt;(A29taxstdlife+$E849),((Input!$J$171+Input!$J$137)*$J$7)-SUM($J849:J849),((Input!$J$171+Input!$J$137)*$J$7)/A29taxstdlife))</f>
        <v>0</v>
      </c>
      <c r="L849" s="161">
        <f>IF(A29taxstdlife="n/a","n/a",IF(L$3&gt;(A29taxstdlife+$E849),((Input!$J$171+Input!$J$137)*$J$7)-SUM($J849:K849),((Input!$J$171+Input!$J$137)*$J$7)/A29taxstdlife))</f>
        <v>0</v>
      </c>
      <c r="M849" s="161">
        <f>IF(A29taxstdlife="n/a","n/a",IF(M$3&gt;(A29taxstdlife+$E849),((Input!$J$171+Input!$J$137)*$J$7)-SUM($J849:L849),((Input!$J$171+Input!$J$137)*$J$7)/A29taxstdlife))</f>
        <v>0</v>
      </c>
      <c r="N849" s="161">
        <f>IF(A29taxstdlife="n/a","n/a",IF(N$3&gt;(A29taxstdlife+$E849),((Input!$J$171+Input!$J$137)*$J$7)-SUM($J849:M849),((Input!$J$171+Input!$J$137)*$J$7)/A29taxstdlife))</f>
        <v>0</v>
      </c>
      <c r="O849" s="161">
        <f>IF(A29taxstdlife="n/a","n/a",IF(O$3&gt;(A29taxstdlife+$E849),((Input!$J$171+Input!$J$137)*$J$7)-SUM($J849:N849),((Input!$J$171+Input!$J$137)*$J$7)/A29taxstdlife))</f>
        <v>0</v>
      </c>
      <c r="P849" s="161">
        <f>IF(A29taxstdlife="n/a","n/a",IF(P$3&gt;(A29taxstdlife+$E849),((Input!$J$171+Input!$J$137)*$J$7)-SUM($J849:O849),((Input!$J$171+Input!$J$137)*$J$7)/A29taxstdlife))</f>
        <v>0</v>
      </c>
      <c r="Q849" s="161">
        <f>IF(A29taxstdlife="n/a","n/a",IF(Q$3&gt;(A29taxstdlife+$E849),((Input!$J$171+Input!$J$137)*$J$7)-SUM($J849:P849),((Input!$J$171+Input!$J$137)*$J$7)/A29taxstdlife))</f>
        <v>0</v>
      </c>
      <c r="R849" s="161">
        <f>IF(A29taxstdlife="n/a","n/a",IF(R$3&gt;(A29taxstdlife+$E849),((Input!$J$171+Input!$J$137)*$J$7)-SUM($J849:Q849),((Input!$J$171+Input!$J$137)*$J$7)/A29taxstdlife))</f>
        <v>0</v>
      </c>
      <c r="S849" s="161">
        <f>IF(A29taxstdlife="n/a","n/a",IF(S$3&gt;(A29taxstdlife+$E849),((Input!$J$171+Input!$J$137)*$J$7)-SUM($J849:R849),((Input!$J$171+Input!$J$137)*$J$7)/A29taxstdlife))</f>
        <v>0</v>
      </c>
      <c r="T849" s="161">
        <f>IF(A29taxstdlife="n/a","n/a",IF(T$3&gt;(A29taxstdlife+$E849),((Input!$J$171+Input!$J$137)*$J$7)-SUM($J849:S849),((Input!$J$171+Input!$J$137)*$J$7)/A29taxstdlife))</f>
        <v>0</v>
      </c>
      <c r="U849" s="161">
        <f>IF(A29taxstdlife="n/a","n/a",IF(U$3&gt;(A29taxstdlife+$E849),((Input!$J$171+Input!$J$137)*$J$7)-SUM($J849:T849),((Input!$J$171+Input!$J$137)*$J$7)/A29taxstdlife))</f>
        <v>0</v>
      </c>
      <c r="V849" s="161">
        <f>IF(A29taxstdlife="n/a","n/a",IF(V$3&gt;(A29taxstdlife+$E849),((Input!$J$171+Input!$J$137)*$J$7)-SUM($J849:U849),((Input!$J$171+Input!$J$137)*$J$7)/A29taxstdlife))</f>
        <v>0</v>
      </c>
      <c r="W849" s="161">
        <f>IF(A29taxstdlife="n/a","n/a",IF(W$3&gt;(A29taxstdlife+$E849),((Input!$J$171+Input!$J$137)*$J$7)-SUM($J849:V849),((Input!$J$171+Input!$J$137)*$J$7)/A29taxstdlife))</f>
        <v>0</v>
      </c>
      <c r="X849" s="161">
        <f>IF(A29taxstdlife="n/a","n/a",IF(X$3&gt;(A29taxstdlife+$E849),((Input!$J$171+Input!$J$137)*$J$7)-SUM($J849:W849),((Input!$J$171+Input!$J$137)*$J$7)/A29taxstdlife))</f>
        <v>0</v>
      </c>
      <c r="Y849" s="161">
        <f>IF(A29taxstdlife="n/a","n/a",IF(Y$3&gt;(A29taxstdlife+$E849),((Input!$J$171+Input!$J$137)*$J$7)-SUM($J849:X849),((Input!$J$171+Input!$J$137)*$J$7)/A29taxstdlife))</f>
        <v>0</v>
      </c>
      <c r="Z849" s="161">
        <f>IF(A29taxstdlife="n/a","n/a",IF(Z$3&gt;(A29taxstdlife+$E849),((Input!$J$171+Input!$J$137)*$J$7)-SUM($J849:Y849),((Input!$J$171+Input!$J$137)*$J$7)/A29taxstdlife))</f>
        <v>0</v>
      </c>
      <c r="AA849" s="161">
        <f>IF(A29taxstdlife="n/a","n/a",IF(AA$3&gt;(A29taxstdlife+$E849),((Input!$J$171+Input!$J$137)*$J$7)-SUM($J849:Z849),((Input!$J$171+Input!$J$137)*$J$7)/A29taxstdlife))</f>
        <v>0</v>
      </c>
      <c r="AB849" s="161">
        <f>IF(A29taxstdlife="n/a","n/a",IF(AB$3&gt;(A29taxstdlife+$E849),((Input!$J$171+Input!$J$137)*$J$7)-SUM($J849:AA849),((Input!$J$171+Input!$J$137)*$J$7)/A29taxstdlife))</f>
        <v>0</v>
      </c>
      <c r="AC849" s="161">
        <f>IF(A29taxstdlife="n/a","n/a",IF(AC$3&gt;(A29taxstdlife+$E849),((Input!$J$171+Input!$J$137)*$J$7)-SUM($J849:AB849),((Input!$J$171+Input!$J$137)*$J$7)/A29taxstdlife))</f>
        <v>0</v>
      </c>
      <c r="AD849" s="161">
        <f>IF(A29taxstdlife="n/a","n/a",IF(AD$3&gt;(A29taxstdlife+$E849),((Input!$J$171+Input!$J$137)*$J$7)-SUM($J849:AC849),((Input!$J$171+Input!$J$137)*$J$7)/A29taxstdlife))</f>
        <v>0</v>
      </c>
      <c r="AE849" s="161">
        <f>IF(A29taxstdlife="n/a","n/a",IF(AE$3&gt;(A29taxstdlife+$E849),((Input!$J$171+Input!$J$137)*$J$7)-SUM($J849:AD849),((Input!$J$171+Input!$J$137)*$J$7)/A29taxstdlife))</f>
        <v>0</v>
      </c>
      <c r="AF849" s="161">
        <f>IF(A29taxstdlife="n/a","n/a",IF(AF$3&gt;(A29taxstdlife+$E849),((Input!$J$171+Input!$J$137)*$J$7)-SUM($J849:AE849),((Input!$J$171+Input!$J$137)*$J$7)/A29taxstdlife))</f>
        <v>0</v>
      </c>
      <c r="AG849" s="161">
        <f>IF(A29taxstdlife="n/a","n/a",IF(AG$3&gt;(A29taxstdlife+$E849),((Input!$J$171+Input!$J$137)*$J$7)-SUM($J849:AF849),((Input!$J$171+Input!$J$137)*$J$7)/A29taxstdlife))</f>
        <v>0</v>
      </c>
      <c r="AH849" s="161">
        <f>IF(A29taxstdlife="n/a","n/a",IF(AH$3&gt;(A29taxstdlife+$E849),((Input!$J$171+Input!$J$137)*$J$7)-SUM($J849:AG849),((Input!$J$171+Input!$J$137)*$J$7)/A29taxstdlife))</f>
        <v>0</v>
      </c>
      <c r="AI849" s="161">
        <f>IF(A29taxstdlife="n/a","n/a",IF(AI$3&gt;(A29taxstdlife+$E849),((Input!$J$171+Input!$J$137)*$J$7)-SUM($J849:AH849),((Input!$J$171+Input!$J$137)*$J$7)/A29taxstdlife))</f>
        <v>0</v>
      </c>
      <c r="AJ849" s="161">
        <f>IF(A29taxstdlife="n/a","n/a",IF(AJ$3&gt;(A29taxstdlife+$E849),((Input!$J$171+Input!$J$137)*$J$7)-SUM($J849:AI849),((Input!$J$171+Input!$J$137)*$J$7)/A29taxstdlife))</f>
        <v>0</v>
      </c>
      <c r="AK849" s="161">
        <f>IF(A29taxstdlife="n/a","n/a",IF(AK$3&gt;(A29taxstdlife+$E849),((Input!$J$171+Input!$J$137)*$J$7)-SUM($J849:AJ849),((Input!$J$171+Input!$J$137)*$J$7)/A29taxstdlife))</f>
        <v>0</v>
      </c>
      <c r="AL849" s="161">
        <f>IF(A29taxstdlife="n/a","n/a",IF(AL$3&gt;(A29taxstdlife+$E849),((Input!$J$171+Input!$J$137)*$J$7)-SUM($J849:AK849),((Input!$J$171+Input!$J$137)*$J$7)/A29taxstdlife))</f>
        <v>0</v>
      </c>
      <c r="AM849" s="161">
        <f>IF(A29taxstdlife="n/a","n/a",IF(AM$3&gt;(A29taxstdlife+$E849),((Input!$J$171+Input!$J$137)*$J$7)-SUM($J849:AL849),((Input!$J$171+Input!$J$137)*$J$7)/A29taxstdlife))</f>
        <v>0</v>
      </c>
      <c r="AN849" s="161">
        <f>IF(A29taxstdlife="n/a","n/a",IF(AN$3&gt;(A29taxstdlife+$E849),((Input!$J$171+Input!$J$137)*$J$7)-SUM($J849:AM849),((Input!$J$171+Input!$J$137)*$J$7)/A29taxstdlife))</f>
        <v>0</v>
      </c>
      <c r="AO849" s="161">
        <f>IF(A29taxstdlife="n/a","n/a",IF(AO$3&gt;(A29taxstdlife+$E849),((Input!$J$171+Input!$J$137)*$J$7)-SUM($J849:AN849),((Input!$J$171+Input!$J$137)*$J$7)/A29taxstdlife))</f>
        <v>0</v>
      </c>
      <c r="AP849" s="161">
        <f>IF(A29taxstdlife="n/a","n/a",IF(AP$3&gt;(A29taxstdlife+$E849),((Input!$J$171+Input!$J$137)*$J$7)-SUM($J849:AO849),((Input!$J$171+Input!$J$137)*$J$7)/A29taxstdlife))</f>
        <v>0</v>
      </c>
      <c r="AQ849" s="161">
        <f>IF(A29taxstdlife="n/a","n/a",IF(AQ$3&gt;(A29taxstdlife+$E849),((Input!$J$171+Input!$J$137)*$J$7)-SUM($J849:AP849),((Input!$J$171+Input!$J$137)*$J$7)/A29taxstdlife))</f>
        <v>0</v>
      </c>
      <c r="AR849" s="161">
        <f>IF(A29taxstdlife="n/a","n/a",IF(AR$3&gt;(A29taxstdlife+$E849),((Input!$J$171+Input!$J$137)*$J$7)-SUM($J849:AQ849),((Input!$J$171+Input!$J$137)*$J$7)/A29taxstdlife))</f>
        <v>0</v>
      </c>
      <c r="AS849" s="161">
        <f>IF(A29taxstdlife="n/a","n/a",IF(AS$3&gt;(A29taxstdlife+$E849),((Input!$J$171+Input!$J$137)*$J$7)-SUM($J849:AR849),((Input!$J$171+Input!$J$137)*$J$7)/A29taxstdlife))</f>
        <v>0</v>
      </c>
      <c r="AT849" s="161">
        <f>IF(A29taxstdlife="n/a","n/a",IF(AT$3&gt;(A29taxstdlife+$E849),((Input!$J$171+Input!$J$137)*$J$7)-SUM($J849:AS849),((Input!$J$171+Input!$J$137)*$J$7)/A29taxstdlife))</f>
        <v>0</v>
      </c>
      <c r="AU849" s="161">
        <f>IF(A29taxstdlife="n/a","n/a",IF(AU$3&gt;(A29taxstdlife+$E849),((Input!$J$171+Input!$J$137)*$J$7)-SUM($J849:AT849),((Input!$J$171+Input!$J$137)*$J$7)/A29taxstdlife))</f>
        <v>0</v>
      </c>
      <c r="AV849" s="161">
        <f>IF(A29taxstdlife="n/a","n/a",IF(AV$3&gt;(A29taxstdlife+$E849),((Input!$J$171+Input!$J$137)*$J$7)-SUM($J849:AU849),((Input!$J$171+Input!$J$137)*$J$7)/A29taxstdlife))</f>
        <v>0</v>
      </c>
      <c r="AW849" s="161">
        <f>IF(A29taxstdlife="n/a","n/a",IF(AW$3&gt;(A29taxstdlife+$E849),((Input!$J$171+Input!$J$137)*$J$7)-SUM($J849:AV849),((Input!$J$171+Input!$J$137)*$J$7)/A29taxstdlife))</f>
        <v>0</v>
      </c>
      <c r="AX849" s="161">
        <f>IF(A29taxstdlife="n/a","n/a",IF(AX$3&gt;(A29taxstdlife+$E849),((Input!$J$171+Input!$J$137)*$J$7)-SUM($J849:AW849),((Input!$J$171+Input!$J$137)*$J$7)/A29taxstdlife))</f>
        <v>0</v>
      </c>
      <c r="AY849" s="161">
        <f>IF(A29taxstdlife="n/a","n/a",IF(AY$3&gt;(A29taxstdlife+$E849),((Input!$J$171+Input!$J$137)*$J$7)-SUM($J849:AX849),((Input!$J$171+Input!$J$137)*$J$7)/A29taxstdlife))</f>
        <v>0</v>
      </c>
      <c r="AZ849" s="161">
        <f>IF(A29taxstdlife="n/a","n/a",IF(AZ$3&gt;(A29taxstdlife+$E849),((Input!$J$171+Input!$J$137)*$J$7)-SUM($J849:AY849),((Input!$J$171+Input!$J$137)*$J$7)/A29taxstdlife))</f>
        <v>0</v>
      </c>
      <c r="BA849" s="161">
        <f>IF(A29taxstdlife="n/a","n/a",IF(BA$3&gt;(A29taxstdlife+$E849),((Input!$J$171+Input!$J$137)*$J$7)-SUM($J849:AZ849),((Input!$J$171+Input!$J$137)*$J$7)/A29taxstdlife))</f>
        <v>0</v>
      </c>
      <c r="BB849" s="161">
        <f>IF(A29taxstdlife="n/a","n/a",IF(BB$3&gt;(A29taxstdlife+$E849),((Input!$J$171+Input!$J$137)*$J$7)-SUM($J849:BA849),((Input!$J$171+Input!$J$137)*$J$7)/A29taxstdlife))</f>
        <v>0</v>
      </c>
      <c r="BC849" s="161">
        <f>IF(A29taxstdlife="n/a","n/a",IF(BC$3&gt;(A29taxstdlife+$E849),((Input!$J$171+Input!$J$137)*$J$7)-SUM($J849:BB849),((Input!$J$171+Input!$J$137)*$J$7)/A29taxstdlife))</f>
        <v>0</v>
      </c>
      <c r="BD849" s="161">
        <f>IF(A29taxstdlife="n/a","n/a",IF(BD$3&gt;(A29taxstdlife+$E849),((Input!$J$171+Input!$J$137)*$J$7)-SUM($J849:BC849),((Input!$J$171+Input!$J$137)*$J$7)/A29taxstdlife))</f>
        <v>0</v>
      </c>
      <c r="BE849" s="161">
        <f>IF(A29taxstdlife="n/a","n/a",IF(BE$3&gt;(A29taxstdlife+$E849),((Input!$J$171+Input!$J$137)*$J$7)-SUM($J849:BD849),((Input!$J$171+Input!$J$137)*$J$7)/A29taxstdlife))</f>
        <v>0</v>
      </c>
      <c r="BF849" s="161">
        <f>IF(A29taxstdlife="n/a","n/a",IF(BF$3&gt;(A29taxstdlife+$E849),((Input!$J$171+Input!$J$137)*$J$7)-SUM($J849:BE849),((Input!$J$171+Input!$J$137)*$J$7)/A29taxstdlife))</f>
        <v>0</v>
      </c>
      <c r="BG849" s="161">
        <f>IF(A29taxstdlife="n/a","n/a",IF(BG$3&gt;(A29taxstdlife+$E849),((Input!$J$171+Input!$J$137)*$J$7)-SUM($J849:BF849),((Input!$J$171+Input!$J$137)*$J$7)/A29taxstdlife))</f>
        <v>0</v>
      </c>
      <c r="BH849" s="161">
        <f>IF(A29taxstdlife="n/a","n/a",IF(BH$3&gt;(A29taxstdlife+$E849),((Input!$J$171+Input!$J$137)*$J$7)-SUM($J849:BG849),((Input!$J$171+Input!$J$137)*$J$7)/A29taxstdlife))</f>
        <v>0</v>
      </c>
      <c r="BI849" s="161">
        <f>IF(A29taxstdlife="n/a","n/a",IF(BI$3&gt;(A29taxstdlife+$E849),((Input!$J$171+Input!$J$137)*$J$7)-SUM($J849:BH849),((Input!$J$171+Input!$J$137)*$J$7)/A29taxstdlife))</f>
        <v>0</v>
      </c>
      <c r="BJ849" s="19"/>
      <c r="BK849" s="1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s="5" customFormat="1" hidden="1" outlineLevel="2" x14ac:dyDescent="0.2">
      <c r="A850" s="19"/>
      <c r="B850" s="19"/>
      <c r="C850" s="35"/>
      <c r="D850" s="469"/>
      <c r="E850" s="281">
        <v>5</v>
      </c>
      <c r="F850" s="37"/>
      <c r="G850" s="305"/>
      <c r="H850" s="307"/>
      <c r="I850" s="307"/>
      <c r="J850" s="307"/>
      <c r="K850" s="306"/>
      <c r="L850" s="161">
        <f>IF(A29taxstdlife="n/a","n/a",IF(L$3&gt;(A29taxstdlife+$E850),((Input!$K$171+Input!$K$137)*$K$7)-SUM($K850:K850),((Input!$K$171+Input!$K$137)*$K$7)/A29taxstdlife))</f>
        <v>0</v>
      </c>
      <c r="M850" s="161">
        <f>IF(A29taxstdlife="n/a","n/a",IF(M$3&gt;(A29taxstdlife+$E850),((Input!$K$171+Input!$K$137)*$K$7)-SUM($K850:L850),((Input!$K$171+Input!$K$137)*$K$7)/A29taxstdlife))</f>
        <v>0</v>
      </c>
      <c r="N850" s="161">
        <f>IF(A29taxstdlife="n/a","n/a",IF(N$3&gt;(A29taxstdlife+$E850),((Input!$K$171+Input!$K$137)*$K$7)-SUM($K850:M850),((Input!$K$171+Input!$K$137)*$K$7)/A29taxstdlife))</f>
        <v>0</v>
      </c>
      <c r="O850" s="161">
        <f>IF(A29taxstdlife="n/a","n/a",IF(O$3&gt;(A29taxstdlife+$E850),((Input!$K$171+Input!$K$137)*$K$7)-SUM($K850:N850),((Input!$K$171+Input!$K$137)*$K$7)/A29taxstdlife))</f>
        <v>0</v>
      </c>
      <c r="P850" s="161">
        <f>IF(A29taxstdlife="n/a","n/a",IF(P$3&gt;(A29taxstdlife+$E850),((Input!$K$171+Input!$K$137)*$K$7)-SUM($K850:O850),((Input!$K$171+Input!$K$137)*$K$7)/A29taxstdlife))</f>
        <v>0</v>
      </c>
      <c r="Q850" s="161">
        <f>IF(A29taxstdlife="n/a","n/a",IF(Q$3&gt;(A29taxstdlife+$E850),((Input!$K$171+Input!$K$137)*$K$7)-SUM($K850:P850),((Input!$K$171+Input!$K$137)*$K$7)/A29taxstdlife))</f>
        <v>0</v>
      </c>
      <c r="R850" s="161">
        <f>IF(A29taxstdlife="n/a","n/a",IF(R$3&gt;(A29taxstdlife+$E850),((Input!$K$171+Input!$K$137)*$K$7)-SUM($K850:Q850),((Input!$K$171+Input!$K$137)*$K$7)/A29taxstdlife))</f>
        <v>0</v>
      </c>
      <c r="S850" s="161">
        <f>IF(A29taxstdlife="n/a","n/a",IF(S$3&gt;(A29taxstdlife+$E850),((Input!$K$171+Input!$K$137)*$K$7)-SUM($K850:R850),((Input!$K$171+Input!$K$137)*$K$7)/A29taxstdlife))</f>
        <v>0</v>
      </c>
      <c r="T850" s="161">
        <f>IF(A29taxstdlife="n/a","n/a",IF(T$3&gt;(A29taxstdlife+$E850),((Input!$K$171+Input!$K$137)*$K$7)-SUM($K850:S850),((Input!$K$171+Input!$K$137)*$K$7)/A29taxstdlife))</f>
        <v>0</v>
      </c>
      <c r="U850" s="161">
        <f>IF(A29taxstdlife="n/a","n/a",IF(U$3&gt;(A29taxstdlife+$E850),((Input!$K$171+Input!$K$137)*$K$7)-SUM($K850:T850),((Input!$K$171+Input!$K$137)*$K$7)/A29taxstdlife))</f>
        <v>0</v>
      </c>
      <c r="V850" s="161">
        <f>IF(A29taxstdlife="n/a","n/a",IF(V$3&gt;(A29taxstdlife+$E850),((Input!$K$171+Input!$K$137)*$K$7)-SUM($K850:U850),((Input!$K$171+Input!$K$137)*$K$7)/A29taxstdlife))</f>
        <v>0</v>
      </c>
      <c r="W850" s="161">
        <f>IF(A29taxstdlife="n/a","n/a",IF(W$3&gt;(A29taxstdlife+$E850),((Input!$K$171+Input!$K$137)*$K$7)-SUM($K850:V850),((Input!$K$171+Input!$K$137)*$K$7)/A29taxstdlife))</f>
        <v>0</v>
      </c>
      <c r="X850" s="161">
        <f>IF(A29taxstdlife="n/a","n/a",IF(X$3&gt;(A29taxstdlife+$E850),((Input!$K$171+Input!$K$137)*$K$7)-SUM($K850:W850),((Input!$K$171+Input!$K$137)*$K$7)/A29taxstdlife))</f>
        <v>0</v>
      </c>
      <c r="Y850" s="161">
        <f>IF(A29taxstdlife="n/a","n/a",IF(Y$3&gt;(A29taxstdlife+$E850),((Input!$K$171+Input!$K$137)*$K$7)-SUM($K850:X850),((Input!$K$171+Input!$K$137)*$K$7)/A29taxstdlife))</f>
        <v>0</v>
      </c>
      <c r="Z850" s="161">
        <f>IF(A29taxstdlife="n/a","n/a",IF(Z$3&gt;(A29taxstdlife+$E850),((Input!$K$171+Input!$K$137)*$K$7)-SUM($K850:Y850),((Input!$K$171+Input!$K$137)*$K$7)/A29taxstdlife))</f>
        <v>0</v>
      </c>
      <c r="AA850" s="161">
        <f>IF(A29taxstdlife="n/a","n/a",IF(AA$3&gt;(A29taxstdlife+$E850),((Input!$K$171+Input!$K$137)*$K$7)-SUM($K850:Z850),((Input!$K$171+Input!$K$137)*$K$7)/A29taxstdlife))</f>
        <v>0</v>
      </c>
      <c r="AB850" s="161">
        <f>IF(A29taxstdlife="n/a","n/a",IF(AB$3&gt;(A29taxstdlife+$E850),((Input!$K$171+Input!$K$137)*$K$7)-SUM($K850:AA850),((Input!$K$171+Input!$K$137)*$K$7)/A29taxstdlife))</f>
        <v>0</v>
      </c>
      <c r="AC850" s="161">
        <f>IF(A29taxstdlife="n/a","n/a",IF(AC$3&gt;(A29taxstdlife+$E850),((Input!$K$171+Input!$K$137)*$K$7)-SUM($K850:AB850),((Input!$K$171+Input!$K$137)*$K$7)/A29taxstdlife))</f>
        <v>0</v>
      </c>
      <c r="AD850" s="161">
        <f>IF(A29taxstdlife="n/a","n/a",IF(AD$3&gt;(A29taxstdlife+$E850),((Input!$K$171+Input!$K$137)*$K$7)-SUM($K850:AC850),((Input!$K$171+Input!$K$137)*$K$7)/A29taxstdlife))</f>
        <v>0</v>
      </c>
      <c r="AE850" s="161">
        <f>IF(A29taxstdlife="n/a","n/a",IF(AE$3&gt;(A29taxstdlife+$E850),((Input!$K$171+Input!$K$137)*$K$7)-SUM($K850:AD850),((Input!$K$171+Input!$K$137)*$K$7)/A29taxstdlife))</f>
        <v>0</v>
      </c>
      <c r="AF850" s="161">
        <f>IF(A29taxstdlife="n/a","n/a",IF(AF$3&gt;(A29taxstdlife+$E850),((Input!$K$171+Input!$K$137)*$K$7)-SUM($K850:AE850),((Input!$K$171+Input!$K$137)*$K$7)/A29taxstdlife))</f>
        <v>0</v>
      </c>
      <c r="AG850" s="161">
        <f>IF(A29taxstdlife="n/a","n/a",IF(AG$3&gt;(A29taxstdlife+$E850),((Input!$K$171+Input!$K$137)*$K$7)-SUM($K850:AF850),((Input!$K$171+Input!$K$137)*$K$7)/A29taxstdlife))</f>
        <v>0</v>
      </c>
      <c r="AH850" s="161">
        <f>IF(A29taxstdlife="n/a","n/a",IF(AH$3&gt;(A29taxstdlife+$E850),((Input!$K$171+Input!$K$137)*$K$7)-SUM($K850:AG850),((Input!$K$171+Input!$K$137)*$K$7)/A29taxstdlife))</f>
        <v>0</v>
      </c>
      <c r="AI850" s="161">
        <f>IF(A29taxstdlife="n/a","n/a",IF(AI$3&gt;(A29taxstdlife+$E850),((Input!$K$171+Input!$K$137)*$K$7)-SUM($K850:AH850),((Input!$K$171+Input!$K$137)*$K$7)/A29taxstdlife))</f>
        <v>0</v>
      </c>
      <c r="AJ850" s="161">
        <f>IF(A29taxstdlife="n/a","n/a",IF(AJ$3&gt;(A29taxstdlife+$E850),((Input!$K$171+Input!$K$137)*$K$7)-SUM($K850:AI850),((Input!$K$171+Input!$K$137)*$K$7)/A29taxstdlife))</f>
        <v>0</v>
      </c>
      <c r="AK850" s="161">
        <f>IF(A29taxstdlife="n/a","n/a",IF(AK$3&gt;(A29taxstdlife+$E850),((Input!$K$171+Input!$K$137)*$K$7)-SUM($K850:AJ850),((Input!$K$171+Input!$K$137)*$K$7)/A29taxstdlife))</f>
        <v>0</v>
      </c>
      <c r="AL850" s="161">
        <f>IF(A29taxstdlife="n/a","n/a",IF(AL$3&gt;(A29taxstdlife+$E850),((Input!$K$171+Input!$K$137)*$K$7)-SUM($K850:AK850),((Input!$K$171+Input!$K$137)*$K$7)/A29taxstdlife))</f>
        <v>0</v>
      </c>
      <c r="AM850" s="161">
        <f>IF(A29taxstdlife="n/a","n/a",IF(AM$3&gt;(A29taxstdlife+$E850),((Input!$K$171+Input!$K$137)*$K$7)-SUM($K850:AL850),((Input!$K$171+Input!$K$137)*$K$7)/A29taxstdlife))</f>
        <v>0</v>
      </c>
      <c r="AN850" s="161">
        <f>IF(A29taxstdlife="n/a","n/a",IF(AN$3&gt;(A29taxstdlife+$E850),((Input!$K$171+Input!$K$137)*$K$7)-SUM($K850:AM850),((Input!$K$171+Input!$K$137)*$K$7)/A29taxstdlife))</f>
        <v>0</v>
      </c>
      <c r="AO850" s="161">
        <f>IF(A29taxstdlife="n/a","n/a",IF(AO$3&gt;(A29taxstdlife+$E850),((Input!$K$171+Input!$K$137)*$K$7)-SUM($K850:AN850),((Input!$K$171+Input!$K$137)*$K$7)/A29taxstdlife))</f>
        <v>0</v>
      </c>
      <c r="AP850" s="161">
        <f>IF(A29taxstdlife="n/a","n/a",IF(AP$3&gt;(A29taxstdlife+$E850),((Input!$K$171+Input!$K$137)*$K$7)-SUM($K850:AO850),((Input!$K$171+Input!$K$137)*$K$7)/A29taxstdlife))</f>
        <v>0</v>
      </c>
      <c r="AQ850" s="161">
        <f>IF(A29taxstdlife="n/a","n/a",IF(AQ$3&gt;(A29taxstdlife+$E850),((Input!$K$171+Input!$K$137)*$K$7)-SUM($K850:AP850),((Input!$K$171+Input!$K$137)*$K$7)/A29taxstdlife))</f>
        <v>0</v>
      </c>
      <c r="AR850" s="161">
        <f>IF(A29taxstdlife="n/a","n/a",IF(AR$3&gt;(A29taxstdlife+$E850),((Input!$K$171+Input!$K$137)*$K$7)-SUM($K850:AQ850),((Input!$K$171+Input!$K$137)*$K$7)/A29taxstdlife))</f>
        <v>0</v>
      </c>
      <c r="AS850" s="161">
        <f>IF(A29taxstdlife="n/a","n/a",IF(AS$3&gt;(A29taxstdlife+$E850),((Input!$K$171+Input!$K$137)*$K$7)-SUM($K850:AR850),((Input!$K$171+Input!$K$137)*$K$7)/A29taxstdlife))</f>
        <v>0</v>
      </c>
      <c r="AT850" s="161">
        <f>IF(A29taxstdlife="n/a","n/a",IF(AT$3&gt;(A29taxstdlife+$E850),((Input!$K$171+Input!$K$137)*$K$7)-SUM($K850:AS850),((Input!$K$171+Input!$K$137)*$K$7)/A29taxstdlife))</f>
        <v>0</v>
      </c>
      <c r="AU850" s="161">
        <f>IF(A29taxstdlife="n/a","n/a",IF(AU$3&gt;(A29taxstdlife+$E850),((Input!$K$171+Input!$K$137)*$K$7)-SUM($K850:AT850),((Input!$K$171+Input!$K$137)*$K$7)/A29taxstdlife))</f>
        <v>0</v>
      </c>
      <c r="AV850" s="161">
        <f>IF(A29taxstdlife="n/a","n/a",IF(AV$3&gt;(A29taxstdlife+$E850),((Input!$K$171+Input!$K$137)*$K$7)-SUM($K850:AU850),((Input!$K$171+Input!$K$137)*$K$7)/A29taxstdlife))</f>
        <v>0</v>
      </c>
      <c r="AW850" s="161">
        <f>IF(A29taxstdlife="n/a","n/a",IF(AW$3&gt;(A29taxstdlife+$E850),((Input!$K$171+Input!$K$137)*$K$7)-SUM($K850:AV850),((Input!$K$171+Input!$K$137)*$K$7)/A29taxstdlife))</f>
        <v>0</v>
      </c>
      <c r="AX850" s="161">
        <f>IF(A29taxstdlife="n/a","n/a",IF(AX$3&gt;(A29taxstdlife+$E850),((Input!$K$171+Input!$K$137)*$K$7)-SUM($K850:AW850),((Input!$K$171+Input!$K$137)*$K$7)/A29taxstdlife))</f>
        <v>0</v>
      </c>
      <c r="AY850" s="161">
        <f>IF(A29taxstdlife="n/a","n/a",IF(AY$3&gt;(A29taxstdlife+$E850),((Input!$K$171+Input!$K$137)*$K$7)-SUM($K850:AX850),((Input!$K$171+Input!$K$137)*$K$7)/A29taxstdlife))</f>
        <v>0</v>
      </c>
      <c r="AZ850" s="161">
        <f>IF(A29taxstdlife="n/a","n/a",IF(AZ$3&gt;(A29taxstdlife+$E850),((Input!$K$171+Input!$K$137)*$K$7)-SUM($K850:AY850),((Input!$K$171+Input!$K$137)*$K$7)/A29taxstdlife))</f>
        <v>0</v>
      </c>
      <c r="BA850" s="161">
        <f>IF(A29taxstdlife="n/a","n/a",IF(BA$3&gt;(A29taxstdlife+$E850),((Input!$K$171+Input!$K$137)*$K$7)-SUM($K850:AZ850),((Input!$K$171+Input!$K$137)*$K$7)/A29taxstdlife))</f>
        <v>0</v>
      </c>
      <c r="BB850" s="161">
        <f>IF(A29taxstdlife="n/a","n/a",IF(BB$3&gt;(A29taxstdlife+$E850),((Input!$K$171+Input!$K$137)*$K$7)-SUM($K850:BA850),((Input!$K$171+Input!$K$137)*$K$7)/A29taxstdlife))</f>
        <v>0</v>
      </c>
      <c r="BC850" s="161">
        <f>IF(A29taxstdlife="n/a","n/a",IF(BC$3&gt;(A29taxstdlife+$E850),((Input!$K$171+Input!$K$137)*$K$7)-SUM($K850:BB850),((Input!$K$171+Input!$K$137)*$K$7)/A29taxstdlife))</f>
        <v>0</v>
      </c>
      <c r="BD850" s="161">
        <f>IF(A29taxstdlife="n/a","n/a",IF(BD$3&gt;(A29taxstdlife+$E850),((Input!$K$171+Input!$K$137)*$K$7)-SUM($K850:BC850),((Input!$K$171+Input!$K$137)*$K$7)/A29taxstdlife))</f>
        <v>0</v>
      </c>
      <c r="BE850" s="161">
        <f>IF(A29taxstdlife="n/a","n/a",IF(BE$3&gt;(A29taxstdlife+$E850),((Input!$K$171+Input!$K$137)*$K$7)-SUM($K850:BD850),((Input!$K$171+Input!$K$137)*$K$7)/A29taxstdlife))</f>
        <v>0</v>
      </c>
      <c r="BF850" s="161">
        <f>IF(A29taxstdlife="n/a","n/a",IF(BF$3&gt;(A29taxstdlife+$E850),((Input!$K$171+Input!$K$137)*$K$7)-SUM($K850:BE850),((Input!$K$171+Input!$K$137)*$K$7)/A29taxstdlife))</f>
        <v>0</v>
      </c>
      <c r="BG850" s="161">
        <f>IF(A29taxstdlife="n/a","n/a",IF(BG$3&gt;(A29taxstdlife+$E850),((Input!$K$171+Input!$K$137)*$K$7)-SUM($K850:BF850),((Input!$K$171+Input!$K$137)*$K$7)/A29taxstdlife))</f>
        <v>0</v>
      </c>
      <c r="BH850" s="161">
        <f>IF(A29taxstdlife="n/a","n/a",IF(BH$3&gt;(A29taxstdlife+$E850),((Input!$K$171+Input!$K$137)*$K$7)-SUM($K850:BG850),((Input!$K$171+Input!$K$137)*$K$7)/A29taxstdlife))</f>
        <v>0</v>
      </c>
      <c r="BI850" s="161">
        <f>IF(A29taxstdlife="n/a","n/a",IF(BI$3&gt;(A29taxstdlife+$E850),((Input!$K$171+Input!$K$137)*$K$7)-SUM($K850:BH850),((Input!$K$171+Input!$K$137)*$K$7)/A29taxstdlife))</f>
        <v>0</v>
      </c>
      <c r="BJ850" s="19"/>
      <c r="BK850" s="19"/>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s="5" customFormat="1" hidden="1" outlineLevel="2" x14ac:dyDescent="0.2">
      <c r="A851" s="19"/>
      <c r="B851" s="19"/>
      <c r="C851" s="35"/>
      <c r="D851" s="469"/>
      <c r="E851" s="281">
        <v>6</v>
      </c>
      <c r="F851" s="37"/>
      <c r="G851" s="305"/>
      <c r="H851" s="307"/>
      <c r="I851" s="307"/>
      <c r="J851" s="307"/>
      <c r="K851" s="307"/>
      <c r="L851" s="306"/>
      <c r="M851" s="161">
        <f>IF(A29taxstdlife="n/a","n/a",IF(M$3&gt;(A29taxstdlife+$E851),((Input!$L$171+Input!$L$137)*$L$7)-SUM($L851:L851),((Input!$L$171+Input!$L$137)*$L$7)/A29taxstdlife))</f>
        <v>0</v>
      </c>
      <c r="N851" s="161">
        <f>IF(A29taxstdlife="n/a","n/a",IF(N$3&gt;(A29taxstdlife+$E851),((Input!$L$171+Input!$L$137)*$L$7)-SUM($L851:M851),((Input!$L$171+Input!$L$137)*$L$7)/A29taxstdlife))</f>
        <v>0</v>
      </c>
      <c r="O851" s="161">
        <f>IF(A29taxstdlife="n/a","n/a",IF(O$3&gt;(A29taxstdlife+$E851),((Input!$L$171+Input!$L$137)*$L$7)-SUM($L851:N851),((Input!$L$171+Input!$L$137)*$L$7)/A29taxstdlife))</f>
        <v>0</v>
      </c>
      <c r="P851" s="161">
        <f>IF(A29taxstdlife="n/a","n/a",IF(P$3&gt;(A29taxstdlife+$E851),((Input!$L$171+Input!$L$137)*$L$7)-SUM($L851:O851),((Input!$L$171+Input!$L$137)*$L$7)/A29taxstdlife))</f>
        <v>0</v>
      </c>
      <c r="Q851" s="161">
        <f>IF(A29taxstdlife="n/a","n/a",IF(Q$3&gt;(A29taxstdlife+$E851),((Input!$L$171+Input!$L$137)*$L$7)-SUM($L851:P851),((Input!$L$171+Input!$L$137)*$L$7)/A29taxstdlife))</f>
        <v>0</v>
      </c>
      <c r="R851" s="161">
        <f>IF(A29taxstdlife="n/a","n/a",IF(R$3&gt;(A29taxstdlife+$E851),((Input!$L$171+Input!$L$137)*$L$7)-SUM($L851:Q851),((Input!$L$171+Input!$L$137)*$L$7)/A29taxstdlife))</f>
        <v>0</v>
      </c>
      <c r="S851" s="161">
        <f>IF(A29taxstdlife="n/a","n/a",IF(S$3&gt;(A29taxstdlife+$E851),((Input!$L$171+Input!$L$137)*$L$7)-SUM($L851:R851),((Input!$L$171+Input!$L$137)*$L$7)/A29taxstdlife))</f>
        <v>0</v>
      </c>
      <c r="T851" s="161">
        <f>IF(A29taxstdlife="n/a","n/a",IF(T$3&gt;(A29taxstdlife+$E851),((Input!$L$171+Input!$L$137)*$L$7)-SUM($L851:S851),((Input!$L$171+Input!$L$137)*$L$7)/A29taxstdlife))</f>
        <v>0</v>
      </c>
      <c r="U851" s="161">
        <f>IF(A29taxstdlife="n/a","n/a",IF(U$3&gt;(A29taxstdlife+$E851),((Input!$L$171+Input!$L$137)*$L$7)-SUM($L851:T851),((Input!$L$171+Input!$L$137)*$L$7)/A29taxstdlife))</f>
        <v>0</v>
      </c>
      <c r="V851" s="161">
        <f>IF(A29taxstdlife="n/a","n/a",IF(V$3&gt;(A29taxstdlife+$E851),((Input!$L$171+Input!$L$137)*$L$7)-SUM($L851:U851),((Input!$L$171+Input!$L$137)*$L$7)/A29taxstdlife))</f>
        <v>0</v>
      </c>
      <c r="W851" s="161">
        <f>IF(A29taxstdlife="n/a","n/a",IF(W$3&gt;(A29taxstdlife+$E851),((Input!$L$171+Input!$L$137)*$L$7)-SUM($L851:V851),((Input!$L$171+Input!$L$137)*$L$7)/A29taxstdlife))</f>
        <v>0</v>
      </c>
      <c r="X851" s="161">
        <f>IF(A29taxstdlife="n/a","n/a",IF(X$3&gt;(A29taxstdlife+$E851),((Input!$L$171+Input!$L$137)*$L$7)-SUM($L851:W851),((Input!$L$171+Input!$L$137)*$L$7)/A29taxstdlife))</f>
        <v>0</v>
      </c>
      <c r="Y851" s="161">
        <f>IF(A29taxstdlife="n/a","n/a",IF(Y$3&gt;(A29taxstdlife+$E851),((Input!$L$171+Input!$L$137)*$L$7)-SUM($L851:X851),((Input!$L$171+Input!$L$137)*$L$7)/A29taxstdlife))</f>
        <v>0</v>
      </c>
      <c r="Z851" s="161">
        <f>IF(A29taxstdlife="n/a","n/a",IF(Z$3&gt;(A29taxstdlife+$E851),((Input!$L$171+Input!$L$137)*$L$7)-SUM($L851:Y851),((Input!$L$171+Input!$L$137)*$L$7)/A29taxstdlife))</f>
        <v>0</v>
      </c>
      <c r="AA851" s="161">
        <f>IF(A29taxstdlife="n/a","n/a",IF(AA$3&gt;(A29taxstdlife+$E851),((Input!$L$171+Input!$L$137)*$L$7)-SUM($L851:Z851),((Input!$L$171+Input!$L$137)*$L$7)/A29taxstdlife))</f>
        <v>0</v>
      </c>
      <c r="AB851" s="161">
        <f>IF(A29taxstdlife="n/a","n/a",IF(AB$3&gt;(A29taxstdlife+$E851),((Input!$L$171+Input!$L$137)*$L$7)-SUM($L851:AA851),((Input!$L$171+Input!$L$137)*$L$7)/A29taxstdlife))</f>
        <v>0</v>
      </c>
      <c r="AC851" s="161">
        <f>IF(A29taxstdlife="n/a","n/a",IF(AC$3&gt;(A29taxstdlife+$E851),((Input!$L$171+Input!$L$137)*$L$7)-SUM($L851:AB851),((Input!$L$171+Input!$L$137)*$L$7)/A29taxstdlife))</f>
        <v>0</v>
      </c>
      <c r="AD851" s="161">
        <f>IF(A29taxstdlife="n/a","n/a",IF(AD$3&gt;(A29taxstdlife+$E851),((Input!$L$171+Input!$L$137)*$L$7)-SUM($L851:AC851),((Input!$L$171+Input!$L$137)*$L$7)/A29taxstdlife))</f>
        <v>0</v>
      </c>
      <c r="AE851" s="161">
        <f>IF(A29taxstdlife="n/a","n/a",IF(AE$3&gt;(A29taxstdlife+$E851),((Input!$L$171+Input!$L$137)*$L$7)-SUM($L851:AD851),((Input!$L$171+Input!$L$137)*$L$7)/A29taxstdlife))</f>
        <v>0</v>
      </c>
      <c r="AF851" s="161">
        <f>IF(A29taxstdlife="n/a","n/a",IF(AF$3&gt;(A29taxstdlife+$E851),((Input!$L$171+Input!$L$137)*$L$7)-SUM($L851:AE851),((Input!$L$171+Input!$L$137)*$L$7)/A29taxstdlife))</f>
        <v>0</v>
      </c>
      <c r="AG851" s="161">
        <f>IF(A29taxstdlife="n/a","n/a",IF(AG$3&gt;(A29taxstdlife+$E851),((Input!$L$171+Input!$L$137)*$L$7)-SUM($L851:AF851),((Input!$L$171+Input!$L$137)*$L$7)/A29taxstdlife))</f>
        <v>0</v>
      </c>
      <c r="AH851" s="161">
        <f>IF(A29taxstdlife="n/a","n/a",IF(AH$3&gt;(A29taxstdlife+$E851),((Input!$L$171+Input!$L$137)*$L$7)-SUM($L851:AG851),((Input!$L$171+Input!$L$137)*$L$7)/A29taxstdlife))</f>
        <v>0</v>
      </c>
      <c r="AI851" s="161">
        <f>IF(A29taxstdlife="n/a","n/a",IF(AI$3&gt;(A29taxstdlife+$E851),((Input!$L$171+Input!$L$137)*$L$7)-SUM($L851:AH851),((Input!$L$171+Input!$L$137)*$L$7)/A29taxstdlife))</f>
        <v>0</v>
      </c>
      <c r="AJ851" s="161">
        <f>IF(A29taxstdlife="n/a","n/a",IF(AJ$3&gt;(A29taxstdlife+$E851),((Input!$L$171+Input!$L$137)*$L$7)-SUM($L851:AI851),((Input!$L$171+Input!$L$137)*$L$7)/A29taxstdlife))</f>
        <v>0</v>
      </c>
      <c r="AK851" s="161">
        <f>IF(A29taxstdlife="n/a","n/a",IF(AK$3&gt;(A29taxstdlife+$E851),((Input!$L$171+Input!$L$137)*$L$7)-SUM($L851:AJ851),((Input!$L$171+Input!$L$137)*$L$7)/A29taxstdlife))</f>
        <v>0</v>
      </c>
      <c r="AL851" s="161">
        <f>IF(A29taxstdlife="n/a","n/a",IF(AL$3&gt;(A29taxstdlife+$E851),((Input!$L$171+Input!$L$137)*$L$7)-SUM($L851:AK851),((Input!$L$171+Input!$L$137)*$L$7)/A29taxstdlife))</f>
        <v>0</v>
      </c>
      <c r="AM851" s="161">
        <f>IF(A29taxstdlife="n/a","n/a",IF(AM$3&gt;(A29taxstdlife+$E851),((Input!$L$171+Input!$L$137)*$L$7)-SUM($L851:AL851),((Input!$L$171+Input!$L$137)*$L$7)/A29taxstdlife))</f>
        <v>0</v>
      </c>
      <c r="AN851" s="161">
        <f>IF(A29taxstdlife="n/a","n/a",IF(AN$3&gt;(A29taxstdlife+$E851),((Input!$L$171+Input!$L$137)*$L$7)-SUM($L851:AM851),((Input!$L$171+Input!$L$137)*$L$7)/A29taxstdlife))</f>
        <v>0</v>
      </c>
      <c r="AO851" s="161">
        <f>IF(A29taxstdlife="n/a","n/a",IF(AO$3&gt;(A29taxstdlife+$E851),((Input!$L$171+Input!$L$137)*$L$7)-SUM($L851:AN851),((Input!$L$171+Input!$L$137)*$L$7)/A29taxstdlife))</f>
        <v>0</v>
      </c>
      <c r="AP851" s="161">
        <f>IF(A29taxstdlife="n/a","n/a",IF(AP$3&gt;(A29taxstdlife+$E851),((Input!$L$171+Input!$L$137)*$L$7)-SUM($L851:AO851),((Input!$L$171+Input!$L$137)*$L$7)/A29taxstdlife))</f>
        <v>0</v>
      </c>
      <c r="AQ851" s="161">
        <f>IF(A29taxstdlife="n/a","n/a",IF(AQ$3&gt;(A29taxstdlife+$E851),((Input!$L$171+Input!$L$137)*$L$7)-SUM($L851:AP851),((Input!$L$171+Input!$L$137)*$L$7)/A29taxstdlife))</f>
        <v>0</v>
      </c>
      <c r="AR851" s="161">
        <f>IF(A29taxstdlife="n/a","n/a",IF(AR$3&gt;(A29taxstdlife+$E851),((Input!$L$171+Input!$L$137)*$L$7)-SUM($L851:AQ851),((Input!$L$171+Input!$L$137)*$L$7)/A29taxstdlife))</f>
        <v>0</v>
      </c>
      <c r="AS851" s="161">
        <f>IF(A29taxstdlife="n/a","n/a",IF(AS$3&gt;(A29taxstdlife+$E851),((Input!$L$171+Input!$L$137)*$L$7)-SUM($L851:AR851),((Input!$L$171+Input!$L$137)*$L$7)/A29taxstdlife))</f>
        <v>0</v>
      </c>
      <c r="AT851" s="161">
        <f>IF(A29taxstdlife="n/a","n/a",IF(AT$3&gt;(A29taxstdlife+$E851),((Input!$L$171+Input!$L$137)*$L$7)-SUM($L851:AS851),((Input!$L$171+Input!$L$137)*$L$7)/A29taxstdlife))</f>
        <v>0</v>
      </c>
      <c r="AU851" s="161">
        <f>IF(A29taxstdlife="n/a","n/a",IF(AU$3&gt;(A29taxstdlife+$E851),((Input!$L$171+Input!$L$137)*$L$7)-SUM($L851:AT851),((Input!$L$171+Input!$L$137)*$L$7)/A29taxstdlife))</f>
        <v>0</v>
      </c>
      <c r="AV851" s="161">
        <f>IF(A29taxstdlife="n/a","n/a",IF(AV$3&gt;(A29taxstdlife+$E851),((Input!$L$171+Input!$L$137)*$L$7)-SUM($L851:AU851),((Input!$L$171+Input!$L$137)*$L$7)/A29taxstdlife))</f>
        <v>0</v>
      </c>
      <c r="AW851" s="161">
        <f>IF(A29taxstdlife="n/a","n/a",IF(AW$3&gt;(A29taxstdlife+$E851),((Input!$L$171+Input!$L$137)*$L$7)-SUM($L851:AV851),((Input!$L$171+Input!$L$137)*$L$7)/A29taxstdlife))</f>
        <v>0</v>
      </c>
      <c r="AX851" s="161">
        <f>IF(A29taxstdlife="n/a","n/a",IF(AX$3&gt;(A29taxstdlife+$E851),((Input!$L$171+Input!$L$137)*$L$7)-SUM($L851:AW851),((Input!$L$171+Input!$L$137)*$L$7)/A29taxstdlife))</f>
        <v>0</v>
      </c>
      <c r="AY851" s="161">
        <f>IF(A29taxstdlife="n/a","n/a",IF(AY$3&gt;(A29taxstdlife+$E851),((Input!$L$171+Input!$L$137)*$L$7)-SUM($L851:AX851),((Input!$L$171+Input!$L$137)*$L$7)/A29taxstdlife))</f>
        <v>0</v>
      </c>
      <c r="AZ851" s="161">
        <f>IF(A29taxstdlife="n/a","n/a",IF(AZ$3&gt;(A29taxstdlife+$E851),((Input!$L$171+Input!$L$137)*$L$7)-SUM($L851:AY851),((Input!$L$171+Input!$L$137)*$L$7)/A29taxstdlife))</f>
        <v>0</v>
      </c>
      <c r="BA851" s="161">
        <f>IF(A29taxstdlife="n/a","n/a",IF(BA$3&gt;(A29taxstdlife+$E851),((Input!$L$171+Input!$L$137)*$L$7)-SUM($L851:AZ851),((Input!$L$171+Input!$L$137)*$L$7)/A29taxstdlife))</f>
        <v>0</v>
      </c>
      <c r="BB851" s="161">
        <f>IF(A29taxstdlife="n/a","n/a",IF(BB$3&gt;(A29taxstdlife+$E851),((Input!$L$171+Input!$L$137)*$L$7)-SUM($L851:BA851),((Input!$L$171+Input!$L$137)*$L$7)/A29taxstdlife))</f>
        <v>0</v>
      </c>
      <c r="BC851" s="161">
        <f>IF(A29taxstdlife="n/a","n/a",IF(BC$3&gt;(A29taxstdlife+$E851),((Input!$L$171+Input!$L$137)*$L$7)-SUM($L851:BB851),((Input!$L$171+Input!$L$137)*$L$7)/A29taxstdlife))</f>
        <v>0</v>
      </c>
      <c r="BD851" s="161">
        <f>IF(A29taxstdlife="n/a","n/a",IF(BD$3&gt;(A29taxstdlife+$E851),((Input!$L$171+Input!$L$137)*$L$7)-SUM($L851:BC851),((Input!$L$171+Input!$L$137)*$L$7)/A29taxstdlife))</f>
        <v>0</v>
      </c>
      <c r="BE851" s="161">
        <f>IF(A29taxstdlife="n/a","n/a",IF(BE$3&gt;(A29taxstdlife+$E851),((Input!$L$171+Input!$L$137)*$L$7)-SUM($L851:BD851),((Input!$L$171+Input!$L$137)*$L$7)/A29taxstdlife))</f>
        <v>0</v>
      </c>
      <c r="BF851" s="161">
        <f>IF(A29taxstdlife="n/a","n/a",IF(BF$3&gt;(A29taxstdlife+$E851),((Input!$L$171+Input!$L$137)*$L$7)-SUM($L851:BE851),((Input!$L$171+Input!$L$137)*$L$7)/A29taxstdlife))</f>
        <v>0</v>
      </c>
      <c r="BG851" s="161">
        <f>IF(A29taxstdlife="n/a","n/a",IF(BG$3&gt;(A29taxstdlife+$E851),((Input!$L$171+Input!$L$137)*$L$7)-SUM($L851:BF851),((Input!$L$171+Input!$L$137)*$L$7)/A29taxstdlife))</f>
        <v>0</v>
      </c>
      <c r="BH851" s="161">
        <f>IF(A29taxstdlife="n/a","n/a",IF(BH$3&gt;(A29taxstdlife+$E851),((Input!$L$171+Input!$L$137)*$L$7)-SUM($L851:BG851),((Input!$L$171+Input!$L$137)*$L$7)/A29taxstdlife))</f>
        <v>0</v>
      </c>
      <c r="BI851" s="161">
        <f>IF(A29taxstdlife="n/a","n/a",IF(BI$3&gt;(A29taxstdlife+$E851),((Input!$L$171+Input!$L$137)*$L$7)-SUM($L851:BH851),((Input!$L$171+Input!$L$137)*$L$7)/A29taxstdlife))</f>
        <v>0</v>
      </c>
      <c r="BJ851" s="19"/>
      <c r="BK851" s="19"/>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s="5" customFormat="1" hidden="1" outlineLevel="2" x14ac:dyDescent="0.2">
      <c r="A852" s="19"/>
      <c r="B852" s="19"/>
      <c r="C852" s="35"/>
      <c r="D852" s="469"/>
      <c r="E852" s="281">
        <v>7</v>
      </c>
      <c r="F852" s="37"/>
      <c r="G852" s="305"/>
      <c r="H852" s="307"/>
      <c r="I852" s="307"/>
      <c r="J852" s="307"/>
      <c r="K852" s="307"/>
      <c r="L852" s="307"/>
      <c r="M852" s="306"/>
      <c r="N852" s="161">
        <f>IF(A29taxstdlife="n/a","n/a",IF(N$3&gt;(A29taxstdlife+$E852),((Input!$M$171+Input!$M$137)*$M$7)-SUM($M852:M852),((Input!$M$171+Input!$M$137)*$M$7)/A29taxstdlife))</f>
        <v>0</v>
      </c>
      <c r="O852" s="161">
        <f>IF(A29taxstdlife="n/a","n/a",IF(O$3&gt;(A29taxstdlife+$E852),((Input!$M$171+Input!$M$137)*$M$7)-SUM($M852:N852),((Input!$M$171+Input!$M$137)*$M$7)/A29taxstdlife))</f>
        <v>0</v>
      </c>
      <c r="P852" s="161">
        <f>IF(A29taxstdlife="n/a","n/a",IF(P$3&gt;(A29taxstdlife+$E852),((Input!$M$171+Input!$M$137)*$M$7)-SUM($M852:O852),((Input!$M$171+Input!$M$137)*$M$7)/A29taxstdlife))</f>
        <v>0</v>
      </c>
      <c r="Q852" s="161">
        <f>IF(A29taxstdlife="n/a","n/a",IF(Q$3&gt;(A29taxstdlife+$E852),((Input!$M$171+Input!$M$137)*$M$7)-SUM($M852:P852),((Input!$M$171+Input!$M$137)*$M$7)/A29taxstdlife))</f>
        <v>0</v>
      </c>
      <c r="R852" s="161">
        <f>IF(A29taxstdlife="n/a","n/a",IF(R$3&gt;(A29taxstdlife+$E852),((Input!$M$171+Input!$M$137)*$M$7)-SUM($M852:Q852),((Input!$M$171+Input!$M$137)*$M$7)/A29taxstdlife))</f>
        <v>0</v>
      </c>
      <c r="S852" s="161">
        <f>IF(A29taxstdlife="n/a","n/a",IF(S$3&gt;(A29taxstdlife+$E852),((Input!$M$171+Input!$M$137)*$M$7)-SUM($M852:R852),((Input!$M$171+Input!$M$137)*$M$7)/A29taxstdlife))</f>
        <v>0</v>
      </c>
      <c r="T852" s="161">
        <f>IF(A29taxstdlife="n/a","n/a",IF(T$3&gt;(A29taxstdlife+$E852),((Input!$M$171+Input!$M$137)*$M$7)-SUM($M852:S852),((Input!$M$171+Input!$M$137)*$M$7)/A29taxstdlife))</f>
        <v>0</v>
      </c>
      <c r="U852" s="161">
        <f>IF(A29taxstdlife="n/a","n/a",IF(U$3&gt;(A29taxstdlife+$E852),((Input!$M$171+Input!$M$137)*$M$7)-SUM($M852:T852),((Input!$M$171+Input!$M$137)*$M$7)/A29taxstdlife))</f>
        <v>0</v>
      </c>
      <c r="V852" s="161">
        <f>IF(A29taxstdlife="n/a","n/a",IF(V$3&gt;(A29taxstdlife+$E852),((Input!$M$171+Input!$M$137)*$M$7)-SUM($M852:U852),((Input!$M$171+Input!$M$137)*$M$7)/A29taxstdlife))</f>
        <v>0</v>
      </c>
      <c r="W852" s="161">
        <f>IF(A29taxstdlife="n/a","n/a",IF(W$3&gt;(A29taxstdlife+$E852),((Input!$M$171+Input!$M$137)*$M$7)-SUM($M852:V852),((Input!$M$171+Input!$M$137)*$M$7)/A29taxstdlife))</f>
        <v>0</v>
      </c>
      <c r="X852" s="161">
        <f>IF(A29taxstdlife="n/a","n/a",IF(X$3&gt;(A29taxstdlife+$E852),((Input!$M$171+Input!$M$137)*$M$7)-SUM($M852:W852),((Input!$M$171+Input!$M$137)*$M$7)/A29taxstdlife))</f>
        <v>0</v>
      </c>
      <c r="Y852" s="161">
        <f>IF(A29taxstdlife="n/a","n/a",IF(Y$3&gt;(A29taxstdlife+$E852),((Input!$M$171+Input!$M$137)*$M$7)-SUM($M852:X852),((Input!$M$171+Input!$M$137)*$M$7)/A29taxstdlife))</f>
        <v>0</v>
      </c>
      <c r="Z852" s="161">
        <f>IF(A29taxstdlife="n/a","n/a",IF(Z$3&gt;(A29taxstdlife+$E852),((Input!$M$171+Input!$M$137)*$M$7)-SUM($M852:Y852),((Input!$M$171+Input!$M$137)*$M$7)/A29taxstdlife))</f>
        <v>0</v>
      </c>
      <c r="AA852" s="161">
        <f>IF(A29taxstdlife="n/a","n/a",IF(AA$3&gt;(A29taxstdlife+$E852),((Input!$M$171+Input!$M$137)*$M$7)-SUM($M852:Z852),((Input!$M$171+Input!$M$137)*$M$7)/A29taxstdlife))</f>
        <v>0</v>
      </c>
      <c r="AB852" s="161">
        <f>IF(A29taxstdlife="n/a","n/a",IF(AB$3&gt;(A29taxstdlife+$E852),((Input!$M$171+Input!$M$137)*$M$7)-SUM($M852:AA852),((Input!$M$171+Input!$M$137)*$M$7)/A29taxstdlife))</f>
        <v>0</v>
      </c>
      <c r="AC852" s="161">
        <f>IF(A29taxstdlife="n/a","n/a",IF(AC$3&gt;(A29taxstdlife+$E852),((Input!$M$171+Input!$M$137)*$M$7)-SUM($M852:AB852),((Input!$M$171+Input!$M$137)*$M$7)/A29taxstdlife))</f>
        <v>0</v>
      </c>
      <c r="AD852" s="161">
        <f>IF(A29taxstdlife="n/a","n/a",IF(AD$3&gt;(A29taxstdlife+$E852),((Input!$M$171+Input!$M$137)*$M$7)-SUM($M852:AC852),((Input!$M$171+Input!$M$137)*$M$7)/A29taxstdlife))</f>
        <v>0</v>
      </c>
      <c r="AE852" s="161">
        <f>IF(A29taxstdlife="n/a","n/a",IF(AE$3&gt;(A29taxstdlife+$E852),((Input!$M$171+Input!$M$137)*$M$7)-SUM($M852:AD852),((Input!$M$171+Input!$M$137)*$M$7)/A29taxstdlife))</f>
        <v>0</v>
      </c>
      <c r="AF852" s="161">
        <f>IF(A29taxstdlife="n/a","n/a",IF(AF$3&gt;(A29taxstdlife+$E852),((Input!$M$171+Input!$M$137)*$M$7)-SUM($M852:AE852),((Input!$M$171+Input!$M$137)*$M$7)/A29taxstdlife))</f>
        <v>0</v>
      </c>
      <c r="AG852" s="161">
        <f>IF(A29taxstdlife="n/a","n/a",IF(AG$3&gt;(A29taxstdlife+$E852),((Input!$M$171+Input!$M$137)*$M$7)-SUM($M852:AF852),((Input!$M$171+Input!$M$137)*$M$7)/A29taxstdlife))</f>
        <v>0</v>
      </c>
      <c r="AH852" s="161">
        <f>IF(A29taxstdlife="n/a","n/a",IF(AH$3&gt;(A29taxstdlife+$E852),((Input!$M$171+Input!$M$137)*$M$7)-SUM($M852:AG852),((Input!$M$171+Input!$M$137)*$M$7)/A29taxstdlife))</f>
        <v>0</v>
      </c>
      <c r="AI852" s="161">
        <f>IF(A29taxstdlife="n/a","n/a",IF(AI$3&gt;(A29taxstdlife+$E852),((Input!$M$171+Input!$M$137)*$M$7)-SUM($M852:AH852),((Input!$M$171+Input!$M$137)*$M$7)/A29taxstdlife))</f>
        <v>0</v>
      </c>
      <c r="AJ852" s="161">
        <f>IF(A29taxstdlife="n/a","n/a",IF(AJ$3&gt;(A29taxstdlife+$E852),((Input!$M$171+Input!$M$137)*$M$7)-SUM($M852:AI852),((Input!$M$171+Input!$M$137)*$M$7)/A29taxstdlife))</f>
        <v>0</v>
      </c>
      <c r="AK852" s="161">
        <f>IF(A29taxstdlife="n/a","n/a",IF(AK$3&gt;(A29taxstdlife+$E852),((Input!$M$171+Input!$M$137)*$M$7)-SUM($M852:AJ852),((Input!$M$171+Input!$M$137)*$M$7)/A29taxstdlife))</f>
        <v>0</v>
      </c>
      <c r="AL852" s="161">
        <f>IF(A29taxstdlife="n/a","n/a",IF(AL$3&gt;(A29taxstdlife+$E852),((Input!$M$171+Input!$M$137)*$M$7)-SUM($M852:AK852),((Input!$M$171+Input!$M$137)*$M$7)/A29taxstdlife))</f>
        <v>0</v>
      </c>
      <c r="AM852" s="161">
        <f>IF(A29taxstdlife="n/a","n/a",IF(AM$3&gt;(A29taxstdlife+$E852),((Input!$M$171+Input!$M$137)*$M$7)-SUM($M852:AL852),((Input!$M$171+Input!$M$137)*$M$7)/A29taxstdlife))</f>
        <v>0</v>
      </c>
      <c r="AN852" s="161">
        <f>IF(A29taxstdlife="n/a","n/a",IF(AN$3&gt;(A29taxstdlife+$E852),((Input!$M$171+Input!$M$137)*$M$7)-SUM($M852:AM852),((Input!$M$171+Input!$M$137)*$M$7)/A29taxstdlife))</f>
        <v>0</v>
      </c>
      <c r="AO852" s="161">
        <f>IF(A29taxstdlife="n/a","n/a",IF(AO$3&gt;(A29taxstdlife+$E852),((Input!$M$171+Input!$M$137)*$M$7)-SUM($M852:AN852),((Input!$M$171+Input!$M$137)*$M$7)/A29taxstdlife))</f>
        <v>0</v>
      </c>
      <c r="AP852" s="161">
        <f>IF(A29taxstdlife="n/a","n/a",IF(AP$3&gt;(A29taxstdlife+$E852),((Input!$M$171+Input!$M$137)*$M$7)-SUM($M852:AO852),((Input!$M$171+Input!$M$137)*$M$7)/A29taxstdlife))</f>
        <v>0</v>
      </c>
      <c r="AQ852" s="161">
        <f>IF(A29taxstdlife="n/a","n/a",IF(AQ$3&gt;(A29taxstdlife+$E852),((Input!$M$171+Input!$M$137)*$M$7)-SUM($M852:AP852),((Input!$M$171+Input!$M$137)*$M$7)/A29taxstdlife))</f>
        <v>0</v>
      </c>
      <c r="AR852" s="161">
        <f>IF(A29taxstdlife="n/a","n/a",IF(AR$3&gt;(A29taxstdlife+$E852),((Input!$M$171+Input!$M$137)*$M$7)-SUM($M852:AQ852),((Input!$M$171+Input!$M$137)*$M$7)/A29taxstdlife))</f>
        <v>0</v>
      </c>
      <c r="AS852" s="161">
        <f>IF(A29taxstdlife="n/a","n/a",IF(AS$3&gt;(A29taxstdlife+$E852),((Input!$M$171+Input!$M$137)*$M$7)-SUM($M852:AR852),((Input!$M$171+Input!$M$137)*$M$7)/A29taxstdlife))</f>
        <v>0</v>
      </c>
      <c r="AT852" s="161">
        <f>IF(A29taxstdlife="n/a","n/a",IF(AT$3&gt;(A29taxstdlife+$E852),((Input!$M$171+Input!$M$137)*$M$7)-SUM($M852:AS852),((Input!$M$171+Input!$M$137)*$M$7)/A29taxstdlife))</f>
        <v>0</v>
      </c>
      <c r="AU852" s="161">
        <f>IF(A29taxstdlife="n/a","n/a",IF(AU$3&gt;(A29taxstdlife+$E852),((Input!$M$171+Input!$M$137)*$M$7)-SUM($M852:AT852),((Input!$M$171+Input!$M$137)*$M$7)/A29taxstdlife))</f>
        <v>0</v>
      </c>
      <c r="AV852" s="161">
        <f>IF(A29taxstdlife="n/a","n/a",IF(AV$3&gt;(A29taxstdlife+$E852),((Input!$M$171+Input!$M$137)*$M$7)-SUM($M852:AU852),((Input!$M$171+Input!$M$137)*$M$7)/A29taxstdlife))</f>
        <v>0</v>
      </c>
      <c r="AW852" s="161">
        <f>IF(A29taxstdlife="n/a","n/a",IF(AW$3&gt;(A29taxstdlife+$E852),((Input!$M$171+Input!$M$137)*$M$7)-SUM($M852:AV852),((Input!$M$171+Input!$M$137)*$M$7)/A29taxstdlife))</f>
        <v>0</v>
      </c>
      <c r="AX852" s="161">
        <f>IF(A29taxstdlife="n/a","n/a",IF(AX$3&gt;(A29taxstdlife+$E852),((Input!$M$171+Input!$M$137)*$M$7)-SUM($M852:AW852),((Input!$M$171+Input!$M$137)*$M$7)/A29taxstdlife))</f>
        <v>0</v>
      </c>
      <c r="AY852" s="161">
        <f>IF(A29taxstdlife="n/a","n/a",IF(AY$3&gt;(A29taxstdlife+$E852),((Input!$M$171+Input!$M$137)*$M$7)-SUM($M852:AX852),((Input!$M$171+Input!$M$137)*$M$7)/A29taxstdlife))</f>
        <v>0</v>
      </c>
      <c r="AZ852" s="161">
        <f>IF(A29taxstdlife="n/a","n/a",IF(AZ$3&gt;(A29taxstdlife+$E852),((Input!$M$171+Input!$M$137)*$M$7)-SUM($M852:AY852),((Input!$M$171+Input!$M$137)*$M$7)/A29taxstdlife))</f>
        <v>0</v>
      </c>
      <c r="BA852" s="161">
        <f>IF(A29taxstdlife="n/a","n/a",IF(BA$3&gt;(A29taxstdlife+$E852),((Input!$M$171+Input!$M$137)*$M$7)-SUM($M852:AZ852),((Input!$M$171+Input!$M$137)*$M$7)/A29taxstdlife))</f>
        <v>0</v>
      </c>
      <c r="BB852" s="161">
        <f>IF(A29taxstdlife="n/a","n/a",IF(BB$3&gt;(A29taxstdlife+$E852),((Input!$M$171+Input!$M$137)*$M$7)-SUM($M852:BA852),((Input!$M$171+Input!$M$137)*$M$7)/A29taxstdlife))</f>
        <v>0</v>
      </c>
      <c r="BC852" s="161">
        <f>IF(A29taxstdlife="n/a","n/a",IF(BC$3&gt;(A29taxstdlife+$E852),((Input!$M$171+Input!$M$137)*$M$7)-SUM($M852:BB852),((Input!$M$171+Input!$M$137)*$M$7)/A29taxstdlife))</f>
        <v>0</v>
      </c>
      <c r="BD852" s="161">
        <f>IF(A29taxstdlife="n/a","n/a",IF(BD$3&gt;(A29taxstdlife+$E852),((Input!$M$171+Input!$M$137)*$M$7)-SUM($M852:BC852),((Input!$M$171+Input!$M$137)*$M$7)/A29taxstdlife))</f>
        <v>0</v>
      </c>
      <c r="BE852" s="161">
        <f>IF(A29taxstdlife="n/a","n/a",IF(BE$3&gt;(A29taxstdlife+$E852),((Input!$M$171+Input!$M$137)*$M$7)-SUM($M852:BD852),((Input!$M$171+Input!$M$137)*$M$7)/A29taxstdlife))</f>
        <v>0</v>
      </c>
      <c r="BF852" s="161">
        <f>IF(A29taxstdlife="n/a","n/a",IF(BF$3&gt;(A29taxstdlife+$E852),((Input!$M$171+Input!$M$137)*$M$7)-SUM($M852:BE852),((Input!$M$171+Input!$M$137)*$M$7)/A29taxstdlife))</f>
        <v>0</v>
      </c>
      <c r="BG852" s="161">
        <f>IF(A29taxstdlife="n/a","n/a",IF(BG$3&gt;(A29taxstdlife+$E852),((Input!$M$171+Input!$M$137)*$M$7)-SUM($M852:BF852),((Input!$M$171+Input!$M$137)*$M$7)/A29taxstdlife))</f>
        <v>0</v>
      </c>
      <c r="BH852" s="161">
        <f>IF(A29taxstdlife="n/a","n/a",IF(BH$3&gt;(A29taxstdlife+$E852),((Input!$M$171+Input!$M$137)*$M$7)-SUM($M852:BG852),((Input!$M$171+Input!$M$137)*$M$7)/A29taxstdlife))</f>
        <v>0</v>
      </c>
      <c r="BI852" s="161">
        <f>IF(A29taxstdlife="n/a","n/a",IF(BI$3&gt;(A29taxstdlife+$E852),((Input!$M$171+Input!$M$137)*$M$7)-SUM($M852:BH852),((Input!$M$171+Input!$M$137)*$M$7)/A29taxstdlife))</f>
        <v>0</v>
      </c>
      <c r="BJ852" s="19"/>
      <c r="BK852" s="19"/>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s="5" customFormat="1" hidden="1" outlineLevel="2" x14ac:dyDescent="0.2">
      <c r="A853" s="19"/>
      <c r="B853" s="19"/>
      <c r="C853" s="35"/>
      <c r="D853" s="469"/>
      <c r="E853" s="281">
        <v>8</v>
      </c>
      <c r="F853" s="37"/>
      <c r="G853" s="305"/>
      <c r="H853" s="307"/>
      <c r="I853" s="307"/>
      <c r="J853" s="307"/>
      <c r="K853" s="307"/>
      <c r="L853" s="307"/>
      <c r="M853" s="307"/>
      <c r="N853" s="306"/>
      <c r="O853" s="161">
        <f>IF(A29taxstdlife="n/a","n/a",IF(O$3&gt;(A29taxstdlife+$E853),((Input!$N$171+Input!$N$137)*$N$7)-SUM($N853:N853),((Input!$N$171+Input!$N$137)*$N$7)/A29taxstdlife))</f>
        <v>0</v>
      </c>
      <c r="P853" s="161">
        <f>IF(A29taxstdlife="n/a","n/a",IF(P$3&gt;(A29taxstdlife+$E853),((Input!$N$171+Input!$N$137)*$N$7)-SUM($N853:O853),((Input!$N$171+Input!$N$137)*$N$7)/A29taxstdlife))</f>
        <v>0</v>
      </c>
      <c r="Q853" s="161">
        <f>IF(A29taxstdlife="n/a","n/a",IF(Q$3&gt;(A29taxstdlife+$E853),((Input!$N$171+Input!$N$137)*$N$7)-SUM($N853:P853),((Input!$N$171+Input!$N$137)*$N$7)/A29taxstdlife))</f>
        <v>0</v>
      </c>
      <c r="R853" s="161">
        <f>IF(A29taxstdlife="n/a","n/a",IF(R$3&gt;(A29taxstdlife+$E853),((Input!$N$171+Input!$N$137)*$N$7)-SUM($N853:Q853),((Input!$N$171+Input!$N$137)*$N$7)/A29taxstdlife))</f>
        <v>0</v>
      </c>
      <c r="S853" s="161">
        <f>IF(A29taxstdlife="n/a","n/a",IF(S$3&gt;(A29taxstdlife+$E853),((Input!$N$171+Input!$N$137)*$N$7)-SUM($N853:R853),((Input!$N$171+Input!$N$137)*$N$7)/A29taxstdlife))</f>
        <v>0</v>
      </c>
      <c r="T853" s="161">
        <f>IF(A29taxstdlife="n/a","n/a",IF(T$3&gt;(A29taxstdlife+$E853),((Input!$N$171+Input!$N$137)*$N$7)-SUM($N853:S853),((Input!$N$171+Input!$N$137)*$N$7)/A29taxstdlife))</f>
        <v>0</v>
      </c>
      <c r="U853" s="161">
        <f>IF(A29taxstdlife="n/a","n/a",IF(U$3&gt;(A29taxstdlife+$E853),((Input!$N$171+Input!$N$137)*$N$7)-SUM($N853:T853),((Input!$N$171+Input!$N$137)*$N$7)/A29taxstdlife))</f>
        <v>0</v>
      </c>
      <c r="V853" s="161">
        <f>IF(A29taxstdlife="n/a","n/a",IF(V$3&gt;(A29taxstdlife+$E853),((Input!$N$171+Input!$N$137)*$N$7)-SUM($N853:U853),((Input!$N$171+Input!$N$137)*$N$7)/A29taxstdlife))</f>
        <v>0</v>
      </c>
      <c r="W853" s="161">
        <f>IF(A29taxstdlife="n/a","n/a",IF(W$3&gt;(A29taxstdlife+$E853),((Input!$N$171+Input!$N$137)*$N$7)-SUM($N853:V853),((Input!$N$171+Input!$N$137)*$N$7)/A29taxstdlife))</f>
        <v>0</v>
      </c>
      <c r="X853" s="161">
        <f>IF(A29taxstdlife="n/a","n/a",IF(X$3&gt;(A29taxstdlife+$E853),((Input!$N$171+Input!$N$137)*$N$7)-SUM($N853:W853),((Input!$N$171+Input!$N$137)*$N$7)/A29taxstdlife))</f>
        <v>0</v>
      </c>
      <c r="Y853" s="161">
        <f>IF(A29taxstdlife="n/a","n/a",IF(Y$3&gt;(A29taxstdlife+$E853),((Input!$N$171+Input!$N$137)*$N$7)-SUM($N853:X853),((Input!$N$171+Input!$N$137)*$N$7)/A29taxstdlife))</f>
        <v>0</v>
      </c>
      <c r="Z853" s="161">
        <f>IF(A29taxstdlife="n/a","n/a",IF(Z$3&gt;(A29taxstdlife+$E853),((Input!$N$171+Input!$N$137)*$N$7)-SUM($N853:Y853),((Input!$N$171+Input!$N$137)*$N$7)/A29taxstdlife))</f>
        <v>0</v>
      </c>
      <c r="AA853" s="161">
        <f>IF(A29taxstdlife="n/a","n/a",IF(AA$3&gt;(A29taxstdlife+$E853),((Input!$N$171+Input!$N$137)*$N$7)-SUM($N853:Z853),((Input!$N$171+Input!$N$137)*$N$7)/A29taxstdlife))</f>
        <v>0</v>
      </c>
      <c r="AB853" s="161">
        <f>IF(A29taxstdlife="n/a","n/a",IF(AB$3&gt;(A29taxstdlife+$E853),((Input!$N$171+Input!$N$137)*$N$7)-SUM($N853:AA853),((Input!$N$171+Input!$N$137)*$N$7)/A29taxstdlife))</f>
        <v>0</v>
      </c>
      <c r="AC853" s="161">
        <f>IF(A29taxstdlife="n/a","n/a",IF(AC$3&gt;(A29taxstdlife+$E853),((Input!$N$171+Input!$N$137)*$N$7)-SUM($N853:AB853),((Input!$N$171+Input!$N$137)*$N$7)/A29taxstdlife))</f>
        <v>0</v>
      </c>
      <c r="AD853" s="161">
        <f>IF(A29taxstdlife="n/a","n/a",IF(AD$3&gt;(A29taxstdlife+$E853),((Input!$N$171+Input!$N$137)*$N$7)-SUM($N853:AC853),((Input!$N$171+Input!$N$137)*$N$7)/A29taxstdlife))</f>
        <v>0</v>
      </c>
      <c r="AE853" s="161">
        <f>IF(A29taxstdlife="n/a","n/a",IF(AE$3&gt;(A29taxstdlife+$E853),((Input!$N$171+Input!$N$137)*$N$7)-SUM($N853:AD853),((Input!$N$171+Input!$N$137)*$N$7)/A29taxstdlife))</f>
        <v>0</v>
      </c>
      <c r="AF853" s="161">
        <f>IF(A29taxstdlife="n/a","n/a",IF(AF$3&gt;(A29taxstdlife+$E853),((Input!$N$171+Input!$N$137)*$N$7)-SUM($N853:AE853),((Input!$N$171+Input!$N$137)*$N$7)/A29taxstdlife))</f>
        <v>0</v>
      </c>
      <c r="AG853" s="161">
        <f>IF(A29taxstdlife="n/a","n/a",IF(AG$3&gt;(A29taxstdlife+$E853),((Input!$N$171+Input!$N$137)*$N$7)-SUM($N853:AF853),((Input!$N$171+Input!$N$137)*$N$7)/A29taxstdlife))</f>
        <v>0</v>
      </c>
      <c r="AH853" s="161">
        <f>IF(A29taxstdlife="n/a","n/a",IF(AH$3&gt;(A29taxstdlife+$E853),((Input!$N$171+Input!$N$137)*$N$7)-SUM($N853:AG853),((Input!$N$171+Input!$N$137)*$N$7)/A29taxstdlife))</f>
        <v>0</v>
      </c>
      <c r="AI853" s="161">
        <f>IF(A29taxstdlife="n/a","n/a",IF(AI$3&gt;(A29taxstdlife+$E853),((Input!$N$171+Input!$N$137)*$N$7)-SUM($N853:AH853),((Input!$N$171+Input!$N$137)*$N$7)/A29taxstdlife))</f>
        <v>0</v>
      </c>
      <c r="AJ853" s="161">
        <f>IF(A29taxstdlife="n/a","n/a",IF(AJ$3&gt;(A29taxstdlife+$E853),((Input!$N$171+Input!$N$137)*$N$7)-SUM($N853:AI853),((Input!$N$171+Input!$N$137)*$N$7)/A29taxstdlife))</f>
        <v>0</v>
      </c>
      <c r="AK853" s="161">
        <f>IF(A29taxstdlife="n/a","n/a",IF(AK$3&gt;(A29taxstdlife+$E853),((Input!$N$171+Input!$N$137)*$N$7)-SUM($N853:AJ853),((Input!$N$171+Input!$N$137)*$N$7)/A29taxstdlife))</f>
        <v>0</v>
      </c>
      <c r="AL853" s="161">
        <f>IF(A29taxstdlife="n/a","n/a",IF(AL$3&gt;(A29taxstdlife+$E853),((Input!$N$171+Input!$N$137)*$N$7)-SUM($N853:AK853),((Input!$N$171+Input!$N$137)*$N$7)/A29taxstdlife))</f>
        <v>0</v>
      </c>
      <c r="AM853" s="161">
        <f>IF(A29taxstdlife="n/a","n/a",IF(AM$3&gt;(A29taxstdlife+$E853),((Input!$N$171+Input!$N$137)*$N$7)-SUM($N853:AL853),((Input!$N$171+Input!$N$137)*$N$7)/A29taxstdlife))</f>
        <v>0</v>
      </c>
      <c r="AN853" s="161">
        <f>IF(A29taxstdlife="n/a","n/a",IF(AN$3&gt;(A29taxstdlife+$E853),((Input!$N$171+Input!$N$137)*$N$7)-SUM($N853:AM853),((Input!$N$171+Input!$N$137)*$N$7)/A29taxstdlife))</f>
        <v>0</v>
      </c>
      <c r="AO853" s="161">
        <f>IF(A29taxstdlife="n/a","n/a",IF(AO$3&gt;(A29taxstdlife+$E853),((Input!$N$171+Input!$N$137)*$N$7)-SUM($N853:AN853),((Input!$N$171+Input!$N$137)*$N$7)/A29taxstdlife))</f>
        <v>0</v>
      </c>
      <c r="AP853" s="161">
        <f>IF(A29taxstdlife="n/a","n/a",IF(AP$3&gt;(A29taxstdlife+$E853),((Input!$N$171+Input!$N$137)*$N$7)-SUM($N853:AO853),((Input!$N$171+Input!$N$137)*$N$7)/A29taxstdlife))</f>
        <v>0</v>
      </c>
      <c r="AQ853" s="161">
        <f>IF(A29taxstdlife="n/a","n/a",IF(AQ$3&gt;(A29taxstdlife+$E853),((Input!$N$171+Input!$N$137)*$N$7)-SUM($N853:AP853),((Input!$N$171+Input!$N$137)*$N$7)/A29taxstdlife))</f>
        <v>0</v>
      </c>
      <c r="AR853" s="161">
        <f>IF(A29taxstdlife="n/a","n/a",IF(AR$3&gt;(A29taxstdlife+$E853),((Input!$N$171+Input!$N$137)*$N$7)-SUM($N853:AQ853),((Input!$N$171+Input!$N$137)*$N$7)/A29taxstdlife))</f>
        <v>0</v>
      </c>
      <c r="AS853" s="161">
        <f>IF(A29taxstdlife="n/a","n/a",IF(AS$3&gt;(A29taxstdlife+$E853),((Input!$N$171+Input!$N$137)*$N$7)-SUM($N853:AR853),((Input!$N$171+Input!$N$137)*$N$7)/A29taxstdlife))</f>
        <v>0</v>
      </c>
      <c r="AT853" s="161">
        <f>IF(A29taxstdlife="n/a","n/a",IF(AT$3&gt;(A29taxstdlife+$E853),((Input!$N$171+Input!$N$137)*$N$7)-SUM($N853:AS853),((Input!$N$171+Input!$N$137)*$N$7)/A29taxstdlife))</f>
        <v>0</v>
      </c>
      <c r="AU853" s="161">
        <f>IF(A29taxstdlife="n/a","n/a",IF(AU$3&gt;(A29taxstdlife+$E853),((Input!$N$171+Input!$N$137)*$N$7)-SUM($N853:AT853),((Input!$N$171+Input!$N$137)*$N$7)/A29taxstdlife))</f>
        <v>0</v>
      </c>
      <c r="AV853" s="161">
        <f>IF(A29taxstdlife="n/a","n/a",IF(AV$3&gt;(A29taxstdlife+$E853),((Input!$N$171+Input!$N$137)*$N$7)-SUM($N853:AU853),((Input!$N$171+Input!$N$137)*$N$7)/A29taxstdlife))</f>
        <v>0</v>
      </c>
      <c r="AW853" s="161">
        <f>IF(A29taxstdlife="n/a","n/a",IF(AW$3&gt;(A29taxstdlife+$E853),((Input!$N$171+Input!$N$137)*$N$7)-SUM($N853:AV853),((Input!$N$171+Input!$N$137)*$N$7)/A29taxstdlife))</f>
        <v>0</v>
      </c>
      <c r="AX853" s="161">
        <f>IF(A29taxstdlife="n/a","n/a",IF(AX$3&gt;(A29taxstdlife+$E853),((Input!$N$171+Input!$N$137)*$N$7)-SUM($N853:AW853),((Input!$N$171+Input!$N$137)*$N$7)/A29taxstdlife))</f>
        <v>0</v>
      </c>
      <c r="AY853" s="161">
        <f>IF(A29taxstdlife="n/a","n/a",IF(AY$3&gt;(A29taxstdlife+$E853),((Input!$N$171+Input!$N$137)*$N$7)-SUM($N853:AX853),((Input!$N$171+Input!$N$137)*$N$7)/A29taxstdlife))</f>
        <v>0</v>
      </c>
      <c r="AZ853" s="161">
        <f>IF(A29taxstdlife="n/a","n/a",IF(AZ$3&gt;(A29taxstdlife+$E853),((Input!$N$171+Input!$N$137)*$N$7)-SUM($N853:AY853),((Input!$N$171+Input!$N$137)*$N$7)/A29taxstdlife))</f>
        <v>0</v>
      </c>
      <c r="BA853" s="161">
        <f>IF(A29taxstdlife="n/a","n/a",IF(BA$3&gt;(A29taxstdlife+$E853),((Input!$N$171+Input!$N$137)*$N$7)-SUM($N853:AZ853),((Input!$N$171+Input!$N$137)*$N$7)/A29taxstdlife))</f>
        <v>0</v>
      </c>
      <c r="BB853" s="161">
        <f>IF(A29taxstdlife="n/a","n/a",IF(BB$3&gt;(A29taxstdlife+$E853),((Input!$N$171+Input!$N$137)*$N$7)-SUM($N853:BA853),((Input!$N$171+Input!$N$137)*$N$7)/A29taxstdlife))</f>
        <v>0</v>
      </c>
      <c r="BC853" s="161">
        <f>IF(A29taxstdlife="n/a","n/a",IF(BC$3&gt;(A29taxstdlife+$E853),((Input!$N$171+Input!$N$137)*$N$7)-SUM($N853:BB853),((Input!$N$171+Input!$N$137)*$N$7)/A29taxstdlife))</f>
        <v>0</v>
      </c>
      <c r="BD853" s="161">
        <f>IF(A29taxstdlife="n/a","n/a",IF(BD$3&gt;(A29taxstdlife+$E853),((Input!$N$171+Input!$N$137)*$N$7)-SUM($N853:BC853),((Input!$N$171+Input!$N$137)*$N$7)/A29taxstdlife))</f>
        <v>0</v>
      </c>
      <c r="BE853" s="161">
        <f>IF(A29taxstdlife="n/a","n/a",IF(BE$3&gt;(A29taxstdlife+$E853),((Input!$N$171+Input!$N$137)*$N$7)-SUM($N853:BD853),((Input!$N$171+Input!$N$137)*$N$7)/A29taxstdlife))</f>
        <v>0</v>
      </c>
      <c r="BF853" s="161">
        <f>IF(A29taxstdlife="n/a","n/a",IF(BF$3&gt;(A29taxstdlife+$E853),((Input!$N$171+Input!$N$137)*$N$7)-SUM($N853:BE853),((Input!$N$171+Input!$N$137)*$N$7)/A29taxstdlife))</f>
        <v>0</v>
      </c>
      <c r="BG853" s="161">
        <f>IF(A29taxstdlife="n/a","n/a",IF(BG$3&gt;(A29taxstdlife+$E853),((Input!$N$171+Input!$N$137)*$N$7)-SUM($N853:BF853),((Input!$N$171+Input!$N$137)*$N$7)/A29taxstdlife))</f>
        <v>0</v>
      </c>
      <c r="BH853" s="161">
        <f>IF(A29taxstdlife="n/a","n/a",IF(BH$3&gt;(A29taxstdlife+$E853),((Input!$N$171+Input!$N$137)*$N$7)-SUM($N853:BG853),((Input!$N$171+Input!$N$137)*$N$7)/A29taxstdlife))</f>
        <v>0</v>
      </c>
      <c r="BI853" s="161">
        <f>IF(A29taxstdlife="n/a","n/a",IF(BI$3&gt;(A29taxstdlife+$E853),((Input!$N$171+Input!$N$137)*$N$7)-SUM($N853:BH853),((Input!$N$171+Input!$N$137)*$N$7)/A29taxstdlife))</f>
        <v>0</v>
      </c>
      <c r="BJ853" s="19"/>
      <c r="BK853" s="19"/>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s="5" customFormat="1" hidden="1" outlineLevel="2" x14ac:dyDescent="0.2">
      <c r="A854" s="19"/>
      <c r="B854" s="19"/>
      <c r="C854" s="35"/>
      <c r="D854" s="469"/>
      <c r="E854" s="281">
        <v>9</v>
      </c>
      <c r="F854" s="37"/>
      <c r="G854" s="305"/>
      <c r="H854" s="307"/>
      <c r="I854" s="307"/>
      <c r="J854" s="307"/>
      <c r="K854" s="307"/>
      <c r="L854" s="307"/>
      <c r="M854" s="307"/>
      <c r="N854" s="307"/>
      <c r="O854" s="306"/>
      <c r="P854" s="161">
        <f>IF(A29taxstdlife="n/a","n/a",IF(P$3&gt;(A29taxstdlife+$E854),((Input!$O$171+Input!$O$137)*$O$7)-SUM($O854:O854),((Input!$O$171+Input!$O$137)*$O$7)/A29taxstdlife))</f>
        <v>0</v>
      </c>
      <c r="Q854" s="161">
        <f>IF(A29taxstdlife="n/a","n/a",IF(Q$3&gt;(A29taxstdlife+$E854),((Input!$O$171+Input!$O$137)*$O$7)-SUM($O854:P854),((Input!$O$171+Input!$O$137)*$O$7)/A29taxstdlife))</f>
        <v>0</v>
      </c>
      <c r="R854" s="161">
        <f>IF(A29taxstdlife="n/a","n/a",IF(R$3&gt;(A29taxstdlife+$E854),((Input!$O$171+Input!$O$137)*$O$7)-SUM($O854:Q854),((Input!$O$171+Input!$O$137)*$O$7)/A29taxstdlife))</f>
        <v>0</v>
      </c>
      <c r="S854" s="161">
        <f>IF(A29taxstdlife="n/a","n/a",IF(S$3&gt;(A29taxstdlife+$E854),((Input!$O$171+Input!$O$137)*$O$7)-SUM($O854:R854),((Input!$O$171+Input!$O$137)*$O$7)/A29taxstdlife))</f>
        <v>0</v>
      </c>
      <c r="T854" s="161">
        <f>IF(A29taxstdlife="n/a","n/a",IF(T$3&gt;(A29taxstdlife+$E854),((Input!$O$171+Input!$O$137)*$O$7)-SUM($O854:S854),((Input!$O$171+Input!$O$137)*$O$7)/A29taxstdlife))</f>
        <v>0</v>
      </c>
      <c r="U854" s="161">
        <f>IF(A29taxstdlife="n/a","n/a",IF(U$3&gt;(A29taxstdlife+$E854),((Input!$O$171+Input!$O$137)*$O$7)-SUM($O854:T854),((Input!$O$171+Input!$O$137)*$O$7)/A29taxstdlife))</f>
        <v>0</v>
      </c>
      <c r="V854" s="161">
        <f>IF(A29taxstdlife="n/a","n/a",IF(V$3&gt;(A29taxstdlife+$E854),((Input!$O$171+Input!$O$137)*$O$7)-SUM($O854:U854),((Input!$O$171+Input!$O$137)*$O$7)/A29taxstdlife))</f>
        <v>0</v>
      </c>
      <c r="W854" s="161">
        <f>IF(A29taxstdlife="n/a","n/a",IF(W$3&gt;(A29taxstdlife+$E854),((Input!$O$171+Input!$O$137)*$O$7)-SUM($O854:V854),((Input!$O$171+Input!$O$137)*$O$7)/A29taxstdlife))</f>
        <v>0</v>
      </c>
      <c r="X854" s="161">
        <f>IF(A29taxstdlife="n/a","n/a",IF(X$3&gt;(A29taxstdlife+$E854),((Input!$O$171+Input!$O$137)*$O$7)-SUM($O854:W854),((Input!$O$171+Input!$O$137)*$O$7)/A29taxstdlife))</f>
        <v>0</v>
      </c>
      <c r="Y854" s="161">
        <f>IF(A29taxstdlife="n/a","n/a",IF(Y$3&gt;(A29taxstdlife+$E854),((Input!$O$171+Input!$O$137)*$O$7)-SUM($O854:X854),((Input!$O$171+Input!$O$137)*$O$7)/A29taxstdlife))</f>
        <v>0</v>
      </c>
      <c r="Z854" s="161">
        <f>IF(A29taxstdlife="n/a","n/a",IF(Z$3&gt;(A29taxstdlife+$E854),((Input!$O$171+Input!$O$137)*$O$7)-SUM($O854:Y854),((Input!$O$171+Input!$O$137)*$O$7)/A29taxstdlife))</f>
        <v>0</v>
      </c>
      <c r="AA854" s="161">
        <f>IF(A29taxstdlife="n/a","n/a",IF(AA$3&gt;(A29taxstdlife+$E854),((Input!$O$171+Input!$O$137)*$O$7)-SUM($O854:Z854),((Input!$O$171+Input!$O$137)*$O$7)/A29taxstdlife))</f>
        <v>0</v>
      </c>
      <c r="AB854" s="161">
        <f>IF(A29taxstdlife="n/a","n/a",IF(AB$3&gt;(A29taxstdlife+$E854),((Input!$O$171+Input!$O$137)*$O$7)-SUM($O854:AA854),((Input!$O$171+Input!$O$137)*$O$7)/A29taxstdlife))</f>
        <v>0</v>
      </c>
      <c r="AC854" s="161">
        <f>IF(A29taxstdlife="n/a","n/a",IF(AC$3&gt;(A29taxstdlife+$E854),((Input!$O$171+Input!$O$137)*$O$7)-SUM($O854:AB854),((Input!$O$171+Input!$O$137)*$O$7)/A29taxstdlife))</f>
        <v>0</v>
      </c>
      <c r="AD854" s="161">
        <f>IF(A29taxstdlife="n/a","n/a",IF(AD$3&gt;(A29taxstdlife+$E854),((Input!$O$171+Input!$O$137)*$O$7)-SUM($O854:AC854),((Input!$O$171+Input!$O$137)*$O$7)/A29taxstdlife))</f>
        <v>0</v>
      </c>
      <c r="AE854" s="161">
        <f>IF(A29taxstdlife="n/a","n/a",IF(AE$3&gt;(A29taxstdlife+$E854),((Input!$O$171+Input!$O$137)*$O$7)-SUM($O854:AD854),((Input!$O$171+Input!$O$137)*$O$7)/A29taxstdlife))</f>
        <v>0</v>
      </c>
      <c r="AF854" s="161">
        <f>IF(A29taxstdlife="n/a","n/a",IF(AF$3&gt;(A29taxstdlife+$E854),((Input!$O$171+Input!$O$137)*$O$7)-SUM($O854:AE854),((Input!$O$171+Input!$O$137)*$O$7)/A29taxstdlife))</f>
        <v>0</v>
      </c>
      <c r="AG854" s="161">
        <f>IF(A29taxstdlife="n/a","n/a",IF(AG$3&gt;(A29taxstdlife+$E854),((Input!$O$171+Input!$O$137)*$O$7)-SUM($O854:AF854),((Input!$O$171+Input!$O$137)*$O$7)/A29taxstdlife))</f>
        <v>0</v>
      </c>
      <c r="AH854" s="161">
        <f>IF(A29taxstdlife="n/a","n/a",IF(AH$3&gt;(A29taxstdlife+$E854),((Input!$O$171+Input!$O$137)*$O$7)-SUM($O854:AG854),((Input!$O$171+Input!$O$137)*$O$7)/A29taxstdlife))</f>
        <v>0</v>
      </c>
      <c r="AI854" s="161">
        <f>IF(A29taxstdlife="n/a","n/a",IF(AI$3&gt;(A29taxstdlife+$E854),((Input!$O$171+Input!$O$137)*$O$7)-SUM($O854:AH854),((Input!$O$171+Input!$O$137)*$O$7)/A29taxstdlife))</f>
        <v>0</v>
      </c>
      <c r="AJ854" s="161">
        <f>IF(A29taxstdlife="n/a","n/a",IF(AJ$3&gt;(A29taxstdlife+$E854),((Input!$O$171+Input!$O$137)*$O$7)-SUM($O854:AI854),((Input!$O$171+Input!$O$137)*$O$7)/A29taxstdlife))</f>
        <v>0</v>
      </c>
      <c r="AK854" s="161">
        <f>IF(A29taxstdlife="n/a","n/a",IF(AK$3&gt;(A29taxstdlife+$E854),((Input!$O$171+Input!$O$137)*$O$7)-SUM($O854:AJ854),((Input!$O$171+Input!$O$137)*$O$7)/A29taxstdlife))</f>
        <v>0</v>
      </c>
      <c r="AL854" s="161">
        <f>IF(A29taxstdlife="n/a","n/a",IF(AL$3&gt;(A29taxstdlife+$E854),((Input!$O$171+Input!$O$137)*$O$7)-SUM($O854:AK854),((Input!$O$171+Input!$O$137)*$O$7)/A29taxstdlife))</f>
        <v>0</v>
      </c>
      <c r="AM854" s="161">
        <f>IF(A29taxstdlife="n/a","n/a",IF(AM$3&gt;(A29taxstdlife+$E854),((Input!$O$171+Input!$O$137)*$O$7)-SUM($O854:AL854),((Input!$O$171+Input!$O$137)*$O$7)/A29taxstdlife))</f>
        <v>0</v>
      </c>
      <c r="AN854" s="161">
        <f>IF(A29taxstdlife="n/a","n/a",IF(AN$3&gt;(A29taxstdlife+$E854),((Input!$O$171+Input!$O$137)*$O$7)-SUM($O854:AM854),((Input!$O$171+Input!$O$137)*$O$7)/A29taxstdlife))</f>
        <v>0</v>
      </c>
      <c r="AO854" s="161">
        <f>IF(A29taxstdlife="n/a","n/a",IF(AO$3&gt;(A29taxstdlife+$E854),((Input!$O$171+Input!$O$137)*$O$7)-SUM($O854:AN854),((Input!$O$171+Input!$O$137)*$O$7)/A29taxstdlife))</f>
        <v>0</v>
      </c>
      <c r="AP854" s="161">
        <f>IF(A29taxstdlife="n/a","n/a",IF(AP$3&gt;(A29taxstdlife+$E854),((Input!$O$171+Input!$O$137)*$O$7)-SUM($O854:AO854),((Input!$O$171+Input!$O$137)*$O$7)/A29taxstdlife))</f>
        <v>0</v>
      </c>
      <c r="AQ854" s="161">
        <f>IF(A29taxstdlife="n/a","n/a",IF(AQ$3&gt;(A29taxstdlife+$E854),((Input!$O$171+Input!$O$137)*$O$7)-SUM($O854:AP854),((Input!$O$171+Input!$O$137)*$O$7)/A29taxstdlife))</f>
        <v>0</v>
      </c>
      <c r="AR854" s="161">
        <f>IF(A29taxstdlife="n/a","n/a",IF(AR$3&gt;(A29taxstdlife+$E854),((Input!$O$171+Input!$O$137)*$O$7)-SUM($O854:AQ854),((Input!$O$171+Input!$O$137)*$O$7)/A29taxstdlife))</f>
        <v>0</v>
      </c>
      <c r="AS854" s="161">
        <f>IF(A29taxstdlife="n/a","n/a",IF(AS$3&gt;(A29taxstdlife+$E854),((Input!$O$171+Input!$O$137)*$O$7)-SUM($O854:AR854),((Input!$O$171+Input!$O$137)*$O$7)/A29taxstdlife))</f>
        <v>0</v>
      </c>
      <c r="AT854" s="161">
        <f>IF(A29taxstdlife="n/a","n/a",IF(AT$3&gt;(A29taxstdlife+$E854),((Input!$O$171+Input!$O$137)*$O$7)-SUM($O854:AS854),((Input!$O$171+Input!$O$137)*$O$7)/A29taxstdlife))</f>
        <v>0</v>
      </c>
      <c r="AU854" s="161">
        <f>IF(A29taxstdlife="n/a","n/a",IF(AU$3&gt;(A29taxstdlife+$E854),((Input!$O$171+Input!$O$137)*$O$7)-SUM($O854:AT854),((Input!$O$171+Input!$O$137)*$O$7)/A29taxstdlife))</f>
        <v>0</v>
      </c>
      <c r="AV854" s="161">
        <f>IF(A29taxstdlife="n/a","n/a",IF(AV$3&gt;(A29taxstdlife+$E854),((Input!$O$171+Input!$O$137)*$O$7)-SUM($O854:AU854),((Input!$O$171+Input!$O$137)*$O$7)/A29taxstdlife))</f>
        <v>0</v>
      </c>
      <c r="AW854" s="161">
        <f>IF(A29taxstdlife="n/a","n/a",IF(AW$3&gt;(A29taxstdlife+$E854),((Input!$O$171+Input!$O$137)*$O$7)-SUM($O854:AV854),((Input!$O$171+Input!$O$137)*$O$7)/A29taxstdlife))</f>
        <v>0</v>
      </c>
      <c r="AX854" s="161">
        <f>IF(A29taxstdlife="n/a","n/a",IF(AX$3&gt;(A29taxstdlife+$E854),((Input!$O$171+Input!$O$137)*$O$7)-SUM($O854:AW854),((Input!$O$171+Input!$O$137)*$O$7)/A29taxstdlife))</f>
        <v>0</v>
      </c>
      <c r="AY854" s="161">
        <f>IF(A29taxstdlife="n/a","n/a",IF(AY$3&gt;(A29taxstdlife+$E854),((Input!$O$171+Input!$O$137)*$O$7)-SUM($O854:AX854),((Input!$O$171+Input!$O$137)*$O$7)/A29taxstdlife))</f>
        <v>0</v>
      </c>
      <c r="AZ854" s="161">
        <f>IF(A29taxstdlife="n/a","n/a",IF(AZ$3&gt;(A29taxstdlife+$E854),((Input!$O$171+Input!$O$137)*$O$7)-SUM($O854:AY854),((Input!$O$171+Input!$O$137)*$O$7)/A29taxstdlife))</f>
        <v>0</v>
      </c>
      <c r="BA854" s="161">
        <f>IF(A29taxstdlife="n/a","n/a",IF(BA$3&gt;(A29taxstdlife+$E854),((Input!$O$171+Input!$O$137)*$O$7)-SUM($O854:AZ854),((Input!$O$171+Input!$O$137)*$O$7)/A29taxstdlife))</f>
        <v>0</v>
      </c>
      <c r="BB854" s="161">
        <f>IF(A29taxstdlife="n/a","n/a",IF(BB$3&gt;(A29taxstdlife+$E854),((Input!$O$171+Input!$O$137)*$O$7)-SUM($O854:BA854),((Input!$O$171+Input!$O$137)*$O$7)/A29taxstdlife))</f>
        <v>0</v>
      </c>
      <c r="BC854" s="161">
        <f>IF(A29taxstdlife="n/a","n/a",IF(BC$3&gt;(A29taxstdlife+$E854),((Input!$O$171+Input!$O$137)*$O$7)-SUM($O854:BB854),((Input!$O$171+Input!$O$137)*$O$7)/A29taxstdlife))</f>
        <v>0</v>
      </c>
      <c r="BD854" s="161">
        <f>IF(A29taxstdlife="n/a","n/a",IF(BD$3&gt;(A29taxstdlife+$E854),((Input!$O$171+Input!$O$137)*$O$7)-SUM($O854:BC854),((Input!$O$171+Input!$O$137)*$O$7)/A29taxstdlife))</f>
        <v>0</v>
      </c>
      <c r="BE854" s="161">
        <f>IF(A29taxstdlife="n/a","n/a",IF(BE$3&gt;(A29taxstdlife+$E854),((Input!$O$171+Input!$O$137)*$O$7)-SUM($O854:BD854),((Input!$O$171+Input!$O$137)*$O$7)/A29taxstdlife))</f>
        <v>0</v>
      </c>
      <c r="BF854" s="161">
        <f>IF(A29taxstdlife="n/a","n/a",IF(BF$3&gt;(A29taxstdlife+$E854),((Input!$O$171+Input!$O$137)*$O$7)-SUM($O854:BE854),((Input!$O$171+Input!$O$137)*$O$7)/A29taxstdlife))</f>
        <v>0</v>
      </c>
      <c r="BG854" s="161">
        <f>IF(A29taxstdlife="n/a","n/a",IF(BG$3&gt;(A29taxstdlife+$E854),((Input!$O$171+Input!$O$137)*$O$7)-SUM($O854:BF854),((Input!$O$171+Input!$O$137)*$O$7)/A29taxstdlife))</f>
        <v>0</v>
      </c>
      <c r="BH854" s="161">
        <f>IF(A29taxstdlife="n/a","n/a",IF(BH$3&gt;(A29taxstdlife+$E854),((Input!$O$171+Input!$O$137)*$O$7)-SUM($O854:BG854),((Input!$O$171+Input!$O$137)*$O$7)/A29taxstdlife))</f>
        <v>0</v>
      </c>
      <c r="BI854" s="161">
        <f>IF(A29taxstdlife="n/a","n/a",IF(BI$3&gt;(A29taxstdlife+$E854),((Input!$O$171+Input!$O$137)*$O$7)-SUM($O854:BH854),((Input!$O$171+Input!$O$137)*$O$7)/A29taxstdlife))</f>
        <v>0</v>
      </c>
      <c r="BJ854" s="19"/>
      <c r="BK854" s="19"/>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s="5" customFormat="1" hidden="1" outlineLevel="2" x14ac:dyDescent="0.2">
      <c r="A855" s="19"/>
      <c r="B855" s="19"/>
      <c r="C855" s="35"/>
      <c r="D855" s="469"/>
      <c r="E855" s="282">
        <v>10</v>
      </c>
      <c r="F855" s="37"/>
      <c r="G855" s="305"/>
      <c r="H855" s="307"/>
      <c r="I855" s="307"/>
      <c r="J855" s="307"/>
      <c r="K855" s="307"/>
      <c r="L855" s="307"/>
      <c r="M855" s="307"/>
      <c r="N855" s="307"/>
      <c r="O855" s="307"/>
      <c r="P855" s="306"/>
      <c r="Q855" s="161">
        <f>IF(A29taxstdlife="n/a","n/a",IF(Q$3&gt;(A29taxstdlife+$E855),((Input!$P$171+Input!$P$137)*$P$7)-SUM($P855:P855),((Input!$P$171+Input!$P$137)*$P$7)/A29taxstdlife))</f>
        <v>0</v>
      </c>
      <c r="R855" s="161">
        <f>IF(A29taxstdlife="n/a","n/a",IF(R$3&gt;(A29taxstdlife+$E855),((Input!$P$171+Input!$P$137)*$P$7)-SUM($P855:Q855),((Input!$P$171+Input!$P$137)*$P$7)/A29taxstdlife))</f>
        <v>0</v>
      </c>
      <c r="S855" s="161">
        <f>IF(A29taxstdlife="n/a","n/a",IF(S$3&gt;(A29taxstdlife+$E855),((Input!$P$171+Input!$P$137)*$P$7)-SUM($P855:R855),((Input!$P$171+Input!$P$137)*$P$7)/A29taxstdlife))</f>
        <v>0</v>
      </c>
      <c r="T855" s="161">
        <f>IF(A29taxstdlife="n/a","n/a",IF(T$3&gt;(A29taxstdlife+$E855),((Input!$P$171+Input!$P$137)*$P$7)-SUM($P855:S855),((Input!$P$171+Input!$P$137)*$P$7)/A29taxstdlife))</f>
        <v>0</v>
      </c>
      <c r="U855" s="161">
        <f>IF(A29taxstdlife="n/a","n/a",IF(U$3&gt;(A29taxstdlife+$E855),((Input!$P$171+Input!$P$137)*$P$7)-SUM($P855:T855),((Input!$P$171+Input!$P$137)*$P$7)/A29taxstdlife))</f>
        <v>0</v>
      </c>
      <c r="V855" s="161">
        <f>IF(A29taxstdlife="n/a","n/a",IF(V$3&gt;(A29taxstdlife+$E855),((Input!$P$171+Input!$P$137)*$P$7)-SUM($P855:U855),((Input!$P$171+Input!$P$137)*$P$7)/A29taxstdlife))</f>
        <v>0</v>
      </c>
      <c r="W855" s="161">
        <f>IF(A29taxstdlife="n/a","n/a",IF(W$3&gt;(A29taxstdlife+$E855),((Input!$P$171+Input!$P$137)*$P$7)-SUM($P855:V855),((Input!$P$171+Input!$P$137)*$P$7)/A29taxstdlife))</f>
        <v>0</v>
      </c>
      <c r="X855" s="161">
        <f>IF(A29taxstdlife="n/a","n/a",IF(X$3&gt;(A29taxstdlife+$E855),((Input!$P$171+Input!$P$137)*$P$7)-SUM($P855:W855),((Input!$P$171+Input!$P$137)*$P$7)/A29taxstdlife))</f>
        <v>0</v>
      </c>
      <c r="Y855" s="161">
        <f>IF(A29taxstdlife="n/a","n/a",IF(Y$3&gt;(A29taxstdlife+$E855),((Input!$P$171+Input!$P$137)*$P$7)-SUM($P855:X855),((Input!$P$171+Input!$P$137)*$P$7)/A29taxstdlife))</f>
        <v>0</v>
      </c>
      <c r="Z855" s="161">
        <f>IF(A29taxstdlife="n/a","n/a",IF(Z$3&gt;(A29taxstdlife+$E855),((Input!$P$171+Input!$P$137)*$P$7)-SUM($P855:Y855),((Input!$P$171+Input!$P$137)*$P$7)/A29taxstdlife))</f>
        <v>0</v>
      </c>
      <c r="AA855" s="161">
        <f>IF(A29taxstdlife="n/a","n/a",IF(AA$3&gt;(A29taxstdlife+$E855),((Input!$P$171+Input!$P$137)*$P$7)-SUM($P855:Z855),((Input!$P$171+Input!$P$137)*$P$7)/A29taxstdlife))</f>
        <v>0</v>
      </c>
      <c r="AB855" s="161">
        <f>IF(A29taxstdlife="n/a","n/a",IF(AB$3&gt;(A29taxstdlife+$E855),((Input!$P$171+Input!$P$137)*$P$7)-SUM($P855:AA855),((Input!$P$171+Input!$P$137)*$P$7)/A29taxstdlife))</f>
        <v>0</v>
      </c>
      <c r="AC855" s="161">
        <f>IF(A29taxstdlife="n/a","n/a",IF(AC$3&gt;(A29taxstdlife+$E855),((Input!$P$171+Input!$P$137)*$P$7)-SUM($P855:AB855),((Input!$P$171+Input!$P$137)*$P$7)/A29taxstdlife))</f>
        <v>0</v>
      </c>
      <c r="AD855" s="161">
        <f>IF(A29taxstdlife="n/a","n/a",IF(AD$3&gt;(A29taxstdlife+$E855),((Input!$P$171+Input!$P$137)*$P$7)-SUM($P855:AC855),((Input!$P$171+Input!$P$137)*$P$7)/A29taxstdlife))</f>
        <v>0</v>
      </c>
      <c r="AE855" s="161">
        <f>IF(A29taxstdlife="n/a","n/a",IF(AE$3&gt;(A29taxstdlife+$E855),((Input!$P$171+Input!$P$137)*$P$7)-SUM($P855:AD855),((Input!$P$171+Input!$P$137)*$P$7)/A29taxstdlife))</f>
        <v>0</v>
      </c>
      <c r="AF855" s="161">
        <f>IF(A29taxstdlife="n/a","n/a",IF(AF$3&gt;(A29taxstdlife+$E855),((Input!$P$171+Input!$P$137)*$P$7)-SUM($P855:AE855),((Input!$P$171+Input!$P$137)*$P$7)/A29taxstdlife))</f>
        <v>0</v>
      </c>
      <c r="AG855" s="161">
        <f>IF(A29taxstdlife="n/a","n/a",IF(AG$3&gt;(A29taxstdlife+$E855),((Input!$P$171+Input!$P$137)*$P$7)-SUM($P855:AF855),((Input!$P$171+Input!$P$137)*$P$7)/A29taxstdlife))</f>
        <v>0</v>
      </c>
      <c r="AH855" s="161">
        <f>IF(A29taxstdlife="n/a","n/a",IF(AH$3&gt;(A29taxstdlife+$E855),((Input!$P$171+Input!$P$137)*$P$7)-SUM($P855:AG855),((Input!$P$171+Input!$P$137)*$P$7)/A29taxstdlife))</f>
        <v>0</v>
      </c>
      <c r="AI855" s="161">
        <f>IF(A29taxstdlife="n/a","n/a",IF(AI$3&gt;(A29taxstdlife+$E855),((Input!$P$171+Input!$P$137)*$P$7)-SUM($P855:AH855),((Input!$P$171+Input!$P$137)*$P$7)/A29taxstdlife))</f>
        <v>0</v>
      </c>
      <c r="AJ855" s="161">
        <f>IF(A29taxstdlife="n/a","n/a",IF(AJ$3&gt;(A29taxstdlife+$E855),((Input!$P$171+Input!$P$137)*$P$7)-SUM($P855:AI855),((Input!$P$171+Input!$P$137)*$P$7)/A29taxstdlife))</f>
        <v>0</v>
      </c>
      <c r="AK855" s="161">
        <f>IF(A29taxstdlife="n/a","n/a",IF(AK$3&gt;(A29taxstdlife+$E855),((Input!$P$171+Input!$P$137)*$P$7)-SUM($P855:AJ855),((Input!$P$171+Input!$P$137)*$P$7)/A29taxstdlife))</f>
        <v>0</v>
      </c>
      <c r="AL855" s="161">
        <f>IF(A29taxstdlife="n/a","n/a",IF(AL$3&gt;(A29taxstdlife+$E855),((Input!$P$171+Input!$P$137)*$P$7)-SUM($P855:AK855),((Input!$P$171+Input!$P$137)*$P$7)/A29taxstdlife))</f>
        <v>0</v>
      </c>
      <c r="AM855" s="161">
        <f>IF(A29taxstdlife="n/a","n/a",IF(AM$3&gt;(A29taxstdlife+$E855),((Input!$P$171+Input!$P$137)*$P$7)-SUM($P855:AL855),((Input!$P$171+Input!$P$137)*$P$7)/A29taxstdlife))</f>
        <v>0</v>
      </c>
      <c r="AN855" s="161">
        <f>IF(A29taxstdlife="n/a","n/a",IF(AN$3&gt;(A29taxstdlife+$E855),((Input!$P$171+Input!$P$137)*$P$7)-SUM($P855:AM855),((Input!$P$171+Input!$P$137)*$P$7)/A29taxstdlife))</f>
        <v>0</v>
      </c>
      <c r="AO855" s="161">
        <f>IF(A29taxstdlife="n/a","n/a",IF(AO$3&gt;(A29taxstdlife+$E855),((Input!$P$171+Input!$P$137)*$P$7)-SUM($P855:AN855),((Input!$P$171+Input!$P$137)*$P$7)/A29taxstdlife))</f>
        <v>0</v>
      </c>
      <c r="AP855" s="161">
        <f>IF(A29taxstdlife="n/a","n/a",IF(AP$3&gt;(A29taxstdlife+$E855),((Input!$P$171+Input!$P$137)*$P$7)-SUM($P855:AO855),((Input!$P$171+Input!$P$137)*$P$7)/A29taxstdlife))</f>
        <v>0</v>
      </c>
      <c r="AQ855" s="161">
        <f>IF(A29taxstdlife="n/a","n/a",IF(AQ$3&gt;(A29taxstdlife+$E855),((Input!$P$171+Input!$P$137)*$P$7)-SUM($P855:AP855),((Input!$P$171+Input!$P$137)*$P$7)/A29taxstdlife))</f>
        <v>0</v>
      </c>
      <c r="AR855" s="161">
        <f>IF(A29taxstdlife="n/a","n/a",IF(AR$3&gt;(A29taxstdlife+$E855),((Input!$P$171+Input!$P$137)*$P$7)-SUM($P855:AQ855),((Input!$P$171+Input!$P$137)*$P$7)/A29taxstdlife))</f>
        <v>0</v>
      </c>
      <c r="AS855" s="161">
        <f>IF(A29taxstdlife="n/a","n/a",IF(AS$3&gt;(A29taxstdlife+$E855),((Input!$P$171+Input!$P$137)*$P$7)-SUM($P855:AR855),((Input!$P$171+Input!$P$137)*$P$7)/A29taxstdlife))</f>
        <v>0</v>
      </c>
      <c r="AT855" s="161">
        <f>IF(A29taxstdlife="n/a","n/a",IF(AT$3&gt;(A29taxstdlife+$E855),((Input!$P$171+Input!$P$137)*$P$7)-SUM($P855:AS855),((Input!$P$171+Input!$P$137)*$P$7)/A29taxstdlife))</f>
        <v>0</v>
      </c>
      <c r="AU855" s="161">
        <f>IF(A29taxstdlife="n/a","n/a",IF(AU$3&gt;(A29taxstdlife+$E855),((Input!$P$171+Input!$P$137)*$P$7)-SUM($P855:AT855),((Input!$P$171+Input!$P$137)*$P$7)/A29taxstdlife))</f>
        <v>0</v>
      </c>
      <c r="AV855" s="161">
        <f>IF(A29taxstdlife="n/a","n/a",IF(AV$3&gt;(A29taxstdlife+$E855),((Input!$P$171+Input!$P$137)*$P$7)-SUM($P855:AU855),((Input!$P$171+Input!$P$137)*$P$7)/A29taxstdlife))</f>
        <v>0</v>
      </c>
      <c r="AW855" s="161">
        <f>IF(A29taxstdlife="n/a","n/a",IF(AW$3&gt;(A29taxstdlife+$E855),((Input!$P$171+Input!$P$137)*$P$7)-SUM($P855:AV855),((Input!$P$171+Input!$P$137)*$P$7)/A29taxstdlife))</f>
        <v>0</v>
      </c>
      <c r="AX855" s="161">
        <f>IF(A29taxstdlife="n/a","n/a",IF(AX$3&gt;(A29taxstdlife+$E855),((Input!$P$171+Input!$P$137)*$P$7)-SUM($P855:AW855),((Input!$P$171+Input!$P$137)*$P$7)/A29taxstdlife))</f>
        <v>0</v>
      </c>
      <c r="AY855" s="161">
        <f>IF(A29taxstdlife="n/a","n/a",IF(AY$3&gt;(A29taxstdlife+$E855),((Input!$P$171+Input!$P$137)*$P$7)-SUM($P855:AX855),((Input!$P$171+Input!$P$137)*$P$7)/A29taxstdlife))</f>
        <v>0</v>
      </c>
      <c r="AZ855" s="161">
        <f>IF(A29taxstdlife="n/a","n/a",IF(AZ$3&gt;(A29taxstdlife+$E855),((Input!$P$171+Input!$P$137)*$P$7)-SUM($P855:AY855),((Input!$P$171+Input!$P$137)*$P$7)/A29taxstdlife))</f>
        <v>0</v>
      </c>
      <c r="BA855" s="161">
        <f>IF(A29taxstdlife="n/a","n/a",IF(BA$3&gt;(A29taxstdlife+$E855),((Input!$P$171+Input!$P$137)*$P$7)-SUM($P855:AZ855),((Input!$P$171+Input!$P$137)*$P$7)/A29taxstdlife))</f>
        <v>0</v>
      </c>
      <c r="BB855" s="161">
        <f>IF(A29taxstdlife="n/a","n/a",IF(BB$3&gt;(A29taxstdlife+$E855),((Input!$P$171+Input!$P$137)*$P$7)-SUM($P855:BA855),((Input!$P$171+Input!$P$137)*$P$7)/A29taxstdlife))</f>
        <v>0</v>
      </c>
      <c r="BC855" s="161">
        <f>IF(A29taxstdlife="n/a","n/a",IF(BC$3&gt;(A29taxstdlife+$E855),((Input!$P$171+Input!$P$137)*$P$7)-SUM($P855:BB855),((Input!$P$171+Input!$P$137)*$P$7)/A29taxstdlife))</f>
        <v>0</v>
      </c>
      <c r="BD855" s="161">
        <f>IF(A29taxstdlife="n/a","n/a",IF(BD$3&gt;(A29taxstdlife+$E855),((Input!$P$171+Input!$P$137)*$P$7)-SUM($P855:BC855),((Input!$P$171+Input!$P$137)*$P$7)/A29taxstdlife))</f>
        <v>0</v>
      </c>
      <c r="BE855" s="161">
        <f>IF(A29taxstdlife="n/a","n/a",IF(BE$3&gt;(A29taxstdlife+$E855),((Input!$P$171+Input!$P$137)*$P$7)-SUM($P855:BD855),((Input!$P$171+Input!$P$137)*$P$7)/A29taxstdlife))</f>
        <v>0</v>
      </c>
      <c r="BF855" s="161">
        <f>IF(A29taxstdlife="n/a","n/a",IF(BF$3&gt;(A29taxstdlife+$E855),((Input!$P$171+Input!$P$137)*$P$7)-SUM($P855:BE855),((Input!$P$171+Input!$P$137)*$P$7)/A29taxstdlife))</f>
        <v>0</v>
      </c>
      <c r="BG855" s="161">
        <f>IF(A29taxstdlife="n/a","n/a",IF(BG$3&gt;(A29taxstdlife+$E855),((Input!$P$171+Input!$P$137)*$P$7)-SUM($P855:BF855),((Input!$P$171+Input!$P$137)*$P$7)/A29taxstdlife))</f>
        <v>0</v>
      </c>
      <c r="BH855" s="161">
        <f>IF(A29taxstdlife="n/a","n/a",IF(BH$3&gt;(A29taxstdlife+$E855),((Input!$P$171+Input!$P$137)*$P$7)-SUM($P855:BG855),((Input!$P$171+Input!$P$137)*$P$7)/A29taxstdlife))</f>
        <v>0</v>
      </c>
      <c r="BI855" s="161">
        <f>IF(A29taxstdlife="n/a","n/a",IF(BI$3&gt;(A29taxstdlife+$E855),((Input!$P$171+Input!$P$137)*$P$7)-SUM($P855:BH855),((Input!$P$171+Input!$P$137)*$P$7)/A29taxstdlife))</f>
        <v>0</v>
      </c>
      <c r="BJ855" s="19"/>
      <c r="BK855" s="19"/>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s="5" customFormat="1" hidden="1" outlineLevel="1" x14ac:dyDescent="0.2">
      <c r="A856" s="19"/>
      <c r="B856" s="19"/>
      <c r="C856" s="35">
        <f>Asset29</f>
        <v>0</v>
      </c>
      <c r="D856" s="19"/>
      <c r="E856" s="19"/>
      <c r="F856" s="32"/>
      <c r="G856" s="156">
        <f t="shared" ref="G856:AL856" si="162">SUM(G844:G855)</f>
        <v>0</v>
      </c>
      <c r="H856" s="156">
        <f t="shared" si="162"/>
        <v>0</v>
      </c>
      <c r="I856" s="156">
        <f t="shared" si="162"/>
        <v>0</v>
      </c>
      <c r="J856" s="156">
        <f t="shared" si="162"/>
        <v>0</v>
      </c>
      <c r="K856" s="156">
        <f t="shared" si="162"/>
        <v>0</v>
      </c>
      <c r="L856" s="156">
        <f t="shared" si="162"/>
        <v>0</v>
      </c>
      <c r="M856" s="156">
        <f t="shared" si="162"/>
        <v>0</v>
      </c>
      <c r="N856" s="156">
        <f t="shared" si="162"/>
        <v>0</v>
      </c>
      <c r="O856" s="156">
        <f t="shared" si="162"/>
        <v>0</v>
      </c>
      <c r="P856" s="156">
        <f t="shared" si="162"/>
        <v>0</v>
      </c>
      <c r="Q856" s="156">
        <f t="shared" si="162"/>
        <v>0</v>
      </c>
      <c r="R856" s="156">
        <f t="shared" si="162"/>
        <v>0</v>
      </c>
      <c r="S856" s="156">
        <f t="shared" si="162"/>
        <v>0</v>
      </c>
      <c r="T856" s="156">
        <f t="shared" si="162"/>
        <v>0</v>
      </c>
      <c r="U856" s="156">
        <f t="shared" si="162"/>
        <v>0</v>
      </c>
      <c r="V856" s="156">
        <f t="shared" si="162"/>
        <v>0</v>
      </c>
      <c r="W856" s="156">
        <f t="shared" si="162"/>
        <v>0</v>
      </c>
      <c r="X856" s="156">
        <f t="shared" si="162"/>
        <v>0</v>
      </c>
      <c r="Y856" s="156">
        <f t="shared" si="162"/>
        <v>0</v>
      </c>
      <c r="Z856" s="156">
        <f t="shared" si="162"/>
        <v>0</v>
      </c>
      <c r="AA856" s="156">
        <f t="shared" si="162"/>
        <v>0</v>
      </c>
      <c r="AB856" s="156">
        <f t="shared" si="162"/>
        <v>0</v>
      </c>
      <c r="AC856" s="156">
        <f t="shared" si="162"/>
        <v>0</v>
      </c>
      <c r="AD856" s="156">
        <f t="shared" si="162"/>
        <v>0</v>
      </c>
      <c r="AE856" s="156">
        <f t="shared" si="162"/>
        <v>0</v>
      </c>
      <c r="AF856" s="156">
        <f t="shared" si="162"/>
        <v>0</v>
      </c>
      <c r="AG856" s="156">
        <f t="shared" si="162"/>
        <v>0</v>
      </c>
      <c r="AH856" s="156">
        <f t="shared" si="162"/>
        <v>0</v>
      </c>
      <c r="AI856" s="156">
        <f t="shared" si="162"/>
        <v>0</v>
      </c>
      <c r="AJ856" s="156">
        <f t="shared" si="162"/>
        <v>0</v>
      </c>
      <c r="AK856" s="156">
        <f t="shared" si="162"/>
        <v>0</v>
      </c>
      <c r="AL856" s="156">
        <f t="shared" si="162"/>
        <v>0</v>
      </c>
      <c r="AM856" s="156">
        <f t="shared" ref="AM856:BI856" si="163">SUM(AM844:AM855)</f>
        <v>0</v>
      </c>
      <c r="AN856" s="156">
        <f t="shared" si="163"/>
        <v>0</v>
      </c>
      <c r="AO856" s="156">
        <f t="shared" si="163"/>
        <v>0</v>
      </c>
      <c r="AP856" s="156">
        <f t="shared" si="163"/>
        <v>0</v>
      </c>
      <c r="AQ856" s="156">
        <f t="shared" si="163"/>
        <v>0</v>
      </c>
      <c r="AR856" s="156">
        <f t="shared" si="163"/>
        <v>0</v>
      </c>
      <c r="AS856" s="156">
        <f t="shared" si="163"/>
        <v>0</v>
      </c>
      <c r="AT856" s="156">
        <f t="shared" si="163"/>
        <v>0</v>
      </c>
      <c r="AU856" s="156">
        <f t="shared" si="163"/>
        <v>0</v>
      </c>
      <c r="AV856" s="156">
        <f t="shared" si="163"/>
        <v>0</v>
      </c>
      <c r="AW856" s="156">
        <f t="shared" si="163"/>
        <v>0</v>
      </c>
      <c r="AX856" s="156">
        <f t="shared" si="163"/>
        <v>0</v>
      </c>
      <c r="AY856" s="156">
        <f t="shared" si="163"/>
        <v>0</v>
      </c>
      <c r="AZ856" s="156">
        <f t="shared" si="163"/>
        <v>0</v>
      </c>
      <c r="BA856" s="156">
        <f t="shared" si="163"/>
        <v>0</v>
      </c>
      <c r="BB856" s="156">
        <f t="shared" si="163"/>
        <v>0</v>
      </c>
      <c r="BC856" s="156">
        <f t="shared" si="163"/>
        <v>0</v>
      </c>
      <c r="BD856" s="156">
        <f t="shared" si="163"/>
        <v>0</v>
      </c>
      <c r="BE856" s="156">
        <f t="shared" si="163"/>
        <v>0</v>
      </c>
      <c r="BF856" s="156">
        <f t="shared" si="163"/>
        <v>0</v>
      </c>
      <c r="BG856" s="156">
        <f t="shared" si="163"/>
        <v>0</v>
      </c>
      <c r="BH856" s="156">
        <f t="shared" si="163"/>
        <v>0</v>
      </c>
      <c r="BI856" s="156">
        <f t="shared" si="163"/>
        <v>0</v>
      </c>
      <c r="BJ856" s="19"/>
      <c r="BK856" s="19"/>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s="5" customFormat="1" hidden="1" outlineLevel="2" x14ac:dyDescent="0.2">
      <c r="A857" s="19"/>
      <c r="B857" s="126">
        <f>C869</f>
        <v>0</v>
      </c>
      <c r="C857" s="43"/>
      <c r="D857" s="44" t="s">
        <v>72</v>
      </c>
      <c r="E857" s="43"/>
      <c r="F857" s="45"/>
      <c r="G857" s="160">
        <f>IF(G$3&gt;A30taxremlife,A30taxvalue-SUM($F857:F857),IF(A30taxremlife="N/A","n/a",A30taxvalue/A30taxremlife))</f>
        <v>0</v>
      </c>
      <c r="H857" s="160">
        <f>IF(H$3&gt;A30taxremlife,A30taxvalue-SUM($F857:G857),IF(A30taxremlife="N/A","n/a",A30taxvalue/A30taxremlife))</f>
        <v>0</v>
      </c>
      <c r="I857" s="160">
        <f>IF(I$3&gt;A30taxremlife,A30taxvalue-SUM($F857:H857),IF(A30taxremlife="N/A","n/a",A30taxvalue/A30taxremlife))</f>
        <v>0</v>
      </c>
      <c r="J857" s="160">
        <f>IF(J$3&gt;A30taxremlife,A30taxvalue-SUM($F857:I857),IF(A30taxremlife="N/A","n/a",A30taxvalue/A30taxremlife))</f>
        <v>0</v>
      </c>
      <c r="K857" s="160">
        <f>IF(K$3&gt;A30taxremlife,A30taxvalue-SUM($F857:J857),IF(A30taxremlife="N/A","n/a",A30taxvalue/A30taxremlife))</f>
        <v>0</v>
      </c>
      <c r="L857" s="160">
        <f>IF(L$3&gt;A30taxremlife,A30taxvalue-SUM($F857:K857),IF(A30taxremlife="N/A","n/a",A30taxvalue/A30taxremlife))</f>
        <v>0</v>
      </c>
      <c r="M857" s="160">
        <f>IF(M$3&gt;A30taxremlife,A30taxvalue-SUM($F857:L857),IF(A30taxremlife="N/A","n/a",A30taxvalue/A30taxremlife))</f>
        <v>0</v>
      </c>
      <c r="N857" s="160">
        <f>IF(N$3&gt;A30taxremlife,A30taxvalue-SUM($F857:M857),IF(A30taxremlife="N/A","n/a",A30taxvalue/A30taxremlife))</f>
        <v>0</v>
      </c>
      <c r="O857" s="160">
        <f>IF(O$3&gt;A30taxremlife,A30taxvalue-SUM($F857:N857),IF(A30taxremlife="N/A","n/a",A30taxvalue/A30taxremlife))</f>
        <v>0</v>
      </c>
      <c r="P857" s="160">
        <f>IF(P$3&gt;A30taxremlife,A30taxvalue-SUM($F857:O857),IF(A30taxremlife="N/A","n/a",A30taxvalue/A30taxremlife))</f>
        <v>0</v>
      </c>
      <c r="Q857" s="160">
        <f>IF(Q$3&gt;A30taxremlife,A30taxvalue-SUM($F857:P857),IF(A30taxremlife="N/A","n/a",A30taxvalue/A30taxremlife))</f>
        <v>0</v>
      </c>
      <c r="R857" s="160">
        <f>IF(R$3&gt;A30taxremlife,A30taxvalue-SUM($F857:Q857),IF(A30taxremlife="N/A","n/a",A30taxvalue/A30taxremlife))</f>
        <v>0</v>
      </c>
      <c r="S857" s="160">
        <f>IF(S$3&gt;A30taxremlife,A30taxvalue-SUM($F857:R857),IF(A30taxremlife="N/A","n/a",A30taxvalue/A30taxremlife))</f>
        <v>0</v>
      </c>
      <c r="T857" s="160">
        <f>IF(T$3&gt;A30taxremlife,A30taxvalue-SUM($F857:S857),IF(A30taxremlife="N/A","n/a",A30taxvalue/A30taxremlife))</f>
        <v>0</v>
      </c>
      <c r="U857" s="160">
        <f>IF(U$3&gt;A30taxremlife,A30taxvalue-SUM($F857:T857),IF(A30taxremlife="N/A","n/a",A30taxvalue/A30taxremlife))</f>
        <v>0</v>
      </c>
      <c r="V857" s="160">
        <f>IF(V$3&gt;A30taxremlife,A30taxvalue-SUM($F857:U857),IF(A30taxremlife="N/A","n/a",A30taxvalue/A30taxremlife))</f>
        <v>0</v>
      </c>
      <c r="W857" s="160">
        <f>IF(W$3&gt;A30taxremlife,A30taxvalue-SUM($F857:V857),IF(A30taxremlife="N/A","n/a",A30taxvalue/A30taxremlife))</f>
        <v>0</v>
      </c>
      <c r="X857" s="160">
        <f>IF(X$3&gt;A30taxremlife,A30taxvalue-SUM($F857:W857),IF(A30taxremlife="N/A","n/a",A30taxvalue/A30taxremlife))</f>
        <v>0</v>
      </c>
      <c r="Y857" s="160">
        <f>IF(Y$3&gt;A30taxremlife,A30taxvalue-SUM($F857:X857),IF(A30taxremlife="N/A","n/a",A30taxvalue/A30taxremlife))</f>
        <v>0</v>
      </c>
      <c r="Z857" s="160">
        <f>IF(Z$3&gt;A30taxremlife,A30taxvalue-SUM($F857:Y857),IF(A30taxremlife="N/A","n/a",A30taxvalue/A30taxremlife))</f>
        <v>0</v>
      </c>
      <c r="AA857" s="160">
        <f>IF(AA$3&gt;A30taxremlife,A30taxvalue-SUM($F857:Z857),IF(A30taxremlife="N/A","n/a",A30taxvalue/A30taxremlife))</f>
        <v>0</v>
      </c>
      <c r="AB857" s="160">
        <f>IF(AB$3&gt;A30taxremlife,A30taxvalue-SUM($F857:AA857),IF(A30taxremlife="N/A","n/a",A30taxvalue/A30taxremlife))</f>
        <v>0</v>
      </c>
      <c r="AC857" s="160">
        <f>IF(AC$3&gt;A30taxremlife,A30taxvalue-SUM($F857:AB857),IF(A30taxremlife="N/A","n/a",A30taxvalue/A30taxremlife))</f>
        <v>0</v>
      </c>
      <c r="AD857" s="160">
        <f>IF(AD$3&gt;A30taxremlife,A30taxvalue-SUM($F857:AC857),IF(A30taxremlife="N/A","n/a",A30taxvalue/A30taxremlife))</f>
        <v>0</v>
      </c>
      <c r="AE857" s="160">
        <f>IF(AE$3&gt;A30taxremlife,A30taxvalue-SUM($F857:AD857),IF(A30taxremlife="N/A","n/a",A30taxvalue/A30taxremlife))</f>
        <v>0</v>
      </c>
      <c r="AF857" s="160">
        <f>IF(AF$3&gt;A30taxremlife,A30taxvalue-SUM($F857:AE857),IF(A30taxremlife="N/A","n/a",A30taxvalue/A30taxremlife))</f>
        <v>0</v>
      </c>
      <c r="AG857" s="160">
        <f>IF(AG$3&gt;A30taxremlife,A30taxvalue-SUM($F857:AF857),IF(A30taxremlife="N/A","n/a",A30taxvalue/A30taxremlife))</f>
        <v>0</v>
      </c>
      <c r="AH857" s="160">
        <f>IF(AH$3&gt;A30taxremlife,A30taxvalue-SUM($F857:AG857),IF(A30taxremlife="N/A","n/a",A30taxvalue/A30taxremlife))</f>
        <v>0</v>
      </c>
      <c r="AI857" s="160">
        <f>IF(AI$3&gt;A30taxremlife,A30taxvalue-SUM($F857:AH857),IF(A30taxremlife="N/A","n/a",A30taxvalue/A30taxremlife))</f>
        <v>0</v>
      </c>
      <c r="AJ857" s="160">
        <f>IF(AJ$3&gt;A30taxremlife,A30taxvalue-SUM($F857:AI857),IF(A30taxremlife="N/A","n/a",A30taxvalue/A30taxremlife))</f>
        <v>0</v>
      </c>
      <c r="AK857" s="160">
        <f>IF(AK$3&gt;A30taxremlife,A30taxvalue-SUM($F857:AJ857),IF(A30taxremlife="N/A","n/a",A30taxvalue/A30taxremlife))</f>
        <v>0</v>
      </c>
      <c r="AL857" s="160">
        <f>IF(AL$3&gt;A30taxremlife,A30taxvalue-SUM($F857:AK857),IF(A30taxremlife="N/A","n/a",A30taxvalue/A30taxremlife))</f>
        <v>0</v>
      </c>
      <c r="AM857" s="160">
        <f>IF(AM$3&gt;A30taxremlife,A30taxvalue-SUM($F857:AL857),IF(A30taxremlife="N/A","n/a",A30taxvalue/A30taxremlife))</f>
        <v>0</v>
      </c>
      <c r="AN857" s="160">
        <f>IF(AN$3&gt;A30taxremlife,A30taxvalue-SUM($F857:AM857),IF(A30taxremlife="N/A","n/a",A30taxvalue/A30taxremlife))</f>
        <v>0</v>
      </c>
      <c r="AO857" s="160">
        <f>IF(AO$3&gt;A30taxremlife,A30taxvalue-SUM($F857:AN857),IF(A30taxremlife="N/A","n/a",A30taxvalue/A30taxremlife))</f>
        <v>0</v>
      </c>
      <c r="AP857" s="160">
        <f>IF(AP$3&gt;A30taxremlife,A30taxvalue-SUM($F857:AO857),IF(A30taxremlife="N/A","n/a",A30taxvalue/A30taxremlife))</f>
        <v>0</v>
      </c>
      <c r="AQ857" s="160">
        <f>IF(AQ$3&gt;A30taxremlife,A30taxvalue-SUM($F857:AP857),IF(A30taxremlife="N/A","n/a",A30taxvalue/A30taxremlife))</f>
        <v>0</v>
      </c>
      <c r="AR857" s="160">
        <f>IF(AR$3&gt;A30taxremlife,A30taxvalue-SUM($F857:AQ857),IF(A30taxremlife="N/A","n/a",A30taxvalue/A30taxremlife))</f>
        <v>0</v>
      </c>
      <c r="AS857" s="160">
        <f>IF(AS$3&gt;A30taxremlife,A30taxvalue-SUM($F857:AR857),IF(A30taxremlife="N/A","n/a",A30taxvalue/A30taxremlife))</f>
        <v>0</v>
      </c>
      <c r="AT857" s="160">
        <f>IF(AT$3&gt;A30taxremlife,A30taxvalue-SUM($F857:AS857),IF(A30taxremlife="N/A","n/a",A30taxvalue/A30taxremlife))</f>
        <v>0</v>
      </c>
      <c r="AU857" s="160">
        <f>IF(AU$3&gt;A30taxremlife,A30taxvalue-SUM($F857:AT857),IF(A30taxremlife="N/A","n/a",A30taxvalue/A30taxremlife))</f>
        <v>0</v>
      </c>
      <c r="AV857" s="160">
        <f>IF(AV$3&gt;A30taxremlife,A30taxvalue-SUM($F857:AU857),IF(A30taxremlife="N/A","n/a",A30taxvalue/A30taxremlife))</f>
        <v>0</v>
      </c>
      <c r="AW857" s="160">
        <f>IF(AW$3&gt;A30taxremlife,A30taxvalue-SUM($F857:AV857),IF(A30taxremlife="N/A","n/a",A30taxvalue/A30taxremlife))</f>
        <v>0</v>
      </c>
      <c r="AX857" s="160">
        <f>IF(AX$3&gt;A30taxremlife,A30taxvalue-SUM($F857:AW857),IF(A30taxremlife="N/A","n/a",A30taxvalue/A30taxremlife))</f>
        <v>0</v>
      </c>
      <c r="AY857" s="160">
        <f>IF(AY$3&gt;A30taxremlife,A30taxvalue-SUM($F857:AX857),IF(A30taxremlife="N/A","n/a",A30taxvalue/A30taxremlife))</f>
        <v>0</v>
      </c>
      <c r="AZ857" s="160">
        <f>IF(AZ$3&gt;A30taxremlife,A30taxvalue-SUM($F857:AY857),IF(A30taxremlife="N/A","n/a",A30taxvalue/A30taxremlife))</f>
        <v>0</v>
      </c>
      <c r="BA857" s="160">
        <f>IF(BA$3&gt;A30taxremlife,A30taxvalue-SUM($F857:AZ857),IF(A30taxremlife="N/A","n/a",A30taxvalue/A30taxremlife))</f>
        <v>0</v>
      </c>
      <c r="BB857" s="160">
        <f>IF(BB$3&gt;A30taxremlife,A30taxvalue-SUM($F857:BA857),IF(A30taxremlife="N/A","n/a",A30taxvalue/A30taxremlife))</f>
        <v>0</v>
      </c>
      <c r="BC857" s="160">
        <f>IF(BC$3&gt;A30taxremlife,A30taxvalue-SUM($F857:BB857),IF(A30taxremlife="N/A","n/a",A30taxvalue/A30taxremlife))</f>
        <v>0</v>
      </c>
      <c r="BD857" s="160">
        <f>IF(BD$3&gt;A30taxremlife,A30taxvalue-SUM($F857:BC857),IF(A30taxremlife="N/A","n/a",A30taxvalue/A30taxremlife))</f>
        <v>0</v>
      </c>
      <c r="BE857" s="160">
        <f>IF(BE$3&gt;A30taxremlife,A30taxvalue-SUM($F857:BD857),IF(A30taxremlife="N/A","n/a",A30taxvalue/A30taxremlife))</f>
        <v>0</v>
      </c>
      <c r="BF857" s="160">
        <f>IF(BF$3&gt;A30taxremlife,A30taxvalue-SUM($F857:BE857),IF(A30taxremlife="N/A","n/a",A30taxvalue/A30taxremlife))</f>
        <v>0</v>
      </c>
      <c r="BG857" s="160">
        <f>IF(BG$3&gt;A30taxremlife,A30taxvalue-SUM($F857:BF857),IF(A30taxremlife="N/A","n/a",A30taxvalue/A30taxremlife))</f>
        <v>0</v>
      </c>
      <c r="BH857" s="160">
        <f>IF(BH$3&gt;A30taxremlife,A30taxvalue-SUM($F857:BG857),IF(A30taxremlife="N/A","n/a",A30taxvalue/A30taxremlife))</f>
        <v>0</v>
      </c>
      <c r="BI857" s="160">
        <f>IF(BI$3&gt;A30taxremlife,A30taxvalue-SUM($F857:BH857),IF(A30taxremlife="N/A","n/a",A30taxvalue/A30taxremlife))</f>
        <v>0</v>
      </c>
      <c r="BJ857" s="19"/>
      <c r="BK857" s="19"/>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s="5" customFormat="1" hidden="1" outlineLevel="2" x14ac:dyDescent="0.2">
      <c r="A858" s="19"/>
      <c r="B858" s="19"/>
      <c r="C858" s="35"/>
      <c r="D858" s="469" t="s">
        <v>71</v>
      </c>
      <c r="E858" s="281">
        <v>0</v>
      </c>
      <c r="F858" s="37"/>
      <c r="G858" s="161"/>
      <c r="H858" s="161"/>
      <c r="I858" s="161"/>
      <c r="J858" s="161"/>
      <c r="K858" s="161"/>
      <c r="L858" s="161"/>
      <c r="M858" s="161"/>
      <c r="N858" s="161"/>
      <c r="O858" s="161"/>
      <c r="P858" s="161"/>
      <c r="Q858" s="161"/>
      <c r="R858" s="161"/>
      <c r="S858" s="161"/>
      <c r="T858" s="161"/>
      <c r="U858" s="161"/>
      <c r="V858" s="161"/>
      <c r="W858" s="161"/>
      <c r="X858" s="161"/>
      <c r="Y858" s="161"/>
      <c r="Z858" s="161"/>
      <c r="AA858" s="161"/>
      <c r="AB858" s="161"/>
      <c r="AC858" s="161"/>
      <c r="AD858" s="161"/>
      <c r="AE858" s="161"/>
      <c r="AF858" s="161"/>
      <c r="AG858" s="161"/>
      <c r="AH858" s="161"/>
      <c r="AI858" s="161"/>
      <c r="AJ858" s="161"/>
      <c r="AK858" s="161"/>
      <c r="AL858" s="161"/>
      <c r="AM858" s="161"/>
      <c r="AN858" s="161"/>
      <c r="AO858" s="161"/>
      <c r="AP858" s="161"/>
      <c r="AQ858" s="161"/>
      <c r="AR858" s="161"/>
      <c r="AS858" s="161"/>
      <c r="AT858" s="161"/>
      <c r="AU858" s="161"/>
      <c r="AV858" s="161"/>
      <c r="AW858" s="161"/>
      <c r="AX858" s="161"/>
      <c r="AY858" s="161"/>
      <c r="AZ858" s="161"/>
      <c r="BA858" s="161"/>
      <c r="BB858" s="161"/>
      <c r="BC858" s="161"/>
      <c r="BD858" s="161"/>
      <c r="BE858" s="161"/>
      <c r="BF858" s="161"/>
      <c r="BG858" s="161"/>
      <c r="BH858" s="161"/>
      <c r="BI858" s="161"/>
      <c r="BJ858" s="19"/>
      <c r="BK858" s="19"/>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s="5" customFormat="1" hidden="1" outlineLevel="2" x14ac:dyDescent="0.2">
      <c r="A859" s="19"/>
      <c r="B859" s="19"/>
      <c r="C859" s="35"/>
      <c r="D859" s="469"/>
      <c r="E859" s="281">
        <v>1</v>
      </c>
      <c r="F859" s="37"/>
      <c r="G859" s="304"/>
      <c r="H859" s="161">
        <f>IF(A30taxstdlife="n/a","n/a",IF(H$3&gt;(A30taxstdlife+$E859),((Input!$G$172+Input!$G$138)*$G$7)-SUM($G859:G859),((Input!$G$172+Input!$G$138)*$G$7)/A30taxstdlife))</f>
        <v>0</v>
      </c>
      <c r="I859" s="161">
        <f>IF(A30taxstdlife="n/a","n/a",IF(I$3&gt;(A30taxstdlife+$E859),((Input!$G$172+Input!$G$138)*$G$7)-SUM($G859:H859),((Input!$G$172+Input!$G$138)*$G$7)/A30taxstdlife))</f>
        <v>0</v>
      </c>
      <c r="J859" s="161">
        <f>IF(A30taxstdlife="n/a","n/a",IF(J$3&gt;(A30taxstdlife+$E859),((Input!$G$172+Input!$G$138)*$G$7)-SUM($G859:I859),((Input!$G$172+Input!$G$138)*$G$7)/A30taxstdlife))</f>
        <v>0</v>
      </c>
      <c r="K859" s="161">
        <f>IF(A30taxstdlife="n/a","n/a",IF(K$3&gt;(A30taxstdlife+$E859),((Input!$G$172+Input!$G$138)*$G$7)-SUM($G859:J859),((Input!$G$172+Input!$G$138)*$G$7)/A30taxstdlife))</f>
        <v>0</v>
      </c>
      <c r="L859" s="161">
        <f>IF(A30taxstdlife="n/a","n/a",IF(L$3&gt;(A30taxstdlife+$E859),((Input!$G$172+Input!$G$138)*$G$7)-SUM($G859:K859),((Input!$G$172+Input!$G$138)*$G$7)/A30taxstdlife))</f>
        <v>0</v>
      </c>
      <c r="M859" s="161">
        <f>IF(A30taxstdlife="n/a","n/a",IF(M$3&gt;(A30taxstdlife+$E859),((Input!$G$172+Input!$G$138)*$G$7)-SUM($G859:L859),((Input!$G$172+Input!$G$138)*$G$7)/A30taxstdlife))</f>
        <v>0</v>
      </c>
      <c r="N859" s="161">
        <f>IF(A30taxstdlife="n/a","n/a",IF(N$3&gt;(A30taxstdlife+$E859),((Input!$G$172+Input!$G$138)*$G$7)-SUM($G859:M859),((Input!$G$172+Input!$G$138)*$G$7)/A30taxstdlife))</f>
        <v>0</v>
      </c>
      <c r="O859" s="161">
        <f>IF(A30taxstdlife="n/a","n/a",IF(O$3&gt;(A30taxstdlife+$E859),((Input!$G$172+Input!$G$138)*$G$7)-SUM($G859:N859),((Input!$G$172+Input!$G$138)*$G$7)/A30taxstdlife))</f>
        <v>0</v>
      </c>
      <c r="P859" s="161">
        <f>IF(A30taxstdlife="n/a","n/a",IF(P$3&gt;(A30taxstdlife+$E859),((Input!$G$172+Input!$G$138)*$G$7)-SUM($G859:O859),((Input!$G$172+Input!$G$138)*$G$7)/A30taxstdlife))</f>
        <v>0</v>
      </c>
      <c r="Q859" s="161">
        <f>IF(A30taxstdlife="n/a","n/a",IF(Q$3&gt;(A30taxstdlife+$E859),((Input!$G$172+Input!$G$138)*$G$7)-SUM($G859:P859),((Input!$G$172+Input!$G$138)*$G$7)/A30taxstdlife))</f>
        <v>0</v>
      </c>
      <c r="R859" s="161">
        <f>IF(A30taxstdlife="n/a","n/a",IF(R$3&gt;(A30taxstdlife+$E859),((Input!$G$172+Input!$G$138)*$G$7)-SUM($G859:Q859),((Input!$G$172+Input!$G$138)*$G$7)/A30taxstdlife))</f>
        <v>0</v>
      </c>
      <c r="S859" s="161">
        <f>IF(A30taxstdlife="n/a","n/a",IF(S$3&gt;(A30taxstdlife+$E859),((Input!$G$172+Input!$G$138)*$G$7)-SUM($G859:R859),((Input!$G$172+Input!$G$138)*$G$7)/A30taxstdlife))</f>
        <v>0</v>
      </c>
      <c r="T859" s="161">
        <f>IF(A30taxstdlife="n/a","n/a",IF(T$3&gt;(A30taxstdlife+$E859),((Input!$G$172+Input!$G$138)*$G$7)-SUM($G859:S859),((Input!$G$172+Input!$G$138)*$G$7)/A30taxstdlife))</f>
        <v>0</v>
      </c>
      <c r="U859" s="161">
        <f>IF(A30taxstdlife="n/a","n/a",IF(U$3&gt;(A30taxstdlife+$E859),((Input!$G$172+Input!$G$138)*$G$7)-SUM($G859:T859),((Input!$G$172+Input!$G$138)*$G$7)/A30taxstdlife))</f>
        <v>0</v>
      </c>
      <c r="V859" s="161">
        <f>IF(A30taxstdlife="n/a","n/a",IF(V$3&gt;(A30taxstdlife+$E859),((Input!$G$172+Input!$G$138)*$G$7)-SUM($G859:U859),((Input!$G$172+Input!$G$138)*$G$7)/A30taxstdlife))</f>
        <v>0</v>
      </c>
      <c r="W859" s="161">
        <f>IF(A30taxstdlife="n/a","n/a",IF(W$3&gt;(A30taxstdlife+$E859),((Input!$G$172+Input!$G$138)*$G$7)-SUM($G859:V859),((Input!$G$172+Input!$G$138)*$G$7)/A30taxstdlife))</f>
        <v>0</v>
      </c>
      <c r="X859" s="161">
        <f>IF(A30taxstdlife="n/a","n/a",IF(X$3&gt;(A30taxstdlife+$E859),((Input!$G$172+Input!$G$138)*$G$7)-SUM($G859:W859),((Input!$G$172+Input!$G$138)*$G$7)/A30taxstdlife))</f>
        <v>0</v>
      </c>
      <c r="Y859" s="161">
        <f>IF(A30taxstdlife="n/a","n/a",IF(Y$3&gt;(A30taxstdlife+$E859),((Input!$G$172+Input!$G$138)*$G$7)-SUM($G859:X859),((Input!$G$172+Input!$G$138)*$G$7)/A30taxstdlife))</f>
        <v>0</v>
      </c>
      <c r="Z859" s="161">
        <f>IF(A30taxstdlife="n/a","n/a",IF(Z$3&gt;(A30taxstdlife+$E859),((Input!$G$172+Input!$G$138)*$G$7)-SUM($G859:Y859),((Input!$G$172+Input!$G$138)*$G$7)/A30taxstdlife))</f>
        <v>0</v>
      </c>
      <c r="AA859" s="161">
        <f>IF(A30taxstdlife="n/a","n/a",IF(AA$3&gt;(A30taxstdlife+$E859),((Input!$G$172+Input!$G$138)*$G$7)-SUM($G859:Z859),((Input!$G$172+Input!$G$138)*$G$7)/A30taxstdlife))</f>
        <v>0</v>
      </c>
      <c r="AB859" s="161">
        <f>IF(A30taxstdlife="n/a","n/a",IF(AB$3&gt;(A30taxstdlife+$E859),((Input!$G$172+Input!$G$138)*$G$7)-SUM($G859:AA859),((Input!$G$172+Input!$G$138)*$G$7)/A30taxstdlife))</f>
        <v>0</v>
      </c>
      <c r="AC859" s="161">
        <f>IF(A30taxstdlife="n/a","n/a",IF(AC$3&gt;(A30taxstdlife+$E859),((Input!$G$172+Input!$G$138)*$G$7)-SUM($G859:AB859),((Input!$G$172+Input!$G$138)*$G$7)/A30taxstdlife))</f>
        <v>0</v>
      </c>
      <c r="AD859" s="161">
        <f>IF(A30taxstdlife="n/a","n/a",IF(AD$3&gt;(A30taxstdlife+$E859),((Input!$G$172+Input!$G$138)*$G$7)-SUM($G859:AC859),((Input!$G$172+Input!$G$138)*$G$7)/A30taxstdlife))</f>
        <v>0</v>
      </c>
      <c r="AE859" s="161">
        <f>IF(A30taxstdlife="n/a","n/a",IF(AE$3&gt;(A30taxstdlife+$E859),((Input!$G$172+Input!$G$138)*$G$7)-SUM($G859:AD859),((Input!$G$172+Input!$G$138)*$G$7)/A30taxstdlife))</f>
        <v>0</v>
      </c>
      <c r="AF859" s="161">
        <f>IF(A30taxstdlife="n/a","n/a",IF(AF$3&gt;(A30taxstdlife+$E859),((Input!$G$172+Input!$G$138)*$G$7)-SUM($G859:AE859),((Input!$G$172+Input!$G$138)*$G$7)/A30taxstdlife))</f>
        <v>0</v>
      </c>
      <c r="AG859" s="161">
        <f>IF(A30taxstdlife="n/a","n/a",IF(AG$3&gt;(A30taxstdlife+$E859),((Input!$G$172+Input!$G$138)*$G$7)-SUM($G859:AF859),((Input!$G$172+Input!$G$138)*$G$7)/A30taxstdlife))</f>
        <v>0</v>
      </c>
      <c r="AH859" s="161">
        <f>IF(A30taxstdlife="n/a","n/a",IF(AH$3&gt;(A30taxstdlife+$E859),((Input!$G$172+Input!$G$138)*$G$7)-SUM($G859:AG859),((Input!$G$172+Input!$G$138)*$G$7)/A30taxstdlife))</f>
        <v>0</v>
      </c>
      <c r="AI859" s="161">
        <f>IF(A30taxstdlife="n/a","n/a",IF(AI$3&gt;(A30taxstdlife+$E859),((Input!$G$172+Input!$G$138)*$G$7)-SUM($G859:AH859),((Input!$G$172+Input!$G$138)*$G$7)/A30taxstdlife))</f>
        <v>0</v>
      </c>
      <c r="AJ859" s="161">
        <f>IF(A30taxstdlife="n/a","n/a",IF(AJ$3&gt;(A30taxstdlife+$E859),((Input!$G$172+Input!$G$138)*$G$7)-SUM($G859:AI859),((Input!$G$172+Input!$G$138)*$G$7)/A30taxstdlife))</f>
        <v>0</v>
      </c>
      <c r="AK859" s="161">
        <f>IF(A30taxstdlife="n/a","n/a",IF(AK$3&gt;(A30taxstdlife+$E859),((Input!$G$172+Input!$G$138)*$G$7)-SUM($G859:AJ859),((Input!$G$172+Input!$G$138)*$G$7)/A30taxstdlife))</f>
        <v>0</v>
      </c>
      <c r="AL859" s="161">
        <f>IF(A30taxstdlife="n/a","n/a",IF(AL$3&gt;(A30taxstdlife+$E859),((Input!$G$172+Input!$G$138)*$G$7)-SUM($G859:AK859),((Input!$G$172+Input!$G$138)*$G$7)/A30taxstdlife))</f>
        <v>0</v>
      </c>
      <c r="AM859" s="161">
        <f>IF(A30taxstdlife="n/a","n/a",IF(AM$3&gt;(A30taxstdlife+$E859),((Input!$G$172+Input!$G$138)*$G$7)-SUM($G859:AL859),((Input!$G$172+Input!$G$138)*$G$7)/A30taxstdlife))</f>
        <v>0</v>
      </c>
      <c r="AN859" s="161">
        <f>IF(A30taxstdlife="n/a","n/a",IF(AN$3&gt;(A30taxstdlife+$E859),((Input!$G$172+Input!$G$138)*$G$7)-SUM($G859:AM859),((Input!$G$172+Input!$G$138)*$G$7)/A30taxstdlife))</f>
        <v>0</v>
      </c>
      <c r="AO859" s="161">
        <f>IF(A30taxstdlife="n/a","n/a",IF(AO$3&gt;(A30taxstdlife+$E859),((Input!$G$172+Input!$G$138)*$G$7)-SUM($G859:AN859),((Input!$G$172+Input!$G$138)*$G$7)/A30taxstdlife))</f>
        <v>0</v>
      </c>
      <c r="AP859" s="161">
        <f>IF(A30taxstdlife="n/a","n/a",IF(AP$3&gt;(A30taxstdlife+$E859),((Input!$G$172+Input!$G$138)*$G$7)-SUM($G859:AO859),((Input!$G$172+Input!$G$138)*$G$7)/A30taxstdlife))</f>
        <v>0</v>
      </c>
      <c r="AQ859" s="161">
        <f>IF(A30taxstdlife="n/a","n/a",IF(AQ$3&gt;(A30taxstdlife+$E859),((Input!$G$172+Input!$G$138)*$G$7)-SUM($G859:AP859),((Input!$G$172+Input!$G$138)*$G$7)/A30taxstdlife))</f>
        <v>0</v>
      </c>
      <c r="AR859" s="161">
        <f>IF(A30taxstdlife="n/a","n/a",IF(AR$3&gt;(A30taxstdlife+$E859),((Input!$G$172+Input!$G$138)*$G$7)-SUM($G859:AQ859),((Input!$G$172+Input!$G$138)*$G$7)/A30taxstdlife))</f>
        <v>0</v>
      </c>
      <c r="AS859" s="161">
        <f>IF(A30taxstdlife="n/a","n/a",IF(AS$3&gt;(A30taxstdlife+$E859),((Input!$G$172+Input!$G$138)*$G$7)-SUM($G859:AR859),((Input!$G$172+Input!$G$138)*$G$7)/A30taxstdlife))</f>
        <v>0</v>
      </c>
      <c r="AT859" s="161">
        <f>IF(A30taxstdlife="n/a","n/a",IF(AT$3&gt;(A30taxstdlife+$E859),((Input!$G$172+Input!$G$138)*$G$7)-SUM($G859:AS859),((Input!$G$172+Input!$G$138)*$G$7)/A30taxstdlife))</f>
        <v>0</v>
      </c>
      <c r="AU859" s="161">
        <f>IF(A30taxstdlife="n/a","n/a",IF(AU$3&gt;(A30taxstdlife+$E859),((Input!$G$172+Input!$G$138)*$G$7)-SUM($G859:AT859),((Input!$G$172+Input!$G$138)*$G$7)/A30taxstdlife))</f>
        <v>0</v>
      </c>
      <c r="AV859" s="161">
        <f>IF(A30taxstdlife="n/a","n/a",IF(AV$3&gt;(A30taxstdlife+$E859),((Input!$G$172+Input!$G$138)*$G$7)-SUM($G859:AU859),((Input!$G$172+Input!$G$138)*$G$7)/A30taxstdlife))</f>
        <v>0</v>
      </c>
      <c r="AW859" s="161">
        <f>IF(A30taxstdlife="n/a","n/a",IF(AW$3&gt;(A30taxstdlife+$E859),((Input!$G$172+Input!$G$138)*$G$7)-SUM($G859:AV859),((Input!$G$172+Input!$G$138)*$G$7)/A30taxstdlife))</f>
        <v>0</v>
      </c>
      <c r="AX859" s="161">
        <f>IF(A30taxstdlife="n/a","n/a",IF(AX$3&gt;(A30taxstdlife+$E859),((Input!$G$172+Input!$G$138)*$G$7)-SUM($G859:AW859),((Input!$G$172+Input!$G$138)*$G$7)/A30taxstdlife))</f>
        <v>0</v>
      </c>
      <c r="AY859" s="161">
        <f>IF(A30taxstdlife="n/a","n/a",IF(AY$3&gt;(A30taxstdlife+$E859),((Input!$G$172+Input!$G$138)*$G$7)-SUM($G859:AX859),((Input!$G$172+Input!$G$138)*$G$7)/A30taxstdlife))</f>
        <v>0</v>
      </c>
      <c r="AZ859" s="161">
        <f>IF(A30taxstdlife="n/a","n/a",IF(AZ$3&gt;(A30taxstdlife+$E859),((Input!$G$172+Input!$G$138)*$G$7)-SUM($G859:AY859),((Input!$G$172+Input!$G$138)*$G$7)/A30taxstdlife))</f>
        <v>0</v>
      </c>
      <c r="BA859" s="161">
        <f>IF(A30taxstdlife="n/a","n/a",IF(BA$3&gt;(A30taxstdlife+$E859),((Input!$G$172+Input!$G$138)*$G$7)-SUM($G859:AZ859),((Input!$G$172+Input!$G$138)*$G$7)/A30taxstdlife))</f>
        <v>0</v>
      </c>
      <c r="BB859" s="161">
        <f>IF(A30taxstdlife="n/a","n/a",IF(BB$3&gt;(A30taxstdlife+$E859),((Input!$G$172+Input!$G$138)*$G$7)-SUM($G859:BA859),((Input!$G$172+Input!$G$138)*$G$7)/A30taxstdlife))</f>
        <v>0</v>
      </c>
      <c r="BC859" s="161">
        <f>IF(A30taxstdlife="n/a","n/a",IF(BC$3&gt;(A30taxstdlife+$E859),((Input!$G$172+Input!$G$138)*$G$7)-SUM($G859:BB859),((Input!$G$172+Input!$G$138)*$G$7)/A30taxstdlife))</f>
        <v>0</v>
      </c>
      <c r="BD859" s="161">
        <f>IF(A30taxstdlife="n/a","n/a",IF(BD$3&gt;(A30taxstdlife+$E859),((Input!$G$172+Input!$G$138)*$G$7)-SUM($G859:BC859),((Input!$G$172+Input!$G$138)*$G$7)/A30taxstdlife))</f>
        <v>0</v>
      </c>
      <c r="BE859" s="161">
        <f>IF(A30taxstdlife="n/a","n/a",IF(BE$3&gt;(A30taxstdlife+$E859),((Input!$G$172+Input!$G$138)*$G$7)-SUM($G859:BD859),((Input!$G$172+Input!$G$138)*$G$7)/A30taxstdlife))</f>
        <v>0</v>
      </c>
      <c r="BF859" s="161">
        <f>IF(A30taxstdlife="n/a","n/a",IF(BF$3&gt;(A30taxstdlife+$E859),((Input!$G$172+Input!$G$138)*$G$7)-SUM($G859:BE859),((Input!$G$172+Input!$G$138)*$G$7)/A30taxstdlife))</f>
        <v>0</v>
      </c>
      <c r="BG859" s="161">
        <f>IF(A30taxstdlife="n/a","n/a",IF(BG$3&gt;(A30taxstdlife+$E859),((Input!$G$172+Input!$G$138)*$G$7)-SUM($G859:BF859),((Input!$G$172+Input!$G$138)*$G$7)/A30taxstdlife))</f>
        <v>0</v>
      </c>
      <c r="BH859" s="161">
        <f>IF(A30taxstdlife="n/a","n/a",IF(BH$3&gt;(A30taxstdlife+$E859),((Input!$G$172+Input!$G$138)*$G$7)-SUM($G859:BG859),((Input!$G$172+Input!$G$138)*$G$7)/A30taxstdlife))</f>
        <v>0</v>
      </c>
      <c r="BI859" s="161">
        <f>IF(A30taxstdlife="n/a","n/a",IF(BI$3&gt;(A30taxstdlife+$E859),((Input!$G$172+Input!$G$138)*$G$7)-SUM($G859:BH859),((Input!$G$172+Input!$G$138)*$G$7)/A30taxstdlife))</f>
        <v>0</v>
      </c>
      <c r="BJ859" s="19"/>
      <c r="BK859" s="1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s="5" customFormat="1" hidden="1" outlineLevel="2" x14ac:dyDescent="0.2">
      <c r="A860" s="19"/>
      <c r="B860" s="19"/>
      <c r="C860" s="35"/>
      <c r="D860" s="469"/>
      <c r="E860" s="281">
        <v>2</v>
      </c>
      <c r="F860" s="37"/>
      <c r="G860" s="305"/>
      <c r="H860" s="306"/>
      <c r="I860" s="161">
        <f>IF(A30taxstdlife="n/a","n/a",IF(I$3&gt;(A30taxstdlife+$E860),((Input!$H$172+Input!$H$138)*$H$7)-SUM($H860:H860),((Input!$H$172+Input!$H$138)*$H$7)/A30taxstdlife))</f>
        <v>0</v>
      </c>
      <c r="J860" s="161">
        <f>IF(A30taxstdlife="n/a","n/a",IF(J$3&gt;(A30taxstdlife+$E860),((Input!$H$172+Input!$H$138)*$H$7)-SUM($H860:I860),((Input!$H$172+Input!$H$138)*$H$7)/A30taxstdlife))</f>
        <v>0</v>
      </c>
      <c r="K860" s="161">
        <f>IF(A30taxstdlife="n/a","n/a",IF(K$3&gt;(A30taxstdlife+$E860),((Input!$H$172+Input!$H$138)*$H$7)-SUM($H860:J860),((Input!$H$172+Input!$H$138)*$H$7)/A30taxstdlife))</f>
        <v>0</v>
      </c>
      <c r="L860" s="161">
        <f>IF(A30taxstdlife="n/a","n/a",IF(L$3&gt;(A30taxstdlife+$E860),((Input!$H$172+Input!$H$138)*$H$7)-SUM($H860:K860),((Input!$H$172+Input!$H$138)*$H$7)/A30taxstdlife))</f>
        <v>0</v>
      </c>
      <c r="M860" s="161">
        <f>IF(A30taxstdlife="n/a","n/a",IF(M$3&gt;(A30taxstdlife+$E860),((Input!$H$172+Input!$H$138)*$H$7)-SUM($H860:L860),((Input!$H$172+Input!$H$138)*$H$7)/A30taxstdlife))</f>
        <v>0</v>
      </c>
      <c r="N860" s="161">
        <f>IF(A30taxstdlife="n/a","n/a",IF(N$3&gt;(A30taxstdlife+$E860),((Input!$H$172+Input!$H$138)*$H$7)-SUM($H860:M860),((Input!$H$172+Input!$H$138)*$H$7)/A30taxstdlife))</f>
        <v>0</v>
      </c>
      <c r="O860" s="161">
        <f>IF(A30taxstdlife="n/a","n/a",IF(O$3&gt;(A30taxstdlife+$E860),((Input!$H$172+Input!$H$138)*$H$7)-SUM($H860:N860),((Input!$H$172+Input!$H$138)*$H$7)/A30taxstdlife))</f>
        <v>0</v>
      </c>
      <c r="P860" s="161">
        <f>IF(A30taxstdlife="n/a","n/a",IF(P$3&gt;(A30taxstdlife+$E860),((Input!$H$172+Input!$H$138)*$H$7)-SUM($H860:O860),((Input!$H$172+Input!$H$138)*$H$7)/A30taxstdlife))</f>
        <v>0</v>
      </c>
      <c r="Q860" s="161">
        <f>IF(A30taxstdlife="n/a","n/a",IF(Q$3&gt;(A30taxstdlife+$E860),((Input!$H$172+Input!$H$138)*$H$7)-SUM($H860:P860),((Input!$H$172+Input!$H$138)*$H$7)/A30taxstdlife))</f>
        <v>0</v>
      </c>
      <c r="R860" s="161">
        <f>IF(A30taxstdlife="n/a","n/a",IF(R$3&gt;(A30taxstdlife+$E860),((Input!$H$172+Input!$H$138)*$H$7)-SUM($H860:Q860),((Input!$H$172+Input!$H$138)*$H$7)/A30taxstdlife))</f>
        <v>0</v>
      </c>
      <c r="S860" s="161">
        <f>IF(A30taxstdlife="n/a","n/a",IF(S$3&gt;(A30taxstdlife+$E860),((Input!$H$172+Input!$H$138)*$H$7)-SUM($H860:R860),((Input!$H$172+Input!$H$138)*$H$7)/A30taxstdlife))</f>
        <v>0</v>
      </c>
      <c r="T860" s="161">
        <f>IF(A30taxstdlife="n/a","n/a",IF(T$3&gt;(A30taxstdlife+$E860),((Input!$H$172+Input!$H$138)*$H$7)-SUM($H860:S860),((Input!$H$172+Input!$H$138)*$H$7)/A30taxstdlife))</f>
        <v>0</v>
      </c>
      <c r="U860" s="161">
        <f>IF(A30taxstdlife="n/a","n/a",IF(U$3&gt;(A30taxstdlife+$E860),((Input!$H$172+Input!$H$138)*$H$7)-SUM($H860:T860),((Input!$H$172+Input!$H$138)*$H$7)/A30taxstdlife))</f>
        <v>0</v>
      </c>
      <c r="V860" s="161">
        <f>IF(A30taxstdlife="n/a","n/a",IF(V$3&gt;(A30taxstdlife+$E860),((Input!$H$172+Input!$H$138)*$H$7)-SUM($H860:U860),((Input!$H$172+Input!$H$138)*$H$7)/A30taxstdlife))</f>
        <v>0</v>
      </c>
      <c r="W860" s="161">
        <f>IF(A30taxstdlife="n/a","n/a",IF(W$3&gt;(A30taxstdlife+$E860),((Input!$H$172+Input!$H$138)*$H$7)-SUM($H860:V860),((Input!$H$172+Input!$H$138)*$H$7)/A30taxstdlife))</f>
        <v>0</v>
      </c>
      <c r="X860" s="161">
        <f>IF(A30taxstdlife="n/a","n/a",IF(X$3&gt;(A30taxstdlife+$E860),((Input!$H$172+Input!$H$138)*$H$7)-SUM($H860:W860),((Input!$H$172+Input!$H$138)*$H$7)/A30taxstdlife))</f>
        <v>0</v>
      </c>
      <c r="Y860" s="161">
        <f>IF(A30taxstdlife="n/a","n/a",IF(Y$3&gt;(A30taxstdlife+$E860),((Input!$H$172+Input!$H$138)*$H$7)-SUM($H860:X860),((Input!$H$172+Input!$H$138)*$H$7)/A30taxstdlife))</f>
        <v>0</v>
      </c>
      <c r="Z860" s="161">
        <f>IF(A30taxstdlife="n/a","n/a",IF(Z$3&gt;(A30taxstdlife+$E860),((Input!$H$172+Input!$H$138)*$H$7)-SUM($H860:Y860),((Input!$H$172+Input!$H$138)*$H$7)/A30taxstdlife))</f>
        <v>0</v>
      </c>
      <c r="AA860" s="161">
        <f>IF(A30taxstdlife="n/a","n/a",IF(AA$3&gt;(A30taxstdlife+$E860),((Input!$H$172+Input!$H$138)*$H$7)-SUM($H860:Z860),((Input!$H$172+Input!$H$138)*$H$7)/A30taxstdlife))</f>
        <v>0</v>
      </c>
      <c r="AB860" s="161">
        <f>IF(A30taxstdlife="n/a","n/a",IF(AB$3&gt;(A30taxstdlife+$E860),((Input!$H$172+Input!$H$138)*$H$7)-SUM($H860:AA860),((Input!$H$172+Input!$H$138)*$H$7)/A30taxstdlife))</f>
        <v>0</v>
      </c>
      <c r="AC860" s="161">
        <f>IF(A30taxstdlife="n/a","n/a",IF(AC$3&gt;(A30taxstdlife+$E860),((Input!$H$172+Input!$H$138)*$H$7)-SUM($H860:AB860),((Input!$H$172+Input!$H$138)*$H$7)/A30taxstdlife))</f>
        <v>0</v>
      </c>
      <c r="AD860" s="161">
        <f>IF(A30taxstdlife="n/a","n/a",IF(AD$3&gt;(A30taxstdlife+$E860),((Input!$H$172+Input!$H$138)*$H$7)-SUM($H860:AC860),((Input!$H$172+Input!$H$138)*$H$7)/A30taxstdlife))</f>
        <v>0</v>
      </c>
      <c r="AE860" s="161">
        <f>IF(A30taxstdlife="n/a","n/a",IF(AE$3&gt;(A30taxstdlife+$E860),((Input!$H$172+Input!$H$138)*$H$7)-SUM($H860:AD860),((Input!$H$172+Input!$H$138)*$H$7)/A30taxstdlife))</f>
        <v>0</v>
      </c>
      <c r="AF860" s="161">
        <f>IF(A30taxstdlife="n/a","n/a",IF(AF$3&gt;(A30taxstdlife+$E860),((Input!$H$172+Input!$H$138)*$H$7)-SUM($H860:AE860),((Input!$H$172+Input!$H$138)*$H$7)/A30taxstdlife))</f>
        <v>0</v>
      </c>
      <c r="AG860" s="161">
        <f>IF(A30taxstdlife="n/a","n/a",IF(AG$3&gt;(A30taxstdlife+$E860),((Input!$H$172+Input!$H$138)*$H$7)-SUM($H860:AF860),((Input!$H$172+Input!$H$138)*$H$7)/A30taxstdlife))</f>
        <v>0</v>
      </c>
      <c r="AH860" s="161">
        <f>IF(A30taxstdlife="n/a","n/a",IF(AH$3&gt;(A30taxstdlife+$E860),((Input!$H$172+Input!$H$138)*$H$7)-SUM($H860:AG860),((Input!$H$172+Input!$H$138)*$H$7)/A30taxstdlife))</f>
        <v>0</v>
      </c>
      <c r="AI860" s="161">
        <f>IF(A30taxstdlife="n/a","n/a",IF(AI$3&gt;(A30taxstdlife+$E860),((Input!$H$172+Input!$H$138)*$H$7)-SUM($H860:AH860),((Input!$H$172+Input!$H$138)*$H$7)/A30taxstdlife))</f>
        <v>0</v>
      </c>
      <c r="AJ860" s="161">
        <f>IF(A30taxstdlife="n/a","n/a",IF(AJ$3&gt;(A30taxstdlife+$E860),((Input!$H$172+Input!$H$138)*$H$7)-SUM($H860:AI860),((Input!$H$172+Input!$H$138)*$H$7)/A30taxstdlife))</f>
        <v>0</v>
      </c>
      <c r="AK860" s="161">
        <f>IF(A30taxstdlife="n/a","n/a",IF(AK$3&gt;(A30taxstdlife+$E860),((Input!$H$172+Input!$H$138)*$H$7)-SUM($H860:AJ860),((Input!$H$172+Input!$H$138)*$H$7)/A30taxstdlife))</f>
        <v>0</v>
      </c>
      <c r="AL860" s="161">
        <f>IF(A30taxstdlife="n/a","n/a",IF(AL$3&gt;(A30taxstdlife+$E860),((Input!$H$172+Input!$H$138)*$H$7)-SUM($H860:AK860),((Input!$H$172+Input!$H$138)*$H$7)/A30taxstdlife))</f>
        <v>0</v>
      </c>
      <c r="AM860" s="161">
        <f>IF(A30taxstdlife="n/a","n/a",IF(AM$3&gt;(A30taxstdlife+$E860),((Input!$H$172+Input!$H$138)*$H$7)-SUM($H860:AL860),((Input!$H$172+Input!$H$138)*$H$7)/A30taxstdlife))</f>
        <v>0</v>
      </c>
      <c r="AN860" s="161">
        <f>IF(A30taxstdlife="n/a","n/a",IF(AN$3&gt;(A30taxstdlife+$E860),((Input!$H$172+Input!$H$138)*$H$7)-SUM($H860:AM860),((Input!$H$172+Input!$H$138)*$H$7)/A30taxstdlife))</f>
        <v>0</v>
      </c>
      <c r="AO860" s="161">
        <f>IF(A30taxstdlife="n/a","n/a",IF(AO$3&gt;(A30taxstdlife+$E860),((Input!$H$172+Input!$H$138)*$H$7)-SUM($H860:AN860),((Input!$H$172+Input!$H$138)*$H$7)/A30taxstdlife))</f>
        <v>0</v>
      </c>
      <c r="AP860" s="161">
        <f>IF(A30taxstdlife="n/a","n/a",IF(AP$3&gt;(A30taxstdlife+$E860),((Input!$H$172+Input!$H$138)*$H$7)-SUM($H860:AO860),((Input!$H$172+Input!$H$138)*$H$7)/A30taxstdlife))</f>
        <v>0</v>
      </c>
      <c r="AQ860" s="161">
        <f>IF(A30taxstdlife="n/a","n/a",IF(AQ$3&gt;(A30taxstdlife+$E860),((Input!$H$172+Input!$H$138)*$H$7)-SUM($H860:AP860),((Input!$H$172+Input!$H$138)*$H$7)/A30taxstdlife))</f>
        <v>0</v>
      </c>
      <c r="AR860" s="161">
        <f>IF(A30taxstdlife="n/a","n/a",IF(AR$3&gt;(A30taxstdlife+$E860),((Input!$H$172+Input!$H$138)*$H$7)-SUM($H860:AQ860),((Input!$H$172+Input!$H$138)*$H$7)/A30taxstdlife))</f>
        <v>0</v>
      </c>
      <c r="AS860" s="161">
        <f>IF(A30taxstdlife="n/a","n/a",IF(AS$3&gt;(A30taxstdlife+$E860),((Input!$H$172+Input!$H$138)*$H$7)-SUM($H860:AR860),((Input!$H$172+Input!$H$138)*$H$7)/A30taxstdlife))</f>
        <v>0</v>
      </c>
      <c r="AT860" s="161">
        <f>IF(A30taxstdlife="n/a","n/a",IF(AT$3&gt;(A30taxstdlife+$E860),((Input!$H$172+Input!$H$138)*$H$7)-SUM($H860:AS860),((Input!$H$172+Input!$H$138)*$H$7)/A30taxstdlife))</f>
        <v>0</v>
      </c>
      <c r="AU860" s="161">
        <f>IF(A30taxstdlife="n/a","n/a",IF(AU$3&gt;(A30taxstdlife+$E860),((Input!$H$172+Input!$H$138)*$H$7)-SUM($H860:AT860),((Input!$H$172+Input!$H$138)*$H$7)/A30taxstdlife))</f>
        <v>0</v>
      </c>
      <c r="AV860" s="161">
        <f>IF(A30taxstdlife="n/a","n/a",IF(AV$3&gt;(A30taxstdlife+$E860),((Input!$H$172+Input!$H$138)*$H$7)-SUM($H860:AU860),((Input!$H$172+Input!$H$138)*$H$7)/A30taxstdlife))</f>
        <v>0</v>
      </c>
      <c r="AW860" s="161">
        <f>IF(A30taxstdlife="n/a","n/a",IF(AW$3&gt;(A30taxstdlife+$E860),((Input!$H$172+Input!$H$138)*$H$7)-SUM($H860:AV860),((Input!$H$172+Input!$H$138)*$H$7)/A30taxstdlife))</f>
        <v>0</v>
      </c>
      <c r="AX860" s="161">
        <f>IF(A30taxstdlife="n/a","n/a",IF(AX$3&gt;(A30taxstdlife+$E860),((Input!$H$172+Input!$H$138)*$H$7)-SUM($H860:AW860),((Input!$H$172+Input!$H$138)*$H$7)/A30taxstdlife))</f>
        <v>0</v>
      </c>
      <c r="AY860" s="161">
        <f>IF(A30taxstdlife="n/a","n/a",IF(AY$3&gt;(A30taxstdlife+$E860),((Input!$H$172+Input!$H$138)*$H$7)-SUM($H860:AX860),((Input!$H$172+Input!$H$138)*$H$7)/A30taxstdlife))</f>
        <v>0</v>
      </c>
      <c r="AZ860" s="161">
        <f>IF(A30taxstdlife="n/a","n/a",IF(AZ$3&gt;(A30taxstdlife+$E860),((Input!$H$172+Input!$H$138)*$H$7)-SUM($H860:AY860),((Input!$H$172+Input!$H$138)*$H$7)/A30taxstdlife))</f>
        <v>0</v>
      </c>
      <c r="BA860" s="161">
        <f>IF(A30taxstdlife="n/a","n/a",IF(BA$3&gt;(A30taxstdlife+$E860),((Input!$H$172+Input!$H$138)*$H$7)-SUM($H860:AZ860),((Input!$H$172+Input!$H$138)*$H$7)/A30taxstdlife))</f>
        <v>0</v>
      </c>
      <c r="BB860" s="161">
        <f>IF(A30taxstdlife="n/a","n/a",IF(BB$3&gt;(A30taxstdlife+$E860),((Input!$H$172+Input!$H$138)*$H$7)-SUM($H860:BA860),((Input!$H$172+Input!$H$138)*$H$7)/A30taxstdlife))</f>
        <v>0</v>
      </c>
      <c r="BC860" s="161">
        <f>IF(A30taxstdlife="n/a","n/a",IF(BC$3&gt;(A30taxstdlife+$E860),((Input!$H$172+Input!$H$138)*$H$7)-SUM($H860:BB860),((Input!$H$172+Input!$H$138)*$H$7)/A30taxstdlife))</f>
        <v>0</v>
      </c>
      <c r="BD860" s="161">
        <f>IF(A30taxstdlife="n/a","n/a",IF(BD$3&gt;(A30taxstdlife+$E860),((Input!$H$172+Input!$H$138)*$H$7)-SUM($H860:BC860),((Input!$H$172+Input!$H$138)*$H$7)/A30taxstdlife))</f>
        <v>0</v>
      </c>
      <c r="BE860" s="161">
        <f>IF(A30taxstdlife="n/a","n/a",IF(BE$3&gt;(A30taxstdlife+$E860),((Input!$H$172+Input!$H$138)*$H$7)-SUM($H860:BD860),((Input!$H$172+Input!$H$138)*$H$7)/A30taxstdlife))</f>
        <v>0</v>
      </c>
      <c r="BF860" s="161">
        <f>IF(A30taxstdlife="n/a","n/a",IF(BF$3&gt;(A30taxstdlife+$E860),((Input!$H$172+Input!$H$138)*$H$7)-SUM($H860:BE860),((Input!$H$172+Input!$H$138)*$H$7)/A30taxstdlife))</f>
        <v>0</v>
      </c>
      <c r="BG860" s="161">
        <f>IF(A30taxstdlife="n/a","n/a",IF(BG$3&gt;(A30taxstdlife+$E860),((Input!$H$172+Input!$H$138)*$H$7)-SUM($H860:BF860),((Input!$H$172+Input!$H$138)*$H$7)/A30taxstdlife))</f>
        <v>0</v>
      </c>
      <c r="BH860" s="161">
        <f>IF(A30taxstdlife="n/a","n/a",IF(BH$3&gt;(A30taxstdlife+$E860),((Input!$H$172+Input!$H$138)*$H$7)-SUM($H860:BG860),((Input!$H$172+Input!$H$138)*$H$7)/A30taxstdlife))</f>
        <v>0</v>
      </c>
      <c r="BI860" s="161">
        <f>IF(A30taxstdlife="n/a","n/a",IF(BI$3&gt;(A30taxstdlife+$E860),((Input!$H$172+Input!$H$138)*$H$7)-SUM($H860:BH860),((Input!$H$172+Input!$H$138)*$H$7)/A30taxstdlife))</f>
        <v>0</v>
      </c>
      <c r="BJ860" s="19"/>
      <c r="BK860" s="19"/>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s="5" customFormat="1" hidden="1" outlineLevel="2" x14ac:dyDescent="0.2">
      <c r="A861" s="19"/>
      <c r="B861" s="19"/>
      <c r="C861" s="35"/>
      <c r="D861" s="469"/>
      <c r="E861" s="281">
        <v>3</v>
      </c>
      <c r="F861" s="37"/>
      <c r="G861" s="305"/>
      <c r="H861" s="307"/>
      <c r="I861" s="306"/>
      <c r="J861" s="161">
        <f>IF(A30taxstdlife="n/a","n/a",IF(J$3&gt;(A30taxstdlife+$E861),((Input!$I$172+Input!$I$138)*$I$7)-SUM($I861:I861),((Input!$I$172+Input!$I$138)*$I$7)/A30taxstdlife))</f>
        <v>0</v>
      </c>
      <c r="K861" s="161">
        <f>IF(A30taxstdlife="n/a","n/a",IF(K$3&gt;(A30taxstdlife+$E861),((Input!$I$172+Input!$I$138)*$I$7)-SUM($I861:J861),((Input!$I$172+Input!$I$138)*$I$7)/A30taxstdlife))</f>
        <v>0</v>
      </c>
      <c r="L861" s="161">
        <f>IF(A30taxstdlife="n/a","n/a",IF(L$3&gt;(A30taxstdlife+$E861),((Input!$I$172+Input!$I$138)*$I$7)-SUM($I861:K861),((Input!$I$172+Input!$I$138)*$I$7)/A30taxstdlife))</f>
        <v>0</v>
      </c>
      <c r="M861" s="161">
        <f>IF(A30taxstdlife="n/a","n/a",IF(M$3&gt;(A30taxstdlife+$E861),((Input!$I$172+Input!$I$138)*$I$7)-SUM($I861:L861),((Input!$I$172+Input!$I$138)*$I$7)/A30taxstdlife))</f>
        <v>0</v>
      </c>
      <c r="N861" s="161">
        <f>IF(A30taxstdlife="n/a","n/a",IF(N$3&gt;(A30taxstdlife+$E861),((Input!$I$172+Input!$I$138)*$I$7)-SUM($I861:M861),((Input!$I$172+Input!$I$138)*$I$7)/A30taxstdlife))</f>
        <v>0</v>
      </c>
      <c r="O861" s="161">
        <f>IF(A30taxstdlife="n/a","n/a",IF(O$3&gt;(A30taxstdlife+$E861),((Input!$I$172+Input!$I$138)*$I$7)-SUM($I861:N861),((Input!$I$172+Input!$I$138)*$I$7)/A30taxstdlife))</f>
        <v>0</v>
      </c>
      <c r="P861" s="161">
        <f>IF(A30taxstdlife="n/a","n/a",IF(P$3&gt;(A30taxstdlife+$E861),((Input!$I$172+Input!$I$138)*$I$7)-SUM($I861:O861),((Input!$I$172+Input!$I$138)*$I$7)/A30taxstdlife))</f>
        <v>0</v>
      </c>
      <c r="Q861" s="161">
        <f>IF(A30taxstdlife="n/a","n/a",IF(Q$3&gt;(A30taxstdlife+$E861),((Input!$I$172+Input!$I$138)*$I$7)-SUM($I861:P861),((Input!$I$172+Input!$I$138)*$I$7)/A30taxstdlife))</f>
        <v>0</v>
      </c>
      <c r="R861" s="161">
        <f>IF(A30taxstdlife="n/a","n/a",IF(R$3&gt;(A30taxstdlife+$E861),((Input!$I$172+Input!$I$138)*$I$7)-SUM($I861:Q861),((Input!$I$172+Input!$I$138)*$I$7)/A30taxstdlife))</f>
        <v>0</v>
      </c>
      <c r="S861" s="161">
        <f>IF(A30taxstdlife="n/a","n/a",IF(S$3&gt;(A30taxstdlife+$E861),((Input!$I$172+Input!$I$138)*$I$7)-SUM($I861:R861),((Input!$I$172+Input!$I$138)*$I$7)/A30taxstdlife))</f>
        <v>0</v>
      </c>
      <c r="T861" s="161">
        <f>IF(A30taxstdlife="n/a","n/a",IF(T$3&gt;(A30taxstdlife+$E861),((Input!$I$172+Input!$I$138)*$I$7)-SUM($I861:S861),((Input!$I$172+Input!$I$138)*$I$7)/A30taxstdlife))</f>
        <v>0</v>
      </c>
      <c r="U861" s="161">
        <f>IF(A30taxstdlife="n/a","n/a",IF(U$3&gt;(A30taxstdlife+$E861),((Input!$I$172+Input!$I$138)*$I$7)-SUM($I861:T861),((Input!$I$172+Input!$I$138)*$I$7)/A30taxstdlife))</f>
        <v>0</v>
      </c>
      <c r="V861" s="161">
        <f>IF(A30taxstdlife="n/a","n/a",IF(V$3&gt;(A30taxstdlife+$E861),((Input!$I$172+Input!$I$138)*$I$7)-SUM($I861:U861),((Input!$I$172+Input!$I$138)*$I$7)/A30taxstdlife))</f>
        <v>0</v>
      </c>
      <c r="W861" s="161">
        <f>IF(A30taxstdlife="n/a","n/a",IF(W$3&gt;(A30taxstdlife+$E861),((Input!$I$172+Input!$I$138)*$I$7)-SUM($I861:V861),((Input!$I$172+Input!$I$138)*$I$7)/A30taxstdlife))</f>
        <v>0</v>
      </c>
      <c r="X861" s="161">
        <f>IF(A30taxstdlife="n/a","n/a",IF(X$3&gt;(A30taxstdlife+$E861),((Input!$I$172+Input!$I$138)*$I$7)-SUM($I861:W861),((Input!$I$172+Input!$I$138)*$I$7)/A30taxstdlife))</f>
        <v>0</v>
      </c>
      <c r="Y861" s="161">
        <f>IF(A30taxstdlife="n/a","n/a",IF(Y$3&gt;(A30taxstdlife+$E861),((Input!$I$172+Input!$I$138)*$I$7)-SUM($I861:X861),((Input!$I$172+Input!$I$138)*$I$7)/A30taxstdlife))</f>
        <v>0</v>
      </c>
      <c r="Z861" s="161">
        <f>IF(A30taxstdlife="n/a","n/a",IF(Z$3&gt;(A30taxstdlife+$E861),((Input!$I$172+Input!$I$138)*$I$7)-SUM($I861:Y861),((Input!$I$172+Input!$I$138)*$I$7)/A30taxstdlife))</f>
        <v>0</v>
      </c>
      <c r="AA861" s="161">
        <f>IF(A30taxstdlife="n/a","n/a",IF(AA$3&gt;(A30taxstdlife+$E861),((Input!$I$172+Input!$I$138)*$I$7)-SUM($I861:Z861),((Input!$I$172+Input!$I$138)*$I$7)/A30taxstdlife))</f>
        <v>0</v>
      </c>
      <c r="AB861" s="161">
        <f>IF(A30taxstdlife="n/a","n/a",IF(AB$3&gt;(A30taxstdlife+$E861),((Input!$I$172+Input!$I$138)*$I$7)-SUM($I861:AA861),((Input!$I$172+Input!$I$138)*$I$7)/A30taxstdlife))</f>
        <v>0</v>
      </c>
      <c r="AC861" s="161">
        <f>IF(A30taxstdlife="n/a","n/a",IF(AC$3&gt;(A30taxstdlife+$E861),((Input!$I$172+Input!$I$138)*$I$7)-SUM($I861:AB861),((Input!$I$172+Input!$I$138)*$I$7)/A30taxstdlife))</f>
        <v>0</v>
      </c>
      <c r="AD861" s="161">
        <f>IF(A30taxstdlife="n/a","n/a",IF(AD$3&gt;(A30taxstdlife+$E861),((Input!$I$172+Input!$I$138)*$I$7)-SUM($I861:AC861),((Input!$I$172+Input!$I$138)*$I$7)/A30taxstdlife))</f>
        <v>0</v>
      </c>
      <c r="AE861" s="161">
        <f>IF(A30taxstdlife="n/a","n/a",IF(AE$3&gt;(A30taxstdlife+$E861),((Input!$I$172+Input!$I$138)*$I$7)-SUM($I861:AD861),((Input!$I$172+Input!$I$138)*$I$7)/A30taxstdlife))</f>
        <v>0</v>
      </c>
      <c r="AF861" s="161">
        <f>IF(A30taxstdlife="n/a","n/a",IF(AF$3&gt;(A30taxstdlife+$E861),((Input!$I$172+Input!$I$138)*$I$7)-SUM($I861:AE861),((Input!$I$172+Input!$I$138)*$I$7)/A30taxstdlife))</f>
        <v>0</v>
      </c>
      <c r="AG861" s="161">
        <f>IF(A30taxstdlife="n/a","n/a",IF(AG$3&gt;(A30taxstdlife+$E861),((Input!$I$172+Input!$I$138)*$I$7)-SUM($I861:AF861),((Input!$I$172+Input!$I$138)*$I$7)/A30taxstdlife))</f>
        <v>0</v>
      </c>
      <c r="AH861" s="161">
        <f>IF(A30taxstdlife="n/a","n/a",IF(AH$3&gt;(A30taxstdlife+$E861),((Input!$I$172+Input!$I$138)*$I$7)-SUM($I861:AG861),((Input!$I$172+Input!$I$138)*$I$7)/A30taxstdlife))</f>
        <v>0</v>
      </c>
      <c r="AI861" s="161">
        <f>IF(A30taxstdlife="n/a","n/a",IF(AI$3&gt;(A30taxstdlife+$E861),((Input!$I$172+Input!$I$138)*$I$7)-SUM($I861:AH861),((Input!$I$172+Input!$I$138)*$I$7)/A30taxstdlife))</f>
        <v>0</v>
      </c>
      <c r="AJ861" s="161">
        <f>IF(A30taxstdlife="n/a","n/a",IF(AJ$3&gt;(A30taxstdlife+$E861),((Input!$I$172+Input!$I$138)*$I$7)-SUM($I861:AI861),((Input!$I$172+Input!$I$138)*$I$7)/A30taxstdlife))</f>
        <v>0</v>
      </c>
      <c r="AK861" s="161">
        <f>IF(A30taxstdlife="n/a","n/a",IF(AK$3&gt;(A30taxstdlife+$E861),((Input!$I$172+Input!$I$138)*$I$7)-SUM($I861:AJ861),((Input!$I$172+Input!$I$138)*$I$7)/A30taxstdlife))</f>
        <v>0</v>
      </c>
      <c r="AL861" s="161">
        <f>IF(A30taxstdlife="n/a","n/a",IF(AL$3&gt;(A30taxstdlife+$E861),((Input!$I$172+Input!$I$138)*$I$7)-SUM($I861:AK861),((Input!$I$172+Input!$I$138)*$I$7)/A30taxstdlife))</f>
        <v>0</v>
      </c>
      <c r="AM861" s="161">
        <f>IF(A30taxstdlife="n/a","n/a",IF(AM$3&gt;(A30taxstdlife+$E861),((Input!$I$172+Input!$I$138)*$I$7)-SUM($I861:AL861),((Input!$I$172+Input!$I$138)*$I$7)/A30taxstdlife))</f>
        <v>0</v>
      </c>
      <c r="AN861" s="161">
        <f>IF(A30taxstdlife="n/a","n/a",IF(AN$3&gt;(A30taxstdlife+$E861),((Input!$I$172+Input!$I$138)*$I$7)-SUM($I861:AM861),((Input!$I$172+Input!$I$138)*$I$7)/A30taxstdlife))</f>
        <v>0</v>
      </c>
      <c r="AO861" s="161">
        <f>IF(A30taxstdlife="n/a","n/a",IF(AO$3&gt;(A30taxstdlife+$E861),((Input!$I$172+Input!$I$138)*$I$7)-SUM($I861:AN861),((Input!$I$172+Input!$I$138)*$I$7)/A30taxstdlife))</f>
        <v>0</v>
      </c>
      <c r="AP861" s="161">
        <f>IF(A30taxstdlife="n/a","n/a",IF(AP$3&gt;(A30taxstdlife+$E861),((Input!$I$172+Input!$I$138)*$I$7)-SUM($I861:AO861),((Input!$I$172+Input!$I$138)*$I$7)/A30taxstdlife))</f>
        <v>0</v>
      </c>
      <c r="AQ861" s="161">
        <f>IF(A30taxstdlife="n/a","n/a",IF(AQ$3&gt;(A30taxstdlife+$E861),((Input!$I$172+Input!$I$138)*$I$7)-SUM($I861:AP861),((Input!$I$172+Input!$I$138)*$I$7)/A30taxstdlife))</f>
        <v>0</v>
      </c>
      <c r="AR861" s="161">
        <f>IF(A30taxstdlife="n/a","n/a",IF(AR$3&gt;(A30taxstdlife+$E861),((Input!$I$172+Input!$I$138)*$I$7)-SUM($I861:AQ861),((Input!$I$172+Input!$I$138)*$I$7)/A30taxstdlife))</f>
        <v>0</v>
      </c>
      <c r="AS861" s="161">
        <f>IF(A30taxstdlife="n/a","n/a",IF(AS$3&gt;(A30taxstdlife+$E861),((Input!$I$172+Input!$I$138)*$I$7)-SUM($I861:AR861),((Input!$I$172+Input!$I$138)*$I$7)/A30taxstdlife))</f>
        <v>0</v>
      </c>
      <c r="AT861" s="161">
        <f>IF(A30taxstdlife="n/a","n/a",IF(AT$3&gt;(A30taxstdlife+$E861),((Input!$I$172+Input!$I$138)*$I$7)-SUM($I861:AS861),((Input!$I$172+Input!$I$138)*$I$7)/A30taxstdlife))</f>
        <v>0</v>
      </c>
      <c r="AU861" s="161">
        <f>IF(A30taxstdlife="n/a","n/a",IF(AU$3&gt;(A30taxstdlife+$E861),((Input!$I$172+Input!$I$138)*$I$7)-SUM($I861:AT861),((Input!$I$172+Input!$I$138)*$I$7)/A30taxstdlife))</f>
        <v>0</v>
      </c>
      <c r="AV861" s="161">
        <f>IF(A30taxstdlife="n/a","n/a",IF(AV$3&gt;(A30taxstdlife+$E861),((Input!$I$172+Input!$I$138)*$I$7)-SUM($I861:AU861),((Input!$I$172+Input!$I$138)*$I$7)/A30taxstdlife))</f>
        <v>0</v>
      </c>
      <c r="AW861" s="161">
        <f>IF(A30taxstdlife="n/a","n/a",IF(AW$3&gt;(A30taxstdlife+$E861),((Input!$I$172+Input!$I$138)*$I$7)-SUM($I861:AV861),((Input!$I$172+Input!$I$138)*$I$7)/A30taxstdlife))</f>
        <v>0</v>
      </c>
      <c r="AX861" s="161">
        <f>IF(A30taxstdlife="n/a","n/a",IF(AX$3&gt;(A30taxstdlife+$E861),((Input!$I$172+Input!$I$138)*$I$7)-SUM($I861:AW861),((Input!$I$172+Input!$I$138)*$I$7)/A30taxstdlife))</f>
        <v>0</v>
      </c>
      <c r="AY861" s="161">
        <f>IF(A30taxstdlife="n/a","n/a",IF(AY$3&gt;(A30taxstdlife+$E861),((Input!$I$172+Input!$I$138)*$I$7)-SUM($I861:AX861),((Input!$I$172+Input!$I$138)*$I$7)/A30taxstdlife))</f>
        <v>0</v>
      </c>
      <c r="AZ861" s="161">
        <f>IF(A30taxstdlife="n/a","n/a",IF(AZ$3&gt;(A30taxstdlife+$E861),((Input!$I$172+Input!$I$138)*$I$7)-SUM($I861:AY861),((Input!$I$172+Input!$I$138)*$I$7)/A30taxstdlife))</f>
        <v>0</v>
      </c>
      <c r="BA861" s="161">
        <f>IF(A30taxstdlife="n/a","n/a",IF(BA$3&gt;(A30taxstdlife+$E861),((Input!$I$172+Input!$I$138)*$I$7)-SUM($I861:AZ861),((Input!$I$172+Input!$I$138)*$I$7)/A30taxstdlife))</f>
        <v>0</v>
      </c>
      <c r="BB861" s="161">
        <f>IF(A30taxstdlife="n/a","n/a",IF(BB$3&gt;(A30taxstdlife+$E861),((Input!$I$172+Input!$I$138)*$I$7)-SUM($I861:BA861),((Input!$I$172+Input!$I$138)*$I$7)/A30taxstdlife))</f>
        <v>0</v>
      </c>
      <c r="BC861" s="161">
        <f>IF(A30taxstdlife="n/a","n/a",IF(BC$3&gt;(A30taxstdlife+$E861),((Input!$I$172+Input!$I$138)*$I$7)-SUM($I861:BB861),((Input!$I$172+Input!$I$138)*$I$7)/A30taxstdlife))</f>
        <v>0</v>
      </c>
      <c r="BD861" s="161">
        <f>IF(A30taxstdlife="n/a","n/a",IF(BD$3&gt;(A30taxstdlife+$E861),((Input!$I$172+Input!$I$138)*$I$7)-SUM($I861:BC861),((Input!$I$172+Input!$I$138)*$I$7)/A30taxstdlife))</f>
        <v>0</v>
      </c>
      <c r="BE861" s="161">
        <f>IF(A30taxstdlife="n/a","n/a",IF(BE$3&gt;(A30taxstdlife+$E861),((Input!$I$172+Input!$I$138)*$I$7)-SUM($I861:BD861),((Input!$I$172+Input!$I$138)*$I$7)/A30taxstdlife))</f>
        <v>0</v>
      </c>
      <c r="BF861" s="161">
        <f>IF(A30taxstdlife="n/a","n/a",IF(BF$3&gt;(A30taxstdlife+$E861),((Input!$I$172+Input!$I$138)*$I$7)-SUM($I861:BE861),((Input!$I$172+Input!$I$138)*$I$7)/A30taxstdlife))</f>
        <v>0</v>
      </c>
      <c r="BG861" s="161">
        <f>IF(A30taxstdlife="n/a","n/a",IF(BG$3&gt;(A30taxstdlife+$E861),((Input!$I$172+Input!$I$138)*$I$7)-SUM($I861:BF861),((Input!$I$172+Input!$I$138)*$I$7)/A30taxstdlife))</f>
        <v>0</v>
      </c>
      <c r="BH861" s="161">
        <f>IF(A30taxstdlife="n/a","n/a",IF(BH$3&gt;(A30taxstdlife+$E861),((Input!$I$172+Input!$I$138)*$I$7)-SUM($I861:BG861),((Input!$I$172+Input!$I$138)*$I$7)/A30taxstdlife))</f>
        <v>0</v>
      </c>
      <c r="BI861" s="161">
        <f>IF(A30taxstdlife="n/a","n/a",IF(BI$3&gt;(A30taxstdlife+$E861),((Input!$I$172+Input!$I$138)*$I$7)-SUM($I861:BH861),((Input!$I$172+Input!$I$138)*$I$7)/A30taxstdlife))</f>
        <v>0</v>
      </c>
      <c r="BJ861" s="161"/>
      <c r="BK861" s="19"/>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s="5" customFormat="1" hidden="1" outlineLevel="2" x14ac:dyDescent="0.2">
      <c r="A862" s="19"/>
      <c r="B862" s="19"/>
      <c r="C862" s="35"/>
      <c r="D862" s="469"/>
      <c r="E862" s="281">
        <v>4</v>
      </c>
      <c r="F862" s="37"/>
      <c r="G862" s="305"/>
      <c r="H862" s="307"/>
      <c r="I862" s="307"/>
      <c r="J862" s="306"/>
      <c r="K862" s="161">
        <f>IF(A30taxstdlife="n/a","n/a",IF(K$3&gt;(A30taxstdlife+$E862),((Input!$J$172+Input!$J$138)*$J$7)-SUM($J862:J862),((Input!$J$172+Input!$J$138)*$J$7)/A30taxstdlife))</f>
        <v>0</v>
      </c>
      <c r="L862" s="161">
        <f>IF(A30taxstdlife="n/a","n/a",IF(L$3&gt;(A30taxstdlife+$E862),((Input!$J$172+Input!$J$138)*$J$7)-SUM($J862:K862),((Input!$J$172+Input!$J$138)*$J$7)/A30taxstdlife))</f>
        <v>0</v>
      </c>
      <c r="M862" s="161">
        <f>IF(A30taxstdlife="n/a","n/a",IF(M$3&gt;(A30taxstdlife+$E862),((Input!$J$172+Input!$J$138)*$J$7)-SUM($J862:L862),((Input!$J$172+Input!$J$138)*$J$7)/A30taxstdlife))</f>
        <v>0</v>
      </c>
      <c r="N862" s="161">
        <f>IF(A30taxstdlife="n/a","n/a",IF(N$3&gt;(A30taxstdlife+$E862),((Input!$J$172+Input!$J$138)*$J$7)-SUM($J862:M862),((Input!$J$172+Input!$J$138)*$J$7)/A30taxstdlife))</f>
        <v>0</v>
      </c>
      <c r="O862" s="161">
        <f>IF(A30taxstdlife="n/a","n/a",IF(O$3&gt;(A30taxstdlife+$E862),((Input!$J$172+Input!$J$138)*$J$7)-SUM($J862:N862),((Input!$J$172+Input!$J$138)*$J$7)/A30taxstdlife))</f>
        <v>0</v>
      </c>
      <c r="P862" s="161">
        <f>IF(A30taxstdlife="n/a","n/a",IF(P$3&gt;(A30taxstdlife+$E862),((Input!$J$172+Input!$J$138)*$J$7)-SUM($J862:O862),((Input!$J$172+Input!$J$138)*$J$7)/A30taxstdlife))</f>
        <v>0</v>
      </c>
      <c r="Q862" s="161">
        <f>IF(A30taxstdlife="n/a","n/a",IF(Q$3&gt;(A30taxstdlife+$E862),((Input!$J$172+Input!$J$138)*$J$7)-SUM($J862:P862),((Input!$J$172+Input!$J$138)*$J$7)/A30taxstdlife))</f>
        <v>0</v>
      </c>
      <c r="R862" s="161">
        <f>IF(A30taxstdlife="n/a","n/a",IF(R$3&gt;(A30taxstdlife+$E862),((Input!$J$172+Input!$J$138)*$J$7)-SUM($J862:Q862),((Input!$J$172+Input!$J$138)*$J$7)/A30taxstdlife))</f>
        <v>0</v>
      </c>
      <c r="S862" s="161">
        <f>IF(A30taxstdlife="n/a","n/a",IF(S$3&gt;(A30taxstdlife+$E862),((Input!$J$172+Input!$J$138)*$J$7)-SUM($J862:R862),((Input!$J$172+Input!$J$138)*$J$7)/A30taxstdlife))</f>
        <v>0</v>
      </c>
      <c r="T862" s="161">
        <f>IF(A30taxstdlife="n/a","n/a",IF(T$3&gt;(A30taxstdlife+$E862),((Input!$J$172+Input!$J$138)*$J$7)-SUM($J862:S862),((Input!$J$172+Input!$J$138)*$J$7)/A30taxstdlife))</f>
        <v>0</v>
      </c>
      <c r="U862" s="161">
        <f>IF(A30taxstdlife="n/a","n/a",IF(U$3&gt;(A30taxstdlife+$E862),((Input!$J$172+Input!$J$138)*$J$7)-SUM($J862:T862),((Input!$J$172+Input!$J$138)*$J$7)/A30taxstdlife))</f>
        <v>0</v>
      </c>
      <c r="V862" s="161">
        <f>IF(A30taxstdlife="n/a","n/a",IF(V$3&gt;(A30taxstdlife+$E862),((Input!$J$172+Input!$J$138)*$J$7)-SUM($J862:U862),((Input!$J$172+Input!$J$138)*$J$7)/A30taxstdlife))</f>
        <v>0</v>
      </c>
      <c r="W862" s="161">
        <f>IF(A30taxstdlife="n/a","n/a",IF(W$3&gt;(A30taxstdlife+$E862),((Input!$J$172+Input!$J$138)*$J$7)-SUM($J862:V862),((Input!$J$172+Input!$J$138)*$J$7)/A30taxstdlife))</f>
        <v>0</v>
      </c>
      <c r="X862" s="161">
        <f>IF(A30taxstdlife="n/a","n/a",IF(X$3&gt;(A30taxstdlife+$E862),((Input!$J$172+Input!$J$138)*$J$7)-SUM($J862:W862),((Input!$J$172+Input!$J$138)*$J$7)/A30taxstdlife))</f>
        <v>0</v>
      </c>
      <c r="Y862" s="161">
        <f>IF(A30taxstdlife="n/a","n/a",IF(Y$3&gt;(A30taxstdlife+$E862),((Input!$J$172+Input!$J$138)*$J$7)-SUM($J862:X862),((Input!$J$172+Input!$J$138)*$J$7)/A30taxstdlife))</f>
        <v>0</v>
      </c>
      <c r="Z862" s="161">
        <f>IF(A30taxstdlife="n/a","n/a",IF(Z$3&gt;(A30taxstdlife+$E862),((Input!$J$172+Input!$J$138)*$J$7)-SUM($J862:Y862),((Input!$J$172+Input!$J$138)*$J$7)/A30taxstdlife))</f>
        <v>0</v>
      </c>
      <c r="AA862" s="161">
        <f>IF(A30taxstdlife="n/a","n/a",IF(AA$3&gt;(A30taxstdlife+$E862),((Input!$J$172+Input!$J$138)*$J$7)-SUM($J862:Z862),((Input!$J$172+Input!$J$138)*$J$7)/A30taxstdlife))</f>
        <v>0</v>
      </c>
      <c r="AB862" s="161">
        <f>IF(A30taxstdlife="n/a","n/a",IF(AB$3&gt;(A30taxstdlife+$E862),((Input!$J$172+Input!$J$138)*$J$7)-SUM($J862:AA862),((Input!$J$172+Input!$J$138)*$J$7)/A30taxstdlife))</f>
        <v>0</v>
      </c>
      <c r="AC862" s="161">
        <f>IF(A30taxstdlife="n/a","n/a",IF(AC$3&gt;(A30taxstdlife+$E862),((Input!$J$172+Input!$J$138)*$J$7)-SUM($J862:AB862),((Input!$J$172+Input!$J$138)*$J$7)/A30taxstdlife))</f>
        <v>0</v>
      </c>
      <c r="AD862" s="161">
        <f>IF(A30taxstdlife="n/a","n/a",IF(AD$3&gt;(A30taxstdlife+$E862),((Input!$J$172+Input!$J$138)*$J$7)-SUM($J862:AC862),((Input!$J$172+Input!$J$138)*$J$7)/A30taxstdlife))</f>
        <v>0</v>
      </c>
      <c r="AE862" s="161">
        <f>IF(A30taxstdlife="n/a","n/a",IF(AE$3&gt;(A30taxstdlife+$E862),((Input!$J$172+Input!$J$138)*$J$7)-SUM($J862:AD862),((Input!$J$172+Input!$J$138)*$J$7)/A30taxstdlife))</f>
        <v>0</v>
      </c>
      <c r="AF862" s="161">
        <f>IF(A30taxstdlife="n/a","n/a",IF(AF$3&gt;(A30taxstdlife+$E862),((Input!$J$172+Input!$J$138)*$J$7)-SUM($J862:AE862),((Input!$J$172+Input!$J$138)*$J$7)/A30taxstdlife))</f>
        <v>0</v>
      </c>
      <c r="AG862" s="161">
        <f>IF(A30taxstdlife="n/a","n/a",IF(AG$3&gt;(A30taxstdlife+$E862),((Input!$J$172+Input!$J$138)*$J$7)-SUM($J862:AF862),((Input!$J$172+Input!$J$138)*$J$7)/A30taxstdlife))</f>
        <v>0</v>
      </c>
      <c r="AH862" s="161">
        <f>IF(A30taxstdlife="n/a","n/a",IF(AH$3&gt;(A30taxstdlife+$E862),((Input!$J$172+Input!$J$138)*$J$7)-SUM($J862:AG862),((Input!$J$172+Input!$J$138)*$J$7)/A30taxstdlife))</f>
        <v>0</v>
      </c>
      <c r="AI862" s="161">
        <f>IF(A30taxstdlife="n/a","n/a",IF(AI$3&gt;(A30taxstdlife+$E862),((Input!$J$172+Input!$J$138)*$J$7)-SUM($J862:AH862),((Input!$J$172+Input!$J$138)*$J$7)/A30taxstdlife))</f>
        <v>0</v>
      </c>
      <c r="AJ862" s="161">
        <f>IF(A30taxstdlife="n/a","n/a",IF(AJ$3&gt;(A30taxstdlife+$E862),((Input!$J$172+Input!$J$138)*$J$7)-SUM($J862:AI862),((Input!$J$172+Input!$J$138)*$J$7)/A30taxstdlife))</f>
        <v>0</v>
      </c>
      <c r="AK862" s="161">
        <f>IF(A30taxstdlife="n/a","n/a",IF(AK$3&gt;(A30taxstdlife+$E862),((Input!$J$172+Input!$J$138)*$J$7)-SUM($J862:AJ862),((Input!$J$172+Input!$J$138)*$J$7)/A30taxstdlife))</f>
        <v>0</v>
      </c>
      <c r="AL862" s="161">
        <f>IF(A30taxstdlife="n/a","n/a",IF(AL$3&gt;(A30taxstdlife+$E862),((Input!$J$172+Input!$J$138)*$J$7)-SUM($J862:AK862),((Input!$J$172+Input!$J$138)*$J$7)/A30taxstdlife))</f>
        <v>0</v>
      </c>
      <c r="AM862" s="161">
        <f>IF(A30taxstdlife="n/a","n/a",IF(AM$3&gt;(A30taxstdlife+$E862),((Input!$J$172+Input!$J$138)*$J$7)-SUM($J862:AL862),((Input!$J$172+Input!$J$138)*$J$7)/A30taxstdlife))</f>
        <v>0</v>
      </c>
      <c r="AN862" s="161">
        <f>IF(A30taxstdlife="n/a","n/a",IF(AN$3&gt;(A30taxstdlife+$E862),((Input!$J$172+Input!$J$138)*$J$7)-SUM($J862:AM862),((Input!$J$172+Input!$J$138)*$J$7)/A30taxstdlife))</f>
        <v>0</v>
      </c>
      <c r="AO862" s="161">
        <f>IF(A30taxstdlife="n/a","n/a",IF(AO$3&gt;(A30taxstdlife+$E862),((Input!$J$172+Input!$J$138)*$J$7)-SUM($J862:AN862),((Input!$J$172+Input!$J$138)*$J$7)/A30taxstdlife))</f>
        <v>0</v>
      </c>
      <c r="AP862" s="161">
        <f>IF(A30taxstdlife="n/a","n/a",IF(AP$3&gt;(A30taxstdlife+$E862),((Input!$J$172+Input!$J$138)*$J$7)-SUM($J862:AO862),((Input!$J$172+Input!$J$138)*$J$7)/A30taxstdlife))</f>
        <v>0</v>
      </c>
      <c r="AQ862" s="161">
        <f>IF(A30taxstdlife="n/a","n/a",IF(AQ$3&gt;(A30taxstdlife+$E862),((Input!$J$172+Input!$J$138)*$J$7)-SUM($J862:AP862),((Input!$J$172+Input!$J$138)*$J$7)/A30taxstdlife))</f>
        <v>0</v>
      </c>
      <c r="AR862" s="161">
        <f>IF(A30taxstdlife="n/a","n/a",IF(AR$3&gt;(A30taxstdlife+$E862),((Input!$J$172+Input!$J$138)*$J$7)-SUM($J862:AQ862),((Input!$J$172+Input!$J$138)*$J$7)/A30taxstdlife))</f>
        <v>0</v>
      </c>
      <c r="AS862" s="161">
        <f>IF(A30taxstdlife="n/a","n/a",IF(AS$3&gt;(A30taxstdlife+$E862),((Input!$J$172+Input!$J$138)*$J$7)-SUM($J862:AR862),((Input!$J$172+Input!$J$138)*$J$7)/A30taxstdlife))</f>
        <v>0</v>
      </c>
      <c r="AT862" s="161">
        <f>IF(A30taxstdlife="n/a","n/a",IF(AT$3&gt;(A30taxstdlife+$E862),((Input!$J$172+Input!$J$138)*$J$7)-SUM($J862:AS862),((Input!$J$172+Input!$J$138)*$J$7)/A30taxstdlife))</f>
        <v>0</v>
      </c>
      <c r="AU862" s="161">
        <f>IF(A30taxstdlife="n/a","n/a",IF(AU$3&gt;(A30taxstdlife+$E862),((Input!$J$172+Input!$J$138)*$J$7)-SUM($J862:AT862),((Input!$J$172+Input!$J$138)*$J$7)/A30taxstdlife))</f>
        <v>0</v>
      </c>
      <c r="AV862" s="161">
        <f>IF(A30taxstdlife="n/a","n/a",IF(AV$3&gt;(A30taxstdlife+$E862),((Input!$J$172+Input!$J$138)*$J$7)-SUM($J862:AU862),((Input!$J$172+Input!$J$138)*$J$7)/A30taxstdlife))</f>
        <v>0</v>
      </c>
      <c r="AW862" s="161">
        <f>IF(A30taxstdlife="n/a","n/a",IF(AW$3&gt;(A30taxstdlife+$E862),((Input!$J$172+Input!$J$138)*$J$7)-SUM($J862:AV862),((Input!$J$172+Input!$J$138)*$J$7)/A30taxstdlife))</f>
        <v>0</v>
      </c>
      <c r="AX862" s="161">
        <f>IF(A30taxstdlife="n/a","n/a",IF(AX$3&gt;(A30taxstdlife+$E862),((Input!$J$172+Input!$J$138)*$J$7)-SUM($J862:AW862),((Input!$J$172+Input!$J$138)*$J$7)/A30taxstdlife))</f>
        <v>0</v>
      </c>
      <c r="AY862" s="161">
        <f>IF(A30taxstdlife="n/a","n/a",IF(AY$3&gt;(A30taxstdlife+$E862),((Input!$J$172+Input!$J$138)*$J$7)-SUM($J862:AX862),((Input!$J$172+Input!$J$138)*$J$7)/A30taxstdlife))</f>
        <v>0</v>
      </c>
      <c r="AZ862" s="161">
        <f>IF(A30taxstdlife="n/a","n/a",IF(AZ$3&gt;(A30taxstdlife+$E862),((Input!$J$172+Input!$J$138)*$J$7)-SUM($J862:AY862),((Input!$J$172+Input!$J$138)*$J$7)/A30taxstdlife))</f>
        <v>0</v>
      </c>
      <c r="BA862" s="161">
        <f>IF(A30taxstdlife="n/a","n/a",IF(BA$3&gt;(A30taxstdlife+$E862),((Input!$J$172+Input!$J$138)*$J$7)-SUM($J862:AZ862),((Input!$J$172+Input!$J$138)*$J$7)/A30taxstdlife))</f>
        <v>0</v>
      </c>
      <c r="BB862" s="161">
        <f>IF(A30taxstdlife="n/a","n/a",IF(BB$3&gt;(A30taxstdlife+$E862),((Input!$J$172+Input!$J$138)*$J$7)-SUM($J862:BA862),((Input!$J$172+Input!$J$138)*$J$7)/A30taxstdlife))</f>
        <v>0</v>
      </c>
      <c r="BC862" s="161">
        <f>IF(A30taxstdlife="n/a","n/a",IF(BC$3&gt;(A30taxstdlife+$E862),((Input!$J$172+Input!$J$138)*$J$7)-SUM($J862:BB862),((Input!$J$172+Input!$J$138)*$J$7)/A30taxstdlife))</f>
        <v>0</v>
      </c>
      <c r="BD862" s="161">
        <f>IF(A30taxstdlife="n/a","n/a",IF(BD$3&gt;(A30taxstdlife+$E862),((Input!$J$172+Input!$J$138)*$J$7)-SUM($J862:BC862),((Input!$J$172+Input!$J$138)*$J$7)/A30taxstdlife))</f>
        <v>0</v>
      </c>
      <c r="BE862" s="161">
        <f>IF(A30taxstdlife="n/a","n/a",IF(BE$3&gt;(A30taxstdlife+$E862),((Input!$J$172+Input!$J$138)*$J$7)-SUM($J862:BD862),((Input!$J$172+Input!$J$138)*$J$7)/A30taxstdlife))</f>
        <v>0</v>
      </c>
      <c r="BF862" s="161">
        <f>IF(A30taxstdlife="n/a","n/a",IF(BF$3&gt;(A30taxstdlife+$E862),((Input!$J$172+Input!$J$138)*$J$7)-SUM($J862:BE862),((Input!$J$172+Input!$J$138)*$J$7)/A30taxstdlife))</f>
        <v>0</v>
      </c>
      <c r="BG862" s="161">
        <f>IF(A30taxstdlife="n/a","n/a",IF(BG$3&gt;(A30taxstdlife+$E862),((Input!$J$172+Input!$J$138)*$J$7)-SUM($J862:BF862),((Input!$J$172+Input!$J$138)*$J$7)/A30taxstdlife))</f>
        <v>0</v>
      </c>
      <c r="BH862" s="161">
        <f>IF(A30taxstdlife="n/a","n/a",IF(BH$3&gt;(A30taxstdlife+$E862),((Input!$J$172+Input!$J$138)*$J$7)-SUM($J862:BG862),((Input!$J$172+Input!$J$138)*$J$7)/A30taxstdlife))</f>
        <v>0</v>
      </c>
      <c r="BI862" s="161">
        <f>IF(A30taxstdlife="n/a","n/a",IF(BI$3&gt;(A30taxstdlife+$E862),((Input!$J$172+Input!$J$138)*$J$7)-SUM($J862:BH862),((Input!$J$172+Input!$J$138)*$J$7)/A30taxstdlife))</f>
        <v>0</v>
      </c>
      <c r="BJ862" s="19"/>
      <c r="BK862" s="19"/>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s="5" customFormat="1" hidden="1" outlineLevel="2" x14ac:dyDescent="0.2">
      <c r="A863" s="19"/>
      <c r="B863" s="19"/>
      <c r="C863" s="35"/>
      <c r="D863" s="469"/>
      <c r="E863" s="281">
        <v>5</v>
      </c>
      <c r="F863" s="37"/>
      <c r="G863" s="305"/>
      <c r="H863" s="307"/>
      <c r="I863" s="307"/>
      <c r="J863" s="307"/>
      <c r="K863" s="306"/>
      <c r="L863" s="161">
        <f>IF(A30taxstdlife="n/a","n/a",IF(L$3&gt;(A30taxstdlife+$E863),((Input!$K$172+Input!$K$138)*$K$7)-SUM($K863:K863),((Input!$K$172+Input!$K$138)*$K$7)/A30taxstdlife))</f>
        <v>0</v>
      </c>
      <c r="M863" s="161">
        <f>IF(A30taxstdlife="n/a","n/a",IF(M$3&gt;(A30taxstdlife+$E863),((Input!$K$172+Input!$K$138)*$K$7)-SUM($K863:L863),((Input!$K$172+Input!$K$138)*$K$7)/A30taxstdlife))</f>
        <v>0</v>
      </c>
      <c r="N863" s="161">
        <f>IF(A30taxstdlife="n/a","n/a",IF(N$3&gt;(A30taxstdlife+$E863),((Input!$K$172+Input!$K$138)*$K$7)-SUM($K863:M863),((Input!$K$172+Input!$K$138)*$K$7)/A30taxstdlife))</f>
        <v>0</v>
      </c>
      <c r="O863" s="161">
        <f>IF(A30taxstdlife="n/a","n/a",IF(O$3&gt;(A30taxstdlife+$E863),((Input!$K$172+Input!$K$138)*$K$7)-SUM($K863:N863),((Input!$K$172+Input!$K$138)*$K$7)/A30taxstdlife))</f>
        <v>0</v>
      </c>
      <c r="P863" s="161">
        <f>IF(A30taxstdlife="n/a","n/a",IF(P$3&gt;(A30taxstdlife+$E863),((Input!$K$172+Input!$K$138)*$K$7)-SUM($K863:O863),((Input!$K$172+Input!$K$138)*$K$7)/A30taxstdlife))</f>
        <v>0</v>
      </c>
      <c r="Q863" s="161">
        <f>IF(A30taxstdlife="n/a","n/a",IF(Q$3&gt;(A30taxstdlife+$E863),((Input!$K$172+Input!$K$138)*$K$7)-SUM($K863:P863),((Input!$K$172+Input!$K$138)*$K$7)/A30taxstdlife))</f>
        <v>0</v>
      </c>
      <c r="R863" s="161">
        <f>IF(A30taxstdlife="n/a","n/a",IF(R$3&gt;(A30taxstdlife+$E863),((Input!$K$172+Input!$K$138)*$K$7)-SUM($K863:Q863),((Input!$K$172+Input!$K$138)*$K$7)/A30taxstdlife))</f>
        <v>0</v>
      </c>
      <c r="S863" s="161">
        <f>IF(A30taxstdlife="n/a","n/a",IF(S$3&gt;(A30taxstdlife+$E863),((Input!$K$172+Input!$K$138)*$K$7)-SUM($K863:R863),((Input!$K$172+Input!$K$138)*$K$7)/A30taxstdlife))</f>
        <v>0</v>
      </c>
      <c r="T863" s="161">
        <f>IF(A30taxstdlife="n/a","n/a",IF(T$3&gt;(A30taxstdlife+$E863),((Input!$K$172+Input!$K$138)*$K$7)-SUM($K863:S863),((Input!$K$172+Input!$K$138)*$K$7)/A30taxstdlife))</f>
        <v>0</v>
      </c>
      <c r="U863" s="161">
        <f>IF(A30taxstdlife="n/a","n/a",IF(U$3&gt;(A30taxstdlife+$E863),((Input!$K$172+Input!$K$138)*$K$7)-SUM($K863:T863),((Input!$K$172+Input!$K$138)*$K$7)/A30taxstdlife))</f>
        <v>0</v>
      </c>
      <c r="V863" s="161">
        <f>IF(A30taxstdlife="n/a","n/a",IF(V$3&gt;(A30taxstdlife+$E863),((Input!$K$172+Input!$K$138)*$K$7)-SUM($K863:U863),((Input!$K$172+Input!$K$138)*$K$7)/A30taxstdlife))</f>
        <v>0</v>
      </c>
      <c r="W863" s="161">
        <f>IF(A30taxstdlife="n/a","n/a",IF(W$3&gt;(A30taxstdlife+$E863),((Input!$K$172+Input!$K$138)*$K$7)-SUM($K863:V863),((Input!$K$172+Input!$K$138)*$K$7)/A30taxstdlife))</f>
        <v>0</v>
      </c>
      <c r="X863" s="161">
        <f>IF(A30taxstdlife="n/a","n/a",IF(X$3&gt;(A30taxstdlife+$E863),((Input!$K$172+Input!$K$138)*$K$7)-SUM($K863:W863),((Input!$K$172+Input!$K$138)*$K$7)/A30taxstdlife))</f>
        <v>0</v>
      </c>
      <c r="Y863" s="161">
        <f>IF(A30taxstdlife="n/a","n/a",IF(Y$3&gt;(A30taxstdlife+$E863),((Input!$K$172+Input!$K$138)*$K$7)-SUM($K863:X863),((Input!$K$172+Input!$K$138)*$K$7)/A30taxstdlife))</f>
        <v>0</v>
      </c>
      <c r="Z863" s="161">
        <f>IF(A30taxstdlife="n/a","n/a",IF(Z$3&gt;(A30taxstdlife+$E863),((Input!$K$172+Input!$K$138)*$K$7)-SUM($K863:Y863),((Input!$K$172+Input!$K$138)*$K$7)/A30taxstdlife))</f>
        <v>0</v>
      </c>
      <c r="AA863" s="161">
        <f>IF(A30taxstdlife="n/a","n/a",IF(AA$3&gt;(A30taxstdlife+$E863),((Input!$K$172+Input!$K$138)*$K$7)-SUM($K863:Z863),((Input!$K$172+Input!$K$138)*$K$7)/A30taxstdlife))</f>
        <v>0</v>
      </c>
      <c r="AB863" s="161">
        <f>IF(A30taxstdlife="n/a","n/a",IF(AB$3&gt;(A30taxstdlife+$E863),((Input!$K$172+Input!$K$138)*$K$7)-SUM($K863:AA863),((Input!$K$172+Input!$K$138)*$K$7)/A30taxstdlife))</f>
        <v>0</v>
      </c>
      <c r="AC863" s="161">
        <f>IF(A30taxstdlife="n/a","n/a",IF(AC$3&gt;(A30taxstdlife+$E863),((Input!$K$172+Input!$K$138)*$K$7)-SUM($K863:AB863),((Input!$K$172+Input!$K$138)*$K$7)/A30taxstdlife))</f>
        <v>0</v>
      </c>
      <c r="AD863" s="161">
        <f>IF(A30taxstdlife="n/a","n/a",IF(AD$3&gt;(A30taxstdlife+$E863),((Input!$K$172+Input!$K$138)*$K$7)-SUM($K863:AC863),((Input!$K$172+Input!$K$138)*$K$7)/A30taxstdlife))</f>
        <v>0</v>
      </c>
      <c r="AE863" s="161">
        <f>IF(A30taxstdlife="n/a","n/a",IF(AE$3&gt;(A30taxstdlife+$E863),((Input!$K$172+Input!$K$138)*$K$7)-SUM($K863:AD863),((Input!$K$172+Input!$K$138)*$K$7)/A30taxstdlife))</f>
        <v>0</v>
      </c>
      <c r="AF863" s="161">
        <f>IF(A30taxstdlife="n/a","n/a",IF(AF$3&gt;(A30taxstdlife+$E863),((Input!$K$172+Input!$K$138)*$K$7)-SUM($K863:AE863),((Input!$K$172+Input!$K$138)*$K$7)/A30taxstdlife))</f>
        <v>0</v>
      </c>
      <c r="AG863" s="161">
        <f>IF(A30taxstdlife="n/a","n/a",IF(AG$3&gt;(A30taxstdlife+$E863),((Input!$K$172+Input!$K$138)*$K$7)-SUM($K863:AF863),((Input!$K$172+Input!$K$138)*$K$7)/A30taxstdlife))</f>
        <v>0</v>
      </c>
      <c r="AH863" s="161">
        <f>IF(A30taxstdlife="n/a","n/a",IF(AH$3&gt;(A30taxstdlife+$E863),((Input!$K$172+Input!$K$138)*$K$7)-SUM($K863:AG863),((Input!$K$172+Input!$K$138)*$K$7)/A30taxstdlife))</f>
        <v>0</v>
      </c>
      <c r="AI863" s="161">
        <f>IF(A30taxstdlife="n/a","n/a",IF(AI$3&gt;(A30taxstdlife+$E863),((Input!$K$172+Input!$K$138)*$K$7)-SUM($K863:AH863),((Input!$K$172+Input!$K$138)*$K$7)/A30taxstdlife))</f>
        <v>0</v>
      </c>
      <c r="AJ863" s="161">
        <f>IF(A30taxstdlife="n/a","n/a",IF(AJ$3&gt;(A30taxstdlife+$E863),((Input!$K$172+Input!$K$138)*$K$7)-SUM($K863:AI863),((Input!$K$172+Input!$K$138)*$K$7)/A30taxstdlife))</f>
        <v>0</v>
      </c>
      <c r="AK863" s="161">
        <f>IF(A30taxstdlife="n/a","n/a",IF(AK$3&gt;(A30taxstdlife+$E863),((Input!$K$172+Input!$K$138)*$K$7)-SUM($K863:AJ863),((Input!$K$172+Input!$K$138)*$K$7)/A30taxstdlife))</f>
        <v>0</v>
      </c>
      <c r="AL863" s="161">
        <f>IF(A30taxstdlife="n/a","n/a",IF(AL$3&gt;(A30taxstdlife+$E863),((Input!$K$172+Input!$K$138)*$K$7)-SUM($K863:AK863),((Input!$K$172+Input!$K$138)*$K$7)/A30taxstdlife))</f>
        <v>0</v>
      </c>
      <c r="AM863" s="161">
        <f>IF(A30taxstdlife="n/a","n/a",IF(AM$3&gt;(A30taxstdlife+$E863),((Input!$K$172+Input!$K$138)*$K$7)-SUM($K863:AL863),((Input!$K$172+Input!$K$138)*$K$7)/A30taxstdlife))</f>
        <v>0</v>
      </c>
      <c r="AN863" s="161">
        <f>IF(A30taxstdlife="n/a","n/a",IF(AN$3&gt;(A30taxstdlife+$E863),((Input!$K$172+Input!$K$138)*$K$7)-SUM($K863:AM863),((Input!$K$172+Input!$K$138)*$K$7)/A30taxstdlife))</f>
        <v>0</v>
      </c>
      <c r="AO863" s="161">
        <f>IF(A30taxstdlife="n/a","n/a",IF(AO$3&gt;(A30taxstdlife+$E863),((Input!$K$172+Input!$K$138)*$K$7)-SUM($K863:AN863),((Input!$K$172+Input!$K$138)*$K$7)/A30taxstdlife))</f>
        <v>0</v>
      </c>
      <c r="AP863" s="161">
        <f>IF(A30taxstdlife="n/a","n/a",IF(AP$3&gt;(A30taxstdlife+$E863),((Input!$K$172+Input!$K$138)*$K$7)-SUM($K863:AO863),((Input!$K$172+Input!$K$138)*$K$7)/A30taxstdlife))</f>
        <v>0</v>
      </c>
      <c r="AQ863" s="161">
        <f>IF(A30taxstdlife="n/a","n/a",IF(AQ$3&gt;(A30taxstdlife+$E863),((Input!$K$172+Input!$K$138)*$K$7)-SUM($K863:AP863),((Input!$K$172+Input!$K$138)*$K$7)/A30taxstdlife))</f>
        <v>0</v>
      </c>
      <c r="AR863" s="161">
        <f>IF(A30taxstdlife="n/a","n/a",IF(AR$3&gt;(A30taxstdlife+$E863),((Input!$K$172+Input!$K$138)*$K$7)-SUM($K863:AQ863),((Input!$K$172+Input!$K$138)*$K$7)/A30taxstdlife))</f>
        <v>0</v>
      </c>
      <c r="AS863" s="161">
        <f>IF(A30taxstdlife="n/a","n/a",IF(AS$3&gt;(A30taxstdlife+$E863),((Input!$K$172+Input!$K$138)*$K$7)-SUM($K863:AR863),((Input!$K$172+Input!$K$138)*$K$7)/A30taxstdlife))</f>
        <v>0</v>
      </c>
      <c r="AT863" s="161">
        <f>IF(A30taxstdlife="n/a","n/a",IF(AT$3&gt;(A30taxstdlife+$E863),((Input!$K$172+Input!$K$138)*$K$7)-SUM($K863:AS863),((Input!$K$172+Input!$K$138)*$K$7)/A30taxstdlife))</f>
        <v>0</v>
      </c>
      <c r="AU863" s="161">
        <f>IF(A30taxstdlife="n/a","n/a",IF(AU$3&gt;(A30taxstdlife+$E863),((Input!$K$172+Input!$K$138)*$K$7)-SUM($K863:AT863),((Input!$K$172+Input!$K$138)*$K$7)/A30taxstdlife))</f>
        <v>0</v>
      </c>
      <c r="AV863" s="161">
        <f>IF(A30taxstdlife="n/a","n/a",IF(AV$3&gt;(A30taxstdlife+$E863),((Input!$K$172+Input!$K$138)*$K$7)-SUM($K863:AU863),((Input!$K$172+Input!$K$138)*$K$7)/A30taxstdlife))</f>
        <v>0</v>
      </c>
      <c r="AW863" s="161">
        <f>IF(A30taxstdlife="n/a","n/a",IF(AW$3&gt;(A30taxstdlife+$E863),((Input!$K$172+Input!$K$138)*$K$7)-SUM($K863:AV863),((Input!$K$172+Input!$K$138)*$K$7)/A30taxstdlife))</f>
        <v>0</v>
      </c>
      <c r="AX863" s="161">
        <f>IF(A30taxstdlife="n/a","n/a",IF(AX$3&gt;(A30taxstdlife+$E863),((Input!$K$172+Input!$K$138)*$K$7)-SUM($K863:AW863),((Input!$K$172+Input!$K$138)*$K$7)/A30taxstdlife))</f>
        <v>0</v>
      </c>
      <c r="AY863" s="161">
        <f>IF(A30taxstdlife="n/a","n/a",IF(AY$3&gt;(A30taxstdlife+$E863),((Input!$K$172+Input!$K$138)*$K$7)-SUM($K863:AX863),((Input!$K$172+Input!$K$138)*$K$7)/A30taxstdlife))</f>
        <v>0</v>
      </c>
      <c r="AZ863" s="161">
        <f>IF(A30taxstdlife="n/a","n/a",IF(AZ$3&gt;(A30taxstdlife+$E863),((Input!$K$172+Input!$K$138)*$K$7)-SUM($K863:AY863),((Input!$K$172+Input!$K$138)*$K$7)/A30taxstdlife))</f>
        <v>0</v>
      </c>
      <c r="BA863" s="161">
        <f>IF(A30taxstdlife="n/a","n/a",IF(BA$3&gt;(A30taxstdlife+$E863),((Input!$K$172+Input!$K$138)*$K$7)-SUM($K863:AZ863),((Input!$K$172+Input!$K$138)*$K$7)/A30taxstdlife))</f>
        <v>0</v>
      </c>
      <c r="BB863" s="161">
        <f>IF(A30taxstdlife="n/a","n/a",IF(BB$3&gt;(A30taxstdlife+$E863),((Input!$K$172+Input!$K$138)*$K$7)-SUM($K863:BA863),((Input!$K$172+Input!$K$138)*$K$7)/A30taxstdlife))</f>
        <v>0</v>
      </c>
      <c r="BC863" s="161">
        <f>IF(A30taxstdlife="n/a","n/a",IF(BC$3&gt;(A30taxstdlife+$E863),((Input!$K$172+Input!$K$138)*$K$7)-SUM($K863:BB863),((Input!$K$172+Input!$K$138)*$K$7)/A30taxstdlife))</f>
        <v>0</v>
      </c>
      <c r="BD863" s="161">
        <f>IF(A30taxstdlife="n/a","n/a",IF(BD$3&gt;(A30taxstdlife+$E863),((Input!$K$172+Input!$K$138)*$K$7)-SUM($K863:BC863),((Input!$K$172+Input!$K$138)*$K$7)/A30taxstdlife))</f>
        <v>0</v>
      </c>
      <c r="BE863" s="161">
        <f>IF(A30taxstdlife="n/a","n/a",IF(BE$3&gt;(A30taxstdlife+$E863),((Input!$K$172+Input!$K$138)*$K$7)-SUM($K863:BD863),((Input!$K$172+Input!$K$138)*$K$7)/A30taxstdlife))</f>
        <v>0</v>
      </c>
      <c r="BF863" s="161">
        <f>IF(A30taxstdlife="n/a","n/a",IF(BF$3&gt;(A30taxstdlife+$E863),((Input!$K$172+Input!$K$138)*$K$7)-SUM($K863:BE863),((Input!$K$172+Input!$K$138)*$K$7)/A30taxstdlife))</f>
        <v>0</v>
      </c>
      <c r="BG863" s="161">
        <f>IF(A30taxstdlife="n/a","n/a",IF(BG$3&gt;(A30taxstdlife+$E863),((Input!$K$172+Input!$K$138)*$K$7)-SUM($K863:BF863),((Input!$K$172+Input!$K$138)*$K$7)/A30taxstdlife))</f>
        <v>0</v>
      </c>
      <c r="BH863" s="161">
        <f>IF(A30taxstdlife="n/a","n/a",IF(BH$3&gt;(A30taxstdlife+$E863),((Input!$K$172+Input!$K$138)*$K$7)-SUM($K863:BG863),((Input!$K$172+Input!$K$138)*$K$7)/A30taxstdlife))</f>
        <v>0</v>
      </c>
      <c r="BI863" s="161">
        <f>IF(A30taxstdlife="n/a","n/a",IF(BI$3&gt;(A30taxstdlife+$E863),((Input!$K$172+Input!$K$138)*$K$7)-SUM($K863:BH863),((Input!$K$172+Input!$K$138)*$K$7)/A30taxstdlife))</f>
        <v>0</v>
      </c>
      <c r="BJ863" s="19"/>
      <c r="BK863" s="19"/>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s="5" customFormat="1" hidden="1" outlineLevel="2" x14ac:dyDescent="0.2">
      <c r="A864" s="19"/>
      <c r="B864" s="19"/>
      <c r="C864" s="35"/>
      <c r="D864" s="469"/>
      <c r="E864" s="281">
        <v>6</v>
      </c>
      <c r="F864" s="37"/>
      <c r="G864" s="305"/>
      <c r="H864" s="307"/>
      <c r="I864" s="307"/>
      <c r="J864" s="307"/>
      <c r="K864" s="307"/>
      <c r="L864" s="306"/>
      <c r="M864" s="161">
        <f>IF(A30taxstdlife="n/a","n/a",IF(M$3&gt;(A30taxstdlife+$E864),((Input!$L$172+Input!$L$138)*$L$7)-SUM($L864:L864),((Input!$L$172+Input!$L$138)*$L$7)/A30taxstdlife))</f>
        <v>0</v>
      </c>
      <c r="N864" s="161">
        <f>IF(A30taxstdlife="n/a","n/a",IF(N$3&gt;(A30taxstdlife+$E864),((Input!$L$172+Input!$L$138)*$L$7)-SUM($L864:M864),((Input!$L$172+Input!$L$138)*$L$7)/A30taxstdlife))</f>
        <v>0</v>
      </c>
      <c r="O864" s="161">
        <f>IF(A30taxstdlife="n/a","n/a",IF(O$3&gt;(A30taxstdlife+$E864),((Input!$L$172+Input!$L$138)*$L$7)-SUM($L864:N864),((Input!$L$172+Input!$L$138)*$L$7)/A30taxstdlife))</f>
        <v>0</v>
      </c>
      <c r="P864" s="161">
        <f>IF(A30taxstdlife="n/a","n/a",IF(P$3&gt;(A30taxstdlife+$E864),((Input!$L$172+Input!$L$138)*$L$7)-SUM($L864:O864),((Input!$L$172+Input!$L$138)*$L$7)/A30taxstdlife))</f>
        <v>0</v>
      </c>
      <c r="Q864" s="161">
        <f>IF(A30taxstdlife="n/a","n/a",IF(Q$3&gt;(A30taxstdlife+$E864),((Input!$L$172+Input!$L$138)*$L$7)-SUM($L864:P864),((Input!$L$172+Input!$L$138)*$L$7)/A30taxstdlife))</f>
        <v>0</v>
      </c>
      <c r="R864" s="161">
        <f>IF(A30taxstdlife="n/a","n/a",IF(R$3&gt;(A30taxstdlife+$E864),((Input!$L$172+Input!$L$138)*$L$7)-SUM($L864:Q864),((Input!$L$172+Input!$L$138)*$L$7)/A30taxstdlife))</f>
        <v>0</v>
      </c>
      <c r="S864" s="161">
        <f>IF(A30taxstdlife="n/a","n/a",IF(S$3&gt;(A30taxstdlife+$E864),((Input!$L$172+Input!$L$138)*$L$7)-SUM($L864:R864),((Input!$L$172+Input!$L$138)*$L$7)/A30taxstdlife))</f>
        <v>0</v>
      </c>
      <c r="T864" s="161">
        <f>IF(A30taxstdlife="n/a","n/a",IF(T$3&gt;(A30taxstdlife+$E864),((Input!$L$172+Input!$L$138)*$L$7)-SUM($L864:S864),((Input!$L$172+Input!$L$138)*$L$7)/A30taxstdlife))</f>
        <v>0</v>
      </c>
      <c r="U864" s="161">
        <f>IF(A30taxstdlife="n/a","n/a",IF(U$3&gt;(A30taxstdlife+$E864),((Input!$L$172+Input!$L$138)*$L$7)-SUM($L864:T864),((Input!$L$172+Input!$L$138)*$L$7)/A30taxstdlife))</f>
        <v>0</v>
      </c>
      <c r="V864" s="161">
        <f>IF(A30taxstdlife="n/a","n/a",IF(V$3&gt;(A30taxstdlife+$E864),((Input!$L$172+Input!$L$138)*$L$7)-SUM($L864:U864),((Input!$L$172+Input!$L$138)*$L$7)/A30taxstdlife))</f>
        <v>0</v>
      </c>
      <c r="W864" s="161">
        <f>IF(A30taxstdlife="n/a","n/a",IF(W$3&gt;(A30taxstdlife+$E864),((Input!$L$172+Input!$L$138)*$L$7)-SUM($L864:V864),((Input!$L$172+Input!$L$138)*$L$7)/A30taxstdlife))</f>
        <v>0</v>
      </c>
      <c r="X864" s="161">
        <f>IF(A30taxstdlife="n/a","n/a",IF(X$3&gt;(A30taxstdlife+$E864),((Input!$L$172+Input!$L$138)*$L$7)-SUM($L864:W864),((Input!$L$172+Input!$L$138)*$L$7)/A30taxstdlife))</f>
        <v>0</v>
      </c>
      <c r="Y864" s="161">
        <f>IF(A30taxstdlife="n/a","n/a",IF(Y$3&gt;(A30taxstdlife+$E864),((Input!$L$172+Input!$L$138)*$L$7)-SUM($L864:X864),((Input!$L$172+Input!$L$138)*$L$7)/A30taxstdlife))</f>
        <v>0</v>
      </c>
      <c r="Z864" s="161">
        <f>IF(A30taxstdlife="n/a","n/a",IF(Z$3&gt;(A30taxstdlife+$E864),((Input!$L$172+Input!$L$138)*$L$7)-SUM($L864:Y864),((Input!$L$172+Input!$L$138)*$L$7)/A30taxstdlife))</f>
        <v>0</v>
      </c>
      <c r="AA864" s="161">
        <f>IF(A30taxstdlife="n/a","n/a",IF(AA$3&gt;(A30taxstdlife+$E864),((Input!$L$172+Input!$L$138)*$L$7)-SUM($L864:Z864),((Input!$L$172+Input!$L$138)*$L$7)/A30taxstdlife))</f>
        <v>0</v>
      </c>
      <c r="AB864" s="161">
        <f>IF(A30taxstdlife="n/a","n/a",IF(AB$3&gt;(A30taxstdlife+$E864),((Input!$L$172+Input!$L$138)*$L$7)-SUM($L864:AA864),((Input!$L$172+Input!$L$138)*$L$7)/A30taxstdlife))</f>
        <v>0</v>
      </c>
      <c r="AC864" s="161">
        <f>IF(A30taxstdlife="n/a","n/a",IF(AC$3&gt;(A30taxstdlife+$E864),((Input!$L$172+Input!$L$138)*$L$7)-SUM($L864:AB864),((Input!$L$172+Input!$L$138)*$L$7)/A30taxstdlife))</f>
        <v>0</v>
      </c>
      <c r="AD864" s="161">
        <f>IF(A30taxstdlife="n/a","n/a",IF(AD$3&gt;(A30taxstdlife+$E864),((Input!$L$172+Input!$L$138)*$L$7)-SUM($L864:AC864),((Input!$L$172+Input!$L$138)*$L$7)/A30taxstdlife))</f>
        <v>0</v>
      </c>
      <c r="AE864" s="161">
        <f>IF(A30taxstdlife="n/a","n/a",IF(AE$3&gt;(A30taxstdlife+$E864),((Input!$L$172+Input!$L$138)*$L$7)-SUM($L864:AD864),((Input!$L$172+Input!$L$138)*$L$7)/A30taxstdlife))</f>
        <v>0</v>
      </c>
      <c r="AF864" s="161">
        <f>IF(A30taxstdlife="n/a","n/a",IF(AF$3&gt;(A30taxstdlife+$E864),((Input!$L$172+Input!$L$138)*$L$7)-SUM($L864:AE864),((Input!$L$172+Input!$L$138)*$L$7)/A30taxstdlife))</f>
        <v>0</v>
      </c>
      <c r="AG864" s="161">
        <f>IF(A30taxstdlife="n/a","n/a",IF(AG$3&gt;(A30taxstdlife+$E864),((Input!$L$172+Input!$L$138)*$L$7)-SUM($L864:AF864),((Input!$L$172+Input!$L$138)*$L$7)/A30taxstdlife))</f>
        <v>0</v>
      </c>
      <c r="AH864" s="161">
        <f>IF(A30taxstdlife="n/a","n/a",IF(AH$3&gt;(A30taxstdlife+$E864),((Input!$L$172+Input!$L$138)*$L$7)-SUM($L864:AG864),((Input!$L$172+Input!$L$138)*$L$7)/A30taxstdlife))</f>
        <v>0</v>
      </c>
      <c r="AI864" s="161">
        <f>IF(A30taxstdlife="n/a","n/a",IF(AI$3&gt;(A30taxstdlife+$E864),((Input!$L$172+Input!$L$138)*$L$7)-SUM($L864:AH864),((Input!$L$172+Input!$L$138)*$L$7)/A30taxstdlife))</f>
        <v>0</v>
      </c>
      <c r="AJ864" s="161">
        <f>IF(A30taxstdlife="n/a","n/a",IF(AJ$3&gt;(A30taxstdlife+$E864),((Input!$L$172+Input!$L$138)*$L$7)-SUM($L864:AI864),((Input!$L$172+Input!$L$138)*$L$7)/A30taxstdlife))</f>
        <v>0</v>
      </c>
      <c r="AK864" s="161">
        <f>IF(A30taxstdlife="n/a","n/a",IF(AK$3&gt;(A30taxstdlife+$E864),((Input!$L$172+Input!$L$138)*$L$7)-SUM($L864:AJ864),((Input!$L$172+Input!$L$138)*$L$7)/A30taxstdlife))</f>
        <v>0</v>
      </c>
      <c r="AL864" s="161">
        <f>IF(A30taxstdlife="n/a","n/a",IF(AL$3&gt;(A30taxstdlife+$E864),((Input!$L$172+Input!$L$138)*$L$7)-SUM($L864:AK864),((Input!$L$172+Input!$L$138)*$L$7)/A30taxstdlife))</f>
        <v>0</v>
      </c>
      <c r="AM864" s="161">
        <f>IF(A30taxstdlife="n/a","n/a",IF(AM$3&gt;(A30taxstdlife+$E864),((Input!$L$172+Input!$L$138)*$L$7)-SUM($L864:AL864),((Input!$L$172+Input!$L$138)*$L$7)/A30taxstdlife))</f>
        <v>0</v>
      </c>
      <c r="AN864" s="161">
        <f>IF(A30taxstdlife="n/a","n/a",IF(AN$3&gt;(A30taxstdlife+$E864),((Input!$L$172+Input!$L$138)*$L$7)-SUM($L864:AM864),((Input!$L$172+Input!$L$138)*$L$7)/A30taxstdlife))</f>
        <v>0</v>
      </c>
      <c r="AO864" s="161">
        <f>IF(A30taxstdlife="n/a","n/a",IF(AO$3&gt;(A30taxstdlife+$E864),((Input!$L$172+Input!$L$138)*$L$7)-SUM($L864:AN864),((Input!$L$172+Input!$L$138)*$L$7)/A30taxstdlife))</f>
        <v>0</v>
      </c>
      <c r="AP864" s="161">
        <f>IF(A30taxstdlife="n/a","n/a",IF(AP$3&gt;(A30taxstdlife+$E864),((Input!$L$172+Input!$L$138)*$L$7)-SUM($L864:AO864),((Input!$L$172+Input!$L$138)*$L$7)/A30taxstdlife))</f>
        <v>0</v>
      </c>
      <c r="AQ864" s="161">
        <f>IF(A30taxstdlife="n/a","n/a",IF(AQ$3&gt;(A30taxstdlife+$E864),((Input!$L$172+Input!$L$138)*$L$7)-SUM($L864:AP864),((Input!$L$172+Input!$L$138)*$L$7)/A30taxstdlife))</f>
        <v>0</v>
      </c>
      <c r="AR864" s="161">
        <f>IF(A30taxstdlife="n/a","n/a",IF(AR$3&gt;(A30taxstdlife+$E864),((Input!$L$172+Input!$L$138)*$L$7)-SUM($L864:AQ864),((Input!$L$172+Input!$L$138)*$L$7)/A30taxstdlife))</f>
        <v>0</v>
      </c>
      <c r="AS864" s="161">
        <f>IF(A30taxstdlife="n/a","n/a",IF(AS$3&gt;(A30taxstdlife+$E864),((Input!$L$172+Input!$L$138)*$L$7)-SUM($L864:AR864),((Input!$L$172+Input!$L$138)*$L$7)/A30taxstdlife))</f>
        <v>0</v>
      </c>
      <c r="AT864" s="161">
        <f>IF(A30taxstdlife="n/a","n/a",IF(AT$3&gt;(A30taxstdlife+$E864),((Input!$L$172+Input!$L$138)*$L$7)-SUM($L864:AS864),((Input!$L$172+Input!$L$138)*$L$7)/A30taxstdlife))</f>
        <v>0</v>
      </c>
      <c r="AU864" s="161">
        <f>IF(A30taxstdlife="n/a","n/a",IF(AU$3&gt;(A30taxstdlife+$E864),((Input!$L$172+Input!$L$138)*$L$7)-SUM($L864:AT864),((Input!$L$172+Input!$L$138)*$L$7)/A30taxstdlife))</f>
        <v>0</v>
      </c>
      <c r="AV864" s="161">
        <f>IF(A30taxstdlife="n/a","n/a",IF(AV$3&gt;(A30taxstdlife+$E864),((Input!$L$172+Input!$L$138)*$L$7)-SUM($L864:AU864),((Input!$L$172+Input!$L$138)*$L$7)/A30taxstdlife))</f>
        <v>0</v>
      </c>
      <c r="AW864" s="161">
        <f>IF(A30taxstdlife="n/a","n/a",IF(AW$3&gt;(A30taxstdlife+$E864),((Input!$L$172+Input!$L$138)*$L$7)-SUM($L864:AV864),((Input!$L$172+Input!$L$138)*$L$7)/A30taxstdlife))</f>
        <v>0</v>
      </c>
      <c r="AX864" s="161">
        <f>IF(A30taxstdlife="n/a","n/a",IF(AX$3&gt;(A30taxstdlife+$E864),((Input!$L$172+Input!$L$138)*$L$7)-SUM($L864:AW864),((Input!$L$172+Input!$L$138)*$L$7)/A30taxstdlife))</f>
        <v>0</v>
      </c>
      <c r="AY864" s="161">
        <f>IF(A30taxstdlife="n/a","n/a",IF(AY$3&gt;(A30taxstdlife+$E864),((Input!$L$172+Input!$L$138)*$L$7)-SUM($L864:AX864),((Input!$L$172+Input!$L$138)*$L$7)/A30taxstdlife))</f>
        <v>0</v>
      </c>
      <c r="AZ864" s="161">
        <f>IF(A30taxstdlife="n/a","n/a",IF(AZ$3&gt;(A30taxstdlife+$E864),((Input!$L$172+Input!$L$138)*$L$7)-SUM($L864:AY864),((Input!$L$172+Input!$L$138)*$L$7)/A30taxstdlife))</f>
        <v>0</v>
      </c>
      <c r="BA864" s="161">
        <f>IF(A30taxstdlife="n/a","n/a",IF(BA$3&gt;(A30taxstdlife+$E864),((Input!$L$172+Input!$L$138)*$L$7)-SUM($L864:AZ864),((Input!$L$172+Input!$L$138)*$L$7)/A30taxstdlife))</f>
        <v>0</v>
      </c>
      <c r="BB864" s="161">
        <f>IF(A30taxstdlife="n/a","n/a",IF(BB$3&gt;(A30taxstdlife+$E864),((Input!$L$172+Input!$L$138)*$L$7)-SUM($L864:BA864),((Input!$L$172+Input!$L$138)*$L$7)/A30taxstdlife))</f>
        <v>0</v>
      </c>
      <c r="BC864" s="161">
        <f>IF(A30taxstdlife="n/a","n/a",IF(BC$3&gt;(A30taxstdlife+$E864),((Input!$L$172+Input!$L$138)*$L$7)-SUM($L864:BB864),((Input!$L$172+Input!$L$138)*$L$7)/A30taxstdlife))</f>
        <v>0</v>
      </c>
      <c r="BD864" s="161">
        <f>IF(A30taxstdlife="n/a","n/a",IF(BD$3&gt;(A30taxstdlife+$E864),((Input!$L$172+Input!$L$138)*$L$7)-SUM($L864:BC864),((Input!$L$172+Input!$L$138)*$L$7)/A30taxstdlife))</f>
        <v>0</v>
      </c>
      <c r="BE864" s="161">
        <f>IF(A30taxstdlife="n/a","n/a",IF(BE$3&gt;(A30taxstdlife+$E864),((Input!$L$172+Input!$L$138)*$L$7)-SUM($L864:BD864),((Input!$L$172+Input!$L$138)*$L$7)/A30taxstdlife))</f>
        <v>0</v>
      </c>
      <c r="BF864" s="161">
        <f>IF(A30taxstdlife="n/a","n/a",IF(BF$3&gt;(A30taxstdlife+$E864),((Input!$L$172+Input!$L$138)*$L$7)-SUM($L864:BE864),((Input!$L$172+Input!$L$138)*$L$7)/A30taxstdlife))</f>
        <v>0</v>
      </c>
      <c r="BG864" s="161">
        <f>IF(A30taxstdlife="n/a","n/a",IF(BG$3&gt;(A30taxstdlife+$E864),((Input!$L$172+Input!$L$138)*$L$7)-SUM($L864:BF864),((Input!$L$172+Input!$L$138)*$L$7)/A30taxstdlife))</f>
        <v>0</v>
      </c>
      <c r="BH864" s="161">
        <f>IF(A30taxstdlife="n/a","n/a",IF(BH$3&gt;(A30taxstdlife+$E864),((Input!$L$172+Input!$L$138)*$L$7)-SUM($L864:BG864),((Input!$L$172+Input!$L$138)*$L$7)/A30taxstdlife))</f>
        <v>0</v>
      </c>
      <c r="BI864" s="161">
        <f>IF(A30taxstdlife="n/a","n/a",IF(BI$3&gt;(A30taxstdlife+$E864),((Input!$L$172+Input!$L$138)*$L$7)-SUM($L864:BH864),((Input!$L$172+Input!$L$138)*$L$7)/A30taxstdlife))</f>
        <v>0</v>
      </c>
      <c r="BJ864" s="19"/>
      <c r="BK864" s="19"/>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s="5" customFormat="1" hidden="1" outlineLevel="2" x14ac:dyDescent="0.2">
      <c r="A865" s="19"/>
      <c r="B865" s="19"/>
      <c r="C865" s="35"/>
      <c r="D865" s="469"/>
      <c r="E865" s="281">
        <v>7</v>
      </c>
      <c r="F865" s="37"/>
      <c r="G865" s="305"/>
      <c r="H865" s="307"/>
      <c r="I865" s="307"/>
      <c r="J865" s="307"/>
      <c r="K865" s="307"/>
      <c r="L865" s="307"/>
      <c r="M865" s="306"/>
      <c r="N865" s="161">
        <f>IF(A30taxstdlife="n/a","n/a",IF(N$3&gt;(A30taxstdlife+$E865),((Input!$M$172+Input!$M$138)*$M$7)-SUM($M865:M865),((Input!$M$172+Input!$M$138)*$M$7)/A30taxstdlife))</f>
        <v>0</v>
      </c>
      <c r="O865" s="161">
        <f>IF(A30taxstdlife="n/a","n/a",IF(O$3&gt;(A30taxstdlife+$E865),((Input!$M$172+Input!$M$138)*$M$7)-SUM($M865:N865),((Input!$M$172+Input!$M$138)*$M$7)/A30taxstdlife))</f>
        <v>0</v>
      </c>
      <c r="P865" s="161">
        <f>IF(A30taxstdlife="n/a","n/a",IF(P$3&gt;(A30taxstdlife+$E865),((Input!$M$172+Input!$M$138)*$M$7)-SUM($M865:O865),((Input!$M$172+Input!$M$138)*$M$7)/A30taxstdlife))</f>
        <v>0</v>
      </c>
      <c r="Q865" s="161">
        <f>IF(A30taxstdlife="n/a","n/a",IF(Q$3&gt;(A30taxstdlife+$E865),((Input!$M$172+Input!$M$138)*$M$7)-SUM($M865:P865),((Input!$M$172+Input!$M$138)*$M$7)/A30taxstdlife))</f>
        <v>0</v>
      </c>
      <c r="R865" s="161">
        <f>IF(A30taxstdlife="n/a","n/a",IF(R$3&gt;(A30taxstdlife+$E865),((Input!$M$172+Input!$M$138)*$M$7)-SUM($M865:Q865),((Input!$M$172+Input!$M$138)*$M$7)/A30taxstdlife))</f>
        <v>0</v>
      </c>
      <c r="S865" s="161">
        <f>IF(A30taxstdlife="n/a","n/a",IF(S$3&gt;(A30taxstdlife+$E865),((Input!$M$172+Input!$M$138)*$M$7)-SUM($M865:R865),((Input!$M$172+Input!$M$138)*$M$7)/A30taxstdlife))</f>
        <v>0</v>
      </c>
      <c r="T865" s="161">
        <f>IF(A30taxstdlife="n/a","n/a",IF(T$3&gt;(A30taxstdlife+$E865),((Input!$M$172+Input!$M$138)*$M$7)-SUM($M865:S865),((Input!$M$172+Input!$M$138)*$M$7)/A30taxstdlife))</f>
        <v>0</v>
      </c>
      <c r="U865" s="161">
        <f>IF(A30taxstdlife="n/a","n/a",IF(U$3&gt;(A30taxstdlife+$E865),((Input!$M$172+Input!$M$138)*$M$7)-SUM($M865:T865),((Input!$M$172+Input!$M$138)*$M$7)/A30taxstdlife))</f>
        <v>0</v>
      </c>
      <c r="V865" s="161">
        <f>IF(A30taxstdlife="n/a","n/a",IF(V$3&gt;(A30taxstdlife+$E865),((Input!$M$172+Input!$M$138)*$M$7)-SUM($M865:U865),((Input!$M$172+Input!$M$138)*$M$7)/A30taxstdlife))</f>
        <v>0</v>
      </c>
      <c r="W865" s="161">
        <f>IF(A30taxstdlife="n/a","n/a",IF(W$3&gt;(A30taxstdlife+$E865),((Input!$M$172+Input!$M$138)*$M$7)-SUM($M865:V865),((Input!$M$172+Input!$M$138)*$M$7)/A30taxstdlife))</f>
        <v>0</v>
      </c>
      <c r="X865" s="161">
        <f>IF(A30taxstdlife="n/a","n/a",IF(X$3&gt;(A30taxstdlife+$E865),((Input!$M$172+Input!$M$138)*$M$7)-SUM($M865:W865),((Input!$M$172+Input!$M$138)*$M$7)/A30taxstdlife))</f>
        <v>0</v>
      </c>
      <c r="Y865" s="161">
        <f>IF(A30taxstdlife="n/a","n/a",IF(Y$3&gt;(A30taxstdlife+$E865),((Input!$M$172+Input!$M$138)*$M$7)-SUM($M865:X865),((Input!$M$172+Input!$M$138)*$M$7)/A30taxstdlife))</f>
        <v>0</v>
      </c>
      <c r="Z865" s="161">
        <f>IF(A30taxstdlife="n/a","n/a",IF(Z$3&gt;(A30taxstdlife+$E865),((Input!$M$172+Input!$M$138)*$M$7)-SUM($M865:Y865),((Input!$M$172+Input!$M$138)*$M$7)/A30taxstdlife))</f>
        <v>0</v>
      </c>
      <c r="AA865" s="161">
        <f>IF(A30taxstdlife="n/a","n/a",IF(AA$3&gt;(A30taxstdlife+$E865),((Input!$M$172+Input!$M$138)*$M$7)-SUM($M865:Z865),((Input!$M$172+Input!$M$138)*$M$7)/A30taxstdlife))</f>
        <v>0</v>
      </c>
      <c r="AB865" s="161">
        <f>IF(A30taxstdlife="n/a","n/a",IF(AB$3&gt;(A30taxstdlife+$E865),((Input!$M$172+Input!$M$138)*$M$7)-SUM($M865:AA865),((Input!$M$172+Input!$M$138)*$M$7)/A30taxstdlife))</f>
        <v>0</v>
      </c>
      <c r="AC865" s="161">
        <f>IF(A30taxstdlife="n/a","n/a",IF(AC$3&gt;(A30taxstdlife+$E865),((Input!$M$172+Input!$M$138)*$M$7)-SUM($M865:AB865),((Input!$M$172+Input!$M$138)*$M$7)/A30taxstdlife))</f>
        <v>0</v>
      </c>
      <c r="AD865" s="161">
        <f>IF(A30taxstdlife="n/a","n/a",IF(AD$3&gt;(A30taxstdlife+$E865),((Input!$M$172+Input!$M$138)*$M$7)-SUM($M865:AC865),((Input!$M$172+Input!$M$138)*$M$7)/A30taxstdlife))</f>
        <v>0</v>
      </c>
      <c r="AE865" s="161">
        <f>IF(A30taxstdlife="n/a","n/a",IF(AE$3&gt;(A30taxstdlife+$E865),((Input!$M$172+Input!$M$138)*$M$7)-SUM($M865:AD865),((Input!$M$172+Input!$M$138)*$M$7)/A30taxstdlife))</f>
        <v>0</v>
      </c>
      <c r="AF865" s="161">
        <f>IF(A30taxstdlife="n/a","n/a",IF(AF$3&gt;(A30taxstdlife+$E865),((Input!$M$172+Input!$M$138)*$M$7)-SUM($M865:AE865),((Input!$M$172+Input!$M$138)*$M$7)/A30taxstdlife))</f>
        <v>0</v>
      </c>
      <c r="AG865" s="161">
        <f>IF(A30taxstdlife="n/a","n/a",IF(AG$3&gt;(A30taxstdlife+$E865),((Input!$M$172+Input!$M$138)*$M$7)-SUM($M865:AF865),((Input!$M$172+Input!$M$138)*$M$7)/A30taxstdlife))</f>
        <v>0</v>
      </c>
      <c r="AH865" s="161">
        <f>IF(A30taxstdlife="n/a","n/a",IF(AH$3&gt;(A30taxstdlife+$E865),((Input!$M$172+Input!$M$138)*$M$7)-SUM($M865:AG865),((Input!$M$172+Input!$M$138)*$M$7)/A30taxstdlife))</f>
        <v>0</v>
      </c>
      <c r="AI865" s="161">
        <f>IF(A30taxstdlife="n/a","n/a",IF(AI$3&gt;(A30taxstdlife+$E865),((Input!$M$172+Input!$M$138)*$M$7)-SUM($M865:AH865),((Input!$M$172+Input!$M$138)*$M$7)/A30taxstdlife))</f>
        <v>0</v>
      </c>
      <c r="AJ865" s="161">
        <f>IF(A30taxstdlife="n/a","n/a",IF(AJ$3&gt;(A30taxstdlife+$E865),((Input!$M$172+Input!$M$138)*$M$7)-SUM($M865:AI865),((Input!$M$172+Input!$M$138)*$M$7)/A30taxstdlife))</f>
        <v>0</v>
      </c>
      <c r="AK865" s="161">
        <f>IF(A30taxstdlife="n/a","n/a",IF(AK$3&gt;(A30taxstdlife+$E865),((Input!$M$172+Input!$M$138)*$M$7)-SUM($M865:AJ865),((Input!$M$172+Input!$M$138)*$M$7)/A30taxstdlife))</f>
        <v>0</v>
      </c>
      <c r="AL865" s="161">
        <f>IF(A30taxstdlife="n/a","n/a",IF(AL$3&gt;(A30taxstdlife+$E865),((Input!$M$172+Input!$M$138)*$M$7)-SUM($M865:AK865),((Input!$M$172+Input!$M$138)*$M$7)/A30taxstdlife))</f>
        <v>0</v>
      </c>
      <c r="AM865" s="161">
        <f>IF(A30taxstdlife="n/a","n/a",IF(AM$3&gt;(A30taxstdlife+$E865),((Input!$M$172+Input!$M$138)*$M$7)-SUM($M865:AL865),((Input!$M$172+Input!$M$138)*$M$7)/A30taxstdlife))</f>
        <v>0</v>
      </c>
      <c r="AN865" s="161">
        <f>IF(A30taxstdlife="n/a","n/a",IF(AN$3&gt;(A30taxstdlife+$E865),((Input!$M$172+Input!$M$138)*$M$7)-SUM($M865:AM865),((Input!$M$172+Input!$M$138)*$M$7)/A30taxstdlife))</f>
        <v>0</v>
      </c>
      <c r="AO865" s="161">
        <f>IF(A30taxstdlife="n/a","n/a",IF(AO$3&gt;(A30taxstdlife+$E865),((Input!$M$172+Input!$M$138)*$M$7)-SUM($M865:AN865),((Input!$M$172+Input!$M$138)*$M$7)/A30taxstdlife))</f>
        <v>0</v>
      </c>
      <c r="AP865" s="161">
        <f>IF(A30taxstdlife="n/a","n/a",IF(AP$3&gt;(A30taxstdlife+$E865),((Input!$M$172+Input!$M$138)*$M$7)-SUM($M865:AO865),((Input!$M$172+Input!$M$138)*$M$7)/A30taxstdlife))</f>
        <v>0</v>
      </c>
      <c r="AQ865" s="161">
        <f>IF(A30taxstdlife="n/a","n/a",IF(AQ$3&gt;(A30taxstdlife+$E865),((Input!$M$172+Input!$M$138)*$M$7)-SUM($M865:AP865),((Input!$M$172+Input!$M$138)*$M$7)/A30taxstdlife))</f>
        <v>0</v>
      </c>
      <c r="AR865" s="161">
        <f>IF(A30taxstdlife="n/a","n/a",IF(AR$3&gt;(A30taxstdlife+$E865),((Input!$M$172+Input!$M$138)*$M$7)-SUM($M865:AQ865),((Input!$M$172+Input!$M$138)*$M$7)/A30taxstdlife))</f>
        <v>0</v>
      </c>
      <c r="AS865" s="161">
        <f>IF(A30taxstdlife="n/a","n/a",IF(AS$3&gt;(A30taxstdlife+$E865),((Input!$M$172+Input!$M$138)*$M$7)-SUM($M865:AR865),((Input!$M$172+Input!$M$138)*$M$7)/A30taxstdlife))</f>
        <v>0</v>
      </c>
      <c r="AT865" s="161">
        <f>IF(A30taxstdlife="n/a","n/a",IF(AT$3&gt;(A30taxstdlife+$E865),((Input!$M$172+Input!$M$138)*$M$7)-SUM($M865:AS865),((Input!$M$172+Input!$M$138)*$M$7)/A30taxstdlife))</f>
        <v>0</v>
      </c>
      <c r="AU865" s="161">
        <f>IF(A30taxstdlife="n/a","n/a",IF(AU$3&gt;(A30taxstdlife+$E865),((Input!$M$172+Input!$M$138)*$M$7)-SUM($M865:AT865),((Input!$M$172+Input!$M$138)*$M$7)/A30taxstdlife))</f>
        <v>0</v>
      </c>
      <c r="AV865" s="161">
        <f>IF(A30taxstdlife="n/a","n/a",IF(AV$3&gt;(A30taxstdlife+$E865),((Input!$M$172+Input!$M$138)*$M$7)-SUM($M865:AU865),((Input!$M$172+Input!$M$138)*$M$7)/A30taxstdlife))</f>
        <v>0</v>
      </c>
      <c r="AW865" s="161">
        <f>IF(A30taxstdlife="n/a","n/a",IF(AW$3&gt;(A30taxstdlife+$E865),((Input!$M$172+Input!$M$138)*$M$7)-SUM($M865:AV865),((Input!$M$172+Input!$M$138)*$M$7)/A30taxstdlife))</f>
        <v>0</v>
      </c>
      <c r="AX865" s="161">
        <f>IF(A30taxstdlife="n/a","n/a",IF(AX$3&gt;(A30taxstdlife+$E865),((Input!$M$172+Input!$M$138)*$M$7)-SUM($M865:AW865),((Input!$M$172+Input!$M$138)*$M$7)/A30taxstdlife))</f>
        <v>0</v>
      </c>
      <c r="AY865" s="161">
        <f>IF(A30taxstdlife="n/a","n/a",IF(AY$3&gt;(A30taxstdlife+$E865),((Input!$M$172+Input!$M$138)*$M$7)-SUM($M865:AX865),((Input!$M$172+Input!$M$138)*$M$7)/A30taxstdlife))</f>
        <v>0</v>
      </c>
      <c r="AZ865" s="161">
        <f>IF(A30taxstdlife="n/a","n/a",IF(AZ$3&gt;(A30taxstdlife+$E865),((Input!$M$172+Input!$M$138)*$M$7)-SUM($M865:AY865),((Input!$M$172+Input!$M$138)*$M$7)/A30taxstdlife))</f>
        <v>0</v>
      </c>
      <c r="BA865" s="161">
        <f>IF(A30taxstdlife="n/a","n/a",IF(BA$3&gt;(A30taxstdlife+$E865),((Input!$M$172+Input!$M$138)*$M$7)-SUM($M865:AZ865),((Input!$M$172+Input!$M$138)*$M$7)/A30taxstdlife))</f>
        <v>0</v>
      </c>
      <c r="BB865" s="161">
        <f>IF(A30taxstdlife="n/a","n/a",IF(BB$3&gt;(A30taxstdlife+$E865),((Input!$M$172+Input!$M$138)*$M$7)-SUM($M865:BA865),((Input!$M$172+Input!$M$138)*$M$7)/A30taxstdlife))</f>
        <v>0</v>
      </c>
      <c r="BC865" s="161">
        <f>IF(A30taxstdlife="n/a","n/a",IF(BC$3&gt;(A30taxstdlife+$E865),((Input!$M$172+Input!$M$138)*$M$7)-SUM($M865:BB865),((Input!$M$172+Input!$M$138)*$M$7)/A30taxstdlife))</f>
        <v>0</v>
      </c>
      <c r="BD865" s="161">
        <f>IF(A30taxstdlife="n/a","n/a",IF(BD$3&gt;(A30taxstdlife+$E865),((Input!$M$172+Input!$M$138)*$M$7)-SUM($M865:BC865),((Input!$M$172+Input!$M$138)*$M$7)/A30taxstdlife))</f>
        <v>0</v>
      </c>
      <c r="BE865" s="161">
        <f>IF(A30taxstdlife="n/a","n/a",IF(BE$3&gt;(A30taxstdlife+$E865),((Input!$M$172+Input!$M$138)*$M$7)-SUM($M865:BD865),((Input!$M$172+Input!$M$138)*$M$7)/A30taxstdlife))</f>
        <v>0</v>
      </c>
      <c r="BF865" s="161">
        <f>IF(A30taxstdlife="n/a","n/a",IF(BF$3&gt;(A30taxstdlife+$E865),((Input!$M$172+Input!$M$138)*$M$7)-SUM($M865:BE865),((Input!$M$172+Input!$M$138)*$M$7)/A30taxstdlife))</f>
        <v>0</v>
      </c>
      <c r="BG865" s="161">
        <f>IF(A30taxstdlife="n/a","n/a",IF(BG$3&gt;(A30taxstdlife+$E865),((Input!$M$172+Input!$M$138)*$M$7)-SUM($M865:BF865),((Input!$M$172+Input!$M$138)*$M$7)/A30taxstdlife))</f>
        <v>0</v>
      </c>
      <c r="BH865" s="161">
        <f>IF(A30taxstdlife="n/a","n/a",IF(BH$3&gt;(A30taxstdlife+$E865),((Input!$M$172+Input!$M$138)*$M$7)-SUM($M865:BG865),((Input!$M$172+Input!$M$138)*$M$7)/A30taxstdlife))</f>
        <v>0</v>
      </c>
      <c r="BI865" s="161">
        <f>IF(A30taxstdlife="n/a","n/a",IF(BI$3&gt;(A30taxstdlife+$E865),((Input!$M$172+Input!$M$138)*$M$7)-SUM($M865:BH865),((Input!$M$172+Input!$M$138)*$M$7)/A30taxstdlife))</f>
        <v>0</v>
      </c>
      <c r="BJ865" s="19"/>
      <c r="BK865" s="19"/>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s="5" customFormat="1" hidden="1" outlineLevel="2" x14ac:dyDescent="0.2">
      <c r="A866" s="19"/>
      <c r="B866" s="19"/>
      <c r="C866" s="35"/>
      <c r="D866" s="469"/>
      <c r="E866" s="281">
        <v>8</v>
      </c>
      <c r="F866" s="37"/>
      <c r="G866" s="305"/>
      <c r="H866" s="307"/>
      <c r="I866" s="307"/>
      <c r="J866" s="307"/>
      <c r="K866" s="307"/>
      <c r="L866" s="307"/>
      <c r="M866" s="307"/>
      <c r="N866" s="306"/>
      <c r="O866" s="161">
        <f>IF(A30taxstdlife="n/a","n/a",IF(O$3&gt;(A30taxstdlife+$E866),((Input!$N$172+Input!$N$138)*$N$7)-SUM($N866:N866),((Input!$N$172+Input!$N$138)*$N$7)/A30taxstdlife))</f>
        <v>0</v>
      </c>
      <c r="P866" s="161">
        <f>IF(A30taxstdlife="n/a","n/a",IF(P$3&gt;(A30taxstdlife+$E866),((Input!$N$172+Input!$N$138)*$N$7)-SUM($N866:O866),((Input!$N$172+Input!$N$138)*$N$7)/A30taxstdlife))</f>
        <v>0</v>
      </c>
      <c r="Q866" s="161">
        <f>IF(A30taxstdlife="n/a","n/a",IF(Q$3&gt;(A30taxstdlife+$E866),((Input!$N$172+Input!$N$138)*$N$7)-SUM($N866:P866),((Input!$N$172+Input!$N$138)*$N$7)/A30taxstdlife))</f>
        <v>0</v>
      </c>
      <c r="R866" s="161">
        <f>IF(A30taxstdlife="n/a","n/a",IF(R$3&gt;(A30taxstdlife+$E866),((Input!$N$172+Input!$N$138)*$N$7)-SUM($N866:Q866),((Input!$N$172+Input!$N$138)*$N$7)/A30taxstdlife))</f>
        <v>0</v>
      </c>
      <c r="S866" s="161">
        <f>IF(A30taxstdlife="n/a","n/a",IF(S$3&gt;(A30taxstdlife+$E866),((Input!$N$172+Input!$N$138)*$N$7)-SUM($N866:R866),((Input!$N$172+Input!$N$138)*$N$7)/A30taxstdlife))</f>
        <v>0</v>
      </c>
      <c r="T866" s="161">
        <f>IF(A30taxstdlife="n/a","n/a",IF(T$3&gt;(A30taxstdlife+$E866),((Input!$N$172+Input!$N$138)*$N$7)-SUM($N866:S866),((Input!$N$172+Input!$N$138)*$N$7)/A30taxstdlife))</f>
        <v>0</v>
      </c>
      <c r="U866" s="161">
        <f>IF(A30taxstdlife="n/a","n/a",IF(U$3&gt;(A30taxstdlife+$E866),((Input!$N$172+Input!$N$138)*$N$7)-SUM($N866:T866),((Input!$N$172+Input!$N$138)*$N$7)/A30taxstdlife))</f>
        <v>0</v>
      </c>
      <c r="V866" s="161">
        <f>IF(A30taxstdlife="n/a","n/a",IF(V$3&gt;(A30taxstdlife+$E866),((Input!$N$172+Input!$N$138)*$N$7)-SUM($N866:U866),((Input!$N$172+Input!$N$138)*$N$7)/A30taxstdlife))</f>
        <v>0</v>
      </c>
      <c r="W866" s="161">
        <f>IF(A30taxstdlife="n/a","n/a",IF(W$3&gt;(A30taxstdlife+$E866),((Input!$N$172+Input!$N$138)*$N$7)-SUM($N866:V866),((Input!$N$172+Input!$N$138)*$N$7)/A30taxstdlife))</f>
        <v>0</v>
      </c>
      <c r="X866" s="161">
        <f>IF(A30taxstdlife="n/a","n/a",IF(X$3&gt;(A30taxstdlife+$E866),((Input!$N$172+Input!$N$138)*$N$7)-SUM($N866:W866),((Input!$N$172+Input!$N$138)*$N$7)/A30taxstdlife))</f>
        <v>0</v>
      </c>
      <c r="Y866" s="161">
        <f>IF(A30taxstdlife="n/a","n/a",IF(Y$3&gt;(A30taxstdlife+$E866),((Input!$N$172+Input!$N$138)*$N$7)-SUM($N866:X866),((Input!$N$172+Input!$N$138)*$N$7)/A30taxstdlife))</f>
        <v>0</v>
      </c>
      <c r="Z866" s="161">
        <f>IF(A30taxstdlife="n/a","n/a",IF(Z$3&gt;(A30taxstdlife+$E866),((Input!$N$172+Input!$N$138)*$N$7)-SUM($N866:Y866),((Input!$N$172+Input!$N$138)*$N$7)/A30taxstdlife))</f>
        <v>0</v>
      </c>
      <c r="AA866" s="161">
        <f>IF(A30taxstdlife="n/a","n/a",IF(AA$3&gt;(A30taxstdlife+$E866),((Input!$N$172+Input!$N$138)*$N$7)-SUM($N866:Z866),((Input!$N$172+Input!$N$138)*$N$7)/A30taxstdlife))</f>
        <v>0</v>
      </c>
      <c r="AB866" s="161">
        <f>IF(A30taxstdlife="n/a","n/a",IF(AB$3&gt;(A30taxstdlife+$E866),((Input!$N$172+Input!$N$138)*$N$7)-SUM($N866:AA866),((Input!$N$172+Input!$N$138)*$N$7)/A30taxstdlife))</f>
        <v>0</v>
      </c>
      <c r="AC866" s="161">
        <f>IF(A30taxstdlife="n/a","n/a",IF(AC$3&gt;(A30taxstdlife+$E866),((Input!$N$172+Input!$N$138)*$N$7)-SUM($N866:AB866),((Input!$N$172+Input!$N$138)*$N$7)/A30taxstdlife))</f>
        <v>0</v>
      </c>
      <c r="AD866" s="161">
        <f>IF(A30taxstdlife="n/a","n/a",IF(AD$3&gt;(A30taxstdlife+$E866),((Input!$N$172+Input!$N$138)*$N$7)-SUM($N866:AC866),((Input!$N$172+Input!$N$138)*$N$7)/A30taxstdlife))</f>
        <v>0</v>
      </c>
      <c r="AE866" s="161">
        <f>IF(A30taxstdlife="n/a","n/a",IF(AE$3&gt;(A30taxstdlife+$E866),((Input!$N$172+Input!$N$138)*$N$7)-SUM($N866:AD866),((Input!$N$172+Input!$N$138)*$N$7)/A30taxstdlife))</f>
        <v>0</v>
      </c>
      <c r="AF866" s="161">
        <f>IF(A30taxstdlife="n/a","n/a",IF(AF$3&gt;(A30taxstdlife+$E866),((Input!$N$172+Input!$N$138)*$N$7)-SUM($N866:AE866),((Input!$N$172+Input!$N$138)*$N$7)/A30taxstdlife))</f>
        <v>0</v>
      </c>
      <c r="AG866" s="161">
        <f>IF(A30taxstdlife="n/a","n/a",IF(AG$3&gt;(A30taxstdlife+$E866),((Input!$N$172+Input!$N$138)*$N$7)-SUM($N866:AF866),((Input!$N$172+Input!$N$138)*$N$7)/A30taxstdlife))</f>
        <v>0</v>
      </c>
      <c r="AH866" s="161">
        <f>IF(A30taxstdlife="n/a","n/a",IF(AH$3&gt;(A30taxstdlife+$E866),((Input!$N$172+Input!$N$138)*$N$7)-SUM($N866:AG866),((Input!$N$172+Input!$N$138)*$N$7)/A30taxstdlife))</f>
        <v>0</v>
      </c>
      <c r="AI866" s="161">
        <f>IF(A30taxstdlife="n/a","n/a",IF(AI$3&gt;(A30taxstdlife+$E866),((Input!$N$172+Input!$N$138)*$N$7)-SUM($N866:AH866),((Input!$N$172+Input!$N$138)*$N$7)/A30taxstdlife))</f>
        <v>0</v>
      </c>
      <c r="AJ866" s="161">
        <f>IF(A30taxstdlife="n/a","n/a",IF(AJ$3&gt;(A30taxstdlife+$E866),((Input!$N$172+Input!$N$138)*$N$7)-SUM($N866:AI866),((Input!$N$172+Input!$N$138)*$N$7)/A30taxstdlife))</f>
        <v>0</v>
      </c>
      <c r="AK866" s="161">
        <f>IF(A30taxstdlife="n/a","n/a",IF(AK$3&gt;(A30taxstdlife+$E866),((Input!$N$172+Input!$N$138)*$N$7)-SUM($N866:AJ866),((Input!$N$172+Input!$N$138)*$N$7)/A30taxstdlife))</f>
        <v>0</v>
      </c>
      <c r="AL866" s="161">
        <f>IF(A30taxstdlife="n/a","n/a",IF(AL$3&gt;(A30taxstdlife+$E866),((Input!$N$172+Input!$N$138)*$N$7)-SUM($N866:AK866),((Input!$N$172+Input!$N$138)*$N$7)/A30taxstdlife))</f>
        <v>0</v>
      </c>
      <c r="AM866" s="161">
        <f>IF(A30taxstdlife="n/a","n/a",IF(AM$3&gt;(A30taxstdlife+$E866),((Input!$N$172+Input!$N$138)*$N$7)-SUM($N866:AL866),((Input!$N$172+Input!$N$138)*$N$7)/A30taxstdlife))</f>
        <v>0</v>
      </c>
      <c r="AN866" s="161">
        <f>IF(A30taxstdlife="n/a","n/a",IF(AN$3&gt;(A30taxstdlife+$E866),((Input!$N$172+Input!$N$138)*$N$7)-SUM($N866:AM866),((Input!$N$172+Input!$N$138)*$N$7)/A30taxstdlife))</f>
        <v>0</v>
      </c>
      <c r="AO866" s="161">
        <f>IF(A30taxstdlife="n/a","n/a",IF(AO$3&gt;(A30taxstdlife+$E866),((Input!$N$172+Input!$N$138)*$N$7)-SUM($N866:AN866),((Input!$N$172+Input!$N$138)*$N$7)/A30taxstdlife))</f>
        <v>0</v>
      </c>
      <c r="AP866" s="161">
        <f>IF(A30taxstdlife="n/a","n/a",IF(AP$3&gt;(A30taxstdlife+$E866),((Input!$N$172+Input!$N$138)*$N$7)-SUM($N866:AO866),((Input!$N$172+Input!$N$138)*$N$7)/A30taxstdlife))</f>
        <v>0</v>
      </c>
      <c r="AQ866" s="161">
        <f>IF(A30taxstdlife="n/a","n/a",IF(AQ$3&gt;(A30taxstdlife+$E866),((Input!$N$172+Input!$N$138)*$N$7)-SUM($N866:AP866),((Input!$N$172+Input!$N$138)*$N$7)/A30taxstdlife))</f>
        <v>0</v>
      </c>
      <c r="AR866" s="161">
        <f>IF(A30taxstdlife="n/a","n/a",IF(AR$3&gt;(A30taxstdlife+$E866),((Input!$N$172+Input!$N$138)*$N$7)-SUM($N866:AQ866),((Input!$N$172+Input!$N$138)*$N$7)/A30taxstdlife))</f>
        <v>0</v>
      </c>
      <c r="AS866" s="161">
        <f>IF(A30taxstdlife="n/a","n/a",IF(AS$3&gt;(A30taxstdlife+$E866),((Input!$N$172+Input!$N$138)*$N$7)-SUM($N866:AR866),((Input!$N$172+Input!$N$138)*$N$7)/A30taxstdlife))</f>
        <v>0</v>
      </c>
      <c r="AT866" s="161">
        <f>IF(A30taxstdlife="n/a","n/a",IF(AT$3&gt;(A30taxstdlife+$E866),((Input!$N$172+Input!$N$138)*$N$7)-SUM($N866:AS866),((Input!$N$172+Input!$N$138)*$N$7)/A30taxstdlife))</f>
        <v>0</v>
      </c>
      <c r="AU866" s="161">
        <f>IF(A30taxstdlife="n/a","n/a",IF(AU$3&gt;(A30taxstdlife+$E866),((Input!$N$172+Input!$N$138)*$N$7)-SUM($N866:AT866),((Input!$N$172+Input!$N$138)*$N$7)/A30taxstdlife))</f>
        <v>0</v>
      </c>
      <c r="AV866" s="161">
        <f>IF(A30taxstdlife="n/a","n/a",IF(AV$3&gt;(A30taxstdlife+$E866),((Input!$N$172+Input!$N$138)*$N$7)-SUM($N866:AU866),((Input!$N$172+Input!$N$138)*$N$7)/A30taxstdlife))</f>
        <v>0</v>
      </c>
      <c r="AW866" s="161">
        <f>IF(A30taxstdlife="n/a","n/a",IF(AW$3&gt;(A30taxstdlife+$E866),((Input!$N$172+Input!$N$138)*$N$7)-SUM($N866:AV866),((Input!$N$172+Input!$N$138)*$N$7)/A30taxstdlife))</f>
        <v>0</v>
      </c>
      <c r="AX866" s="161">
        <f>IF(A30taxstdlife="n/a","n/a",IF(AX$3&gt;(A30taxstdlife+$E866),((Input!$N$172+Input!$N$138)*$N$7)-SUM($N866:AW866),((Input!$N$172+Input!$N$138)*$N$7)/A30taxstdlife))</f>
        <v>0</v>
      </c>
      <c r="AY866" s="161">
        <f>IF(A30taxstdlife="n/a","n/a",IF(AY$3&gt;(A30taxstdlife+$E866),((Input!$N$172+Input!$N$138)*$N$7)-SUM($N866:AX866),((Input!$N$172+Input!$N$138)*$N$7)/A30taxstdlife))</f>
        <v>0</v>
      </c>
      <c r="AZ866" s="161">
        <f>IF(A30taxstdlife="n/a","n/a",IF(AZ$3&gt;(A30taxstdlife+$E866),((Input!$N$172+Input!$N$138)*$N$7)-SUM($N866:AY866),((Input!$N$172+Input!$N$138)*$N$7)/A30taxstdlife))</f>
        <v>0</v>
      </c>
      <c r="BA866" s="161">
        <f>IF(A30taxstdlife="n/a","n/a",IF(BA$3&gt;(A30taxstdlife+$E866),((Input!$N$172+Input!$N$138)*$N$7)-SUM($N866:AZ866),((Input!$N$172+Input!$N$138)*$N$7)/A30taxstdlife))</f>
        <v>0</v>
      </c>
      <c r="BB866" s="161">
        <f>IF(A30taxstdlife="n/a","n/a",IF(BB$3&gt;(A30taxstdlife+$E866),((Input!$N$172+Input!$N$138)*$N$7)-SUM($N866:BA866),((Input!$N$172+Input!$N$138)*$N$7)/A30taxstdlife))</f>
        <v>0</v>
      </c>
      <c r="BC866" s="161">
        <f>IF(A30taxstdlife="n/a","n/a",IF(BC$3&gt;(A30taxstdlife+$E866),((Input!$N$172+Input!$N$138)*$N$7)-SUM($N866:BB866),((Input!$N$172+Input!$N$138)*$N$7)/A30taxstdlife))</f>
        <v>0</v>
      </c>
      <c r="BD866" s="161">
        <f>IF(A30taxstdlife="n/a","n/a",IF(BD$3&gt;(A30taxstdlife+$E866),((Input!$N$172+Input!$N$138)*$N$7)-SUM($N866:BC866),((Input!$N$172+Input!$N$138)*$N$7)/A30taxstdlife))</f>
        <v>0</v>
      </c>
      <c r="BE866" s="161">
        <f>IF(A30taxstdlife="n/a","n/a",IF(BE$3&gt;(A30taxstdlife+$E866),((Input!$N$172+Input!$N$138)*$N$7)-SUM($N866:BD866),((Input!$N$172+Input!$N$138)*$N$7)/A30taxstdlife))</f>
        <v>0</v>
      </c>
      <c r="BF866" s="161">
        <f>IF(A30taxstdlife="n/a","n/a",IF(BF$3&gt;(A30taxstdlife+$E866),((Input!$N$172+Input!$N$138)*$N$7)-SUM($N866:BE866),((Input!$N$172+Input!$N$138)*$N$7)/A30taxstdlife))</f>
        <v>0</v>
      </c>
      <c r="BG866" s="161">
        <f>IF(A30taxstdlife="n/a","n/a",IF(BG$3&gt;(A30taxstdlife+$E866),((Input!$N$172+Input!$N$138)*$N$7)-SUM($N866:BF866),((Input!$N$172+Input!$N$138)*$N$7)/A30taxstdlife))</f>
        <v>0</v>
      </c>
      <c r="BH866" s="161">
        <f>IF(A30taxstdlife="n/a","n/a",IF(BH$3&gt;(A30taxstdlife+$E866),((Input!$N$172+Input!$N$138)*$N$7)-SUM($N866:BG866),((Input!$N$172+Input!$N$138)*$N$7)/A30taxstdlife))</f>
        <v>0</v>
      </c>
      <c r="BI866" s="161">
        <f>IF(A30taxstdlife="n/a","n/a",IF(BI$3&gt;(A30taxstdlife+$E866),((Input!$N$172+Input!$N$138)*$N$7)-SUM($N866:BH866),((Input!$N$172+Input!$N$138)*$N$7)/A30taxstdlife))</f>
        <v>0</v>
      </c>
      <c r="BJ866" s="19"/>
      <c r="BK866" s="19"/>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s="5" customFormat="1" hidden="1" outlineLevel="2" x14ac:dyDescent="0.2">
      <c r="A867" s="19"/>
      <c r="B867" s="19"/>
      <c r="C867" s="35"/>
      <c r="D867" s="469"/>
      <c r="E867" s="281">
        <v>9</v>
      </c>
      <c r="F867" s="37"/>
      <c r="G867" s="305"/>
      <c r="H867" s="307"/>
      <c r="I867" s="307"/>
      <c r="J867" s="307"/>
      <c r="K867" s="307"/>
      <c r="L867" s="307"/>
      <c r="M867" s="307"/>
      <c r="N867" s="307"/>
      <c r="O867" s="306"/>
      <c r="P867" s="161">
        <f>IF(A30taxstdlife="n/a","n/a",IF(P$3&gt;(A30taxstdlife+$E867),((Input!$O$172+Input!$O$138)*$O$7)-SUM($O867:O867),((Input!$O$172+Input!$O$138)*$O$7)/A30taxstdlife))</f>
        <v>0</v>
      </c>
      <c r="Q867" s="161">
        <f>IF(A30taxstdlife="n/a","n/a",IF(Q$3&gt;(A30taxstdlife+$E867),((Input!$O$172+Input!$O$138)*$O$7)-SUM($O867:P867),((Input!$O$172+Input!$O$138)*$O$7)/A30taxstdlife))</f>
        <v>0</v>
      </c>
      <c r="R867" s="161">
        <f>IF(A30taxstdlife="n/a","n/a",IF(R$3&gt;(A30taxstdlife+$E867),((Input!$O$172+Input!$O$138)*$O$7)-SUM($O867:Q867),((Input!$O$172+Input!$O$138)*$O$7)/A30taxstdlife))</f>
        <v>0</v>
      </c>
      <c r="S867" s="161">
        <f>IF(A30taxstdlife="n/a","n/a",IF(S$3&gt;(A30taxstdlife+$E867),((Input!$O$172+Input!$O$138)*$O$7)-SUM($O867:R867),((Input!$O$172+Input!$O$138)*$O$7)/A30taxstdlife))</f>
        <v>0</v>
      </c>
      <c r="T867" s="161">
        <f>IF(A30taxstdlife="n/a","n/a",IF(T$3&gt;(A30taxstdlife+$E867),((Input!$O$172+Input!$O$138)*$O$7)-SUM($O867:S867),((Input!$O$172+Input!$O$138)*$O$7)/A30taxstdlife))</f>
        <v>0</v>
      </c>
      <c r="U867" s="161">
        <f>IF(A30taxstdlife="n/a","n/a",IF(U$3&gt;(A30taxstdlife+$E867),((Input!$O$172+Input!$O$138)*$O$7)-SUM($O867:T867),((Input!$O$172+Input!$O$138)*$O$7)/A30taxstdlife))</f>
        <v>0</v>
      </c>
      <c r="V867" s="161">
        <f>IF(A30taxstdlife="n/a","n/a",IF(V$3&gt;(A30taxstdlife+$E867),((Input!$O$172+Input!$O$138)*$O$7)-SUM($O867:U867),((Input!$O$172+Input!$O$138)*$O$7)/A30taxstdlife))</f>
        <v>0</v>
      </c>
      <c r="W867" s="161">
        <f>IF(A30taxstdlife="n/a","n/a",IF(W$3&gt;(A30taxstdlife+$E867),((Input!$O$172+Input!$O$138)*$O$7)-SUM($O867:V867),((Input!$O$172+Input!$O$138)*$O$7)/A30taxstdlife))</f>
        <v>0</v>
      </c>
      <c r="X867" s="161">
        <f>IF(A30taxstdlife="n/a","n/a",IF(X$3&gt;(A30taxstdlife+$E867),((Input!$O$172+Input!$O$138)*$O$7)-SUM($O867:W867),((Input!$O$172+Input!$O$138)*$O$7)/A30taxstdlife))</f>
        <v>0</v>
      </c>
      <c r="Y867" s="161">
        <f>IF(A30taxstdlife="n/a","n/a",IF(Y$3&gt;(A30taxstdlife+$E867),((Input!$O$172+Input!$O$138)*$O$7)-SUM($O867:X867),((Input!$O$172+Input!$O$138)*$O$7)/A30taxstdlife))</f>
        <v>0</v>
      </c>
      <c r="Z867" s="161">
        <f>IF(A30taxstdlife="n/a","n/a",IF(Z$3&gt;(A30taxstdlife+$E867),((Input!$O$172+Input!$O$138)*$O$7)-SUM($O867:Y867),((Input!$O$172+Input!$O$138)*$O$7)/A30taxstdlife))</f>
        <v>0</v>
      </c>
      <c r="AA867" s="161">
        <f>IF(A30taxstdlife="n/a","n/a",IF(AA$3&gt;(A30taxstdlife+$E867),((Input!$O$172+Input!$O$138)*$O$7)-SUM($O867:Z867),((Input!$O$172+Input!$O$138)*$O$7)/A30taxstdlife))</f>
        <v>0</v>
      </c>
      <c r="AB867" s="161">
        <f>IF(A30taxstdlife="n/a","n/a",IF(AB$3&gt;(A30taxstdlife+$E867),((Input!$O$172+Input!$O$138)*$O$7)-SUM($O867:AA867),((Input!$O$172+Input!$O$138)*$O$7)/A30taxstdlife))</f>
        <v>0</v>
      </c>
      <c r="AC867" s="161">
        <f>IF(A30taxstdlife="n/a","n/a",IF(AC$3&gt;(A30taxstdlife+$E867),((Input!$O$172+Input!$O$138)*$O$7)-SUM($O867:AB867),((Input!$O$172+Input!$O$138)*$O$7)/A30taxstdlife))</f>
        <v>0</v>
      </c>
      <c r="AD867" s="161">
        <f>IF(A30taxstdlife="n/a","n/a",IF(AD$3&gt;(A30taxstdlife+$E867),((Input!$O$172+Input!$O$138)*$O$7)-SUM($O867:AC867),((Input!$O$172+Input!$O$138)*$O$7)/A30taxstdlife))</f>
        <v>0</v>
      </c>
      <c r="AE867" s="161">
        <f>IF(A30taxstdlife="n/a","n/a",IF(AE$3&gt;(A30taxstdlife+$E867),((Input!$O$172+Input!$O$138)*$O$7)-SUM($O867:AD867),((Input!$O$172+Input!$O$138)*$O$7)/A30taxstdlife))</f>
        <v>0</v>
      </c>
      <c r="AF867" s="161">
        <f>IF(A30taxstdlife="n/a","n/a",IF(AF$3&gt;(A30taxstdlife+$E867),((Input!$O$172+Input!$O$138)*$O$7)-SUM($O867:AE867),((Input!$O$172+Input!$O$138)*$O$7)/A30taxstdlife))</f>
        <v>0</v>
      </c>
      <c r="AG867" s="161">
        <f>IF(A30taxstdlife="n/a","n/a",IF(AG$3&gt;(A30taxstdlife+$E867),((Input!$O$172+Input!$O$138)*$O$7)-SUM($O867:AF867),((Input!$O$172+Input!$O$138)*$O$7)/A30taxstdlife))</f>
        <v>0</v>
      </c>
      <c r="AH867" s="161">
        <f>IF(A30taxstdlife="n/a","n/a",IF(AH$3&gt;(A30taxstdlife+$E867),((Input!$O$172+Input!$O$138)*$O$7)-SUM($O867:AG867),((Input!$O$172+Input!$O$138)*$O$7)/A30taxstdlife))</f>
        <v>0</v>
      </c>
      <c r="AI867" s="161">
        <f>IF(A30taxstdlife="n/a","n/a",IF(AI$3&gt;(A30taxstdlife+$E867),((Input!$O$172+Input!$O$138)*$O$7)-SUM($O867:AH867),((Input!$O$172+Input!$O$138)*$O$7)/A30taxstdlife))</f>
        <v>0</v>
      </c>
      <c r="AJ867" s="161">
        <f>IF(A30taxstdlife="n/a","n/a",IF(AJ$3&gt;(A30taxstdlife+$E867),((Input!$O$172+Input!$O$138)*$O$7)-SUM($O867:AI867),((Input!$O$172+Input!$O$138)*$O$7)/A30taxstdlife))</f>
        <v>0</v>
      </c>
      <c r="AK867" s="161">
        <f>IF(A30taxstdlife="n/a","n/a",IF(AK$3&gt;(A30taxstdlife+$E867),((Input!$O$172+Input!$O$138)*$O$7)-SUM($O867:AJ867),((Input!$O$172+Input!$O$138)*$O$7)/A30taxstdlife))</f>
        <v>0</v>
      </c>
      <c r="AL867" s="161">
        <f>IF(A30taxstdlife="n/a","n/a",IF(AL$3&gt;(A30taxstdlife+$E867),((Input!$O$172+Input!$O$138)*$O$7)-SUM($O867:AK867),((Input!$O$172+Input!$O$138)*$O$7)/A30taxstdlife))</f>
        <v>0</v>
      </c>
      <c r="AM867" s="161">
        <f>IF(A30taxstdlife="n/a","n/a",IF(AM$3&gt;(A30taxstdlife+$E867),((Input!$O$172+Input!$O$138)*$O$7)-SUM($O867:AL867),((Input!$O$172+Input!$O$138)*$O$7)/A30taxstdlife))</f>
        <v>0</v>
      </c>
      <c r="AN867" s="161">
        <f>IF(A30taxstdlife="n/a","n/a",IF(AN$3&gt;(A30taxstdlife+$E867),((Input!$O$172+Input!$O$138)*$O$7)-SUM($O867:AM867),((Input!$O$172+Input!$O$138)*$O$7)/A30taxstdlife))</f>
        <v>0</v>
      </c>
      <c r="AO867" s="161">
        <f>IF(A30taxstdlife="n/a","n/a",IF(AO$3&gt;(A30taxstdlife+$E867),((Input!$O$172+Input!$O$138)*$O$7)-SUM($O867:AN867),((Input!$O$172+Input!$O$138)*$O$7)/A30taxstdlife))</f>
        <v>0</v>
      </c>
      <c r="AP867" s="161">
        <f>IF(A30taxstdlife="n/a","n/a",IF(AP$3&gt;(A30taxstdlife+$E867),((Input!$O$172+Input!$O$138)*$O$7)-SUM($O867:AO867),((Input!$O$172+Input!$O$138)*$O$7)/A30taxstdlife))</f>
        <v>0</v>
      </c>
      <c r="AQ867" s="161">
        <f>IF(A30taxstdlife="n/a","n/a",IF(AQ$3&gt;(A30taxstdlife+$E867),((Input!$O$172+Input!$O$138)*$O$7)-SUM($O867:AP867),((Input!$O$172+Input!$O$138)*$O$7)/A30taxstdlife))</f>
        <v>0</v>
      </c>
      <c r="AR867" s="161">
        <f>IF(A30taxstdlife="n/a","n/a",IF(AR$3&gt;(A30taxstdlife+$E867),((Input!$O$172+Input!$O$138)*$O$7)-SUM($O867:AQ867),((Input!$O$172+Input!$O$138)*$O$7)/A30taxstdlife))</f>
        <v>0</v>
      </c>
      <c r="AS867" s="161">
        <f>IF(A30taxstdlife="n/a","n/a",IF(AS$3&gt;(A30taxstdlife+$E867),((Input!$O$172+Input!$O$138)*$O$7)-SUM($O867:AR867),((Input!$O$172+Input!$O$138)*$O$7)/A30taxstdlife))</f>
        <v>0</v>
      </c>
      <c r="AT867" s="161">
        <f>IF(A30taxstdlife="n/a","n/a",IF(AT$3&gt;(A30taxstdlife+$E867),((Input!$O$172+Input!$O$138)*$O$7)-SUM($O867:AS867),((Input!$O$172+Input!$O$138)*$O$7)/A30taxstdlife))</f>
        <v>0</v>
      </c>
      <c r="AU867" s="161">
        <f>IF(A30taxstdlife="n/a","n/a",IF(AU$3&gt;(A30taxstdlife+$E867),((Input!$O$172+Input!$O$138)*$O$7)-SUM($O867:AT867),((Input!$O$172+Input!$O$138)*$O$7)/A30taxstdlife))</f>
        <v>0</v>
      </c>
      <c r="AV867" s="161">
        <f>IF(A30taxstdlife="n/a","n/a",IF(AV$3&gt;(A30taxstdlife+$E867),((Input!$O$172+Input!$O$138)*$O$7)-SUM($O867:AU867),((Input!$O$172+Input!$O$138)*$O$7)/A30taxstdlife))</f>
        <v>0</v>
      </c>
      <c r="AW867" s="161">
        <f>IF(A30taxstdlife="n/a","n/a",IF(AW$3&gt;(A30taxstdlife+$E867),((Input!$O$172+Input!$O$138)*$O$7)-SUM($O867:AV867),((Input!$O$172+Input!$O$138)*$O$7)/A30taxstdlife))</f>
        <v>0</v>
      </c>
      <c r="AX867" s="161">
        <f>IF(A30taxstdlife="n/a","n/a",IF(AX$3&gt;(A30taxstdlife+$E867),((Input!$O$172+Input!$O$138)*$O$7)-SUM($O867:AW867),((Input!$O$172+Input!$O$138)*$O$7)/A30taxstdlife))</f>
        <v>0</v>
      </c>
      <c r="AY867" s="161">
        <f>IF(A30taxstdlife="n/a","n/a",IF(AY$3&gt;(A30taxstdlife+$E867),((Input!$O$172+Input!$O$138)*$O$7)-SUM($O867:AX867),((Input!$O$172+Input!$O$138)*$O$7)/A30taxstdlife))</f>
        <v>0</v>
      </c>
      <c r="AZ867" s="161">
        <f>IF(A30taxstdlife="n/a","n/a",IF(AZ$3&gt;(A30taxstdlife+$E867),((Input!$O$172+Input!$O$138)*$O$7)-SUM($O867:AY867),((Input!$O$172+Input!$O$138)*$O$7)/A30taxstdlife))</f>
        <v>0</v>
      </c>
      <c r="BA867" s="161">
        <f>IF(A30taxstdlife="n/a","n/a",IF(BA$3&gt;(A30taxstdlife+$E867),((Input!$O$172+Input!$O$138)*$O$7)-SUM($O867:AZ867),((Input!$O$172+Input!$O$138)*$O$7)/A30taxstdlife))</f>
        <v>0</v>
      </c>
      <c r="BB867" s="161">
        <f>IF(A30taxstdlife="n/a","n/a",IF(BB$3&gt;(A30taxstdlife+$E867),((Input!$O$172+Input!$O$138)*$O$7)-SUM($O867:BA867),((Input!$O$172+Input!$O$138)*$O$7)/A30taxstdlife))</f>
        <v>0</v>
      </c>
      <c r="BC867" s="161">
        <f>IF(A30taxstdlife="n/a","n/a",IF(BC$3&gt;(A30taxstdlife+$E867),((Input!$O$172+Input!$O$138)*$O$7)-SUM($O867:BB867),((Input!$O$172+Input!$O$138)*$O$7)/A30taxstdlife))</f>
        <v>0</v>
      </c>
      <c r="BD867" s="161">
        <f>IF(A30taxstdlife="n/a","n/a",IF(BD$3&gt;(A30taxstdlife+$E867),((Input!$O$172+Input!$O$138)*$O$7)-SUM($O867:BC867),((Input!$O$172+Input!$O$138)*$O$7)/A30taxstdlife))</f>
        <v>0</v>
      </c>
      <c r="BE867" s="161">
        <f>IF(A30taxstdlife="n/a","n/a",IF(BE$3&gt;(A30taxstdlife+$E867),((Input!$O$172+Input!$O$138)*$O$7)-SUM($O867:BD867),((Input!$O$172+Input!$O$138)*$O$7)/A30taxstdlife))</f>
        <v>0</v>
      </c>
      <c r="BF867" s="161">
        <f>IF(A30taxstdlife="n/a","n/a",IF(BF$3&gt;(A30taxstdlife+$E867),((Input!$O$172+Input!$O$138)*$O$7)-SUM($O867:BE867),((Input!$O$172+Input!$O$138)*$O$7)/A30taxstdlife))</f>
        <v>0</v>
      </c>
      <c r="BG867" s="161">
        <f>IF(A30taxstdlife="n/a","n/a",IF(BG$3&gt;(A30taxstdlife+$E867),((Input!$O$172+Input!$O$138)*$O$7)-SUM($O867:BF867),((Input!$O$172+Input!$O$138)*$O$7)/A30taxstdlife))</f>
        <v>0</v>
      </c>
      <c r="BH867" s="161">
        <f>IF(A30taxstdlife="n/a","n/a",IF(BH$3&gt;(A30taxstdlife+$E867),((Input!$O$172+Input!$O$138)*$O$7)-SUM($O867:BG867),((Input!$O$172+Input!$O$138)*$O$7)/A30taxstdlife))</f>
        <v>0</v>
      </c>
      <c r="BI867" s="161">
        <f>IF(A30taxstdlife="n/a","n/a",IF(BI$3&gt;(A30taxstdlife+$E867),((Input!$O$172+Input!$O$138)*$O$7)-SUM($O867:BH867),((Input!$O$172+Input!$O$138)*$O$7)/A30taxstdlife))</f>
        <v>0</v>
      </c>
      <c r="BJ867" s="19"/>
      <c r="BK867" s="19"/>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s="5" customFormat="1" hidden="1" outlineLevel="2" x14ac:dyDescent="0.2">
      <c r="A868" s="19"/>
      <c r="B868" s="19"/>
      <c r="C868" s="35"/>
      <c r="D868" s="469"/>
      <c r="E868" s="282">
        <v>10</v>
      </c>
      <c r="F868" s="37"/>
      <c r="G868" s="305"/>
      <c r="H868" s="307"/>
      <c r="I868" s="307"/>
      <c r="J868" s="307"/>
      <c r="K868" s="307"/>
      <c r="L868" s="307"/>
      <c r="M868" s="307"/>
      <c r="N868" s="307"/>
      <c r="O868" s="307"/>
      <c r="P868" s="306"/>
      <c r="Q868" s="161">
        <f>IF(A30taxstdlife="n/a","n/a",IF(Q$3&gt;(A30taxstdlife+$E868),((Input!$P$172+Input!$P$138)*$P$7)-SUM($P868:P868),((Input!$P$172+Input!$P$138)*$P$7)/A30taxstdlife))</f>
        <v>0</v>
      </c>
      <c r="R868" s="161">
        <f>IF(A30taxstdlife="n/a","n/a",IF(R$3&gt;(A30taxstdlife+$E868),((Input!$P$172+Input!$P$138)*$P$7)-SUM($P868:Q868),((Input!$P$172+Input!$P$138)*$P$7)/A30taxstdlife))</f>
        <v>0</v>
      </c>
      <c r="S868" s="161">
        <f>IF(A30taxstdlife="n/a","n/a",IF(S$3&gt;(A30taxstdlife+$E868),((Input!$P$172+Input!$P$138)*$P$7)-SUM($P868:R868),((Input!$P$172+Input!$P$138)*$P$7)/A30taxstdlife))</f>
        <v>0</v>
      </c>
      <c r="T868" s="161">
        <f>IF(A30taxstdlife="n/a","n/a",IF(T$3&gt;(A30taxstdlife+$E868),((Input!$P$172+Input!$P$138)*$P$7)-SUM($P868:S868),((Input!$P$172+Input!$P$138)*$P$7)/A30taxstdlife))</f>
        <v>0</v>
      </c>
      <c r="U868" s="161">
        <f>IF(A30taxstdlife="n/a","n/a",IF(U$3&gt;(A30taxstdlife+$E868),((Input!$P$172+Input!$P$138)*$P$7)-SUM($P868:T868),((Input!$P$172+Input!$P$138)*$P$7)/A30taxstdlife))</f>
        <v>0</v>
      </c>
      <c r="V868" s="161">
        <f>IF(A30taxstdlife="n/a","n/a",IF(V$3&gt;(A30taxstdlife+$E868),((Input!$P$172+Input!$P$138)*$P$7)-SUM($P868:U868),((Input!$P$172+Input!$P$138)*$P$7)/A30taxstdlife))</f>
        <v>0</v>
      </c>
      <c r="W868" s="161">
        <f>IF(A30taxstdlife="n/a","n/a",IF(W$3&gt;(A30taxstdlife+$E868),((Input!$P$172+Input!$P$138)*$P$7)-SUM($P868:V868),((Input!$P$172+Input!$P$138)*$P$7)/A30taxstdlife))</f>
        <v>0</v>
      </c>
      <c r="X868" s="161">
        <f>IF(A30taxstdlife="n/a","n/a",IF(X$3&gt;(A30taxstdlife+$E868),((Input!$P$172+Input!$P$138)*$P$7)-SUM($P868:W868),((Input!$P$172+Input!$P$138)*$P$7)/A30taxstdlife))</f>
        <v>0</v>
      </c>
      <c r="Y868" s="161">
        <f>IF(A30taxstdlife="n/a","n/a",IF(Y$3&gt;(A30taxstdlife+$E868),((Input!$P$172+Input!$P$138)*$P$7)-SUM($P868:X868),((Input!$P$172+Input!$P$138)*$P$7)/A30taxstdlife))</f>
        <v>0</v>
      </c>
      <c r="Z868" s="161">
        <f>IF(A30taxstdlife="n/a","n/a",IF(Z$3&gt;(A30taxstdlife+$E868),((Input!$P$172+Input!$P$138)*$P$7)-SUM($P868:Y868),((Input!$P$172+Input!$P$138)*$P$7)/A30taxstdlife))</f>
        <v>0</v>
      </c>
      <c r="AA868" s="161">
        <f>IF(A30taxstdlife="n/a","n/a",IF(AA$3&gt;(A30taxstdlife+$E868),((Input!$P$172+Input!$P$138)*$P$7)-SUM($P868:Z868),((Input!$P$172+Input!$P$138)*$P$7)/A30taxstdlife))</f>
        <v>0</v>
      </c>
      <c r="AB868" s="161">
        <f>IF(A30taxstdlife="n/a","n/a",IF(AB$3&gt;(A30taxstdlife+$E868),((Input!$P$172+Input!$P$138)*$P$7)-SUM($P868:AA868),((Input!$P$172+Input!$P$138)*$P$7)/A30taxstdlife))</f>
        <v>0</v>
      </c>
      <c r="AC868" s="161">
        <f>IF(A30taxstdlife="n/a","n/a",IF(AC$3&gt;(A30taxstdlife+$E868),((Input!$P$172+Input!$P$138)*$P$7)-SUM($P868:AB868),((Input!$P$172+Input!$P$138)*$P$7)/A30taxstdlife))</f>
        <v>0</v>
      </c>
      <c r="AD868" s="161">
        <f>IF(A30taxstdlife="n/a","n/a",IF(AD$3&gt;(A30taxstdlife+$E868),((Input!$P$172+Input!$P$138)*$P$7)-SUM($P868:AC868),((Input!$P$172+Input!$P$138)*$P$7)/A30taxstdlife))</f>
        <v>0</v>
      </c>
      <c r="AE868" s="161">
        <f>IF(A30taxstdlife="n/a","n/a",IF(AE$3&gt;(A30taxstdlife+$E868),((Input!$P$172+Input!$P$138)*$P$7)-SUM($P868:AD868),((Input!$P$172+Input!$P$138)*$P$7)/A30taxstdlife))</f>
        <v>0</v>
      </c>
      <c r="AF868" s="161">
        <f>IF(A30taxstdlife="n/a","n/a",IF(AF$3&gt;(A30taxstdlife+$E868),((Input!$P$172+Input!$P$138)*$P$7)-SUM($P868:AE868),((Input!$P$172+Input!$P$138)*$P$7)/A30taxstdlife))</f>
        <v>0</v>
      </c>
      <c r="AG868" s="161">
        <f>IF(A30taxstdlife="n/a","n/a",IF(AG$3&gt;(A30taxstdlife+$E868),((Input!$P$172+Input!$P$138)*$P$7)-SUM($P868:AF868),((Input!$P$172+Input!$P$138)*$P$7)/A30taxstdlife))</f>
        <v>0</v>
      </c>
      <c r="AH868" s="161">
        <f>IF(A30taxstdlife="n/a","n/a",IF(AH$3&gt;(A30taxstdlife+$E868),((Input!$P$172+Input!$P$138)*$P$7)-SUM($P868:AG868),((Input!$P$172+Input!$P$138)*$P$7)/A30taxstdlife))</f>
        <v>0</v>
      </c>
      <c r="AI868" s="161">
        <f>IF(A30taxstdlife="n/a","n/a",IF(AI$3&gt;(A30taxstdlife+$E868),((Input!$P$172+Input!$P$138)*$P$7)-SUM($P868:AH868),((Input!$P$172+Input!$P$138)*$P$7)/A30taxstdlife))</f>
        <v>0</v>
      </c>
      <c r="AJ868" s="161">
        <f>IF(A30taxstdlife="n/a","n/a",IF(AJ$3&gt;(A30taxstdlife+$E868),((Input!$P$172+Input!$P$138)*$P$7)-SUM($P868:AI868),((Input!$P$172+Input!$P$138)*$P$7)/A30taxstdlife))</f>
        <v>0</v>
      </c>
      <c r="AK868" s="161">
        <f>IF(A30taxstdlife="n/a","n/a",IF(AK$3&gt;(A30taxstdlife+$E868),((Input!$P$172+Input!$P$138)*$P$7)-SUM($P868:AJ868),((Input!$P$172+Input!$P$138)*$P$7)/A30taxstdlife))</f>
        <v>0</v>
      </c>
      <c r="AL868" s="161">
        <f>IF(A30taxstdlife="n/a","n/a",IF(AL$3&gt;(A30taxstdlife+$E868),((Input!$P$172+Input!$P$138)*$P$7)-SUM($P868:AK868),((Input!$P$172+Input!$P$138)*$P$7)/A30taxstdlife))</f>
        <v>0</v>
      </c>
      <c r="AM868" s="161">
        <f>IF(A30taxstdlife="n/a","n/a",IF(AM$3&gt;(A30taxstdlife+$E868),((Input!$P$172+Input!$P$138)*$P$7)-SUM($P868:AL868),((Input!$P$172+Input!$P$138)*$P$7)/A30taxstdlife))</f>
        <v>0</v>
      </c>
      <c r="AN868" s="161">
        <f>IF(A30taxstdlife="n/a","n/a",IF(AN$3&gt;(A30taxstdlife+$E868),((Input!$P$172+Input!$P$138)*$P$7)-SUM($P868:AM868),((Input!$P$172+Input!$P$138)*$P$7)/A30taxstdlife))</f>
        <v>0</v>
      </c>
      <c r="AO868" s="161">
        <f>IF(A30taxstdlife="n/a","n/a",IF(AO$3&gt;(A30taxstdlife+$E868),((Input!$P$172+Input!$P$138)*$P$7)-SUM($P868:AN868),((Input!$P$172+Input!$P$138)*$P$7)/A30taxstdlife))</f>
        <v>0</v>
      </c>
      <c r="AP868" s="161">
        <f>IF(A30taxstdlife="n/a","n/a",IF(AP$3&gt;(A30taxstdlife+$E868),((Input!$P$172+Input!$P$138)*$P$7)-SUM($P868:AO868),((Input!$P$172+Input!$P$138)*$P$7)/A30taxstdlife))</f>
        <v>0</v>
      </c>
      <c r="AQ868" s="161">
        <f>IF(A30taxstdlife="n/a","n/a",IF(AQ$3&gt;(A30taxstdlife+$E868),((Input!$P$172+Input!$P$138)*$P$7)-SUM($P868:AP868),((Input!$P$172+Input!$P$138)*$P$7)/A30taxstdlife))</f>
        <v>0</v>
      </c>
      <c r="AR868" s="161">
        <f>IF(A30taxstdlife="n/a","n/a",IF(AR$3&gt;(A30taxstdlife+$E868),((Input!$P$172+Input!$P$138)*$P$7)-SUM($P868:AQ868),((Input!$P$172+Input!$P$138)*$P$7)/A30taxstdlife))</f>
        <v>0</v>
      </c>
      <c r="AS868" s="161">
        <f>IF(A30taxstdlife="n/a","n/a",IF(AS$3&gt;(A30taxstdlife+$E868),((Input!$P$172+Input!$P$138)*$P$7)-SUM($P868:AR868),((Input!$P$172+Input!$P$138)*$P$7)/A30taxstdlife))</f>
        <v>0</v>
      </c>
      <c r="AT868" s="161">
        <f>IF(A30taxstdlife="n/a","n/a",IF(AT$3&gt;(A30taxstdlife+$E868),((Input!$P$172+Input!$P$138)*$P$7)-SUM($P868:AS868),((Input!$P$172+Input!$P$138)*$P$7)/A30taxstdlife))</f>
        <v>0</v>
      </c>
      <c r="AU868" s="161">
        <f>IF(A30taxstdlife="n/a","n/a",IF(AU$3&gt;(A30taxstdlife+$E868),((Input!$P$172+Input!$P$138)*$P$7)-SUM($P868:AT868),((Input!$P$172+Input!$P$138)*$P$7)/A30taxstdlife))</f>
        <v>0</v>
      </c>
      <c r="AV868" s="161">
        <f>IF(A30taxstdlife="n/a","n/a",IF(AV$3&gt;(A30taxstdlife+$E868),((Input!$P$172+Input!$P$138)*$P$7)-SUM($P868:AU868),((Input!$P$172+Input!$P$138)*$P$7)/A30taxstdlife))</f>
        <v>0</v>
      </c>
      <c r="AW868" s="161">
        <f>IF(A30taxstdlife="n/a","n/a",IF(AW$3&gt;(A30taxstdlife+$E868),((Input!$P$172+Input!$P$138)*$P$7)-SUM($P868:AV868),((Input!$P$172+Input!$P$138)*$P$7)/A30taxstdlife))</f>
        <v>0</v>
      </c>
      <c r="AX868" s="161">
        <f>IF(A30taxstdlife="n/a","n/a",IF(AX$3&gt;(A30taxstdlife+$E868),((Input!$P$172+Input!$P$138)*$P$7)-SUM($P868:AW868),((Input!$P$172+Input!$P$138)*$P$7)/A30taxstdlife))</f>
        <v>0</v>
      </c>
      <c r="AY868" s="161">
        <f>IF(A30taxstdlife="n/a","n/a",IF(AY$3&gt;(A30taxstdlife+$E868),((Input!$P$172+Input!$P$138)*$P$7)-SUM($P868:AX868),((Input!$P$172+Input!$P$138)*$P$7)/A30taxstdlife))</f>
        <v>0</v>
      </c>
      <c r="AZ868" s="161">
        <f>IF(A30taxstdlife="n/a","n/a",IF(AZ$3&gt;(A30taxstdlife+$E868),((Input!$P$172+Input!$P$138)*$P$7)-SUM($P868:AY868),((Input!$P$172+Input!$P$138)*$P$7)/A30taxstdlife))</f>
        <v>0</v>
      </c>
      <c r="BA868" s="161">
        <f>IF(A30taxstdlife="n/a","n/a",IF(BA$3&gt;(A30taxstdlife+$E868),((Input!$P$172+Input!$P$138)*$P$7)-SUM($P868:AZ868),((Input!$P$172+Input!$P$138)*$P$7)/A30taxstdlife))</f>
        <v>0</v>
      </c>
      <c r="BB868" s="161">
        <f>IF(A30taxstdlife="n/a","n/a",IF(BB$3&gt;(A30taxstdlife+$E868),((Input!$P$172+Input!$P$138)*$P$7)-SUM($P868:BA868),((Input!$P$172+Input!$P$138)*$P$7)/A30taxstdlife))</f>
        <v>0</v>
      </c>
      <c r="BC868" s="161">
        <f>IF(A30taxstdlife="n/a","n/a",IF(BC$3&gt;(A30taxstdlife+$E868),((Input!$P$172+Input!$P$138)*$P$7)-SUM($P868:BB868),((Input!$P$172+Input!$P$138)*$P$7)/A30taxstdlife))</f>
        <v>0</v>
      </c>
      <c r="BD868" s="161">
        <f>IF(A30taxstdlife="n/a","n/a",IF(BD$3&gt;(A30taxstdlife+$E868),((Input!$P$172+Input!$P$138)*$P$7)-SUM($P868:BC868),((Input!$P$172+Input!$P$138)*$P$7)/A30taxstdlife))</f>
        <v>0</v>
      </c>
      <c r="BE868" s="161">
        <f>IF(A30taxstdlife="n/a","n/a",IF(BE$3&gt;(A30taxstdlife+$E868),((Input!$P$172+Input!$P$138)*$P$7)-SUM($P868:BD868),((Input!$P$172+Input!$P$138)*$P$7)/A30taxstdlife))</f>
        <v>0</v>
      </c>
      <c r="BF868" s="161">
        <f>IF(A30taxstdlife="n/a","n/a",IF(BF$3&gt;(A30taxstdlife+$E868),((Input!$P$172+Input!$P$138)*$P$7)-SUM($P868:BE868),((Input!$P$172+Input!$P$138)*$P$7)/A30taxstdlife))</f>
        <v>0</v>
      </c>
      <c r="BG868" s="161">
        <f>IF(A30taxstdlife="n/a","n/a",IF(BG$3&gt;(A30taxstdlife+$E868),((Input!$P$172+Input!$P$138)*$P$7)-SUM($P868:BF868),((Input!$P$172+Input!$P$138)*$P$7)/A30taxstdlife))</f>
        <v>0</v>
      </c>
      <c r="BH868" s="161">
        <f>IF(A30taxstdlife="n/a","n/a",IF(BH$3&gt;(A30taxstdlife+$E868),((Input!$P$172+Input!$P$138)*$P$7)-SUM($P868:BG868),((Input!$P$172+Input!$P$138)*$P$7)/A30taxstdlife))</f>
        <v>0</v>
      </c>
      <c r="BI868" s="161">
        <f>IF(A30taxstdlife="n/a","n/a",IF(BI$3&gt;(A30taxstdlife+$E868),((Input!$P$172+Input!$P$138)*$P$7)-SUM($P868:BH868),((Input!$P$172+Input!$P$138)*$P$7)/A30taxstdlife))</f>
        <v>0</v>
      </c>
      <c r="BJ868" s="19"/>
      <c r="BK868" s="19"/>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s="5" customFormat="1" hidden="1" outlineLevel="1" x14ac:dyDescent="0.2">
      <c r="A869" s="19"/>
      <c r="B869" s="19"/>
      <c r="C869" s="35">
        <f>Asset30</f>
        <v>0</v>
      </c>
      <c r="D869" s="19"/>
      <c r="E869" s="19"/>
      <c r="F869" s="32"/>
      <c r="G869" s="156">
        <f t="shared" ref="G869:AL869" si="164">SUM(G857:G868)</f>
        <v>0</v>
      </c>
      <c r="H869" s="156">
        <f t="shared" si="164"/>
        <v>0</v>
      </c>
      <c r="I869" s="156">
        <f t="shared" si="164"/>
        <v>0</v>
      </c>
      <c r="J869" s="156">
        <f t="shared" si="164"/>
        <v>0</v>
      </c>
      <c r="K869" s="156">
        <f t="shared" si="164"/>
        <v>0</v>
      </c>
      <c r="L869" s="156">
        <f t="shared" si="164"/>
        <v>0</v>
      </c>
      <c r="M869" s="156">
        <f t="shared" si="164"/>
        <v>0</v>
      </c>
      <c r="N869" s="156">
        <f t="shared" si="164"/>
        <v>0</v>
      </c>
      <c r="O869" s="156">
        <f t="shared" si="164"/>
        <v>0</v>
      </c>
      <c r="P869" s="156">
        <f t="shared" si="164"/>
        <v>0</v>
      </c>
      <c r="Q869" s="156">
        <f t="shared" si="164"/>
        <v>0</v>
      </c>
      <c r="R869" s="156">
        <f t="shared" si="164"/>
        <v>0</v>
      </c>
      <c r="S869" s="156">
        <f t="shared" si="164"/>
        <v>0</v>
      </c>
      <c r="T869" s="156">
        <f t="shared" si="164"/>
        <v>0</v>
      </c>
      <c r="U869" s="156">
        <f t="shared" si="164"/>
        <v>0</v>
      </c>
      <c r="V869" s="156">
        <f t="shared" si="164"/>
        <v>0</v>
      </c>
      <c r="W869" s="156">
        <f t="shared" si="164"/>
        <v>0</v>
      </c>
      <c r="X869" s="156">
        <f t="shared" si="164"/>
        <v>0</v>
      </c>
      <c r="Y869" s="156">
        <f t="shared" si="164"/>
        <v>0</v>
      </c>
      <c r="Z869" s="156">
        <f t="shared" si="164"/>
        <v>0</v>
      </c>
      <c r="AA869" s="156">
        <f t="shared" si="164"/>
        <v>0</v>
      </c>
      <c r="AB869" s="156">
        <f t="shared" si="164"/>
        <v>0</v>
      </c>
      <c r="AC869" s="156">
        <f t="shared" si="164"/>
        <v>0</v>
      </c>
      <c r="AD869" s="156">
        <f t="shared" si="164"/>
        <v>0</v>
      </c>
      <c r="AE869" s="156">
        <f t="shared" si="164"/>
        <v>0</v>
      </c>
      <c r="AF869" s="156">
        <f t="shared" si="164"/>
        <v>0</v>
      </c>
      <c r="AG869" s="156">
        <f t="shared" si="164"/>
        <v>0</v>
      </c>
      <c r="AH869" s="156">
        <f t="shared" si="164"/>
        <v>0</v>
      </c>
      <c r="AI869" s="156">
        <f t="shared" si="164"/>
        <v>0</v>
      </c>
      <c r="AJ869" s="156">
        <f t="shared" si="164"/>
        <v>0</v>
      </c>
      <c r="AK869" s="156">
        <f t="shared" si="164"/>
        <v>0</v>
      </c>
      <c r="AL869" s="156">
        <f t="shared" si="164"/>
        <v>0</v>
      </c>
      <c r="AM869" s="156">
        <f t="shared" ref="AM869:BI869" si="165">SUM(AM857:AM868)</f>
        <v>0</v>
      </c>
      <c r="AN869" s="156">
        <f t="shared" si="165"/>
        <v>0</v>
      </c>
      <c r="AO869" s="156">
        <f t="shared" si="165"/>
        <v>0</v>
      </c>
      <c r="AP869" s="156">
        <f t="shared" si="165"/>
        <v>0</v>
      </c>
      <c r="AQ869" s="156">
        <f t="shared" si="165"/>
        <v>0</v>
      </c>
      <c r="AR869" s="156">
        <f t="shared" si="165"/>
        <v>0</v>
      </c>
      <c r="AS869" s="156">
        <f t="shared" si="165"/>
        <v>0</v>
      </c>
      <c r="AT869" s="156">
        <f t="shared" si="165"/>
        <v>0</v>
      </c>
      <c r="AU869" s="156">
        <f t="shared" si="165"/>
        <v>0</v>
      </c>
      <c r="AV869" s="156">
        <f t="shared" si="165"/>
        <v>0</v>
      </c>
      <c r="AW869" s="156">
        <f t="shared" si="165"/>
        <v>0</v>
      </c>
      <c r="AX869" s="156">
        <f t="shared" si="165"/>
        <v>0</v>
      </c>
      <c r="AY869" s="156">
        <f t="shared" si="165"/>
        <v>0</v>
      </c>
      <c r="AZ869" s="156">
        <f t="shared" si="165"/>
        <v>0</v>
      </c>
      <c r="BA869" s="156">
        <f t="shared" si="165"/>
        <v>0</v>
      </c>
      <c r="BB869" s="156">
        <f t="shared" si="165"/>
        <v>0</v>
      </c>
      <c r="BC869" s="156">
        <f t="shared" si="165"/>
        <v>0</v>
      </c>
      <c r="BD869" s="156">
        <f t="shared" si="165"/>
        <v>0</v>
      </c>
      <c r="BE869" s="156">
        <f t="shared" si="165"/>
        <v>0</v>
      </c>
      <c r="BF869" s="156">
        <f t="shared" si="165"/>
        <v>0</v>
      </c>
      <c r="BG869" s="156">
        <f t="shared" si="165"/>
        <v>0</v>
      </c>
      <c r="BH869" s="156">
        <f t="shared" si="165"/>
        <v>0</v>
      </c>
      <c r="BI869" s="156">
        <f t="shared" si="165"/>
        <v>0</v>
      </c>
      <c r="BJ869" s="19"/>
      <c r="BK869" s="1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collapsed="1" x14ac:dyDescent="0.2">
      <c r="A870" s="19"/>
      <c r="B870" s="19" t="s">
        <v>17</v>
      </c>
      <c r="C870" s="19"/>
      <c r="D870" s="19"/>
      <c r="E870" s="19"/>
      <c r="F870" s="159">
        <f>Input!N37</f>
        <v>242.81617481042298</v>
      </c>
      <c r="G870" s="159">
        <f>F870-G479+(Input!G173+Input!G139)*G7</f>
        <v>232.06590923558099</v>
      </c>
      <c r="H870" s="159">
        <f>G870-H479+(Input!H173+Input!H139)*H7</f>
        <v>219.66538416886556</v>
      </c>
      <c r="I870" s="159">
        <f>H870-I479+(Input!I173+Input!I139)*I7</f>
        <v>215.45023387261483</v>
      </c>
      <c r="J870" s="159">
        <f>I870-J479+(Input!J173+Input!J139)*J7</f>
        <v>215.43171248980869</v>
      </c>
      <c r="K870" s="159">
        <f>J870-K479+(Input!K173+Input!K139)*K7</f>
        <v>214.57031752140875</v>
      </c>
      <c r="L870" s="159">
        <f>K870-L479+(Input!L173+Input!L139)*L7</f>
        <v>193.26515736887458</v>
      </c>
      <c r="M870" s="159">
        <f>L870-M479+(Input!M173+Input!M139)*M7</f>
        <v>172.32176513594558</v>
      </c>
      <c r="N870" s="159">
        <f>M870-N479+(Input!N173+Input!N139)*N7</f>
        <v>152.09930373637357</v>
      </c>
      <c r="O870" s="159">
        <f>N870-O479+(Input!O173+Input!O139)*O7</f>
        <v>132.28784909608899</v>
      </c>
      <c r="P870" s="159">
        <f>O870-P479+(Input!P173+Input!P139)*P7</f>
        <v>112.87121172149592</v>
      </c>
      <c r="Q870" s="159">
        <f>P870-Q479+(Input!Q173+Input!Q139)*Q7</f>
        <v>93.454574346902859</v>
      </c>
      <c r="R870" s="159">
        <f>Q870-R479+(Input!R173+Input!R139)*R7</f>
        <v>74.041110300506347</v>
      </c>
      <c r="S870" s="159">
        <f>R870-S479+(Input!S173+Input!S139)*S7</f>
        <v>55.731362265085131</v>
      </c>
      <c r="T870" s="159">
        <f>S870-T479+(Input!T173+Input!T139)*T7</f>
        <v>44.040961014119603</v>
      </c>
      <c r="U870" s="159">
        <f>T870-U479+(Input!U173+Input!U139)*U7</f>
        <v>36.252351812346539</v>
      </c>
      <c r="V870" s="159">
        <f>U870-V479+(Input!V173+Input!V139)*V7</f>
        <v>32.51269074188437</v>
      </c>
      <c r="W870" s="159">
        <f>V870-W479+(Input!W173+Input!W139)*W7</f>
        <v>29.066114304098654</v>
      </c>
      <c r="X870" s="159">
        <f>W870-X479+(Input!X173+Input!X139)*X7</f>
        <v>25.861469211663703</v>
      </c>
      <c r="Y870" s="159">
        <f>X870-Y479+(Input!Y173+Input!Y139)*Y7</f>
        <v>23.029461925250565</v>
      </c>
      <c r="Z870" s="159">
        <f>Y870-Z479+(Input!Z173+Input!Z139)*Z7</f>
        <v>20.622342123132142</v>
      </c>
      <c r="AA870" s="159">
        <f>Z870-AA479+(Input!AA173+Input!AA139)*AA7</f>
        <v>18.560718057711277</v>
      </c>
      <c r="AB870" s="159">
        <f>AA870-AB479+(Input!AB173+Input!AB139)*AB7</f>
        <v>16.50217352251704</v>
      </c>
      <c r="AC870" s="159">
        <f>AB870-AC479+(Input!AC173+Input!AC139)*AC7</f>
        <v>14.445420701300641</v>
      </c>
      <c r="AD870" s="159">
        <f>AC870-AD479+(Input!AD173+Input!AD139)*AD7</f>
        <v>12.390786917982361</v>
      </c>
      <c r="AE870" s="159">
        <f>AD870-AE479+(Input!AE173+Input!AE139)*AE7</f>
        <v>10.339093117712611</v>
      </c>
      <c r="AF870" s="159">
        <f>AE870-AF479+(Input!AF173+Input!AF139)*AF7</f>
        <v>8.2906612374659936</v>
      </c>
      <c r="AG870" s="159">
        <f>AF870-AG479+(Input!AG173+Input!AG139)*AG7</f>
        <v>6.4361892309273498</v>
      </c>
      <c r="AH870" s="159">
        <f>AG870-AH479+(Input!AH173+Input!AH139)*AH7</f>
        <v>4.8177132925325949</v>
      </c>
      <c r="AI870" s="159">
        <f>AH870-AI479+(Input!AI173+Input!AI139)*AI7</f>
        <v>3.573597323539357</v>
      </c>
      <c r="AJ870" s="159">
        <f>AI870-AJ479+(Input!AJ173+Input!AJ139)*AJ7</f>
        <v>2.7602966878691673</v>
      </c>
      <c r="AK870" s="159">
        <f>AJ870-AK479+(Input!AK173+Input!AK139)*AK7</f>
        <v>2.4749019132026309</v>
      </c>
      <c r="AL870" s="159">
        <f>AK870-AL479+(Input!AL173+Input!AL139)*AL7</f>
        <v>2.1895071385361033</v>
      </c>
      <c r="AM870" s="159">
        <f>AL870-AM479+(Input!AM173+Input!AM139)*AM7</f>
        <v>1.9041123638695758</v>
      </c>
      <c r="AN870" s="159">
        <f>AM870-AN479+(Input!AN173+Input!AN139)*AN7</f>
        <v>1.7116601987698865</v>
      </c>
      <c r="AO870" s="159">
        <f>AN870-AO479+(Input!AO173+Input!AO139)*AO7</f>
        <v>1.5746613629263608</v>
      </c>
      <c r="AP870" s="159">
        <f>AO870-AP479+(Input!AP173+Input!AP139)*AP7</f>
        <v>1.4376625270828352</v>
      </c>
      <c r="AQ870" s="159">
        <f>AP870-AQ479+(Input!AQ173+Input!AQ139)*AQ7</f>
        <v>1.3006636912393095</v>
      </c>
      <c r="AR870" s="159">
        <f>AQ870-AR479+(Input!AR173+Input!AR139)*AR7</f>
        <v>1.1636648553957838</v>
      </c>
      <c r="AS870" s="159">
        <f>AR870-AS479+(Input!AS173+Input!AS139)*AS7</f>
        <v>1.0266660195522581</v>
      </c>
      <c r="AT870" s="159">
        <f>AS870-AT479+(Input!AT173+Input!AT139)*AT7</f>
        <v>0.88966718370873232</v>
      </c>
      <c r="AU870" s="159">
        <f>AT870-AU479+(Input!AU173+Input!AU139)*AU7</f>
        <v>0.75266834786520653</v>
      </c>
      <c r="AV870" s="159">
        <f>AU870-AV479+(Input!AV173+Input!AV139)*AV7</f>
        <v>0.64558839597514406</v>
      </c>
      <c r="AW870" s="159">
        <f>AV870-AW479+(Input!AW173+Input!AW139)*AW7</f>
        <v>0.58033506921840128</v>
      </c>
      <c r="AX870" s="159">
        <f>AW870-AX479+(Input!AX173+Input!AX139)*AX7</f>
        <v>0.55370187087178713</v>
      </c>
      <c r="AY870" s="159">
        <f>AX870-AY479+(Input!AY173+Input!AY139)*AY7</f>
        <v>0.55175494124912761</v>
      </c>
      <c r="AZ870" s="159">
        <f>AY870-AZ479+(Input!AZ173+Input!AZ139)*AZ7</f>
        <v>0.55175494124912761</v>
      </c>
      <c r="BA870" s="159">
        <f>AZ870-BA479+(Input!BA173+Input!BA139)*BA7</f>
        <v>0.55175494124912761</v>
      </c>
      <c r="BB870" s="159">
        <f>BA870-BB479+(Input!BB173+Input!BB139)*BB7</f>
        <v>0.55175494124912761</v>
      </c>
      <c r="BC870" s="159">
        <f>BB870-BC479+(Input!BC173+Input!BC139)*BC7</f>
        <v>0.55175494124912761</v>
      </c>
      <c r="BD870" s="159">
        <f>BC870-BD479+(Input!BD173+Input!BD139)*BD7</f>
        <v>0.55175494124912761</v>
      </c>
      <c r="BE870" s="159">
        <f>BD870-BE479+(Input!BE173+Input!BE139)*BE7</f>
        <v>0.55175494124912761</v>
      </c>
      <c r="BF870" s="159">
        <f>BE870-BF479+(Input!BF173+Input!BF139)*BF7</f>
        <v>0.55175494124912761</v>
      </c>
      <c r="BG870" s="159">
        <f>BF870-BG479+(Input!BG173+Input!BG139)*BG7</f>
        <v>0.55175494124912761</v>
      </c>
      <c r="BH870" s="159">
        <f>BG870-BH479+(Input!BH173+Input!BH139)*BH7</f>
        <v>0.55175494124912761</v>
      </c>
      <c r="BI870" s="159">
        <f>BH870-BI479+(Input!BI173+Input!BI139)*BI7</f>
        <v>0.55175494124912761</v>
      </c>
      <c r="BJ870" s="19"/>
      <c r="BK870" s="19"/>
    </row>
    <row r="871" spans="1:256" ht="12"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c r="BJ871" s="19"/>
      <c r="BK871" s="19"/>
    </row>
    <row r="872" spans="1:256" ht="12"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c r="BJ872" s="19"/>
      <c r="BK872" s="19"/>
    </row>
    <row r="873" spans="1:256" ht="12"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19"/>
    </row>
    <row r="874" spans="1:256" ht="12"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c r="BJ874" s="19"/>
      <c r="BK874" s="19"/>
    </row>
    <row r="875" spans="1:256" ht="12"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c r="BJ875" s="19"/>
      <c r="BK875" s="19"/>
    </row>
    <row r="876" spans="1:256" ht="12" customHeight="1" x14ac:dyDescent="0.2">
      <c r="A876" s="19"/>
      <c r="B876" s="19"/>
      <c r="C876" s="19"/>
      <c r="D876" s="19"/>
      <c r="E876" s="19"/>
      <c r="F876" s="19"/>
      <c r="G876" s="47"/>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c r="BJ876" s="19"/>
      <c r="BK876" s="19"/>
    </row>
    <row r="877" spans="1:256" ht="12" customHeight="1" x14ac:dyDescent="0.2">
      <c r="A877" s="19"/>
      <c r="B877" s="19"/>
      <c r="C877" s="19"/>
      <c r="D877" s="19"/>
      <c r="E877" s="19"/>
      <c r="F877" s="19"/>
      <c r="G877" s="47"/>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c r="BJ877" s="19"/>
      <c r="BK877" s="19"/>
    </row>
    <row r="878" spans="1:256" ht="12"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row>
    <row r="879" spans="1:256" ht="12"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c r="BJ879" s="19"/>
      <c r="BK879" s="19"/>
    </row>
    <row r="880" spans="1:256" ht="12"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c r="BJ880" s="19"/>
      <c r="BK880" s="19"/>
    </row>
    <row r="881" spans="1:63" ht="12"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c r="BJ881" s="19"/>
      <c r="BK881" s="19"/>
    </row>
    <row r="882" spans="1:63" ht="12"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c r="BJ882" s="19"/>
      <c r="BK882" s="19"/>
    </row>
    <row r="883" spans="1:63" ht="12"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c r="BJ883" s="19"/>
      <c r="BK883" s="19"/>
    </row>
    <row r="884" spans="1:63" ht="12"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c r="BJ884" s="19"/>
      <c r="BK884" s="19"/>
    </row>
    <row r="885" spans="1:63" ht="12"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c r="BJ885" s="19"/>
      <c r="BK885" s="19"/>
    </row>
    <row r="886" spans="1:63" ht="12"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row>
    <row r="887" spans="1:63" ht="12"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c r="BJ887" s="19"/>
      <c r="BK887" s="19"/>
    </row>
    <row r="888" spans="1:63" ht="12"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c r="BA888" s="19"/>
      <c r="BB888" s="19"/>
      <c r="BC888" s="19"/>
      <c r="BD888" s="19"/>
      <c r="BE888" s="19"/>
      <c r="BF888" s="19"/>
      <c r="BG888" s="19"/>
      <c r="BH888" s="19"/>
      <c r="BI888" s="19"/>
      <c r="BJ888" s="19"/>
      <c r="BK888" s="19"/>
    </row>
    <row r="889" spans="1:63" ht="12"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c r="BA889" s="19"/>
      <c r="BB889" s="19"/>
      <c r="BC889" s="19"/>
      <c r="BD889" s="19"/>
      <c r="BE889" s="19"/>
      <c r="BF889" s="19"/>
      <c r="BG889" s="19"/>
      <c r="BH889" s="19"/>
      <c r="BI889" s="19"/>
      <c r="BJ889" s="19"/>
      <c r="BK889" s="19"/>
    </row>
    <row r="890" spans="1:63" ht="12"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c r="BA890" s="19"/>
      <c r="BB890" s="19"/>
      <c r="BC890" s="19"/>
      <c r="BD890" s="19"/>
      <c r="BE890" s="19"/>
      <c r="BF890" s="19"/>
      <c r="BG890" s="19"/>
      <c r="BH890" s="19"/>
      <c r="BI890" s="19"/>
      <c r="BJ890" s="19"/>
      <c r="BK890" s="19"/>
    </row>
    <row r="891" spans="1:63" ht="12"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c r="BG891" s="19"/>
      <c r="BH891" s="19"/>
      <c r="BI891" s="19"/>
      <c r="BJ891" s="19"/>
      <c r="BK891" s="19"/>
    </row>
    <row r="892" spans="1:63" ht="12"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c r="BD892" s="19"/>
      <c r="BE892" s="19"/>
      <c r="BF892" s="19"/>
      <c r="BG892" s="19"/>
      <c r="BH892" s="19"/>
      <c r="BI892" s="19"/>
      <c r="BJ892" s="19"/>
      <c r="BK892" s="19"/>
    </row>
    <row r="893" spans="1:63" ht="12"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c r="BJ893" s="19"/>
      <c r="BK893" s="19"/>
    </row>
    <row r="894" spans="1:63" ht="12"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row>
    <row r="895" spans="1:63" ht="12"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c r="BA895" s="19"/>
      <c r="BB895" s="19"/>
      <c r="BC895" s="19"/>
      <c r="BD895" s="19"/>
      <c r="BE895" s="19"/>
      <c r="BF895" s="19"/>
      <c r="BG895" s="19"/>
      <c r="BH895" s="19"/>
      <c r="BI895" s="19"/>
      <c r="BJ895" s="19"/>
      <c r="BK895" s="19"/>
    </row>
    <row r="896" spans="1:63" ht="12"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c r="BG896" s="19"/>
      <c r="BH896" s="19"/>
      <c r="BI896" s="19"/>
      <c r="BJ896" s="19"/>
      <c r="BK896" s="19"/>
    </row>
    <row r="897" spans="1:63" ht="12"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c r="BA897" s="19"/>
      <c r="BB897" s="19"/>
      <c r="BC897" s="19"/>
      <c r="BD897" s="19"/>
      <c r="BE897" s="19"/>
      <c r="BF897" s="19"/>
      <c r="BG897" s="19"/>
      <c r="BH897" s="19"/>
      <c r="BI897" s="19"/>
      <c r="BJ897" s="19"/>
      <c r="BK897" s="19"/>
    </row>
    <row r="898" spans="1:63" ht="12"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c r="BA898" s="19"/>
      <c r="BB898" s="19"/>
      <c r="BC898" s="19"/>
      <c r="BD898" s="19"/>
      <c r="BE898" s="19"/>
      <c r="BF898" s="19"/>
      <c r="BG898" s="19"/>
      <c r="BH898" s="19"/>
      <c r="BI898" s="19"/>
      <c r="BJ898" s="19"/>
      <c r="BK898" s="19"/>
    </row>
    <row r="899" spans="1:63"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c r="BA899" s="19"/>
      <c r="BB899" s="19"/>
      <c r="BC899" s="19"/>
      <c r="BD899" s="19"/>
      <c r="BE899" s="19"/>
      <c r="BF899" s="19"/>
      <c r="BG899" s="19"/>
      <c r="BH899" s="19"/>
      <c r="BI899" s="19"/>
      <c r="BJ899" s="19"/>
      <c r="BK899" s="19"/>
    </row>
    <row r="900" spans="1:63"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c r="BA900" s="19"/>
      <c r="BB900" s="19"/>
      <c r="BC900" s="19"/>
      <c r="BD900" s="19"/>
      <c r="BE900" s="19"/>
      <c r="BF900" s="19"/>
      <c r="BG900" s="19"/>
      <c r="BH900" s="19"/>
      <c r="BI900" s="19"/>
      <c r="BJ900" s="19"/>
      <c r="BK900" s="19"/>
    </row>
    <row r="901" spans="1:63"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c r="BA901" s="19"/>
      <c r="BB901" s="19"/>
      <c r="BC901" s="19"/>
      <c r="BD901" s="19"/>
      <c r="BE901" s="19"/>
      <c r="BF901" s="19"/>
      <c r="BG901" s="19"/>
      <c r="BH901" s="19"/>
      <c r="BI901" s="19"/>
      <c r="BJ901" s="19"/>
      <c r="BK901" s="19"/>
    </row>
    <row r="902" spans="1:63"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row>
    <row r="903" spans="1:63"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c r="BA903" s="19"/>
      <c r="BB903" s="19"/>
      <c r="BC903" s="19"/>
      <c r="BD903" s="19"/>
      <c r="BE903" s="19"/>
      <c r="BF903" s="19"/>
      <c r="BG903" s="19"/>
      <c r="BH903" s="19"/>
      <c r="BI903" s="19"/>
      <c r="BJ903" s="19"/>
      <c r="BK903" s="19"/>
    </row>
    <row r="904" spans="1:63"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c r="BA904" s="19"/>
      <c r="BB904" s="19"/>
      <c r="BC904" s="19"/>
      <c r="BD904" s="19"/>
      <c r="BE904" s="19"/>
      <c r="BF904" s="19"/>
      <c r="BG904" s="19"/>
      <c r="BH904" s="19"/>
      <c r="BI904" s="19"/>
      <c r="BJ904" s="19"/>
      <c r="BK904" s="19"/>
    </row>
    <row r="905" spans="1:63"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c r="BA905" s="19"/>
      <c r="BB905" s="19"/>
      <c r="BC905" s="19"/>
      <c r="BD905" s="19"/>
      <c r="BE905" s="19"/>
      <c r="BF905" s="19"/>
      <c r="BG905" s="19"/>
      <c r="BH905" s="19"/>
      <c r="BI905" s="19"/>
      <c r="BJ905" s="19"/>
      <c r="BK905" s="19"/>
    </row>
    <row r="906" spans="1:63"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c r="BA906" s="19"/>
      <c r="BB906" s="19"/>
      <c r="BC906" s="19"/>
      <c r="BD906" s="19"/>
      <c r="BE906" s="19"/>
      <c r="BF906" s="19"/>
      <c r="BG906" s="19"/>
      <c r="BH906" s="19"/>
      <c r="BI906" s="19"/>
      <c r="BJ906" s="19"/>
      <c r="BK906" s="19"/>
    </row>
    <row r="907" spans="1:63"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c r="BA907" s="19"/>
      <c r="BB907" s="19"/>
      <c r="BC907" s="19"/>
      <c r="BD907" s="19"/>
      <c r="BE907" s="19"/>
      <c r="BF907" s="19"/>
      <c r="BG907" s="19"/>
      <c r="BH907" s="19"/>
      <c r="BI907" s="19"/>
      <c r="BJ907" s="19"/>
      <c r="BK907" s="19"/>
    </row>
    <row r="908" spans="1:63"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c r="BA908" s="19"/>
      <c r="BB908" s="19"/>
      <c r="BC908" s="19"/>
      <c r="BD908" s="19"/>
      <c r="BE908" s="19"/>
      <c r="BF908" s="19"/>
      <c r="BG908" s="19"/>
      <c r="BH908" s="19"/>
      <c r="BI908" s="19"/>
      <c r="BJ908" s="19"/>
      <c r="BK908" s="19"/>
    </row>
    <row r="909" spans="1:63"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c r="BJ909" s="19"/>
      <c r="BK909" s="19"/>
    </row>
    <row r="910" spans="1:63"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row>
    <row r="911" spans="1:63"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row>
  </sheetData>
  <mergeCells count="60">
    <mergeCell ref="D832:D842"/>
    <mergeCell ref="D845:D855"/>
    <mergeCell ref="D806:D816"/>
    <mergeCell ref="D858:D868"/>
    <mergeCell ref="D767:D777"/>
    <mergeCell ref="D780:D790"/>
    <mergeCell ref="D793:D803"/>
    <mergeCell ref="D819:D829"/>
    <mergeCell ref="D728:D738"/>
    <mergeCell ref="D754:D764"/>
    <mergeCell ref="D311:D321"/>
    <mergeCell ref="D324:D334"/>
    <mergeCell ref="D585:D595"/>
    <mergeCell ref="D546:D556"/>
    <mergeCell ref="D559:D569"/>
    <mergeCell ref="D572:D582"/>
    <mergeCell ref="D689:D699"/>
    <mergeCell ref="D598:D608"/>
    <mergeCell ref="D389:D399"/>
    <mergeCell ref="D402:D412"/>
    <mergeCell ref="D415:D425"/>
    <mergeCell ref="D428:D438"/>
    <mergeCell ref="D441:D451"/>
    <mergeCell ref="D454:D464"/>
    <mergeCell ref="D285:D295"/>
    <mergeCell ref="D520:D530"/>
    <mergeCell ref="D363:D373"/>
    <mergeCell ref="D376:D386"/>
    <mergeCell ref="D207:D217"/>
    <mergeCell ref="D220:D230"/>
    <mergeCell ref="D233:D243"/>
    <mergeCell ref="D246:D256"/>
    <mergeCell ref="D259:D269"/>
    <mergeCell ref="D129:D139"/>
    <mergeCell ref="D142:D152"/>
    <mergeCell ref="D155:D165"/>
    <mergeCell ref="D168:D178"/>
    <mergeCell ref="D181:D191"/>
    <mergeCell ref="D194:D204"/>
    <mergeCell ref="D741:D751"/>
    <mergeCell ref="D77:D87"/>
    <mergeCell ref="D90:D100"/>
    <mergeCell ref="D507:D517"/>
    <mergeCell ref="D103:D113"/>
    <mergeCell ref="D481:D491"/>
    <mergeCell ref="D494:D504"/>
    <mergeCell ref="D116:D126"/>
    <mergeCell ref="D272:D282"/>
    <mergeCell ref="D298:D308"/>
    <mergeCell ref="D337:D347"/>
    <mergeCell ref="D350:D360"/>
    <mergeCell ref="D702:D712"/>
    <mergeCell ref="D715:D725"/>
    <mergeCell ref="D663:D673"/>
    <mergeCell ref="D676:D686"/>
    <mergeCell ref="D533:D543"/>
    <mergeCell ref="D624:D634"/>
    <mergeCell ref="D637:D647"/>
    <mergeCell ref="D650:D660"/>
    <mergeCell ref="D611:D621"/>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BM152"/>
  <sheetViews>
    <sheetView workbookViewId="0">
      <pane ySplit="5" topLeftCell="A6" activePane="bottomLeft" state="frozen"/>
      <selection activeCell="M53" sqref="M53"/>
      <selection pane="bottomLeft" activeCell="G22" sqref="G22"/>
    </sheetView>
  </sheetViews>
  <sheetFormatPr defaultRowHeight="12.75" x14ac:dyDescent="0.2"/>
  <cols>
    <col min="1" max="1" width="3.140625" style="9" customWidth="1"/>
    <col min="2" max="2" width="21.7109375" style="9" customWidth="1"/>
    <col min="3" max="3" width="11.85546875" style="9" customWidth="1"/>
    <col min="4" max="4" width="10" style="9" customWidth="1"/>
    <col min="5" max="5" width="8.42578125" style="9" customWidth="1"/>
    <col min="6" max="6" width="9.42578125" style="9" customWidth="1"/>
    <col min="7" max="61" width="9.42578125" style="9" bestFit="1" customWidth="1"/>
    <col min="62" max="62" width="11.140625" style="9" customWidth="1"/>
    <col min="63" max="231" width="7.7109375" style="9" customWidth="1"/>
    <col min="232" max="16384" width="9.140625" style="9"/>
  </cols>
  <sheetData>
    <row r="1" spans="1:65" ht="10.5" customHeight="1" x14ac:dyDescent="0.2">
      <c r="A1" s="54"/>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row>
    <row r="2" spans="1:65" ht="15.75" x14ac:dyDescent="0.25">
      <c r="A2" s="54"/>
      <c r="B2" s="82" t="s">
        <v>100</v>
      </c>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row>
    <row r="3" spans="1:65" s="77" customFormat="1" ht="5.25" customHeight="1" x14ac:dyDescent="0.25">
      <c r="A3" s="94"/>
      <c r="B3" s="95"/>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row>
    <row r="4" spans="1:65" ht="6" customHeight="1" x14ac:dyDescent="0.2">
      <c r="A4" s="54"/>
      <c r="B4" s="54"/>
      <c r="C4" s="54"/>
      <c r="D4" s="54"/>
      <c r="E4" s="54"/>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54"/>
      <c r="BK4" s="54"/>
      <c r="BL4" s="54"/>
      <c r="BM4" s="54"/>
    </row>
    <row r="5" spans="1:65" s="49" customFormat="1" ht="15.75" x14ac:dyDescent="0.25">
      <c r="A5" s="205"/>
      <c r="B5" s="206" t="s">
        <v>67</v>
      </c>
      <c r="C5" s="205"/>
      <c r="D5" s="205"/>
      <c r="E5" s="205"/>
      <c r="F5" s="207" t="str">
        <f>Assets!F4</f>
        <v>2013-14</v>
      </c>
      <c r="G5" s="207" t="str">
        <f>Assets!G4</f>
        <v>2014-15</v>
      </c>
      <c r="H5" s="207" t="str">
        <f>Assets!H4</f>
        <v>2015-16</v>
      </c>
      <c r="I5" s="207" t="str">
        <f>Assets!I4</f>
        <v>2016-17</v>
      </c>
      <c r="J5" s="207" t="str">
        <f>Assets!J4</f>
        <v>2017-18</v>
      </c>
      <c r="K5" s="207" t="str">
        <f>Assets!K4</f>
        <v>2018-19</v>
      </c>
      <c r="L5" s="207" t="str">
        <f>Assets!L4</f>
        <v>2019-20</v>
      </c>
      <c r="M5" s="207" t="str">
        <f>Assets!M4</f>
        <v>2020-21</v>
      </c>
      <c r="N5" s="207" t="str">
        <f>Assets!N4</f>
        <v>2021-22</v>
      </c>
      <c r="O5" s="207" t="str">
        <f>Assets!O4</f>
        <v>2022-23</v>
      </c>
      <c r="P5" s="207" t="str">
        <f>Assets!P4</f>
        <v>2023-24</v>
      </c>
      <c r="Q5" s="207" t="str">
        <f>Assets!Q4</f>
        <v>2024-25</v>
      </c>
      <c r="R5" s="207" t="str">
        <f>Assets!R4</f>
        <v>2025-26</v>
      </c>
      <c r="S5" s="207" t="str">
        <f>Assets!S4</f>
        <v>2026-27</v>
      </c>
      <c r="T5" s="207" t="str">
        <f>Assets!T4</f>
        <v>2027-28</v>
      </c>
      <c r="U5" s="207" t="str">
        <f>Assets!U4</f>
        <v>2028-29</v>
      </c>
      <c r="V5" s="207" t="str">
        <f>Assets!V4</f>
        <v>2029-30</v>
      </c>
      <c r="W5" s="207" t="str">
        <f>Assets!W4</f>
        <v>2030-31</v>
      </c>
      <c r="X5" s="207" t="str">
        <f>Assets!X4</f>
        <v>2031-32</v>
      </c>
      <c r="Y5" s="207" t="str">
        <f>Assets!Y4</f>
        <v>2032-33</v>
      </c>
      <c r="Z5" s="207" t="str">
        <f>Assets!Z4</f>
        <v>2033-34</v>
      </c>
      <c r="AA5" s="207" t="str">
        <f>Assets!AA4</f>
        <v>2034-35</v>
      </c>
      <c r="AB5" s="207" t="str">
        <f>Assets!AB4</f>
        <v>2035-36</v>
      </c>
      <c r="AC5" s="207" t="str">
        <f>Assets!AC4</f>
        <v>2036-37</v>
      </c>
      <c r="AD5" s="207" t="str">
        <f>Assets!AD4</f>
        <v>2037-38</v>
      </c>
      <c r="AE5" s="207" t="str">
        <f>Assets!AE4</f>
        <v>2038-39</v>
      </c>
      <c r="AF5" s="207" t="str">
        <f>Assets!AF4</f>
        <v>2039-40</v>
      </c>
      <c r="AG5" s="207" t="str">
        <f>Assets!AG4</f>
        <v>2040-41</v>
      </c>
      <c r="AH5" s="207" t="str">
        <f>Assets!AH4</f>
        <v>2041-42</v>
      </c>
      <c r="AI5" s="207" t="str">
        <f>Assets!AI4</f>
        <v>2042-43</v>
      </c>
      <c r="AJ5" s="207" t="str">
        <f>Assets!AJ4</f>
        <v>2043-44</v>
      </c>
      <c r="AK5" s="207" t="str">
        <f>Assets!AK4</f>
        <v>2044-45</v>
      </c>
      <c r="AL5" s="207" t="str">
        <f>Assets!AL4</f>
        <v>2045-46</v>
      </c>
      <c r="AM5" s="207" t="str">
        <f>Assets!AM4</f>
        <v>2046-47</v>
      </c>
      <c r="AN5" s="207" t="str">
        <f>Assets!AN4</f>
        <v>2047-48</v>
      </c>
      <c r="AO5" s="207" t="str">
        <f>Assets!AO4</f>
        <v>2048-49</v>
      </c>
      <c r="AP5" s="207" t="str">
        <f>Assets!AP4</f>
        <v>2049-50</v>
      </c>
      <c r="AQ5" s="207" t="str">
        <f>Assets!AQ4</f>
        <v>2050-51</v>
      </c>
      <c r="AR5" s="207" t="str">
        <f>Assets!AR4</f>
        <v>2051-52</v>
      </c>
      <c r="AS5" s="207" t="str">
        <f>Assets!AS4</f>
        <v>2052-53</v>
      </c>
      <c r="AT5" s="207" t="str">
        <f>Assets!AT4</f>
        <v>2053-54</v>
      </c>
      <c r="AU5" s="207" t="str">
        <f>Assets!AU4</f>
        <v>2054-55</v>
      </c>
      <c r="AV5" s="207" t="str">
        <f>Assets!AV4</f>
        <v>2055-56</v>
      </c>
      <c r="AW5" s="207" t="str">
        <f>Assets!AW4</f>
        <v>2056-57</v>
      </c>
      <c r="AX5" s="207" t="str">
        <f>Assets!AX4</f>
        <v>2057-58</v>
      </c>
      <c r="AY5" s="207" t="str">
        <f>Assets!AY4</f>
        <v>2058-59</v>
      </c>
      <c r="AZ5" s="207" t="str">
        <f>Assets!AZ4</f>
        <v>2059-60</v>
      </c>
      <c r="BA5" s="207" t="str">
        <f>Assets!BA4</f>
        <v>2060-61</v>
      </c>
      <c r="BB5" s="207" t="str">
        <f>Assets!BB4</f>
        <v>2061-62</v>
      </c>
      <c r="BC5" s="207" t="str">
        <f>Assets!BC4</f>
        <v>2062-63</v>
      </c>
      <c r="BD5" s="207" t="str">
        <f>Assets!BD4</f>
        <v>2063-64</v>
      </c>
      <c r="BE5" s="207" t="str">
        <f>Assets!BE4</f>
        <v>2064-65</v>
      </c>
      <c r="BF5" s="207" t="str">
        <f>Assets!BF4</f>
        <v>2065-66</v>
      </c>
      <c r="BG5" s="207" t="str">
        <f>Assets!BG4</f>
        <v>2066-67</v>
      </c>
      <c r="BH5" s="207" t="str">
        <f>Assets!BH4</f>
        <v>2067-68</v>
      </c>
      <c r="BI5" s="207" t="str">
        <f>Assets!BI4</f>
        <v>2068-69</v>
      </c>
      <c r="BJ5" s="207"/>
      <c r="BK5" s="56"/>
      <c r="BL5" s="56"/>
      <c r="BM5" s="56"/>
    </row>
    <row r="6" spans="1:65" s="56" customFormat="1" ht="12.75" customHeight="1" x14ac:dyDescent="0.25">
      <c r="B6" s="82"/>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row>
    <row r="7" spans="1:65" x14ac:dyDescent="0.2">
      <c r="A7" s="54"/>
      <c r="B7" s="54" t="s">
        <v>129</v>
      </c>
      <c r="C7" s="54"/>
      <c r="D7" s="54"/>
      <c r="E7" s="54"/>
      <c r="F7" s="54"/>
      <c r="G7" s="86">
        <f>WACC!F9</f>
        <v>2.5000000000000001E-2</v>
      </c>
      <c r="H7" s="86">
        <f>G7</f>
        <v>2.5000000000000001E-2</v>
      </c>
      <c r="I7" s="86">
        <f t="shared" ref="I7:P7" si="0">H7</f>
        <v>2.5000000000000001E-2</v>
      </c>
      <c r="J7" s="86">
        <f t="shared" si="0"/>
        <v>2.5000000000000001E-2</v>
      </c>
      <c r="K7" s="86">
        <f t="shared" si="0"/>
        <v>2.5000000000000001E-2</v>
      </c>
      <c r="L7" s="86">
        <f t="shared" si="0"/>
        <v>2.5000000000000001E-2</v>
      </c>
      <c r="M7" s="86">
        <f t="shared" si="0"/>
        <v>2.5000000000000001E-2</v>
      </c>
      <c r="N7" s="86">
        <f t="shared" si="0"/>
        <v>2.5000000000000001E-2</v>
      </c>
      <c r="O7" s="86">
        <f t="shared" si="0"/>
        <v>2.5000000000000001E-2</v>
      </c>
      <c r="P7" s="86">
        <f t="shared" si="0"/>
        <v>2.5000000000000001E-2</v>
      </c>
      <c r="Q7" s="86">
        <f>P7</f>
        <v>2.5000000000000001E-2</v>
      </c>
      <c r="R7" s="86">
        <f>Q7</f>
        <v>2.5000000000000001E-2</v>
      </c>
      <c r="S7" s="86">
        <f t="shared" ref="S7:AQ7" si="1">R7</f>
        <v>2.5000000000000001E-2</v>
      </c>
      <c r="T7" s="86">
        <f t="shared" si="1"/>
        <v>2.5000000000000001E-2</v>
      </c>
      <c r="U7" s="86">
        <f t="shared" si="1"/>
        <v>2.5000000000000001E-2</v>
      </c>
      <c r="V7" s="86">
        <f t="shared" si="1"/>
        <v>2.5000000000000001E-2</v>
      </c>
      <c r="W7" s="86">
        <f t="shared" si="1"/>
        <v>2.5000000000000001E-2</v>
      </c>
      <c r="X7" s="86">
        <f t="shared" si="1"/>
        <v>2.5000000000000001E-2</v>
      </c>
      <c r="Y7" s="86">
        <f t="shared" si="1"/>
        <v>2.5000000000000001E-2</v>
      </c>
      <c r="Z7" s="86">
        <f t="shared" si="1"/>
        <v>2.5000000000000001E-2</v>
      </c>
      <c r="AA7" s="86">
        <f t="shared" si="1"/>
        <v>2.5000000000000001E-2</v>
      </c>
      <c r="AB7" s="86">
        <f t="shared" si="1"/>
        <v>2.5000000000000001E-2</v>
      </c>
      <c r="AC7" s="86">
        <f t="shared" si="1"/>
        <v>2.5000000000000001E-2</v>
      </c>
      <c r="AD7" s="86">
        <f t="shared" si="1"/>
        <v>2.5000000000000001E-2</v>
      </c>
      <c r="AE7" s="86">
        <f t="shared" si="1"/>
        <v>2.5000000000000001E-2</v>
      </c>
      <c r="AF7" s="86">
        <f t="shared" si="1"/>
        <v>2.5000000000000001E-2</v>
      </c>
      <c r="AG7" s="86">
        <f t="shared" si="1"/>
        <v>2.5000000000000001E-2</v>
      </c>
      <c r="AH7" s="86">
        <f t="shared" si="1"/>
        <v>2.5000000000000001E-2</v>
      </c>
      <c r="AI7" s="86">
        <f t="shared" si="1"/>
        <v>2.5000000000000001E-2</v>
      </c>
      <c r="AJ7" s="86">
        <f t="shared" si="1"/>
        <v>2.5000000000000001E-2</v>
      </c>
      <c r="AK7" s="86">
        <f t="shared" si="1"/>
        <v>2.5000000000000001E-2</v>
      </c>
      <c r="AL7" s="86">
        <f t="shared" si="1"/>
        <v>2.5000000000000001E-2</v>
      </c>
      <c r="AM7" s="86">
        <f t="shared" si="1"/>
        <v>2.5000000000000001E-2</v>
      </c>
      <c r="AN7" s="86">
        <f t="shared" si="1"/>
        <v>2.5000000000000001E-2</v>
      </c>
      <c r="AO7" s="86">
        <f t="shared" si="1"/>
        <v>2.5000000000000001E-2</v>
      </c>
      <c r="AP7" s="86">
        <f t="shared" si="1"/>
        <v>2.5000000000000001E-2</v>
      </c>
      <c r="AQ7" s="86">
        <f t="shared" si="1"/>
        <v>2.5000000000000001E-2</v>
      </c>
      <c r="AR7" s="86">
        <f t="shared" ref="AR7:BI7" si="2">AQ7</f>
        <v>2.5000000000000001E-2</v>
      </c>
      <c r="AS7" s="86">
        <f t="shared" si="2"/>
        <v>2.5000000000000001E-2</v>
      </c>
      <c r="AT7" s="86">
        <f t="shared" si="2"/>
        <v>2.5000000000000001E-2</v>
      </c>
      <c r="AU7" s="86">
        <f t="shared" si="2"/>
        <v>2.5000000000000001E-2</v>
      </c>
      <c r="AV7" s="86">
        <f t="shared" si="2"/>
        <v>2.5000000000000001E-2</v>
      </c>
      <c r="AW7" s="86">
        <f t="shared" si="2"/>
        <v>2.5000000000000001E-2</v>
      </c>
      <c r="AX7" s="86">
        <f t="shared" si="2"/>
        <v>2.5000000000000001E-2</v>
      </c>
      <c r="AY7" s="86">
        <f t="shared" si="2"/>
        <v>2.5000000000000001E-2</v>
      </c>
      <c r="AZ7" s="86">
        <f t="shared" si="2"/>
        <v>2.5000000000000001E-2</v>
      </c>
      <c r="BA7" s="86">
        <f t="shared" si="2"/>
        <v>2.5000000000000001E-2</v>
      </c>
      <c r="BB7" s="86">
        <f t="shared" si="2"/>
        <v>2.5000000000000001E-2</v>
      </c>
      <c r="BC7" s="86">
        <f t="shared" si="2"/>
        <v>2.5000000000000001E-2</v>
      </c>
      <c r="BD7" s="86">
        <f t="shared" si="2"/>
        <v>2.5000000000000001E-2</v>
      </c>
      <c r="BE7" s="86">
        <f t="shared" si="2"/>
        <v>2.5000000000000001E-2</v>
      </c>
      <c r="BF7" s="86">
        <f t="shared" si="2"/>
        <v>2.5000000000000001E-2</v>
      </c>
      <c r="BG7" s="86">
        <f t="shared" si="2"/>
        <v>2.5000000000000001E-2</v>
      </c>
      <c r="BH7" s="86">
        <f t="shared" si="2"/>
        <v>2.5000000000000001E-2</v>
      </c>
      <c r="BI7" s="86">
        <f t="shared" si="2"/>
        <v>2.5000000000000001E-2</v>
      </c>
      <c r="BJ7" s="54"/>
      <c r="BK7" s="54"/>
      <c r="BL7" s="54"/>
      <c r="BM7" s="54"/>
    </row>
    <row r="8" spans="1:65" x14ac:dyDescent="0.2">
      <c r="A8" s="54"/>
      <c r="B8" s="19" t="s">
        <v>48</v>
      </c>
      <c r="C8" s="54"/>
      <c r="D8" s="54"/>
      <c r="E8" s="54"/>
      <c r="F8" s="87">
        <v>1</v>
      </c>
      <c r="G8" s="87">
        <f>F8*(1+G7)</f>
        <v>1.0249999999999999</v>
      </c>
      <c r="H8" s="87">
        <f t="shared" ref="H8:O8" si="3">G8*(1+H7)</f>
        <v>1.0506249999999999</v>
      </c>
      <c r="I8" s="87">
        <f t="shared" si="3"/>
        <v>1.0768906249999999</v>
      </c>
      <c r="J8" s="87">
        <f t="shared" si="3"/>
        <v>1.1038128906249998</v>
      </c>
      <c r="K8" s="87">
        <f t="shared" si="3"/>
        <v>1.1314082128906247</v>
      </c>
      <c r="L8" s="87">
        <f t="shared" si="3"/>
        <v>1.1596934182128902</v>
      </c>
      <c r="M8" s="87">
        <f t="shared" si="3"/>
        <v>1.1886857536682123</v>
      </c>
      <c r="N8" s="87">
        <f t="shared" si="3"/>
        <v>1.2184028975099175</v>
      </c>
      <c r="O8" s="87">
        <f t="shared" si="3"/>
        <v>1.2488629699476652</v>
      </c>
      <c r="P8" s="87">
        <f>O8*(1+P7)</f>
        <v>1.2800845441963566</v>
      </c>
      <c r="Q8" s="87">
        <f>P8*(1+Q7)</f>
        <v>1.3120866578012655</v>
      </c>
      <c r="R8" s="87">
        <f>Q8*(1+R7)</f>
        <v>1.3448888242462971</v>
      </c>
      <c r="S8" s="87">
        <f t="shared" ref="S8:AP8" si="4">R8*(1+S7)</f>
        <v>1.3785110448524545</v>
      </c>
      <c r="T8" s="87">
        <f t="shared" si="4"/>
        <v>1.4129738209737657</v>
      </c>
      <c r="U8" s="87">
        <f t="shared" si="4"/>
        <v>1.4482981664981096</v>
      </c>
      <c r="V8" s="87">
        <f t="shared" si="4"/>
        <v>1.4845056206605622</v>
      </c>
      <c r="W8" s="87">
        <f t="shared" si="4"/>
        <v>1.5216182611770761</v>
      </c>
      <c r="X8" s="87">
        <f t="shared" si="4"/>
        <v>1.5596587177065029</v>
      </c>
      <c r="Y8" s="87">
        <f t="shared" si="4"/>
        <v>1.5986501856491653</v>
      </c>
      <c r="Z8" s="87">
        <f t="shared" si="4"/>
        <v>1.6386164402903942</v>
      </c>
      <c r="AA8" s="87">
        <f t="shared" si="4"/>
        <v>1.6795818512976539</v>
      </c>
      <c r="AB8" s="87">
        <f t="shared" si="4"/>
        <v>1.721571397580095</v>
      </c>
      <c r="AC8" s="87">
        <f t="shared" si="4"/>
        <v>1.7646106825195973</v>
      </c>
      <c r="AD8" s="87">
        <f t="shared" si="4"/>
        <v>1.8087259495825871</v>
      </c>
      <c r="AE8" s="87">
        <f t="shared" si="4"/>
        <v>1.8539440983221516</v>
      </c>
      <c r="AF8" s="87">
        <f t="shared" si="4"/>
        <v>1.9002927007802053</v>
      </c>
      <c r="AG8" s="87">
        <f t="shared" si="4"/>
        <v>1.9478000182997102</v>
      </c>
      <c r="AH8" s="87">
        <f t="shared" si="4"/>
        <v>1.9964950187572028</v>
      </c>
      <c r="AI8" s="87">
        <f t="shared" si="4"/>
        <v>2.0464073942261325</v>
      </c>
      <c r="AJ8" s="87">
        <f t="shared" si="4"/>
        <v>2.0975675790817858</v>
      </c>
      <c r="AK8" s="87">
        <f t="shared" si="4"/>
        <v>2.1500067685588302</v>
      </c>
      <c r="AL8" s="87">
        <f t="shared" si="4"/>
        <v>2.2037569377728006</v>
      </c>
      <c r="AM8" s="87">
        <f t="shared" si="4"/>
        <v>2.2588508612171205</v>
      </c>
      <c r="AN8" s="87">
        <f t="shared" si="4"/>
        <v>2.3153221327475482</v>
      </c>
      <c r="AO8" s="87">
        <f t="shared" si="4"/>
        <v>2.3732051860662366</v>
      </c>
      <c r="AP8" s="87">
        <f t="shared" si="4"/>
        <v>2.4325353157178924</v>
      </c>
      <c r="AQ8" s="87">
        <f t="shared" ref="AQ8:BI8" si="5">AP8*(1+AQ7)</f>
        <v>2.4933486986108395</v>
      </c>
      <c r="AR8" s="87">
        <f t="shared" si="5"/>
        <v>2.5556824160761105</v>
      </c>
      <c r="AS8" s="87">
        <f t="shared" si="5"/>
        <v>2.6195744764780131</v>
      </c>
      <c r="AT8" s="87">
        <f t="shared" si="5"/>
        <v>2.6850638383899632</v>
      </c>
      <c r="AU8" s="87">
        <f t="shared" si="5"/>
        <v>2.7521904343497119</v>
      </c>
      <c r="AV8" s="87">
        <f t="shared" si="5"/>
        <v>2.8209951952084547</v>
      </c>
      <c r="AW8" s="87">
        <f t="shared" si="5"/>
        <v>2.8915200750886658</v>
      </c>
      <c r="AX8" s="87">
        <f t="shared" si="5"/>
        <v>2.9638080769658823</v>
      </c>
      <c r="AY8" s="87">
        <f t="shared" si="5"/>
        <v>3.0379032788900293</v>
      </c>
      <c r="AZ8" s="87">
        <f t="shared" si="5"/>
        <v>3.1138508608622799</v>
      </c>
      <c r="BA8" s="87">
        <f t="shared" si="5"/>
        <v>3.1916971323838368</v>
      </c>
      <c r="BB8" s="87">
        <f t="shared" si="5"/>
        <v>3.2714895606934324</v>
      </c>
      <c r="BC8" s="87">
        <f t="shared" si="5"/>
        <v>3.353276799710768</v>
      </c>
      <c r="BD8" s="87">
        <f t="shared" si="5"/>
        <v>3.437108719703537</v>
      </c>
      <c r="BE8" s="87">
        <f t="shared" si="5"/>
        <v>3.523036437696125</v>
      </c>
      <c r="BF8" s="87">
        <f t="shared" si="5"/>
        <v>3.6111123486385277</v>
      </c>
      <c r="BG8" s="87">
        <f t="shared" si="5"/>
        <v>3.7013901573544907</v>
      </c>
      <c r="BH8" s="87">
        <f t="shared" si="5"/>
        <v>3.7939249112883529</v>
      </c>
      <c r="BI8" s="87">
        <f t="shared" si="5"/>
        <v>3.8887730340705615</v>
      </c>
      <c r="BJ8" s="54"/>
      <c r="BK8" s="54"/>
      <c r="BL8" s="54"/>
      <c r="BM8" s="54"/>
    </row>
    <row r="9" spans="1:65" x14ac:dyDescent="0.2">
      <c r="A9" s="54"/>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row>
    <row r="10" spans="1:65" x14ac:dyDescent="0.2">
      <c r="A10" s="54"/>
      <c r="B10" s="54" t="s">
        <v>41</v>
      </c>
      <c r="C10" s="54"/>
      <c r="D10" s="54" t="s">
        <v>165</v>
      </c>
      <c r="E10" s="54"/>
      <c r="F10" s="88"/>
      <c r="G10" s="88">
        <f>Assets!F474</f>
        <v>267.23646201690121</v>
      </c>
      <c r="H10" s="88">
        <f>Assets!G474</f>
        <v>260.44310583113645</v>
      </c>
      <c r="I10" s="88">
        <f>Assets!H474</f>
        <v>245.39706870351819</v>
      </c>
      <c r="J10" s="88">
        <f>Assets!I474</f>
        <v>231.11867661584341</v>
      </c>
      <c r="K10" s="88">
        <f>Assets!J474</f>
        <v>222.08510638441396</v>
      </c>
      <c r="L10" s="88">
        <f>Assets!K474</f>
        <v>218.61868690069556</v>
      </c>
      <c r="M10" s="89">
        <f>Assets!L474</f>
        <v>199.39568814686334</v>
      </c>
      <c r="N10" s="89">
        <f>Assets!M474</f>
        <v>180.05316189112818</v>
      </c>
      <c r="O10" s="89">
        <f>Assets!N474</f>
        <v>160.20080588080268</v>
      </c>
      <c r="P10" s="89">
        <f>Assets!O474</f>
        <v>140.06248947923291</v>
      </c>
      <c r="Q10" s="89">
        <f>Assets!P474</f>
        <v>119.15786400245491</v>
      </c>
      <c r="R10" s="89">
        <f>Assets!Q474</f>
        <v>97.494971250545788</v>
      </c>
      <c r="S10" s="89">
        <f>Assets!R474</f>
        <v>74.680556127024445</v>
      </c>
      <c r="T10" s="89">
        <f>Assets!S474</f>
        <v>52.0995243966115</v>
      </c>
      <c r="U10" s="89">
        <f>Assets!T474</f>
        <v>38.067936338667607</v>
      </c>
      <c r="V10" s="89">
        <f>Assets!U474</f>
        <v>29.482278642056194</v>
      </c>
      <c r="W10" s="89">
        <f>Assets!V474</f>
        <v>27.015468165250159</v>
      </c>
      <c r="X10" s="89">
        <f>Assets!W474</f>
        <v>24.966688339385314</v>
      </c>
      <c r="Y10" s="89">
        <f>Assets!X474</f>
        <v>23.077744309106919</v>
      </c>
      <c r="Z10" s="89">
        <f>Assets!Y474</f>
        <v>21.133579210406026</v>
      </c>
      <c r="AA10" s="89">
        <f>Assets!Z474</f>
        <v>19.150660476262011</v>
      </c>
      <c r="AB10" s="89">
        <f>Assets!AA474</f>
        <v>17.315651653344247</v>
      </c>
      <c r="AC10" s="89">
        <f>Assets!AB474</f>
        <v>15.382701005836953</v>
      </c>
      <c r="AD10" s="89">
        <f>Assets!AC474</f>
        <v>13.349949038294115</v>
      </c>
      <c r="AE10" s="89">
        <f>Assets!AD474</f>
        <v>11.209908694577445</v>
      </c>
      <c r="AF10" s="89">
        <f>Assets!AE474</f>
        <v>8.9545226155260043</v>
      </c>
      <c r="AG10" s="89">
        <f>Assets!AF474</f>
        <v>6.5793610395878837</v>
      </c>
      <c r="AH10" s="89">
        <f>Assets!AG474</f>
        <v>4.4566860631659955</v>
      </c>
      <c r="AI10" s="89">
        <f>Assets!AH474</f>
        <v>2.4404226554986823</v>
      </c>
      <c r="AJ10" s="89">
        <f>Assets!AI474</f>
        <v>0.81221976483550229</v>
      </c>
      <c r="AK10" s="89">
        <f>Assets!AJ474</f>
        <v>-0.29110443359154048</v>
      </c>
      <c r="AL10" s="89">
        <f>Assets!AK474</f>
        <v>-0.3273603424146791</v>
      </c>
      <c r="AM10" s="89">
        <f>Assets!AL474</f>
        <v>-0.3652471064079838</v>
      </c>
      <c r="AN10" s="89">
        <f>Assets!AM474</f>
        <v>-0.40482360838694464</v>
      </c>
      <c r="AO10" s="89">
        <f>Assets!AN474</f>
        <v>-0.44615065602334852</v>
      </c>
      <c r="AP10" s="89">
        <f>Assets!AO474</f>
        <v>-0.48929104128633072</v>
      </c>
      <c r="AQ10" s="89">
        <f>Assets!AP474</f>
        <v>-0.53430960165244745</v>
      </c>
      <c r="AR10" s="89">
        <f>Assets!AQ474</f>
        <v>-0.58127328313606608</v>
      </c>
      <c r="AS10" s="89">
        <f>Assets!AR474</f>
        <v>-0.63025120519283284</v>
      </c>
      <c r="AT10" s="89">
        <f>Assets!AS474</f>
        <v>-0.68131472755047795</v>
      </c>
      <c r="AU10" s="89">
        <f>Assets!AT474</f>
        <v>-0.73453751902275966</v>
      </c>
      <c r="AV10" s="89">
        <f>Assets!AU474</f>
        <v>-0.78999562836393644</v>
      </c>
      <c r="AW10" s="89">
        <f>Assets!AV474</f>
        <v>-0.84776755722278285</v>
      </c>
      <c r="AX10" s="89">
        <f>Assets!AW474</f>
        <v>-0.90793433525684419</v>
      </c>
      <c r="AY10" s="89">
        <f>Assets!AX474</f>
        <v>-0.94773608374273011</v>
      </c>
      <c r="AZ10" s="89">
        <f>Assets!AY474</f>
        <v>-0.9714294858362984</v>
      </c>
      <c r="BA10" s="89">
        <f>Assets!AZ474</f>
        <v>-0.99571522298220583</v>
      </c>
      <c r="BB10" s="89">
        <f>Assets!BA474</f>
        <v>-1.0206081035567609</v>
      </c>
      <c r="BC10" s="89">
        <f>Assets!BB474</f>
        <v>-1.0461233061456798</v>
      </c>
      <c r="BD10" s="89">
        <f>Assets!BC474</f>
        <v>-1.0722763887993219</v>
      </c>
      <c r="BE10" s="89">
        <f>Assets!BD474</f>
        <v>-1.0990832985193049</v>
      </c>
      <c r="BF10" s="89">
        <f>Assets!BE474</f>
        <v>-1.1265603809822873</v>
      </c>
      <c r="BG10" s="89">
        <f>Assets!BF474</f>
        <v>-1.1547243905068443</v>
      </c>
      <c r="BH10" s="89">
        <f>Assets!BG474</f>
        <v>-1.1835925002695153</v>
      </c>
      <c r="BI10" s="89">
        <f>Assets!BH474</f>
        <v>-1.2131823127762531</v>
      </c>
      <c r="BJ10" s="54"/>
      <c r="BK10" s="54"/>
      <c r="BL10" s="54"/>
      <c r="BM10" s="54"/>
    </row>
    <row r="11" spans="1:65" x14ac:dyDescent="0.2">
      <c r="A11" s="54"/>
      <c r="B11" s="54" t="s">
        <v>24</v>
      </c>
      <c r="C11" s="55"/>
      <c r="D11" s="213">
        <f>WACC!F18</f>
        <v>0.4</v>
      </c>
      <c r="E11" s="54"/>
      <c r="F11" s="215"/>
      <c r="G11" s="216">
        <f>$D11*G$10</f>
        <v>106.89458480676049</v>
      </c>
      <c r="H11" s="216">
        <f t="shared" ref="H11:W12" si="6">$D11*H$10</f>
        <v>104.17724233245458</v>
      </c>
      <c r="I11" s="216">
        <f>$D11*I$10</f>
        <v>98.158827481407286</v>
      </c>
      <c r="J11" s="216">
        <f t="shared" si="6"/>
        <v>92.447470646337365</v>
      </c>
      <c r="K11" s="216">
        <f t="shared" si="6"/>
        <v>88.834042553765585</v>
      </c>
      <c r="L11" s="216">
        <f t="shared" si="6"/>
        <v>87.447474760278226</v>
      </c>
      <c r="M11" s="216">
        <f t="shared" si="6"/>
        <v>79.758275258745343</v>
      </c>
      <c r="N11" s="216">
        <f t="shared" si="6"/>
        <v>72.021264756451274</v>
      </c>
      <c r="O11" s="216">
        <f t="shared" si="6"/>
        <v>64.080322352321076</v>
      </c>
      <c r="P11" s="216">
        <f t="shared" si="6"/>
        <v>56.024995791693165</v>
      </c>
      <c r="Q11" s="216">
        <f t="shared" si="6"/>
        <v>47.66314560098197</v>
      </c>
      <c r="R11" s="216">
        <f t="shared" si="6"/>
        <v>38.99798850021832</v>
      </c>
      <c r="S11" s="216">
        <f t="shared" si="6"/>
        <v>29.87222245080978</v>
      </c>
      <c r="T11" s="216">
        <f t="shared" si="6"/>
        <v>20.839809758644602</v>
      </c>
      <c r="U11" s="216">
        <f t="shared" si="6"/>
        <v>15.227174535467043</v>
      </c>
      <c r="V11" s="216">
        <f t="shared" si="6"/>
        <v>11.792911456822479</v>
      </c>
      <c r="W11" s="216">
        <f t="shared" si="6"/>
        <v>10.806187266100064</v>
      </c>
      <c r="X11" s="216">
        <f t="shared" ref="S11:AP12" si="7">$D11*X$10</f>
        <v>9.9866753357541267</v>
      </c>
      <c r="Y11" s="216">
        <f t="shared" si="7"/>
        <v>9.2310977236427671</v>
      </c>
      <c r="Z11" s="216">
        <f t="shared" si="7"/>
        <v>8.4534316841624104</v>
      </c>
      <c r="AA11" s="216">
        <f t="shared" si="7"/>
        <v>7.6602641905048046</v>
      </c>
      <c r="AB11" s="216">
        <f t="shared" si="7"/>
        <v>6.9262606613376994</v>
      </c>
      <c r="AC11" s="216">
        <f t="shared" si="7"/>
        <v>6.1530804023347816</v>
      </c>
      <c r="AD11" s="216">
        <f t="shared" si="7"/>
        <v>5.3399796153176462</v>
      </c>
      <c r="AE11" s="216">
        <f t="shared" si="7"/>
        <v>4.4839634778309785</v>
      </c>
      <c r="AF11" s="216">
        <f t="shared" si="7"/>
        <v>3.581809046210402</v>
      </c>
      <c r="AG11" s="216">
        <f t="shared" si="7"/>
        <v>2.6317444158351537</v>
      </c>
      <c r="AH11" s="216">
        <f t="shared" si="7"/>
        <v>1.7826744252663982</v>
      </c>
      <c r="AI11" s="216">
        <f t="shared" si="7"/>
        <v>0.97616906219947297</v>
      </c>
      <c r="AJ11" s="216">
        <f t="shared" si="7"/>
        <v>0.32488790593420092</v>
      </c>
      <c r="AK11" s="216">
        <f t="shared" si="7"/>
        <v>-0.1164417734366162</v>
      </c>
      <c r="AL11" s="216">
        <f t="shared" si="7"/>
        <v>-0.13094413696587165</v>
      </c>
      <c r="AM11" s="216">
        <f t="shared" si="7"/>
        <v>-0.14609884256319353</v>
      </c>
      <c r="AN11" s="216">
        <f t="shared" si="7"/>
        <v>-0.16192944335477788</v>
      </c>
      <c r="AO11" s="216">
        <f t="shared" si="7"/>
        <v>-0.17846026240933943</v>
      </c>
      <c r="AP11" s="216">
        <f t="shared" si="7"/>
        <v>-0.19571641651453231</v>
      </c>
      <c r="AQ11" s="216">
        <f t="shared" ref="AQ11:BF12" si="8">$D11*AQ$10</f>
        <v>-0.21372384066097899</v>
      </c>
      <c r="AR11" s="216">
        <f t="shared" si="8"/>
        <v>-0.23250931325442645</v>
      </c>
      <c r="AS11" s="216">
        <f t="shared" si="8"/>
        <v>-0.25210048207713315</v>
      </c>
      <c r="AT11" s="216">
        <f t="shared" si="8"/>
        <v>-0.2725258910201912</v>
      </c>
      <c r="AU11" s="216">
        <f t="shared" si="8"/>
        <v>-0.2938150076091039</v>
      </c>
      <c r="AV11" s="216">
        <f t="shared" si="8"/>
        <v>-0.31599825134557458</v>
      </c>
      <c r="AW11" s="216">
        <f t="shared" si="8"/>
        <v>-0.33910702288911315</v>
      </c>
      <c r="AX11" s="216">
        <f t="shared" si="8"/>
        <v>-0.36317373410273768</v>
      </c>
      <c r="AY11" s="216">
        <f t="shared" si="8"/>
        <v>-0.37909443349709204</v>
      </c>
      <c r="AZ11" s="216">
        <f t="shared" si="8"/>
        <v>-0.38857179433451938</v>
      </c>
      <c r="BA11" s="216">
        <f t="shared" si="8"/>
        <v>-0.39828608919288233</v>
      </c>
      <c r="BB11" s="216">
        <f t="shared" si="8"/>
        <v>-0.40824324142270441</v>
      </c>
      <c r="BC11" s="216">
        <f t="shared" si="8"/>
        <v>-0.41844932245827193</v>
      </c>
      <c r="BD11" s="216">
        <f t="shared" si="8"/>
        <v>-0.42891055551972879</v>
      </c>
      <c r="BE11" s="216">
        <f t="shared" si="8"/>
        <v>-0.43963331940772199</v>
      </c>
      <c r="BF11" s="216">
        <f t="shared" si="8"/>
        <v>-0.45062415239291492</v>
      </c>
      <c r="BG11" s="216">
        <f t="shared" ref="BG11:BI12" si="9">$D11*BG$10</f>
        <v>-0.46188975620273776</v>
      </c>
      <c r="BH11" s="216">
        <f t="shared" si="9"/>
        <v>-0.47343700010780615</v>
      </c>
      <c r="BI11" s="216">
        <f t="shared" si="9"/>
        <v>-0.48527292511050124</v>
      </c>
      <c r="BJ11" s="54"/>
      <c r="BK11" s="54"/>
      <c r="BL11" s="54"/>
      <c r="BM11" s="54"/>
    </row>
    <row r="12" spans="1:65" x14ac:dyDescent="0.2">
      <c r="A12" s="54"/>
      <c r="B12" s="54" t="s">
        <v>25</v>
      </c>
      <c r="C12" s="55"/>
      <c r="D12" s="214">
        <f>WACC!F19</f>
        <v>0.6</v>
      </c>
      <c r="E12" s="54"/>
      <c r="F12" s="217"/>
      <c r="G12" s="218">
        <f>$D12*G$10</f>
        <v>160.34187721014072</v>
      </c>
      <c r="H12" s="218">
        <f t="shared" si="6"/>
        <v>156.26586349868185</v>
      </c>
      <c r="I12" s="218">
        <f t="shared" si="6"/>
        <v>147.2382412221109</v>
      </c>
      <c r="J12" s="218">
        <f t="shared" si="6"/>
        <v>138.67120596950605</v>
      </c>
      <c r="K12" s="218">
        <f t="shared" si="6"/>
        <v>133.25106383064838</v>
      </c>
      <c r="L12" s="218">
        <f t="shared" si="6"/>
        <v>131.17121214041734</v>
      </c>
      <c r="M12" s="218">
        <f t="shared" si="6"/>
        <v>119.63741288811799</v>
      </c>
      <c r="N12" s="218">
        <f t="shared" si="6"/>
        <v>108.03189713467691</v>
      </c>
      <c r="O12" s="218">
        <f t="shared" si="6"/>
        <v>96.1204835284816</v>
      </c>
      <c r="P12" s="218">
        <f t="shared" si="6"/>
        <v>84.037493687539737</v>
      </c>
      <c r="Q12" s="218">
        <f t="shared" si="6"/>
        <v>71.494718401472952</v>
      </c>
      <c r="R12" s="218">
        <f t="shared" si="6"/>
        <v>58.496982750327469</v>
      </c>
      <c r="S12" s="218">
        <f t="shared" si="7"/>
        <v>44.808333676214666</v>
      </c>
      <c r="T12" s="218">
        <f t="shared" si="7"/>
        <v>31.259714637966898</v>
      </c>
      <c r="U12" s="218">
        <f t="shared" si="7"/>
        <v>22.840761803200564</v>
      </c>
      <c r="V12" s="218">
        <f t="shared" si="7"/>
        <v>17.689367185233717</v>
      </c>
      <c r="W12" s="218">
        <f t="shared" si="7"/>
        <v>16.209280899150095</v>
      </c>
      <c r="X12" s="218">
        <f t="shared" si="7"/>
        <v>14.980013003631187</v>
      </c>
      <c r="Y12" s="218">
        <f t="shared" si="7"/>
        <v>13.846646585464152</v>
      </c>
      <c r="Z12" s="218">
        <f t="shared" si="7"/>
        <v>12.680147526243616</v>
      </c>
      <c r="AA12" s="218">
        <f t="shared" si="7"/>
        <v>11.490396285757207</v>
      </c>
      <c r="AB12" s="218">
        <f t="shared" si="7"/>
        <v>10.389390992006549</v>
      </c>
      <c r="AC12" s="218">
        <f t="shared" si="7"/>
        <v>9.2296206035021715</v>
      </c>
      <c r="AD12" s="218">
        <f t="shared" si="7"/>
        <v>8.009969422976468</v>
      </c>
      <c r="AE12" s="218">
        <f t="shared" si="7"/>
        <v>6.7259452167464664</v>
      </c>
      <c r="AF12" s="218">
        <f t="shared" si="7"/>
        <v>5.3727135693156027</v>
      </c>
      <c r="AG12" s="218">
        <f t="shared" si="7"/>
        <v>3.9476166237527299</v>
      </c>
      <c r="AH12" s="218">
        <f t="shared" si="7"/>
        <v>2.6740116378995973</v>
      </c>
      <c r="AI12" s="218">
        <f t="shared" si="7"/>
        <v>1.4642535932992093</v>
      </c>
      <c r="AJ12" s="218">
        <f t="shared" si="7"/>
        <v>0.48733185890130137</v>
      </c>
      <c r="AK12" s="218">
        <f t="shared" si="7"/>
        <v>-0.17466266015492429</v>
      </c>
      <c r="AL12" s="218">
        <f t="shared" si="7"/>
        <v>-0.19641620544880745</v>
      </c>
      <c r="AM12" s="218">
        <f t="shared" si="7"/>
        <v>-0.21914826384479028</v>
      </c>
      <c r="AN12" s="218">
        <f t="shared" si="7"/>
        <v>-0.24289416503216676</v>
      </c>
      <c r="AO12" s="218">
        <f t="shared" si="7"/>
        <v>-0.26769039361400909</v>
      </c>
      <c r="AP12" s="218">
        <f t="shared" si="7"/>
        <v>-0.29357462477179841</v>
      </c>
      <c r="AQ12" s="218">
        <f t="shared" si="8"/>
        <v>-0.32058576099146846</v>
      </c>
      <c r="AR12" s="218">
        <f t="shared" si="8"/>
        <v>-0.34876396988163966</v>
      </c>
      <c r="AS12" s="218">
        <f t="shared" si="8"/>
        <v>-0.37815072311569969</v>
      </c>
      <c r="AT12" s="218">
        <f t="shared" si="8"/>
        <v>-0.40878883653028675</v>
      </c>
      <c r="AU12" s="218">
        <f t="shared" si="8"/>
        <v>-0.44072251141365576</v>
      </c>
      <c r="AV12" s="218">
        <f t="shared" si="8"/>
        <v>-0.47399737701836187</v>
      </c>
      <c r="AW12" s="218">
        <f t="shared" si="8"/>
        <v>-0.50866053433366964</v>
      </c>
      <c r="AX12" s="218">
        <f t="shared" si="8"/>
        <v>-0.54476060115410652</v>
      </c>
      <c r="AY12" s="218">
        <f t="shared" si="8"/>
        <v>-0.56864165024563806</v>
      </c>
      <c r="AZ12" s="218">
        <f t="shared" si="8"/>
        <v>-0.58285769150177902</v>
      </c>
      <c r="BA12" s="218">
        <f t="shared" si="8"/>
        <v>-0.5974291337893235</v>
      </c>
      <c r="BB12" s="218">
        <f t="shared" si="8"/>
        <v>-0.6123648621340565</v>
      </c>
      <c r="BC12" s="218">
        <f t="shared" si="8"/>
        <v>-0.6276739836874079</v>
      </c>
      <c r="BD12" s="218">
        <f t="shared" si="8"/>
        <v>-0.64336583327959307</v>
      </c>
      <c r="BE12" s="218">
        <f t="shared" si="8"/>
        <v>-0.65944997911158287</v>
      </c>
      <c r="BF12" s="218">
        <f t="shared" si="8"/>
        <v>-0.6759362285893723</v>
      </c>
      <c r="BG12" s="218">
        <f t="shared" si="9"/>
        <v>-0.69283463430410652</v>
      </c>
      <c r="BH12" s="218">
        <f t="shared" si="9"/>
        <v>-0.71015550016170914</v>
      </c>
      <c r="BI12" s="218">
        <f t="shared" si="9"/>
        <v>-0.72790938766575186</v>
      </c>
      <c r="BJ12" s="54"/>
      <c r="BK12" s="54"/>
      <c r="BL12" s="54"/>
      <c r="BM12" s="54"/>
    </row>
    <row r="13" spans="1:65" ht="6.75" customHeight="1" x14ac:dyDescent="0.2">
      <c r="A13" s="54"/>
      <c r="B13" s="54"/>
      <c r="C13" s="54"/>
      <c r="D13" s="54"/>
      <c r="E13" s="54"/>
      <c r="F13" s="111"/>
      <c r="G13" s="292"/>
      <c r="H13" s="292"/>
      <c r="I13" s="292"/>
      <c r="J13" s="292"/>
      <c r="K13" s="292"/>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54"/>
      <c r="BK13" s="54"/>
      <c r="BL13" s="54"/>
      <c r="BM13" s="54"/>
    </row>
    <row r="14" spans="1:65" x14ac:dyDescent="0.2">
      <c r="A14" s="54"/>
      <c r="B14" s="60" t="s">
        <v>18</v>
      </c>
      <c r="C14" s="54"/>
      <c r="D14" s="54"/>
      <c r="E14" s="54"/>
      <c r="F14" s="111"/>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54"/>
      <c r="BK14" s="54"/>
      <c r="BL14" s="54"/>
      <c r="BM14" s="54"/>
    </row>
    <row r="15" spans="1:65" x14ac:dyDescent="0.2">
      <c r="A15" s="54"/>
      <c r="B15" s="54" t="s">
        <v>11</v>
      </c>
      <c r="C15" s="54"/>
      <c r="D15" s="213">
        <f>D11*D17+D12*D18</f>
        <v>7.1459999999999996E-2</v>
      </c>
      <c r="E15" s="87"/>
      <c r="F15" s="215"/>
      <c r="G15" s="317">
        <f>SUM(G17:G18)</f>
        <v>19.096717575727759</v>
      </c>
      <c r="H15" s="317">
        <f t="shared" ref="H15:BI15" si="10">SUM(H17:H18)</f>
        <v>18.611264342693008</v>
      </c>
      <c r="I15" s="317">
        <f>SUM(I17:I18)</f>
        <v>17.53607452955341</v>
      </c>
      <c r="J15" s="317">
        <f t="shared" si="10"/>
        <v>16.515740630968168</v>
      </c>
      <c r="K15" s="317">
        <f t="shared" si="10"/>
        <v>15.870201702230219</v>
      </c>
      <c r="L15" s="317">
        <f t="shared" si="10"/>
        <v>15.622491365923702</v>
      </c>
      <c r="M15" s="317">
        <f t="shared" si="10"/>
        <v>14.248815874974852</v>
      </c>
      <c r="N15" s="317">
        <f t="shared" si="10"/>
        <v>12.866598948740018</v>
      </c>
      <c r="O15" s="317">
        <f t="shared" si="10"/>
        <v>11.447949588242157</v>
      </c>
      <c r="P15" s="317">
        <f t="shared" si="10"/>
        <v>10.008865498185983</v>
      </c>
      <c r="Q15" s="317">
        <f t="shared" si="10"/>
        <v>8.5150209616154271</v>
      </c>
      <c r="R15" s="317">
        <f t="shared" si="10"/>
        <v>6.9669906455640014</v>
      </c>
      <c r="S15" s="317">
        <f t="shared" si="10"/>
        <v>5.3366725408371662</v>
      </c>
      <c r="T15" s="317">
        <f t="shared" si="10"/>
        <v>3.7230320133818573</v>
      </c>
      <c r="U15" s="317">
        <f t="shared" si="10"/>
        <v>2.7203347307611869</v>
      </c>
      <c r="V15" s="317">
        <f t="shared" si="10"/>
        <v>2.1068036317613354</v>
      </c>
      <c r="W15" s="317">
        <f t="shared" si="10"/>
        <v>1.930525355088776</v>
      </c>
      <c r="X15" s="317">
        <f t="shared" si="10"/>
        <v>1.7841195487324744</v>
      </c>
      <c r="Y15" s="317">
        <f t="shared" si="10"/>
        <v>1.64913560832878</v>
      </c>
      <c r="Z15" s="317">
        <f t="shared" si="10"/>
        <v>1.5102055703756143</v>
      </c>
      <c r="AA15" s="317">
        <f t="shared" si="10"/>
        <v>1.3685061976336832</v>
      </c>
      <c r="AB15" s="317">
        <f t="shared" si="10"/>
        <v>1.2373764671479797</v>
      </c>
      <c r="AC15" s="317">
        <f t="shared" si="10"/>
        <v>1.0992478138771085</v>
      </c>
      <c r="AD15" s="317">
        <f t="shared" si="10"/>
        <v>0.95398735827649728</v>
      </c>
      <c r="AE15" s="317">
        <f t="shared" si="10"/>
        <v>0.80106007531450407</v>
      </c>
      <c r="AF15" s="317">
        <f t="shared" si="10"/>
        <v>0.6398901861054882</v>
      </c>
      <c r="AG15" s="317">
        <f t="shared" si="10"/>
        <v>0.47016113988895009</v>
      </c>
      <c r="AH15" s="317">
        <f t="shared" si="10"/>
        <v>0.318474786073842</v>
      </c>
      <c r="AI15" s="317">
        <f t="shared" si="10"/>
        <v>0.17439260296193582</v>
      </c>
      <c r="AJ15" s="317">
        <f t="shared" si="10"/>
        <v>5.8041224395144989E-2</v>
      </c>
      <c r="AK15" s="317">
        <f t="shared" si="10"/>
        <v>-2.0802322824451481E-2</v>
      </c>
      <c r="AL15" s="317">
        <f t="shared" si="10"/>
        <v>-2.3393170068952966E-2</v>
      </c>
      <c r="AM15" s="317">
        <f t="shared" si="10"/>
        <v>-2.6100558223914518E-2</v>
      </c>
      <c r="AN15" s="317">
        <f t="shared" si="10"/>
        <v>-2.8928695055331063E-2</v>
      </c>
      <c r="AO15" s="317">
        <f t="shared" si="10"/>
        <v>-3.188192587942848E-2</v>
      </c>
      <c r="AP15" s="317">
        <f t="shared" si="10"/>
        <v>-3.4964737810321188E-2</v>
      </c>
      <c r="AQ15" s="317">
        <f t="shared" si="10"/>
        <v>-3.818176413408389E-2</v>
      </c>
      <c r="AR15" s="317">
        <f t="shared" si="10"/>
        <v>-4.1537788812903279E-2</v>
      </c>
      <c r="AS15" s="317">
        <f t="shared" si="10"/>
        <v>-4.5037751123079825E-2</v>
      </c>
      <c r="AT15" s="317">
        <f t="shared" si="10"/>
        <v>-4.8686750430757146E-2</v>
      </c>
      <c r="AU15" s="317">
        <f t="shared" si="10"/>
        <v>-5.2490051109366401E-2</v>
      </c>
      <c r="AV15" s="317">
        <f t="shared" si="10"/>
        <v>-5.6453087602886892E-2</v>
      </c>
      <c r="AW15" s="317">
        <f t="shared" si="10"/>
        <v>-6.0581469639140052E-2</v>
      </c>
      <c r="AX15" s="317">
        <f t="shared" si="10"/>
        <v>-6.4880987597454073E-2</v>
      </c>
      <c r="AY15" s="317">
        <f t="shared" si="10"/>
        <v>-6.7725220544255491E-2</v>
      </c>
      <c r="AZ15" s="317">
        <f t="shared" si="10"/>
        <v>-6.9418351057861871E-2</v>
      </c>
      <c r="BA15" s="317">
        <f t="shared" si="10"/>
        <v>-7.1153809834308412E-2</v>
      </c>
      <c r="BB15" s="317">
        <f t="shared" si="10"/>
        <v>-7.2932655080166123E-2</v>
      </c>
      <c r="BC15" s="317">
        <f t="shared" si="10"/>
        <v>-7.4755971457170278E-2</v>
      </c>
      <c r="BD15" s="317">
        <f t="shared" si="10"/>
        <v>-7.6624870743599527E-2</v>
      </c>
      <c r="BE15" s="317">
        <f t="shared" si="10"/>
        <v>-7.8540492512189516E-2</v>
      </c>
      <c r="BF15" s="317">
        <f t="shared" si="10"/>
        <v>-8.050400482499423E-2</v>
      </c>
      <c r="BG15" s="317">
        <f t="shared" si="10"/>
        <v>-8.2516604945619076E-2</v>
      </c>
      <c r="BH15" s="317">
        <f t="shared" si="10"/>
        <v>-8.4579520069259548E-2</v>
      </c>
      <c r="BI15" s="317">
        <f t="shared" si="10"/>
        <v>-8.6694008070991035E-2</v>
      </c>
      <c r="BJ15" s="54"/>
      <c r="BK15" s="54"/>
      <c r="BL15" s="54"/>
      <c r="BM15" s="54"/>
    </row>
    <row r="16" spans="1:65" x14ac:dyDescent="0.2">
      <c r="A16" s="54"/>
      <c r="B16" s="54" t="s">
        <v>19</v>
      </c>
      <c r="C16" s="54"/>
      <c r="D16" s="54"/>
      <c r="E16" s="54"/>
      <c r="F16" s="111"/>
      <c r="G16" s="111"/>
      <c r="H16" s="111"/>
      <c r="I16" s="111"/>
      <c r="J16" s="111"/>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54"/>
      <c r="BK16" s="54"/>
      <c r="BL16" s="54"/>
      <c r="BM16" s="54"/>
    </row>
    <row r="17" spans="1:65" x14ac:dyDescent="0.2">
      <c r="A17" s="54"/>
      <c r="B17" s="54" t="s">
        <v>20</v>
      </c>
      <c r="C17" s="54"/>
      <c r="D17" s="213">
        <f>WACC!$F$25</f>
        <v>8.0999999999999989E-2</v>
      </c>
      <c r="E17" s="406"/>
      <c r="F17" s="215"/>
      <c r="G17" s="224">
        <f>$D17*G11</f>
        <v>8.6584613693475987</v>
      </c>
      <c r="H17" s="224">
        <f t="shared" ref="H17:P18" si="11">$D17*H11</f>
        <v>8.4383566289288208</v>
      </c>
      <c r="I17" s="224">
        <f>$D17*I11</f>
        <v>7.9508650259939895</v>
      </c>
      <c r="J17" s="224">
        <f t="shared" si="11"/>
        <v>7.4882451223533257</v>
      </c>
      <c r="K17" s="224">
        <f t="shared" si="11"/>
        <v>7.1955574468550116</v>
      </c>
      <c r="L17" s="216">
        <f t="shared" si="11"/>
        <v>7.083245455582535</v>
      </c>
      <c r="M17" s="216">
        <f t="shared" si="11"/>
        <v>6.4604202959583716</v>
      </c>
      <c r="N17" s="216">
        <f t="shared" si="11"/>
        <v>5.833722445272552</v>
      </c>
      <c r="O17" s="216">
        <f t="shared" si="11"/>
        <v>5.1905061105380064</v>
      </c>
      <c r="P17" s="216">
        <f t="shared" si="11"/>
        <v>4.5380246591271458</v>
      </c>
      <c r="Q17" s="216">
        <f>$D17*Q11</f>
        <v>3.8607147936795392</v>
      </c>
      <c r="R17" s="216">
        <f>$D17*R11</f>
        <v>3.1588370685176836</v>
      </c>
      <c r="S17" s="216">
        <f t="shared" ref="S17:AQ17" si="12">$D17*S11</f>
        <v>2.419650018515592</v>
      </c>
      <c r="T17" s="216">
        <f t="shared" si="12"/>
        <v>1.6880245904502125</v>
      </c>
      <c r="U17" s="216">
        <f t="shared" si="12"/>
        <v>1.2334011373728304</v>
      </c>
      <c r="V17" s="216">
        <f t="shared" si="12"/>
        <v>0.95522582800262068</v>
      </c>
      <c r="W17" s="216">
        <f t="shared" si="12"/>
        <v>0.87530116855410511</v>
      </c>
      <c r="X17" s="216">
        <f t="shared" si="12"/>
        <v>0.80892070219608414</v>
      </c>
      <c r="Y17" s="216">
        <f t="shared" si="12"/>
        <v>0.74771891561506398</v>
      </c>
      <c r="Z17" s="216">
        <f t="shared" si="12"/>
        <v>0.68472796641715516</v>
      </c>
      <c r="AA17" s="216">
        <f t="shared" si="12"/>
        <v>0.62048139943088909</v>
      </c>
      <c r="AB17" s="216">
        <f t="shared" si="12"/>
        <v>0.56102711356835355</v>
      </c>
      <c r="AC17" s="216">
        <f t="shared" si="12"/>
        <v>0.49839951258911724</v>
      </c>
      <c r="AD17" s="216">
        <f t="shared" si="12"/>
        <v>0.43253834884072928</v>
      </c>
      <c r="AE17" s="216">
        <f t="shared" si="12"/>
        <v>0.36320104170430922</v>
      </c>
      <c r="AF17" s="216">
        <f t="shared" si="12"/>
        <v>0.29012653274304251</v>
      </c>
      <c r="AG17" s="216">
        <f t="shared" si="12"/>
        <v>0.21317129768264742</v>
      </c>
      <c r="AH17" s="216">
        <f t="shared" si="12"/>
        <v>0.14439662844657825</v>
      </c>
      <c r="AI17" s="216">
        <f t="shared" si="12"/>
        <v>7.9069694038157293E-2</v>
      </c>
      <c r="AJ17" s="216">
        <f t="shared" si="12"/>
        <v>2.6315920380670269E-2</v>
      </c>
      <c r="AK17" s="216">
        <f t="shared" si="12"/>
        <v>-9.4317836483659104E-3</v>
      </c>
      <c r="AL17" s="216">
        <f t="shared" si="12"/>
        <v>-1.0606475094235603E-2</v>
      </c>
      <c r="AM17" s="216">
        <f t="shared" si="12"/>
        <v>-1.1834006247618673E-2</v>
      </c>
      <c r="AN17" s="216">
        <f t="shared" si="12"/>
        <v>-1.3116284911737006E-2</v>
      </c>
      <c r="AO17" s="216">
        <f t="shared" si="12"/>
        <v>-1.4455281255156492E-2</v>
      </c>
      <c r="AP17" s="216">
        <f t="shared" si="12"/>
        <v>-1.5853029737677115E-2</v>
      </c>
      <c r="AQ17" s="216">
        <f t="shared" si="12"/>
        <v>-1.7311631093539295E-2</v>
      </c>
      <c r="AR17" s="216">
        <f t="shared" ref="AR17:BI17" si="13">$D17*AR11</f>
        <v>-1.8833254373608541E-2</v>
      </c>
      <c r="AS17" s="216">
        <f t="shared" si="13"/>
        <v>-2.0420139048247781E-2</v>
      </c>
      <c r="AT17" s="216">
        <f t="shared" si="13"/>
        <v>-2.2074597172635484E-2</v>
      </c>
      <c r="AU17" s="216">
        <f t="shared" si="13"/>
        <v>-2.3799015616337411E-2</v>
      </c>
      <c r="AV17" s="216">
        <f t="shared" si="13"/>
        <v>-2.5595858358991537E-2</v>
      </c>
      <c r="AW17" s="216">
        <f t="shared" si="13"/>
        <v>-2.7467668854018162E-2</v>
      </c>
      <c r="AX17" s="216">
        <f t="shared" si="13"/>
        <v>-2.9417072462321749E-2</v>
      </c>
      <c r="AY17" s="216">
        <f t="shared" si="13"/>
        <v>-3.0706649113264452E-2</v>
      </c>
      <c r="AZ17" s="216">
        <f t="shared" si="13"/>
        <v>-3.1474315341096064E-2</v>
      </c>
      <c r="BA17" s="216">
        <f t="shared" si="13"/>
        <v>-3.2261173224623463E-2</v>
      </c>
      <c r="BB17" s="216">
        <f t="shared" si="13"/>
        <v>-3.3067702555239054E-2</v>
      </c>
      <c r="BC17" s="216">
        <f t="shared" si="13"/>
        <v>-3.389439511912002E-2</v>
      </c>
      <c r="BD17" s="216">
        <f t="shared" si="13"/>
        <v>-3.4741754997098029E-2</v>
      </c>
      <c r="BE17" s="216">
        <f t="shared" si="13"/>
        <v>-3.5610298872025478E-2</v>
      </c>
      <c r="BF17" s="216">
        <f t="shared" si="13"/>
        <v>-3.6500556343826103E-2</v>
      </c>
      <c r="BG17" s="216">
        <f t="shared" si="13"/>
        <v>-3.741307025242175E-2</v>
      </c>
      <c r="BH17" s="216">
        <f t="shared" si="13"/>
        <v>-3.8348397008732292E-2</v>
      </c>
      <c r="BI17" s="216">
        <f t="shared" si="13"/>
        <v>-3.9307106933950592E-2</v>
      </c>
      <c r="BJ17" s="54"/>
      <c r="BK17" s="54"/>
      <c r="BL17" s="54"/>
      <c r="BM17" s="54"/>
    </row>
    <row r="18" spans="1:65" x14ac:dyDescent="0.2">
      <c r="A18" s="54"/>
      <c r="B18" s="54" t="s">
        <v>21</v>
      </c>
      <c r="C18" s="54"/>
      <c r="D18" s="214">
        <f>WACC!$F$11</f>
        <v>6.5099999999999991E-2</v>
      </c>
      <c r="E18" s="406"/>
      <c r="F18" s="217"/>
      <c r="G18" s="225">
        <f>$D18*G12</f>
        <v>10.43825620638016</v>
      </c>
      <c r="H18" s="225">
        <f t="shared" si="11"/>
        <v>10.172907713764188</v>
      </c>
      <c r="I18" s="225">
        <f>$D18*I12</f>
        <v>9.5852095035594189</v>
      </c>
      <c r="J18" s="225">
        <f t="shared" si="11"/>
        <v>9.0274955086148427</v>
      </c>
      <c r="K18" s="225">
        <f t="shared" si="11"/>
        <v>8.6746442553752079</v>
      </c>
      <c r="L18" s="218">
        <f t="shared" si="11"/>
        <v>8.5392459103411671</v>
      </c>
      <c r="M18" s="218">
        <f t="shared" si="11"/>
        <v>7.7883955790164805</v>
      </c>
      <c r="N18" s="218">
        <f t="shared" si="11"/>
        <v>7.0328765034674658</v>
      </c>
      <c r="O18" s="218">
        <f t="shared" si="11"/>
        <v>6.2574434777041512</v>
      </c>
      <c r="P18" s="218">
        <f t="shared" si="11"/>
        <v>5.4708408390588366</v>
      </c>
      <c r="Q18" s="218">
        <f>$D18*Q12</f>
        <v>4.6543061679358884</v>
      </c>
      <c r="R18" s="218">
        <f>$D18*R12</f>
        <v>3.8081535770463177</v>
      </c>
      <c r="S18" s="218">
        <f t="shared" ref="S18:AQ18" si="14">$D18*S12</f>
        <v>2.9170225223215742</v>
      </c>
      <c r="T18" s="218">
        <f t="shared" si="14"/>
        <v>2.0350074229316446</v>
      </c>
      <c r="U18" s="218">
        <f t="shared" si="14"/>
        <v>1.4869335933883565</v>
      </c>
      <c r="V18" s="218">
        <f t="shared" si="14"/>
        <v>1.1515778037587148</v>
      </c>
      <c r="W18" s="218">
        <f t="shared" si="14"/>
        <v>1.055224186534671</v>
      </c>
      <c r="X18" s="218">
        <f t="shared" si="14"/>
        <v>0.97519884653639022</v>
      </c>
      <c r="Y18" s="218">
        <f t="shared" si="14"/>
        <v>0.90141669271371616</v>
      </c>
      <c r="Z18" s="218">
        <f t="shared" si="14"/>
        <v>0.82547760395845926</v>
      </c>
      <c r="AA18" s="218">
        <f t="shared" si="14"/>
        <v>0.74802479820279411</v>
      </c>
      <c r="AB18" s="218">
        <f t="shared" si="14"/>
        <v>0.67634935357962622</v>
      </c>
      <c r="AC18" s="218">
        <f t="shared" si="14"/>
        <v>0.60084830128799127</v>
      </c>
      <c r="AD18" s="218">
        <f t="shared" si="14"/>
        <v>0.521449009435768</v>
      </c>
      <c r="AE18" s="218">
        <f t="shared" si="14"/>
        <v>0.4378590336101949</v>
      </c>
      <c r="AF18" s="218">
        <f t="shared" si="14"/>
        <v>0.34976365336244569</v>
      </c>
      <c r="AG18" s="218">
        <f t="shared" si="14"/>
        <v>0.25698984220630267</v>
      </c>
      <c r="AH18" s="218">
        <f t="shared" si="14"/>
        <v>0.17407815762726375</v>
      </c>
      <c r="AI18" s="218">
        <f t="shared" si="14"/>
        <v>9.532290892377851E-2</v>
      </c>
      <c r="AJ18" s="218">
        <f t="shared" si="14"/>
        <v>3.1725304014474716E-2</v>
      </c>
      <c r="AK18" s="218">
        <f t="shared" si="14"/>
        <v>-1.137053917608557E-2</v>
      </c>
      <c r="AL18" s="218">
        <f t="shared" si="14"/>
        <v>-1.2786694974717364E-2</v>
      </c>
      <c r="AM18" s="218">
        <f t="shared" si="14"/>
        <v>-1.4266551976295845E-2</v>
      </c>
      <c r="AN18" s="218">
        <f t="shared" si="14"/>
        <v>-1.5812410143594056E-2</v>
      </c>
      <c r="AO18" s="218">
        <f t="shared" si="14"/>
        <v>-1.742664462427199E-2</v>
      </c>
      <c r="AP18" s="218">
        <f t="shared" si="14"/>
        <v>-1.9111708072644073E-2</v>
      </c>
      <c r="AQ18" s="218">
        <f t="shared" si="14"/>
        <v>-2.0870133040544595E-2</v>
      </c>
      <c r="AR18" s="218">
        <f t="shared" ref="AR18:BI18" si="15">$D18*AR12</f>
        <v>-2.2704534439294738E-2</v>
      </c>
      <c r="AS18" s="218">
        <f t="shared" si="15"/>
        <v>-2.4617612074832047E-2</v>
      </c>
      <c r="AT18" s="218">
        <f t="shared" si="15"/>
        <v>-2.6612153258121662E-2</v>
      </c>
      <c r="AU18" s="218">
        <f t="shared" si="15"/>
        <v>-2.8691035493028986E-2</v>
      </c>
      <c r="AV18" s="218">
        <f t="shared" si="15"/>
        <v>-3.0857229243895352E-2</v>
      </c>
      <c r="AW18" s="218">
        <f t="shared" si="15"/>
        <v>-3.311380078512189E-2</v>
      </c>
      <c r="AX18" s="218">
        <f t="shared" si="15"/>
        <v>-3.5463915135132328E-2</v>
      </c>
      <c r="AY18" s="218">
        <f t="shared" si="15"/>
        <v>-3.7018571430991035E-2</v>
      </c>
      <c r="AZ18" s="218">
        <f t="shared" si="15"/>
        <v>-3.7944035716765807E-2</v>
      </c>
      <c r="BA18" s="218">
        <f t="shared" si="15"/>
        <v>-3.8892636609684957E-2</v>
      </c>
      <c r="BB18" s="218">
        <f t="shared" si="15"/>
        <v>-3.9864952524927069E-2</v>
      </c>
      <c r="BC18" s="218">
        <f t="shared" si="15"/>
        <v>-4.0861576338050251E-2</v>
      </c>
      <c r="BD18" s="218">
        <f t="shared" si="15"/>
        <v>-4.1883115746501505E-2</v>
      </c>
      <c r="BE18" s="218">
        <f t="shared" si="15"/>
        <v>-4.2930193640164038E-2</v>
      </c>
      <c r="BF18" s="218">
        <f t="shared" si="15"/>
        <v>-4.4003448481168134E-2</v>
      </c>
      <c r="BG18" s="218">
        <f t="shared" si="15"/>
        <v>-4.5103534693197327E-2</v>
      </c>
      <c r="BH18" s="218">
        <f t="shared" si="15"/>
        <v>-4.6231123060527256E-2</v>
      </c>
      <c r="BI18" s="218">
        <f t="shared" si="15"/>
        <v>-4.7386901137040437E-2</v>
      </c>
      <c r="BJ18" s="54"/>
      <c r="BK18" s="54"/>
      <c r="BL18" s="54"/>
      <c r="BM18" s="54"/>
    </row>
    <row r="19" spans="1:65" x14ac:dyDescent="0.2">
      <c r="A19" s="54"/>
      <c r="B19" s="54"/>
      <c r="C19" s="54"/>
      <c r="D19" s="54"/>
      <c r="E19" s="54"/>
      <c r="F19" s="111"/>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54"/>
      <c r="BK19" s="54"/>
      <c r="BL19" s="54"/>
      <c r="BM19" s="54"/>
    </row>
    <row r="20" spans="1:65" x14ac:dyDescent="0.2">
      <c r="A20" s="54"/>
      <c r="B20" s="54" t="s">
        <v>140</v>
      </c>
      <c r="C20" s="54"/>
      <c r="D20" s="54"/>
      <c r="E20" s="54"/>
      <c r="F20" s="219"/>
      <c r="G20" s="220">
        <f>Assets!G$473</f>
        <v>20.263172037223413</v>
      </c>
      <c r="H20" s="220">
        <f>Assets!H$473</f>
        <v>22.277428881312773</v>
      </c>
      <c r="I20" s="220">
        <f>Assets!I$473</f>
        <v>23.992467568810472</v>
      </c>
      <c r="J20" s="220">
        <f>Assets!J$473</f>
        <v>19.098447551829718</v>
      </c>
      <c r="K20" s="220">
        <f>Assets!K$473</f>
        <v>17.620693325524922</v>
      </c>
      <c r="L20" s="220">
        <f>Assets!L$473</f>
        <v>19.222998753832201</v>
      </c>
      <c r="M20" s="220">
        <f>Assets!M$473</f>
        <v>19.342526255735113</v>
      </c>
      <c r="N20" s="220">
        <f>Assets!N$473</f>
        <v>19.852356010325508</v>
      </c>
      <c r="O20" s="220">
        <f>Assets!O$473</f>
        <v>20.138316401569725</v>
      </c>
      <c r="P20" s="220">
        <f>Assets!P$473</f>
        <v>20.904625476777987</v>
      </c>
      <c r="Q20" s="220">
        <f>Assets!Q$473</f>
        <v>21.662892751909123</v>
      </c>
      <c r="R20" s="220">
        <f>Assets!R$473</f>
        <v>22.814415123521325</v>
      </c>
      <c r="S20" s="220">
        <f>Assets!S$473</f>
        <v>22.581031730412949</v>
      </c>
      <c r="T20" s="220">
        <f>Assets!T$473</f>
        <v>14.031588057943887</v>
      </c>
      <c r="U20" s="220">
        <f>Assets!U$473</f>
        <v>8.5856576966114044</v>
      </c>
      <c r="V20" s="220">
        <f>Assets!V$473</f>
        <v>2.4668104768060299</v>
      </c>
      <c r="W20" s="220">
        <f>Assets!W$473</f>
        <v>2.0487798258648438</v>
      </c>
      <c r="X20" s="220">
        <f>Assets!X$473</f>
        <v>1.8889440302783949</v>
      </c>
      <c r="Y20" s="220">
        <f>Assets!Y$473</f>
        <v>1.9441650987008874</v>
      </c>
      <c r="Z20" s="220">
        <f>Assets!Z$473</f>
        <v>1.9829187341440142</v>
      </c>
      <c r="AA20" s="220">
        <f>Assets!AA$473</f>
        <v>1.835008822917763</v>
      </c>
      <c r="AB20" s="220">
        <f>Assets!AB$473</f>
        <v>1.9329506475072922</v>
      </c>
      <c r="AC20" s="220">
        <f>Assets!AC$473</f>
        <v>2.0327519675428354</v>
      </c>
      <c r="AD20" s="220">
        <f>Assets!AD$473</f>
        <v>2.1400403437166711</v>
      </c>
      <c r="AE20" s="220">
        <f>Assets!AE$473</f>
        <v>2.255386079051438</v>
      </c>
      <c r="AF20" s="220">
        <f>Assets!AF$473</f>
        <v>2.3751615759381206</v>
      </c>
      <c r="AG20" s="220">
        <f>Assets!AG$473</f>
        <v>2.1226749764218882</v>
      </c>
      <c r="AH20" s="220">
        <f>Assets!AH$473</f>
        <v>2.0162634076673127</v>
      </c>
      <c r="AI20" s="220">
        <f>Assets!AI$473</f>
        <v>1.6282028906631796</v>
      </c>
      <c r="AJ20" s="220">
        <f>Assets!AJ$473</f>
        <v>1.1033241984270428</v>
      </c>
      <c r="AK20" s="220">
        <f>Assets!AK$473</f>
        <v>3.625590882313863E-2</v>
      </c>
      <c r="AL20" s="220">
        <f>Assets!AL$473</f>
        <v>3.7886763993304762E-2</v>
      </c>
      <c r="AM20" s="220">
        <f>Assets!AM$473</f>
        <v>3.9576501978960822E-2</v>
      </c>
      <c r="AN20" s="220">
        <f>Assets!AN$473</f>
        <v>4.1327047636403866E-2</v>
      </c>
      <c r="AO20" s="220">
        <f>Assets!AO$473</f>
        <v>4.3140385262982223E-2</v>
      </c>
      <c r="AP20" s="220">
        <f>Assets!AP$473</f>
        <v>4.5018560366116733E-2</v>
      </c>
      <c r="AQ20" s="220">
        <f>Assets!AQ$473</f>
        <v>4.6963681483618611E-2</v>
      </c>
      <c r="AR20" s="220">
        <f>Assets!AR$473</f>
        <v>4.8977922056766765E-2</v>
      </c>
      <c r="AS20" s="220">
        <f>Assets!AS$473</f>
        <v>5.1063522357645053E-2</v>
      </c>
      <c r="AT20" s="220">
        <f>Assets!AT$473</f>
        <v>5.3222791472281789E-2</v>
      </c>
      <c r="AU20" s="220">
        <f>Assets!AU$473</f>
        <v>5.5458109341176828E-2</v>
      </c>
      <c r="AV20" s="220">
        <f>Assets!AV$473</f>
        <v>5.7771928858846439E-2</v>
      </c>
      <c r="AW20" s="220">
        <f>Assets!AW$473</f>
        <v>6.01667780340613E-2</v>
      </c>
      <c r="AX20" s="220">
        <f>Assets!AX$473</f>
        <v>3.9801748485886038E-2</v>
      </c>
      <c r="AY20" s="220">
        <f>Assets!AY$473</f>
        <v>2.3693402093568253E-2</v>
      </c>
      <c r="AZ20" s="220">
        <f>Assets!AZ$473</f>
        <v>2.4285737145907461E-2</v>
      </c>
      <c r="BA20" s="220">
        <f>Assets!BA$473</f>
        <v>2.4892880574555146E-2</v>
      </c>
      <c r="BB20" s="220">
        <f>Assets!BB$473</f>
        <v>2.5515202588919025E-2</v>
      </c>
      <c r="BC20" s="220">
        <f>Assets!BC$473</f>
        <v>2.6153082653641996E-2</v>
      </c>
      <c r="BD20" s="220">
        <f>Assets!BD$473</f>
        <v>2.6806909719983049E-2</v>
      </c>
      <c r="BE20" s="220">
        <f>Assets!BE$473</f>
        <v>2.7477082462982624E-2</v>
      </c>
      <c r="BF20" s="220">
        <f>Assets!BF$473</f>
        <v>2.8164009524557183E-2</v>
      </c>
      <c r="BG20" s="220">
        <f>Assets!BG$473</f>
        <v>2.886810976267111E-2</v>
      </c>
      <c r="BH20" s="220">
        <f>Assets!BH$473</f>
        <v>2.9589812506737884E-2</v>
      </c>
      <c r="BI20" s="220">
        <f>Assets!BI$473</f>
        <v>3.0329557819406328E-2</v>
      </c>
      <c r="BJ20" s="54"/>
      <c r="BK20" s="54"/>
      <c r="BL20" s="54"/>
      <c r="BM20" s="54"/>
    </row>
    <row r="21" spans="1:65" x14ac:dyDescent="0.2">
      <c r="A21" s="54"/>
      <c r="B21" s="54"/>
      <c r="C21" s="54"/>
      <c r="D21" s="54"/>
      <c r="E21" s="54"/>
      <c r="F21" s="111"/>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54"/>
      <c r="BK21" s="54"/>
      <c r="BL21" s="54"/>
      <c r="BM21" s="54"/>
    </row>
    <row r="22" spans="1:65" x14ac:dyDescent="0.2">
      <c r="A22" s="54"/>
      <c r="B22" s="54" t="s">
        <v>266</v>
      </c>
      <c r="C22" s="54"/>
      <c r="D22" s="84"/>
      <c r="E22" s="54"/>
      <c r="F22" s="221"/>
      <c r="G22" s="294">
        <f>Input!G182*G$8</f>
        <v>23.450030385049214</v>
      </c>
      <c r="H22" s="294">
        <f>Input!H182*H$8</f>
        <v>24.269755397682008</v>
      </c>
      <c r="I22" s="294">
        <f>Input!I182*I$8</f>
        <v>25.140201435327285</v>
      </c>
      <c r="J22" s="294">
        <f>Input!J182*J$8</f>
        <v>26.05787706985782</v>
      </c>
      <c r="K22" s="294">
        <f>Input!K182*K$8</f>
        <v>27.002761981730877</v>
      </c>
      <c r="L22" s="222">
        <f>Input!L182*L$8</f>
        <v>0</v>
      </c>
      <c r="M22" s="222">
        <f>Input!M182*M$8</f>
        <v>0</v>
      </c>
      <c r="N22" s="222">
        <f>Input!N182*N$8</f>
        <v>0</v>
      </c>
      <c r="O22" s="222">
        <f>Input!O182*O$8</f>
        <v>0</v>
      </c>
      <c r="P22" s="222">
        <f>Input!P182*P$8</f>
        <v>0</v>
      </c>
      <c r="Q22" s="222">
        <f>Input!Q182*Q$8</f>
        <v>0</v>
      </c>
      <c r="R22" s="222">
        <f>Input!R182*R$8</f>
        <v>0</v>
      </c>
      <c r="S22" s="222">
        <f>Input!S182*S$8</f>
        <v>0</v>
      </c>
      <c r="T22" s="222">
        <f>Input!T182*T$8</f>
        <v>0</v>
      </c>
      <c r="U22" s="222">
        <f>Input!U182*U$8</f>
        <v>0</v>
      </c>
      <c r="V22" s="222">
        <f>Input!V182*V$8</f>
        <v>0</v>
      </c>
      <c r="W22" s="222">
        <f>Input!W182*W$8</f>
        <v>0</v>
      </c>
      <c r="X22" s="222">
        <f>Input!X182*X$8</f>
        <v>0</v>
      </c>
      <c r="Y22" s="222">
        <f>Input!Y182*Y$8</f>
        <v>0</v>
      </c>
      <c r="Z22" s="222">
        <f>Input!Z182*Z$8</f>
        <v>0</v>
      </c>
      <c r="AA22" s="222">
        <f>Input!AA182*AA$8</f>
        <v>0</v>
      </c>
      <c r="AB22" s="222">
        <f>Input!AB182*AB$8</f>
        <v>0</v>
      </c>
      <c r="AC22" s="222">
        <f>Input!AC182*AC$8</f>
        <v>0</v>
      </c>
      <c r="AD22" s="222">
        <f>Input!AD182*AD$8</f>
        <v>0</v>
      </c>
      <c r="AE22" s="222">
        <f>Input!AE182*AE$8</f>
        <v>0</v>
      </c>
      <c r="AF22" s="222">
        <f>Input!AF182*AF$8</f>
        <v>0</v>
      </c>
      <c r="AG22" s="222">
        <f>Input!AG182*AG$8</f>
        <v>0</v>
      </c>
      <c r="AH22" s="222">
        <f>Input!AH182*AH$8</f>
        <v>0</v>
      </c>
      <c r="AI22" s="222">
        <f>Input!AI182*AI$8</f>
        <v>0</v>
      </c>
      <c r="AJ22" s="222">
        <f>Input!AJ182*AJ$8</f>
        <v>0</v>
      </c>
      <c r="AK22" s="222">
        <f>Input!AK182*AK$8</f>
        <v>0</v>
      </c>
      <c r="AL22" s="222">
        <f>Input!AL182*AL$8</f>
        <v>0</v>
      </c>
      <c r="AM22" s="222">
        <f>Input!AM182*AM$8</f>
        <v>0</v>
      </c>
      <c r="AN22" s="222">
        <f>Input!AN182*AN$8</f>
        <v>0</v>
      </c>
      <c r="AO22" s="222">
        <f>Input!AO182*AO$8</f>
        <v>0</v>
      </c>
      <c r="AP22" s="222">
        <f>Input!AP182*AP$8</f>
        <v>0</v>
      </c>
      <c r="AQ22" s="222">
        <f>Input!AQ182*AQ$8</f>
        <v>0</v>
      </c>
      <c r="AR22" s="222">
        <f>Input!AR182*AR$8</f>
        <v>0</v>
      </c>
      <c r="AS22" s="222">
        <f>Input!AS182*AS$8</f>
        <v>0</v>
      </c>
      <c r="AT22" s="222">
        <f>Input!AT182*AT$8</f>
        <v>0</v>
      </c>
      <c r="AU22" s="222">
        <f>Input!AU182*AU$8</f>
        <v>0</v>
      </c>
      <c r="AV22" s="222">
        <f>Input!AV182*AV$8</f>
        <v>0</v>
      </c>
      <c r="AW22" s="222">
        <f>Input!AW182*AW$8</f>
        <v>0</v>
      </c>
      <c r="AX22" s="222">
        <f>Input!AX182*AX$8</f>
        <v>0</v>
      </c>
      <c r="AY22" s="222">
        <f>Input!AY182*AY$8</f>
        <v>0</v>
      </c>
      <c r="AZ22" s="222">
        <f>Input!AZ182*AZ$8</f>
        <v>0</v>
      </c>
      <c r="BA22" s="222">
        <f>Input!BA182*BA$8</f>
        <v>0</v>
      </c>
      <c r="BB22" s="222">
        <f>Input!BB182*BB$8</f>
        <v>0</v>
      </c>
      <c r="BC22" s="222">
        <f>Input!BC182*BC$8</f>
        <v>0</v>
      </c>
      <c r="BD22" s="222">
        <f>Input!BD182*BD$8</f>
        <v>0</v>
      </c>
      <c r="BE22" s="222">
        <f>Input!BE182*BE$8</f>
        <v>0</v>
      </c>
      <c r="BF22" s="222">
        <f>Input!BF182*BF$8</f>
        <v>0</v>
      </c>
      <c r="BG22" s="222">
        <f>Input!BG182*BG$8</f>
        <v>0</v>
      </c>
      <c r="BH22" s="222">
        <f>Input!BH182*BH$8</f>
        <v>0</v>
      </c>
      <c r="BI22" s="222">
        <f>Input!BI182*BI$8</f>
        <v>0</v>
      </c>
      <c r="BJ22" s="54"/>
      <c r="BK22" s="54"/>
      <c r="BL22" s="54"/>
      <c r="BM22" s="54"/>
    </row>
    <row r="23" spans="1:65" x14ac:dyDescent="0.2">
      <c r="A23" s="54"/>
      <c r="B23" s="54"/>
      <c r="C23" s="54"/>
      <c r="D23" s="54"/>
      <c r="E23" s="54"/>
      <c r="F23" s="111"/>
      <c r="G23" s="292"/>
      <c r="H23" s="292"/>
      <c r="I23" s="292"/>
      <c r="J23" s="292"/>
      <c r="K23" s="292"/>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54"/>
      <c r="BK23" s="54"/>
      <c r="BL23" s="54"/>
      <c r="BM23" s="54"/>
    </row>
    <row r="24" spans="1:65" x14ac:dyDescent="0.2">
      <c r="A24" s="54"/>
      <c r="B24" s="54" t="s">
        <v>22</v>
      </c>
      <c r="C24" s="54"/>
      <c r="D24" s="54"/>
      <c r="E24" s="54"/>
      <c r="F24" s="215"/>
      <c r="G24" s="224">
        <f>G44</f>
        <v>1.9342541794560904</v>
      </c>
      <c r="H24" s="224">
        <f>H44</f>
        <v>4.3518920326882098</v>
      </c>
      <c r="I24" s="224">
        <f t="shared" ref="I24:P24" si="16">I44</f>
        <v>7.0556317523093766</v>
      </c>
      <c r="J24" s="224">
        <f t="shared" si="16"/>
        <v>6.4737777138148482</v>
      </c>
      <c r="K24" s="224">
        <f t="shared" si="16"/>
        <v>3.9138802282010272</v>
      </c>
      <c r="L24" s="216">
        <f t="shared" si="16"/>
        <v>1.935903505889248</v>
      </c>
      <c r="M24" s="216">
        <f t="shared" si="16"/>
        <v>1.8811178008120542</v>
      </c>
      <c r="N24" s="216">
        <f t="shared" si="16"/>
        <v>2.1149485378165349</v>
      </c>
      <c r="O24" s="216">
        <f t="shared" si="16"/>
        <v>2.1357553052218674</v>
      </c>
      <c r="P24" s="216">
        <f t="shared" si="16"/>
        <v>2.332650101153058</v>
      </c>
      <c r="Q24" s="216">
        <f>Q44</f>
        <v>2.3639884532886173</v>
      </c>
      <c r="R24" s="216">
        <f t="shared" ref="R24:BI24" si="17">R44</f>
        <v>2.5392728305712886</v>
      </c>
      <c r="S24" s="216">
        <f t="shared" si="17"/>
        <v>2.590038856841546</v>
      </c>
      <c r="T24" s="216">
        <f t="shared" si="17"/>
        <v>1.5596947344884793</v>
      </c>
      <c r="U24" s="216">
        <f t="shared" si="17"/>
        <v>0.78598050279142118</v>
      </c>
      <c r="V24" s="216">
        <f t="shared" si="17"/>
        <v>0</v>
      </c>
      <c r="W24" s="216">
        <f t="shared" si="17"/>
        <v>0</v>
      </c>
      <c r="X24" s="216">
        <f t="shared" si="17"/>
        <v>0</v>
      </c>
      <c r="Y24" s="216">
        <f t="shared" si="17"/>
        <v>0</v>
      </c>
      <c r="Z24" s="216">
        <f t="shared" si="17"/>
        <v>0</v>
      </c>
      <c r="AA24" s="216">
        <f t="shared" si="17"/>
        <v>0</v>
      </c>
      <c r="AB24" s="216">
        <f t="shared" si="17"/>
        <v>0</v>
      </c>
      <c r="AC24" s="216">
        <f t="shared" si="17"/>
        <v>2.9884296421762824E-2</v>
      </c>
      <c r="AD24" s="216">
        <f t="shared" si="17"/>
        <v>0.20049480357643334</v>
      </c>
      <c r="AE24" s="216">
        <f t="shared" si="17"/>
        <v>0.21944257567199907</v>
      </c>
      <c r="AF24" s="216">
        <f t="shared" si="17"/>
        <v>0.23878305616821074</v>
      </c>
      <c r="AG24" s="216">
        <f t="shared" si="17"/>
        <v>0.18633842615453877</v>
      </c>
      <c r="AH24" s="216">
        <f t="shared" si="17"/>
        <v>0.2098777152461172</v>
      </c>
      <c r="AI24" s="216">
        <f t="shared" si="17"/>
        <v>0.17928643188700599</v>
      </c>
      <c r="AJ24" s="216">
        <f t="shared" si="17"/>
        <v>0.12245399347258967</v>
      </c>
      <c r="AK24" s="216">
        <f t="shared" si="17"/>
        <v>0</v>
      </c>
      <c r="AL24" s="216">
        <f t="shared" si="17"/>
        <v>0</v>
      </c>
      <c r="AM24" s="216">
        <f t="shared" si="17"/>
        <v>0</v>
      </c>
      <c r="AN24" s="216">
        <f t="shared" si="17"/>
        <v>0</v>
      </c>
      <c r="AO24" s="216">
        <f t="shared" si="17"/>
        <v>0</v>
      </c>
      <c r="AP24" s="216">
        <f t="shared" si="17"/>
        <v>0</v>
      </c>
      <c r="AQ24" s="216">
        <f t="shared" si="17"/>
        <v>0</v>
      </c>
      <c r="AR24" s="216">
        <f t="shared" si="17"/>
        <v>0</v>
      </c>
      <c r="AS24" s="216">
        <f t="shared" si="17"/>
        <v>0</v>
      </c>
      <c r="AT24" s="216">
        <f t="shared" si="17"/>
        <v>0</v>
      </c>
      <c r="AU24" s="216">
        <f t="shared" si="17"/>
        <v>0</v>
      </c>
      <c r="AV24" s="216">
        <f t="shared" si="17"/>
        <v>0</v>
      </c>
      <c r="AW24" s="216">
        <f t="shared" si="17"/>
        <v>0</v>
      </c>
      <c r="AX24" s="216">
        <f t="shared" si="17"/>
        <v>0</v>
      </c>
      <c r="AY24" s="216">
        <f t="shared" si="17"/>
        <v>0</v>
      </c>
      <c r="AZ24" s="216">
        <f t="shared" si="17"/>
        <v>0</v>
      </c>
      <c r="BA24" s="216">
        <f t="shared" si="17"/>
        <v>0</v>
      </c>
      <c r="BB24" s="216">
        <f t="shared" si="17"/>
        <v>0</v>
      </c>
      <c r="BC24" s="216">
        <f t="shared" si="17"/>
        <v>0</v>
      </c>
      <c r="BD24" s="216">
        <f t="shared" si="17"/>
        <v>0</v>
      </c>
      <c r="BE24" s="216">
        <f t="shared" si="17"/>
        <v>0</v>
      </c>
      <c r="BF24" s="216">
        <f t="shared" si="17"/>
        <v>0</v>
      </c>
      <c r="BG24" s="216">
        <f t="shared" si="17"/>
        <v>0</v>
      </c>
      <c r="BH24" s="216">
        <f t="shared" si="17"/>
        <v>0</v>
      </c>
      <c r="BI24" s="216">
        <f t="shared" si="17"/>
        <v>0</v>
      </c>
      <c r="BJ24" s="54"/>
      <c r="BK24" s="54"/>
      <c r="BL24" s="54"/>
      <c r="BM24" s="54"/>
    </row>
    <row r="25" spans="1:65" x14ac:dyDescent="0.2">
      <c r="A25" s="54"/>
      <c r="B25" s="54" t="s">
        <v>23</v>
      </c>
      <c r="C25" s="54"/>
      <c r="D25" s="213">
        <f>WACC!$F$17</f>
        <v>0.25</v>
      </c>
      <c r="E25" s="120"/>
      <c r="F25" s="217"/>
      <c r="G25" s="255">
        <f t="shared" ref="G25:Q25" si="18">-G24*$D$25</f>
        <v>-0.48356354486402259</v>
      </c>
      <c r="H25" s="255">
        <f>-H24*$D$25</f>
        <v>-1.0879730081720524</v>
      </c>
      <c r="I25" s="255">
        <f t="shared" si="18"/>
        <v>-1.7639079380773441</v>
      </c>
      <c r="J25" s="255">
        <f t="shared" si="18"/>
        <v>-1.6184444284537121</v>
      </c>
      <c r="K25" s="255">
        <f t="shared" si="18"/>
        <v>-0.9784700570502568</v>
      </c>
      <c r="L25" s="255">
        <f t="shared" si="18"/>
        <v>-0.48397587647231199</v>
      </c>
      <c r="M25" s="255">
        <f t="shared" si="18"/>
        <v>-0.47027945020301354</v>
      </c>
      <c r="N25" s="255">
        <f t="shared" si="18"/>
        <v>-0.52873713445413373</v>
      </c>
      <c r="O25" s="255">
        <f t="shared" si="18"/>
        <v>-0.53393882630546685</v>
      </c>
      <c r="P25" s="255">
        <f t="shared" si="18"/>
        <v>-0.58316252528826451</v>
      </c>
      <c r="Q25" s="255">
        <f t="shared" si="18"/>
        <v>-0.59099711332215432</v>
      </c>
      <c r="R25" s="255">
        <f t="shared" ref="R25:BI25" si="19">-R24*$D$25</f>
        <v>-0.63481820764282215</v>
      </c>
      <c r="S25" s="255">
        <f t="shared" si="19"/>
        <v>-0.6475097142103865</v>
      </c>
      <c r="T25" s="255">
        <f t="shared" si="19"/>
        <v>-0.38992368362211982</v>
      </c>
      <c r="U25" s="255">
        <f t="shared" si="19"/>
        <v>-0.19649512569785529</v>
      </c>
      <c r="V25" s="255">
        <f t="shared" si="19"/>
        <v>0</v>
      </c>
      <c r="W25" s="255">
        <f t="shared" si="19"/>
        <v>0</v>
      </c>
      <c r="X25" s="255">
        <f t="shared" si="19"/>
        <v>0</v>
      </c>
      <c r="Y25" s="255">
        <f t="shared" si="19"/>
        <v>0</v>
      </c>
      <c r="Z25" s="255">
        <f t="shared" si="19"/>
        <v>0</v>
      </c>
      <c r="AA25" s="255">
        <f t="shared" si="19"/>
        <v>0</v>
      </c>
      <c r="AB25" s="255">
        <f t="shared" si="19"/>
        <v>0</v>
      </c>
      <c r="AC25" s="255">
        <f t="shared" si="19"/>
        <v>-7.4710741054407059E-3</v>
      </c>
      <c r="AD25" s="255">
        <f t="shared" si="19"/>
        <v>-5.0123700894108336E-2</v>
      </c>
      <c r="AE25" s="255">
        <f t="shared" si="19"/>
        <v>-5.4860643917999767E-2</v>
      </c>
      <c r="AF25" s="255">
        <f t="shared" si="19"/>
        <v>-5.9695764042052686E-2</v>
      </c>
      <c r="AG25" s="255">
        <f t="shared" si="19"/>
        <v>-4.6584606538634693E-2</v>
      </c>
      <c r="AH25" s="255">
        <f t="shared" si="19"/>
        <v>-5.2469428811529301E-2</v>
      </c>
      <c r="AI25" s="255">
        <f t="shared" si="19"/>
        <v>-4.4821607971751498E-2</v>
      </c>
      <c r="AJ25" s="255">
        <f t="shared" si="19"/>
        <v>-3.0613498368147418E-2</v>
      </c>
      <c r="AK25" s="255">
        <f t="shared" si="19"/>
        <v>0</v>
      </c>
      <c r="AL25" s="255">
        <f t="shared" si="19"/>
        <v>0</v>
      </c>
      <c r="AM25" s="255">
        <f t="shared" si="19"/>
        <v>0</v>
      </c>
      <c r="AN25" s="255">
        <f t="shared" si="19"/>
        <v>0</v>
      </c>
      <c r="AO25" s="255">
        <f t="shared" si="19"/>
        <v>0</v>
      </c>
      <c r="AP25" s="255">
        <f t="shared" si="19"/>
        <v>0</v>
      </c>
      <c r="AQ25" s="255">
        <f t="shared" si="19"/>
        <v>0</v>
      </c>
      <c r="AR25" s="255">
        <f t="shared" si="19"/>
        <v>0</v>
      </c>
      <c r="AS25" s="255">
        <f t="shared" si="19"/>
        <v>0</v>
      </c>
      <c r="AT25" s="255">
        <f t="shared" si="19"/>
        <v>0</v>
      </c>
      <c r="AU25" s="255">
        <f t="shared" si="19"/>
        <v>0</v>
      </c>
      <c r="AV25" s="255">
        <f t="shared" si="19"/>
        <v>0</v>
      </c>
      <c r="AW25" s="255">
        <f t="shared" si="19"/>
        <v>0</v>
      </c>
      <c r="AX25" s="255">
        <f t="shared" si="19"/>
        <v>0</v>
      </c>
      <c r="AY25" s="255">
        <f t="shared" si="19"/>
        <v>0</v>
      </c>
      <c r="AZ25" s="255">
        <f t="shared" si="19"/>
        <v>0</v>
      </c>
      <c r="BA25" s="255">
        <f t="shared" si="19"/>
        <v>0</v>
      </c>
      <c r="BB25" s="255">
        <f t="shared" si="19"/>
        <v>0</v>
      </c>
      <c r="BC25" s="255">
        <f t="shared" si="19"/>
        <v>0</v>
      </c>
      <c r="BD25" s="255">
        <f t="shared" si="19"/>
        <v>0</v>
      </c>
      <c r="BE25" s="255">
        <f t="shared" si="19"/>
        <v>0</v>
      </c>
      <c r="BF25" s="255">
        <f t="shared" si="19"/>
        <v>0</v>
      </c>
      <c r="BG25" s="255">
        <f t="shared" si="19"/>
        <v>0</v>
      </c>
      <c r="BH25" s="255">
        <f t="shared" si="19"/>
        <v>0</v>
      </c>
      <c r="BI25" s="255">
        <f t="shared" si="19"/>
        <v>0</v>
      </c>
      <c r="BJ25" s="54"/>
      <c r="BK25" s="54"/>
      <c r="BL25" s="54"/>
      <c r="BM25" s="54"/>
    </row>
    <row r="26" spans="1:65" x14ac:dyDescent="0.2">
      <c r="A26" s="54"/>
      <c r="B26" s="54"/>
      <c r="C26" s="54"/>
      <c r="D26" s="54"/>
      <c r="E26" s="54"/>
      <c r="F26" s="111"/>
      <c r="G26" s="292"/>
      <c r="H26" s="292"/>
      <c r="I26" s="292"/>
      <c r="J26" s="292"/>
      <c r="K26" s="292"/>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54"/>
      <c r="BK26" s="54"/>
      <c r="BL26" s="54"/>
      <c r="BM26" s="54"/>
    </row>
    <row r="27" spans="1:65" x14ac:dyDescent="0.2">
      <c r="A27" s="54"/>
      <c r="B27" s="60" t="s">
        <v>234</v>
      </c>
      <c r="C27" s="54"/>
      <c r="D27" s="120"/>
      <c r="E27" s="54"/>
      <c r="F27" s="223"/>
      <c r="G27" s="287">
        <f>SUM(G17:G26)</f>
        <v>64.260610632592446</v>
      </c>
      <c r="H27" s="287">
        <f>SUM(H17:H26)</f>
        <v>68.422367646203938</v>
      </c>
      <c r="I27" s="287">
        <f t="shared" ref="I27:BI27" si="20">SUM(I17:I26)</f>
        <v>71.960467347923213</v>
      </c>
      <c r="J27" s="287">
        <f t="shared" si="20"/>
        <v>66.527398538016854</v>
      </c>
      <c r="K27" s="287">
        <f t="shared" si="20"/>
        <v>63.429067180636793</v>
      </c>
      <c r="L27" s="287">
        <f t="shared" si="20"/>
        <v>36.297417749172837</v>
      </c>
      <c r="M27" s="287">
        <f t="shared" si="20"/>
        <v>35.002180481319002</v>
      </c>
      <c r="N27" s="287">
        <f t="shared" si="20"/>
        <v>34.305166362427933</v>
      </c>
      <c r="O27" s="287">
        <f t="shared" si="20"/>
        <v>33.188082468728282</v>
      </c>
      <c r="P27" s="287">
        <f t="shared" si="20"/>
        <v>32.662978550828761</v>
      </c>
      <c r="Q27" s="287">
        <f t="shared" si="20"/>
        <v>31.950905053491013</v>
      </c>
      <c r="R27" s="287">
        <f t="shared" si="20"/>
        <v>31.685860392013794</v>
      </c>
      <c r="S27" s="287">
        <f t="shared" si="20"/>
        <v>29.860233413881275</v>
      </c>
      <c r="T27" s="287">
        <f t="shared" si="20"/>
        <v>18.924391122192109</v>
      </c>
      <c r="U27" s="287">
        <f t="shared" si="20"/>
        <v>11.895477804466157</v>
      </c>
      <c r="V27" s="287">
        <f t="shared" si="20"/>
        <v>4.5736141085673658</v>
      </c>
      <c r="W27" s="287">
        <f t="shared" si="20"/>
        <v>3.9793051809536197</v>
      </c>
      <c r="X27" s="287">
        <f t="shared" si="20"/>
        <v>3.6730635790108694</v>
      </c>
      <c r="Y27" s="287">
        <f t="shared" si="20"/>
        <v>3.5933007070296674</v>
      </c>
      <c r="Z27" s="287">
        <f t="shared" si="20"/>
        <v>3.4931243045196285</v>
      </c>
      <c r="AA27" s="287">
        <f t="shared" si="20"/>
        <v>3.2035150205514462</v>
      </c>
      <c r="AB27" s="287">
        <f t="shared" si="20"/>
        <v>3.1703271146552718</v>
      </c>
      <c r="AC27" s="287">
        <f t="shared" si="20"/>
        <v>3.1544130037362659</v>
      </c>
      <c r="AD27" s="287">
        <f t="shared" si="20"/>
        <v>3.2443988046754932</v>
      </c>
      <c r="AE27" s="287">
        <f t="shared" si="20"/>
        <v>3.221028086119941</v>
      </c>
      <c r="AF27" s="287">
        <f t="shared" si="20"/>
        <v>3.1941390541697667</v>
      </c>
      <c r="AG27" s="287">
        <f t="shared" si="20"/>
        <v>2.7325899359267427</v>
      </c>
      <c r="AH27" s="287">
        <f t="shared" si="20"/>
        <v>2.4921464801757427</v>
      </c>
      <c r="AI27" s="287">
        <f t="shared" si="20"/>
        <v>1.9370603175403698</v>
      </c>
      <c r="AJ27" s="287">
        <f t="shared" si="20"/>
        <v>1.2532059179266299</v>
      </c>
      <c r="AK27" s="287">
        <f t="shared" si="20"/>
        <v>1.5453585998687149E-2</v>
      </c>
      <c r="AL27" s="287">
        <f t="shared" si="20"/>
        <v>1.4493593924351796E-2</v>
      </c>
      <c r="AM27" s="287">
        <f t="shared" si="20"/>
        <v>1.3475943755046304E-2</v>
      </c>
      <c r="AN27" s="287">
        <f t="shared" si="20"/>
        <v>1.2398352581072802E-2</v>
      </c>
      <c r="AO27" s="287">
        <f t="shared" si="20"/>
        <v>1.1258459383553743E-2</v>
      </c>
      <c r="AP27" s="287">
        <f t="shared" si="20"/>
        <v>1.0053822555795545E-2</v>
      </c>
      <c r="AQ27" s="287">
        <f t="shared" si="20"/>
        <v>8.7819173495347208E-3</v>
      </c>
      <c r="AR27" s="287">
        <f t="shared" si="20"/>
        <v>7.4401332438634865E-3</v>
      </c>
      <c r="AS27" s="287">
        <f t="shared" si="20"/>
        <v>6.0257712345652276E-3</v>
      </c>
      <c r="AT27" s="287">
        <f t="shared" si="20"/>
        <v>4.5360410415246424E-3</v>
      </c>
      <c r="AU27" s="287">
        <f t="shared" si="20"/>
        <v>2.9680582318104276E-3</v>
      </c>
      <c r="AV27" s="287">
        <f t="shared" si="20"/>
        <v>1.3188412559595464E-3</v>
      </c>
      <c r="AW27" s="287">
        <f t="shared" si="20"/>
        <v>-4.1469160507875275E-4</v>
      </c>
      <c r="AX27" s="287">
        <f t="shared" si="20"/>
        <v>-2.5079239111568036E-2</v>
      </c>
      <c r="AY27" s="287">
        <f t="shared" si="20"/>
        <v>-4.4031818450687238E-2</v>
      </c>
      <c r="AZ27" s="287">
        <f t="shared" si="20"/>
        <v>-4.513261391195441E-2</v>
      </c>
      <c r="BA27" s="287">
        <f t="shared" si="20"/>
        <v>-4.6260929259753267E-2</v>
      </c>
      <c r="BB27" s="287">
        <f t="shared" si="20"/>
        <v>-4.7417452491247097E-2</v>
      </c>
      <c r="BC27" s="287">
        <f t="shared" si="20"/>
        <v>-4.8602888803528282E-2</v>
      </c>
      <c r="BD27" s="287">
        <f t="shared" si="20"/>
        <v>-4.9817961023616478E-2</v>
      </c>
      <c r="BE27" s="287">
        <f t="shared" si="20"/>
        <v>-5.1063410049206892E-2</v>
      </c>
      <c r="BF27" s="287">
        <f t="shared" si="20"/>
        <v>-5.2339995300437051E-2</v>
      </c>
      <c r="BG27" s="287">
        <f t="shared" si="20"/>
        <v>-5.3648495182947967E-2</v>
      </c>
      <c r="BH27" s="287">
        <f t="shared" si="20"/>
        <v>-5.4989707562521667E-2</v>
      </c>
      <c r="BI27" s="287">
        <f t="shared" si="20"/>
        <v>-5.6364450251584708E-2</v>
      </c>
      <c r="BJ27" s="54"/>
      <c r="BK27" s="54"/>
      <c r="BL27" s="54"/>
      <c r="BM27" s="54"/>
    </row>
    <row r="28" spans="1:65" x14ac:dyDescent="0.2">
      <c r="A28" s="54"/>
      <c r="B28" s="60"/>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row>
    <row r="29" spans="1:65" x14ac:dyDescent="0.2">
      <c r="A29" s="54"/>
      <c r="B29" s="60" t="s">
        <v>232</v>
      </c>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row>
    <row r="30" spans="1:65" x14ac:dyDescent="0.2">
      <c r="A30" s="54"/>
      <c r="B30" s="54" t="s">
        <v>233</v>
      </c>
      <c r="C30" s="54"/>
      <c r="D30" s="54"/>
      <c r="E30" s="54"/>
      <c r="F30" s="215"/>
      <c r="G30" s="224">
        <f>Input!G139*Analysis!G8</f>
        <v>0</v>
      </c>
      <c r="H30" s="224">
        <f>Input!H139*Analysis!H8</f>
        <v>5.6552037760327201</v>
      </c>
      <c r="I30" s="224">
        <f>Input!I139*Analysis!I8</f>
        <v>9.4018899471627098</v>
      </c>
      <c r="J30" s="224">
        <f>Input!J139*Analysis!J8</f>
        <v>9.5973190687221326</v>
      </c>
      <c r="K30" s="224">
        <f>Input!K139*Analysis!K8</f>
        <v>5.9985209292325337</v>
      </c>
      <c r="L30" s="216">
        <f>Input!L139*Analysis!L8</f>
        <v>0</v>
      </c>
      <c r="M30" s="216">
        <f>Input!M139*Analysis!M8</f>
        <v>0</v>
      </c>
      <c r="N30" s="216">
        <f>Input!N139*Analysis!N8</f>
        <v>0</v>
      </c>
      <c r="O30" s="216">
        <f>Input!O139*Analysis!O8</f>
        <v>0</v>
      </c>
      <c r="P30" s="216">
        <f>Input!P139*Analysis!P8</f>
        <v>0</v>
      </c>
      <c r="Q30" s="216"/>
      <c r="R30" s="216"/>
      <c r="S30" s="216"/>
      <c r="T30" s="216"/>
      <c r="U30" s="216"/>
      <c r="V30" s="216"/>
      <c r="W30" s="216"/>
      <c r="X30" s="216"/>
      <c r="Y30" s="216"/>
      <c r="Z30" s="216"/>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c r="BJ30" s="54"/>
      <c r="BK30" s="54"/>
      <c r="BL30" s="54"/>
      <c r="BM30" s="54"/>
    </row>
    <row r="31" spans="1:65" x14ac:dyDescent="0.2">
      <c r="A31" s="54"/>
      <c r="B31" s="60"/>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row>
    <row r="32" spans="1:65" x14ac:dyDescent="0.2">
      <c r="A32" s="54"/>
      <c r="B32" s="60" t="s">
        <v>31</v>
      </c>
      <c r="C32" s="54"/>
      <c r="D32" s="54"/>
      <c r="E32" s="54"/>
      <c r="F32" s="54"/>
      <c r="G32" s="293"/>
      <c r="H32" s="293"/>
      <c r="I32" s="293"/>
      <c r="J32" s="293"/>
      <c r="K32" s="293"/>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row>
    <row r="33" spans="1:65" x14ac:dyDescent="0.2">
      <c r="A33" s="54"/>
      <c r="B33" s="50" t="s">
        <v>99</v>
      </c>
      <c r="C33" s="54"/>
      <c r="D33" s="54"/>
      <c r="E33" s="54"/>
      <c r="F33" s="215"/>
      <c r="G33" s="224">
        <f>G22</f>
        <v>23.450030385049214</v>
      </c>
      <c r="H33" s="224">
        <f>H22</f>
        <v>24.269755397682008</v>
      </c>
      <c r="I33" s="224">
        <f t="shared" ref="I33:P33" si="21">I22</f>
        <v>25.140201435327285</v>
      </c>
      <c r="J33" s="224">
        <f t="shared" si="21"/>
        <v>26.05787706985782</v>
      </c>
      <c r="K33" s="224">
        <f t="shared" si="21"/>
        <v>27.002761981730877</v>
      </c>
      <c r="L33" s="224">
        <f t="shared" si="21"/>
        <v>0</v>
      </c>
      <c r="M33" s="224">
        <f t="shared" si="21"/>
        <v>0</v>
      </c>
      <c r="N33" s="224">
        <f t="shared" si="21"/>
        <v>0</v>
      </c>
      <c r="O33" s="224">
        <f t="shared" si="21"/>
        <v>0</v>
      </c>
      <c r="P33" s="224">
        <f t="shared" si="21"/>
        <v>0</v>
      </c>
      <c r="Q33" s="224">
        <f>Q22</f>
        <v>0</v>
      </c>
      <c r="R33" s="224">
        <f>R22</f>
        <v>0</v>
      </c>
      <c r="S33" s="224">
        <f t="shared" ref="S33:AQ33" si="22">S22</f>
        <v>0</v>
      </c>
      <c r="T33" s="224">
        <f t="shared" si="22"/>
        <v>0</v>
      </c>
      <c r="U33" s="224">
        <f t="shared" si="22"/>
        <v>0</v>
      </c>
      <c r="V33" s="224">
        <f t="shared" si="22"/>
        <v>0</v>
      </c>
      <c r="W33" s="224">
        <f t="shared" si="22"/>
        <v>0</v>
      </c>
      <c r="X33" s="224">
        <f t="shared" si="22"/>
        <v>0</v>
      </c>
      <c r="Y33" s="224">
        <f t="shared" si="22"/>
        <v>0</v>
      </c>
      <c r="Z33" s="224">
        <f t="shared" si="22"/>
        <v>0</v>
      </c>
      <c r="AA33" s="224">
        <f t="shared" si="22"/>
        <v>0</v>
      </c>
      <c r="AB33" s="224">
        <f t="shared" si="22"/>
        <v>0</v>
      </c>
      <c r="AC33" s="224">
        <f t="shared" si="22"/>
        <v>0</v>
      </c>
      <c r="AD33" s="224">
        <f t="shared" si="22"/>
        <v>0</v>
      </c>
      <c r="AE33" s="224">
        <f t="shared" si="22"/>
        <v>0</v>
      </c>
      <c r="AF33" s="224">
        <f t="shared" si="22"/>
        <v>0</v>
      </c>
      <c r="AG33" s="224">
        <f t="shared" si="22"/>
        <v>0</v>
      </c>
      <c r="AH33" s="224">
        <f t="shared" si="22"/>
        <v>0</v>
      </c>
      <c r="AI33" s="224">
        <f t="shared" si="22"/>
        <v>0</v>
      </c>
      <c r="AJ33" s="224">
        <f t="shared" si="22"/>
        <v>0</v>
      </c>
      <c r="AK33" s="224">
        <f t="shared" si="22"/>
        <v>0</v>
      </c>
      <c r="AL33" s="224">
        <f t="shared" si="22"/>
        <v>0</v>
      </c>
      <c r="AM33" s="224">
        <f t="shared" si="22"/>
        <v>0</v>
      </c>
      <c r="AN33" s="224">
        <f t="shared" si="22"/>
        <v>0</v>
      </c>
      <c r="AO33" s="224">
        <f t="shared" si="22"/>
        <v>0</v>
      </c>
      <c r="AP33" s="224">
        <f t="shared" si="22"/>
        <v>0</v>
      </c>
      <c r="AQ33" s="224">
        <f t="shared" si="22"/>
        <v>0</v>
      </c>
      <c r="AR33" s="224">
        <f t="shared" ref="AR33:BI33" si="23">AR22</f>
        <v>0</v>
      </c>
      <c r="AS33" s="224">
        <f t="shared" si="23"/>
        <v>0</v>
      </c>
      <c r="AT33" s="224">
        <f t="shared" si="23"/>
        <v>0</v>
      </c>
      <c r="AU33" s="224">
        <f t="shared" si="23"/>
        <v>0</v>
      </c>
      <c r="AV33" s="224">
        <f t="shared" si="23"/>
        <v>0</v>
      </c>
      <c r="AW33" s="224">
        <f t="shared" si="23"/>
        <v>0</v>
      </c>
      <c r="AX33" s="224">
        <f t="shared" si="23"/>
        <v>0</v>
      </c>
      <c r="AY33" s="224">
        <f t="shared" si="23"/>
        <v>0</v>
      </c>
      <c r="AZ33" s="224">
        <f t="shared" si="23"/>
        <v>0</v>
      </c>
      <c r="BA33" s="224">
        <f t="shared" si="23"/>
        <v>0</v>
      </c>
      <c r="BB33" s="224">
        <f t="shared" si="23"/>
        <v>0</v>
      </c>
      <c r="BC33" s="224">
        <f t="shared" si="23"/>
        <v>0</v>
      </c>
      <c r="BD33" s="224">
        <f t="shared" si="23"/>
        <v>0</v>
      </c>
      <c r="BE33" s="224">
        <f t="shared" si="23"/>
        <v>0</v>
      </c>
      <c r="BF33" s="224">
        <f t="shared" si="23"/>
        <v>0</v>
      </c>
      <c r="BG33" s="224">
        <f t="shared" si="23"/>
        <v>0</v>
      </c>
      <c r="BH33" s="224">
        <f t="shared" si="23"/>
        <v>0</v>
      </c>
      <c r="BI33" s="224">
        <f t="shared" si="23"/>
        <v>0</v>
      </c>
      <c r="BJ33" s="54"/>
      <c r="BK33" s="54"/>
      <c r="BL33" s="54"/>
      <c r="BM33" s="54"/>
    </row>
    <row r="34" spans="1:65" x14ac:dyDescent="0.2">
      <c r="A34" s="54"/>
      <c r="B34" s="50" t="s">
        <v>32</v>
      </c>
      <c r="C34" s="54"/>
      <c r="D34" s="54"/>
      <c r="E34" s="54"/>
      <c r="F34" s="217"/>
      <c r="G34" s="225">
        <f>Assets!G479</f>
        <v>23.924810109642774</v>
      </c>
      <c r="H34" s="225">
        <f>Assets!H479</f>
        <v>25.128601535163096</v>
      </c>
      <c r="I34" s="225">
        <f>Assets!I479</f>
        <v>23.118173848501293</v>
      </c>
      <c r="J34" s="225">
        <f>Assets!J479</f>
        <v>19.460085982216821</v>
      </c>
      <c r="K34" s="225">
        <f>Assets!K479</f>
        <v>20.703914445426481</v>
      </c>
      <c r="L34" s="225">
        <f>Assets!L479</f>
        <v>21.305160152534178</v>
      </c>
      <c r="M34" s="225">
        <f>Assets!M479</f>
        <v>20.943392232929007</v>
      </c>
      <c r="N34" s="225">
        <f>Assets!N479</f>
        <v>20.222461399572012</v>
      </c>
      <c r="O34" s="225">
        <f>Assets!O479</f>
        <v>19.811454640284573</v>
      </c>
      <c r="P34" s="225">
        <f>Assets!P479</f>
        <v>19.416637374593066</v>
      </c>
      <c r="Q34" s="225">
        <f>Assets!Q479</f>
        <v>19.416637374593066</v>
      </c>
      <c r="R34" s="225">
        <f>Assets!R479</f>
        <v>19.413464046396509</v>
      </c>
      <c r="S34" s="225">
        <f>Assets!S479</f>
        <v>18.309748035421215</v>
      </c>
      <c r="T34" s="225">
        <f>Assets!T479</f>
        <v>11.690401250965529</v>
      </c>
      <c r="U34" s="225">
        <f>Assets!U479</f>
        <v>7.7886092017730624</v>
      </c>
      <c r="V34" s="225">
        <f>Assets!V479</f>
        <v>3.739661070462168</v>
      </c>
      <c r="W34" s="225">
        <f>Assets!W479</f>
        <v>3.4465764377857151</v>
      </c>
      <c r="X34" s="225">
        <f>Assets!X479</f>
        <v>3.2046450924349505</v>
      </c>
      <c r="Y34" s="225">
        <f>Assets!Y479</f>
        <v>2.8320072864131363</v>
      </c>
      <c r="Z34" s="225">
        <f>Assets!Z479</f>
        <v>2.4071198021184244</v>
      </c>
      <c r="AA34" s="225">
        <f>Assets!AA479</f>
        <v>2.0616240654208671</v>
      </c>
      <c r="AB34" s="225">
        <f>Assets!AB479</f>
        <v>2.058544535194236</v>
      </c>
      <c r="AC34" s="225">
        <f>Assets!AC479</f>
        <v>2.0567528212163992</v>
      </c>
      <c r="AD34" s="225">
        <f>Assets!AD479</f>
        <v>2.0546337833182804</v>
      </c>
      <c r="AE34" s="225">
        <f>Assets!AE479</f>
        <v>2.0516938002697493</v>
      </c>
      <c r="AF34" s="225">
        <f>Assets!AF479</f>
        <v>2.0484318802466186</v>
      </c>
      <c r="AG34" s="225">
        <f>Assets!AG479</f>
        <v>1.854472006538644</v>
      </c>
      <c r="AH34" s="225">
        <f>Assets!AH479</f>
        <v>1.6184759383947549</v>
      </c>
      <c r="AI34" s="225">
        <f>Assets!AI479</f>
        <v>1.244115968993238</v>
      </c>
      <c r="AJ34" s="225">
        <f>Assets!AJ479</f>
        <v>0.81330063567018962</v>
      </c>
      <c r="AK34" s="225">
        <f>Assets!AK479</f>
        <v>0.28539477466653629</v>
      </c>
      <c r="AL34" s="225">
        <f>Assets!AL479</f>
        <v>0.28539477466652741</v>
      </c>
      <c r="AM34" s="225">
        <f>Assets!AM479</f>
        <v>0.28539477466652741</v>
      </c>
      <c r="AN34" s="225">
        <f>Assets!AN479</f>
        <v>0.1924521650996894</v>
      </c>
      <c r="AO34" s="225">
        <f>Assets!AO479</f>
        <v>0.13699883584352576</v>
      </c>
      <c r="AP34" s="225">
        <f>Assets!AP479</f>
        <v>0.13699883584352576</v>
      </c>
      <c r="AQ34" s="225">
        <f>Assets!AQ479</f>
        <v>0.13699883584352576</v>
      </c>
      <c r="AR34" s="225">
        <f>Assets!AR479</f>
        <v>0.13699883584352576</v>
      </c>
      <c r="AS34" s="225">
        <f>Assets!AS479</f>
        <v>0.13699883584352576</v>
      </c>
      <c r="AT34" s="225">
        <f>Assets!AT479</f>
        <v>0.13699883584352576</v>
      </c>
      <c r="AU34" s="225">
        <f>Assets!AU479</f>
        <v>0.13699883584352576</v>
      </c>
      <c r="AV34" s="225">
        <f>Assets!AV479</f>
        <v>0.10707995189006243</v>
      </c>
      <c r="AW34" s="225">
        <f>Assets!AW479</f>
        <v>6.5253326756742822E-2</v>
      </c>
      <c r="AX34" s="225">
        <f>Assets!AX479</f>
        <v>2.6633198346614186E-2</v>
      </c>
      <c r="AY34" s="225">
        <f>Assets!AY479</f>
        <v>1.9469296226594952E-3</v>
      </c>
      <c r="AZ34" s="225">
        <f>Assets!AZ479</f>
        <v>5.5511151231257827E-17</v>
      </c>
      <c r="BA34" s="225">
        <f>Assets!BA479</f>
        <v>0</v>
      </c>
      <c r="BB34" s="225">
        <f>Assets!BB479</f>
        <v>0</v>
      </c>
      <c r="BC34" s="225">
        <f>Assets!BC479</f>
        <v>0</v>
      </c>
      <c r="BD34" s="225">
        <f>Assets!BD479</f>
        <v>0</v>
      </c>
      <c r="BE34" s="225">
        <f>Assets!BE479</f>
        <v>0</v>
      </c>
      <c r="BF34" s="225">
        <f>Assets!BF479</f>
        <v>0</v>
      </c>
      <c r="BG34" s="225">
        <f>Assets!BG479</f>
        <v>0</v>
      </c>
      <c r="BH34" s="225">
        <f>Assets!BH479</f>
        <v>0</v>
      </c>
      <c r="BI34" s="225">
        <f>Assets!BI479</f>
        <v>0</v>
      </c>
      <c r="BJ34" s="54"/>
      <c r="BK34" s="54"/>
      <c r="BL34" s="54"/>
      <c r="BM34" s="54"/>
    </row>
    <row r="35" spans="1:65" x14ac:dyDescent="0.2">
      <c r="A35" s="54"/>
      <c r="B35" s="50" t="s">
        <v>33</v>
      </c>
      <c r="C35" s="54"/>
      <c r="D35" s="54"/>
      <c r="E35" s="54"/>
      <c r="F35" s="217"/>
      <c r="G35" s="225">
        <f>G18</f>
        <v>10.43825620638016</v>
      </c>
      <c r="H35" s="225">
        <f>H18</f>
        <v>10.172907713764188</v>
      </c>
      <c r="I35" s="225">
        <f t="shared" ref="I35:P35" si="24">I18</f>
        <v>9.5852095035594189</v>
      </c>
      <c r="J35" s="225">
        <f t="shared" si="24"/>
        <v>9.0274955086148427</v>
      </c>
      <c r="K35" s="225">
        <f t="shared" si="24"/>
        <v>8.6746442553752079</v>
      </c>
      <c r="L35" s="225">
        <f t="shared" si="24"/>
        <v>8.5392459103411671</v>
      </c>
      <c r="M35" s="225">
        <f t="shared" si="24"/>
        <v>7.7883955790164805</v>
      </c>
      <c r="N35" s="225">
        <f t="shared" si="24"/>
        <v>7.0328765034674658</v>
      </c>
      <c r="O35" s="225">
        <f t="shared" si="24"/>
        <v>6.2574434777041512</v>
      </c>
      <c r="P35" s="225">
        <f t="shared" si="24"/>
        <v>5.4708408390588366</v>
      </c>
      <c r="Q35" s="225">
        <f>Q18</f>
        <v>4.6543061679358884</v>
      </c>
      <c r="R35" s="225">
        <f>R18</f>
        <v>3.8081535770463177</v>
      </c>
      <c r="S35" s="225">
        <f t="shared" ref="S35:AQ35" si="25">S18</f>
        <v>2.9170225223215742</v>
      </c>
      <c r="T35" s="225">
        <f t="shared" si="25"/>
        <v>2.0350074229316446</v>
      </c>
      <c r="U35" s="225">
        <f t="shared" si="25"/>
        <v>1.4869335933883565</v>
      </c>
      <c r="V35" s="225">
        <f t="shared" si="25"/>
        <v>1.1515778037587148</v>
      </c>
      <c r="W35" s="225">
        <f t="shared" si="25"/>
        <v>1.055224186534671</v>
      </c>
      <c r="X35" s="225">
        <f t="shared" si="25"/>
        <v>0.97519884653639022</v>
      </c>
      <c r="Y35" s="225">
        <f t="shared" si="25"/>
        <v>0.90141669271371616</v>
      </c>
      <c r="Z35" s="225">
        <f t="shared" si="25"/>
        <v>0.82547760395845926</v>
      </c>
      <c r="AA35" s="225">
        <f t="shared" si="25"/>
        <v>0.74802479820279411</v>
      </c>
      <c r="AB35" s="225">
        <f t="shared" si="25"/>
        <v>0.67634935357962622</v>
      </c>
      <c r="AC35" s="225">
        <f t="shared" si="25"/>
        <v>0.60084830128799127</v>
      </c>
      <c r="AD35" s="225">
        <f t="shared" si="25"/>
        <v>0.521449009435768</v>
      </c>
      <c r="AE35" s="225">
        <f t="shared" si="25"/>
        <v>0.4378590336101949</v>
      </c>
      <c r="AF35" s="225">
        <f t="shared" si="25"/>
        <v>0.34976365336244569</v>
      </c>
      <c r="AG35" s="225">
        <f t="shared" si="25"/>
        <v>0.25698984220630267</v>
      </c>
      <c r="AH35" s="225">
        <f t="shared" si="25"/>
        <v>0.17407815762726375</v>
      </c>
      <c r="AI35" s="225">
        <f t="shared" si="25"/>
        <v>9.532290892377851E-2</v>
      </c>
      <c r="AJ35" s="225">
        <f t="shared" si="25"/>
        <v>3.1725304014474716E-2</v>
      </c>
      <c r="AK35" s="225">
        <f t="shared" si="25"/>
        <v>-1.137053917608557E-2</v>
      </c>
      <c r="AL35" s="225">
        <f t="shared" si="25"/>
        <v>-1.2786694974717364E-2</v>
      </c>
      <c r="AM35" s="225">
        <f t="shared" si="25"/>
        <v>-1.4266551976295845E-2</v>
      </c>
      <c r="AN35" s="225">
        <f t="shared" si="25"/>
        <v>-1.5812410143594056E-2</v>
      </c>
      <c r="AO35" s="225">
        <f t="shared" si="25"/>
        <v>-1.742664462427199E-2</v>
      </c>
      <c r="AP35" s="225">
        <f t="shared" si="25"/>
        <v>-1.9111708072644073E-2</v>
      </c>
      <c r="AQ35" s="225">
        <f t="shared" si="25"/>
        <v>-2.0870133040544595E-2</v>
      </c>
      <c r="AR35" s="225">
        <f t="shared" ref="AR35:BI35" si="26">AR18</f>
        <v>-2.2704534439294738E-2</v>
      </c>
      <c r="AS35" s="225">
        <f t="shared" si="26"/>
        <v>-2.4617612074832047E-2</v>
      </c>
      <c r="AT35" s="225">
        <f t="shared" si="26"/>
        <v>-2.6612153258121662E-2</v>
      </c>
      <c r="AU35" s="225">
        <f t="shared" si="26"/>
        <v>-2.8691035493028986E-2</v>
      </c>
      <c r="AV35" s="225">
        <f t="shared" si="26"/>
        <v>-3.0857229243895352E-2</v>
      </c>
      <c r="AW35" s="225">
        <f t="shared" si="26"/>
        <v>-3.311380078512189E-2</v>
      </c>
      <c r="AX35" s="225">
        <f t="shared" si="26"/>
        <v>-3.5463915135132328E-2</v>
      </c>
      <c r="AY35" s="225">
        <f t="shared" si="26"/>
        <v>-3.7018571430991035E-2</v>
      </c>
      <c r="AZ35" s="225">
        <f t="shared" si="26"/>
        <v>-3.7944035716765807E-2</v>
      </c>
      <c r="BA35" s="225">
        <f t="shared" si="26"/>
        <v>-3.8892636609684957E-2</v>
      </c>
      <c r="BB35" s="225">
        <f t="shared" si="26"/>
        <v>-3.9864952524927069E-2</v>
      </c>
      <c r="BC35" s="225">
        <f t="shared" si="26"/>
        <v>-4.0861576338050251E-2</v>
      </c>
      <c r="BD35" s="225">
        <f t="shared" si="26"/>
        <v>-4.1883115746501505E-2</v>
      </c>
      <c r="BE35" s="225">
        <f t="shared" si="26"/>
        <v>-4.2930193640164038E-2</v>
      </c>
      <c r="BF35" s="225">
        <f t="shared" si="26"/>
        <v>-4.4003448481168134E-2</v>
      </c>
      <c r="BG35" s="225">
        <f t="shared" si="26"/>
        <v>-4.5103534693197327E-2</v>
      </c>
      <c r="BH35" s="225">
        <f t="shared" si="26"/>
        <v>-4.6231123060527256E-2</v>
      </c>
      <c r="BI35" s="225">
        <f t="shared" si="26"/>
        <v>-4.7386901137040437E-2</v>
      </c>
      <c r="BJ35" s="54"/>
      <c r="BK35" s="54"/>
      <c r="BL35" s="54"/>
      <c r="BM35" s="54"/>
    </row>
    <row r="36" spans="1:65" x14ac:dyDescent="0.2">
      <c r="A36" s="54"/>
      <c r="B36" s="60" t="s">
        <v>34</v>
      </c>
      <c r="C36" s="54"/>
      <c r="D36" s="54"/>
      <c r="E36" s="54"/>
      <c r="F36" s="226"/>
      <c r="G36" s="286">
        <f>SUM(G33:G35)</f>
        <v>57.813096701072148</v>
      </c>
      <c r="H36" s="286">
        <f>SUM(H33:H35)</f>
        <v>59.571264646609293</v>
      </c>
      <c r="I36" s="286">
        <f t="shared" ref="I36:O36" si="27">SUM(I33:I35)</f>
        <v>57.843584787387996</v>
      </c>
      <c r="J36" s="286">
        <f t="shared" si="27"/>
        <v>54.545458560689482</v>
      </c>
      <c r="K36" s="286">
        <f t="shared" si="27"/>
        <v>56.381320682532568</v>
      </c>
      <c r="L36" s="286">
        <f t="shared" si="27"/>
        <v>29.844406062875343</v>
      </c>
      <c r="M36" s="286">
        <f t="shared" si="27"/>
        <v>28.731787811945487</v>
      </c>
      <c r="N36" s="286">
        <f t="shared" si="27"/>
        <v>27.255337903039479</v>
      </c>
      <c r="O36" s="286">
        <f t="shared" si="27"/>
        <v>26.068898117988724</v>
      </c>
      <c r="P36" s="286">
        <f>SUM(P33:P35)</f>
        <v>24.887478213651903</v>
      </c>
      <c r="Q36" s="286">
        <f>SUM(Q33:Q35)</f>
        <v>24.070943542528955</v>
      </c>
      <c r="R36" s="286">
        <f>SUM(R33:R35)</f>
        <v>23.221617623442828</v>
      </c>
      <c r="S36" s="286">
        <f t="shared" ref="S36:AP36" si="28">SUM(S33:S35)</f>
        <v>21.226770557742789</v>
      </c>
      <c r="T36" s="286">
        <f t="shared" si="28"/>
        <v>13.725408673897174</v>
      </c>
      <c r="U36" s="286">
        <f t="shared" si="28"/>
        <v>9.2755427951614191</v>
      </c>
      <c r="V36" s="286">
        <f t="shared" si="28"/>
        <v>4.8912388742208828</v>
      </c>
      <c r="W36" s="286">
        <f t="shared" si="28"/>
        <v>4.5018006243203859</v>
      </c>
      <c r="X36" s="286">
        <f t="shared" si="28"/>
        <v>4.1798439389713407</v>
      </c>
      <c r="Y36" s="286">
        <f t="shared" si="28"/>
        <v>3.7334239791268526</v>
      </c>
      <c r="Z36" s="286">
        <f t="shared" si="28"/>
        <v>3.2325974060768834</v>
      </c>
      <c r="AA36" s="286">
        <f t="shared" si="28"/>
        <v>2.8096488636236612</v>
      </c>
      <c r="AB36" s="286">
        <f t="shared" si="28"/>
        <v>2.7348938887738621</v>
      </c>
      <c r="AC36" s="286">
        <f t="shared" si="28"/>
        <v>2.6576011225043903</v>
      </c>
      <c r="AD36" s="286">
        <f t="shared" si="28"/>
        <v>2.5760827927540486</v>
      </c>
      <c r="AE36" s="286">
        <f t="shared" si="28"/>
        <v>2.4895528338799444</v>
      </c>
      <c r="AF36" s="286">
        <f t="shared" si="28"/>
        <v>2.3981955336090643</v>
      </c>
      <c r="AG36" s="286">
        <f t="shared" si="28"/>
        <v>2.1114618487449466</v>
      </c>
      <c r="AH36" s="286">
        <f t="shared" si="28"/>
        <v>1.7925540960220188</v>
      </c>
      <c r="AI36" s="286">
        <f t="shared" si="28"/>
        <v>1.3394388779170165</v>
      </c>
      <c r="AJ36" s="286">
        <f t="shared" si="28"/>
        <v>0.84502593968466433</v>
      </c>
      <c r="AK36" s="286">
        <f t="shared" si="28"/>
        <v>0.27402423549045074</v>
      </c>
      <c r="AL36" s="286">
        <f t="shared" si="28"/>
        <v>0.27260807969181006</v>
      </c>
      <c r="AM36" s="286">
        <f t="shared" si="28"/>
        <v>0.27112822269023157</v>
      </c>
      <c r="AN36" s="286">
        <f t="shared" si="28"/>
        <v>0.17663975495609535</v>
      </c>
      <c r="AO36" s="286">
        <f t="shared" si="28"/>
        <v>0.11957219121925378</v>
      </c>
      <c r="AP36" s="286">
        <f t="shared" si="28"/>
        <v>0.11788712777088169</v>
      </c>
      <c r="AQ36" s="286">
        <f t="shared" ref="AQ36:BI36" si="29">SUM(AQ33:AQ35)</f>
        <v>0.11612870280298117</v>
      </c>
      <c r="AR36" s="286">
        <f t="shared" si="29"/>
        <v>0.11429430140423102</v>
      </c>
      <c r="AS36" s="286">
        <f t="shared" si="29"/>
        <v>0.11238122376869372</v>
      </c>
      <c r="AT36" s="286">
        <f t="shared" si="29"/>
        <v>0.1103866825854041</v>
      </c>
      <c r="AU36" s="286">
        <f t="shared" si="29"/>
        <v>0.10830780035049678</v>
      </c>
      <c r="AV36" s="286">
        <f t="shared" si="29"/>
        <v>7.6222722646167085E-2</v>
      </c>
      <c r="AW36" s="286">
        <f t="shared" si="29"/>
        <v>3.2139525971620932E-2</v>
      </c>
      <c r="AX36" s="286">
        <f t="shared" si="29"/>
        <v>-8.830716788518142E-3</v>
      </c>
      <c r="AY36" s="286">
        <f t="shared" si="29"/>
        <v>-3.5071641808331541E-2</v>
      </c>
      <c r="AZ36" s="286">
        <f t="shared" si="29"/>
        <v>-3.7944035716765752E-2</v>
      </c>
      <c r="BA36" s="286">
        <f t="shared" si="29"/>
        <v>-3.8892636609684957E-2</v>
      </c>
      <c r="BB36" s="286">
        <f t="shared" si="29"/>
        <v>-3.9864952524927069E-2</v>
      </c>
      <c r="BC36" s="286">
        <f t="shared" si="29"/>
        <v>-4.0861576338050251E-2</v>
      </c>
      <c r="BD36" s="286">
        <f t="shared" si="29"/>
        <v>-4.1883115746501505E-2</v>
      </c>
      <c r="BE36" s="286">
        <f t="shared" si="29"/>
        <v>-4.2930193640164038E-2</v>
      </c>
      <c r="BF36" s="286">
        <f t="shared" si="29"/>
        <v>-4.4003448481168134E-2</v>
      </c>
      <c r="BG36" s="286">
        <f t="shared" si="29"/>
        <v>-4.5103534693197327E-2</v>
      </c>
      <c r="BH36" s="286">
        <f t="shared" si="29"/>
        <v>-4.6231123060527256E-2</v>
      </c>
      <c r="BI36" s="286">
        <f t="shared" si="29"/>
        <v>-4.7386901137040437E-2</v>
      </c>
      <c r="BJ36" s="54"/>
      <c r="BK36" s="54"/>
      <c r="BL36" s="54"/>
      <c r="BM36" s="54"/>
    </row>
    <row r="37" spans="1:65" x14ac:dyDescent="0.2">
      <c r="A37" s="54"/>
      <c r="B37" s="54"/>
      <c r="C37" s="54"/>
      <c r="D37" s="54"/>
      <c r="E37" s="54"/>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c r="BJ37" s="54"/>
      <c r="BK37" s="54"/>
      <c r="BL37" s="54"/>
      <c r="BM37" s="54"/>
    </row>
    <row r="38" spans="1:65" x14ac:dyDescent="0.2">
      <c r="A38" s="54"/>
      <c r="B38" s="60" t="s">
        <v>29</v>
      </c>
      <c r="C38" s="54"/>
      <c r="D38" s="54"/>
      <c r="E38" s="54"/>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54"/>
      <c r="BK38" s="54"/>
      <c r="BL38" s="54"/>
      <c r="BM38" s="54"/>
    </row>
    <row r="39" spans="1:65" x14ac:dyDescent="0.2">
      <c r="A39" s="54"/>
      <c r="B39" s="50" t="s">
        <v>30</v>
      </c>
      <c r="C39" s="54"/>
      <c r="D39" s="59"/>
      <c r="E39" s="114"/>
      <c r="F39" s="227"/>
      <c r="G39" s="228">
        <f>G40+F41</f>
        <v>6.4475139315202981</v>
      </c>
      <c r="H39" s="228">
        <f>H40+G41</f>
        <v>14.506306775627365</v>
      </c>
      <c r="I39" s="228">
        <f t="shared" ref="I39:AL39" si="30">I40+H41</f>
        <v>23.518772507697932</v>
      </c>
      <c r="J39" s="228">
        <f t="shared" si="30"/>
        <v>21.579259046049501</v>
      </c>
      <c r="K39" s="228">
        <f t="shared" si="30"/>
        <v>13.046267427336765</v>
      </c>
      <c r="L39" s="228">
        <f t="shared" si="30"/>
        <v>6.4530116862974936</v>
      </c>
      <c r="M39" s="228">
        <f t="shared" si="30"/>
        <v>6.2703926693735141</v>
      </c>
      <c r="N39" s="228">
        <f t="shared" si="30"/>
        <v>7.0498284593884541</v>
      </c>
      <c r="O39" s="228">
        <f t="shared" si="30"/>
        <v>7.1191843507395589</v>
      </c>
      <c r="P39" s="228">
        <f t="shared" si="30"/>
        <v>7.7755003371768581</v>
      </c>
      <c r="Q39" s="228">
        <f t="shared" si="30"/>
        <v>7.8799615109620582</v>
      </c>
      <c r="R39" s="228">
        <f t="shared" si="30"/>
        <v>8.4642427685709656</v>
      </c>
      <c r="S39" s="228">
        <f t="shared" si="30"/>
        <v>8.6334628561384861</v>
      </c>
      <c r="T39" s="228">
        <f t="shared" si="30"/>
        <v>5.1989824482949345</v>
      </c>
      <c r="U39" s="228">
        <f t="shared" si="30"/>
        <v>2.6199350093047382</v>
      </c>
      <c r="V39" s="228">
        <f t="shared" si="30"/>
        <v>-0.31762476565351694</v>
      </c>
      <c r="W39" s="228">
        <f t="shared" si="30"/>
        <v>-0.84012020902028306</v>
      </c>
      <c r="X39" s="228">
        <f t="shared" si="30"/>
        <v>-1.3469005689807543</v>
      </c>
      <c r="Y39" s="228">
        <f t="shared" si="30"/>
        <v>-1.4870238410779395</v>
      </c>
      <c r="Z39" s="228">
        <f t="shared" si="30"/>
        <v>-1.2264969426351944</v>
      </c>
      <c r="AA39" s="228">
        <f t="shared" si="30"/>
        <v>-0.83263078570740934</v>
      </c>
      <c r="AB39" s="228">
        <f t="shared" si="30"/>
        <v>-0.39719755982599958</v>
      </c>
      <c r="AC39" s="228">
        <f t="shared" si="30"/>
        <v>9.9614321405876005E-2</v>
      </c>
      <c r="AD39" s="228">
        <f t="shared" si="30"/>
        <v>0.66831601192144463</v>
      </c>
      <c r="AE39" s="228">
        <f t="shared" si="30"/>
        <v>0.73147525223999654</v>
      </c>
      <c r="AF39" s="228">
        <f t="shared" si="30"/>
        <v>0.79594352056070239</v>
      </c>
      <c r="AG39" s="228">
        <f t="shared" si="30"/>
        <v>0.62112808718179613</v>
      </c>
      <c r="AH39" s="228">
        <f t="shared" si="30"/>
        <v>0.69959238415372393</v>
      </c>
      <c r="AI39" s="228">
        <f t="shared" si="30"/>
        <v>0.59762143962335323</v>
      </c>
      <c r="AJ39" s="228">
        <f t="shared" si="30"/>
        <v>0.40817997824196561</v>
      </c>
      <c r="AK39" s="228">
        <f t="shared" si="30"/>
        <v>-0.25857064949176362</v>
      </c>
      <c r="AL39" s="228">
        <f t="shared" si="30"/>
        <v>-0.51668513525922188</v>
      </c>
      <c r="AM39" s="228">
        <f t="shared" ref="AM39:BI39" si="31">AM40+AL41</f>
        <v>-0.77433741419440716</v>
      </c>
      <c r="AN39" s="228">
        <f t="shared" si="31"/>
        <v>-0.93857881656942976</v>
      </c>
      <c r="AO39" s="228">
        <f t="shared" si="31"/>
        <v>-1.0468925484051299</v>
      </c>
      <c r="AP39" s="228">
        <f t="shared" si="31"/>
        <v>-1.1547258536202161</v>
      </c>
      <c r="AQ39" s="228">
        <f t="shared" si="31"/>
        <v>-1.2620726390736625</v>
      </c>
      <c r="AR39" s="228">
        <f t="shared" si="31"/>
        <v>-1.3689268072340302</v>
      </c>
      <c r="AS39" s="228">
        <f t="shared" si="31"/>
        <v>-1.4752822597681587</v>
      </c>
      <c r="AT39" s="228">
        <f t="shared" si="31"/>
        <v>-1.5811329013120381</v>
      </c>
      <c r="AU39" s="228">
        <f t="shared" si="31"/>
        <v>-1.6864726434307244</v>
      </c>
      <c r="AV39" s="228">
        <f t="shared" si="31"/>
        <v>-1.7613765248209319</v>
      </c>
      <c r="AW39" s="228">
        <f t="shared" si="31"/>
        <v>-1.7939307423976316</v>
      </c>
      <c r="AX39" s="228">
        <f t="shared" si="31"/>
        <v>-1.8101792647206816</v>
      </c>
      <c r="AY39" s="228">
        <f t="shared" si="31"/>
        <v>-1.8191394413630373</v>
      </c>
      <c r="AZ39" s="228">
        <f t="shared" si="31"/>
        <v>-1.8263280195582259</v>
      </c>
      <c r="BA39" s="228">
        <f t="shared" si="31"/>
        <v>-1.8336963122082941</v>
      </c>
      <c r="BB39" s="228">
        <f t="shared" si="31"/>
        <v>-1.8412488121746142</v>
      </c>
      <c r="BC39" s="228">
        <f t="shared" si="31"/>
        <v>-1.8489901246400922</v>
      </c>
      <c r="BD39" s="228">
        <f t="shared" si="31"/>
        <v>-1.8569249699172072</v>
      </c>
      <c r="BE39" s="228">
        <f t="shared" si="31"/>
        <v>-1.8650581863262501</v>
      </c>
      <c r="BF39" s="228">
        <f t="shared" si="31"/>
        <v>-1.873394733145519</v>
      </c>
      <c r="BG39" s="228">
        <f t="shared" si="31"/>
        <v>-1.8819396936352697</v>
      </c>
      <c r="BH39" s="228">
        <f t="shared" si="31"/>
        <v>-1.8906982781372641</v>
      </c>
      <c r="BI39" s="228">
        <f t="shared" si="31"/>
        <v>-1.8996758272518084</v>
      </c>
      <c r="BJ39" s="83"/>
      <c r="BK39" s="83"/>
      <c r="BL39" s="83"/>
      <c r="BM39" s="54"/>
    </row>
    <row r="40" spans="1:65" x14ac:dyDescent="0.2">
      <c r="A40" s="54"/>
      <c r="B40" s="54" t="s">
        <v>268</v>
      </c>
      <c r="C40" s="54"/>
      <c r="D40" s="59"/>
      <c r="E40" s="100"/>
      <c r="F40" s="229"/>
      <c r="G40" s="230">
        <f>G27+G30-G36</f>
        <v>6.4475139315202981</v>
      </c>
      <c r="H40" s="230">
        <f>H27+H30-H36</f>
        <v>14.506306775627365</v>
      </c>
      <c r="I40" s="230">
        <f t="shared" ref="I40:AL40" si="32">I27+I30-I36</f>
        <v>23.518772507697932</v>
      </c>
      <c r="J40" s="230">
        <f t="shared" si="32"/>
        <v>21.579259046049501</v>
      </c>
      <c r="K40" s="230">
        <f t="shared" si="32"/>
        <v>13.046267427336765</v>
      </c>
      <c r="L40" s="230">
        <f t="shared" si="32"/>
        <v>6.4530116862974936</v>
      </c>
      <c r="M40" s="230">
        <f t="shared" si="32"/>
        <v>6.2703926693735141</v>
      </c>
      <c r="N40" s="230">
        <f t="shared" si="32"/>
        <v>7.0498284593884541</v>
      </c>
      <c r="O40" s="230">
        <f t="shared" si="32"/>
        <v>7.1191843507395589</v>
      </c>
      <c r="P40" s="230">
        <f t="shared" si="32"/>
        <v>7.7755003371768581</v>
      </c>
      <c r="Q40" s="230">
        <f t="shared" si="32"/>
        <v>7.8799615109620582</v>
      </c>
      <c r="R40" s="230">
        <f t="shared" si="32"/>
        <v>8.4642427685709656</v>
      </c>
      <c r="S40" s="230">
        <f t="shared" si="32"/>
        <v>8.6334628561384861</v>
      </c>
      <c r="T40" s="230">
        <f t="shared" si="32"/>
        <v>5.1989824482949345</v>
      </c>
      <c r="U40" s="230">
        <f t="shared" si="32"/>
        <v>2.6199350093047382</v>
      </c>
      <c r="V40" s="230">
        <f t="shared" si="32"/>
        <v>-0.31762476565351694</v>
      </c>
      <c r="W40" s="230">
        <f t="shared" si="32"/>
        <v>-0.52249544336676612</v>
      </c>
      <c r="X40" s="230">
        <f t="shared" si="32"/>
        <v>-0.50678035996047122</v>
      </c>
      <c r="Y40" s="230">
        <f t="shared" si="32"/>
        <v>-0.14012327209718523</v>
      </c>
      <c r="Z40" s="230">
        <f t="shared" si="32"/>
        <v>0.26052689844274513</v>
      </c>
      <c r="AA40" s="230">
        <f t="shared" si="32"/>
        <v>0.39386615692778504</v>
      </c>
      <c r="AB40" s="230">
        <f t="shared" si="32"/>
        <v>0.43543322588140976</v>
      </c>
      <c r="AC40" s="230">
        <f t="shared" si="32"/>
        <v>0.49681188123187559</v>
      </c>
      <c r="AD40" s="230">
        <f t="shared" si="32"/>
        <v>0.66831601192144463</v>
      </c>
      <c r="AE40" s="230">
        <f t="shared" si="32"/>
        <v>0.73147525223999654</v>
      </c>
      <c r="AF40" s="230">
        <f t="shared" si="32"/>
        <v>0.79594352056070239</v>
      </c>
      <c r="AG40" s="230">
        <f t="shared" si="32"/>
        <v>0.62112808718179613</v>
      </c>
      <c r="AH40" s="230">
        <f t="shared" si="32"/>
        <v>0.69959238415372393</v>
      </c>
      <c r="AI40" s="230">
        <f t="shared" si="32"/>
        <v>0.59762143962335323</v>
      </c>
      <c r="AJ40" s="230">
        <f t="shared" si="32"/>
        <v>0.40817997824196561</v>
      </c>
      <c r="AK40" s="230">
        <f t="shared" si="32"/>
        <v>-0.25857064949176362</v>
      </c>
      <c r="AL40" s="230">
        <f t="shared" si="32"/>
        <v>-0.25811448576745827</v>
      </c>
      <c r="AM40" s="230">
        <f t="shared" ref="AM40:BI40" si="33">AM27+AM30-AM36</f>
        <v>-0.25765227893518527</v>
      </c>
      <c r="AN40" s="230">
        <f t="shared" si="33"/>
        <v>-0.16424140237502255</v>
      </c>
      <c r="AO40" s="230">
        <f t="shared" si="33"/>
        <v>-0.10831373183570003</v>
      </c>
      <c r="AP40" s="230">
        <f t="shared" si="33"/>
        <v>-0.10783330521508613</v>
      </c>
      <c r="AQ40" s="230">
        <f t="shared" si="33"/>
        <v>-0.10734678545344645</v>
      </c>
      <c r="AR40" s="230">
        <f t="shared" si="33"/>
        <v>-0.10685416816036754</v>
      </c>
      <c r="AS40" s="230">
        <f t="shared" si="33"/>
        <v>-0.10635545253412849</v>
      </c>
      <c r="AT40" s="230">
        <f t="shared" si="33"/>
        <v>-0.10585064154387946</v>
      </c>
      <c r="AU40" s="230">
        <f t="shared" si="33"/>
        <v>-0.10533974211868635</v>
      </c>
      <c r="AV40" s="230">
        <f t="shared" si="33"/>
        <v>-7.4903881390207538E-2</v>
      </c>
      <c r="AW40" s="230">
        <f t="shared" si="33"/>
        <v>-3.2554217576699684E-2</v>
      </c>
      <c r="AX40" s="230">
        <f t="shared" si="33"/>
        <v>-1.6248522323049894E-2</v>
      </c>
      <c r="AY40" s="230">
        <f t="shared" si="33"/>
        <v>-8.9601766423556967E-3</v>
      </c>
      <c r="AZ40" s="230">
        <f t="shared" si="33"/>
        <v>-7.1885781951886579E-3</v>
      </c>
      <c r="BA40" s="230">
        <f t="shared" si="33"/>
        <v>-7.3682926500683102E-3</v>
      </c>
      <c r="BB40" s="230">
        <f t="shared" si="33"/>
        <v>-7.5524999663200282E-3</v>
      </c>
      <c r="BC40" s="230">
        <f t="shared" si="33"/>
        <v>-7.7413124654780313E-3</v>
      </c>
      <c r="BD40" s="230">
        <f t="shared" si="33"/>
        <v>-7.9348452771149727E-3</v>
      </c>
      <c r="BE40" s="230">
        <f t="shared" si="33"/>
        <v>-8.1332164090428538E-3</v>
      </c>
      <c r="BF40" s="230">
        <f t="shared" si="33"/>
        <v>-8.3365468192689168E-3</v>
      </c>
      <c r="BG40" s="230">
        <f t="shared" si="33"/>
        <v>-8.5449604897506401E-3</v>
      </c>
      <c r="BH40" s="230">
        <f t="shared" si="33"/>
        <v>-8.7585845019944111E-3</v>
      </c>
      <c r="BI40" s="230">
        <f t="shared" si="33"/>
        <v>-8.9775491145442712E-3</v>
      </c>
      <c r="BJ40" s="83"/>
      <c r="BK40" s="83"/>
      <c r="BL40" s="83"/>
      <c r="BM40" s="54"/>
    </row>
    <row r="41" spans="1:65" x14ac:dyDescent="0.2">
      <c r="A41" s="54"/>
      <c r="B41" s="54" t="s">
        <v>164</v>
      </c>
      <c r="C41" s="54"/>
      <c r="D41" s="54"/>
      <c r="E41" s="54"/>
      <c r="F41" s="142">
        <v>0</v>
      </c>
      <c r="G41" s="230">
        <f>IF(G39&lt;0,G39,0)</f>
        <v>0</v>
      </c>
      <c r="H41" s="230">
        <f>IF(H39&lt;0,H39,0)</f>
        <v>0</v>
      </c>
      <c r="I41" s="230">
        <f>IF(I39&lt;0,I39,0)</f>
        <v>0</v>
      </c>
      <c r="J41" s="230">
        <f t="shared" ref="J41:BI41" si="34">IF(J39&lt;0,J39,0)</f>
        <v>0</v>
      </c>
      <c r="K41" s="230">
        <f t="shared" si="34"/>
        <v>0</v>
      </c>
      <c r="L41" s="230">
        <f t="shared" si="34"/>
        <v>0</v>
      </c>
      <c r="M41" s="230">
        <f t="shared" si="34"/>
        <v>0</v>
      </c>
      <c r="N41" s="230">
        <f t="shared" si="34"/>
        <v>0</v>
      </c>
      <c r="O41" s="230">
        <f t="shared" si="34"/>
        <v>0</v>
      </c>
      <c r="P41" s="230">
        <f t="shared" si="34"/>
        <v>0</v>
      </c>
      <c r="Q41" s="230">
        <f t="shared" si="34"/>
        <v>0</v>
      </c>
      <c r="R41" s="230">
        <f t="shared" si="34"/>
        <v>0</v>
      </c>
      <c r="S41" s="230">
        <f t="shared" si="34"/>
        <v>0</v>
      </c>
      <c r="T41" s="230">
        <f t="shared" si="34"/>
        <v>0</v>
      </c>
      <c r="U41" s="230">
        <f t="shared" si="34"/>
        <v>0</v>
      </c>
      <c r="V41" s="230">
        <f t="shared" si="34"/>
        <v>-0.31762476565351694</v>
      </c>
      <c r="W41" s="230">
        <f t="shared" si="34"/>
        <v>-0.84012020902028306</v>
      </c>
      <c r="X41" s="230">
        <f t="shared" si="34"/>
        <v>-1.3469005689807543</v>
      </c>
      <c r="Y41" s="230">
        <f t="shared" si="34"/>
        <v>-1.4870238410779395</v>
      </c>
      <c r="Z41" s="230">
        <f t="shared" si="34"/>
        <v>-1.2264969426351944</v>
      </c>
      <c r="AA41" s="230">
        <f t="shared" si="34"/>
        <v>-0.83263078570740934</v>
      </c>
      <c r="AB41" s="230">
        <f t="shared" si="34"/>
        <v>-0.39719755982599958</v>
      </c>
      <c r="AC41" s="230">
        <f t="shared" si="34"/>
        <v>0</v>
      </c>
      <c r="AD41" s="230">
        <f t="shared" si="34"/>
        <v>0</v>
      </c>
      <c r="AE41" s="230">
        <f t="shared" si="34"/>
        <v>0</v>
      </c>
      <c r="AF41" s="230">
        <f t="shared" si="34"/>
        <v>0</v>
      </c>
      <c r="AG41" s="230">
        <f t="shared" si="34"/>
        <v>0</v>
      </c>
      <c r="AH41" s="230">
        <f t="shared" si="34"/>
        <v>0</v>
      </c>
      <c r="AI41" s="230">
        <f t="shared" si="34"/>
        <v>0</v>
      </c>
      <c r="AJ41" s="230">
        <f t="shared" si="34"/>
        <v>0</v>
      </c>
      <c r="AK41" s="230">
        <f t="shared" si="34"/>
        <v>-0.25857064949176362</v>
      </c>
      <c r="AL41" s="230">
        <f t="shared" si="34"/>
        <v>-0.51668513525922188</v>
      </c>
      <c r="AM41" s="230">
        <f t="shared" si="34"/>
        <v>-0.77433741419440716</v>
      </c>
      <c r="AN41" s="230">
        <f t="shared" si="34"/>
        <v>-0.93857881656942976</v>
      </c>
      <c r="AO41" s="230">
        <f t="shared" si="34"/>
        <v>-1.0468925484051299</v>
      </c>
      <c r="AP41" s="230">
        <f t="shared" si="34"/>
        <v>-1.1547258536202161</v>
      </c>
      <c r="AQ41" s="230">
        <f t="shared" si="34"/>
        <v>-1.2620726390736625</v>
      </c>
      <c r="AR41" s="230">
        <f t="shared" si="34"/>
        <v>-1.3689268072340302</v>
      </c>
      <c r="AS41" s="230">
        <f t="shared" si="34"/>
        <v>-1.4752822597681587</v>
      </c>
      <c r="AT41" s="230">
        <f t="shared" si="34"/>
        <v>-1.5811329013120381</v>
      </c>
      <c r="AU41" s="230">
        <f t="shared" si="34"/>
        <v>-1.6864726434307244</v>
      </c>
      <c r="AV41" s="230">
        <f t="shared" si="34"/>
        <v>-1.7613765248209319</v>
      </c>
      <c r="AW41" s="230">
        <f t="shared" si="34"/>
        <v>-1.7939307423976316</v>
      </c>
      <c r="AX41" s="230">
        <f t="shared" si="34"/>
        <v>-1.8101792647206816</v>
      </c>
      <c r="AY41" s="230">
        <f t="shared" si="34"/>
        <v>-1.8191394413630373</v>
      </c>
      <c r="AZ41" s="230">
        <f t="shared" si="34"/>
        <v>-1.8263280195582259</v>
      </c>
      <c r="BA41" s="230">
        <f t="shared" si="34"/>
        <v>-1.8336963122082941</v>
      </c>
      <c r="BB41" s="230">
        <f t="shared" si="34"/>
        <v>-1.8412488121746142</v>
      </c>
      <c r="BC41" s="230">
        <f t="shared" si="34"/>
        <v>-1.8489901246400922</v>
      </c>
      <c r="BD41" s="230">
        <f t="shared" si="34"/>
        <v>-1.8569249699172072</v>
      </c>
      <c r="BE41" s="230">
        <f t="shared" si="34"/>
        <v>-1.8650581863262501</v>
      </c>
      <c r="BF41" s="230">
        <f t="shared" si="34"/>
        <v>-1.873394733145519</v>
      </c>
      <c r="BG41" s="230">
        <f t="shared" si="34"/>
        <v>-1.8819396936352697</v>
      </c>
      <c r="BH41" s="230">
        <f t="shared" si="34"/>
        <v>-1.8906982781372641</v>
      </c>
      <c r="BI41" s="230">
        <f t="shared" si="34"/>
        <v>-1.8996758272518084</v>
      </c>
      <c r="BJ41" s="83"/>
      <c r="BK41" s="83"/>
      <c r="BL41" s="83"/>
      <c r="BM41" s="54"/>
    </row>
    <row r="42" spans="1:65" x14ac:dyDescent="0.2">
      <c r="A42" s="54"/>
      <c r="B42" s="60" t="s">
        <v>22</v>
      </c>
      <c r="C42" s="59"/>
      <c r="D42" s="213">
        <f>WACC!F14</f>
        <v>0.3</v>
      </c>
      <c r="E42" s="115"/>
      <c r="F42" s="229"/>
      <c r="G42" s="230">
        <f>IF(G39&gt;0,$D$42*G39,0)</f>
        <v>1.9342541794560892</v>
      </c>
      <c r="H42" s="230">
        <f>IF(H39&gt;0,$D$42*H39,0)</f>
        <v>4.3518920326882098</v>
      </c>
      <c r="I42" s="230">
        <f>IF(I39&gt;0,$D$42*I39,0)</f>
        <v>7.0556317523093792</v>
      </c>
      <c r="J42" s="230">
        <f t="shared" ref="J42:BI42" si="35">IF(J39&gt;0,$D$42*J39,0)</f>
        <v>6.47377771381485</v>
      </c>
      <c r="K42" s="230">
        <f t="shared" si="35"/>
        <v>3.9138802282010294</v>
      </c>
      <c r="L42" s="230">
        <f t="shared" si="35"/>
        <v>1.935903505889248</v>
      </c>
      <c r="M42" s="230">
        <f t="shared" si="35"/>
        <v>1.8811178008120542</v>
      </c>
      <c r="N42" s="230">
        <f t="shared" si="35"/>
        <v>2.1149485378165362</v>
      </c>
      <c r="O42" s="230">
        <f t="shared" si="35"/>
        <v>2.1357553052218674</v>
      </c>
      <c r="P42" s="230">
        <f t="shared" si="35"/>
        <v>2.3326501011530572</v>
      </c>
      <c r="Q42" s="230">
        <f t="shared" si="35"/>
        <v>2.3639884532886173</v>
      </c>
      <c r="R42" s="230">
        <f t="shared" si="35"/>
        <v>2.5392728305712895</v>
      </c>
      <c r="S42" s="230">
        <f t="shared" si="35"/>
        <v>2.5900388568415456</v>
      </c>
      <c r="T42" s="230">
        <f t="shared" si="35"/>
        <v>1.5596947344884804</v>
      </c>
      <c r="U42" s="230">
        <f t="shared" si="35"/>
        <v>0.7859805027914214</v>
      </c>
      <c r="V42" s="230">
        <f t="shared" si="35"/>
        <v>0</v>
      </c>
      <c r="W42" s="230">
        <f t="shared" si="35"/>
        <v>0</v>
      </c>
      <c r="X42" s="230">
        <f t="shared" si="35"/>
        <v>0</v>
      </c>
      <c r="Y42" s="230">
        <f t="shared" si="35"/>
        <v>0</v>
      </c>
      <c r="Z42" s="230">
        <f t="shared" si="35"/>
        <v>0</v>
      </c>
      <c r="AA42" s="230">
        <f t="shared" si="35"/>
        <v>0</v>
      </c>
      <c r="AB42" s="230">
        <f t="shared" si="35"/>
        <v>0</v>
      </c>
      <c r="AC42" s="230">
        <f t="shared" si="35"/>
        <v>2.9884296421762799E-2</v>
      </c>
      <c r="AD42" s="230">
        <f t="shared" si="35"/>
        <v>0.20049480357643337</v>
      </c>
      <c r="AE42" s="230">
        <f t="shared" si="35"/>
        <v>0.21944257567199896</v>
      </c>
      <c r="AF42" s="230">
        <f t="shared" si="35"/>
        <v>0.23878305616821072</v>
      </c>
      <c r="AG42" s="230">
        <f t="shared" si="35"/>
        <v>0.18633842615453883</v>
      </c>
      <c r="AH42" s="230">
        <f t="shared" si="35"/>
        <v>0.20987771524611717</v>
      </c>
      <c r="AI42" s="230">
        <f t="shared" si="35"/>
        <v>0.17928643188700596</v>
      </c>
      <c r="AJ42" s="230">
        <f t="shared" si="35"/>
        <v>0.12245399347258967</v>
      </c>
      <c r="AK42" s="230">
        <f t="shared" si="35"/>
        <v>0</v>
      </c>
      <c r="AL42" s="230">
        <f t="shared" si="35"/>
        <v>0</v>
      </c>
      <c r="AM42" s="230">
        <f t="shared" si="35"/>
        <v>0</v>
      </c>
      <c r="AN42" s="230">
        <f t="shared" si="35"/>
        <v>0</v>
      </c>
      <c r="AO42" s="230">
        <f t="shared" si="35"/>
        <v>0</v>
      </c>
      <c r="AP42" s="230">
        <f t="shared" si="35"/>
        <v>0</v>
      </c>
      <c r="AQ42" s="230">
        <f t="shared" si="35"/>
        <v>0</v>
      </c>
      <c r="AR42" s="230">
        <f t="shared" si="35"/>
        <v>0</v>
      </c>
      <c r="AS42" s="230">
        <f t="shared" si="35"/>
        <v>0</v>
      </c>
      <c r="AT42" s="230">
        <f t="shared" si="35"/>
        <v>0</v>
      </c>
      <c r="AU42" s="230">
        <f t="shared" si="35"/>
        <v>0</v>
      </c>
      <c r="AV42" s="230">
        <f t="shared" si="35"/>
        <v>0</v>
      </c>
      <c r="AW42" s="230">
        <f t="shared" si="35"/>
        <v>0</v>
      </c>
      <c r="AX42" s="230">
        <f t="shared" si="35"/>
        <v>0</v>
      </c>
      <c r="AY42" s="230">
        <f t="shared" si="35"/>
        <v>0</v>
      </c>
      <c r="AZ42" s="230">
        <f t="shared" si="35"/>
        <v>0</v>
      </c>
      <c r="BA42" s="230">
        <f t="shared" si="35"/>
        <v>0</v>
      </c>
      <c r="BB42" s="230">
        <f t="shared" si="35"/>
        <v>0</v>
      </c>
      <c r="BC42" s="230">
        <f t="shared" si="35"/>
        <v>0</v>
      </c>
      <c r="BD42" s="230">
        <f t="shared" si="35"/>
        <v>0</v>
      </c>
      <c r="BE42" s="230">
        <f t="shared" si="35"/>
        <v>0</v>
      </c>
      <c r="BF42" s="230">
        <f t="shared" si="35"/>
        <v>0</v>
      </c>
      <c r="BG42" s="230">
        <f t="shared" si="35"/>
        <v>0</v>
      </c>
      <c r="BH42" s="230">
        <f t="shared" si="35"/>
        <v>0</v>
      </c>
      <c r="BI42" s="230">
        <f t="shared" si="35"/>
        <v>0</v>
      </c>
      <c r="BJ42" s="84"/>
      <c r="BK42" s="84"/>
      <c r="BL42" s="84"/>
      <c r="BM42" s="54"/>
    </row>
    <row r="43" spans="1:65" x14ac:dyDescent="0.2">
      <c r="A43" s="54"/>
      <c r="B43" s="50" t="s">
        <v>40</v>
      </c>
      <c r="C43" s="54"/>
      <c r="D43" s="214">
        <f>WACC!$F$17</f>
        <v>0.25</v>
      </c>
      <c r="E43" s="54"/>
      <c r="F43" s="231"/>
      <c r="G43" s="232">
        <f t="shared" ref="G43:AL43" si="36">$D$43*G42</f>
        <v>0.48356354486402231</v>
      </c>
      <c r="H43" s="232">
        <f t="shared" si="36"/>
        <v>1.0879730081720524</v>
      </c>
      <c r="I43" s="232">
        <f t="shared" si="36"/>
        <v>1.7639079380773448</v>
      </c>
      <c r="J43" s="232">
        <f t="shared" si="36"/>
        <v>1.6184444284537125</v>
      </c>
      <c r="K43" s="232">
        <f t="shared" si="36"/>
        <v>0.97847005705025736</v>
      </c>
      <c r="L43" s="232">
        <f t="shared" si="36"/>
        <v>0.48397587647231199</v>
      </c>
      <c r="M43" s="232">
        <f t="shared" si="36"/>
        <v>0.47027945020301354</v>
      </c>
      <c r="N43" s="232">
        <f t="shared" si="36"/>
        <v>0.52873713445413406</v>
      </c>
      <c r="O43" s="232">
        <f t="shared" si="36"/>
        <v>0.53393882630546685</v>
      </c>
      <c r="P43" s="232">
        <f t="shared" si="36"/>
        <v>0.58316252528826429</v>
      </c>
      <c r="Q43" s="232">
        <f t="shared" si="36"/>
        <v>0.59099711332215432</v>
      </c>
      <c r="R43" s="232">
        <f t="shared" si="36"/>
        <v>0.63481820764282237</v>
      </c>
      <c r="S43" s="232">
        <f t="shared" si="36"/>
        <v>0.64750971421038639</v>
      </c>
      <c r="T43" s="232">
        <f t="shared" si="36"/>
        <v>0.3899236836221201</v>
      </c>
      <c r="U43" s="232">
        <f t="shared" si="36"/>
        <v>0.19649512569785535</v>
      </c>
      <c r="V43" s="232">
        <f t="shared" si="36"/>
        <v>0</v>
      </c>
      <c r="W43" s="232">
        <f t="shared" si="36"/>
        <v>0</v>
      </c>
      <c r="X43" s="232">
        <f t="shared" si="36"/>
        <v>0</v>
      </c>
      <c r="Y43" s="232">
        <f t="shared" si="36"/>
        <v>0</v>
      </c>
      <c r="Z43" s="232">
        <f t="shared" si="36"/>
        <v>0</v>
      </c>
      <c r="AA43" s="232">
        <f t="shared" si="36"/>
        <v>0</v>
      </c>
      <c r="AB43" s="232">
        <f t="shared" si="36"/>
        <v>0</v>
      </c>
      <c r="AC43" s="232">
        <f t="shared" si="36"/>
        <v>7.4710741054406999E-3</v>
      </c>
      <c r="AD43" s="232">
        <f t="shared" si="36"/>
        <v>5.0123700894108343E-2</v>
      </c>
      <c r="AE43" s="232">
        <f t="shared" si="36"/>
        <v>5.4860643917999739E-2</v>
      </c>
      <c r="AF43" s="232">
        <f t="shared" si="36"/>
        <v>5.9695764042052679E-2</v>
      </c>
      <c r="AG43" s="232">
        <f t="shared" si="36"/>
        <v>4.6584606538634707E-2</v>
      </c>
      <c r="AH43" s="232">
        <f t="shared" si="36"/>
        <v>5.2469428811529294E-2</v>
      </c>
      <c r="AI43" s="232">
        <f t="shared" si="36"/>
        <v>4.4821607971751491E-2</v>
      </c>
      <c r="AJ43" s="232">
        <f t="shared" si="36"/>
        <v>3.0613498368147418E-2</v>
      </c>
      <c r="AK43" s="232">
        <f t="shared" si="36"/>
        <v>0</v>
      </c>
      <c r="AL43" s="232">
        <f t="shared" si="36"/>
        <v>0</v>
      </c>
      <c r="AM43" s="232">
        <f t="shared" ref="AM43:BI43" si="37">$D$43*AM42</f>
        <v>0</v>
      </c>
      <c r="AN43" s="232">
        <f t="shared" si="37"/>
        <v>0</v>
      </c>
      <c r="AO43" s="232">
        <f t="shared" si="37"/>
        <v>0</v>
      </c>
      <c r="AP43" s="232">
        <f t="shared" si="37"/>
        <v>0</v>
      </c>
      <c r="AQ43" s="232">
        <f t="shared" si="37"/>
        <v>0</v>
      </c>
      <c r="AR43" s="232">
        <f t="shared" si="37"/>
        <v>0</v>
      </c>
      <c r="AS43" s="232">
        <f t="shared" si="37"/>
        <v>0</v>
      </c>
      <c r="AT43" s="232">
        <f t="shared" si="37"/>
        <v>0</v>
      </c>
      <c r="AU43" s="232">
        <f t="shared" si="37"/>
        <v>0</v>
      </c>
      <c r="AV43" s="232">
        <f t="shared" si="37"/>
        <v>0</v>
      </c>
      <c r="AW43" s="232">
        <f t="shared" si="37"/>
        <v>0</v>
      </c>
      <c r="AX43" s="232">
        <f t="shared" si="37"/>
        <v>0</v>
      </c>
      <c r="AY43" s="232">
        <f t="shared" si="37"/>
        <v>0</v>
      </c>
      <c r="AZ43" s="232">
        <f t="shared" si="37"/>
        <v>0</v>
      </c>
      <c r="BA43" s="232">
        <f t="shared" si="37"/>
        <v>0</v>
      </c>
      <c r="BB43" s="232">
        <f t="shared" si="37"/>
        <v>0</v>
      </c>
      <c r="BC43" s="232">
        <f t="shared" si="37"/>
        <v>0</v>
      </c>
      <c r="BD43" s="232">
        <f t="shared" si="37"/>
        <v>0</v>
      </c>
      <c r="BE43" s="232">
        <f t="shared" si="37"/>
        <v>0</v>
      </c>
      <c r="BF43" s="232">
        <f t="shared" si="37"/>
        <v>0</v>
      </c>
      <c r="BG43" s="232">
        <f t="shared" si="37"/>
        <v>0</v>
      </c>
      <c r="BH43" s="232">
        <f t="shared" si="37"/>
        <v>0</v>
      </c>
      <c r="BI43" s="232">
        <f t="shared" si="37"/>
        <v>0</v>
      </c>
      <c r="BJ43" s="54"/>
      <c r="BK43" s="54"/>
      <c r="BL43" s="54"/>
      <c r="BM43" s="54"/>
    </row>
    <row r="44" spans="1:65" s="17" customFormat="1" ht="13.5" customHeight="1" x14ac:dyDescent="0.2">
      <c r="A44" s="50"/>
      <c r="B44" s="50"/>
      <c r="C44" s="50"/>
      <c r="D44" s="50" t="s">
        <v>59</v>
      </c>
      <c r="E44" s="50"/>
      <c r="F44" s="108"/>
      <c r="G44" s="108">
        <f t="shared" ref="G44:AL44" si="38">MAX(0,(G17+G18+G20+G22+G30-G36+F41)*$D$42/(1-(1-$D$25)*$D$42))</f>
        <v>1.9342541794560904</v>
      </c>
      <c r="H44" s="108">
        <f t="shared" si="38"/>
        <v>4.3518920326882098</v>
      </c>
      <c r="I44" s="108">
        <f t="shared" si="38"/>
        <v>7.0556317523093766</v>
      </c>
      <c r="J44" s="108">
        <f t="shared" si="38"/>
        <v>6.4737777138148482</v>
      </c>
      <c r="K44" s="108">
        <f t="shared" si="38"/>
        <v>3.9138802282010272</v>
      </c>
      <c r="L44" s="108">
        <f t="shared" si="38"/>
        <v>1.935903505889248</v>
      </c>
      <c r="M44" s="108">
        <f t="shared" si="38"/>
        <v>1.8811178008120542</v>
      </c>
      <c r="N44" s="108">
        <f t="shared" si="38"/>
        <v>2.1149485378165349</v>
      </c>
      <c r="O44" s="108">
        <f t="shared" si="38"/>
        <v>2.1357553052218674</v>
      </c>
      <c r="P44" s="108">
        <f t="shared" si="38"/>
        <v>2.332650101153058</v>
      </c>
      <c r="Q44" s="108">
        <f t="shared" si="38"/>
        <v>2.3639884532886173</v>
      </c>
      <c r="R44" s="108">
        <f t="shared" si="38"/>
        <v>2.5392728305712886</v>
      </c>
      <c r="S44" s="108">
        <f t="shared" si="38"/>
        <v>2.590038856841546</v>
      </c>
      <c r="T44" s="108">
        <f t="shared" si="38"/>
        <v>1.5596947344884793</v>
      </c>
      <c r="U44" s="108">
        <f t="shared" si="38"/>
        <v>0.78598050279142118</v>
      </c>
      <c r="V44" s="108">
        <f t="shared" si="38"/>
        <v>0</v>
      </c>
      <c r="W44" s="108">
        <f t="shared" si="38"/>
        <v>0</v>
      </c>
      <c r="X44" s="108">
        <f t="shared" si="38"/>
        <v>0</v>
      </c>
      <c r="Y44" s="108">
        <f t="shared" si="38"/>
        <v>0</v>
      </c>
      <c r="Z44" s="108">
        <f t="shared" si="38"/>
        <v>0</v>
      </c>
      <c r="AA44" s="108">
        <f t="shared" si="38"/>
        <v>0</v>
      </c>
      <c r="AB44" s="108">
        <f t="shared" si="38"/>
        <v>0</v>
      </c>
      <c r="AC44" s="108">
        <f t="shared" si="38"/>
        <v>2.9884296421762824E-2</v>
      </c>
      <c r="AD44" s="108">
        <f t="shared" si="38"/>
        <v>0.20049480357643334</v>
      </c>
      <c r="AE44" s="108">
        <f t="shared" si="38"/>
        <v>0.21944257567199907</v>
      </c>
      <c r="AF44" s="108">
        <f t="shared" si="38"/>
        <v>0.23878305616821074</v>
      </c>
      <c r="AG44" s="108">
        <f t="shared" si="38"/>
        <v>0.18633842615453877</v>
      </c>
      <c r="AH44" s="108">
        <f t="shared" si="38"/>
        <v>0.2098777152461172</v>
      </c>
      <c r="AI44" s="108">
        <f t="shared" si="38"/>
        <v>0.17928643188700599</v>
      </c>
      <c r="AJ44" s="108">
        <f t="shared" si="38"/>
        <v>0.12245399347258967</v>
      </c>
      <c r="AK44" s="108">
        <f t="shared" si="38"/>
        <v>0</v>
      </c>
      <c r="AL44" s="108">
        <f t="shared" si="38"/>
        <v>0</v>
      </c>
      <c r="AM44" s="108">
        <f t="shared" ref="AM44:BI44" si="39">MAX(0,(AM17+AM18+AM20+AM22+AM30-AM36+AL41)*$D$42/(1-(1-$D$25)*$D$42))</f>
        <v>0</v>
      </c>
      <c r="AN44" s="108">
        <f t="shared" si="39"/>
        <v>0</v>
      </c>
      <c r="AO44" s="108">
        <f t="shared" si="39"/>
        <v>0</v>
      </c>
      <c r="AP44" s="108">
        <f t="shared" si="39"/>
        <v>0</v>
      </c>
      <c r="AQ44" s="108">
        <f t="shared" si="39"/>
        <v>0</v>
      </c>
      <c r="AR44" s="108">
        <f t="shared" si="39"/>
        <v>0</v>
      </c>
      <c r="AS44" s="108">
        <f t="shared" si="39"/>
        <v>0</v>
      </c>
      <c r="AT44" s="108">
        <f t="shared" si="39"/>
        <v>0</v>
      </c>
      <c r="AU44" s="108">
        <f t="shared" si="39"/>
        <v>0</v>
      </c>
      <c r="AV44" s="108">
        <f t="shared" si="39"/>
        <v>0</v>
      </c>
      <c r="AW44" s="108">
        <f t="shared" si="39"/>
        <v>0</v>
      </c>
      <c r="AX44" s="108">
        <f t="shared" si="39"/>
        <v>0</v>
      </c>
      <c r="AY44" s="108">
        <f t="shared" si="39"/>
        <v>0</v>
      </c>
      <c r="AZ44" s="108">
        <f t="shared" si="39"/>
        <v>0</v>
      </c>
      <c r="BA44" s="108">
        <f t="shared" si="39"/>
        <v>0</v>
      </c>
      <c r="BB44" s="108">
        <f t="shared" si="39"/>
        <v>0</v>
      </c>
      <c r="BC44" s="108">
        <f t="shared" si="39"/>
        <v>0</v>
      </c>
      <c r="BD44" s="108">
        <f t="shared" si="39"/>
        <v>0</v>
      </c>
      <c r="BE44" s="108">
        <f t="shared" si="39"/>
        <v>0</v>
      </c>
      <c r="BF44" s="108">
        <f t="shared" si="39"/>
        <v>0</v>
      </c>
      <c r="BG44" s="108">
        <f t="shared" si="39"/>
        <v>0</v>
      </c>
      <c r="BH44" s="108">
        <f t="shared" si="39"/>
        <v>0</v>
      </c>
      <c r="BI44" s="108">
        <f t="shared" si="39"/>
        <v>0</v>
      </c>
      <c r="BJ44" s="50"/>
      <c r="BK44" s="50"/>
      <c r="BL44" s="85"/>
      <c r="BM44" s="85"/>
    </row>
    <row r="45" spans="1:65" s="76" customFormat="1" x14ac:dyDescent="0.2">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96"/>
      <c r="BM45" s="96"/>
    </row>
    <row r="46" spans="1:65" s="76" customFormat="1" x14ac:dyDescent="0.2">
      <c r="A46" s="208"/>
      <c r="B46" s="209" t="s">
        <v>97</v>
      </c>
      <c r="C46" s="208"/>
      <c r="D46" s="210"/>
      <c r="E46" s="208"/>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c r="BG46" s="211"/>
      <c r="BH46" s="211"/>
      <c r="BI46" s="211"/>
      <c r="BJ46" s="96"/>
      <c r="BK46" s="96"/>
      <c r="BL46" s="96"/>
      <c r="BM46" s="96"/>
    </row>
    <row r="47" spans="1:65" s="76" customFormat="1" x14ac:dyDescent="0.2">
      <c r="A47" s="94"/>
      <c r="B47" s="65"/>
      <c r="C47" s="94"/>
      <c r="D47" s="109"/>
      <c r="E47" s="94"/>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96"/>
      <c r="BK47" s="96"/>
      <c r="BL47" s="96"/>
      <c r="BM47" s="96"/>
    </row>
    <row r="48" spans="1:65" s="76" customFormat="1" x14ac:dyDescent="0.2">
      <c r="A48" s="94"/>
      <c r="B48" s="60" t="s">
        <v>108</v>
      </c>
      <c r="C48" s="94"/>
      <c r="D48" s="109"/>
      <c r="E48" s="94"/>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96"/>
      <c r="BK48" s="96"/>
      <c r="BL48" s="96"/>
      <c r="BM48" s="96"/>
    </row>
    <row r="49" spans="1:65" s="76" customFormat="1" x14ac:dyDescent="0.2">
      <c r="A49" s="94"/>
      <c r="B49" s="50" t="s">
        <v>41</v>
      </c>
      <c r="C49" s="94"/>
      <c r="D49" s="234" t="s">
        <v>109</v>
      </c>
      <c r="E49" s="235"/>
      <c r="F49" s="308">
        <f ca="1">F50-F51-G49+F52</f>
        <v>-1.9793541805590564E-13</v>
      </c>
      <c r="G49" s="219">
        <f>Assets!F474</f>
        <v>267.23646201690121</v>
      </c>
      <c r="H49" s="220">
        <f>Assets!G474</f>
        <v>260.44310583113645</v>
      </c>
      <c r="I49" s="220">
        <f>Assets!H474</f>
        <v>245.39706870351819</v>
      </c>
      <c r="J49" s="220">
        <f>Assets!I474</f>
        <v>231.11867661584341</v>
      </c>
      <c r="K49" s="220">
        <f>Assets!J474</f>
        <v>222.08510638441396</v>
      </c>
      <c r="L49" s="220">
        <f>Assets!K474</f>
        <v>218.61868690069556</v>
      </c>
      <c r="M49" s="220">
        <f>Assets!L474</f>
        <v>199.39568814686334</v>
      </c>
      <c r="N49" s="220">
        <f>Assets!M474</f>
        <v>180.05316189112818</v>
      </c>
      <c r="O49" s="220">
        <f>Assets!N474</f>
        <v>160.20080588080268</v>
      </c>
      <c r="P49" s="220">
        <f>Assets!O474</f>
        <v>140.06248947923291</v>
      </c>
      <c r="Q49" s="220">
        <f>Assets!P474</f>
        <v>119.15786400245491</v>
      </c>
      <c r="R49" s="220">
        <f>Assets!Q474</f>
        <v>97.494971250545788</v>
      </c>
      <c r="S49" s="220">
        <f>Assets!R474</f>
        <v>74.680556127024445</v>
      </c>
      <c r="T49" s="220">
        <f>Assets!S474</f>
        <v>52.0995243966115</v>
      </c>
      <c r="U49" s="220">
        <f>Assets!T474</f>
        <v>38.067936338667607</v>
      </c>
      <c r="V49" s="220">
        <f>Assets!U474</f>
        <v>29.482278642056194</v>
      </c>
      <c r="W49" s="220">
        <f>Assets!V474</f>
        <v>27.015468165250159</v>
      </c>
      <c r="X49" s="220">
        <f>Assets!W474</f>
        <v>24.966688339385314</v>
      </c>
      <c r="Y49" s="220">
        <f>Assets!X474</f>
        <v>23.077744309106919</v>
      </c>
      <c r="Z49" s="220">
        <f>Assets!Y474</f>
        <v>21.133579210406026</v>
      </c>
      <c r="AA49" s="220">
        <f>Assets!Z474</f>
        <v>19.150660476262011</v>
      </c>
      <c r="AB49" s="220">
        <f>Assets!AA474</f>
        <v>17.315651653344247</v>
      </c>
      <c r="AC49" s="220">
        <f>Assets!AB474</f>
        <v>15.382701005836953</v>
      </c>
      <c r="AD49" s="220">
        <f>Assets!AC474</f>
        <v>13.349949038294115</v>
      </c>
      <c r="AE49" s="220">
        <f>Assets!AD474</f>
        <v>11.209908694577445</v>
      </c>
      <c r="AF49" s="220">
        <f>Assets!AE474</f>
        <v>8.9545226155260043</v>
      </c>
      <c r="AG49" s="220">
        <f>Assets!AF474</f>
        <v>6.5793610395878837</v>
      </c>
      <c r="AH49" s="220">
        <f>Assets!AG474</f>
        <v>4.4566860631659955</v>
      </c>
      <c r="AI49" s="220">
        <f>Assets!AH474</f>
        <v>2.4404226554986823</v>
      </c>
      <c r="AJ49" s="220">
        <f>Assets!AI474</f>
        <v>0.81221976483550229</v>
      </c>
      <c r="AK49" s="220">
        <f>Assets!AJ474</f>
        <v>-0.29110443359154048</v>
      </c>
      <c r="AL49" s="220">
        <f>Assets!AK474</f>
        <v>-0.3273603424146791</v>
      </c>
      <c r="AM49" s="220">
        <f>Assets!AL474</f>
        <v>-0.3652471064079838</v>
      </c>
      <c r="AN49" s="220">
        <f>Assets!AM474</f>
        <v>-0.40482360838694464</v>
      </c>
      <c r="AO49" s="220">
        <f>Assets!AN474</f>
        <v>-0.44615065602334852</v>
      </c>
      <c r="AP49" s="220">
        <f>Assets!AO474</f>
        <v>-0.48929104128633072</v>
      </c>
      <c r="AQ49" s="220">
        <f>Assets!AP474</f>
        <v>-0.53430960165244745</v>
      </c>
      <c r="AR49" s="220">
        <f>Assets!AQ474</f>
        <v>-0.58127328313606608</v>
      </c>
      <c r="AS49" s="220">
        <f>Assets!AR474</f>
        <v>-0.63025120519283284</v>
      </c>
      <c r="AT49" s="220">
        <f>Assets!AS474</f>
        <v>-0.68131472755047795</v>
      </c>
      <c r="AU49" s="220">
        <f>Assets!AT474</f>
        <v>-0.73453751902275966</v>
      </c>
      <c r="AV49" s="220">
        <f>Assets!AU474</f>
        <v>-0.78999562836393644</v>
      </c>
      <c r="AW49" s="220">
        <f>Assets!AV474</f>
        <v>-0.84776755722278285</v>
      </c>
      <c r="AX49" s="220">
        <f>Assets!AW474</f>
        <v>-0.90793433525684419</v>
      </c>
      <c r="AY49" s="220">
        <f>Assets!AX474</f>
        <v>-0.94773608374273011</v>
      </c>
      <c r="AZ49" s="220">
        <f>Assets!AY474</f>
        <v>-0.9714294858362984</v>
      </c>
      <c r="BA49" s="220">
        <f>Assets!AZ474</f>
        <v>-0.99571522298220583</v>
      </c>
      <c r="BB49" s="220">
        <f>Assets!BA474</f>
        <v>-1.0206081035567609</v>
      </c>
      <c r="BC49" s="220">
        <f>Assets!BB474</f>
        <v>-1.0461233061456798</v>
      </c>
      <c r="BD49" s="220">
        <f>Assets!BC474</f>
        <v>-1.0722763887993219</v>
      </c>
      <c r="BE49" s="220">
        <f>Assets!BD474</f>
        <v>-1.0990832985193049</v>
      </c>
      <c r="BF49" s="220">
        <f>Assets!BE474</f>
        <v>-1.1265603809822873</v>
      </c>
      <c r="BG49" s="220">
        <f>Assets!BF474</f>
        <v>-1.1547243905068443</v>
      </c>
      <c r="BH49" s="220">
        <f>Assets!BG474</f>
        <v>-1.1835925002695153</v>
      </c>
      <c r="BI49" s="253">
        <f>Assets!BH474</f>
        <v>-1.2131823127762531</v>
      </c>
      <c r="BJ49" s="253"/>
      <c r="BK49" s="96"/>
      <c r="BL49" s="96"/>
      <c r="BM49" s="96"/>
    </row>
    <row r="50" spans="1:65" s="76" customFormat="1" x14ac:dyDescent="0.2">
      <c r="A50" s="94"/>
      <c r="B50" s="57" t="s">
        <v>166</v>
      </c>
      <c r="C50" s="94"/>
      <c r="D50" s="109"/>
      <c r="E50" s="94"/>
      <c r="F50" s="233">
        <f ca="1">NPV(vanilla,OFFSET(G50,0,0,1,55+1))</f>
        <v>311.69194207072968</v>
      </c>
      <c r="G50" s="254">
        <f>SUM(G17:G18,G20)</f>
        <v>39.359889612951172</v>
      </c>
      <c r="H50" s="255">
        <f t="shared" ref="H50:BI50" si="40">SUM(H17:H18,H20)</f>
        <v>40.888693224005777</v>
      </c>
      <c r="I50" s="255">
        <f t="shared" si="40"/>
        <v>41.528542098363886</v>
      </c>
      <c r="J50" s="255">
        <f t="shared" si="40"/>
        <v>35.614188182797889</v>
      </c>
      <c r="K50" s="255">
        <f t="shared" si="40"/>
        <v>33.490895027755144</v>
      </c>
      <c r="L50" s="255">
        <f t="shared" si="40"/>
        <v>34.845490119755901</v>
      </c>
      <c r="M50" s="255">
        <f t="shared" si="40"/>
        <v>33.591342130709961</v>
      </c>
      <c r="N50" s="255">
        <f t="shared" si="40"/>
        <v>32.718954959065528</v>
      </c>
      <c r="O50" s="255">
        <f t="shared" si="40"/>
        <v>31.586265989811881</v>
      </c>
      <c r="P50" s="255">
        <f t="shared" si="40"/>
        <v>30.91349097496397</v>
      </c>
      <c r="Q50" s="255">
        <f t="shared" si="40"/>
        <v>30.17791371352455</v>
      </c>
      <c r="R50" s="255">
        <f t="shared" si="40"/>
        <v>29.781405769085325</v>
      </c>
      <c r="S50" s="255">
        <f t="shared" si="40"/>
        <v>27.917704271250116</v>
      </c>
      <c r="T50" s="255">
        <f t="shared" si="40"/>
        <v>17.754620071325746</v>
      </c>
      <c r="U50" s="255">
        <f t="shared" si="40"/>
        <v>11.30599242737259</v>
      </c>
      <c r="V50" s="255">
        <f t="shared" si="40"/>
        <v>4.5736141085673658</v>
      </c>
      <c r="W50" s="255">
        <f t="shared" si="40"/>
        <v>3.9793051809536197</v>
      </c>
      <c r="X50" s="255">
        <f t="shared" si="40"/>
        <v>3.6730635790108694</v>
      </c>
      <c r="Y50" s="255">
        <f t="shared" si="40"/>
        <v>3.5933007070296674</v>
      </c>
      <c r="Z50" s="255">
        <f t="shared" si="40"/>
        <v>3.4931243045196285</v>
      </c>
      <c r="AA50" s="255">
        <f t="shared" si="40"/>
        <v>3.2035150205514462</v>
      </c>
      <c r="AB50" s="255">
        <f t="shared" si="40"/>
        <v>3.1703271146552718</v>
      </c>
      <c r="AC50" s="255">
        <f t="shared" si="40"/>
        <v>3.1319997814199438</v>
      </c>
      <c r="AD50" s="255">
        <f t="shared" si="40"/>
        <v>3.0940277019931681</v>
      </c>
      <c r="AE50" s="255">
        <f t="shared" si="40"/>
        <v>3.056446154365942</v>
      </c>
      <c r="AF50" s="255">
        <f t="shared" si="40"/>
        <v>3.0150517620436088</v>
      </c>
      <c r="AG50" s="255">
        <f t="shared" si="40"/>
        <v>2.5928361163108384</v>
      </c>
      <c r="AH50" s="255">
        <f t="shared" si="40"/>
        <v>2.3347381937411549</v>
      </c>
      <c r="AI50" s="255">
        <f t="shared" si="40"/>
        <v>1.8025954936251154</v>
      </c>
      <c r="AJ50" s="255">
        <f t="shared" si="40"/>
        <v>1.1613654228221877</v>
      </c>
      <c r="AK50" s="255">
        <f t="shared" si="40"/>
        <v>1.5453585998687149E-2</v>
      </c>
      <c r="AL50" s="255">
        <f t="shared" si="40"/>
        <v>1.4493593924351796E-2</v>
      </c>
      <c r="AM50" s="255">
        <f t="shared" si="40"/>
        <v>1.3475943755046304E-2</v>
      </c>
      <c r="AN50" s="255">
        <f t="shared" si="40"/>
        <v>1.2398352581072802E-2</v>
      </c>
      <c r="AO50" s="255">
        <f t="shared" si="40"/>
        <v>1.1258459383553743E-2</v>
      </c>
      <c r="AP50" s="255">
        <f t="shared" si="40"/>
        <v>1.0053822555795545E-2</v>
      </c>
      <c r="AQ50" s="255">
        <f t="shared" si="40"/>
        <v>8.7819173495347208E-3</v>
      </c>
      <c r="AR50" s="255">
        <f t="shared" si="40"/>
        <v>7.4401332438634865E-3</v>
      </c>
      <c r="AS50" s="255">
        <f t="shared" si="40"/>
        <v>6.0257712345652276E-3</v>
      </c>
      <c r="AT50" s="255">
        <f t="shared" si="40"/>
        <v>4.5360410415246424E-3</v>
      </c>
      <c r="AU50" s="255">
        <f t="shared" si="40"/>
        <v>2.9680582318104276E-3</v>
      </c>
      <c r="AV50" s="255">
        <f t="shared" si="40"/>
        <v>1.3188412559595464E-3</v>
      </c>
      <c r="AW50" s="255">
        <f t="shared" si="40"/>
        <v>-4.1469160507875275E-4</v>
      </c>
      <c r="AX50" s="255">
        <f t="shared" si="40"/>
        <v>-2.5079239111568036E-2</v>
      </c>
      <c r="AY50" s="255">
        <f t="shared" si="40"/>
        <v>-4.4031818450687238E-2</v>
      </c>
      <c r="AZ50" s="255">
        <f t="shared" si="40"/>
        <v>-4.513261391195441E-2</v>
      </c>
      <c r="BA50" s="255">
        <f t="shared" si="40"/>
        <v>-4.6260929259753267E-2</v>
      </c>
      <c r="BB50" s="255">
        <f t="shared" si="40"/>
        <v>-4.7417452491247097E-2</v>
      </c>
      <c r="BC50" s="255">
        <f t="shared" si="40"/>
        <v>-4.8602888803528282E-2</v>
      </c>
      <c r="BD50" s="255">
        <f t="shared" si="40"/>
        <v>-4.9817961023616478E-2</v>
      </c>
      <c r="BE50" s="255">
        <f t="shared" si="40"/>
        <v>-5.1063410049206892E-2</v>
      </c>
      <c r="BF50" s="255">
        <f t="shared" si="40"/>
        <v>-5.2339995300437051E-2</v>
      </c>
      <c r="BG50" s="255">
        <f t="shared" si="40"/>
        <v>-5.3648495182947967E-2</v>
      </c>
      <c r="BH50" s="255">
        <f t="shared" si="40"/>
        <v>-5.4989707562521667E-2</v>
      </c>
      <c r="BI50" s="256">
        <f t="shared" si="40"/>
        <v>-5.6364450251584708E-2</v>
      </c>
      <c r="BJ50" s="96"/>
      <c r="BK50" s="96"/>
      <c r="BL50" s="96"/>
      <c r="BM50" s="96"/>
    </row>
    <row r="51" spans="1:65" s="76" customFormat="1" x14ac:dyDescent="0.2">
      <c r="A51" s="94"/>
      <c r="B51" s="57" t="s">
        <v>167</v>
      </c>
      <c r="C51" s="94"/>
      <c r="D51" s="109"/>
      <c r="E51" s="94"/>
      <c r="F51" s="233">
        <f ca="1">NPV(vanilla,OFFSET(G51,0,0,1,55+1))</f>
        <v>44.427556415895829</v>
      </c>
      <c r="G51" s="254">
        <f>Assets!G41</f>
        <v>13.469815851458661</v>
      </c>
      <c r="H51" s="255">
        <f>Assets!H41</f>
        <v>7.2313917536945151</v>
      </c>
      <c r="I51" s="255">
        <f>Assets!I41</f>
        <v>9.7140754811357191</v>
      </c>
      <c r="J51" s="255">
        <f>Assets!J41</f>
        <v>10.064877320400251</v>
      </c>
      <c r="K51" s="255">
        <f>Assets!K41</f>
        <v>14.154273841806543</v>
      </c>
      <c r="L51" s="255">
        <f>Assets!L41</f>
        <v>0</v>
      </c>
      <c r="M51" s="255">
        <f>Assets!M41</f>
        <v>0</v>
      </c>
      <c r="N51" s="255">
        <f>Assets!N41</f>
        <v>0</v>
      </c>
      <c r="O51" s="255">
        <f>Assets!O41</f>
        <v>0</v>
      </c>
      <c r="P51" s="255">
        <f>Assets!P41</f>
        <v>0</v>
      </c>
      <c r="Q51" s="255">
        <f>Assets!Q41</f>
        <v>0</v>
      </c>
      <c r="R51" s="255">
        <f>Assets!R41</f>
        <v>0</v>
      </c>
      <c r="S51" s="255">
        <f>Assets!S41</f>
        <v>0</v>
      </c>
      <c r="T51" s="255">
        <f>Assets!T41</f>
        <v>0</v>
      </c>
      <c r="U51" s="255">
        <f>Assets!U41</f>
        <v>0</v>
      </c>
      <c r="V51" s="255">
        <f>Assets!V41</f>
        <v>0</v>
      </c>
      <c r="W51" s="255">
        <f>Assets!W41</f>
        <v>0</v>
      </c>
      <c r="X51" s="255">
        <f>Assets!X41</f>
        <v>0</v>
      </c>
      <c r="Y51" s="255">
        <f>Assets!Y41</f>
        <v>0</v>
      </c>
      <c r="Z51" s="255">
        <f>Assets!Z41</f>
        <v>0</v>
      </c>
      <c r="AA51" s="255">
        <f>Assets!AA41</f>
        <v>0</v>
      </c>
      <c r="AB51" s="255">
        <f>Assets!AB41</f>
        <v>0</v>
      </c>
      <c r="AC51" s="255">
        <f>Assets!AC41</f>
        <v>0</v>
      </c>
      <c r="AD51" s="255">
        <f>Assets!AD41</f>
        <v>0</v>
      </c>
      <c r="AE51" s="255">
        <f>Assets!AE41</f>
        <v>0</v>
      </c>
      <c r="AF51" s="255">
        <f>Assets!AF41</f>
        <v>0</v>
      </c>
      <c r="AG51" s="255">
        <f>Assets!AG41</f>
        <v>0</v>
      </c>
      <c r="AH51" s="255">
        <f>Assets!AH41</f>
        <v>0</v>
      </c>
      <c r="AI51" s="255">
        <f>Assets!AI41</f>
        <v>0</v>
      </c>
      <c r="AJ51" s="255">
        <f>Assets!AJ41</f>
        <v>0</v>
      </c>
      <c r="AK51" s="255">
        <f>Assets!AK41</f>
        <v>0</v>
      </c>
      <c r="AL51" s="255">
        <f>Assets!AL41</f>
        <v>0</v>
      </c>
      <c r="AM51" s="255">
        <f>Assets!AM41</f>
        <v>0</v>
      </c>
      <c r="AN51" s="255">
        <f>Assets!AN41</f>
        <v>0</v>
      </c>
      <c r="AO51" s="255">
        <f>Assets!AO41</f>
        <v>0</v>
      </c>
      <c r="AP51" s="255">
        <f>Assets!AP41</f>
        <v>0</v>
      </c>
      <c r="AQ51" s="255">
        <f>Assets!AQ41</f>
        <v>0</v>
      </c>
      <c r="AR51" s="255">
        <f>Assets!AR41</f>
        <v>0</v>
      </c>
      <c r="AS51" s="255">
        <f>Assets!AS41</f>
        <v>0</v>
      </c>
      <c r="AT51" s="255">
        <f>Assets!AT41</f>
        <v>0</v>
      </c>
      <c r="AU51" s="255">
        <f>Assets!AU41</f>
        <v>0</v>
      </c>
      <c r="AV51" s="255">
        <f>Assets!AV41</f>
        <v>0</v>
      </c>
      <c r="AW51" s="255">
        <f>Assets!AW41</f>
        <v>0</v>
      </c>
      <c r="AX51" s="255">
        <f>Assets!AX41</f>
        <v>0</v>
      </c>
      <c r="AY51" s="255">
        <f>Assets!AY41</f>
        <v>0</v>
      </c>
      <c r="AZ51" s="255">
        <f>Assets!AZ41</f>
        <v>0</v>
      </c>
      <c r="BA51" s="255">
        <f>Assets!BA41</f>
        <v>0</v>
      </c>
      <c r="BB51" s="255">
        <f>Assets!BB41</f>
        <v>0</v>
      </c>
      <c r="BC51" s="255">
        <f>Assets!BC41</f>
        <v>0</v>
      </c>
      <c r="BD51" s="255">
        <f>Assets!BD41</f>
        <v>0</v>
      </c>
      <c r="BE51" s="255">
        <f>Assets!BE41</f>
        <v>0</v>
      </c>
      <c r="BF51" s="255">
        <f>Assets!BF41</f>
        <v>0</v>
      </c>
      <c r="BG51" s="255">
        <f>Assets!BG41</f>
        <v>0</v>
      </c>
      <c r="BH51" s="255">
        <f>Assets!BH41</f>
        <v>0</v>
      </c>
      <c r="BI51" s="256">
        <f>Assets!BI41</f>
        <v>0</v>
      </c>
      <c r="BJ51" s="96"/>
      <c r="BK51" s="96"/>
      <c r="BL51" s="96"/>
      <c r="BM51" s="96"/>
    </row>
    <row r="52" spans="1:65" s="76" customFormat="1" x14ac:dyDescent="0.2">
      <c r="A52" s="94"/>
      <c r="B52" s="57" t="s">
        <v>263</v>
      </c>
      <c r="C52" s="94"/>
      <c r="D52" s="109"/>
      <c r="E52" s="94"/>
      <c r="F52" s="233">
        <f>NPV(vanilla,G52:BI52)</f>
        <v>-2.7923637932842787E-2</v>
      </c>
      <c r="G52" s="255">
        <v>0</v>
      </c>
      <c r="H52" s="255">
        <v>0</v>
      </c>
      <c r="I52" s="255">
        <v>0</v>
      </c>
      <c r="J52" s="255">
        <v>0</v>
      </c>
      <c r="K52" s="255">
        <v>0</v>
      </c>
      <c r="L52" s="255">
        <v>0</v>
      </c>
      <c r="M52" s="255">
        <v>0</v>
      </c>
      <c r="N52" s="255">
        <v>0</v>
      </c>
      <c r="O52" s="255">
        <v>0</v>
      </c>
      <c r="P52" s="255">
        <v>0</v>
      </c>
      <c r="Q52" s="255">
        <v>0</v>
      </c>
      <c r="R52" s="255">
        <v>0</v>
      </c>
      <c r="S52" s="255">
        <v>0</v>
      </c>
      <c r="T52" s="255">
        <v>0</v>
      </c>
      <c r="U52" s="255">
        <v>0</v>
      </c>
      <c r="V52" s="255">
        <v>0</v>
      </c>
      <c r="W52" s="255">
        <v>0</v>
      </c>
      <c r="X52" s="255">
        <v>0</v>
      </c>
      <c r="Y52" s="255">
        <v>0</v>
      </c>
      <c r="Z52" s="255">
        <v>0</v>
      </c>
      <c r="AA52" s="255">
        <v>0</v>
      </c>
      <c r="AB52" s="255">
        <v>0</v>
      </c>
      <c r="AC52" s="255">
        <v>0</v>
      </c>
      <c r="AD52" s="255">
        <v>0</v>
      </c>
      <c r="AE52" s="255">
        <v>0</v>
      </c>
      <c r="AF52" s="255">
        <v>0</v>
      </c>
      <c r="AG52" s="255">
        <v>0</v>
      </c>
      <c r="AH52" s="255">
        <v>0</v>
      </c>
      <c r="AI52" s="255">
        <v>0</v>
      </c>
      <c r="AJ52" s="255">
        <v>0</v>
      </c>
      <c r="AK52" s="255">
        <v>0</v>
      </c>
      <c r="AL52" s="255">
        <v>0</v>
      </c>
      <c r="AM52" s="255">
        <v>0</v>
      </c>
      <c r="AN52" s="255">
        <v>0</v>
      </c>
      <c r="AO52" s="255">
        <v>0</v>
      </c>
      <c r="AP52" s="255">
        <v>0</v>
      </c>
      <c r="AQ52" s="255">
        <v>0</v>
      </c>
      <c r="AR52" s="255">
        <v>0</v>
      </c>
      <c r="AS52" s="255">
        <v>0</v>
      </c>
      <c r="AT52" s="255">
        <v>0</v>
      </c>
      <c r="AU52" s="255">
        <v>0</v>
      </c>
      <c r="AV52" s="255">
        <v>0</v>
      </c>
      <c r="AW52" s="255">
        <v>0</v>
      </c>
      <c r="AX52" s="255">
        <v>0</v>
      </c>
      <c r="AY52" s="255">
        <v>0</v>
      </c>
      <c r="AZ52" s="255">
        <v>0</v>
      </c>
      <c r="BA52" s="255">
        <v>0</v>
      </c>
      <c r="BB52" s="255">
        <v>0</v>
      </c>
      <c r="BC52" s="255">
        <v>0</v>
      </c>
      <c r="BD52" s="255">
        <v>0</v>
      </c>
      <c r="BE52" s="255">
        <v>0</v>
      </c>
      <c r="BF52" s="255">
        <v>0</v>
      </c>
      <c r="BG52" s="255">
        <v>0</v>
      </c>
      <c r="BH52" s="255">
        <v>0</v>
      </c>
      <c r="BI52" s="256">
        <f>Assets!BI474</f>
        <v>-1.2435118705956594</v>
      </c>
      <c r="BJ52" s="96"/>
      <c r="BK52" s="96"/>
      <c r="BL52" s="96"/>
      <c r="BM52" s="96"/>
    </row>
    <row r="53" spans="1:65" s="76" customFormat="1" x14ac:dyDescent="0.2">
      <c r="A53" s="94"/>
      <c r="B53" s="57"/>
      <c r="C53" s="94"/>
      <c r="D53" s="109"/>
      <c r="E53" s="94"/>
      <c r="F53" s="94"/>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c r="AG53" s="255"/>
      <c r="AH53" s="255"/>
      <c r="AI53" s="255"/>
      <c r="AJ53" s="255"/>
      <c r="AK53" s="255"/>
      <c r="AL53" s="255"/>
      <c r="AM53" s="255"/>
      <c r="AN53" s="255"/>
      <c r="AO53" s="255"/>
      <c r="AP53" s="255"/>
      <c r="AQ53" s="255"/>
      <c r="AR53" s="255"/>
      <c r="AS53" s="255"/>
      <c r="AT53" s="255"/>
      <c r="AU53" s="255"/>
      <c r="AV53" s="255"/>
      <c r="AW53" s="255"/>
      <c r="AX53" s="255"/>
      <c r="AY53" s="255"/>
      <c r="AZ53" s="255"/>
      <c r="BA53" s="255"/>
      <c r="BB53" s="255"/>
      <c r="BC53" s="255"/>
      <c r="BD53" s="255"/>
      <c r="BE53" s="255"/>
      <c r="BF53" s="255"/>
      <c r="BG53" s="255"/>
      <c r="BH53" s="255"/>
      <c r="BI53" s="255"/>
      <c r="BJ53" s="96"/>
      <c r="BK53" s="96"/>
      <c r="BL53" s="96"/>
      <c r="BM53" s="96"/>
    </row>
    <row r="54" spans="1:65" x14ac:dyDescent="0.2">
      <c r="A54" s="54"/>
      <c r="B54" s="60" t="s">
        <v>28</v>
      </c>
      <c r="C54" s="54"/>
      <c r="D54" s="54"/>
      <c r="E54" s="54"/>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54"/>
      <c r="BK54" s="54"/>
      <c r="BL54" s="54"/>
      <c r="BM54" s="54"/>
    </row>
    <row r="55" spans="1:65" x14ac:dyDescent="0.2">
      <c r="A55" s="54"/>
      <c r="B55" s="54" t="s">
        <v>13</v>
      </c>
      <c r="C55" s="54"/>
      <c r="D55" s="54"/>
      <c r="E55" s="54"/>
      <c r="F55" s="240">
        <f>Assets!F9+Assets!F41</f>
        <v>267.23646201690121</v>
      </c>
      <c r="G55" s="216">
        <f>Assets!G9+Assets!G41</f>
        <v>13.469815851458661</v>
      </c>
      <c r="H55" s="216">
        <f>Assets!H9+Assets!H41</f>
        <v>7.2313917536945151</v>
      </c>
      <c r="I55" s="216">
        <f>Assets!I9+Assets!I41</f>
        <v>9.7140754811357191</v>
      </c>
      <c r="J55" s="216">
        <f>Assets!J9+Assets!J41</f>
        <v>10.064877320400251</v>
      </c>
      <c r="K55" s="216">
        <f>Assets!K9+Assets!K41</f>
        <v>14.154273841806543</v>
      </c>
      <c r="L55" s="241">
        <f>Assets!L9+Assets!L41</f>
        <v>0</v>
      </c>
      <c r="M55" s="241">
        <f>Assets!M9+Assets!M41</f>
        <v>0</v>
      </c>
      <c r="N55" s="241">
        <f>Assets!N9+Assets!N41</f>
        <v>0</v>
      </c>
      <c r="O55" s="241">
        <f>Assets!O9+Assets!O41</f>
        <v>0</v>
      </c>
      <c r="P55" s="241">
        <f>Assets!P9+Assets!P41</f>
        <v>0</v>
      </c>
      <c r="Q55" s="241">
        <f>Assets!Q9+Assets!Q41</f>
        <v>0</v>
      </c>
      <c r="R55" s="241">
        <f>Assets!R9+Assets!R41</f>
        <v>0</v>
      </c>
      <c r="S55" s="241">
        <f>Assets!S9+Assets!S41</f>
        <v>0</v>
      </c>
      <c r="T55" s="241">
        <f>Assets!T9+Assets!T41</f>
        <v>0</v>
      </c>
      <c r="U55" s="241">
        <f>Assets!U9+Assets!U41</f>
        <v>0</v>
      </c>
      <c r="V55" s="241">
        <f>Assets!V9+Assets!V41</f>
        <v>0</v>
      </c>
      <c r="W55" s="241">
        <f>Assets!W9+Assets!W41</f>
        <v>0</v>
      </c>
      <c r="X55" s="241">
        <f>Assets!X9+Assets!X41</f>
        <v>0</v>
      </c>
      <c r="Y55" s="241">
        <f>Assets!Y9+Assets!Y41</f>
        <v>0</v>
      </c>
      <c r="Z55" s="241">
        <f>Assets!Z9+Assets!Z41</f>
        <v>0</v>
      </c>
      <c r="AA55" s="241">
        <f>Assets!AA9+Assets!AA41</f>
        <v>0</v>
      </c>
      <c r="AB55" s="241">
        <f>Assets!AB9+Assets!AB41</f>
        <v>0</v>
      </c>
      <c r="AC55" s="241">
        <f>Assets!AC9+Assets!AC41</f>
        <v>0</v>
      </c>
      <c r="AD55" s="241">
        <f>Assets!AD9+Assets!AD41</f>
        <v>0</v>
      </c>
      <c r="AE55" s="241">
        <f>Assets!AE9+Assets!AE41</f>
        <v>0</v>
      </c>
      <c r="AF55" s="241">
        <f>Assets!AF9+Assets!AF41</f>
        <v>0</v>
      </c>
      <c r="AG55" s="241">
        <f>Assets!AG9+Assets!AG41</f>
        <v>0</v>
      </c>
      <c r="AH55" s="241">
        <f>Assets!AH9+Assets!AH41</f>
        <v>0</v>
      </c>
      <c r="AI55" s="241">
        <f>Assets!AI9+Assets!AI41</f>
        <v>0</v>
      </c>
      <c r="AJ55" s="241">
        <f>Assets!AJ9+Assets!AJ41</f>
        <v>0</v>
      </c>
      <c r="AK55" s="241">
        <f>Assets!AK9+Assets!AK41</f>
        <v>0</v>
      </c>
      <c r="AL55" s="241">
        <f>Assets!AL9+Assets!AL41</f>
        <v>0</v>
      </c>
      <c r="AM55" s="241">
        <f>Assets!AM9+Assets!AM41</f>
        <v>0</v>
      </c>
      <c r="AN55" s="241">
        <f>Assets!AN9+Assets!AN41</f>
        <v>0</v>
      </c>
      <c r="AO55" s="241">
        <f>Assets!AO9+Assets!AO41</f>
        <v>0</v>
      </c>
      <c r="AP55" s="241">
        <f>Assets!AP9+Assets!AP41</f>
        <v>0</v>
      </c>
      <c r="AQ55" s="241">
        <f>Assets!AQ9+Assets!AQ41</f>
        <v>0</v>
      </c>
      <c r="AR55" s="241">
        <f>Assets!AR9+Assets!AR41</f>
        <v>0</v>
      </c>
      <c r="AS55" s="241">
        <f>Assets!AS9+Assets!AS41</f>
        <v>0</v>
      </c>
      <c r="AT55" s="241">
        <f>Assets!AT9+Assets!AT41</f>
        <v>0</v>
      </c>
      <c r="AU55" s="241">
        <f>Assets!AU9+Assets!AU41</f>
        <v>0</v>
      </c>
      <c r="AV55" s="241">
        <f>Assets!AV9+Assets!AV41</f>
        <v>0</v>
      </c>
      <c r="AW55" s="241">
        <f>Assets!AW9+Assets!AW41</f>
        <v>0</v>
      </c>
      <c r="AX55" s="241">
        <f>Assets!AX9+Assets!AX41</f>
        <v>0</v>
      </c>
      <c r="AY55" s="241">
        <f>Assets!AY9+Assets!AY41</f>
        <v>0</v>
      </c>
      <c r="AZ55" s="241">
        <f>Assets!AZ9+Assets!AZ41</f>
        <v>0</v>
      </c>
      <c r="BA55" s="241">
        <f>Assets!BA9+Assets!BA41</f>
        <v>0</v>
      </c>
      <c r="BB55" s="241">
        <f>Assets!BB9+Assets!BB41</f>
        <v>0</v>
      </c>
      <c r="BC55" s="241">
        <f>Assets!BC9+Assets!BC41</f>
        <v>0</v>
      </c>
      <c r="BD55" s="241">
        <f>Assets!BD9+Assets!BD41</f>
        <v>0</v>
      </c>
      <c r="BE55" s="241">
        <f>Assets!BE9+Assets!BE41</f>
        <v>0</v>
      </c>
      <c r="BF55" s="241">
        <f>Assets!BF9+Assets!BF41</f>
        <v>0</v>
      </c>
      <c r="BG55" s="241">
        <f>Assets!BG9+Assets!BG41</f>
        <v>0</v>
      </c>
      <c r="BH55" s="241">
        <f>Assets!BH9+Assets!BH41</f>
        <v>0</v>
      </c>
      <c r="BI55" s="241">
        <f>Assets!BI9+Assets!BI41</f>
        <v>0</v>
      </c>
      <c r="BJ55" s="54"/>
      <c r="BK55" s="54"/>
      <c r="BL55" s="54"/>
      <c r="BM55" s="54"/>
    </row>
    <row r="56" spans="1:65" x14ac:dyDescent="0.2">
      <c r="A56" s="54"/>
      <c r="B56" s="54" t="s">
        <v>26</v>
      </c>
      <c r="C56" s="54"/>
      <c r="D56" s="54"/>
      <c r="E56" s="54"/>
      <c r="F56" s="242">
        <f>F18</f>
        <v>0</v>
      </c>
      <c r="G56" s="225">
        <f>G18</f>
        <v>10.43825620638016</v>
      </c>
      <c r="H56" s="225">
        <f t="shared" ref="H56:O56" si="41">H18</f>
        <v>10.172907713764188</v>
      </c>
      <c r="I56" s="225">
        <f t="shared" si="41"/>
        <v>9.5852095035594189</v>
      </c>
      <c r="J56" s="225">
        <f t="shared" si="41"/>
        <v>9.0274955086148427</v>
      </c>
      <c r="K56" s="225">
        <f t="shared" si="41"/>
        <v>8.6746442553752079</v>
      </c>
      <c r="L56" s="225">
        <f t="shared" si="41"/>
        <v>8.5392459103411671</v>
      </c>
      <c r="M56" s="225">
        <f t="shared" si="41"/>
        <v>7.7883955790164805</v>
      </c>
      <c r="N56" s="225">
        <f t="shared" si="41"/>
        <v>7.0328765034674658</v>
      </c>
      <c r="O56" s="225">
        <f t="shared" si="41"/>
        <v>6.2574434777041512</v>
      </c>
      <c r="P56" s="225">
        <f t="shared" ref="P56:BI56" si="42">P18</f>
        <v>5.4708408390588366</v>
      </c>
      <c r="Q56" s="225">
        <f t="shared" si="42"/>
        <v>4.6543061679358884</v>
      </c>
      <c r="R56" s="225">
        <f t="shared" si="42"/>
        <v>3.8081535770463177</v>
      </c>
      <c r="S56" s="225">
        <f t="shared" si="42"/>
        <v>2.9170225223215742</v>
      </c>
      <c r="T56" s="225">
        <f t="shared" si="42"/>
        <v>2.0350074229316446</v>
      </c>
      <c r="U56" s="225">
        <f t="shared" si="42"/>
        <v>1.4869335933883565</v>
      </c>
      <c r="V56" s="225">
        <f t="shared" si="42"/>
        <v>1.1515778037587148</v>
      </c>
      <c r="W56" s="225">
        <f t="shared" si="42"/>
        <v>1.055224186534671</v>
      </c>
      <c r="X56" s="225">
        <f t="shared" si="42"/>
        <v>0.97519884653639022</v>
      </c>
      <c r="Y56" s="225">
        <f t="shared" si="42"/>
        <v>0.90141669271371616</v>
      </c>
      <c r="Z56" s="225">
        <f t="shared" si="42"/>
        <v>0.82547760395845926</v>
      </c>
      <c r="AA56" s="225">
        <f t="shared" si="42"/>
        <v>0.74802479820279411</v>
      </c>
      <c r="AB56" s="225">
        <f t="shared" si="42"/>
        <v>0.67634935357962622</v>
      </c>
      <c r="AC56" s="225">
        <f t="shared" si="42"/>
        <v>0.60084830128799127</v>
      </c>
      <c r="AD56" s="225">
        <f t="shared" si="42"/>
        <v>0.521449009435768</v>
      </c>
      <c r="AE56" s="225">
        <f t="shared" si="42"/>
        <v>0.4378590336101949</v>
      </c>
      <c r="AF56" s="225">
        <f t="shared" si="42"/>
        <v>0.34976365336244569</v>
      </c>
      <c r="AG56" s="225">
        <f t="shared" si="42"/>
        <v>0.25698984220630267</v>
      </c>
      <c r="AH56" s="225">
        <f t="shared" si="42"/>
        <v>0.17407815762726375</v>
      </c>
      <c r="AI56" s="225">
        <f t="shared" si="42"/>
        <v>9.532290892377851E-2</v>
      </c>
      <c r="AJ56" s="225">
        <f t="shared" si="42"/>
        <v>3.1725304014474716E-2</v>
      </c>
      <c r="AK56" s="225">
        <f t="shared" si="42"/>
        <v>-1.137053917608557E-2</v>
      </c>
      <c r="AL56" s="225">
        <f t="shared" si="42"/>
        <v>-1.2786694974717364E-2</v>
      </c>
      <c r="AM56" s="225">
        <f t="shared" si="42"/>
        <v>-1.4266551976295845E-2</v>
      </c>
      <c r="AN56" s="225">
        <f t="shared" si="42"/>
        <v>-1.5812410143594056E-2</v>
      </c>
      <c r="AO56" s="225">
        <f t="shared" si="42"/>
        <v>-1.742664462427199E-2</v>
      </c>
      <c r="AP56" s="225">
        <f t="shared" si="42"/>
        <v>-1.9111708072644073E-2</v>
      </c>
      <c r="AQ56" s="225">
        <f t="shared" si="42"/>
        <v>-2.0870133040544595E-2</v>
      </c>
      <c r="AR56" s="225">
        <f t="shared" si="42"/>
        <v>-2.2704534439294738E-2</v>
      </c>
      <c r="AS56" s="225">
        <f t="shared" si="42"/>
        <v>-2.4617612074832047E-2</v>
      </c>
      <c r="AT56" s="225">
        <f t="shared" si="42"/>
        <v>-2.6612153258121662E-2</v>
      </c>
      <c r="AU56" s="225">
        <f t="shared" si="42"/>
        <v>-2.8691035493028986E-2</v>
      </c>
      <c r="AV56" s="225">
        <f t="shared" si="42"/>
        <v>-3.0857229243895352E-2</v>
      </c>
      <c r="AW56" s="225">
        <f t="shared" si="42"/>
        <v>-3.311380078512189E-2</v>
      </c>
      <c r="AX56" s="225">
        <f t="shared" si="42"/>
        <v>-3.5463915135132328E-2</v>
      </c>
      <c r="AY56" s="225">
        <f t="shared" si="42"/>
        <v>-3.7018571430991035E-2</v>
      </c>
      <c r="AZ56" s="225">
        <f t="shared" si="42"/>
        <v>-3.7944035716765807E-2</v>
      </c>
      <c r="BA56" s="225">
        <f t="shared" si="42"/>
        <v>-3.8892636609684957E-2</v>
      </c>
      <c r="BB56" s="225">
        <f t="shared" si="42"/>
        <v>-3.9864952524927069E-2</v>
      </c>
      <c r="BC56" s="225">
        <f t="shared" si="42"/>
        <v>-4.0861576338050251E-2</v>
      </c>
      <c r="BD56" s="225">
        <f t="shared" si="42"/>
        <v>-4.1883115746501505E-2</v>
      </c>
      <c r="BE56" s="225">
        <f t="shared" si="42"/>
        <v>-4.2930193640164038E-2</v>
      </c>
      <c r="BF56" s="225">
        <f t="shared" si="42"/>
        <v>-4.4003448481168134E-2</v>
      </c>
      <c r="BG56" s="225">
        <f t="shared" si="42"/>
        <v>-4.5103534693197327E-2</v>
      </c>
      <c r="BH56" s="225">
        <f t="shared" si="42"/>
        <v>-4.6231123060527256E-2</v>
      </c>
      <c r="BI56" s="225">
        <f t="shared" si="42"/>
        <v>-4.7386901137040437E-2</v>
      </c>
      <c r="BJ56" s="54"/>
      <c r="BK56" s="54"/>
      <c r="BL56" s="54"/>
      <c r="BM56" s="54"/>
    </row>
    <row r="57" spans="1:65" x14ac:dyDescent="0.2">
      <c r="A57" s="54"/>
      <c r="B57" s="54" t="s">
        <v>27</v>
      </c>
      <c r="C57" s="54"/>
      <c r="D57" s="54"/>
      <c r="E57" s="54"/>
      <c r="F57" s="242">
        <f>F12-G12</f>
        <v>-160.34187721014072</v>
      </c>
      <c r="G57" s="225">
        <f>G12-H12</f>
        <v>4.0760137114588701</v>
      </c>
      <c r="H57" s="225">
        <f t="shared" ref="H57:O57" si="43">H12-I12</f>
        <v>9.027622276570952</v>
      </c>
      <c r="I57" s="225">
        <f t="shared" si="43"/>
        <v>8.5670352526048532</v>
      </c>
      <c r="J57" s="225">
        <f t="shared" si="43"/>
        <v>5.4201421388576705</v>
      </c>
      <c r="K57" s="225">
        <f t="shared" si="43"/>
        <v>2.0798516902310382</v>
      </c>
      <c r="L57" s="225">
        <f t="shared" si="43"/>
        <v>11.533799252299346</v>
      </c>
      <c r="M57" s="225">
        <f t="shared" si="43"/>
        <v>11.605515753441082</v>
      </c>
      <c r="N57" s="225">
        <f t="shared" si="43"/>
        <v>11.91141360619531</v>
      </c>
      <c r="O57" s="225">
        <f t="shared" si="43"/>
        <v>12.082989840941863</v>
      </c>
      <c r="P57" s="225">
        <f t="shared" ref="P57:BH57" si="44">P12-Q12</f>
        <v>12.542775286066785</v>
      </c>
      <c r="Q57" s="225">
        <f t="shared" si="44"/>
        <v>12.997735651145483</v>
      </c>
      <c r="R57" s="225">
        <f t="shared" si="44"/>
        <v>13.688649074112803</v>
      </c>
      <c r="S57" s="225">
        <f t="shared" si="44"/>
        <v>13.548619038247768</v>
      </c>
      <c r="T57" s="225">
        <f t="shared" si="44"/>
        <v>8.4189528347663334</v>
      </c>
      <c r="U57" s="225">
        <f t="shared" si="44"/>
        <v>5.1513946179668473</v>
      </c>
      <c r="V57" s="225">
        <f t="shared" si="44"/>
        <v>1.4800862860836226</v>
      </c>
      <c r="W57" s="225">
        <f t="shared" si="44"/>
        <v>1.2292678955189071</v>
      </c>
      <c r="X57" s="225">
        <f t="shared" si="44"/>
        <v>1.1333664181670358</v>
      </c>
      <c r="Y57" s="225">
        <f t="shared" si="44"/>
        <v>1.166499059220536</v>
      </c>
      <c r="Z57" s="225">
        <f t="shared" si="44"/>
        <v>1.1897512404864088</v>
      </c>
      <c r="AA57" s="225">
        <f t="shared" si="44"/>
        <v>1.1010052937506583</v>
      </c>
      <c r="AB57" s="225">
        <f t="shared" si="44"/>
        <v>1.1597703885043771</v>
      </c>
      <c r="AC57" s="225">
        <f t="shared" si="44"/>
        <v>1.2196511805257035</v>
      </c>
      <c r="AD57" s="225">
        <f t="shared" si="44"/>
        <v>1.2840242062300016</v>
      </c>
      <c r="AE57" s="225">
        <f t="shared" si="44"/>
        <v>1.3532316474308637</v>
      </c>
      <c r="AF57" s="225">
        <f t="shared" si="44"/>
        <v>1.4250969455628728</v>
      </c>
      <c r="AG57" s="225">
        <f t="shared" si="44"/>
        <v>1.2736049858531326</v>
      </c>
      <c r="AH57" s="225">
        <f t="shared" si="44"/>
        <v>1.2097580446003879</v>
      </c>
      <c r="AI57" s="225">
        <f t="shared" si="44"/>
        <v>0.97692173439790797</v>
      </c>
      <c r="AJ57" s="225">
        <f t="shared" si="44"/>
        <v>0.66199451905622564</v>
      </c>
      <c r="AK57" s="225">
        <f t="shared" si="44"/>
        <v>2.1753545293883153E-2</v>
      </c>
      <c r="AL57" s="225">
        <f t="shared" si="44"/>
        <v>2.2732058395982829E-2</v>
      </c>
      <c r="AM57" s="225">
        <f t="shared" si="44"/>
        <v>2.3745901187376489E-2</v>
      </c>
      <c r="AN57" s="225">
        <f t="shared" si="44"/>
        <v>2.4796228581842328E-2</v>
      </c>
      <c r="AO57" s="225">
        <f t="shared" si="44"/>
        <v>2.5884231157789317E-2</v>
      </c>
      <c r="AP57" s="225">
        <f t="shared" si="44"/>
        <v>2.7011136219670051E-2</v>
      </c>
      <c r="AQ57" s="225">
        <f t="shared" si="44"/>
        <v>2.8178208890171197E-2</v>
      </c>
      <c r="AR57" s="225">
        <f t="shared" si="44"/>
        <v>2.9386753234060037E-2</v>
      </c>
      <c r="AS57" s="225">
        <f t="shared" si="44"/>
        <v>3.0638113414587054E-2</v>
      </c>
      <c r="AT57" s="225">
        <f t="shared" si="44"/>
        <v>3.1933674883369012E-2</v>
      </c>
      <c r="AU57" s="225">
        <f t="shared" si="44"/>
        <v>3.3274865604706105E-2</v>
      </c>
      <c r="AV57" s="225">
        <f t="shared" si="44"/>
        <v>3.466315731530778E-2</v>
      </c>
      <c r="AW57" s="225">
        <f t="shared" si="44"/>
        <v>3.6100066820436871E-2</v>
      </c>
      <c r="AX57" s="225">
        <f t="shared" si="44"/>
        <v>2.3881049091531548E-2</v>
      </c>
      <c r="AY57" s="225">
        <f t="shared" si="44"/>
        <v>1.4216041256140954E-2</v>
      </c>
      <c r="AZ57" s="225">
        <f t="shared" si="44"/>
        <v>1.4571442287544478E-2</v>
      </c>
      <c r="BA57" s="225">
        <f t="shared" si="44"/>
        <v>1.4935728344733001E-2</v>
      </c>
      <c r="BB57" s="225">
        <f t="shared" si="44"/>
        <v>1.5309121553351401E-2</v>
      </c>
      <c r="BC57" s="225">
        <f t="shared" si="44"/>
        <v>1.569184959218517E-2</v>
      </c>
      <c r="BD57" s="225">
        <f t="shared" si="44"/>
        <v>1.6084145831989805E-2</v>
      </c>
      <c r="BE57" s="225">
        <f t="shared" si="44"/>
        <v>1.6486249477789428E-2</v>
      </c>
      <c r="BF57" s="225">
        <f t="shared" si="44"/>
        <v>1.6898405714734221E-2</v>
      </c>
      <c r="BG57" s="225">
        <f t="shared" si="44"/>
        <v>1.7320865857602619E-2</v>
      </c>
      <c r="BH57" s="225">
        <f t="shared" si="44"/>
        <v>1.775388750404272E-2</v>
      </c>
      <c r="BI57" s="225">
        <f>BI12-Assets!BI474*D12</f>
        <v>1.8197734691643763E-2</v>
      </c>
      <c r="BJ57" s="54"/>
      <c r="BK57" s="54"/>
      <c r="BL57" s="54"/>
      <c r="BM57" s="54"/>
    </row>
    <row r="58" spans="1:65" x14ac:dyDescent="0.2">
      <c r="A58" s="54"/>
      <c r="B58" s="54"/>
      <c r="C58" s="54"/>
      <c r="D58" s="54"/>
      <c r="E58" s="54"/>
      <c r="F58" s="117"/>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row>
    <row r="59" spans="1:65" x14ac:dyDescent="0.2">
      <c r="A59" s="54"/>
      <c r="B59" s="60" t="s">
        <v>36</v>
      </c>
      <c r="C59" s="54"/>
      <c r="D59" s="54"/>
      <c r="E59" s="54"/>
      <c r="F59" s="118"/>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54"/>
      <c r="BK59" s="54"/>
      <c r="BL59" s="54"/>
      <c r="BM59" s="54"/>
    </row>
    <row r="60" spans="1:65" x14ac:dyDescent="0.2">
      <c r="A60" s="54"/>
      <c r="B60" s="54" t="s">
        <v>102</v>
      </c>
      <c r="C60" s="236" t="s">
        <v>39</v>
      </c>
      <c r="D60" s="237">
        <f ca="1">1-E61/E60</f>
        <v>0.37230479958549945</v>
      </c>
      <c r="E60" s="238">
        <f ca="1">IRR(OFFSET(F60,0,0,1,55+1))</f>
        <v>0.11237385932549993</v>
      </c>
      <c r="F60" s="240">
        <f t="shared" ref="F60:AK60" si="45">F27-F33-F55-F56-F57</f>
        <v>-106.89458480676049</v>
      </c>
      <c r="G60" s="224">
        <f t="shared" si="45"/>
        <v>12.826494478245536</v>
      </c>
      <c r="H60" s="224">
        <f t="shared" si="45"/>
        <v>17.720690504492275</v>
      </c>
      <c r="I60" s="224">
        <f t="shared" si="45"/>
        <v>18.953945675295934</v>
      </c>
      <c r="J60" s="224">
        <f t="shared" si="45"/>
        <v>15.957006500286269</v>
      </c>
      <c r="K60" s="224">
        <f t="shared" si="45"/>
        <v>11.517535411493126</v>
      </c>
      <c r="L60" s="224">
        <f t="shared" si="45"/>
        <v>16.224372586532326</v>
      </c>
      <c r="M60" s="224">
        <f t="shared" si="45"/>
        <v>15.608269148861439</v>
      </c>
      <c r="N60" s="224">
        <f t="shared" si="45"/>
        <v>15.360876252765156</v>
      </c>
      <c r="O60" s="224">
        <f t="shared" si="45"/>
        <v>14.847649150082269</v>
      </c>
      <c r="P60" s="224">
        <f t="shared" si="45"/>
        <v>14.649362425703139</v>
      </c>
      <c r="Q60" s="224">
        <f t="shared" si="45"/>
        <v>14.298863234409641</v>
      </c>
      <c r="R60" s="224">
        <f t="shared" si="45"/>
        <v>14.189057740854672</v>
      </c>
      <c r="S60" s="224">
        <f t="shared" si="45"/>
        <v>13.394591853311933</v>
      </c>
      <c r="T60" s="224">
        <f t="shared" si="45"/>
        <v>8.47043086449413</v>
      </c>
      <c r="U60" s="224">
        <f t="shared" si="45"/>
        <v>5.2571495931109542</v>
      </c>
      <c r="V60" s="224">
        <f t="shared" si="45"/>
        <v>1.9419500187250285</v>
      </c>
      <c r="W60" s="224">
        <f t="shared" si="45"/>
        <v>1.6948130989000418</v>
      </c>
      <c r="X60" s="224">
        <f t="shared" si="45"/>
        <v>1.5644983143074436</v>
      </c>
      <c r="Y60" s="224">
        <f t="shared" si="45"/>
        <v>1.5253849550954151</v>
      </c>
      <c r="Z60" s="224">
        <f t="shared" si="45"/>
        <v>1.4778954600747607</v>
      </c>
      <c r="AA60" s="224">
        <f t="shared" si="45"/>
        <v>1.3544849285979939</v>
      </c>
      <c r="AB60" s="224">
        <f t="shared" si="45"/>
        <v>1.3342073725712686</v>
      </c>
      <c r="AC60" s="224">
        <f t="shared" si="45"/>
        <v>1.3339135219225708</v>
      </c>
      <c r="AD60" s="224">
        <f t="shared" si="45"/>
        <v>1.4389255890097239</v>
      </c>
      <c r="AE60" s="224">
        <f t="shared" si="45"/>
        <v>1.4299374050788822</v>
      </c>
      <c r="AF60" s="224">
        <f t="shared" si="45"/>
        <v>1.4192784552444482</v>
      </c>
      <c r="AG60" s="224">
        <f t="shared" si="45"/>
        <v>1.2019951078673072</v>
      </c>
      <c r="AH60" s="224">
        <f t="shared" si="45"/>
        <v>1.1083102779480909</v>
      </c>
      <c r="AI60" s="224">
        <f t="shared" si="45"/>
        <v>0.86481567421868322</v>
      </c>
      <c r="AJ60" s="224">
        <f t="shared" si="45"/>
        <v>0.55948609485592959</v>
      </c>
      <c r="AK60" s="224">
        <f t="shared" si="45"/>
        <v>5.0705798808895683E-3</v>
      </c>
      <c r="AL60" s="224">
        <f t="shared" ref="AL60:BH60" si="46">AL27-AL33-AL55-AL56-AL57</f>
        <v>4.5482305030863299E-3</v>
      </c>
      <c r="AM60" s="224">
        <f t="shared" si="46"/>
        <v>3.9965945439656599E-3</v>
      </c>
      <c r="AN60" s="224">
        <f t="shared" si="46"/>
        <v>3.4145341428245303E-3</v>
      </c>
      <c r="AO60" s="224">
        <f t="shared" si="46"/>
        <v>2.8008728500364156E-3</v>
      </c>
      <c r="AP60" s="224">
        <f t="shared" si="46"/>
        <v>2.1543944087695673E-3</v>
      </c>
      <c r="AQ60" s="224">
        <f t="shared" si="46"/>
        <v>1.4738414999081184E-3</v>
      </c>
      <c r="AR60" s="224">
        <f t="shared" si="46"/>
        <v>7.5791444909818761E-4</v>
      </c>
      <c r="AS60" s="224">
        <f t="shared" si="46"/>
        <v>5.2698948102211651E-6</v>
      </c>
      <c r="AT60" s="224">
        <f t="shared" si="46"/>
        <v>-7.8548058372270718E-4</v>
      </c>
      <c r="AU60" s="224">
        <f t="shared" si="46"/>
        <v>-1.6157718798666953E-3</v>
      </c>
      <c r="AV60" s="224">
        <f t="shared" si="46"/>
        <v>-2.4870868154528852E-3</v>
      </c>
      <c r="AW60" s="224">
        <f t="shared" si="46"/>
        <v>-3.4009576403937342E-3</v>
      </c>
      <c r="AX60" s="224">
        <f t="shared" si="46"/>
        <v>-1.3496373067967256E-2</v>
      </c>
      <c r="AY60" s="224">
        <f t="shared" si="46"/>
        <v>-2.1229288275837158E-2</v>
      </c>
      <c r="AZ60" s="224">
        <f t="shared" si="46"/>
        <v>-2.1760020482733081E-2</v>
      </c>
      <c r="BA60" s="224">
        <f t="shared" si="46"/>
        <v>-2.2304020994801312E-2</v>
      </c>
      <c r="BB60" s="224">
        <f t="shared" si="46"/>
        <v>-2.286162151967143E-2</v>
      </c>
      <c r="BC60" s="224">
        <f t="shared" si="46"/>
        <v>-2.3433162057663201E-2</v>
      </c>
      <c r="BD60" s="224">
        <f t="shared" si="46"/>
        <v>-2.4018991109104777E-2</v>
      </c>
      <c r="BE60" s="224">
        <f t="shared" si="46"/>
        <v>-2.4619465886832281E-2</v>
      </c>
      <c r="BF60" s="224">
        <f t="shared" si="46"/>
        <v>-2.5234952534003138E-2</v>
      </c>
      <c r="BG60" s="224">
        <f t="shared" si="46"/>
        <v>-2.5865826347353259E-2</v>
      </c>
      <c r="BH60" s="224">
        <f t="shared" si="46"/>
        <v>-2.6512472006037131E-2</v>
      </c>
      <c r="BI60" s="224">
        <f>BI27-BI33-BI55-BI56-BI57+Assets!BI474*D11</f>
        <v>-0.52458003204445181</v>
      </c>
      <c r="BJ60" s="54"/>
      <c r="BK60" s="54"/>
      <c r="BL60" s="54"/>
      <c r="BM60" s="54"/>
    </row>
    <row r="61" spans="1:65" x14ac:dyDescent="0.2">
      <c r="A61" s="54"/>
      <c r="B61" s="54" t="s">
        <v>103</v>
      </c>
      <c r="C61" s="54"/>
      <c r="D61" s="54"/>
      <c r="E61" s="214">
        <f ca="1">IRR(OFFSET(F61,0,0,1,55+1))</f>
        <v>7.0536532150670572E-2</v>
      </c>
      <c r="F61" s="242">
        <f t="shared" ref="F61:AK61" si="47">F60-F42</f>
        <v>-106.89458480676049</v>
      </c>
      <c r="G61" s="225">
        <f t="shared" si="47"/>
        <v>10.892240298789446</v>
      </c>
      <c r="H61" s="225">
        <f t="shared" si="47"/>
        <v>13.368798471804066</v>
      </c>
      <c r="I61" s="225">
        <f t="shared" si="47"/>
        <v>11.898313922986555</v>
      </c>
      <c r="J61" s="225">
        <f t="shared" si="47"/>
        <v>9.4832287864714182</v>
      </c>
      <c r="K61" s="225">
        <f t="shared" si="47"/>
        <v>7.6036551832920969</v>
      </c>
      <c r="L61" s="225">
        <f t="shared" si="47"/>
        <v>14.288469080643077</v>
      </c>
      <c r="M61" s="225">
        <f t="shared" si="47"/>
        <v>13.727151348049384</v>
      </c>
      <c r="N61" s="225">
        <f t="shared" si="47"/>
        <v>13.245927714948619</v>
      </c>
      <c r="O61" s="225">
        <f t="shared" si="47"/>
        <v>12.711893844860402</v>
      </c>
      <c r="P61" s="225">
        <f t="shared" si="47"/>
        <v>12.316712324550082</v>
      </c>
      <c r="Q61" s="225">
        <f t="shared" si="47"/>
        <v>11.934874781121025</v>
      </c>
      <c r="R61" s="225">
        <f t="shared" si="47"/>
        <v>11.649784910283383</v>
      </c>
      <c r="S61" s="225">
        <f t="shared" si="47"/>
        <v>10.804552996470388</v>
      </c>
      <c r="T61" s="225">
        <f t="shared" si="47"/>
        <v>6.9107361300056498</v>
      </c>
      <c r="U61" s="225">
        <f t="shared" si="47"/>
        <v>4.4711690903195329</v>
      </c>
      <c r="V61" s="225">
        <f t="shared" si="47"/>
        <v>1.9419500187250285</v>
      </c>
      <c r="W61" s="225">
        <f t="shared" si="47"/>
        <v>1.6948130989000418</v>
      </c>
      <c r="X61" s="225">
        <f t="shared" si="47"/>
        <v>1.5644983143074436</v>
      </c>
      <c r="Y61" s="225">
        <f t="shared" si="47"/>
        <v>1.5253849550954151</v>
      </c>
      <c r="Z61" s="225">
        <f t="shared" si="47"/>
        <v>1.4778954600747607</v>
      </c>
      <c r="AA61" s="225">
        <f t="shared" si="47"/>
        <v>1.3544849285979939</v>
      </c>
      <c r="AB61" s="225">
        <f t="shared" si="47"/>
        <v>1.3342073725712686</v>
      </c>
      <c r="AC61" s="225">
        <f t="shared" si="47"/>
        <v>1.3040292255008081</v>
      </c>
      <c r="AD61" s="225">
        <f t="shared" si="47"/>
        <v>1.2384307854332905</v>
      </c>
      <c r="AE61" s="225">
        <f t="shared" si="47"/>
        <v>1.2104948294068834</v>
      </c>
      <c r="AF61" s="225">
        <f t="shared" si="47"/>
        <v>1.1804953990762375</v>
      </c>
      <c r="AG61" s="225">
        <f t="shared" si="47"/>
        <v>1.0156566817127683</v>
      </c>
      <c r="AH61" s="225">
        <f t="shared" si="47"/>
        <v>0.89843256270197369</v>
      </c>
      <c r="AI61" s="225">
        <f t="shared" si="47"/>
        <v>0.68552924233167722</v>
      </c>
      <c r="AJ61" s="225">
        <f t="shared" si="47"/>
        <v>0.43703210138333992</v>
      </c>
      <c r="AK61" s="225">
        <f t="shared" si="47"/>
        <v>5.0705798808895683E-3</v>
      </c>
      <c r="AL61" s="225">
        <f t="shared" ref="AL61:BI61" si="48">AL60-AL42</f>
        <v>4.5482305030863299E-3</v>
      </c>
      <c r="AM61" s="225">
        <f t="shared" si="48"/>
        <v>3.9965945439656599E-3</v>
      </c>
      <c r="AN61" s="225">
        <f t="shared" si="48"/>
        <v>3.4145341428245303E-3</v>
      </c>
      <c r="AO61" s="225">
        <f t="shared" si="48"/>
        <v>2.8008728500364156E-3</v>
      </c>
      <c r="AP61" s="225">
        <f t="shared" si="48"/>
        <v>2.1543944087695673E-3</v>
      </c>
      <c r="AQ61" s="225">
        <f t="shared" si="48"/>
        <v>1.4738414999081184E-3</v>
      </c>
      <c r="AR61" s="225">
        <f t="shared" si="48"/>
        <v>7.5791444909818761E-4</v>
      </c>
      <c r="AS61" s="225">
        <f t="shared" si="48"/>
        <v>5.2698948102211651E-6</v>
      </c>
      <c r="AT61" s="225">
        <f t="shared" si="48"/>
        <v>-7.8548058372270718E-4</v>
      </c>
      <c r="AU61" s="225">
        <f t="shared" si="48"/>
        <v>-1.6157718798666953E-3</v>
      </c>
      <c r="AV61" s="225">
        <f t="shared" si="48"/>
        <v>-2.4870868154528852E-3</v>
      </c>
      <c r="AW61" s="225">
        <f t="shared" si="48"/>
        <v>-3.4009576403937342E-3</v>
      </c>
      <c r="AX61" s="225">
        <f t="shared" si="48"/>
        <v>-1.3496373067967256E-2</v>
      </c>
      <c r="AY61" s="225">
        <f t="shared" si="48"/>
        <v>-2.1229288275837158E-2</v>
      </c>
      <c r="AZ61" s="225">
        <f t="shared" si="48"/>
        <v>-2.1760020482733081E-2</v>
      </c>
      <c r="BA61" s="225">
        <f t="shared" si="48"/>
        <v>-2.2304020994801312E-2</v>
      </c>
      <c r="BB61" s="225">
        <f t="shared" si="48"/>
        <v>-2.286162151967143E-2</v>
      </c>
      <c r="BC61" s="225">
        <f t="shared" si="48"/>
        <v>-2.3433162057663201E-2</v>
      </c>
      <c r="BD61" s="225">
        <f t="shared" si="48"/>
        <v>-2.4018991109104777E-2</v>
      </c>
      <c r="BE61" s="225">
        <f t="shared" si="48"/>
        <v>-2.4619465886832281E-2</v>
      </c>
      <c r="BF61" s="225">
        <f t="shared" si="48"/>
        <v>-2.5234952534003138E-2</v>
      </c>
      <c r="BG61" s="225">
        <f t="shared" si="48"/>
        <v>-2.5865826347353259E-2</v>
      </c>
      <c r="BH61" s="225">
        <f t="shared" si="48"/>
        <v>-2.6512472006037131E-2</v>
      </c>
      <c r="BI61" s="225">
        <f t="shared" si="48"/>
        <v>-0.52458003204445181</v>
      </c>
      <c r="BJ61" s="54"/>
      <c r="BK61" s="54"/>
      <c r="BL61" s="54"/>
      <c r="BM61" s="54"/>
    </row>
    <row r="62" spans="1:65" x14ac:dyDescent="0.2">
      <c r="A62" s="54"/>
      <c r="B62" s="54" t="s">
        <v>168</v>
      </c>
      <c r="C62" s="54"/>
      <c r="D62" s="54"/>
      <c r="E62" s="214">
        <f t="shared" ref="E62:E77" ca="1" si="49">IRR(OFFSET(F62,0,0,1,55+1))</f>
        <v>8.1000000000001515E-2</v>
      </c>
      <c r="F62" s="242">
        <f t="shared" ref="F62:AK62" si="50">F61-F25</f>
        <v>-106.89458480676049</v>
      </c>
      <c r="G62" s="225">
        <f t="shared" si="50"/>
        <v>11.375803843653468</v>
      </c>
      <c r="H62" s="225">
        <f t="shared" si="50"/>
        <v>14.456771479976119</v>
      </c>
      <c r="I62" s="225">
        <f t="shared" si="50"/>
        <v>13.662221861063898</v>
      </c>
      <c r="J62" s="225">
        <f t="shared" si="50"/>
        <v>11.10167321492513</v>
      </c>
      <c r="K62" s="225">
        <f t="shared" si="50"/>
        <v>8.5821252403423536</v>
      </c>
      <c r="L62" s="225">
        <f t="shared" si="50"/>
        <v>14.77244495711539</v>
      </c>
      <c r="M62" s="225">
        <f t="shared" si="50"/>
        <v>14.197430798252398</v>
      </c>
      <c r="N62" s="225">
        <f t="shared" si="50"/>
        <v>13.774664849402754</v>
      </c>
      <c r="O62" s="225">
        <f t="shared" si="50"/>
        <v>13.24583267116587</v>
      </c>
      <c r="P62" s="225">
        <f t="shared" si="50"/>
        <v>12.899874849838346</v>
      </c>
      <c r="Q62" s="225">
        <f t="shared" si="50"/>
        <v>12.525871894443179</v>
      </c>
      <c r="R62" s="225">
        <f t="shared" si="50"/>
        <v>12.284603117926206</v>
      </c>
      <c r="S62" s="225">
        <f t="shared" si="50"/>
        <v>11.452062710680774</v>
      </c>
      <c r="T62" s="225">
        <f t="shared" si="50"/>
        <v>7.3006598136277692</v>
      </c>
      <c r="U62" s="225">
        <f t="shared" si="50"/>
        <v>4.6676642160173882</v>
      </c>
      <c r="V62" s="225">
        <f t="shared" si="50"/>
        <v>1.9419500187250285</v>
      </c>
      <c r="W62" s="225">
        <f t="shared" si="50"/>
        <v>1.6948130989000418</v>
      </c>
      <c r="X62" s="225">
        <f t="shared" si="50"/>
        <v>1.5644983143074436</v>
      </c>
      <c r="Y62" s="225">
        <f t="shared" si="50"/>
        <v>1.5253849550954151</v>
      </c>
      <c r="Z62" s="225">
        <f t="shared" si="50"/>
        <v>1.4778954600747607</v>
      </c>
      <c r="AA62" s="225">
        <f t="shared" si="50"/>
        <v>1.3544849285979939</v>
      </c>
      <c r="AB62" s="225">
        <f t="shared" si="50"/>
        <v>1.3342073725712686</v>
      </c>
      <c r="AC62" s="225">
        <f t="shared" si="50"/>
        <v>1.3115002996062488</v>
      </c>
      <c r="AD62" s="225">
        <f t="shared" si="50"/>
        <v>1.2885544863273988</v>
      </c>
      <c r="AE62" s="225">
        <f t="shared" si="50"/>
        <v>1.2653554733248831</v>
      </c>
      <c r="AF62" s="225">
        <f t="shared" si="50"/>
        <v>1.2401911631182903</v>
      </c>
      <c r="AG62" s="225">
        <f t="shared" si="50"/>
        <v>1.062241288251403</v>
      </c>
      <c r="AH62" s="225">
        <f t="shared" si="50"/>
        <v>0.95090199151350296</v>
      </c>
      <c r="AI62" s="225">
        <f t="shared" si="50"/>
        <v>0.73035085030342872</v>
      </c>
      <c r="AJ62" s="225">
        <f t="shared" si="50"/>
        <v>0.46764559975148734</v>
      </c>
      <c r="AK62" s="225">
        <f t="shared" si="50"/>
        <v>5.0705798808895683E-3</v>
      </c>
      <c r="AL62" s="225">
        <f t="shared" ref="AL62:BI62" si="51">AL61-AL25</f>
        <v>4.5482305030863299E-3</v>
      </c>
      <c r="AM62" s="225">
        <f t="shared" si="51"/>
        <v>3.9965945439656599E-3</v>
      </c>
      <c r="AN62" s="225">
        <f t="shared" si="51"/>
        <v>3.4145341428245303E-3</v>
      </c>
      <c r="AO62" s="225">
        <f t="shared" si="51"/>
        <v>2.8008728500364156E-3</v>
      </c>
      <c r="AP62" s="225">
        <f t="shared" si="51"/>
        <v>2.1543944087695673E-3</v>
      </c>
      <c r="AQ62" s="225">
        <f t="shared" si="51"/>
        <v>1.4738414999081184E-3</v>
      </c>
      <c r="AR62" s="225">
        <f t="shared" si="51"/>
        <v>7.5791444909818761E-4</v>
      </c>
      <c r="AS62" s="225">
        <f t="shared" si="51"/>
        <v>5.2698948102211651E-6</v>
      </c>
      <c r="AT62" s="225">
        <f t="shared" si="51"/>
        <v>-7.8548058372270718E-4</v>
      </c>
      <c r="AU62" s="225">
        <f t="shared" si="51"/>
        <v>-1.6157718798666953E-3</v>
      </c>
      <c r="AV62" s="225">
        <f t="shared" si="51"/>
        <v>-2.4870868154528852E-3</v>
      </c>
      <c r="AW62" s="225">
        <f t="shared" si="51"/>
        <v>-3.4009576403937342E-3</v>
      </c>
      <c r="AX62" s="225">
        <f t="shared" si="51"/>
        <v>-1.3496373067967256E-2</v>
      </c>
      <c r="AY62" s="225">
        <f t="shared" si="51"/>
        <v>-2.1229288275837158E-2</v>
      </c>
      <c r="AZ62" s="225">
        <f t="shared" si="51"/>
        <v>-2.1760020482733081E-2</v>
      </c>
      <c r="BA62" s="225">
        <f t="shared" si="51"/>
        <v>-2.2304020994801312E-2</v>
      </c>
      <c r="BB62" s="225">
        <f t="shared" si="51"/>
        <v>-2.286162151967143E-2</v>
      </c>
      <c r="BC62" s="225">
        <f t="shared" si="51"/>
        <v>-2.3433162057663201E-2</v>
      </c>
      <c r="BD62" s="225">
        <f t="shared" si="51"/>
        <v>-2.4018991109104777E-2</v>
      </c>
      <c r="BE62" s="225">
        <f t="shared" si="51"/>
        <v>-2.4619465886832281E-2</v>
      </c>
      <c r="BF62" s="225">
        <f t="shared" si="51"/>
        <v>-2.5234952534003138E-2</v>
      </c>
      <c r="BG62" s="225">
        <f t="shared" si="51"/>
        <v>-2.5865826347353259E-2</v>
      </c>
      <c r="BH62" s="225">
        <f t="shared" si="51"/>
        <v>-2.6512472006037131E-2</v>
      </c>
      <c r="BI62" s="225">
        <f t="shared" si="51"/>
        <v>-0.52458003204445181</v>
      </c>
      <c r="BJ62" s="54"/>
      <c r="BK62" s="54"/>
      <c r="BL62" s="54"/>
      <c r="BM62" s="54"/>
    </row>
    <row r="63" spans="1:65" x14ac:dyDescent="0.2">
      <c r="A63" s="54"/>
      <c r="B63" s="60" t="s">
        <v>35</v>
      </c>
      <c r="C63" s="54"/>
      <c r="D63" s="54"/>
      <c r="E63" s="121"/>
      <c r="F63" s="118"/>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54"/>
      <c r="BK63" s="54"/>
      <c r="BL63" s="54"/>
      <c r="BM63" s="54"/>
    </row>
    <row r="64" spans="1:65" x14ac:dyDescent="0.2">
      <c r="A64" s="54"/>
      <c r="B64" s="54" t="s">
        <v>102</v>
      </c>
      <c r="C64" s="54"/>
      <c r="D64" s="54"/>
      <c r="E64" s="213">
        <f t="shared" ca="1" si="49"/>
        <v>8.524278959282694E-2</v>
      </c>
      <c r="F64" s="240">
        <f t="shared" ref="F64:O64" si="52">F60/F$8</f>
        <v>-106.89458480676049</v>
      </c>
      <c r="G64" s="224">
        <f t="shared" si="52"/>
        <v>12.51365314950784</v>
      </c>
      <c r="H64" s="224">
        <f t="shared" si="52"/>
        <v>16.866808332651779</v>
      </c>
      <c r="I64" s="224">
        <f t="shared" si="52"/>
        <v>17.600622788684724</v>
      </c>
      <c r="J64" s="224">
        <f t="shared" si="52"/>
        <v>14.456260328008227</v>
      </c>
      <c r="K64" s="224">
        <f t="shared" si="52"/>
        <v>10.179823056142645</v>
      </c>
      <c r="L64" s="224">
        <f t="shared" si="52"/>
        <v>13.99022563354235</v>
      </c>
      <c r="M64" s="224">
        <f t="shared" si="52"/>
        <v>13.130694214762199</v>
      </c>
      <c r="N64" s="224">
        <f t="shared" si="52"/>
        <v>12.607386509141261</v>
      </c>
      <c r="O64" s="224">
        <f t="shared" si="52"/>
        <v>11.888933780064336</v>
      </c>
      <c r="P64" s="224">
        <f t="shared" ref="P64:BI64" si="53">P60/P$8</f>
        <v>11.444058513260217</v>
      </c>
      <c r="Q64" s="224">
        <f t="shared" si="53"/>
        <v>10.897804005088366</v>
      </c>
      <c r="R64" s="224">
        <f t="shared" si="53"/>
        <v>10.550357386460183</v>
      </c>
      <c r="S64" s="224">
        <f t="shared" si="53"/>
        <v>9.7167098539610102</v>
      </c>
      <c r="T64" s="224">
        <f t="shared" si="53"/>
        <v>5.994754282607051</v>
      </c>
      <c r="U64" s="224">
        <f t="shared" si="53"/>
        <v>3.6298807211932047</v>
      </c>
      <c r="V64" s="224">
        <f t="shared" si="53"/>
        <v>1.3081459522267869</v>
      </c>
      <c r="W64" s="224">
        <f t="shared" si="53"/>
        <v>1.1138227912623679</v>
      </c>
      <c r="X64" s="224">
        <f t="shared" si="53"/>
        <v>1.0031029843554859</v>
      </c>
      <c r="Y64" s="224">
        <f t="shared" si="53"/>
        <v>0.95417056763797303</v>
      </c>
      <c r="Z64" s="224">
        <f t="shared" si="53"/>
        <v>0.90191665586660985</v>
      </c>
      <c r="AA64" s="224">
        <f t="shared" si="53"/>
        <v>0.80644175069616975</v>
      </c>
      <c r="AB64" s="224">
        <f t="shared" si="53"/>
        <v>0.77499392383416699</v>
      </c>
      <c r="AC64" s="224">
        <f t="shared" si="53"/>
        <v>0.75592510865793017</v>
      </c>
      <c r="AD64" s="224">
        <f t="shared" si="53"/>
        <v>0.7955464946703481</v>
      </c>
      <c r="AE64" s="224">
        <f t="shared" si="53"/>
        <v>0.77129477980107275</v>
      </c>
      <c r="AF64" s="224">
        <f t="shared" si="53"/>
        <v>0.74687360250435808</v>
      </c>
      <c r="AG64" s="224">
        <f t="shared" si="53"/>
        <v>0.61710396168727977</v>
      </c>
      <c r="AH64" s="224">
        <f t="shared" si="53"/>
        <v>0.55512799557997516</v>
      </c>
      <c r="AI64" s="224">
        <f t="shared" si="53"/>
        <v>0.42260191038144734</v>
      </c>
      <c r="AJ64" s="224">
        <f t="shared" si="53"/>
        <v>0.2667309031830315</v>
      </c>
      <c r="AK64" s="224">
        <f t="shared" si="53"/>
        <v>2.3584018222828321E-3</v>
      </c>
      <c r="AL64" s="224">
        <f t="shared" si="53"/>
        <v>2.0638530616189196E-3</v>
      </c>
      <c r="AM64" s="224">
        <f t="shared" si="53"/>
        <v>1.7693043009542487E-3</v>
      </c>
      <c r="AN64" s="224">
        <f t="shared" si="53"/>
        <v>1.4747555402895788E-3</v>
      </c>
      <c r="AO64" s="224">
        <f t="shared" si="53"/>
        <v>1.1802067796249298E-3</v>
      </c>
      <c r="AP64" s="224">
        <f t="shared" si="53"/>
        <v>8.8565801896025513E-4</v>
      </c>
      <c r="AQ64" s="224">
        <f t="shared" si="53"/>
        <v>5.9110925829558624E-4</v>
      </c>
      <c r="AR64" s="224">
        <f t="shared" si="53"/>
        <v>2.9656049763094521E-4</v>
      </c>
      <c r="AS64" s="224">
        <f t="shared" si="53"/>
        <v>2.0117369662673141E-6</v>
      </c>
      <c r="AT64" s="224">
        <f t="shared" si="53"/>
        <v>-2.9253702369836488E-4</v>
      </c>
      <c r="AU64" s="224">
        <f t="shared" si="53"/>
        <v>-5.8708578436305421E-4</v>
      </c>
      <c r="AV64" s="224">
        <f t="shared" si="53"/>
        <v>-8.8163454502768288E-4</v>
      </c>
      <c r="AW64" s="224">
        <f t="shared" si="53"/>
        <v>-1.1761833056924036E-3</v>
      </c>
      <c r="AX64" s="224">
        <f t="shared" si="53"/>
        <v>-4.5537270691912678E-3</v>
      </c>
      <c r="AY64" s="224">
        <f t="shared" si="53"/>
        <v>-6.9881383068896739E-3</v>
      </c>
      <c r="AZ64" s="224">
        <f t="shared" si="53"/>
        <v>-6.9881383068896722E-3</v>
      </c>
      <c r="BA64" s="224">
        <f t="shared" si="53"/>
        <v>-6.9881383068896427E-3</v>
      </c>
      <c r="BB64" s="224">
        <f t="shared" si="53"/>
        <v>-6.9881383068896687E-3</v>
      </c>
      <c r="BC64" s="224">
        <f t="shared" si="53"/>
        <v>-6.9881383068896652E-3</v>
      </c>
      <c r="BD64" s="224">
        <f t="shared" si="53"/>
        <v>-6.9881383068896644E-3</v>
      </c>
      <c r="BE64" s="224">
        <f t="shared" si="53"/>
        <v>-6.9881383068896323E-3</v>
      </c>
      <c r="BF64" s="224">
        <f t="shared" si="53"/>
        <v>-6.988138306889647E-3</v>
      </c>
      <c r="BG64" s="224">
        <f t="shared" si="53"/>
        <v>-6.9881383068896592E-3</v>
      </c>
      <c r="BH64" s="224">
        <f t="shared" si="53"/>
        <v>-6.9881383068896696E-3</v>
      </c>
      <c r="BI64" s="224">
        <f t="shared" si="53"/>
        <v>-0.13489602695978101</v>
      </c>
      <c r="BJ64" s="54"/>
      <c r="BK64" s="54"/>
      <c r="BL64" s="54"/>
      <c r="BM64" s="54"/>
    </row>
    <row r="65" spans="1:65" x14ac:dyDescent="0.2">
      <c r="A65" s="54"/>
      <c r="B65" s="54" t="s">
        <v>103</v>
      </c>
      <c r="C65" s="54"/>
      <c r="D65" s="54"/>
      <c r="E65" s="214">
        <f t="shared" ca="1" si="49"/>
        <v>4.4425885024340417E-2</v>
      </c>
      <c r="F65" s="242">
        <f t="shared" ref="F65:O66" si="54">F61/F$8</f>
        <v>-106.89458480676049</v>
      </c>
      <c r="G65" s="225">
        <f t="shared" si="54"/>
        <v>10.626575901257997</v>
      </c>
      <c r="H65" s="225">
        <f t="shared" si="54"/>
        <v>12.724614845262646</v>
      </c>
      <c r="I65" s="225">
        <f t="shared" si="54"/>
        <v>11.04876729982356</v>
      </c>
      <c r="J65" s="225">
        <f t="shared" si="54"/>
        <v>8.5913372338873799</v>
      </c>
      <c r="K65" s="225">
        <f t="shared" si="54"/>
        <v>6.7205232352570494</v>
      </c>
      <c r="L65" s="225">
        <f t="shared" si="54"/>
        <v>12.320902107612099</v>
      </c>
      <c r="M65" s="225">
        <f t="shared" si="54"/>
        <v>11.548175205842441</v>
      </c>
      <c r="N65" s="225">
        <f t="shared" si="54"/>
        <v>10.871549749282176</v>
      </c>
      <c r="O65" s="225">
        <f t="shared" si="54"/>
        <v>10.178773933374856</v>
      </c>
      <c r="P65" s="225">
        <f t="shared" ref="P65:BI65" si="55">P61/P$8</f>
        <v>9.621795982454092</v>
      </c>
      <c r="Q65" s="225">
        <f t="shared" si="55"/>
        <v>9.0961025403009117</v>
      </c>
      <c r="R65" s="225">
        <f t="shared" si="55"/>
        <v>8.6622661295532435</v>
      </c>
      <c r="S65" s="225">
        <f t="shared" si="55"/>
        <v>7.8378428934726649</v>
      </c>
      <c r="T65" s="225">
        <f t="shared" si="55"/>
        <v>4.8909159019259425</v>
      </c>
      <c r="U65" s="225">
        <f t="shared" si="55"/>
        <v>3.0871882556687398</v>
      </c>
      <c r="V65" s="225">
        <f t="shared" si="55"/>
        <v>1.3081459522267869</v>
      </c>
      <c r="W65" s="225">
        <f t="shared" si="55"/>
        <v>1.1138227912623679</v>
      </c>
      <c r="X65" s="225">
        <f t="shared" si="55"/>
        <v>1.0031029843554859</v>
      </c>
      <c r="Y65" s="225">
        <f t="shared" si="55"/>
        <v>0.95417056763797303</v>
      </c>
      <c r="Z65" s="225">
        <f t="shared" si="55"/>
        <v>0.90191665586660985</v>
      </c>
      <c r="AA65" s="225">
        <f t="shared" si="55"/>
        <v>0.80644175069616975</v>
      </c>
      <c r="AB65" s="225">
        <f t="shared" si="55"/>
        <v>0.77499392383416699</v>
      </c>
      <c r="AC65" s="225">
        <f t="shared" si="55"/>
        <v>0.73898976041494402</v>
      </c>
      <c r="AD65" s="225">
        <f t="shared" si="55"/>
        <v>0.68469785913067271</v>
      </c>
      <c r="AE65" s="225">
        <f t="shared" si="55"/>
        <v>0.65292951955908496</v>
      </c>
      <c r="AF65" s="225">
        <f t="shared" si="55"/>
        <v>0.62121766746331242</v>
      </c>
      <c r="AG65" s="225">
        <f t="shared" si="55"/>
        <v>0.52143786434469996</v>
      </c>
      <c r="AH65" s="225">
        <f t="shared" si="55"/>
        <v>0.45000491073663612</v>
      </c>
      <c r="AI65" s="225">
        <f t="shared" si="55"/>
        <v>0.33499157805326263</v>
      </c>
      <c r="AJ65" s="225">
        <f t="shared" si="55"/>
        <v>0.20835185752377597</v>
      </c>
      <c r="AK65" s="225">
        <f t="shared" si="55"/>
        <v>2.3584018222828321E-3</v>
      </c>
      <c r="AL65" s="225">
        <f t="shared" si="55"/>
        <v>2.0638530616189196E-3</v>
      </c>
      <c r="AM65" s="225">
        <f t="shared" si="55"/>
        <v>1.7693043009542487E-3</v>
      </c>
      <c r="AN65" s="225">
        <f t="shared" si="55"/>
        <v>1.4747555402895788E-3</v>
      </c>
      <c r="AO65" s="225">
        <f t="shared" si="55"/>
        <v>1.1802067796249298E-3</v>
      </c>
      <c r="AP65" s="225">
        <f t="shared" si="55"/>
        <v>8.8565801896025513E-4</v>
      </c>
      <c r="AQ65" s="225">
        <f t="shared" si="55"/>
        <v>5.9110925829558624E-4</v>
      </c>
      <c r="AR65" s="225">
        <f t="shared" si="55"/>
        <v>2.9656049763094521E-4</v>
      </c>
      <c r="AS65" s="225">
        <f t="shared" si="55"/>
        <v>2.0117369662673141E-6</v>
      </c>
      <c r="AT65" s="225">
        <f t="shared" si="55"/>
        <v>-2.9253702369836488E-4</v>
      </c>
      <c r="AU65" s="225">
        <f t="shared" si="55"/>
        <v>-5.8708578436305421E-4</v>
      </c>
      <c r="AV65" s="225">
        <f t="shared" si="55"/>
        <v>-8.8163454502768288E-4</v>
      </c>
      <c r="AW65" s="225">
        <f t="shared" si="55"/>
        <v>-1.1761833056924036E-3</v>
      </c>
      <c r="AX65" s="225">
        <f t="shared" si="55"/>
        <v>-4.5537270691912678E-3</v>
      </c>
      <c r="AY65" s="225">
        <f t="shared" si="55"/>
        <v>-6.9881383068896739E-3</v>
      </c>
      <c r="AZ65" s="225">
        <f t="shared" si="55"/>
        <v>-6.9881383068896722E-3</v>
      </c>
      <c r="BA65" s="225">
        <f t="shared" si="55"/>
        <v>-6.9881383068896427E-3</v>
      </c>
      <c r="BB65" s="225">
        <f t="shared" si="55"/>
        <v>-6.9881383068896687E-3</v>
      </c>
      <c r="BC65" s="225">
        <f t="shared" si="55"/>
        <v>-6.9881383068896652E-3</v>
      </c>
      <c r="BD65" s="225">
        <f t="shared" si="55"/>
        <v>-6.9881383068896644E-3</v>
      </c>
      <c r="BE65" s="225">
        <f t="shared" si="55"/>
        <v>-6.9881383068896323E-3</v>
      </c>
      <c r="BF65" s="225">
        <f t="shared" si="55"/>
        <v>-6.988138306889647E-3</v>
      </c>
      <c r="BG65" s="225">
        <f t="shared" si="55"/>
        <v>-6.9881383068896592E-3</v>
      </c>
      <c r="BH65" s="225">
        <f t="shared" si="55"/>
        <v>-6.9881383068896696E-3</v>
      </c>
      <c r="BI65" s="225">
        <f t="shared" si="55"/>
        <v>-0.13489602695978101</v>
      </c>
      <c r="BJ65" s="54"/>
      <c r="BK65" s="54"/>
      <c r="BL65" s="54"/>
      <c r="BM65" s="54"/>
    </row>
    <row r="66" spans="1:65" x14ac:dyDescent="0.2">
      <c r="A66" s="54"/>
      <c r="B66" s="54" t="s">
        <v>168</v>
      </c>
      <c r="C66" s="54"/>
      <c r="D66" s="54"/>
      <c r="E66" s="214">
        <f t="shared" ca="1" si="49"/>
        <v>5.4634146341463685E-2</v>
      </c>
      <c r="F66" s="242">
        <f t="shared" si="54"/>
        <v>-106.89458480676049</v>
      </c>
      <c r="G66" s="225">
        <f t="shared" si="54"/>
        <v>11.098345213320458</v>
      </c>
      <c r="H66" s="225">
        <f t="shared" si="54"/>
        <v>13.76016321710993</v>
      </c>
      <c r="I66" s="225">
        <f t="shared" si="54"/>
        <v>12.686731172038851</v>
      </c>
      <c r="J66" s="225">
        <f t="shared" si="54"/>
        <v>10.057568007417592</v>
      </c>
      <c r="K66" s="225">
        <f t="shared" si="54"/>
        <v>7.585348190478447</v>
      </c>
      <c r="L66" s="225">
        <f t="shared" si="54"/>
        <v>12.738232989094662</v>
      </c>
      <c r="M66" s="225">
        <f t="shared" si="54"/>
        <v>11.943804958072381</v>
      </c>
      <c r="N66" s="225">
        <f t="shared" si="54"/>
        <v>11.305508939246947</v>
      </c>
      <c r="O66" s="225">
        <f t="shared" si="54"/>
        <v>10.606313895047228</v>
      </c>
      <c r="P66" s="225">
        <f t="shared" ref="P66:BI66" si="56">P62/P$8</f>
        <v>10.077361615155622</v>
      </c>
      <c r="Q66" s="225">
        <f t="shared" si="56"/>
        <v>9.5465279064977757</v>
      </c>
      <c r="R66" s="225">
        <f t="shared" si="56"/>
        <v>9.1342889437799784</v>
      </c>
      <c r="S66" s="225">
        <f t="shared" si="56"/>
        <v>8.3075596335947512</v>
      </c>
      <c r="T66" s="225">
        <f t="shared" si="56"/>
        <v>5.1668754970962185</v>
      </c>
      <c r="U66" s="225">
        <f t="shared" si="56"/>
        <v>3.2228613720498558</v>
      </c>
      <c r="V66" s="225">
        <f t="shared" si="56"/>
        <v>1.3081459522267869</v>
      </c>
      <c r="W66" s="225">
        <f t="shared" si="56"/>
        <v>1.1138227912623679</v>
      </c>
      <c r="X66" s="225">
        <f t="shared" si="56"/>
        <v>1.0031029843554859</v>
      </c>
      <c r="Y66" s="225">
        <f t="shared" si="56"/>
        <v>0.95417056763797303</v>
      </c>
      <c r="Z66" s="225">
        <f t="shared" si="56"/>
        <v>0.90191665586660985</v>
      </c>
      <c r="AA66" s="225">
        <f t="shared" si="56"/>
        <v>0.80644175069616975</v>
      </c>
      <c r="AB66" s="225">
        <f t="shared" si="56"/>
        <v>0.77499392383416699</v>
      </c>
      <c r="AC66" s="225">
        <f t="shared" si="56"/>
        <v>0.74322359747569056</v>
      </c>
      <c r="AD66" s="225">
        <f t="shared" si="56"/>
        <v>0.71241001801559156</v>
      </c>
      <c r="AE66" s="225">
        <f t="shared" si="56"/>
        <v>0.68252083461958191</v>
      </c>
      <c r="AF66" s="225">
        <f t="shared" si="56"/>
        <v>0.65263165122357392</v>
      </c>
      <c r="AG66" s="225">
        <f t="shared" si="56"/>
        <v>0.5453543886803448</v>
      </c>
      <c r="AH66" s="225">
        <f t="shared" si="56"/>
        <v>0.47628568194747084</v>
      </c>
      <c r="AI66" s="225">
        <f t="shared" si="56"/>
        <v>0.35689416113530881</v>
      </c>
      <c r="AJ66" s="225">
        <f t="shared" si="56"/>
        <v>0.22294661893858986</v>
      </c>
      <c r="AK66" s="225">
        <f t="shared" si="56"/>
        <v>2.3584018222828321E-3</v>
      </c>
      <c r="AL66" s="225">
        <f t="shared" si="56"/>
        <v>2.0638530616189196E-3</v>
      </c>
      <c r="AM66" s="225">
        <f t="shared" si="56"/>
        <v>1.7693043009542487E-3</v>
      </c>
      <c r="AN66" s="225">
        <f t="shared" si="56"/>
        <v>1.4747555402895788E-3</v>
      </c>
      <c r="AO66" s="225">
        <f t="shared" si="56"/>
        <v>1.1802067796249298E-3</v>
      </c>
      <c r="AP66" s="225">
        <f t="shared" si="56"/>
        <v>8.8565801896025513E-4</v>
      </c>
      <c r="AQ66" s="225">
        <f t="shared" si="56"/>
        <v>5.9110925829558624E-4</v>
      </c>
      <c r="AR66" s="225">
        <f t="shared" si="56"/>
        <v>2.9656049763094521E-4</v>
      </c>
      <c r="AS66" s="225">
        <f t="shared" si="56"/>
        <v>2.0117369662673141E-6</v>
      </c>
      <c r="AT66" s="225">
        <f t="shared" si="56"/>
        <v>-2.9253702369836488E-4</v>
      </c>
      <c r="AU66" s="225">
        <f t="shared" si="56"/>
        <v>-5.8708578436305421E-4</v>
      </c>
      <c r="AV66" s="225">
        <f t="shared" si="56"/>
        <v>-8.8163454502768288E-4</v>
      </c>
      <c r="AW66" s="225">
        <f t="shared" si="56"/>
        <v>-1.1761833056924036E-3</v>
      </c>
      <c r="AX66" s="225">
        <f t="shared" si="56"/>
        <v>-4.5537270691912678E-3</v>
      </c>
      <c r="AY66" s="225">
        <f t="shared" si="56"/>
        <v>-6.9881383068896739E-3</v>
      </c>
      <c r="AZ66" s="225">
        <f t="shared" si="56"/>
        <v>-6.9881383068896722E-3</v>
      </c>
      <c r="BA66" s="225">
        <f t="shared" si="56"/>
        <v>-6.9881383068896427E-3</v>
      </c>
      <c r="BB66" s="225">
        <f t="shared" si="56"/>
        <v>-6.9881383068896687E-3</v>
      </c>
      <c r="BC66" s="225">
        <f t="shared" si="56"/>
        <v>-6.9881383068896652E-3</v>
      </c>
      <c r="BD66" s="225">
        <f t="shared" si="56"/>
        <v>-6.9881383068896644E-3</v>
      </c>
      <c r="BE66" s="225">
        <f t="shared" si="56"/>
        <v>-6.9881383068896323E-3</v>
      </c>
      <c r="BF66" s="225">
        <f t="shared" si="56"/>
        <v>-6.988138306889647E-3</v>
      </c>
      <c r="BG66" s="225">
        <f t="shared" si="56"/>
        <v>-6.9881383068896592E-3</v>
      </c>
      <c r="BH66" s="225">
        <f t="shared" si="56"/>
        <v>-6.9881383068896696E-3</v>
      </c>
      <c r="BI66" s="225">
        <f t="shared" si="56"/>
        <v>-0.13489602695978101</v>
      </c>
      <c r="BJ66" s="54"/>
      <c r="BK66" s="54"/>
      <c r="BL66" s="54"/>
      <c r="BM66" s="54"/>
    </row>
    <row r="67" spans="1:65" x14ac:dyDescent="0.2">
      <c r="A67" s="54"/>
      <c r="B67" s="60" t="s">
        <v>56</v>
      </c>
      <c r="C67" s="54"/>
      <c r="D67" s="54"/>
      <c r="E67" s="121"/>
      <c r="F67" s="118"/>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54"/>
      <c r="BK67" s="54"/>
      <c r="BL67" s="54"/>
      <c r="BM67" s="54"/>
    </row>
    <row r="68" spans="1:65" s="15" customFormat="1" x14ac:dyDescent="0.2">
      <c r="A68" s="97"/>
      <c r="B68" s="97" t="s">
        <v>114</v>
      </c>
      <c r="C68" s="97"/>
      <c r="D68" s="54"/>
      <c r="E68" s="121"/>
      <c r="F68" s="243"/>
      <c r="G68" s="244">
        <f t="shared" ref="G68:AL68" si="57">MAX(0,MIN(G35+G40,F69+G35))</f>
        <v>10.43825620638016</v>
      </c>
      <c r="H68" s="244">
        <f t="shared" si="57"/>
        <v>10.172907713764188</v>
      </c>
      <c r="I68" s="244">
        <f t="shared" si="57"/>
        <v>9.5852095035594189</v>
      </c>
      <c r="J68" s="244">
        <f t="shared" si="57"/>
        <v>9.0274955086148427</v>
      </c>
      <c r="K68" s="244">
        <f t="shared" si="57"/>
        <v>8.6746442553752079</v>
      </c>
      <c r="L68" s="244">
        <f t="shared" si="57"/>
        <v>8.5392459103411671</v>
      </c>
      <c r="M68" s="244">
        <f t="shared" si="57"/>
        <v>7.7883955790164805</v>
      </c>
      <c r="N68" s="244">
        <f t="shared" si="57"/>
        <v>7.0328765034674658</v>
      </c>
      <c r="O68" s="244">
        <f t="shared" si="57"/>
        <v>6.2574434777041512</v>
      </c>
      <c r="P68" s="244">
        <f t="shared" si="57"/>
        <v>5.4708408390588366</v>
      </c>
      <c r="Q68" s="244">
        <f t="shared" si="57"/>
        <v>4.6543061679358884</v>
      </c>
      <c r="R68" s="244">
        <f t="shared" si="57"/>
        <v>3.8081535770463177</v>
      </c>
      <c r="S68" s="244">
        <f t="shared" si="57"/>
        <v>2.9170225223215742</v>
      </c>
      <c r="T68" s="244">
        <f t="shared" si="57"/>
        <v>2.0350074229316446</v>
      </c>
      <c r="U68" s="244">
        <f t="shared" si="57"/>
        <v>1.4869335933883565</v>
      </c>
      <c r="V68" s="244">
        <f t="shared" si="57"/>
        <v>0.83395303810519783</v>
      </c>
      <c r="W68" s="244">
        <f t="shared" si="57"/>
        <v>0.53272874316790486</v>
      </c>
      <c r="X68" s="244">
        <f t="shared" si="57"/>
        <v>0.468418486575919</v>
      </c>
      <c r="Y68" s="244">
        <f t="shared" si="57"/>
        <v>0.76129342061653094</v>
      </c>
      <c r="Z68" s="244">
        <f t="shared" si="57"/>
        <v>1.0860045024012044</v>
      </c>
      <c r="AA68" s="244">
        <f t="shared" si="57"/>
        <v>1.1418909551305791</v>
      </c>
      <c r="AB68" s="244">
        <f t="shared" si="57"/>
        <v>1.1117825794610359</v>
      </c>
      <c r="AC68" s="244">
        <f t="shared" si="57"/>
        <v>0.99804586111399129</v>
      </c>
      <c r="AD68" s="244">
        <f t="shared" si="57"/>
        <v>0.521449009435768</v>
      </c>
      <c r="AE68" s="244">
        <f t="shared" si="57"/>
        <v>0.4378590336101949</v>
      </c>
      <c r="AF68" s="244">
        <f t="shared" si="57"/>
        <v>0.34976365336244569</v>
      </c>
      <c r="AG68" s="244">
        <f t="shared" si="57"/>
        <v>0.25698984220630267</v>
      </c>
      <c r="AH68" s="244">
        <f t="shared" si="57"/>
        <v>0.17407815762726375</v>
      </c>
      <c r="AI68" s="244">
        <f t="shared" si="57"/>
        <v>9.532290892377851E-2</v>
      </c>
      <c r="AJ68" s="244">
        <f t="shared" si="57"/>
        <v>3.1725304014474716E-2</v>
      </c>
      <c r="AK68" s="244">
        <f t="shared" si="57"/>
        <v>0</v>
      </c>
      <c r="AL68" s="244">
        <f t="shared" si="57"/>
        <v>0</v>
      </c>
      <c r="AM68" s="244">
        <f t="shared" ref="AM68:BI68" si="58">MAX(0,MIN(AM35+AM40,AL69+AM35))</f>
        <v>0</v>
      </c>
      <c r="AN68" s="244">
        <f t="shared" si="58"/>
        <v>0</v>
      </c>
      <c r="AO68" s="244">
        <f t="shared" si="58"/>
        <v>0</v>
      </c>
      <c r="AP68" s="244">
        <f t="shared" si="58"/>
        <v>0</v>
      </c>
      <c r="AQ68" s="244">
        <f t="shared" si="58"/>
        <v>0</v>
      </c>
      <c r="AR68" s="244">
        <f t="shared" si="58"/>
        <v>0</v>
      </c>
      <c r="AS68" s="244">
        <f t="shared" si="58"/>
        <v>0</v>
      </c>
      <c r="AT68" s="244">
        <f t="shared" si="58"/>
        <v>0</v>
      </c>
      <c r="AU68" s="244">
        <f t="shared" si="58"/>
        <v>0</v>
      </c>
      <c r="AV68" s="244">
        <f t="shared" si="58"/>
        <v>0</v>
      </c>
      <c r="AW68" s="244">
        <f t="shared" si="58"/>
        <v>0</v>
      </c>
      <c r="AX68" s="244">
        <f t="shared" si="58"/>
        <v>0</v>
      </c>
      <c r="AY68" s="244">
        <f t="shared" si="58"/>
        <v>0</v>
      </c>
      <c r="AZ68" s="244">
        <f t="shared" si="58"/>
        <v>0</v>
      </c>
      <c r="BA68" s="244">
        <f t="shared" si="58"/>
        <v>0</v>
      </c>
      <c r="BB68" s="244">
        <f t="shared" si="58"/>
        <v>0</v>
      </c>
      <c r="BC68" s="244">
        <f t="shared" si="58"/>
        <v>0</v>
      </c>
      <c r="BD68" s="244">
        <f t="shared" si="58"/>
        <v>0</v>
      </c>
      <c r="BE68" s="244">
        <f t="shared" si="58"/>
        <v>0</v>
      </c>
      <c r="BF68" s="244">
        <f t="shared" si="58"/>
        <v>0</v>
      </c>
      <c r="BG68" s="244">
        <f t="shared" si="58"/>
        <v>0</v>
      </c>
      <c r="BH68" s="244">
        <f t="shared" si="58"/>
        <v>0</v>
      </c>
      <c r="BI68" s="244">
        <f t="shared" si="58"/>
        <v>0</v>
      </c>
      <c r="BJ68" s="97"/>
      <c r="BK68" s="97"/>
      <c r="BL68" s="97"/>
      <c r="BM68" s="97"/>
    </row>
    <row r="69" spans="1:65" s="13" customFormat="1" x14ac:dyDescent="0.2">
      <c r="A69" s="54"/>
      <c r="B69" s="54" t="s">
        <v>115</v>
      </c>
      <c r="C69" s="54"/>
      <c r="D69" s="59"/>
      <c r="E69" s="121"/>
      <c r="F69" s="245"/>
      <c r="G69" s="246">
        <f t="shared" ref="G69:AL69" si="59">MAX(0,F69+G35-G68)</f>
        <v>0</v>
      </c>
      <c r="H69" s="246">
        <f t="shared" si="59"/>
        <v>0</v>
      </c>
      <c r="I69" s="246">
        <f t="shared" si="59"/>
        <v>0</v>
      </c>
      <c r="J69" s="246">
        <f t="shared" si="59"/>
        <v>0</v>
      </c>
      <c r="K69" s="246">
        <f t="shared" si="59"/>
        <v>0</v>
      </c>
      <c r="L69" s="246">
        <f t="shared" si="59"/>
        <v>0</v>
      </c>
      <c r="M69" s="246">
        <f t="shared" si="59"/>
        <v>0</v>
      </c>
      <c r="N69" s="246">
        <f t="shared" si="59"/>
        <v>0</v>
      </c>
      <c r="O69" s="246">
        <f t="shared" si="59"/>
        <v>0</v>
      </c>
      <c r="P69" s="246">
        <f t="shared" si="59"/>
        <v>0</v>
      </c>
      <c r="Q69" s="246">
        <f t="shared" si="59"/>
        <v>0</v>
      </c>
      <c r="R69" s="246">
        <f t="shared" si="59"/>
        <v>0</v>
      </c>
      <c r="S69" s="246">
        <f t="shared" si="59"/>
        <v>0</v>
      </c>
      <c r="T69" s="246">
        <f t="shared" si="59"/>
        <v>0</v>
      </c>
      <c r="U69" s="246">
        <f t="shared" si="59"/>
        <v>0</v>
      </c>
      <c r="V69" s="246">
        <f t="shared" si="59"/>
        <v>0.31762476565351694</v>
      </c>
      <c r="W69" s="246">
        <f t="shared" si="59"/>
        <v>0.84012020902028306</v>
      </c>
      <c r="X69" s="246">
        <f t="shared" si="59"/>
        <v>1.3469005689807543</v>
      </c>
      <c r="Y69" s="246">
        <f t="shared" si="59"/>
        <v>1.4870238410779397</v>
      </c>
      <c r="Z69" s="246">
        <f t="shared" si="59"/>
        <v>1.2264969426351946</v>
      </c>
      <c r="AA69" s="246">
        <f t="shared" si="59"/>
        <v>0.83263078570740956</v>
      </c>
      <c r="AB69" s="246">
        <f t="shared" si="59"/>
        <v>0.39719755982600002</v>
      </c>
      <c r="AC69" s="246">
        <f t="shared" si="59"/>
        <v>0</v>
      </c>
      <c r="AD69" s="246">
        <f t="shared" si="59"/>
        <v>0</v>
      </c>
      <c r="AE69" s="246">
        <f t="shared" si="59"/>
        <v>0</v>
      </c>
      <c r="AF69" s="246">
        <f t="shared" si="59"/>
        <v>0</v>
      </c>
      <c r="AG69" s="246">
        <f t="shared" si="59"/>
        <v>0</v>
      </c>
      <c r="AH69" s="246">
        <f t="shared" si="59"/>
        <v>0</v>
      </c>
      <c r="AI69" s="246">
        <f t="shared" si="59"/>
        <v>0</v>
      </c>
      <c r="AJ69" s="246">
        <f t="shared" si="59"/>
        <v>0</v>
      </c>
      <c r="AK69" s="246">
        <f t="shared" si="59"/>
        <v>0</v>
      </c>
      <c r="AL69" s="246">
        <f t="shared" si="59"/>
        <v>0</v>
      </c>
      <c r="AM69" s="246">
        <f t="shared" ref="AM69:BI69" si="60">MAX(0,AL69+AM35-AM68)</f>
        <v>0</v>
      </c>
      <c r="AN69" s="246">
        <f t="shared" si="60"/>
        <v>0</v>
      </c>
      <c r="AO69" s="246">
        <f t="shared" si="60"/>
        <v>0</v>
      </c>
      <c r="AP69" s="246">
        <f t="shared" si="60"/>
        <v>0</v>
      </c>
      <c r="AQ69" s="246">
        <f t="shared" si="60"/>
        <v>0</v>
      </c>
      <c r="AR69" s="246">
        <f t="shared" si="60"/>
        <v>0</v>
      </c>
      <c r="AS69" s="246">
        <f t="shared" si="60"/>
        <v>0</v>
      </c>
      <c r="AT69" s="246">
        <f t="shared" si="60"/>
        <v>0</v>
      </c>
      <c r="AU69" s="246">
        <f t="shared" si="60"/>
        <v>0</v>
      </c>
      <c r="AV69" s="246">
        <f t="shared" si="60"/>
        <v>0</v>
      </c>
      <c r="AW69" s="246">
        <f t="shared" si="60"/>
        <v>0</v>
      </c>
      <c r="AX69" s="246">
        <f t="shared" si="60"/>
        <v>0</v>
      </c>
      <c r="AY69" s="246">
        <f t="shared" si="60"/>
        <v>0</v>
      </c>
      <c r="AZ69" s="246">
        <f t="shared" si="60"/>
        <v>0</v>
      </c>
      <c r="BA69" s="246">
        <f t="shared" si="60"/>
        <v>0</v>
      </c>
      <c r="BB69" s="246">
        <f t="shared" si="60"/>
        <v>0</v>
      </c>
      <c r="BC69" s="246">
        <f t="shared" si="60"/>
        <v>0</v>
      </c>
      <c r="BD69" s="246">
        <f t="shared" si="60"/>
        <v>0</v>
      </c>
      <c r="BE69" s="246">
        <f t="shared" si="60"/>
        <v>0</v>
      </c>
      <c r="BF69" s="246">
        <f t="shared" si="60"/>
        <v>0</v>
      </c>
      <c r="BG69" s="246">
        <f t="shared" si="60"/>
        <v>0</v>
      </c>
      <c r="BH69" s="246">
        <f t="shared" si="60"/>
        <v>0</v>
      </c>
      <c r="BI69" s="246">
        <f t="shared" si="60"/>
        <v>0</v>
      </c>
      <c r="BJ69" s="54"/>
      <c r="BK69" s="54"/>
      <c r="BL69" s="54"/>
      <c r="BM69" s="54"/>
    </row>
    <row r="70" spans="1:65" x14ac:dyDescent="0.2">
      <c r="A70" s="54"/>
      <c r="B70" s="54" t="s">
        <v>56</v>
      </c>
      <c r="C70" s="234" t="s">
        <v>53</v>
      </c>
      <c r="D70" s="239">
        <f ca="1">1-E70/$D$18</f>
        <v>0.29994462607917494</v>
      </c>
      <c r="E70" s="238">
        <f t="shared" ca="1" si="49"/>
        <v>4.5573604842245707E-2</v>
      </c>
      <c r="F70" s="242">
        <f>F57</f>
        <v>-160.34187721014072</v>
      </c>
      <c r="G70" s="225">
        <f t="shared" ref="G70:AL70" si="61">G35-G68*$D$42+G57</f>
        <v>11.382793055924981</v>
      </c>
      <c r="H70" s="225">
        <f t="shared" si="61"/>
        <v>16.148657676205882</v>
      </c>
      <c r="I70" s="225">
        <f t="shared" si="61"/>
        <v>15.276681905096446</v>
      </c>
      <c r="J70" s="225">
        <f t="shared" si="61"/>
        <v>11.73938899488806</v>
      </c>
      <c r="K70" s="225">
        <f t="shared" si="61"/>
        <v>8.1521026689936846</v>
      </c>
      <c r="L70" s="225">
        <f t="shared" si="61"/>
        <v>17.511271389538162</v>
      </c>
      <c r="M70" s="225">
        <f t="shared" si="61"/>
        <v>17.057392658752619</v>
      </c>
      <c r="N70" s="225">
        <f t="shared" si="61"/>
        <v>16.834427158622539</v>
      </c>
      <c r="O70" s="225">
        <f t="shared" si="61"/>
        <v>16.463200275334771</v>
      </c>
      <c r="P70" s="225">
        <f t="shared" si="61"/>
        <v>16.37236387340797</v>
      </c>
      <c r="Q70" s="225">
        <f t="shared" si="61"/>
        <v>16.255749968700606</v>
      </c>
      <c r="R70" s="225">
        <f t="shared" si="61"/>
        <v>16.354356578045227</v>
      </c>
      <c r="S70" s="225">
        <f t="shared" si="61"/>
        <v>15.59053480387287</v>
      </c>
      <c r="T70" s="225">
        <f t="shared" si="61"/>
        <v>9.8434580308184856</v>
      </c>
      <c r="U70" s="225">
        <f t="shared" si="61"/>
        <v>6.1922481333386967</v>
      </c>
      <c r="V70" s="225">
        <f t="shared" si="61"/>
        <v>2.3814781784107781</v>
      </c>
      <c r="W70" s="225">
        <f t="shared" si="61"/>
        <v>2.1246734591032066</v>
      </c>
      <c r="X70" s="225">
        <f t="shared" si="61"/>
        <v>1.9680397187306502</v>
      </c>
      <c r="Y70" s="225">
        <f t="shared" si="61"/>
        <v>1.839527725749293</v>
      </c>
      <c r="Z70" s="225">
        <f t="shared" si="61"/>
        <v>1.6894274937245068</v>
      </c>
      <c r="AA70" s="225">
        <f t="shared" si="61"/>
        <v>1.5064628054142786</v>
      </c>
      <c r="AB70" s="225">
        <f t="shared" si="61"/>
        <v>1.5025849682456927</v>
      </c>
      <c r="AC70" s="225">
        <f t="shared" si="61"/>
        <v>1.5210857234794974</v>
      </c>
      <c r="AD70" s="225">
        <f t="shared" si="61"/>
        <v>1.6490385128350393</v>
      </c>
      <c r="AE70" s="225">
        <f t="shared" si="61"/>
        <v>1.6597329709580002</v>
      </c>
      <c r="AF70" s="225">
        <f t="shared" si="61"/>
        <v>1.6699315029165849</v>
      </c>
      <c r="AG70" s="225">
        <f t="shared" si="61"/>
        <v>1.4534978753975445</v>
      </c>
      <c r="AH70" s="225">
        <f t="shared" si="61"/>
        <v>1.3316127549394725</v>
      </c>
      <c r="AI70" s="225">
        <f t="shared" si="61"/>
        <v>1.0436477706445528</v>
      </c>
      <c r="AJ70" s="225">
        <f t="shared" si="61"/>
        <v>0.68420223186635798</v>
      </c>
      <c r="AK70" s="225">
        <f t="shared" si="61"/>
        <v>1.0383006117797583E-2</v>
      </c>
      <c r="AL70" s="225">
        <f t="shared" si="61"/>
        <v>9.9453634212654657E-3</v>
      </c>
      <c r="AM70" s="225">
        <f t="shared" ref="AM70:BH70" si="62">AM35-AM68*$D$42+AM57</f>
        <v>9.479349211080644E-3</v>
      </c>
      <c r="AN70" s="225">
        <f t="shared" si="62"/>
        <v>8.9838184382482721E-3</v>
      </c>
      <c r="AO70" s="225">
        <f t="shared" si="62"/>
        <v>8.4575865335173271E-3</v>
      </c>
      <c r="AP70" s="225">
        <f t="shared" si="62"/>
        <v>7.8994281470259782E-3</v>
      </c>
      <c r="AQ70" s="225">
        <f t="shared" si="62"/>
        <v>7.3080758496266024E-3</v>
      </c>
      <c r="AR70" s="225">
        <f t="shared" si="62"/>
        <v>6.6822187947652989E-3</v>
      </c>
      <c r="AS70" s="225">
        <f t="shared" si="62"/>
        <v>6.0205013397550064E-3</v>
      </c>
      <c r="AT70" s="225">
        <f t="shared" si="62"/>
        <v>5.3215216252473496E-3</v>
      </c>
      <c r="AU70" s="225">
        <f t="shared" si="62"/>
        <v>4.5838301116771195E-3</v>
      </c>
      <c r="AV70" s="225">
        <f t="shared" si="62"/>
        <v>3.8059280714124281E-3</v>
      </c>
      <c r="AW70" s="225">
        <f t="shared" si="62"/>
        <v>2.9862660353149814E-3</v>
      </c>
      <c r="AX70" s="225">
        <f t="shared" si="62"/>
        <v>-1.158286604360078E-2</v>
      </c>
      <c r="AY70" s="225">
        <f t="shared" si="62"/>
        <v>-2.280253017485008E-2</v>
      </c>
      <c r="AZ70" s="225">
        <f t="shared" si="62"/>
        <v>-2.3372593429221329E-2</v>
      </c>
      <c r="BA70" s="225">
        <f t="shared" si="62"/>
        <v>-2.3956908264951955E-2</v>
      </c>
      <c r="BB70" s="225">
        <f t="shared" si="62"/>
        <v>-2.4555830971575668E-2</v>
      </c>
      <c r="BC70" s="225">
        <f t="shared" si="62"/>
        <v>-2.5169726745865081E-2</v>
      </c>
      <c r="BD70" s="225">
        <f t="shared" si="62"/>
        <v>-2.57989699145117E-2</v>
      </c>
      <c r="BE70" s="225">
        <f t="shared" si="62"/>
        <v>-2.6443944162374611E-2</v>
      </c>
      <c r="BF70" s="225">
        <f t="shared" si="62"/>
        <v>-2.7105042766433912E-2</v>
      </c>
      <c r="BG70" s="225">
        <f t="shared" si="62"/>
        <v>-2.7782668835594708E-2</v>
      </c>
      <c r="BH70" s="225">
        <f t="shared" si="62"/>
        <v>-2.8477235556484536E-2</v>
      </c>
      <c r="BI70" s="225">
        <f>BI35-BI68*$D$42+BI57+Assets!BI474*D12</f>
        <v>-0.77529628880279233</v>
      </c>
      <c r="BJ70" s="54"/>
      <c r="BK70" s="54"/>
      <c r="BL70" s="54"/>
      <c r="BM70" s="54"/>
    </row>
    <row r="71" spans="1:65" x14ac:dyDescent="0.2">
      <c r="A71" s="54"/>
      <c r="B71" s="60" t="s">
        <v>38</v>
      </c>
      <c r="C71" s="54"/>
      <c r="D71" s="54"/>
      <c r="E71" s="121"/>
      <c r="F71" s="118"/>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54"/>
      <c r="BK71" s="54"/>
      <c r="BL71" s="54"/>
      <c r="BM71" s="54"/>
    </row>
    <row r="72" spans="1:65" x14ac:dyDescent="0.2">
      <c r="A72" s="54"/>
      <c r="B72" s="54" t="s">
        <v>240</v>
      </c>
      <c r="C72" s="54"/>
      <c r="D72" s="54"/>
      <c r="E72" s="213">
        <f t="shared" ca="1" si="49"/>
        <v>8.4017182523360656E-2</v>
      </c>
      <c r="F72" s="247">
        <f t="shared" ref="F72:AK72" si="63">F27-F55-F22</f>
        <v>-267.23646201690121</v>
      </c>
      <c r="G72" s="248">
        <f t="shared" si="63"/>
        <v>27.34076439608457</v>
      </c>
      <c r="H72" s="248">
        <f t="shared" si="63"/>
        <v>36.921220494827409</v>
      </c>
      <c r="I72" s="248">
        <f t="shared" si="63"/>
        <v>37.106190431460206</v>
      </c>
      <c r="J72" s="248">
        <f t="shared" si="63"/>
        <v>30.404644147758784</v>
      </c>
      <c r="K72" s="248">
        <f t="shared" si="63"/>
        <v>22.272031357099372</v>
      </c>
      <c r="L72" s="248">
        <f t="shared" si="63"/>
        <v>36.297417749172837</v>
      </c>
      <c r="M72" s="248">
        <f t="shared" si="63"/>
        <v>35.002180481319002</v>
      </c>
      <c r="N72" s="248">
        <f t="shared" si="63"/>
        <v>34.305166362427933</v>
      </c>
      <c r="O72" s="248">
        <f t="shared" si="63"/>
        <v>33.188082468728282</v>
      </c>
      <c r="P72" s="248">
        <f t="shared" si="63"/>
        <v>32.662978550828761</v>
      </c>
      <c r="Q72" s="248">
        <f t="shared" si="63"/>
        <v>31.950905053491013</v>
      </c>
      <c r="R72" s="248">
        <f t="shared" si="63"/>
        <v>31.685860392013794</v>
      </c>
      <c r="S72" s="248">
        <f t="shared" si="63"/>
        <v>29.860233413881275</v>
      </c>
      <c r="T72" s="248">
        <f t="shared" si="63"/>
        <v>18.924391122192109</v>
      </c>
      <c r="U72" s="248">
        <f t="shared" si="63"/>
        <v>11.895477804466157</v>
      </c>
      <c r="V72" s="248">
        <f t="shared" si="63"/>
        <v>4.5736141085673658</v>
      </c>
      <c r="W72" s="248">
        <f t="shared" si="63"/>
        <v>3.9793051809536197</v>
      </c>
      <c r="X72" s="248">
        <f t="shared" si="63"/>
        <v>3.6730635790108694</v>
      </c>
      <c r="Y72" s="248">
        <f t="shared" si="63"/>
        <v>3.5933007070296674</v>
      </c>
      <c r="Z72" s="248">
        <f t="shared" si="63"/>
        <v>3.4931243045196285</v>
      </c>
      <c r="AA72" s="248">
        <f t="shared" si="63"/>
        <v>3.2035150205514462</v>
      </c>
      <c r="AB72" s="248">
        <f t="shared" si="63"/>
        <v>3.1703271146552718</v>
      </c>
      <c r="AC72" s="248">
        <f t="shared" si="63"/>
        <v>3.1544130037362659</v>
      </c>
      <c r="AD72" s="248">
        <f t="shared" si="63"/>
        <v>3.2443988046754932</v>
      </c>
      <c r="AE72" s="248">
        <f t="shared" si="63"/>
        <v>3.221028086119941</v>
      </c>
      <c r="AF72" s="248">
        <f t="shared" si="63"/>
        <v>3.1941390541697667</v>
      </c>
      <c r="AG72" s="248">
        <f t="shared" si="63"/>
        <v>2.7325899359267427</v>
      </c>
      <c r="AH72" s="248">
        <f t="shared" si="63"/>
        <v>2.4921464801757427</v>
      </c>
      <c r="AI72" s="248">
        <f t="shared" si="63"/>
        <v>1.9370603175403698</v>
      </c>
      <c r="AJ72" s="248">
        <f t="shared" si="63"/>
        <v>1.2532059179266299</v>
      </c>
      <c r="AK72" s="248">
        <f t="shared" si="63"/>
        <v>1.5453585998687149E-2</v>
      </c>
      <c r="AL72" s="248">
        <f t="shared" ref="AL72:BH72" si="64">AL27-AL55-AL22</f>
        <v>1.4493593924351796E-2</v>
      </c>
      <c r="AM72" s="248">
        <f t="shared" si="64"/>
        <v>1.3475943755046304E-2</v>
      </c>
      <c r="AN72" s="248">
        <f t="shared" si="64"/>
        <v>1.2398352581072802E-2</v>
      </c>
      <c r="AO72" s="248">
        <f t="shared" si="64"/>
        <v>1.1258459383553743E-2</v>
      </c>
      <c r="AP72" s="248">
        <f t="shared" si="64"/>
        <v>1.0053822555795545E-2</v>
      </c>
      <c r="AQ72" s="248">
        <f t="shared" si="64"/>
        <v>8.7819173495347208E-3</v>
      </c>
      <c r="AR72" s="248">
        <f t="shared" si="64"/>
        <v>7.4401332438634865E-3</v>
      </c>
      <c r="AS72" s="248">
        <f t="shared" si="64"/>
        <v>6.0257712345652276E-3</v>
      </c>
      <c r="AT72" s="248">
        <f t="shared" si="64"/>
        <v>4.5360410415246424E-3</v>
      </c>
      <c r="AU72" s="248">
        <f t="shared" si="64"/>
        <v>2.9680582318104276E-3</v>
      </c>
      <c r="AV72" s="248">
        <f t="shared" si="64"/>
        <v>1.3188412559595464E-3</v>
      </c>
      <c r="AW72" s="248">
        <f t="shared" si="64"/>
        <v>-4.1469160507875275E-4</v>
      </c>
      <c r="AX72" s="248">
        <f t="shared" si="64"/>
        <v>-2.5079239111568036E-2</v>
      </c>
      <c r="AY72" s="248">
        <f t="shared" si="64"/>
        <v>-4.4031818450687238E-2</v>
      </c>
      <c r="AZ72" s="248">
        <f t="shared" si="64"/>
        <v>-4.513261391195441E-2</v>
      </c>
      <c r="BA72" s="248">
        <f t="shared" si="64"/>
        <v>-4.6260929259753267E-2</v>
      </c>
      <c r="BB72" s="248">
        <f t="shared" si="64"/>
        <v>-4.7417452491247097E-2</v>
      </c>
      <c r="BC72" s="248">
        <f t="shared" si="64"/>
        <v>-4.8602888803528282E-2</v>
      </c>
      <c r="BD72" s="248">
        <f t="shared" si="64"/>
        <v>-4.9817961023616478E-2</v>
      </c>
      <c r="BE72" s="248">
        <f t="shared" si="64"/>
        <v>-5.1063410049206892E-2</v>
      </c>
      <c r="BF72" s="248">
        <f t="shared" si="64"/>
        <v>-5.2339995300437051E-2</v>
      </c>
      <c r="BG72" s="248">
        <f t="shared" si="64"/>
        <v>-5.3648495182947967E-2</v>
      </c>
      <c r="BH72" s="248">
        <f t="shared" si="64"/>
        <v>-5.4989707562521667E-2</v>
      </c>
      <c r="BI72" s="248">
        <f>BI27-BI55-BI22+Assets!BI474</f>
        <v>-1.2998763208472441</v>
      </c>
      <c r="BJ72" s="54"/>
      <c r="BK72" s="54"/>
      <c r="BL72" s="54"/>
      <c r="BM72" s="54"/>
    </row>
    <row r="73" spans="1:65" x14ac:dyDescent="0.2">
      <c r="A73" s="54"/>
      <c r="B73" s="54" t="s">
        <v>241</v>
      </c>
      <c r="C73" s="54"/>
      <c r="D73" s="54"/>
      <c r="E73" s="214">
        <f t="shared" ca="1" si="49"/>
        <v>6.7274837924964581E-2</v>
      </c>
      <c r="F73" s="249">
        <f t="shared" ref="F73:AK73" si="65">F72-F42</f>
        <v>-267.23646201690121</v>
      </c>
      <c r="G73" s="250">
        <f t="shared" si="65"/>
        <v>25.40651021662848</v>
      </c>
      <c r="H73" s="250">
        <f t="shared" si="65"/>
        <v>32.569328462139197</v>
      </c>
      <c r="I73" s="250">
        <f t="shared" si="65"/>
        <v>30.050558679150825</v>
      </c>
      <c r="J73" s="250">
        <f t="shared" si="65"/>
        <v>23.930866433943933</v>
      </c>
      <c r="K73" s="250">
        <f t="shared" si="65"/>
        <v>18.358151128898342</v>
      </c>
      <c r="L73" s="250">
        <f t="shared" si="65"/>
        <v>34.361514243283587</v>
      </c>
      <c r="M73" s="250">
        <f t="shared" si="65"/>
        <v>33.121062680506945</v>
      </c>
      <c r="N73" s="250">
        <f t="shared" si="65"/>
        <v>32.190217824611395</v>
      </c>
      <c r="O73" s="250">
        <f t="shared" si="65"/>
        <v>31.052327163506416</v>
      </c>
      <c r="P73" s="250">
        <f t="shared" si="65"/>
        <v>30.330328449675704</v>
      </c>
      <c r="Q73" s="250">
        <f t="shared" si="65"/>
        <v>29.586916600202397</v>
      </c>
      <c r="R73" s="250">
        <f t="shared" si="65"/>
        <v>29.146587561442505</v>
      </c>
      <c r="S73" s="250">
        <f t="shared" si="65"/>
        <v>27.27019455703973</v>
      </c>
      <c r="T73" s="250">
        <f t="shared" si="65"/>
        <v>17.364696387703628</v>
      </c>
      <c r="U73" s="250">
        <f t="shared" si="65"/>
        <v>11.109497301674736</v>
      </c>
      <c r="V73" s="250">
        <f t="shared" si="65"/>
        <v>4.5736141085673658</v>
      </c>
      <c r="W73" s="250">
        <f t="shared" si="65"/>
        <v>3.9793051809536197</v>
      </c>
      <c r="X73" s="250">
        <f t="shared" si="65"/>
        <v>3.6730635790108694</v>
      </c>
      <c r="Y73" s="250">
        <f t="shared" si="65"/>
        <v>3.5933007070296674</v>
      </c>
      <c r="Z73" s="250">
        <f t="shared" si="65"/>
        <v>3.4931243045196285</v>
      </c>
      <c r="AA73" s="250">
        <f t="shared" si="65"/>
        <v>3.2035150205514462</v>
      </c>
      <c r="AB73" s="250">
        <f t="shared" si="65"/>
        <v>3.1703271146552718</v>
      </c>
      <c r="AC73" s="250">
        <f t="shared" si="65"/>
        <v>3.1245287073145032</v>
      </c>
      <c r="AD73" s="250">
        <f t="shared" si="65"/>
        <v>3.0439040010990599</v>
      </c>
      <c r="AE73" s="250">
        <f t="shared" si="65"/>
        <v>3.0015855104479421</v>
      </c>
      <c r="AF73" s="250">
        <f t="shared" si="65"/>
        <v>2.955355998001556</v>
      </c>
      <c r="AG73" s="250">
        <f t="shared" si="65"/>
        <v>2.5462515097722038</v>
      </c>
      <c r="AH73" s="250">
        <f t="shared" si="65"/>
        <v>2.2822687649296256</v>
      </c>
      <c r="AI73" s="250">
        <f t="shared" si="65"/>
        <v>1.7577738856533638</v>
      </c>
      <c r="AJ73" s="250">
        <f t="shared" si="65"/>
        <v>1.1307519244540403</v>
      </c>
      <c r="AK73" s="250">
        <f t="shared" si="65"/>
        <v>1.5453585998687149E-2</v>
      </c>
      <c r="AL73" s="250">
        <f t="shared" ref="AL73:BI73" si="66">AL72-AL42</f>
        <v>1.4493593924351796E-2</v>
      </c>
      <c r="AM73" s="250">
        <f t="shared" si="66"/>
        <v>1.3475943755046304E-2</v>
      </c>
      <c r="AN73" s="250">
        <f t="shared" si="66"/>
        <v>1.2398352581072802E-2</v>
      </c>
      <c r="AO73" s="250">
        <f t="shared" si="66"/>
        <v>1.1258459383553743E-2</v>
      </c>
      <c r="AP73" s="250">
        <f t="shared" si="66"/>
        <v>1.0053822555795545E-2</v>
      </c>
      <c r="AQ73" s="250">
        <f t="shared" si="66"/>
        <v>8.7819173495347208E-3</v>
      </c>
      <c r="AR73" s="250">
        <f t="shared" si="66"/>
        <v>7.4401332438634865E-3</v>
      </c>
      <c r="AS73" s="250">
        <f t="shared" si="66"/>
        <v>6.0257712345652276E-3</v>
      </c>
      <c r="AT73" s="250">
        <f t="shared" si="66"/>
        <v>4.5360410415246424E-3</v>
      </c>
      <c r="AU73" s="250">
        <f t="shared" si="66"/>
        <v>2.9680582318104276E-3</v>
      </c>
      <c r="AV73" s="250">
        <f t="shared" si="66"/>
        <v>1.3188412559595464E-3</v>
      </c>
      <c r="AW73" s="250">
        <f t="shared" si="66"/>
        <v>-4.1469160507875275E-4</v>
      </c>
      <c r="AX73" s="250">
        <f t="shared" si="66"/>
        <v>-2.5079239111568036E-2</v>
      </c>
      <c r="AY73" s="250">
        <f t="shared" si="66"/>
        <v>-4.4031818450687238E-2</v>
      </c>
      <c r="AZ73" s="250">
        <f t="shared" si="66"/>
        <v>-4.513261391195441E-2</v>
      </c>
      <c r="BA73" s="250">
        <f t="shared" si="66"/>
        <v>-4.6260929259753267E-2</v>
      </c>
      <c r="BB73" s="250">
        <f t="shared" si="66"/>
        <v>-4.7417452491247097E-2</v>
      </c>
      <c r="BC73" s="250">
        <f t="shared" si="66"/>
        <v>-4.8602888803528282E-2</v>
      </c>
      <c r="BD73" s="250">
        <f t="shared" si="66"/>
        <v>-4.9817961023616478E-2</v>
      </c>
      <c r="BE73" s="250">
        <f t="shared" si="66"/>
        <v>-5.1063410049206892E-2</v>
      </c>
      <c r="BF73" s="250">
        <f t="shared" si="66"/>
        <v>-5.2339995300437051E-2</v>
      </c>
      <c r="BG73" s="250">
        <f t="shared" si="66"/>
        <v>-5.3648495182947967E-2</v>
      </c>
      <c r="BH73" s="250">
        <f t="shared" si="66"/>
        <v>-5.4989707562521667E-2</v>
      </c>
      <c r="BI73" s="250">
        <f t="shared" si="66"/>
        <v>-1.2998763208472441</v>
      </c>
      <c r="BJ73" s="54"/>
      <c r="BK73" s="54"/>
      <c r="BL73" s="54"/>
      <c r="BM73" s="54"/>
    </row>
    <row r="74" spans="1:65" x14ac:dyDescent="0.2">
      <c r="A74" s="54"/>
      <c r="B74" s="54" t="s">
        <v>242</v>
      </c>
      <c r="C74" s="54"/>
      <c r="D74" s="54"/>
      <c r="E74" s="214">
        <f t="shared" ca="1" si="49"/>
        <v>5.7577739047180776E-2</v>
      </c>
      <c r="F74" s="251">
        <f>F72/F$8</f>
        <v>-267.23646201690121</v>
      </c>
      <c r="G74" s="250">
        <f>G72/G$8</f>
        <v>26.67391648398495</v>
      </c>
      <c r="H74" s="250">
        <f t="shared" ref="H74:O75" si="67">H72/H$8</f>
        <v>35.142149191983258</v>
      </c>
      <c r="I74" s="250">
        <f t="shared" si="67"/>
        <v>34.456786576129964</v>
      </c>
      <c r="J74" s="250">
        <f t="shared" si="67"/>
        <v>27.545106970569169</v>
      </c>
      <c r="K74" s="250">
        <f t="shared" si="67"/>
        <v>19.685230408745895</v>
      </c>
      <c r="L74" s="250">
        <f t="shared" si="67"/>
        <v>31.299149567570932</v>
      </c>
      <c r="M74" s="250">
        <f t="shared" si="67"/>
        <v>29.446117591049099</v>
      </c>
      <c r="N74" s="250">
        <f t="shared" si="67"/>
        <v>28.155847653135361</v>
      </c>
      <c r="O74" s="250">
        <f t="shared" si="67"/>
        <v>26.574638905434966</v>
      </c>
      <c r="P74" s="250">
        <f t="shared" ref="P74:BI74" si="68">P72/P$8</f>
        <v>25.516266639509141</v>
      </c>
      <c r="Q74" s="250">
        <f t="shared" si="68"/>
        <v>24.351215572173313</v>
      </c>
      <c r="R74" s="250">
        <f t="shared" si="68"/>
        <v>23.560207967205908</v>
      </c>
      <c r="S74" s="250">
        <f t="shared" si="68"/>
        <v>21.661221740212675</v>
      </c>
      <c r="T74" s="250">
        <f t="shared" si="68"/>
        <v>13.393306260373718</v>
      </c>
      <c r="U74" s="250">
        <f t="shared" si="68"/>
        <v>8.2134177061265259</v>
      </c>
      <c r="V74" s="250">
        <f t="shared" si="68"/>
        <v>3.0809004997449851</v>
      </c>
      <c r="W74" s="250">
        <f t="shared" si="68"/>
        <v>2.6151796955140076</v>
      </c>
      <c r="X74" s="250">
        <f t="shared" si="68"/>
        <v>2.3550431497040289</v>
      </c>
      <c r="Y74" s="250">
        <f t="shared" si="68"/>
        <v>2.2477091857156557</v>
      </c>
      <c r="Z74" s="250">
        <f t="shared" si="68"/>
        <v>2.1317522628422916</v>
      </c>
      <c r="AA74" s="250">
        <f t="shared" si="68"/>
        <v>1.907328909321325</v>
      </c>
      <c r="AB74" s="250">
        <f t="shared" si="68"/>
        <v>1.8415310100479143</v>
      </c>
      <c r="AC74" s="250">
        <f t="shared" si="68"/>
        <v>1.7875971368552757</v>
      </c>
      <c r="AD74" s="250">
        <f t="shared" si="68"/>
        <v>1.7937481382540161</v>
      </c>
      <c r="AE74" s="250">
        <f t="shared" si="68"/>
        <v>1.7373922380049225</v>
      </c>
      <c r="AF74" s="250">
        <f t="shared" si="68"/>
        <v>1.6808668753283877</v>
      </c>
      <c r="AG74" s="250">
        <f t="shared" si="68"/>
        <v>1.4029109304106577</v>
      </c>
      <c r="AH74" s="250">
        <f t="shared" si="68"/>
        <v>1.2482608054424686</v>
      </c>
      <c r="AI74" s="250">
        <f t="shared" si="68"/>
        <v>0.94656632057024337</v>
      </c>
      <c r="AJ74" s="250">
        <f t="shared" si="68"/>
        <v>0.5974567543970255</v>
      </c>
      <c r="AK74" s="250">
        <f t="shared" si="68"/>
        <v>7.1876917899406584E-3</v>
      </c>
      <c r="AL74" s="250">
        <f t="shared" si="68"/>
        <v>6.5767661015282228E-3</v>
      </c>
      <c r="AM74" s="250">
        <f t="shared" si="68"/>
        <v>5.9658404131139302E-3</v>
      </c>
      <c r="AN74" s="250">
        <f t="shared" si="68"/>
        <v>5.3549147246996325E-3</v>
      </c>
      <c r="AO74" s="250">
        <f t="shared" si="68"/>
        <v>4.7439890362853425E-3</v>
      </c>
      <c r="AP74" s="250">
        <f t="shared" si="68"/>
        <v>4.1330633478710464E-3</v>
      </c>
      <c r="AQ74" s="250">
        <f t="shared" si="68"/>
        <v>3.5221376594567521E-3</v>
      </c>
      <c r="AR74" s="250">
        <f t="shared" si="68"/>
        <v>2.9112119710424586E-3</v>
      </c>
      <c r="AS74" s="250">
        <f t="shared" si="68"/>
        <v>2.3002862826281638E-3</v>
      </c>
      <c r="AT74" s="250">
        <f t="shared" si="68"/>
        <v>1.6893605942138699E-3</v>
      </c>
      <c r="AU74" s="250">
        <f t="shared" si="68"/>
        <v>1.0784349057995767E-3</v>
      </c>
      <c r="AV74" s="250">
        <f t="shared" si="68"/>
        <v>4.6750921738528231E-4</v>
      </c>
      <c r="AW74" s="250">
        <f t="shared" si="68"/>
        <v>-1.4341647102900941E-4</v>
      </c>
      <c r="AX74" s="250">
        <f t="shared" si="68"/>
        <v>-8.4618296665289559E-3</v>
      </c>
      <c r="AY74" s="250">
        <f t="shared" si="68"/>
        <v>-1.4494147577593489E-2</v>
      </c>
      <c r="AZ74" s="250">
        <f t="shared" si="68"/>
        <v>-1.4494147577593488E-2</v>
      </c>
      <c r="BA74" s="250">
        <f t="shared" si="68"/>
        <v>-1.4494147577593488E-2</v>
      </c>
      <c r="BB74" s="250">
        <f t="shared" si="68"/>
        <v>-1.4494147577593488E-2</v>
      </c>
      <c r="BC74" s="250">
        <f t="shared" si="68"/>
        <v>-1.4494147577593491E-2</v>
      </c>
      <c r="BD74" s="250">
        <f t="shared" si="68"/>
        <v>-1.4494147577593488E-2</v>
      </c>
      <c r="BE74" s="250">
        <f t="shared" si="68"/>
        <v>-1.4494147577593491E-2</v>
      </c>
      <c r="BF74" s="250">
        <f t="shared" si="68"/>
        <v>-1.4494147577593489E-2</v>
      </c>
      <c r="BG74" s="250">
        <f t="shared" si="68"/>
        <v>-1.4494147577593488E-2</v>
      </c>
      <c r="BH74" s="250">
        <f t="shared" si="68"/>
        <v>-1.4494147577593488E-2</v>
      </c>
      <c r="BI74" s="250">
        <f t="shared" si="68"/>
        <v>-0.33426386920982182</v>
      </c>
      <c r="BJ74" s="54"/>
      <c r="BK74" s="54"/>
      <c r="BL74" s="54"/>
      <c r="BM74" s="54"/>
    </row>
    <row r="75" spans="1:65" x14ac:dyDescent="0.2">
      <c r="A75" s="54"/>
      <c r="B75" s="54" t="s">
        <v>243</v>
      </c>
      <c r="C75" s="54"/>
      <c r="D75" s="54"/>
      <c r="E75" s="214">
        <f t="shared" ca="1" si="49"/>
        <v>4.1243744313885333E-2</v>
      </c>
      <c r="F75" s="251">
        <f>F73/F$8</f>
        <v>-267.23646201690121</v>
      </c>
      <c r="G75" s="250">
        <f>G73/G$8</f>
        <v>24.786839235735105</v>
      </c>
      <c r="H75" s="250">
        <f t="shared" si="67"/>
        <v>30.999955704594122</v>
      </c>
      <c r="I75" s="250">
        <f t="shared" si="67"/>
        <v>27.9049310872688</v>
      </c>
      <c r="J75" s="250">
        <f t="shared" si="67"/>
        <v>21.680183876448321</v>
      </c>
      <c r="K75" s="250">
        <f t="shared" si="67"/>
        <v>16.225930587860297</v>
      </c>
      <c r="L75" s="250">
        <f t="shared" si="67"/>
        <v>29.629826041640676</v>
      </c>
      <c r="M75" s="250">
        <f t="shared" si="67"/>
        <v>27.863598582129338</v>
      </c>
      <c r="N75" s="250">
        <f t="shared" si="67"/>
        <v>26.420010893276274</v>
      </c>
      <c r="O75" s="250">
        <f t="shared" si="67"/>
        <v>24.864479058745488</v>
      </c>
      <c r="P75" s="250">
        <f t="shared" ref="P75:BI75" si="69">P73/P$8</f>
        <v>23.69400410870302</v>
      </c>
      <c r="Q75" s="250">
        <f t="shared" si="69"/>
        <v>22.549514107385857</v>
      </c>
      <c r="R75" s="250">
        <f t="shared" si="69"/>
        <v>21.672116710298965</v>
      </c>
      <c r="S75" s="250">
        <f t="shared" si="69"/>
        <v>19.782354779724329</v>
      </c>
      <c r="T75" s="250">
        <f t="shared" si="69"/>
        <v>12.289467879692609</v>
      </c>
      <c r="U75" s="250">
        <f t="shared" si="69"/>
        <v>7.670725240602061</v>
      </c>
      <c r="V75" s="250">
        <f t="shared" si="69"/>
        <v>3.0809004997449851</v>
      </c>
      <c r="W75" s="250">
        <f t="shared" si="69"/>
        <v>2.6151796955140076</v>
      </c>
      <c r="X75" s="250">
        <f t="shared" si="69"/>
        <v>2.3550431497040289</v>
      </c>
      <c r="Y75" s="250">
        <f t="shared" si="69"/>
        <v>2.2477091857156557</v>
      </c>
      <c r="Z75" s="250">
        <f t="shared" si="69"/>
        <v>2.1317522628422916</v>
      </c>
      <c r="AA75" s="250">
        <f t="shared" si="69"/>
        <v>1.907328909321325</v>
      </c>
      <c r="AB75" s="250">
        <f t="shared" si="69"/>
        <v>1.8415310100479143</v>
      </c>
      <c r="AC75" s="250">
        <f t="shared" si="69"/>
        <v>1.7706617886122895</v>
      </c>
      <c r="AD75" s="250">
        <f t="shared" si="69"/>
        <v>1.682899502714341</v>
      </c>
      <c r="AE75" s="250">
        <f t="shared" si="69"/>
        <v>1.6190269777629347</v>
      </c>
      <c r="AF75" s="250">
        <f t="shared" si="69"/>
        <v>1.5552109402873422</v>
      </c>
      <c r="AG75" s="250">
        <f t="shared" si="69"/>
        <v>1.3072448330680779</v>
      </c>
      <c r="AH75" s="250">
        <f t="shared" si="69"/>
        <v>1.1431377205991298</v>
      </c>
      <c r="AI75" s="250">
        <f t="shared" si="69"/>
        <v>0.85895598824205865</v>
      </c>
      <c r="AJ75" s="250">
        <f t="shared" si="69"/>
        <v>0.53907770873776995</v>
      </c>
      <c r="AK75" s="250">
        <f t="shared" si="69"/>
        <v>7.1876917899406584E-3</v>
      </c>
      <c r="AL75" s="250">
        <f t="shared" si="69"/>
        <v>6.5767661015282228E-3</v>
      </c>
      <c r="AM75" s="250">
        <f t="shared" si="69"/>
        <v>5.9658404131139302E-3</v>
      </c>
      <c r="AN75" s="250">
        <f t="shared" si="69"/>
        <v>5.3549147246996325E-3</v>
      </c>
      <c r="AO75" s="250">
        <f t="shared" si="69"/>
        <v>4.7439890362853425E-3</v>
      </c>
      <c r="AP75" s="250">
        <f t="shared" si="69"/>
        <v>4.1330633478710464E-3</v>
      </c>
      <c r="AQ75" s="250">
        <f t="shared" si="69"/>
        <v>3.5221376594567521E-3</v>
      </c>
      <c r="AR75" s="250">
        <f t="shared" si="69"/>
        <v>2.9112119710424586E-3</v>
      </c>
      <c r="AS75" s="250">
        <f t="shared" si="69"/>
        <v>2.3002862826281638E-3</v>
      </c>
      <c r="AT75" s="250">
        <f t="shared" si="69"/>
        <v>1.6893605942138699E-3</v>
      </c>
      <c r="AU75" s="250">
        <f t="shared" si="69"/>
        <v>1.0784349057995767E-3</v>
      </c>
      <c r="AV75" s="250">
        <f t="shared" si="69"/>
        <v>4.6750921738528231E-4</v>
      </c>
      <c r="AW75" s="250">
        <f t="shared" si="69"/>
        <v>-1.4341647102900941E-4</v>
      </c>
      <c r="AX75" s="250">
        <f t="shared" si="69"/>
        <v>-8.4618296665289559E-3</v>
      </c>
      <c r="AY75" s="250">
        <f t="shared" si="69"/>
        <v>-1.4494147577593489E-2</v>
      </c>
      <c r="AZ75" s="250">
        <f t="shared" si="69"/>
        <v>-1.4494147577593488E-2</v>
      </c>
      <c r="BA75" s="250">
        <f t="shared" si="69"/>
        <v>-1.4494147577593488E-2</v>
      </c>
      <c r="BB75" s="250">
        <f t="shared" si="69"/>
        <v>-1.4494147577593488E-2</v>
      </c>
      <c r="BC75" s="250">
        <f t="shared" si="69"/>
        <v>-1.4494147577593491E-2</v>
      </c>
      <c r="BD75" s="250">
        <f t="shared" si="69"/>
        <v>-1.4494147577593488E-2</v>
      </c>
      <c r="BE75" s="250">
        <f t="shared" si="69"/>
        <v>-1.4494147577593491E-2</v>
      </c>
      <c r="BF75" s="250">
        <f t="shared" si="69"/>
        <v>-1.4494147577593489E-2</v>
      </c>
      <c r="BG75" s="250">
        <f t="shared" si="69"/>
        <v>-1.4494147577593488E-2</v>
      </c>
      <c r="BH75" s="250">
        <f t="shared" si="69"/>
        <v>-1.4494147577593488E-2</v>
      </c>
      <c r="BI75" s="250">
        <f t="shared" si="69"/>
        <v>-0.33426386920982182</v>
      </c>
      <c r="BJ75" s="54"/>
      <c r="BK75" s="54"/>
      <c r="BL75" s="54"/>
      <c r="BM75" s="54"/>
    </row>
    <row r="76" spans="1:65" x14ac:dyDescent="0.2">
      <c r="A76" s="54"/>
      <c r="B76" s="54" t="s">
        <v>169</v>
      </c>
      <c r="C76" s="54"/>
      <c r="D76" s="54"/>
      <c r="E76" s="214">
        <f t="shared" ca="1" si="49"/>
        <v>7.1460000000477697E-2</v>
      </c>
      <c r="F76" s="251">
        <f>F74/F$8</f>
        <v>-267.23646201690121</v>
      </c>
      <c r="G76" s="252">
        <f t="shared" ref="G76:AL76" si="70">(G72-G42+G43)</f>
        <v>25.890073761492502</v>
      </c>
      <c r="H76" s="252">
        <f t="shared" si="70"/>
        <v>33.657301470311246</v>
      </c>
      <c r="I76" s="252">
        <f t="shared" si="70"/>
        <v>31.81446661722817</v>
      </c>
      <c r="J76" s="252">
        <f t="shared" si="70"/>
        <v>25.549310862397647</v>
      </c>
      <c r="K76" s="252">
        <f t="shared" si="70"/>
        <v>19.336621185948598</v>
      </c>
      <c r="L76" s="252">
        <f t="shared" si="70"/>
        <v>34.845490119755901</v>
      </c>
      <c r="M76" s="252">
        <f t="shared" si="70"/>
        <v>33.591342130709961</v>
      </c>
      <c r="N76" s="252">
        <f t="shared" si="70"/>
        <v>32.718954959065528</v>
      </c>
      <c r="O76" s="252">
        <f t="shared" si="70"/>
        <v>31.586265989811881</v>
      </c>
      <c r="P76" s="252">
        <f t="shared" si="70"/>
        <v>30.91349097496397</v>
      </c>
      <c r="Q76" s="252">
        <f t="shared" si="70"/>
        <v>30.17791371352455</v>
      </c>
      <c r="R76" s="252">
        <f t="shared" si="70"/>
        <v>29.781405769085328</v>
      </c>
      <c r="S76" s="252">
        <f t="shared" si="70"/>
        <v>27.917704271250116</v>
      </c>
      <c r="T76" s="252">
        <f t="shared" si="70"/>
        <v>17.754620071325746</v>
      </c>
      <c r="U76" s="252">
        <f t="shared" si="70"/>
        <v>11.305992427372592</v>
      </c>
      <c r="V76" s="252">
        <f t="shared" si="70"/>
        <v>4.5736141085673658</v>
      </c>
      <c r="W76" s="252">
        <f t="shared" si="70"/>
        <v>3.9793051809536197</v>
      </c>
      <c r="X76" s="252">
        <f t="shared" si="70"/>
        <v>3.6730635790108694</v>
      </c>
      <c r="Y76" s="252">
        <f t="shared" si="70"/>
        <v>3.5933007070296674</v>
      </c>
      <c r="Z76" s="252">
        <f t="shared" si="70"/>
        <v>3.4931243045196285</v>
      </c>
      <c r="AA76" s="252">
        <f t="shared" si="70"/>
        <v>3.2035150205514462</v>
      </c>
      <c r="AB76" s="252">
        <f t="shared" si="70"/>
        <v>3.1703271146552718</v>
      </c>
      <c r="AC76" s="252">
        <f t="shared" si="70"/>
        <v>3.1319997814199438</v>
      </c>
      <c r="AD76" s="252">
        <f t="shared" si="70"/>
        <v>3.0940277019931681</v>
      </c>
      <c r="AE76" s="252">
        <f t="shared" si="70"/>
        <v>3.056446154365942</v>
      </c>
      <c r="AF76" s="252">
        <f t="shared" si="70"/>
        <v>3.0150517620436088</v>
      </c>
      <c r="AG76" s="252">
        <f t="shared" si="70"/>
        <v>2.5928361163108384</v>
      </c>
      <c r="AH76" s="252">
        <f t="shared" si="70"/>
        <v>2.3347381937411549</v>
      </c>
      <c r="AI76" s="252">
        <f t="shared" si="70"/>
        <v>1.8025954936251152</v>
      </c>
      <c r="AJ76" s="252">
        <f t="shared" si="70"/>
        <v>1.1613654228221877</v>
      </c>
      <c r="AK76" s="252">
        <f t="shared" si="70"/>
        <v>1.5453585998687149E-2</v>
      </c>
      <c r="AL76" s="252">
        <f t="shared" si="70"/>
        <v>1.4493593924351796E-2</v>
      </c>
      <c r="AM76" s="252">
        <f t="shared" ref="AM76:BI76" si="71">(AM72-AM42+AM43)</f>
        <v>1.3475943755046304E-2</v>
      </c>
      <c r="AN76" s="252">
        <f t="shared" si="71"/>
        <v>1.2398352581072802E-2</v>
      </c>
      <c r="AO76" s="252">
        <f t="shared" si="71"/>
        <v>1.1258459383553743E-2</v>
      </c>
      <c r="AP76" s="252">
        <f t="shared" si="71"/>
        <v>1.0053822555795545E-2</v>
      </c>
      <c r="AQ76" s="252">
        <f t="shared" si="71"/>
        <v>8.7819173495347208E-3</v>
      </c>
      <c r="AR76" s="252">
        <f t="shared" si="71"/>
        <v>7.4401332438634865E-3</v>
      </c>
      <c r="AS76" s="252">
        <f t="shared" si="71"/>
        <v>6.0257712345652276E-3</v>
      </c>
      <c r="AT76" s="252">
        <f t="shared" si="71"/>
        <v>4.5360410415246424E-3</v>
      </c>
      <c r="AU76" s="252">
        <f t="shared" si="71"/>
        <v>2.9680582318104276E-3</v>
      </c>
      <c r="AV76" s="252">
        <f t="shared" si="71"/>
        <v>1.3188412559595464E-3</v>
      </c>
      <c r="AW76" s="252">
        <f t="shared" si="71"/>
        <v>-4.1469160507875275E-4</v>
      </c>
      <c r="AX76" s="252">
        <f t="shared" si="71"/>
        <v>-2.5079239111568036E-2</v>
      </c>
      <c r="AY76" s="252">
        <f t="shared" si="71"/>
        <v>-4.4031818450687238E-2</v>
      </c>
      <c r="AZ76" s="252">
        <f t="shared" si="71"/>
        <v>-4.513261391195441E-2</v>
      </c>
      <c r="BA76" s="252">
        <f t="shared" si="71"/>
        <v>-4.6260929259753267E-2</v>
      </c>
      <c r="BB76" s="252">
        <f t="shared" si="71"/>
        <v>-4.7417452491247097E-2</v>
      </c>
      <c r="BC76" s="252">
        <f t="shared" si="71"/>
        <v>-4.8602888803528282E-2</v>
      </c>
      <c r="BD76" s="252">
        <f t="shared" si="71"/>
        <v>-4.9817961023616478E-2</v>
      </c>
      <c r="BE76" s="252">
        <f t="shared" si="71"/>
        <v>-5.1063410049206892E-2</v>
      </c>
      <c r="BF76" s="252">
        <f t="shared" si="71"/>
        <v>-5.2339995300437051E-2</v>
      </c>
      <c r="BG76" s="252">
        <f t="shared" si="71"/>
        <v>-5.3648495182947967E-2</v>
      </c>
      <c r="BH76" s="252">
        <f t="shared" si="71"/>
        <v>-5.4989707562521667E-2</v>
      </c>
      <c r="BI76" s="252">
        <f t="shared" si="71"/>
        <v>-1.2998763208472441</v>
      </c>
      <c r="BJ76" s="54"/>
      <c r="BK76" s="54"/>
      <c r="BL76" s="54"/>
      <c r="BM76" s="54"/>
    </row>
    <row r="77" spans="1:65" x14ac:dyDescent="0.2">
      <c r="A77" s="54"/>
      <c r="B77" s="54" t="s">
        <v>170</v>
      </c>
      <c r="C77" s="54"/>
      <c r="D77" s="54"/>
      <c r="E77" s="214">
        <f t="shared" ca="1" si="49"/>
        <v>4.5326829268320878E-2</v>
      </c>
      <c r="F77" s="251">
        <f>F76/F$8</f>
        <v>-267.23646201690121</v>
      </c>
      <c r="G77" s="250">
        <f t="shared" ref="G77:O77" si="72">G76/G$8</f>
        <v>25.258608547797564</v>
      </c>
      <c r="H77" s="250">
        <f t="shared" si="72"/>
        <v>32.035504076441406</v>
      </c>
      <c r="I77" s="250">
        <f t="shared" si="72"/>
        <v>29.542894959484091</v>
      </c>
      <c r="J77" s="250">
        <f t="shared" si="72"/>
        <v>23.146414649978531</v>
      </c>
      <c r="K77" s="250">
        <f t="shared" si="72"/>
        <v>17.090755543081695</v>
      </c>
      <c r="L77" s="250">
        <f t="shared" si="72"/>
        <v>30.047156923123243</v>
      </c>
      <c r="M77" s="250">
        <f t="shared" si="72"/>
        <v>28.259228334359282</v>
      </c>
      <c r="N77" s="250">
        <f t="shared" si="72"/>
        <v>26.853970083241045</v>
      </c>
      <c r="O77" s="250">
        <f t="shared" si="72"/>
        <v>25.292019020417854</v>
      </c>
      <c r="P77" s="250">
        <f t="shared" ref="P77:BI77" si="73">P76/P$8</f>
        <v>24.149569741404552</v>
      </c>
      <c r="Q77" s="250">
        <f t="shared" si="73"/>
        <v>22.999939473582721</v>
      </c>
      <c r="R77" s="250">
        <f t="shared" si="73"/>
        <v>22.144139524525702</v>
      </c>
      <c r="S77" s="250">
        <f t="shared" si="73"/>
        <v>20.252071519846414</v>
      </c>
      <c r="T77" s="250">
        <f t="shared" si="73"/>
        <v>12.565427474862885</v>
      </c>
      <c r="U77" s="250">
        <f t="shared" si="73"/>
        <v>7.8063983569831779</v>
      </c>
      <c r="V77" s="250">
        <f t="shared" si="73"/>
        <v>3.0809004997449851</v>
      </c>
      <c r="W77" s="250">
        <f t="shared" si="73"/>
        <v>2.6151796955140076</v>
      </c>
      <c r="X77" s="250">
        <f t="shared" si="73"/>
        <v>2.3550431497040289</v>
      </c>
      <c r="Y77" s="250">
        <f t="shared" si="73"/>
        <v>2.2477091857156557</v>
      </c>
      <c r="Z77" s="250">
        <f t="shared" si="73"/>
        <v>2.1317522628422916</v>
      </c>
      <c r="AA77" s="250">
        <f t="shared" si="73"/>
        <v>1.907328909321325</v>
      </c>
      <c r="AB77" s="250">
        <f t="shared" si="73"/>
        <v>1.8415310100479143</v>
      </c>
      <c r="AC77" s="250">
        <f t="shared" si="73"/>
        <v>1.7748956256730362</v>
      </c>
      <c r="AD77" s="250">
        <f t="shared" si="73"/>
        <v>1.7106116615992597</v>
      </c>
      <c r="AE77" s="250">
        <f t="shared" si="73"/>
        <v>1.6486182928234319</v>
      </c>
      <c r="AF77" s="250">
        <f t="shared" si="73"/>
        <v>1.5866249240476036</v>
      </c>
      <c r="AG77" s="250">
        <f t="shared" si="73"/>
        <v>1.3311613574037229</v>
      </c>
      <c r="AH77" s="250">
        <f t="shared" si="73"/>
        <v>1.1694184918099646</v>
      </c>
      <c r="AI77" s="250">
        <f t="shared" si="73"/>
        <v>0.88085857132410483</v>
      </c>
      <c r="AJ77" s="250">
        <f t="shared" si="73"/>
        <v>0.55367247015258392</v>
      </c>
      <c r="AK77" s="250">
        <f t="shared" si="73"/>
        <v>7.1876917899406584E-3</v>
      </c>
      <c r="AL77" s="250">
        <f t="shared" si="73"/>
        <v>6.5767661015282228E-3</v>
      </c>
      <c r="AM77" s="250">
        <f t="shared" si="73"/>
        <v>5.9658404131139302E-3</v>
      </c>
      <c r="AN77" s="250">
        <f t="shared" si="73"/>
        <v>5.3549147246996325E-3</v>
      </c>
      <c r="AO77" s="250">
        <f t="shared" si="73"/>
        <v>4.7439890362853425E-3</v>
      </c>
      <c r="AP77" s="250">
        <f t="shared" si="73"/>
        <v>4.1330633478710464E-3</v>
      </c>
      <c r="AQ77" s="250">
        <f t="shared" si="73"/>
        <v>3.5221376594567521E-3</v>
      </c>
      <c r="AR77" s="250">
        <f t="shared" si="73"/>
        <v>2.9112119710424586E-3</v>
      </c>
      <c r="AS77" s="250">
        <f t="shared" si="73"/>
        <v>2.3002862826281638E-3</v>
      </c>
      <c r="AT77" s="250">
        <f t="shared" si="73"/>
        <v>1.6893605942138699E-3</v>
      </c>
      <c r="AU77" s="250">
        <f t="shared" si="73"/>
        <v>1.0784349057995767E-3</v>
      </c>
      <c r="AV77" s="250">
        <f t="shared" si="73"/>
        <v>4.6750921738528231E-4</v>
      </c>
      <c r="AW77" s="250">
        <f t="shared" si="73"/>
        <v>-1.4341647102900941E-4</v>
      </c>
      <c r="AX77" s="250">
        <f t="shared" si="73"/>
        <v>-8.4618296665289559E-3</v>
      </c>
      <c r="AY77" s="250">
        <f t="shared" si="73"/>
        <v>-1.4494147577593489E-2</v>
      </c>
      <c r="AZ77" s="250">
        <f t="shared" si="73"/>
        <v>-1.4494147577593488E-2</v>
      </c>
      <c r="BA77" s="250">
        <f t="shared" si="73"/>
        <v>-1.4494147577593488E-2</v>
      </c>
      <c r="BB77" s="250">
        <f t="shared" si="73"/>
        <v>-1.4494147577593488E-2</v>
      </c>
      <c r="BC77" s="250">
        <f t="shared" si="73"/>
        <v>-1.4494147577593491E-2</v>
      </c>
      <c r="BD77" s="250">
        <f t="shared" si="73"/>
        <v>-1.4494147577593488E-2</v>
      </c>
      <c r="BE77" s="250">
        <f t="shared" si="73"/>
        <v>-1.4494147577593491E-2</v>
      </c>
      <c r="BF77" s="250">
        <f t="shared" si="73"/>
        <v>-1.4494147577593489E-2</v>
      </c>
      <c r="BG77" s="250">
        <f t="shared" si="73"/>
        <v>-1.4494147577593488E-2</v>
      </c>
      <c r="BH77" s="250">
        <f t="shared" si="73"/>
        <v>-1.4494147577593488E-2</v>
      </c>
      <c r="BI77" s="250">
        <f t="shared" si="73"/>
        <v>-0.33426386920982182</v>
      </c>
      <c r="BJ77" s="54"/>
      <c r="BK77" s="54"/>
      <c r="BL77" s="54"/>
      <c r="BM77" s="54"/>
    </row>
    <row r="78" spans="1:65" x14ac:dyDescent="0.2">
      <c r="A78" s="54"/>
      <c r="B78" s="54"/>
      <c r="C78" s="54"/>
      <c r="D78" s="54"/>
      <c r="E78" s="54"/>
      <c r="F78" s="54"/>
      <c r="G78" s="112"/>
      <c r="H78" s="112"/>
      <c r="I78" s="112"/>
      <c r="J78" s="112"/>
      <c r="K78" s="112"/>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54"/>
      <c r="BK78" s="54"/>
      <c r="BL78" s="54"/>
      <c r="BM78" s="54"/>
    </row>
    <row r="79" spans="1:65" x14ac:dyDescent="0.2">
      <c r="A79" s="54"/>
      <c r="B79" s="60" t="s">
        <v>116</v>
      </c>
      <c r="C79" s="54"/>
      <c r="D79" s="54"/>
      <c r="E79" s="54"/>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54"/>
      <c r="BK79" s="54"/>
      <c r="BL79" s="54"/>
      <c r="BM79" s="54"/>
    </row>
    <row r="80" spans="1:65" x14ac:dyDescent="0.2">
      <c r="A80" s="54"/>
      <c r="C80" s="54"/>
      <c r="D80" s="54"/>
      <c r="E80" s="54"/>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54"/>
      <c r="BK80" s="54"/>
      <c r="BL80" s="54"/>
      <c r="BM80" s="54"/>
    </row>
    <row r="81" spans="1:65" x14ac:dyDescent="0.2">
      <c r="A81" s="54"/>
      <c r="B81" s="60" t="s">
        <v>37</v>
      </c>
      <c r="C81" s="54"/>
      <c r="D81" s="54"/>
      <c r="E81" s="54"/>
      <c r="F81" s="54"/>
      <c r="G81" s="54"/>
      <c r="H81" s="54"/>
      <c r="I81" s="54"/>
      <c r="J81" s="67"/>
      <c r="K81" s="67"/>
      <c r="L81" s="67"/>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row>
    <row r="82" spans="1:65" x14ac:dyDescent="0.2">
      <c r="A82" s="54"/>
      <c r="B82" s="54" t="s">
        <v>244</v>
      </c>
      <c r="C82" s="54"/>
      <c r="D82" s="54"/>
      <c r="E82" s="54"/>
      <c r="F82" s="54"/>
      <c r="G82" s="257">
        <f>G62</f>
        <v>11.375803843653468</v>
      </c>
      <c r="H82" s="258">
        <f t="shared" ref="H82:BH82" si="74">H62</f>
        <v>14.456771479976119</v>
      </c>
      <c r="I82" s="258">
        <f t="shared" si="74"/>
        <v>13.662221861063898</v>
      </c>
      <c r="J82" s="258">
        <f t="shared" si="74"/>
        <v>11.10167321492513</v>
      </c>
      <c r="K82" s="258">
        <f t="shared" si="74"/>
        <v>8.5821252403423536</v>
      </c>
      <c r="L82" s="258">
        <f t="shared" si="74"/>
        <v>14.77244495711539</v>
      </c>
      <c r="M82" s="258">
        <f t="shared" si="74"/>
        <v>14.197430798252398</v>
      </c>
      <c r="N82" s="258">
        <f t="shared" si="74"/>
        <v>13.774664849402754</v>
      </c>
      <c r="O82" s="258">
        <f t="shared" si="74"/>
        <v>13.24583267116587</v>
      </c>
      <c r="P82" s="258">
        <f t="shared" si="74"/>
        <v>12.899874849838346</v>
      </c>
      <c r="Q82" s="258">
        <f t="shared" si="74"/>
        <v>12.525871894443179</v>
      </c>
      <c r="R82" s="258">
        <f t="shared" si="74"/>
        <v>12.284603117926206</v>
      </c>
      <c r="S82" s="258">
        <f t="shared" si="74"/>
        <v>11.452062710680774</v>
      </c>
      <c r="T82" s="258">
        <f t="shared" si="74"/>
        <v>7.3006598136277692</v>
      </c>
      <c r="U82" s="258">
        <f t="shared" si="74"/>
        <v>4.6676642160173882</v>
      </c>
      <c r="V82" s="258">
        <f t="shared" si="74"/>
        <v>1.9419500187250285</v>
      </c>
      <c r="W82" s="258">
        <f t="shared" si="74"/>
        <v>1.6948130989000418</v>
      </c>
      <c r="X82" s="258">
        <f t="shared" si="74"/>
        <v>1.5644983143074436</v>
      </c>
      <c r="Y82" s="258">
        <f t="shared" si="74"/>
        <v>1.5253849550954151</v>
      </c>
      <c r="Z82" s="258">
        <f t="shared" si="74"/>
        <v>1.4778954600747607</v>
      </c>
      <c r="AA82" s="258">
        <f t="shared" si="74"/>
        <v>1.3544849285979939</v>
      </c>
      <c r="AB82" s="258">
        <f t="shared" si="74"/>
        <v>1.3342073725712686</v>
      </c>
      <c r="AC82" s="258">
        <f t="shared" si="74"/>
        <v>1.3115002996062488</v>
      </c>
      <c r="AD82" s="258">
        <f t="shared" si="74"/>
        <v>1.2885544863273988</v>
      </c>
      <c r="AE82" s="258">
        <f t="shared" si="74"/>
        <v>1.2653554733248831</v>
      </c>
      <c r="AF82" s="258">
        <f t="shared" si="74"/>
        <v>1.2401911631182903</v>
      </c>
      <c r="AG82" s="258">
        <f t="shared" si="74"/>
        <v>1.062241288251403</v>
      </c>
      <c r="AH82" s="258">
        <f t="shared" si="74"/>
        <v>0.95090199151350296</v>
      </c>
      <c r="AI82" s="258">
        <f t="shared" si="74"/>
        <v>0.73035085030342872</v>
      </c>
      <c r="AJ82" s="258">
        <f t="shared" si="74"/>
        <v>0.46764559975148734</v>
      </c>
      <c r="AK82" s="258">
        <f t="shared" si="74"/>
        <v>5.0705798808895683E-3</v>
      </c>
      <c r="AL82" s="258">
        <f t="shared" si="74"/>
        <v>4.5482305030863299E-3</v>
      </c>
      <c r="AM82" s="258">
        <f t="shared" si="74"/>
        <v>3.9965945439656599E-3</v>
      </c>
      <c r="AN82" s="258">
        <f t="shared" si="74"/>
        <v>3.4145341428245303E-3</v>
      </c>
      <c r="AO82" s="258">
        <f t="shared" si="74"/>
        <v>2.8008728500364156E-3</v>
      </c>
      <c r="AP82" s="258">
        <f t="shared" si="74"/>
        <v>2.1543944087695673E-3</v>
      </c>
      <c r="AQ82" s="258">
        <f t="shared" si="74"/>
        <v>1.4738414999081184E-3</v>
      </c>
      <c r="AR82" s="258">
        <f t="shared" si="74"/>
        <v>7.5791444909818761E-4</v>
      </c>
      <c r="AS82" s="258">
        <f t="shared" si="74"/>
        <v>5.2698948102211651E-6</v>
      </c>
      <c r="AT82" s="258">
        <f t="shared" si="74"/>
        <v>-7.8548058372270718E-4</v>
      </c>
      <c r="AU82" s="258">
        <f t="shared" si="74"/>
        <v>-1.6157718798666953E-3</v>
      </c>
      <c r="AV82" s="258">
        <f t="shared" si="74"/>
        <v>-2.4870868154528852E-3</v>
      </c>
      <c r="AW82" s="258">
        <f t="shared" si="74"/>
        <v>-3.4009576403937342E-3</v>
      </c>
      <c r="AX82" s="258">
        <f t="shared" si="74"/>
        <v>-1.3496373067967256E-2</v>
      </c>
      <c r="AY82" s="258">
        <f t="shared" si="74"/>
        <v>-2.1229288275837158E-2</v>
      </c>
      <c r="AZ82" s="258">
        <f t="shared" si="74"/>
        <v>-2.1760020482733081E-2</v>
      </c>
      <c r="BA82" s="258">
        <f t="shared" si="74"/>
        <v>-2.2304020994801312E-2</v>
      </c>
      <c r="BB82" s="258">
        <f t="shared" si="74"/>
        <v>-2.286162151967143E-2</v>
      </c>
      <c r="BC82" s="258">
        <f t="shared" si="74"/>
        <v>-2.3433162057663201E-2</v>
      </c>
      <c r="BD82" s="258">
        <f t="shared" si="74"/>
        <v>-2.4018991109104777E-2</v>
      </c>
      <c r="BE82" s="258">
        <f t="shared" si="74"/>
        <v>-2.4619465886832281E-2</v>
      </c>
      <c r="BF82" s="258">
        <f t="shared" si="74"/>
        <v>-2.5234952534003138E-2</v>
      </c>
      <c r="BG82" s="258">
        <f t="shared" si="74"/>
        <v>-2.5865826347353259E-2</v>
      </c>
      <c r="BH82" s="258">
        <f t="shared" si="74"/>
        <v>-2.6512472006037131E-2</v>
      </c>
      <c r="BI82" s="258">
        <f>BI62-Assets!BI474*D11</f>
        <v>-2.7175283806188055E-2</v>
      </c>
      <c r="BJ82" s="54"/>
      <c r="BK82" s="54"/>
      <c r="BL82" s="54"/>
      <c r="BM82" s="54"/>
    </row>
    <row r="83" spans="1:65" x14ac:dyDescent="0.2">
      <c r="A83" s="54"/>
      <c r="B83" s="54" t="s">
        <v>171</v>
      </c>
      <c r="C83" s="54"/>
      <c r="D83" s="54"/>
      <c r="E83" s="54"/>
      <c r="F83" s="54"/>
      <c r="G83" s="259">
        <f>G55</f>
        <v>13.469815851458661</v>
      </c>
      <c r="H83" s="260">
        <f t="shared" ref="H83:P83" si="75">H55</f>
        <v>7.2313917536945151</v>
      </c>
      <c r="I83" s="260">
        <f t="shared" si="75"/>
        <v>9.7140754811357191</v>
      </c>
      <c r="J83" s="260">
        <f t="shared" si="75"/>
        <v>10.064877320400251</v>
      </c>
      <c r="K83" s="260">
        <f t="shared" si="75"/>
        <v>14.154273841806543</v>
      </c>
      <c r="L83" s="260">
        <f t="shared" si="75"/>
        <v>0</v>
      </c>
      <c r="M83" s="260">
        <f t="shared" si="75"/>
        <v>0</v>
      </c>
      <c r="N83" s="260">
        <f t="shared" si="75"/>
        <v>0</v>
      </c>
      <c r="O83" s="260">
        <f t="shared" si="75"/>
        <v>0</v>
      </c>
      <c r="P83" s="260">
        <f t="shared" si="75"/>
        <v>0</v>
      </c>
      <c r="Q83" s="260">
        <f>Q55</f>
        <v>0</v>
      </c>
      <c r="R83" s="260">
        <f>R55</f>
        <v>0</v>
      </c>
      <c r="S83" s="260">
        <f t="shared" ref="S83:AQ83" si="76">S55</f>
        <v>0</v>
      </c>
      <c r="T83" s="260">
        <f t="shared" si="76"/>
        <v>0</v>
      </c>
      <c r="U83" s="260">
        <f t="shared" si="76"/>
        <v>0</v>
      </c>
      <c r="V83" s="260">
        <f t="shared" si="76"/>
        <v>0</v>
      </c>
      <c r="W83" s="260">
        <f t="shared" si="76"/>
        <v>0</v>
      </c>
      <c r="X83" s="260">
        <f t="shared" si="76"/>
        <v>0</v>
      </c>
      <c r="Y83" s="260">
        <f t="shared" si="76"/>
        <v>0</v>
      </c>
      <c r="Z83" s="260">
        <f t="shared" si="76"/>
        <v>0</v>
      </c>
      <c r="AA83" s="260">
        <f t="shared" si="76"/>
        <v>0</v>
      </c>
      <c r="AB83" s="260">
        <f t="shared" si="76"/>
        <v>0</v>
      </c>
      <c r="AC83" s="260">
        <f t="shared" si="76"/>
        <v>0</v>
      </c>
      <c r="AD83" s="260">
        <f t="shared" si="76"/>
        <v>0</v>
      </c>
      <c r="AE83" s="260">
        <f t="shared" si="76"/>
        <v>0</v>
      </c>
      <c r="AF83" s="260">
        <f t="shared" si="76"/>
        <v>0</v>
      </c>
      <c r="AG83" s="260">
        <f t="shared" si="76"/>
        <v>0</v>
      </c>
      <c r="AH83" s="260">
        <f t="shared" si="76"/>
        <v>0</v>
      </c>
      <c r="AI83" s="260">
        <f t="shared" si="76"/>
        <v>0</v>
      </c>
      <c r="AJ83" s="260">
        <f t="shared" si="76"/>
        <v>0</v>
      </c>
      <c r="AK83" s="260">
        <f t="shared" si="76"/>
        <v>0</v>
      </c>
      <c r="AL83" s="260">
        <f t="shared" si="76"/>
        <v>0</v>
      </c>
      <c r="AM83" s="260">
        <f t="shared" si="76"/>
        <v>0</v>
      </c>
      <c r="AN83" s="260">
        <f t="shared" si="76"/>
        <v>0</v>
      </c>
      <c r="AO83" s="260">
        <f t="shared" si="76"/>
        <v>0</v>
      </c>
      <c r="AP83" s="260">
        <f t="shared" si="76"/>
        <v>0</v>
      </c>
      <c r="AQ83" s="260">
        <f t="shared" si="76"/>
        <v>0</v>
      </c>
      <c r="AR83" s="260">
        <f t="shared" ref="AR83:BI83" si="77">AR55</f>
        <v>0</v>
      </c>
      <c r="AS83" s="260">
        <f t="shared" si="77"/>
        <v>0</v>
      </c>
      <c r="AT83" s="260">
        <f t="shared" si="77"/>
        <v>0</v>
      </c>
      <c r="AU83" s="260">
        <f t="shared" si="77"/>
        <v>0</v>
      </c>
      <c r="AV83" s="260">
        <f t="shared" si="77"/>
        <v>0</v>
      </c>
      <c r="AW83" s="260">
        <f t="shared" si="77"/>
        <v>0</v>
      </c>
      <c r="AX83" s="260">
        <f t="shared" si="77"/>
        <v>0</v>
      </c>
      <c r="AY83" s="260">
        <f t="shared" si="77"/>
        <v>0</v>
      </c>
      <c r="AZ83" s="260">
        <f t="shared" si="77"/>
        <v>0</v>
      </c>
      <c r="BA83" s="260">
        <f t="shared" si="77"/>
        <v>0</v>
      </c>
      <c r="BB83" s="260">
        <f t="shared" si="77"/>
        <v>0</v>
      </c>
      <c r="BC83" s="260">
        <f t="shared" si="77"/>
        <v>0</v>
      </c>
      <c r="BD83" s="260">
        <f t="shared" si="77"/>
        <v>0</v>
      </c>
      <c r="BE83" s="260">
        <f t="shared" si="77"/>
        <v>0</v>
      </c>
      <c r="BF83" s="260">
        <f t="shared" si="77"/>
        <v>0</v>
      </c>
      <c r="BG83" s="260">
        <f t="shared" si="77"/>
        <v>0</v>
      </c>
      <c r="BH83" s="260">
        <f t="shared" si="77"/>
        <v>0</v>
      </c>
      <c r="BI83" s="260">
        <f t="shared" si="77"/>
        <v>0</v>
      </c>
      <c r="BJ83" s="54"/>
      <c r="BK83" s="54"/>
      <c r="BL83" s="54"/>
      <c r="BM83" s="54"/>
    </row>
    <row r="84" spans="1:65" x14ac:dyDescent="0.2">
      <c r="A84" s="54"/>
      <c r="B84" s="54" t="s">
        <v>172</v>
      </c>
      <c r="C84" s="54"/>
      <c r="D84" s="54"/>
      <c r="E84" s="54"/>
      <c r="F84" s="54"/>
      <c r="G84" s="259">
        <f>-Assets!G473</f>
        <v>-20.263172037223413</v>
      </c>
      <c r="H84" s="260">
        <f>-Assets!H473</f>
        <v>-22.277428881312773</v>
      </c>
      <c r="I84" s="260">
        <f>-Assets!I473</f>
        <v>-23.992467568810472</v>
      </c>
      <c r="J84" s="260">
        <f>-Assets!J473</f>
        <v>-19.098447551829718</v>
      </c>
      <c r="K84" s="260">
        <f>-Assets!K473</f>
        <v>-17.620693325524922</v>
      </c>
      <c r="L84" s="260">
        <f>-Assets!L473</f>
        <v>-19.222998753832201</v>
      </c>
      <c r="M84" s="260">
        <f>-Assets!M473</f>
        <v>-19.342526255735113</v>
      </c>
      <c r="N84" s="260">
        <f>-Assets!N473</f>
        <v>-19.852356010325508</v>
      </c>
      <c r="O84" s="260">
        <f>-Assets!O473</f>
        <v>-20.138316401569725</v>
      </c>
      <c r="P84" s="260">
        <f>-Assets!P473</f>
        <v>-20.904625476777987</v>
      </c>
      <c r="Q84" s="260">
        <f>-Assets!Q473</f>
        <v>-21.662892751909123</v>
      </c>
      <c r="R84" s="260">
        <f>-Assets!R473</f>
        <v>-22.814415123521325</v>
      </c>
      <c r="S84" s="260">
        <f>-Assets!S473</f>
        <v>-22.581031730412949</v>
      </c>
      <c r="T84" s="260">
        <f>-Assets!T473</f>
        <v>-14.031588057943887</v>
      </c>
      <c r="U84" s="260">
        <f>-Assets!U473</f>
        <v>-8.5856576966114044</v>
      </c>
      <c r="V84" s="260">
        <f>-Assets!V473</f>
        <v>-2.4668104768060299</v>
      </c>
      <c r="W84" s="260">
        <f>-Assets!W473</f>
        <v>-2.0487798258648438</v>
      </c>
      <c r="X84" s="260">
        <f>-Assets!X473</f>
        <v>-1.8889440302783949</v>
      </c>
      <c r="Y84" s="260">
        <f>-Assets!Y473</f>
        <v>-1.9441650987008874</v>
      </c>
      <c r="Z84" s="260">
        <f>-Assets!Z473</f>
        <v>-1.9829187341440142</v>
      </c>
      <c r="AA84" s="260">
        <f>-Assets!AA473</f>
        <v>-1.835008822917763</v>
      </c>
      <c r="AB84" s="260">
        <f>-Assets!AB473</f>
        <v>-1.9329506475072922</v>
      </c>
      <c r="AC84" s="260">
        <f>-Assets!AC473</f>
        <v>-2.0327519675428354</v>
      </c>
      <c r="AD84" s="260">
        <f>-Assets!AD473</f>
        <v>-2.1400403437166711</v>
      </c>
      <c r="AE84" s="260">
        <f>-Assets!AE473</f>
        <v>-2.255386079051438</v>
      </c>
      <c r="AF84" s="260">
        <f>-Assets!AF473</f>
        <v>-2.3751615759381206</v>
      </c>
      <c r="AG84" s="260">
        <f>-Assets!AG473</f>
        <v>-2.1226749764218882</v>
      </c>
      <c r="AH84" s="260">
        <f>-Assets!AH473</f>
        <v>-2.0162634076673127</v>
      </c>
      <c r="AI84" s="260">
        <f>-Assets!AI473</f>
        <v>-1.6282028906631796</v>
      </c>
      <c r="AJ84" s="260">
        <f>-Assets!AJ473</f>
        <v>-1.1033241984270428</v>
      </c>
      <c r="AK84" s="260">
        <f>-Assets!AK473</f>
        <v>-3.625590882313863E-2</v>
      </c>
      <c r="AL84" s="260">
        <f>-Assets!AL473</f>
        <v>-3.7886763993304762E-2</v>
      </c>
      <c r="AM84" s="260">
        <f>-Assets!AM473</f>
        <v>-3.9576501978960822E-2</v>
      </c>
      <c r="AN84" s="260">
        <f>-Assets!AN473</f>
        <v>-4.1327047636403866E-2</v>
      </c>
      <c r="AO84" s="260">
        <f>-Assets!AO473</f>
        <v>-4.3140385262982223E-2</v>
      </c>
      <c r="AP84" s="260">
        <f>-Assets!AP473</f>
        <v>-4.5018560366116733E-2</v>
      </c>
      <c r="AQ84" s="260">
        <f>-Assets!AQ473</f>
        <v>-4.6963681483618611E-2</v>
      </c>
      <c r="AR84" s="260">
        <f>-Assets!AR473</f>
        <v>-4.8977922056766765E-2</v>
      </c>
      <c r="AS84" s="260">
        <f>-Assets!AS473</f>
        <v>-5.1063522357645053E-2</v>
      </c>
      <c r="AT84" s="260">
        <f>-Assets!AT473</f>
        <v>-5.3222791472281789E-2</v>
      </c>
      <c r="AU84" s="260">
        <f>-Assets!AU473</f>
        <v>-5.5458109341176828E-2</v>
      </c>
      <c r="AV84" s="260">
        <f>-Assets!AV473</f>
        <v>-5.7771928858846439E-2</v>
      </c>
      <c r="AW84" s="260">
        <f>-Assets!AW473</f>
        <v>-6.01667780340613E-2</v>
      </c>
      <c r="AX84" s="260">
        <f>-Assets!AX473</f>
        <v>-3.9801748485886038E-2</v>
      </c>
      <c r="AY84" s="260">
        <f>-Assets!AY473</f>
        <v>-2.3693402093568253E-2</v>
      </c>
      <c r="AZ84" s="260">
        <f>-Assets!AZ473</f>
        <v>-2.4285737145907461E-2</v>
      </c>
      <c r="BA84" s="260">
        <f>-Assets!BA473</f>
        <v>-2.4892880574555146E-2</v>
      </c>
      <c r="BB84" s="260">
        <f>-Assets!BB473</f>
        <v>-2.5515202588919025E-2</v>
      </c>
      <c r="BC84" s="260">
        <f>-Assets!BC473</f>
        <v>-2.6153082653641996E-2</v>
      </c>
      <c r="BD84" s="260">
        <f>-Assets!BD473</f>
        <v>-2.6806909719983049E-2</v>
      </c>
      <c r="BE84" s="260">
        <f>-Assets!BE473</f>
        <v>-2.7477082462982624E-2</v>
      </c>
      <c r="BF84" s="260">
        <f>-Assets!BF473</f>
        <v>-2.8164009524557183E-2</v>
      </c>
      <c r="BG84" s="260">
        <f>-Assets!BG473</f>
        <v>-2.886810976267111E-2</v>
      </c>
      <c r="BH84" s="260">
        <f>-Assets!BH473</f>
        <v>-2.9589812506737884E-2</v>
      </c>
      <c r="BI84" s="260">
        <f>-Assets!BI473</f>
        <v>-3.0329557819406328E-2</v>
      </c>
      <c r="BJ84" s="54"/>
      <c r="BK84" s="54"/>
      <c r="BL84" s="54"/>
      <c r="BM84" s="54"/>
    </row>
    <row r="85" spans="1:65" x14ac:dyDescent="0.2">
      <c r="A85" s="54"/>
      <c r="B85" s="54" t="s">
        <v>176</v>
      </c>
      <c r="C85" s="54"/>
      <c r="D85" s="54"/>
      <c r="E85" s="54"/>
      <c r="F85" s="54"/>
      <c r="G85" s="259">
        <f>G57</f>
        <v>4.0760137114588701</v>
      </c>
      <c r="H85" s="260">
        <f t="shared" ref="H85:P85" si="78">H57</f>
        <v>9.027622276570952</v>
      </c>
      <c r="I85" s="260">
        <f t="shared" si="78"/>
        <v>8.5670352526048532</v>
      </c>
      <c r="J85" s="260">
        <f t="shared" si="78"/>
        <v>5.4201421388576705</v>
      </c>
      <c r="K85" s="260">
        <f t="shared" si="78"/>
        <v>2.0798516902310382</v>
      </c>
      <c r="L85" s="260">
        <f t="shared" si="78"/>
        <v>11.533799252299346</v>
      </c>
      <c r="M85" s="260">
        <f t="shared" si="78"/>
        <v>11.605515753441082</v>
      </c>
      <c r="N85" s="260">
        <f t="shared" si="78"/>
        <v>11.91141360619531</v>
      </c>
      <c r="O85" s="260">
        <f t="shared" si="78"/>
        <v>12.082989840941863</v>
      </c>
      <c r="P85" s="260">
        <f t="shared" si="78"/>
        <v>12.542775286066785</v>
      </c>
      <c r="Q85" s="260">
        <f>Q57</f>
        <v>12.997735651145483</v>
      </c>
      <c r="R85" s="260">
        <f>R57</f>
        <v>13.688649074112803</v>
      </c>
      <c r="S85" s="260">
        <f t="shared" ref="S85:AQ85" si="79">S57</f>
        <v>13.548619038247768</v>
      </c>
      <c r="T85" s="260">
        <f t="shared" si="79"/>
        <v>8.4189528347663334</v>
      </c>
      <c r="U85" s="260">
        <f t="shared" si="79"/>
        <v>5.1513946179668473</v>
      </c>
      <c r="V85" s="260">
        <f t="shared" si="79"/>
        <v>1.4800862860836226</v>
      </c>
      <c r="W85" s="260">
        <f t="shared" si="79"/>
        <v>1.2292678955189071</v>
      </c>
      <c r="X85" s="260">
        <f t="shared" si="79"/>
        <v>1.1333664181670358</v>
      </c>
      <c r="Y85" s="260">
        <f t="shared" si="79"/>
        <v>1.166499059220536</v>
      </c>
      <c r="Z85" s="260">
        <f t="shared" si="79"/>
        <v>1.1897512404864088</v>
      </c>
      <c r="AA85" s="260">
        <f t="shared" si="79"/>
        <v>1.1010052937506583</v>
      </c>
      <c r="AB85" s="260">
        <f t="shared" si="79"/>
        <v>1.1597703885043771</v>
      </c>
      <c r="AC85" s="260">
        <f t="shared" si="79"/>
        <v>1.2196511805257035</v>
      </c>
      <c r="AD85" s="260">
        <f t="shared" si="79"/>
        <v>1.2840242062300016</v>
      </c>
      <c r="AE85" s="260">
        <f t="shared" si="79"/>
        <v>1.3532316474308637</v>
      </c>
      <c r="AF85" s="260">
        <f t="shared" si="79"/>
        <v>1.4250969455628728</v>
      </c>
      <c r="AG85" s="260">
        <f t="shared" si="79"/>
        <v>1.2736049858531326</v>
      </c>
      <c r="AH85" s="260">
        <f t="shared" si="79"/>
        <v>1.2097580446003879</v>
      </c>
      <c r="AI85" s="260">
        <f t="shared" si="79"/>
        <v>0.97692173439790797</v>
      </c>
      <c r="AJ85" s="260">
        <f t="shared" si="79"/>
        <v>0.66199451905622564</v>
      </c>
      <c r="AK85" s="260">
        <f t="shared" si="79"/>
        <v>2.1753545293883153E-2</v>
      </c>
      <c r="AL85" s="260">
        <f t="shared" si="79"/>
        <v>2.2732058395982829E-2</v>
      </c>
      <c r="AM85" s="260">
        <f t="shared" si="79"/>
        <v>2.3745901187376489E-2</v>
      </c>
      <c r="AN85" s="260">
        <f t="shared" si="79"/>
        <v>2.4796228581842328E-2</v>
      </c>
      <c r="AO85" s="260">
        <f t="shared" si="79"/>
        <v>2.5884231157789317E-2</v>
      </c>
      <c r="AP85" s="260">
        <f t="shared" si="79"/>
        <v>2.7011136219670051E-2</v>
      </c>
      <c r="AQ85" s="260">
        <f t="shared" si="79"/>
        <v>2.8178208890171197E-2</v>
      </c>
      <c r="AR85" s="260">
        <f t="shared" ref="AR85:BI85" si="80">AR57</f>
        <v>2.9386753234060037E-2</v>
      </c>
      <c r="AS85" s="260">
        <f t="shared" si="80"/>
        <v>3.0638113414587054E-2</v>
      </c>
      <c r="AT85" s="260">
        <f t="shared" si="80"/>
        <v>3.1933674883369012E-2</v>
      </c>
      <c r="AU85" s="260">
        <f t="shared" si="80"/>
        <v>3.3274865604706105E-2</v>
      </c>
      <c r="AV85" s="260">
        <f t="shared" si="80"/>
        <v>3.466315731530778E-2</v>
      </c>
      <c r="AW85" s="260">
        <f t="shared" si="80"/>
        <v>3.6100066820436871E-2</v>
      </c>
      <c r="AX85" s="260">
        <f t="shared" si="80"/>
        <v>2.3881049091531548E-2</v>
      </c>
      <c r="AY85" s="260">
        <f t="shared" si="80"/>
        <v>1.4216041256140954E-2</v>
      </c>
      <c r="AZ85" s="260">
        <f t="shared" si="80"/>
        <v>1.4571442287544478E-2</v>
      </c>
      <c r="BA85" s="260">
        <f t="shared" si="80"/>
        <v>1.4935728344733001E-2</v>
      </c>
      <c r="BB85" s="260">
        <f t="shared" si="80"/>
        <v>1.5309121553351401E-2</v>
      </c>
      <c r="BC85" s="260">
        <f t="shared" si="80"/>
        <v>1.569184959218517E-2</v>
      </c>
      <c r="BD85" s="260">
        <f t="shared" si="80"/>
        <v>1.6084145831989805E-2</v>
      </c>
      <c r="BE85" s="260">
        <f t="shared" si="80"/>
        <v>1.6486249477789428E-2</v>
      </c>
      <c r="BF85" s="260">
        <f t="shared" si="80"/>
        <v>1.6898405714734221E-2</v>
      </c>
      <c r="BG85" s="260">
        <f t="shared" si="80"/>
        <v>1.7320865857602619E-2</v>
      </c>
      <c r="BH85" s="260">
        <f t="shared" si="80"/>
        <v>1.775388750404272E-2</v>
      </c>
      <c r="BI85" s="260">
        <f t="shared" si="80"/>
        <v>1.8197734691643763E-2</v>
      </c>
      <c r="BJ85" s="54"/>
      <c r="BK85" s="54"/>
      <c r="BL85" s="54"/>
      <c r="BM85" s="54"/>
    </row>
    <row r="86" spans="1:65" x14ac:dyDescent="0.2">
      <c r="A86" s="54"/>
      <c r="B86" s="60" t="s">
        <v>173</v>
      </c>
      <c r="C86" s="59"/>
      <c r="D86" s="59"/>
      <c r="E86" s="59"/>
      <c r="F86" s="59"/>
      <c r="G86" s="261">
        <f t="shared" ref="G86:AL86" si="81">SUM(G82:G85)</f>
        <v>8.6584613693475845</v>
      </c>
      <c r="H86" s="262">
        <f t="shared" si="81"/>
        <v>8.4383566289288154</v>
      </c>
      <c r="I86" s="262">
        <f t="shared" si="81"/>
        <v>7.9508650259939984</v>
      </c>
      <c r="J86" s="262">
        <f t="shared" si="81"/>
        <v>7.4882451223533337</v>
      </c>
      <c r="K86" s="262">
        <f t="shared" si="81"/>
        <v>7.1955574468550125</v>
      </c>
      <c r="L86" s="262">
        <f t="shared" si="81"/>
        <v>7.083245455582535</v>
      </c>
      <c r="M86" s="262">
        <f t="shared" si="81"/>
        <v>6.4604202959583681</v>
      </c>
      <c r="N86" s="262">
        <f t="shared" si="81"/>
        <v>5.8337224452725565</v>
      </c>
      <c r="O86" s="262">
        <f t="shared" si="81"/>
        <v>5.1905061105380081</v>
      </c>
      <c r="P86" s="262">
        <f t="shared" si="81"/>
        <v>4.538024659127144</v>
      </c>
      <c r="Q86" s="262">
        <f t="shared" si="81"/>
        <v>3.8607147936795396</v>
      </c>
      <c r="R86" s="262">
        <f t="shared" si="81"/>
        <v>3.1588370685176841</v>
      </c>
      <c r="S86" s="262">
        <f t="shared" si="81"/>
        <v>2.4196500185155934</v>
      </c>
      <c r="T86" s="262">
        <f t="shared" si="81"/>
        <v>1.6880245904502154</v>
      </c>
      <c r="U86" s="262">
        <f t="shared" si="81"/>
        <v>1.2334011373728311</v>
      </c>
      <c r="V86" s="262">
        <f t="shared" si="81"/>
        <v>0.95522582800262112</v>
      </c>
      <c r="W86" s="262">
        <f t="shared" si="81"/>
        <v>0.87530116855410522</v>
      </c>
      <c r="X86" s="262">
        <f t="shared" si="81"/>
        <v>0.80892070219608447</v>
      </c>
      <c r="Y86" s="262">
        <f t="shared" si="81"/>
        <v>0.74771891561506365</v>
      </c>
      <c r="Z86" s="262">
        <f t="shared" si="81"/>
        <v>0.68472796641715528</v>
      </c>
      <c r="AA86" s="262">
        <f t="shared" si="81"/>
        <v>0.62048139943088909</v>
      </c>
      <c r="AB86" s="262">
        <f t="shared" si="81"/>
        <v>0.56102711356835355</v>
      </c>
      <c r="AC86" s="262">
        <f t="shared" si="81"/>
        <v>0.49839951258911697</v>
      </c>
      <c r="AD86" s="262">
        <f t="shared" si="81"/>
        <v>0.43253834884072928</v>
      </c>
      <c r="AE86" s="262">
        <f t="shared" si="81"/>
        <v>0.36320104170430878</v>
      </c>
      <c r="AF86" s="262">
        <f t="shared" si="81"/>
        <v>0.29012653274304245</v>
      </c>
      <c r="AG86" s="262">
        <f t="shared" si="81"/>
        <v>0.21317129768264742</v>
      </c>
      <c r="AH86" s="262">
        <f t="shared" si="81"/>
        <v>0.14439662844657808</v>
      </c>
      <c r="AI86" s="262">
        <f t="shared" si="81"/>
        <v>7.9069694038157112E-2</v>
      </c>
      <c r="AJ86" s="262">
        <f t="shared" si="81"/>
        <v>2.631592038067021E-2</v>
      </c>
      <c r="AK86" s="262">
        <f t="shared" si="81"/>
        <v>-9.4317836483659087E-3</v>
      </c>
      <c r="AL86" s="262">
        <f t="shared" si="81"/>
        <v>-1.0606475094235603E-2</v>
      </c>
      <c r="AM86" s="262">
        <f t="shared" ref="AM86:BI86" si="82">SUM(AM82:AM85)</f>
        <v>-1.183400624761867E-2</v>
      </c>
      <c r="AN86" s="262">
        <f t="shared" si="82"/>
        <v>-1.3116284911737011E-2</v>
      </c>
      <c r="AO86" s="262">
        <f t="shared" si="82"/>
        <v>-1.4455281255156494E-2</v>
      </c>
      <c r="AP86" s="262">
        <f t="shared" si="82"/>
        <v>-1.5853029737677118E-2</v>
      </c>
      <c r="AQ86" s="262">
        <f t="shared" si="82"/>
        <v>-1.7311631093539295E-2</v>
      </c>
      <c r="AR86" s="262">
        <f t="shared" si="82"/>
        <v>-1.8833254373608541E-2</v>
      </c>
      <c r="AS86" s="262">
        <f t="shared" si="82"/>
        <v>-2.0420139048247778E-2</v>
      </c>
      <c r="AT86" s="262">
        <f t="shared" si="82"/>
        <v>-2.2074597172635484E-2</v>
      </c>
      <c r="AU86" s="262">
        <f t="shared" si="82"/>
        <v>-2.3799015616337418E-2</v>
      </c>
      <c r="AV86" s="262">
        <f t="shared" si="82"/>
        <v>-2.5595858358991544E-2</v>
      </c>
      <c r="AW86" s="262">
        <f t="shared" si="82"/>
        <v>-2.7467668854018162E-2</v>
      </c>
      <c r="AX86" s="262">
        <f t="shared" si="82"/>
        <v>-2.9417072462321746E-2</v>
      </c>
      <c r="AY86" s="262">
        <f t="shared" si="82"/>
        <v>-3.0706649113264456E-2</v>
      </c>
      <c r="AZ86" s="262">
        <f t="shared" si="82"/>
        <v>-3.1474315341096064E-2</v>
      </c>
      <c r="BA86" s="262">
        <f t="shared" si="82"/>
        <v>-3.2261173224623456E-2</v>
      </c>
      <c r="BB86" s="262">
        <f t="shared" si="82"/>
        <v>-3.3067702555239054E-2</v>
      </c>
      <c r="BC86" s="262">
        <f t="shared" si="82"/>
        <v>-3.3894395119120027E-2</v>
      </c>
      <c r="BD86" s="262">
        <f t="shared" si="82"/>
        <v>-3.4741754997098022E-2</v>
      </c>
      <c r="BE86" s="262">
        <f t="shared" si="82"/>
        <v>-3.5610298872025478E-2</v>
      </c>
      <c r="BF86" s="262">
        <f t="shared" si="82"/>
        <v>-3.6500556343826096E-2</v>
      </c>
      <c r="BG86" s="262">
        <f t="shared" si="82"/>
        <v>-3.741307025242175E-2</v>
      </c>
      <c r="BH86" s="262">
        <f t="shared" si="82"/>
        <v>-3.8348397008732299E-2</v>
      </c>
      <c r="BI86" s="262">
        <f t="shared" si="82"/>
        <v>-3.930710693395062E-2</v>
      </c>
      <c r="BJ86" s="54"/>
      <c r="BK86" s="54"/>
      <c r="BL86" s="54"/>
      <c r="BM86" s="54"/>
    </row>
    <row r="87" spans="1:65" x14ac:dyDescent="0.2">
      <c r="A87" s="54"/>
      <c r="B87" s="50" t="s">
        <v>174</v>
      </c>
      <c r="C87" s="54"/>
      <c r="D87" s="54"/>
      <c r="E87" s="54"/>
      <c r="F87" s="54"/>
      <c r="G87" s="259">
        <f>-$D$11*(Assets!G475-Assets!F474)</f>
        <v>-2.6723646201689917</v>
      </c>
      <c r="H87" s="260">
        <f>-$D$11*(Assets!H475-Assets!G474)</f>
        <v>-2.6044310583113659</v>
      </c>
      <c r="I87" s="260">
        <f>-$D$11*(Assets!I475-Assets!H474)</f>
        <v>-2.4539706870351781</v>
      </c>
      <c r="J87" s="260">
        <f>-$D$11*(Assets!J475-Assets!I474)</f>
        <v>-2.3111867661584258</v>
      </c>
      <c r="K87" s="260">
        <f>-$D$11*(Assets!K475-Assets!J474)</f>
        <v>-2.2208510638441341</v>
      </c>
      <c r="L87" s="260">
        <f>-$D$11*(Assets!L475-Assets!K474)</f>
        <v>-2.1861868690069515</v>
      </c>
      <c r="M87" s="260">
        <f>-$D$11*(Assets!M475-Assets!L474)</f>
        <v>-1.9939568814686255</v>
      </c>
      <c r="N87" s="260">
        <f>-$D$11*(Assets!N475-Assets!M474)</f>
        <v>-1.8005316189112819</v>
      </c>
      <c r="O87" s="260">
        <f>-$D$11*(Assets!O475-Assets!N474)</f>
        <v>-1.6020080588080192</v>
      </c>
      <c r="P87" s="260">
        <f>-$D$11*(Assets!P475-Assets!O474)</f>
        <v>-1.400624894792327</v>
      </c>
      <c r="Q87" s="260">
        <f>-$D$11*(Assets!Q475-Assets!P474)</f>
        <v>-1.1915786400245509</v>
      </c>
      <c r="R87" s="260">
        <f>-$D$11*(Assets!R475-Assets!Q474)</f>
        <v>-0.97494971250545182</v>
      </c>
      <c r="S87" s="260">
        <f>-$D$11*(Assets!S475-Assets!R474)</f>
        <v>-0.74680556127024722</v>
      </c>
      <c r="T87" s="260">
        <f>-$D$11*(Assets!T475-Assets!S474)</f>
        <v>-0.5209952439661123</v>
      </c>
      <c r="U87" s="260">
        <f>-$D$11*(Assets!U475-Assets!T474)</f>
        <v>-0.38067936338667324</v>
      </c>
      <c r="V87" s="260">
        <f>-$D$11*(Assets!V475-Assets!U474)</f>
        <v>-0.29482278642056203</v>
      </c>
      <c r="W87" s="260">
        <f>-$D$11*(Assets!W475-Assets!V474)</f>
        <v>-0.27015468165250101</v>
      </c>
      <c r="X87" s="260">
        <f>-$D$11*(Assets!X475-Assets!W474)</f>
        <v>-0.24966688339385287</v>
      </c>
      <c r="Y87" s="260">
        <f>-$D$11*(Assets!Y475-Assets!X474)</f>
        <v>-0.23077744309106835</v>
      </c>
      <c r="Z87" s="260">
        <f>-$D$11*(Assets!Z475-Assets!Y474)</f>
        <v>-0.21133579210406028</v>
      </c>
      <c r="AA87" s="260">
        <f>-$D$11*(Assets!AA475-Assets!Z474)</f>
        <v>-0.19150660476261977</v>
      </c>
      <c r="AB87" s="260">
        <f>-$D$11*(Assets!AB475-Assets!AA474)</f>
        <v>-0.17315651653344163</v>
      </c>
      <c r="AC87" s="260">
        <f>-$D$11*(Assets!AC475-Assets!AB474)</f>
        <v>-0.1538270100583688</v>
      </c>
      <c r="AD87" s="260">
        <f>-$D$11*(Assets!AD475-Assets!AC474)</f>
        <v>-0.13349949038294115</v>
      </c>
      <c r="AE87" s="260">
        <f>-$D$11*(Assets!AE475-Assets!AD474)</f>
        <v>-0.11209908694577422</v>
      </c>
      <c r="AF87" s="260">
        <f>-$D$11*(Assets!AF475-Assets!AE474)</f>
        <v>-8.9545226155259894E-2</v>
      </c>
      <c r="AG87" s="260">
        <f>-$D$11*(Assets!AG475-Assets!AF474)</f>
        <v>-6.5793610395878596E-2</v>
      </c>
      <c r="AH87" s="260">
        <f>-$D$11*(Assets!AH475-Assets!AG474)</f>
        <v>-4.4566860631659821E-2</v>
      </c>
      <c r="AI87" s="260">
        <f>-$D$11*(Assets!AI475-Assets!AH474)</f>
        <v>-2.4404226554986686E-2</v>
      </c>
      <c r="AJ87" s="260">
        <f>-$D$11*(Assets!AJ475-Assets!AI474)</f>
        <v>-8.1221976483550236E-3</v>
      </c>
      <c r="AK87" s="260">
        <f>-$D$11*(Assets!AK475-Assets!AJ474)</f>
        <v>2.9110443359153804E-3</v>
      </c>
      <c r="AL87" s="260">
        <f>-$D$11*(Assets!AL475-Assets!AK474)</f>
        <v>3.2736034241467762E-3</v>
      </c>
      <c r="AM87" s="260">
        <f>-$D$11*(Assets!AM475-Assets!AL474)</f>
        <v>3.652471064079843E-3</v>
      </c>
      <c r="AN87" s="260">
        <f>-$D$11*(Assets!AN475-Assets!AM474)</f>
        <v>4.0482360838694385E-3</v>
      </c>
      <c r="AO87" s="260">
        <f>-$D$11*(Assets!AO475-Assets!AN474)</f>
        <v>4.461506560233453E-3</v>
      </c>
      <c r="AP87" s="260">
        <f>-$D$11*(Assets!AP475-Assets!AO474)</f>
        <v>4.8929104128633055E-3</v>
      </c>
      <c r="AQ87" s="260">
        <f>-$D$11*(Assets!AQ475-Assets!AP474)</f>
        <v>5.3430960165244739E-3</v>
      </c>
      <c r="AR87" s="260">
        <f>-$D$11*(Assets!AR475-Assets!AQ474)</f>
        <v>5.8127328313606341E-3</v>
      </c>
      <c r="AS87" s="260">
        <f>-$D$11*(Assets!AS475-Assets!AR474)</f>
        <v>6.3025120519283112E-3</v>
      </c>
      <c r="AT87" s="260">
        <f>-$D$11*(Assets!AT475-Assets!AS474)</f>
        <v>6.8131472755047278E-3</v>
      </c>
      <c r="AU87" s="260">
        <f>-$D$11*(Assets!AU475-Assets!AT474)</f>
        <v>7.3453751902275771E-3</v>
      </c>
      <c r="AV87" s="260">
        <f>-$D$11*(Assets!AV475-Assets!AU474)</f>
        <v>7.899956283639353E-3</v>
      </c>
      <c r="AW87" s="260">
        <f>-$D$11*(Assets!AW475-Assets!AV474)</f>
        <v>8.4776755722278281E-3</v>
      </c>
      <c r="AX87" s="260">
        <f>-$D$11*(Assets!AX475-Assets!AW474)</f>
        <v>9.079343352568393E-3</v>
      </c>
      <c r="AY87" s="260">
        <f>-$D$11*(Assets!AY475-Assets!AX474)</f>
        <v>9.4773608374273191E-3</v>
      </c>
      <c r="AZ87" s="260">
        <f>-$D$11*(Assets!AZ475-Assets!AY474)</f>
        <v>9.714294858362971E-3</v>
      </c>
      <c r="BA87" s="260">
        <f>-$D$11*(Assets!BA475-Assets!AZ474)</f>
        <v>9.9571522298220316E-3</v>
      </c>
      <c r="BB87" s="260">
        <f>-$D$11*(Assets!BB475-Assets!BA474)</f>
        <v>1.0206081035567572E-2</v>
      </c>
      <c r="BC87" s="260">
        <f>-$D$11*(Assets!BC475-Assets!BB474)</f>
        <v>1.046123306145681E-2</v>
      </c>
      <c r="BD87" s="260">
        <f>-$D$11*(Assets!BD475-Assets!BC474)</f>
        <v>1.0722763887993203E-2</v>
      </c>
      <c r="BE87" s="260">
        <f>-$D$11*(Assets!BE475-Assets!BD474)</f>
        <v>1.0990832985192968E-2</v>
      </c>
      <c r="BF87" s="260">
        <f>-$D$11*(Assets!BF475-Assets!BE474)</f>
        <v>1.12656038098228E-2</v>
      </c>
      <c r="BG87" s="260">
        <f>-$D$11*(Assets!BG475-Assets!BF474)</f>
        <v>1.1547243905068429E-2</v>
      </c>
      <c r="BH87" s="260">
        <f>-$D$11*(Assets!BH475-Assets!BG474)</f>
        <v>1.1835925002695103E-2</v>
      </c>
      <c r="BI87" s="260">
        <f>-$D$11*(Assets!BI475-Assets!BH474)</f>
        <v>1.2131823127762509E-2</v>
      </c>
      <c r="BJ87" s="54"/>
      <c r="BK87" s="54"/>
      <c r="BL87" s="54"/>
      <c r="BM87" s="54"/>
    </row>
    <row r="88" spans="1:65" s="14" customFormat="1" x14ac:dyDescent="0.2">
      <c r="A88" s="59"/>
      <c r="B88" s="60" t="s">
        <v>175</v>
      </c>
      <c r="C88" s="59"/>
      <c r="D88" s="59"/>
      <c r="E88" s="59"/>
      <c r="F88" s="59"/>
      <c r="G88" s="261">
        <f>G86+G87</f>
        <v>5.9860967491785928</v>
      </c>
      <c r="H88" s="262">
        <f t="shared" ref="H88:O88" si="83">H86+H87</f>
        <v>5.8339255706174491</v>
      </c>
      <c r="I88" s="262">
        <f t="shared" si="83"/>
        <v>5.4968943389588203</v>
      </c>
      <c r="J88" s="262">
        <f t="shared" si="83"/>
        <v>5.177058356194908</v>
      </c>
      <c r="K88" s="262">
        <f t="shared" si="83"/>
        <v>4.9747063830108784</v>
      </c>
      <c r="L88" s="262">
        <f t="shared" si="83"/>
        <v>4.897058586575584</v>
      </c>
      <c r="M88" s="262">
        <f t="shared" si="83"/>
        <v>4.466463414489743</v>
      </c>
      <c r="N88" s="262">
        <f t="shared" si="83"/>
        <v>4.0331908263612748</v>
      </c>
      <c r="O88" s="262">
        <f t="shared" si="83"/>
        <v>3.5884980517299887</v>
      </c>
      <c r="P88" s="262">
        <f>P86+P87</f>
        <v>3.137399764334817</v>
      </c>
      <c r="Q88" s="262">
        <f>Q86+Q87</f>
        <v>2.6691361536549887</v>
      </c>
      <c r="R88" s="262">
        <f>R86+R87</f>
        <v>2.1838873560122325</v>
      </c>
      <c r="S88" s="262">
        <f t="shared" ref="S88:AP88" si="84">S86+S87</f>
        <v>1.672844457245346</v>
      </c>
      <c r="T88" s="262">
        <f t="shared" si="84"/>
        <v>1.1670293464841031</v>
      </c>
      <c r="U88" s="262">
        <f t="shared" si="84"/>
        <v>0.85272177398615789</v>
      </c>
      <c r="V88" s="262">
        <f t="shared" si="84"/>
        <v>0.66040304158205909</v>
      </c>
      <c r="W88" s="262">
        <f t="shared" si="84"/>
        <v>0.60514648690160422</v>
      </c>
      <c r="X88" s="262">
        <f t="shared" si="84"/>
        <v>0.55925381880223157</v>
      </c>
      <c r="Y88" s="262">
        <f t="shared" si="84"/>
        <v>0.51694147252399536</v>
      </c>
      <c r="Z88" s="262">
        <f t="shared" si="84"/>
        <v>0.47339217431309499</v>
      </c>
      <c r="AA88" s="262">
        <f t="shared" si="84"/>
        <v>0.42897479466826932</v>
      </c>
      <c r="AB88" s="262">
        <f t="shared" si="84"/>
        <v>0.38787059703491189</v>
      </c>
      <c r="AC88" s="262">
        <f t="shared" si="84"/>
        <v>0.34457250253074817</v>
      </c>
      <c r="AD88" s="262">
        <f t="shared" si="84"/>
        <v>0.2990388584577881</v>
      </c>
      <c r="AE88" s="262">
        <f t="shared" si="84"/>
        <v>0.25110195475853458</v>
      </c>
      <c r="AF88" s="262">
        <f t="shared" si="84"/>
        <v>0.20058130658778256</v>
      </c>
      <c r="AG88" s="262">
        <f t="shared" si="84"/>
        <v>0.14737768728676881</v>
      </c>
      <c r="AH88" s="262">
        <f t="shared" si="84"/>
        <v>9.9829767814918258E-2</v>
      </c>
      <c r="AI88" s="262">
        <f t="shared" si="84"/>
        <v>5.466546748317043E-2</v>
      </c>
      <c r="AJ88" s="262">
        <f t="shared" si="84"/>
        <v>1.8193722732315187E-2</v>
      </c>
      <c r="AK88" s="262">
        <f t="shared" si="84"/>
        <v>-6.5207393124505283E-3</v>
      </c>
      <c r="AL88" s="262">
        <f t="shared" si="84"/>
        <v>-7.3328716700888259E-3</v>
      </c>
      <c r="AM88" s="262">
        <f t="shared" si="84"/>
        <v>-8.1815351835388267E-3</v>
      </c>
      <c r="AN88" s="262">
        <f t="shared" si="84"/>
        <v>-9.0680488278675718E-3</v>
      </c>
      <c r="AO88" s="262">
        <f t="shared" si="84"/>
        <v>-9.9937746949230397E-3</v>
      </c>
      <c r="AP88" s="262">
        <f t="shared" si="84"/>
        <v>-1.0960119324813812E-2</v>
      </c>
      <c r="AQ88" s="262">
        <f t="shared" ref="AQ88:BI88" si="85">AQ86+AQ87</f>
        <v>-1.1968535077014821E-2</v>
      </c>
      <c r="AR88" s="262">
        <f t="shared" si="85"/>
        <v>-1.3020521542247906E-2</v>
      </c>
      <c r="AS88" s="262">
        <f t="shared" si="85"/>
        <v>-1.4117626996319466E-2</v>
      </c>
      <c r="AT88" s="262">
        <f t="shared" si="85"/>
        <v>-1.5261449897130755E-2</v>
      </c>
      <c r="AU88" s="262">
        <f t="shared" si="85"/>
        <v>-1.645364042610984E-2</v>
      </c>
      <c r="AV88" s="262">
        <f t="shared" si="85"/>
        <v>-1.7695902075352189E-2</v>
      </c>
      <c r="AW88" s="262">
        <f t="shared" si="85"/>
        <v>-1.8989993281790334E-2</v>
      </c>
      <c r="AX88" s="262">
        <f t="shared" si="85"/>
        <v>-2.0337729109753351E-2</v>
      </c>
      <c r="AY88" s="262">
        <f t="shared" si="85"/>
        <v>-2.1229288275837137E-2</v>
      </c>
      <c r="AZ88" s="262">
        <f t="shared" si="85"/>
        <v>-2.1760020482733095E-2</v>
      </c>
      <c r="BA88" s="262">
        <f t="shared" si="85"/>
        <v>-2.2304020994801423E-2</v>
      </c>
      <c r="BB88" s="262">
        <f t="shared" si="85"/>
        <v>-2.2861621519671482E-2</v>
      </c>
      <c r="BC88" s="262">
        <f t="shared" si="85"/>
        <v>-2.3433162057663215E-2</v>
      </c>
      <c r="BD88" s="262">
        <f t="shared" si="85"/>
        <v>-2.4018991109104819E-2</v>
      </c>
      <c r="BE88" s="262">
        <f t="shared" si="85"/>
        <v>-2.461946588683251E-2</v>
      </c>
      <c r="BF88" s="262">
        <f t="shared" si="85"/>
        <v>-2.5234952534003298E-2</v>
      </c>
      <c r="BG88" s="262">
        <f t="shared" si="85"/>
        <v>-2.5865826347353321E-2</v>
      </c>
      <c r="BH88" s="262">
        <f t="shared" si="85"/>
        <v>-2.6512472006037194E-2</v>
      </c>
      <c r="BI88" s="262">
        <f t="shared" si="85"/>
        <v>-2.7175283806188111E-2</v>
      </c>
      <c r="BJ88" s="59"/>
      <c r="BK88" s="59"/>
      <c r="BL88" s="59"/>
      <c r="BM88" s="59"/>
    </row>
    <row r="89" spans="1:65" s="16" customFormat="1" x14ac:dyDescent="0.2">
      <c r="A89" s="98"/>
      <c r="B89" s="50" t="s">
        <v>60</v>
      </c>
      <c r="C89" s="98"/>
      <c r="D89" s="98"/>
      <c r="E89" s="98"/>
      <c r="F89" s="98"/>
      <c r="G89" s="263">
        <f t="shared" ref="G89:P89" si="86">G86/G92</f>
        <v>8.099999999999985E-2</v>
      </c>
      <c r="H89" s="264">
        <f t="shared" si="86"/>
        <v>8.0999999999999947E-2</v>
      </c>
      <c r="I89" s="264">
        <f t="shared" si="86"/>
        <v>8.1000000000000086E-2</v>
      </c>
      <c r="J89" s="264">
        <f t="shared" si="86"/>
        <v>8.1000000000000072E-2</v>
      </c>
      <c r="K89" s="264">
        <f t="shared" si="86"/>
        <v>8.1000000000000003E-2</v>
      </c>
      <c r="L89" s="264">
        <f t="shared" si="86"/>
        <v>8.0999999999999989E-2</v>
      </c>
      <c r="M89" s="264">
        <f t="shared" si="86"/>
        <v>8.0999999999999947E-2</v>
      </c>
      <c r="N89" s="264">
        <f t="shared" si="86"/>
        <v>8.1000000000000044E-2</v>
      </c>
      <c r="O89" s="264">
        <f t="shared" si="86"/>
        <v>8.1000000000000016E-2</v>
      </c>
      <c r="P89" s="264">
        <f t="shared" si="86"/>
        <v>8.0999999999999961E-2</v>
      </c>
      <c r="Q89" s="264">
        <f>Q86/Q92</f>
        <v>8.1000000000000003E-2</v>
      </c>
      <c r="R89" s="264">
        <f>R86/R92</f>
        <v>8.1000000000000003E-2</v>
      </c>
      <c r="S89" s="264">
        <f t="shared" ref="S89:AQ89" si="87">S86/S92</f>
        <v>8.1000000000000044E-2</v>
      </c>
      <c r="T89" s="264">
        <f t="shared" si="87"/>
        <v>8.1000000000000127E-2</v>
      </c>
      <c r="U89" s="264">
        <f t="shared" si="87"/>
        <v>8.1000000000000044E-2</v>
      </c>
      <c r="V89" s="264">
        <f t="shared" si="87"/>
        <v>8.100000000000003E-2</v>
      </c>
      <c r="W89" s="264">
        <f t="shared" si="87"/>
        <v>8.1000000000000003E-2</v>
      </c>
      <c r="X89" s="264">
        <f t="shared" si="87"/>
        <v>8.1000000000000016E-2</v>
      </c>
      <c r="Y89" s="264">
        <f t="shared" si="87"/>
        <v>8.0999999999999947E-2</v>
      </c>
      <c r="Z89" s="264">
        <f t="shared" si="87"/>
        <v>8.1000000000000003E-2</v>
      </c>
      <c r="AA89" s="264">
        <f t="shared" si="87"/>
        <v>8.0999999999999989E-2</v>
      </c>
      <c r="AB89" s="264">
        <f t="shared" si="87"/>
        <v>8.0999999999999989E-2</v>
      </c>
      <c r="AC89" s="264">
        <f t="shared" si="87"/>
        <v>8.0999999999999947E-2</v>
      </c>
      <c r="AD89" s="264">
        <f t="shared" si="87"/>
        <v>8.0999999999999989E-2</v>
      </c>
      <c r="AE89" s="264">
        <f t="shared" si="87"/>
        <v>8.0999999999999892E-2</v>
      </c>
      <c r="AF89" s="264">
        <f t="shared" si="87"/>
        <v>8.0999999999999975E-2</v>
      </c>
      <c r="AG89" s="264">
        <f t="shared" si="87"/>
        <v>8.0999999999999989E-2</v>
      </c>
      <c r="AH89" s="264">
        <f t="shared" si="87"/>
        <v>8.0999999999999905E-2</v>
      </c>
      <c r="AI89" s="264">
        <f t="shared" si="87"/>
        <v>8.0999999999999794E-2</v>
      </c>
      <c r="AJ89" s="264">
        <f t="shared" si="87"/>
        <v>8.0999999999999808E-2</v>
      </c>
      <c r="AK89" s="264">
        <f t="shared" si="87"/>
        <v>8.0999999999999975E-2</v>
      </c>
      <c r="AL89" s="264">
        <f t="shared" si="87"/>
        <v>8.0999999999999989E-2</v>
      </c>
      <c r="AM89" s="264">
        <f t="shared" si="87"/>
        <v>8.0999999999999961E-2</v>
      </c>
      <c r="AN89" s="264">
        <f t="shared" si="87"/>
        <v>8.1000000000000016E-2</v>
      </c>
      <c r="AO89" s="264">
        <f t="shared" si="87"/>
        <v>8.1000000000000003E-2</v>
      </c>
      <c r="AP89" s="264">
        <f t="shared" si="87"/>
        <v>8.1000000000000003E-2</v>
      </c>
      <c r="AQ89" s="264">
        <f t="shared" si="87"/>
        <v>8.0999999999999989E-2</v>
      </c>
      <c r="AR89" s="264">
        <f t="shared" ref="AR89:BI89" si="88">AR86/AR92</f>
        <v>8.0999999999999989E-2</v>
      </c>
      <c r="AS89" s="264">
        <f t="shared" si="88"/>
        <v>8.0999999999999975E-2</v>
      </c>
      <c r="AT89" s="264">
        <f t="shared" si="88"/>
        <v>8.0999999999999989E-2</v>
      </c>
      <c r="AU89" s="264">
        <f t="shared" si="88"/>
        <v>8.1000000000000016E-2</v>
      </c>
      <c r="AV89" s="264">
        <f t="shared" si="88"/>
        <v>8.1000000000000016E-2</v>
      </c>
      <c r="AW89" s="264">
        <f t="shared" si="88"/>
        <v>8.0999999999999989E-2</v>
      </c>
      <c r="AX89" s="264">
        <f t="shared" si="88"/>
        <v>8.0999999999999989E-2</v>
      </c>
      <c r="AY89" s="264">
        <f t="shared" si="88"/>
        <v>8.1000000000000003E-2</v>
      </c>
      <c r="AZ89" s="264">
        <f t="shared" si="88"/>
        <v>8.0999999999999989E-2</v>
      </c>
      <c r="BA89" s="264">
        <f t="shared" si="88"/>
        <v>8.0999999999999961E-2</v>
      </c>
      <c r="BB89" s="264">
        <f t="shared" si="88"/>
        <v>8.0999999999999989E-2</v>
      </c>
      <c r="BC89" s="264">
        <f t="shared" si="88"/>
        <v>8.1000000000000003E-2</v>
      </c>
      <c r="BD89" s="264">
        <f t="shared" si="88"/>
        <v>8.0999999999999975E-2</v>
      </c>
      <c r="BE89" s="264">
        <f t="shared" si="88"/>
        <v>8.0999999999999989E-2</v>
      </c>
      <c r="BF89" s="264">
        <f t="shared" si="88"/>
        <v>8.0999999999999975E-2</v>
      </c>
      <c r="BG89" s="264">
        <f t="shared" si="88"/>
        <v>8.0999999999999989E-2</v>
      </c>
      <c r="BH89" s="264">
        <f t="shared" si="88"/>
        <v>8.1000000000000003E-2</v>
      </c>
      <c r="BI89" s="264">
        <f t="shared" si="88"/>
        <v>8.1000000000000044E-2</v>
      </c>
      <c r="BJ89" s="98"/>
      <c r="BK89" s="98"/>
      <c r="BL89" s="98"/>
      <c r="BM89" s="98"/>
    </row>
    <row r="90" spans="1:65" s="16" customFormat="1" x14ac:dyDescent="0.2">
      <c r="A90" s="98"/>
      <c r="B90" s="50" t="s">
        <v>61</v>
      </c>
      <c r="C90" s="98"/>
      <c r="D90" s="98"/>
      <c r="E90" s="98"/>
      <c r="F90" s="98"/>
      <c r="G90" s="263">
        <f>G88/G92/(1+G$7)</f>
        <v>5.463414634146347E-2</v>
      </c>
      <c r="H90" s="264">
        <f t="shared" ref="H90:P90" si="89">H88/H92/(1+H$7)</f>
        <v>5.4634146341463345E-2</v>
      </c>
      <c r="I90" s="264">
        <f t="shared" si="89"/>
        <v>5.4634146341463539E-2</v>
      </c>
      <c r="J90" s="264">
        <f t="shared" si="89"/>
        <v>5.4634146341463581E-2</v>
      </c>
      <c r="K90" s="264">
        <f t="shared" si="89"/>
        <v>5.4634146341463484E-2</v>
      </c>
      <c r="L90" s="264">
        <f t="shared" si="89"/>
        <v>5.4634146341463456E-2</v>
      </c>
      <c r="M90" s="264">
        <f t="shared" si="89"/>
        <v>5.463414634146347E-2</v>
      </c>
      <c r="N90" s="264">
        <f t="shared" si="89"/>
        <v>5.463414634146347E-2</v>
      </c>
      <c r="O90" s="264">
        <f t="shared" si="89"/>
        <v>5.4634146341463546E-2</v>
      </c>
      <c r="P90" s="264">
        <f t="shared" si="89"/>
        <v>5.4634146341463415E-2</v>
      </c>
      <c r="Q90" s="264">
        <f>Q88/Q92/(1+Q$7)</f>
        <v>5.4634146341463387E-2</v>
      </c>
      <c r="R90" s="264">
        <f>R88/R92/(1+R$7)</f>
        <v>5.4634146341463581E-2</v>
      </c>
      <c r="S90" s="264">
        <f t="shared" ref="S90:AQ90" si="90">S88/S92/(1+S$7)</f>
        <v>5.4634146341463366E-2</v>
      </c>
      <c r="T90" s="264">
        <f t="shared" si="90"/>
        <v>5.4634146341463671E-2</v>
      </c>
      <c r="U90" s="264">
        <f t="shared" si="90"/>
        <v>5.4634146341463644E-2</v>
      </c>
      <c r="V90" s="264">
        <f t="shared" si="90"/>
        <v>5.4634146341463442E-2</v>
      </c>
      <c r="W90" s="264">
        <f t="shared" si="90"/>
        <v>5.4634146341463477E-2</v>
      </c>
      <c r="X90" s="264">
        <f t="shared" si="90"/>
        <v>5.463414634146347E-2</v>
      </c>
      <c r="Y90" s="264">
        <f t="shared" si="90"/>
        <v>5.4634146341463463E-2</v>
      </c>
      <c r="Z90" s="264">
        <f t="shared" si="90"/>
        <v>5.4634146341463422E-2</v>
      </c>
      <c r="AA90" s="264">
        <f t="shared" si="90"/>
        <v>5.4634146341463456E-2</v>
      </c>
      <c r="AB90" s="264">
        <f t="shared" si="90"/>
        <v>5.4634146341463519E-2</v>
      </c>
      <c r="AC90" s="264">
        <f t="shared" si="90"/>
        <v>5.4634146341463484E-2</v>
      </c>
      <c r="AD90" s="264">
        <f t="shared" si="90"/>
        <v>5.4634146341463408E-2</v>
      </c>
      <c r="AE90" s="264">
        <f t="shared" si="90"/>
        <v>5.4634146341463373E-2</v>
      </c>
      <c r="AF90" s="264">
        <f t="shared" si="90"/>
        <v>5.4634146341463435E-2</v>
      </c>
      <c r="AG90" s="264">
        <f t="shared" si="90"/>
        <v>5.4634146341463498E-2</v>
      </c>
      <c r="AH90" s="264">
        <f t="shared" si="90"/>
        <v>5.4634146341463401E-2</v>
      </c>
      <c r="AI90" s="264">
        <f t="shared" si="90"/>
        <v>5.4634146341463359E-2</v>
      </c>
      <c r="AJ90" s="264">
        <f t="shared" si="90"/>
        <v>5.4634146341463227E-2</v>
      </c>
      <c r="AK90" s="264">
        <f t="shared" si="90"/>
        <v>5.4634146341463595E-2</v>
      </c>
      <c r="AL90" s="264">
        <f t="shared" si="90"/>
        <v>5.4634146341463519E-2</v>
      </c>
      <c r="AM90" s="264">
        <f t="shared" si="90"/>
        <v>5.4634146341463345E-2</v>
      </c>
      <c r="AN90" s="264">
        <f t="shared" si="90"/>
        <v>5.4634146341463484E-2</v>
      </c>
      <c r="AO90" s="264">
        <f t="shared" si="90"/>
        <v>5.4634146341463588E-2</v>
      </c>
      <c r="AP90" s="264">
        <f t="shared" si="90"/>
        <v>5.4634146341463435E-2</v>
      </c>
      <c r="AQ90" s="264">
        <f t="shared" si="90"/>
        <v>5.4634146341463408E-2</v>
      </c>
      <c r="AR90" s="264">
        <f t="shared" ref="AR90:BI90" si="91">AR88/AR92/(1+AR$7)</f>
        <v>5.4634146341463526E-2</v>
      </c>
      <c r="AS90" s="264">
        <f t="shared" si="91"/>
        <v>5.4634146341463456E-2</v>
      </c>
      <c r="AT90" s="264">
        <f t="shared" si="91"/>
        <v>5.4634146341463588E-2</v>
      </c>
      <c r="AU90" s="264">
        <f t="shared" si="91"/>
        <v>5.4634146341463498E-2</v>
      </c>
      <c r="AV90" s="264">
        <f t="shared" si="91"/>
        <v>5.4634146341463463E-2</v>
      </c>
      <c r="AW90" s="264">
        <f t="shared" si="91"/>
        <v>5.4634146341463415E-2</v>
      </c>
      <c r="AX90" s="264">
        <f t="shared" si="91"/>
        <v>5.4634146341463526E-2</v>
      </c>
      <c r="AY90" s="264">
        <f t="shared" si="91"/>
        <v>5.4634146341463373E-2</v>
      </c>
      <c r="AZ90" s="264">
        <f t="shared" si="91"/>
        <v>5.4634146341463442E-2</v>
      </c>
      <c r="BA90" s="264">
        <f t="shared" si="91"/>
        <v>5.4634146341463449E-2</v>
      </c>
      <c r="BB90" s="264">
        <f t="shared" si="91"/>
        <v>5.4634146341463505E-2</v>
      </c>
      <c r="BC90" s="264">
        <f t="shared" si="91"/>
        <v>5.4634146341463387E-2</v>
      </c>
      <c r="BD90" s="264">
        <f t="shared" si="91"/>
        <v>5.4634146341463435E-2</v>
      </c>
      <c r="BE90" s="264">
        <f t="shared" si="91"/>
        <v>5.4634146341463595E-2</v>
      </c>
      <c r="BF90" s="264">
        <f t="shared" si="91"/>
        <v>5.4634146341463553E-2</v>
      </c>
      <c r="BG90" s="264">
        <f t="shared" si="91"/>
        <v>5.4634146341463435E-2</v>
      </c>
      <c r="BH90" s="264">
        <f t="shared" si="91"/>
        <v>5.4634146341463519E-2</v>
      </c>
      <c r="BI90" s="264">
        <f t="shared" si="91"/>
        <v>5.4634146341463505E-2</v>
      </c>
      <c r="BJ90" s="98"/>
      <c r="BK90" s="98"/>
      <c r="BL90" s="98"/>
      <c r="BM90" s="98"/>
    </row>
    <row r="91" spans="1:65" x14ac:dyDescent="0.2">
      <c r="A91" s="54"/>
      <c r="B91" s="54"/>
      <c r="C91" s="54"/>
      <c r="D91" s="54"/>
      <c r="E91" s="54"/>
      <c r="F91" s="54"/>
      <c r="G91" s="265"/>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54"/>
      <c r="BK91" s="54"/>
      <c r="BL91" s="54"/>
      <c r="BM91" s="54"/>
    </row>
    <row r="92" spans="1:65" x14ac:dyDescent="0.2">
      <c r="A92" s="54"/>
      <c r="B92" s="54" t="s">
        <v>117</v>
      </c>
      <c r="C92" s="54"/>
      <c r="D92" s="54"/>
      <c r="E92" s="54"/>
      <c r="F92" s="54"/>
      <c r="G92" s="267">
        <f>G11</f>
        <v>106.89458480676049</v>
      </c>
      <c r="H92" s="268">
        <f t="shared" ref="H92:P92" si="92">H11</f>
        <v>104.17724233245458</v>
      </c>
      <c r="I92" s="268">
        <f t="shared" si="92"/>
        <v>98.158827481407286</v>
      </c>
      <c r="J92" s="268">
        <f t="shared" si="92"/>
        <v>92.447470646337365</v>
      </c>
      <c r="K92" s="268">
        <f t="shared" si="92"/>
        <v>88.834042553765585</v>
      </c>
      <c r="L92" s="268">
        <f t="shared" si="92"/>
        <v>87.447474760278226</v>
      </c>
      <c r="M92" s="268">
        <f t="shared" si="92"/>
        <v>79.758275258745343</v>
      </c>
      <c r="N92" s="268">
        <f t="shared" si="92"/>
        <v>72.021264756451274</v>
      </c>
      <c r="O92" s="268">
        <f t="shared" si="92"/>
        <v>64.080322352321076</v>
      </c>
      <c r="P92" s="268">
        <f t="shared" si="92"/>
        <v>56.024995791693165</v>
      </c>
      <c r="Q92" s="268">
        <f>Q11</f>
        <v>47.66314560098197</v>
      </c>
      <c r="R92" s="268">
        <f>R11</f>
        <v>38.99798850021832</v>
      </c>
      <c r="S92" s="268">
        <f t="shared" ref="S92:AQ92" si="93">S11</f>
        <v>29.87222245080978</v>
      </c>
      <c r="T92" s="268">
        <f t="shared" si="93"/>
        <v>20.839809758644602</v>
      </c>
      <c r="U92" s="268">
        <f t="shared" si="93"/>
        <v>15.227174535467043</v>
      </c>
      <c r="V92" s="268">
        <f t="shared" si="93"/>
        <v>11.792911456822479</v>
      </c>
      <c r="W92" s="268">
        <f t="shared" si="93"/>
        <v>10.806187266100064</v>
      </c>
      <c r="X92" s="268">
        <f t="shared" si="93"/>
        <v>9.9866753357541267</v>
      </c>
      <c r="Y92" s="268">
        <f t="shared" si="93"/>
        <v>9.2310977236427671</v>
      </c>
      <c r="Z92" s="268">
        <f t="shared" si="93"/>
        <v>8.4534316841624104</v>
      </c>
      <c r="AA92" s="268">
        <f t="shared" si="93"/>
        <v>7.6602641905048046</v>
      </c>
      <c r="AB92" s="268">
        <f t="shared" si="93"/>
        <v>6.9262606613376994</v>
      </c>
      <c r="AC92" s="268">
        <f t="shared" si="93"/>
        <v>6.1530804023347816</v>
      </c>
      <c r="AD92" s="268">
        <f t="shared" si="93"/>
        <v>5.3399796153176462</v>
      </c>
      <c r="AE92" s="268">
        <f t="shared" si="93"/>
        <v>4.4839634778309785</v>
      </c>
      <c r="AF92" s="268">
        <f t="shared" si="93"/>
        <v>3.581809046210402</v>
      </c>
      <c r="AG92" s="268">
        <f t="shared" si="93"/>
        <v>2.6317444158351537</v>
      </c>
      <c r="AH92" s="268">
        <f t="shared" si="93"/>
        <v>1.7826744252663982</v>
      </c>
      <c r="AI92" s="268">
        <f t="shared" si="93"/>
        <v>0.97616906219947297</v>
      </c>
      <c r="AJ92" s="268">
        <f t="shared" si="93"/>
        <v>0.32488790593420092</v>
      </c>
      <c r="AK92" s="268">
        <f t="shared" si="93"/>
        <v>-0.1164417734366162</v>
      </c>
      <c r="AL92" s="268">
        <f t="shared" si="93"/>
        <v>-0.13094413696587165</v>
      </c>
      <c r="AM92" s="268">
        <f t="shared" si="93"/>
        <v>-0.14609884256319353</v>
      </c>
      <c r="AN92" s="268">
        <f t="shared" si="93"/>
        <v>-0.16192944335477788</v>
      </c>
      <c r="AO92" s="268">
        <f t="shared" si="93"/>
        <v>-0.17846026240933943</v>
      </c>
      <c r="AP92" s="268">
        <f t="shared" si="93"/>
        <v>-0.19571641651453231</v>
      </c>
      <c r="AQ92" s="268">
        <f t="shared" si="93"/>
        <v>-0.21372384066097899</v>
      </c>
      <c r="AR92" s="268">
        <f t="shared" ref="AR92:BI92" si="94">AR11</f>
        <v>-0.23250931325442645</v>
      </c>
      <c r="AS92" s="268">
        <f t="shared" si="94"/>
        <v>-0.25210048207713315</v>
      </c>
      <c r="AT92" s="268">
        <f t="shared" si="94"/>
        <v>-0.2725258910201912</v>
      </c>
      <c r="AU92" s="268">
        <f t="shared" si="94"/>
        <v>-0.2938150076091039</v>
      </c>
      <c r="AV92" s="268">
        <f t="shared" si="94"/>
        <v>-0.31599825134557458</v>
      </c>
      <c r="AW92" s="268">
        <f t="shared" si="94"/>
        <v>-0.33910702288911315</v>
      </c>
      <c r="AX92" s="268">
        <f t="shared" si="94"/>
        <v>-0.36317373410273768</v>
      </c>
      <c r="AY92" s="268">
        <f t="shared" si="94"/>
        <v>-0.37909443349709204</v>
      </c>
      <c r="AZ92" s="268">
        <f t="shared" si="94"/>
        <v>-0.38857179433451938</v>
      </c>
      <c r="BA92" s="268">
        <f t="shared" si="94"/>
        <v>-0.39828608919288233</v>
      </c>
      <c r="BB92" s="268">
        <f t="shared" si="94"/>
        <v>-0.40824324142270441</v>
      </c>
      <c r="BC92" s="268">
        <f t="shared" si="94"/>
        <v>-0.41844932245827193</v>
      </c>
      <c r="BD92" s="268">
        <f t="shared" si="94"/>
        <v>-0.42891055551972879</v>
      </c>
      <c r="BE92" s="268">
        <f t="shared" si="94"/>
        <v>-0.43963331940772199</v>
      </c>
      <c r="BF92" s="268">
        <f t="shared" si="94"/>
        <v>-0.45062415239291492</v>
      </c>
      <c r="BG92" s="268">
        <f t="shared" si="94"/>
        <v>-0.46188975620273776</v>
      </c>
      <c r="BH92" s="268">
        <f t="shared" si="94"/>
        <v>-0.47343700010780615</v>
      </c>
      <c r="BI92" s="268">
        <f t="shared" si="94"/>
        <v>-0.48527292511050124</v>
      </c>
      <c r="BJ92" s="54"/>
      <c r="BK92" s="54"/>
      <c r="BL92" s="54"/>
      <c r="BM92" s="54"/>
    </row>
    <row r="93" spans="1:65" x14ac:dyDescent="0.2">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row>
    <row r="94" spans="1:65" s="11" customFormat="1" x14ac:dyDescent="0.2">
      <c r="A94" s="209"/>
      <c r="B94" s="209" t="s">
        <v>160</v>
      </c>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c r="BI94" s="212"/>
      <c r="BJ94" s="67"/>
      <c r="BK94" s="67"/>
      <c r="BL94" s="67"/>
      <c r="BM94" s="67"/>
    </row>
    <row r="95" spans="1:65" x14ac:dyDescent="0.2">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row>
    <row r="96" spans="1:65" x14ac:dyDescent="0.2">
      <c r="A96" s="54"/>
      <c r="B96" s="54" t="s">
        <v>42</v>
      </c>
      <c r="C96" s="54"/>
      <c r="D96" s="54"/>
      <c r="E96" s="54"/>
      <c r="F96" s="271">
        <f>F27</f>
        <v>0</v>
      </c>
      <c r="G96" s="272">
        <f t="shared" ref="G96:P96" si="95">G27</f>
        <v>64.260610632592446</v>
      </c>
      <c r="H96" s="272">
        <f t="shared" si="95"/>
        <v>68.422367646203938</v>
      </c>
      <c r="I96" s="272">
        <f t="shared" si="95"/>
        <v>71.960467347923213</v>
      </c>
      <c r="J96" s="272">
        <f t="shared" si="95"/>
        <v>66.527398538016854</v>
      </c>
      <c r="K96" s="272">
        <f t="shared" si="95"/>
        <v>63.429067180636793</v>
      </c>
      <c r="L96" s="272">
        <f t="shared" si="95"/>
        <v>36.297417749172837</v>
      </c>
      <c r="M96" s="272">
        <f t="shared" si="95"/>
        <v>35.002180481319002</v>
      </c>
      <c r="N96" s="272">
        <f t="shared" si="95"/>
        <v>34.305166362427933</v>
      </c>
      <c r="O96" s="272">
        <f t="shared" si="95"/>
        <v>33.188082468728282</v>
      </c>
      <c r="P96" s="272">
        <f t="shared" si="95"/>
        <v>32.662978550828761</v>
      </c>
      <c r="Q96" s="272"/>
      <c r="R96" s="272"/>
      <c r="S96" s="272"/>
      <c r="T96" s="272"/>
      <c r="U96" s="272"/>
      <c r="V96" s="273"/>
      <c r="W96" s="274"/>
      <c r="X96" s="274"/>
      <c r="Y96" s="274"/>
      <c r="Z96" s="274"/>
      <c r="AA96" s="274"/>
      <c r="AB96" s="274"/>
      <c r="AC96" s="274"/>
      <c r="AD96" s="274"/>
      <c r="AE96" s="274"/>
      <c r="AF96" s="274"/>
      <c r="AG96" s="274"/>
      <c r="AH96" s="274"/>
      <c r="AI96" s="274"/>
      <c r="AJ96" s="274"/>
      <c r="AK96" s="274"/>
      <c r="AL96" s="274"/>
      <c r="AM96" s="274"/>
      <c r="AN96" s="274"/>
      <c r="AO96" s="274"/>
      <c r="AP96" s="274"/>
      <c r="AQ96" s="274"/>
      <c r="AR96" s="274"/>
      <c r="AS96" s="274"/>
      <c r="AT96" s="274"/>
      <c r="AU96" s="274"/>
      <c r="AV96" s="274"/>
      <c r="AW96" s="274"/>
      <c r="AX96" s="274"/>
      <c r="AY96" s="274"/>
      <c r="AZ96" s="274"/>
      <c r="BA96" s="274"/>
      <c r="BB96" s="274"/>
      <c r="BC96" s="274"/>
      <c r="BD96" s="274"/>
      <c r="BE96" s="274"/>
      <c r="BF96" s="274"/>
      <c r="BG96" s="274"/>
      <c r="BH96" s="274"/>
      <c r="BI96" s="274"/>
      <c r="BJ96" s="54"/>
      <c r="BK96" s="54"/>
      <c r="BL96" s="54"/>
      <c r="BM96" s="54"/>
    </row>
    <row r="97" spans="1:65" x14ac:dyDescent="0.2">
      <c r="A97" s="54"/>
      <c r="B97" s="54" t="s">
        <v>177</v>
      </c>
      <c r="C97" s="54"/>
      <c r="D97" s="54"/>
      <c r="E97" s="54"/>
      <c r="F97" s="275">
        <f>-F22</f>
        <v>0</v>
      </c>
      <c r="G97" s="252">
        <f t="shared" ref="G97:P97" si="96">-G22</f>
        <v>-23.450030385049214</v>
      </c>
      <c r="H97" s="252">
        <f t="shared" si="96"/>
        <v>-24.269755397682008</v>
      </c>
      <c r="I97" s="252">
        <f t="shared" si="96"/>
        <v>-25.140201435327285</v>
      </c>
      <c r="J97" s="252">
        <f t="shared" si="96"/>
        <v>-26.05787706985782</v>
      </c>
      <c r="K97" s="252">
        <f t="shared" si="96"/>
        <v>-27.002761981730877</v>
      </c>
      <c r="L97" s="252">
        <f t="shared" si="96"/>
        <v>0</v>
      </c>
      <c r="M97" s="252">
        <f t="shared" si="96"/>
        <v>0</v>
      </c>
      <c r="N97" s="252">
        <f t="shared" si="96"/>
        <v>0</v>
      </c>
      <c r="O97" s="252">
        <f t="shared" si="96"/>
        <v>0</v>
      </c>
      <c r="P97" s="252">
        <f t="shared" si="96"/>
        <v>0</v>
      </c>
      <c r="Q97" s="252"/>
      <c r="R97" s="252"/>
      <c r="S97" s="252"/>
      <c r="T97" s="252"/>
      <c r="U97" s="252"/>
      <c r="V97" s="276"/>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54"/>
      <c r="BK97" s="54"/>
      <c r="BL97" s="54"/>
      <c r="BM97" s="54"/>
    </row>
    <row r="98" spans="1:65" x14ac:dyDescent="0.2">
      <c r="A98" s="54"/>
      <c r="B98" s="54" t="s">
        <v>178</v>
      </c>
      <c r="C98" s="54"/>
      <c r="D98" s="54"/>
      <c r="E98" s="54"/>
      <c r="F98" s="275"/>
      <c r="G98" s="252">
        <f>-G35</f>
        <v>-10.43825620638016</v>
      </c>
      <c r="H98" s="252">
        <f t="shared" ref="H98:P98" si="97">-H35</f>
        <v>-10.172907713764188</v>
      </c>
      <c r="I98" s="252">
        <f t="shared" si="97"/>
        <v>-9.5852095035594189</v>
      </c>
      <c r="J98" s="252">
        <f t="shared" si="97"/>
        <v>-9.0274955086148427</v>
      </c>
      <c r="K98" s="252">
        <f t="shared" si="97"/>
        <v>-8.6746442553752079</v>
      </c>
      <c r="L98" s="252">
        <f t="shared" si="97"/>
        <v>-8.5392459103411671</v>
      </c>
      <c r="M98" s="252">
        <f t="shared" si="97"/>
        <v>-7.7883955790164805</v>
      </c>
      <c r="N98" s="252">
        <f t="shared" si="97"/>
        <v>-7.0328765034674658</v>
      </c>
      <c r="O98" s="252">
        <f t="shared" si="97"/>
        <v>-6.2574434777041512</v>
      </c>
      <c r="P98" s="252">
        <f t="shared" si="97"/>
        <v>-5.4708408390588366</v>
      </c>
      <c r="Q98" s="252"/>
      <c r="R98" s="252"/>
      <c r="S98" s="252"/>
      <c r="T98" s="252"/>
      <c r="U98" s="252"/>
      <c r="V98" s="276"/>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54"/>
      <c r="BK98" s="54"/>
      <c r="BL98" s="54"/>
      <c r="BM98" s="54"/>
    </row>
    <row r="99" spans="1:65" x14ac:dyDescent="0.2">
      <c r="A99" s="54"/>
      <c r="B99" s="54" t="s">
        <v>179</v>
      </c>
      <c r="C99" s="54"/>
      <c r="D99" s="54"/>
      <c r="E99" s="54"/>
      <c r="F99" s="275">
        <f>-F42</f>
        <v>0</v>
      </c>
      <c r="G99" s="252">
        <f t="shared" ref="G99:P99" si="98">-G42</f>
        <v>-1.9342541794560892</v>
      </c>
      <c r="H99" s="252">
        <f t="shared" si="98"/>
        <v>-4.3518920326882098</v>
      </c>
      <c r="I99" s="252">
        <f t="shared" si="98"/>
        <v>-7.0556317523093792</v>
      </c>
      <c r="J99" s="252">
        <f t="shared" si="98"/>
        <v>-6.47377771381485</v>
      </c>
      <c r="K99" s="252">
        <f t="shared" si="98"/>
        <v>-3.9138802282010294</v>
      </c>
      <c r="L99" s="252">
        <f t="shared" si="98"/>
        <v>-1.935903505889248</v>
      </c>
      <c r="M99" s="252">
        <f t="shared" si="98"/>
        <v>-1.8811178008120542</v>
      </c>
      <c r="N99" s="252">
        <f t="shared" si="98"/>
        <v>-2.1149485378165362</v>
      </c>
      <c r="O99" s="252">
        <f t="shared" si="98"/>
        <v>-2.1357553052218674</v>
      </c>
      <c r="P99" s="252">
        <f t="shared" si="98"/>
        <v>-2.3326501011530572</v>
      </c>
      <c r="Q99" s="252"/>
      <c r="R99" s="252"/>
      <c r="S99" s="252"/>
      <c r="T99" s="252"/>
      <c r="U99" s="252"/>
      <c r="V99" s="276"/>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54"/>
      <c r="BK99" s="54"/>
      <c r="BL99" s="54"/>
      <c r="BM99" s="54"/>
    </row>
    <row r="100" spans="1:65" x14ac:dyDescent="0.2">
      <c r="A100" s="54"/>
      <c r="B100" s="54" t="s">
        <v>180</v>
      </c>
      <c r="C100" s="54"/>
      <c r="D100" s="54"/>
      <c r="E100" s="54"/>
      <c r="F100" s="275">
        <f>+F43</f>
        <v>0</v>
      </c>
      <c r="G100" s="252">
        <f t="shared" ref="G100:P100" si="99">+G43</f>
        <v>0.48356354486402231</v>
      </c>
      <c r="H100" s="252">
        <f t="shared" si="99"/>
        <v>1.0879730081720524</v>
      </c>
      <c r="I100" s="252">
        <f t="shared" si="99"/>
        <v>1.7639079380773448</v>
      </c>
      <c r="J100" s="252">
        <f t="shared" si="99"/>
        <v>1.6184444284537125</v>
      </c>
      <c r="K100" s="252">
        <f t="shared" si="99"/>
        <v>0.97847005705025736</v>
      </c>
      <c r="L100" s="252">
        <f t="shared" si="99"/>
        <v>0.48397587647231199</v>
      </c>
      <c r="M100" s="252">
        <f t="shared" si="99"/>
        <v>0.47027945020301354</v>
      </c>
      <c r="N100" s="252">
        <f t="shared" si="99"/>
        <v>0.52873713445413406</v>
      </c>
      <c r="O100" s="252">
        <f t="shared" si="99"/>
        <v>0.53393882630546685</v>
      </c>
      <c r="P100" s="252">
        <f t="shared" si="99"/>
        <v>0.58316252528826429</v>
      </c>
      <c r="Q100" s="252"/>
      <c r="R100" s="252"/>
      <c r="S100" s="252"/>
      <c r="T100" s="252"/>
      <c r="U100" s="252"/>
      <c r="V100" s="276"/>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54"/>
      <c r="BK100" s="54"/>
      <c r="BL100" s="54"/>
      <c r="BM100" s="54"/>
    </row>
    <row r="101" spans="1:65" x14ac:dyDescent="0.2">
      <c r="A101" s="54"/>
      <c r="B101" s="54" t="s">
        <v>181</v>
      </c>
      <c r="C101" s="54"/>
      <c r="D101" s="54"/>
      <c r="E101" s="54"/>
      <c r="F101" s="275">
        <f t="shared" ref="F101:P101" si="100">-F55</f>
        <v>-267.23646201690121</v>
      </c>
      <c r="G101" s="252">
        <f t="shared" si="100"/>
        <v>-13.469815851458661</v>
      </c>
      <c r="H101" s="252">
        <f t="shared" si="100"/>
        <v>-7.2313917536945151</v>
      </c>
      <c r="I101" s="252">
        <f t="shared" si="100"/>
        <v>-9.7140754811357191</v>
      </c>
      <c r="J101" s="252">
        <f t="shared" si="100"/>
        <v>-10.064877320400251</v>
      </c>
      <c r="K101" s="252">
        <f t="shared" si="100"/>
        <v>-14.154273841806543</v>
      </c>
      <c r="L101" s="252">
        <f t="shared" si="100"/>
        <v>0</v>
      </c>
      <c r="M101" s="252">
        <f t="shared" si="100"/>
        <v>0</v>
      </c>
      <c r="N101" s="252">
        <f t="shared" si="100"/>
        <v>0</v>
      </c>
      <c r="O101" s="252">
        <f t="shared" si="100"/>
        <v>0</v>
      </c>
      <c r="P101" s="252">
        <f t="shared" si="100"/>
        <v>0</v>
      </c>
      <c r="Q101" s="252"/>
      <c r="R101" s="252"/>
      <c r="S101" s="252"/>
      <c r="T101" s="252"/>
      <c r="U101" s="252"/>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54"/>
      <c r="BK101" s="54"/>
      <c r="BL101" s="54"/>
      <c r="BM101" s="54"/>
    </row>
    <row r="102" spans="1:65" x14ac:dyDescent="0.2">
      <c r="A102" s="54"/>
      <c r="B102" s="54" t="s">
        <v>182</v>
      </c>
      <c r="C102" s="54"/>
      <c r="D102" s="54"/>
      <c r="E102" s="54"/>
      <c r="F102" s="275">
        <f>-F57</f>
        <v>160.34187721014072</v>
      </c>
      <c r="G102" s="252">
        <f t="shared" ref="G102:P102" si="101">-G57</f>
        <v>-4.0760137114588701</v>
      </c>
      <c r="H102" s="252">
        <f t="shared" si="101"/>
        <v>-9.027622276570952</v>
      </c>
      <c r="I102" s="252">
        <f t="shared" si="101"/>
        <v>-8.5670352526048532</v>
      </c>
      <c r="J102" s="252">
        <f t="shared" si="101"/>
        <v>-5.4201421388576705</v>
      </c>
      <c r="K102" s="252">
        <f t="shared" si="101"/>
        <v>-2.0798516902310382</v>
      </c>
      <c r="L102" s="252">
        <f t="shared" si="101"/>
        <v>-11.533799252299346</v>
      </c>
      <c r="M102" s="252">
        <f t="shared" si="101"/>
        <v>-11.605515753441082</v>
      </c>
      <c r="N102" s="252">
        <f t="shared" si="101"/>
        <v>-11.91141360619531</v>
      </c>
      <c r="O102" s="252">
        <f t="shared" si="101"/>
        <v>-12.082989840941863</v>
      </c>
      <c r="P102" s="252">
        <f t="shared" si="101"/>
        <v>-12.542775286066785</v>
      </c>
      <c r="Q102" s="252"/>
      <c r="R102" s="252"/>
      <c r="S102" s="252"/>
      <c r="T102" s="252"/>
      <c r="U102" s="252"/>
      <c r="V102" s="276"/>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54"/>
      <c r="BK102" s="54"/>
      <c r="BL102" s="54"/>
      <c r="BM102" s="54"/>
    </row>
    <row r="103" spans="1:65" x14ac:dyDescent="0.2">
      <c r="A103" s="54"/>
      <c r="B103" s="54" t="s">
        <v>118</v>
      </c>
      <c r="C103" s="54"/>
      <c r="D103" s="54"/>
      <c r="E103" s="54"/>
      <c r="F103" s="277"/>
      <c r="G103" s="143"/>
      <c r="H103" s="143"/>
      <c r="I103" s="143"/>
      <c r="J103" s="143"/>
      <c r="K103" s="143">
        <f>IF(L97=0, L11, 0)</f>
        <v>87.447474760278226</v>
      </c>
      <c r="L103" s="143">
        <f>IF(M97=0, IF(L97=0, 0, M11), 0)</f>
        <v>0</v>
      </c>
      <c r="M103" s="143">
        <f>IF(N97=0, IF(M97=0, 0, N11), 0)</f>
        <v>0</v>
      </c>
      <c r="N103" s="143">
        <f>IF(O97=0, IF(N97=0, 0, O11), 0)</f>
        <v>0</v>
      </c>
      <c r="O103" s="143">
        <f>IF(P97=0, IF(O97=0, 0, P11), 0)</f>
        <v>0</v>
      </c>
      <c r="P103" s="143">
        <f>IF(Q97=0, IF(P97=0, 0, Q11), 0)</f>
        <v>0</v>
      </c>
      <c r="Q103" s="143"/>
      <c r="R103" s="143"/>
      <c r="S103" s="143"/>
      <c r="T103" s="143"/>
      <c r="U103" s="143"/>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54"/>
      <c r="BK103" s="54"/>
      <c r="BL103" s="54"/>
      <c r="BM103" s="54"/>
    </row>
    <row r="104" spans="1:65" x14ac:dyDescent="0.2">
      <c r="A104" s="54"/>
      <c r="B104" s="54" t="s">
        <v>119</v>
      </c>
      <c r="C104" s="54"/>
      <c r="D104" s="54"/>
      <c r="E104" s="54"/>
      <c r="F104" s="277">
        <f t="shared" ref="F104:K104" si="102">SUM(F96:F103)</f>
        <v>-106.89458480676049</v>
      </c>
      <c r="G104" s="143">
        <f t="shared" si="102"/>
        <v>11.37580384365347</v>
      </c>
      <c r="H104" s="143">
        <f t="shared" si="102"/>
        <v>14.456771479976119</v>
      </c>
      <c r="I104" s="143">
        <f t="shared" si="102"/>
        <v>13.662221861063902</v>
      </c>
      <c r="J104" s="143">
        <f t="shared" si="102"/>
        <v>11.101673214925128</v>
      </c>
      <c r="K104" s="143">
        <f t="shared" si="102"/>
        <v>96.029600000620576</v>
      </c>
      <c r="L104" s="143">
        <f>IF(L97=0, 0, SUM(L96:L103))</f>
        <v>0</v>
      </c>
      <c r="M104" s="143">
        <f>IF(M97=0, 0, SUM(M96:M103))</f>
        <v>0</v>
      </c>
      <c r="N104" s="143">
        <f>IF(N97=0, 0, SUM(N96:N103))</f>
        <v>0</v>
      </c>
      <c r="O104" s="143">
        <f>IF(O97=0, 0, SUM(O96:O103))</f>
        <v>0</v>
      </c>
      <c r="P104" s="143">
        <f>IF(P97=0, 0, SUM(P96:P103))</f>
        <v>0</v>
      </c>
      <c r="Q104" s="143"/>
      <c r="R104" s="143"/>
      <c r="S104" s="143"/>
      <c r="T104" s="143"/>
      <c r="U104" s="143"/>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54"/>
      <c r="BK104" s="54"/>
      <c r="BL104" s="54"/>
      <c r="BM104" s="54"/>
    </row>
    <row r="105" spans="1:65" x14ac:dyDescent="0.2">
      <c r="A105" s="54"/>
      <c r="B105" s="54"/>
      <c r="C105" s="54"/>
      <c r="D105" s="54"/>
      <c r="E105" s="54"/>
      <c r="F105" s="143"/>
      <c r="G105" s="143"/>
      <c r="H105" s="143"/>
      <c r="I105" s="143"/>
      <c r="J105" s="143"/>
      <c r="K105" s="143"/>
      <c r="L105" s="143"/>
      <c r="M105" s="143"/>
      <c r="N105" s="143"/>
      <c r="O105" s="143"/>
      <c r="P105" s="143"/>
      <c r="Q105" s="143"/>
      <c r="R105" s="143"/>
      <c r="S105" s="143"/>
      <c r="T105" s="143"/>
      <c r="U105" s="143"/>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54"/>
      <c r="BK105" s="54"/>
      <c r="BL105" s="54"/>
      <c r="BM105" s="54"/>
    </row>
    <row r="106" spans="1:65" x14ac:dyDescent="0.2">
      <c r="A106" s="54"/>
      <c r="B106" s="187" t="s">
        <v>161</v>
      </c>
      <c r="C106" s="187"/>
      <c r="D106" s="187"/>
      <c r="E106" s="269">
        <f>IRR(F104:P104)</f>
        <v>8.0999999999347594E-2</v>
      </c>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row>
    <row r="107" spans="1:65" x14ac:dyDescent="0.2">
      <c r="A107" s="54"/>
      <c r="B107" s="193" t="s">
        <v>162</v>
      </c>
      <c r="C107" s="193"/>
      <c r="D107" s="193"/>
      <c r="E107" s="270">
        <f>WACC!F25</f>
        <v>8.0999999999999989E-2</v>
      </c>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row>
    <row r="108" spans="1:65" x14ac:dyDescent="0.2">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row>
    <row r="109" spans="1:65" x14ac:dyDescent="0.2">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row>
    <row r="110" spans="1:65" x14ac:dyDescent="0.2">
      <c r="A110" s="279"/>
      <c r="B110" s="278" t="s">
        <v>58</v>
      </c>
      <c r="C110" s="101"/>
      <c r="D110" s="101"/>
      <c r="E110" s="101"/>
      <c r="F110" s="102" t="s">
        <v>54</v>
      </c>
      <c r="G110" s="103">
        <f t="shared" ref="G110:P110" si="103">G17+G18</f>
        <v>19.096717575727759</v>
      </c>
      <c r="H110" s="103">
        <f t="shared" si="103"/>
        <v>18.611264342693008</v>
      </c>
      <c r="I110" s="103">
        <f t="shared" si="103"/>
        <v>17.53607452955341</v>
      </c>
      <c r="J110" s="103">
        <f t="shared" si="103"/>
        <v>16.515740630968168</v>
      </c>
      <c r="K110" s="103">
        <f t="shared" si="103"/>
        <v>15.870201702230219</v>
      </c>
      <c r="L110" s="103">
        <f t="shared" si="103"/>
        <v>15.622491365923702</v>
      </c>
      <c r="M110" s="103">
        <f t="shared" si="103"/>
        <v>14.248815874974852</v>
      </c>
      <c r="N110" s="103">
        <f t="shared" si="103"/>
        <v>12.866598948740018</v>
      </c>
      <c r="O110" s="103">
        <f t="shared" si="103"/>
        <v>11.447949588242157</v>
      </c>
      <c r="P110" s="103">
        <f t="shared" si="103"/>
        <v>10.008865498185983</v>
      </c>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54"/>
      <c r="BK110" s="54"/>
      <c r="BL110" s="54"/>
      <c r="BM110" s="54"/>
    </row>
    <row r="111" spans="1:65" x14ac:dyDescent="0.2">
      <c r="A111" s="67"/>
      <c r="B111" s="104"/>
      <c r="C111" s="104"/>
      <c r="D111" s="104"/>
      <c r="E111" s="104"/>
      <c r="F111" s="105" t="s">
        <v>265</v>
      </c>
      <c r="G111" s="106">
        <f>G22-G112</f>
        <v>23.450030385049214</v>
      </c>
      <c r="H111" s="106">
        <f t="shared" ref="H111:P111" si="104">H22-H112</f>
        <v>24.269755397682008</v>
      </c>
      <c r="I111" s="106">
        <f t="shared" si="104"/>
        <v>25.140201435327285</v>
      </c>
      <c r="J111" s="106">
        <f t="shared" si="104"/>
        <v>26.05787706985782</v>
      </c>
      <c r="K111" s="106">
        <f t="shared" si="104"/>
        <v>27.002761981730877</v>
      </c>
      <c r="L111" s="106">
        <f t="shared" si="104"/>
        <v>0</v>
      </c>
      <c r="M111" s="106">
        <f t="shared" si="104"/>
        <v>0</v>
      </c>
      <c r="N111" s="106">
        <f t="shared" si="104"/>
        <v>0</v>
      </c>
      <c r="O111" s="106">
        <f t="shared" si="104"/>
        <v>0</v>
      </c>
      <c r="P111" s="106">
        <f t="shared" si="104"/>
        <v>0</v>
      </c>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54"/>
      <c r="BK111" s="54"/>
      <c r="BL111" s="54"/>
      <c r="BM111" s="54"/>
    </row>
    <row r="112" spans="1:65" x14ac:dyDescent="0.2">
      <c r="A112" s="67"/>
      <c r="B112" s="104"/>
      <c r="C112" s="104"/>
      <c r="D112" s="104"/>
      <c r="E112" s="104"/>
      <c r="F112" s="105" t="s">
        <v>262</v>
      </c>
      <c r="G112" s="106">
        <f>G8*Input!G180</f>
        <v>0</v>
      </c>
      <c r="H112" s="106">
        <f>H8*Input!H180</f>
        <v>0</v>
      </c>
      <c r="I112" s="106">
        <f>I8*Input!I180</f>
        <v>0</v>
      </c>
      <c r="J112" s="106">
        <f>J8*Input!J180</f>
        <v>0</v>
      </c>
      <c r="K112" s="106">
        <f>K8*Input!K180</f>
        <v>0</v>
      </c>
      <c r="L112" s="106">
        <f>L8*Input!L180</f>
        <v>0</v>
      </c>
      <c r="M112" s="106">
        <f>M8*Input!M180</f>
        <v>0</v>
      </c>
      <c r="N112" s="106">
        <f>N8*Input!N180</f>
        <v>0</v>
      </c>
      <c r="O112" s="106">
        <f>O8*Input!O180</f>
        <v>0</v>
      </c>
      <c r="P112" s="106">
        <f>P8*Input!P180</f>
        <v>0</v>
      </c>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54"/>
      <c r="BK112" s="54"/>
      <c r="BL112" s="54"/>
      <c r="BM112" s="54"/>
    </row>
    <row r="113" spans="1:65" x14ac:dyDescent="0.2">
      <c r="A113" s="67"/>
      <c r="B113" s="104"/>
      <c r="C113" s="104"/>
      <c r="D113" s="104"/>
      <c r="E113" s="104"/>
      <c r="F113" s="105" t="s">
        <v>140</v>
      </c>
      <c r="G113" s="106">
        <f>G20</f>
        <v>20.263172037223413</v>
      </c>
      <c r="H113" s="106">
        <f t="shared" ref="H113:P113" si="105">H20</f>
        <v>22.277428881312773</v>
      </c>
      <c r="I113" s="106">
        <f t="shared" si="105"/>
        <v>23.992467568810472</v>
      </c>
      <c r="J113" s="106">
        <f t="shared" si="105"/>
        <v>19.098447551829718</v>
      </c>
      <c r="K113" s="106">
        <f t="shared" si="105"/>
        <v>17.620693325524922</v>
      </c>
      <c r="L113" s="106">
        <f t="shared" si="105"/>
        <v>19.222998753832201</v>
      </c>
      <c r="M113" s="106">
        <f t="shared" si="105"/>
        <v>19.342526255735113</v>
      </c>
      <c r="N113" s="106">
        <f t="shared" si="105"/>
        <v>19.852356010325508</v>
      </c>
      <c r="O113" s="106">
        <f t="shared" si="105"/>
        <v>20.138316401569725</v>
      </c>
      <c r="P113" s="106">
        <f t="shared" si="105"/>
        <v>20.904625476777987</v>
      </c>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54"/>
      <c r="BK113" s="54"/>
      <c r="BL113" s="54"/>
      <c r="BM113" s="54"/>
    </row>
    <row r="114" spans="1:65" x14ac:dyDescent="0.2">
      <c r="A114" s="67"/>
      <c r="B114" s="104"/>
      <c r="C114" s="104"/>
      <c r="D114" s="104"/>
      <c r="E114" s="104"/>
      <c r="F114" s="105" t="s">
        <v>55</v>
      </c>
      <c r="G114" s="107">
        <f t="shared" ref="G114:P114" si="106">G24+G25</f>
        <v>1.4506906345920678</v>
      </c>
      <c r="H114" s="107">
        <f t="shared" si="106"/>
        <v>3.2639190245161576</v>
      </c>
      <c r="I114" s="107">
        <f t="shared" si="106"/>
        <v>5.2917238142320322</v>
      </c>
      <c r="J114" s="107">
        <f t="shared" si="106"/>
        <v>4.8553332853611364</v>
      </c>
      <c r="K114" s="107">
        <f t="shared" si="106"/>
        <v>2.9354101711507705</v>
      </c>
      <c r="L114" s="107">
        <f t="shared" si="106"/>
        <v>1.4519276294169359</v>
      </c>
      <c r="M114" s="107">
        <f t="shared" si="106"/>
        <v>1.4108383506090405</v>
      </c>
      <c r="N114" s="107">
        <f t="shared" si="106"/>
        <v>1.5862114033624013</v>
      </c>
      <c r="O114" s="107">
        <f t="shared" si="106"/>
        <v>1.6018164789164007</v>
      </c>
      <c r="P114" s="107">
        <f t="shared" si="106"/>
        <v>1.7494875758647934</v>
      </c>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c r="AS114" s="107"/>
      <c r="AT114" s="107"/>
      <c r="AU114" s="107"/>
      <c r="AV114" s="107"/>
      <c r="AW114" s="107"/>
      <c r="AX114" s="107"/>
      <c r="AY114" s="107"/>
      <c r="AZ114" s="107"/>
      <c r="BA114" s="107"/>
      <c r="BB114" s="107"/>
      <c r="BC114" s="107"/>
      <c r="BD114" s="107"/>
      <c r="BE114" s="107"/>
      <c r="BF114" s="107"/>
      <c r="BG114" s="107"/>
      <c r="BH114" s="107"/>
      <c r="BI114" s="107"/>
      <c r="BJ114" s="54"/>
      <c r="BK114" s="54"/>
      <c r="BL114" s="54"/>
      <c r="BM114" s="54"/>
    </row>
    <row r="115" spans="1:65" x14ac:dyDescent="0.2">
      <c r="A115" s="67"/>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54"/>
      <c r="BK115" s="54"/>
      <c r="BL115" s="54"/>
      <c r="BM115" s="54"/>
    </row>
    <row r="116" spans="1:65" x14ac:dyDescent="0.2">
      <c r="A116" s="67"/>
      <c r="B116" s="104"/>
      <c r="C116" s="104"/>
      <c r="D116" s="104"/>
      <c r="E116" s="104"/>
      <c r="F116" s="105" t="s">
        <v>137</v>
      </c>
      <c r="G116" s="106">
        <f t="shared" ref="G116:P116" si="107">G110+G111+G113</f>
        <v>62.809919998000382</v>
      </c>
      <c r="H116" s="106">
        <f t="shared" si="107"/>
        <v>65.158448621687796</v>
      </c>
      <c r="I116" s="106">
        <f t="shared" si="107"/>
        <v>66.66874353369117</v>
      </c>
      <c r="J116" s="106">
        <f t="shared" si="107"/>
        <v>61.672065252655713</v>
      </c>
      <c r="K116" s="106">
        <f t="shared" si="107"/>
        <v>60.493657009486014</v>
      </c>
      <c r="L116" s="106">
        <f t="shared" si="107"/>
        <v>34.845490119755901</v>
      </c>
      <c r="M116" s="106">
        <f t="shared" si="107"/>
        <v>33.591342130709961</v>
      </c>
      <c r="N116" s="106">
        <f t="shared" si="107"/>
        <v>32.718954959065528</v>
      </c>
      <c r="O116" s="106">
        <f t="shared" si="107"/>
        <v>31.586265989811881</v>
      </c>
      <c r="P116" s="106">
        <f t="shared" si="107"/>
        <v>30.91349097496397</v>
      </c>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54"/>
      <c r="BK116" s="54"/>
      <c r="BL116" s="54"/>
      <c r="BM116" s="54"/>
    </row>
    <row r="117" spans="1:65" x14ac:dyDescent="0.2">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row>
    <row r="118" spans="1:65" x14ac:dyDescent="0.2">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row>
    <row r="119" spans="1:65" x14ac:dyDescent="0.2">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row>
    <row r="120" spans="1:65" x14ac:dyDescent="0.2">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row>
    <row r="121" spans="1:65" x14ac:dyDescent="0.2">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row>
    <row r="122" spans="1:65" x14ac:dyDescent="0.2">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row>
    <row r="123" spans="1:65" x14ac:dyDescent="0.2">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row>
    <row r="124" spans="1:65" x14ac:dyDescent="0.2">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row>
    <row r="125" spans="1:65" x14ac:dyDescent="0.2">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row>
    <row r="126" spans="1:65" x14ac:dyDescent="0.2">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row>
    <row r="127" spans="1:65" x14ac:dyDescent="0.2">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row>
    <row r="128" spans="1:65" x14ac:dyDescent="0.2">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row>
    <row r="129" spans="1:65" x14ac:dyDescent="0.2">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row>
    <row r="130" spans="1:65" x14ac:dyDescent="0.2">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row>
    <row r="131" spans="1:65" x14ac:dyDescent="0.2">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row>
    <row r="132" spans="1:65" x14ac:dyDescent="0.2">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row>
    <row r="133" spans="1:65" x14ac:dyDescent="0.2">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row>
    <row r="134" spans="1:65" x14ac:dyDescent="0.2">
      <c r="A134" s="54"/>
      <c r="B134" s="54"/>
      <c r="C134" s="54"/>
      <c r="D134" s="119"/>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row>
    <row r="135" spans="1:65" x14ac:dyDescent="0.2">
      <c r="A135" s="54"/>
      <c r="B135" s="54"/>
      <c r="C135" s="54"/>
      <c r="D135" s="119"/>
      <c r="E135" s="120"/>
      <c r="F135" s="120"/>
      <c r="G135" s="120"/>
      <c r="H135" s="120"/>
      <c r="I135" s="120"/>
      <c r="J135" s="120"/>
      <c r="K135" s="120"/>
      <c r="L135" s="120"/>
      <c r="M135" s="120"/>
      <c r="N135" s="120"/>
      <c r="O135" s="54"/>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row>
    <row r="136" spans="1:65" x14ac:dyDescent="0.2">
      <c r="A136" s="54"/>
      <c r="B136" s="54"/>
      <c r="C136" s="54"/>
      <c r="D136" s="119"/>
      <c r="E136" s="99"/>
      <c r="F136" s="99"/>
      <c r="G136" s="99"/>
      <c r="H136" s="99"/>
      <c r="I136" s="99"/>
      <c r="J136" s="99"/>
      <c r="K136" s="99"/>
      <c r="L136" s="99"/>
      <c r="M136" s="99"/>
      <c r="N136" s="99"/>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row>
    <row r="137" spans="1:65" x14ac:dyDescent="0.2">
      <c r="A137" s="54"/>
      <c r="B137" s="54"/>
      <c r="C137" s="54"/>
      <c r="D137" s="119"/>
      <c r="E137" s="99"/>
      <c r="F137" s="99"/>
      <c r="G137" s="99"/>
      <c r="H137" s="99"/>
      <c r="I137" s="99"/>
      <c r="J137" s="99"/>
      <c r="K137" s="99"/>
      <c r="L137" s="99"/>
      <c r="M137" s="99"/>
      <c r="N137" s="99"/>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row>
    <row r="138" spans="1:65" x14ac:dyDescent="0.2">
      <c r="A138" s="54"/>
      <c r="B138" s="54"/>
      <c r="C138" s="54"/>
      <c r="D138" s="119"/>
      <c r="E138" s="313"/>
      <c r="F138" s="313"/>
      <c r="G138" s="313"/>
      <c r="H138" s="313"/>
      <c r="I138" s="313"/>
      <c r="J138" s="313"/>
      <c r="K138" s="313"/>
      <c r="L138" s="313"/>
      <c r="M138" s="313"/>
      <c r="N138" s="313"/>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row>
    <row r="139" spans="1:65" x14ac:dyDescent="0.2">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row>
    <row r="140" spans="1:65" x14ac:dyDescent="0.2">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row>
    <row r="141" spans="1:65" x14ac:dyDescent="0.2">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row>
    <row r="142" spans="1:65" x14ac:dyDescent="0.2">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row>
    <row r="143" spans="1:65" x14ac:dyDescent="0.2">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row>
    <row r="144" spans="1:65" x14ac:dyDescent="0.2">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row>
    <row r="145" spans="1:65" x14ac:dyDescent="0.2">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row>
    <row r="146" spans="1:65" x14ac:dyDescent="0.2">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row>
    <row r="147" spans="1:65" x14ac:dyDescent="0.2">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row>
    <row r="148" spans="1:65" x14ac:dyDescent="0.2">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row>
    <row r="149" spans="1:65" x14ac:dyDescent="0.2">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row>
    <row r="150" spans="1:65" x14ac:dyDescent="0.2">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row>
    <row r="151" spans="1:65" x14ac:dyDescent="0.2">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row>
    <row r="152" spans="1:65" x14ac:dyDescent="0.2">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row>
  </sheetData>
  <phoneticPr fontId="0" type="noConversion"/>
  <printOptions headings="1"/>
  <pageMargins left="0.74803149606299213" right="0.74803149606299213" top="0.98425196850393704" bottom="0.98425196850393704" header="0.51181102362204722" footer="0.51181102362204722"/>
  <pageSetup paperSize="9" scale="80" orientation="landscape" horizontalDpi="4294967292" r:id="rId1"/>
  <headerFooter alignWithMargins="0"/>
  <ignoredErrors>
    <ignoredError sqref="K103:P103 G7:BI8 E62:E66 G20 D25 I27:BI27 D42:D43 H45:BI45 F50:F51 D70:E77 F5:BI5 E106:E107 L10:BI10 J15:BI15 K104 H20:BI21 G45 G110 H110:P110 G15:H15 F104:J104 I25:Q25 D11:D14 D16 L104:P104 F103:J103 J22:Q22 D23:D24 G49:BI51 D61:D66 G25 G27 H113:P116 G114:G116 D19:D21" unlockedFormula="1"/>
    <ignoredError sqref="G84:BI84" formula="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2">
    <pageSetUpPr fitToPage="1"/>
  </sheetPr>
  <dimension ref="A1:BK80"/>
  <sheetViews>
    <sheetView tabSelected="1" zoomScale="85" zoomScaleNormal="85" workbookViewId="0">
      <pane ySplit="4" topLeftCell="A5" activePane="bottomLeft" state="frozen"/>
      <selection activeCell="M53" sqref="M53"/>
      <selection pane="bottomLeft" activeCell="L14" sqref="L14"/>
    </sheetView>
  </sheetViews>
  <sheetFormatPr defaultRowHeight="12.75" x14ac:dyDescent="0.2"/>
  <cols>
    <col min="1" max="1" width="2.140625" customWidth="1"/>
    <col min="2" max="2" width="14.42578125" customWidth="1"/>
    <col min="3" max="3" width="24.7109375" customWidth="1"/>
    <col min="4" max="4" width="14" customWidth="1"/>
    <col min="5" max="5" width="13.5703125" customWidth="1"/>
    <col min="6" max="8" width="13.85546875" bestFit="1" customWidth="1"/>
    <col min="9" max="9" width="12.140625" bestFit="1" customWidth="1"/>
    <col min="10" max="10" width="11.28515625" bestFit="1" customWidth="1"/>
    <col min="11" max="15" width="13.140625" customWidth="1"/>
    <col min="16" max="16" width="10" bestFit="1" customWidth="1"/>
    <col min="17" max="20" width="9.28515625" customWidth="1"/>
  </cols>
  <sheetData>
    <row r="1" spans="1:20" x14ac:dyDescent="0.2">
      <c r="A1" s="19"/>
      <c r="B1" s="25"/>
      <c r="C1" s="25"/>
      <c r="D1" s="25"/>
      <c r="E1" s="24"/>
      <c r="F1" s="20"/>
      <c r="G1" s="20"/>
      <c r="H1" s="79"/>
      <c r="I1" s="20"/>
      <c r="J1" s="20"/>
      <c r="K1" s="20"/>
      <c r="L1" s="80"/>
      <c r="M1" s="80"/>
      <c r="N1" s="80"/>
      <c r="O1" s="19"/>
      <c r="P1" s="19"/>
      <c r="Q1" s="19"/>
      <c r="R1" s="19"/>
      <c r="S1" s="19"/>
      <c r="T1" s="19"/>
    </row>
    <row r="2" spans="1:20" s="78" customFormat="1" ht="15.75" x14ac:dyDescent="0.25">
      <c r="A2" s="24"/>
      <c r="B2" s="137" t="s">
        <v>206</v>
      </c>
      <c r="C2" s="24"/>
      <c r="D2" s="24"/>
      <c r="E2" s="24"/>
      <c r="F2" s="24"/>
      <c r="G2" s="24"/>
      <c r="H2" s="24"/>
      <c r="I2" s="24"/>
      <c r="J2" s="24"/>
      <c r="K2" s="24"/>
      <c r="L2" s="24"/>
      <c r="M2" s="24"/>
      <c r="N2" s="24"/>
      <c r="O2" s="24"/>
      <c r="P2" s="24"/>
      <c r="Q2" s="24"/>
      <c r="R2" s="24"/>
      <c r="S2" s="24"/>
      <c r="T2" s="24"/>
    </row>
    <row r="3" spans="1:20" s="78" customFormat="1" ht="15.75" x14ac:dyDescent="0.25">
      <c r="A3" s="24"/>
      <c r="B3" s="137"/>
      <c r="C3" s="24"/>
      <c r="D3" s="24"/>
      <c r="E3" s="24"/>
      <c r="F3" s="24"/>
      <c r="G3" s="24"/>
      <c r="H3" s="24"/>
      <c r="I3" s="24"/>
      <c r="J3" s="24"/>
      <c r="K3" s="24"/>
      <c r="L3" s="24"/>
      <c r="M3" s="24"/>
      <c r="N3" s="24"/>
      <c r="O3" s="24"/>
      <c r="P3" s="24"/>
      <c r="Q3" s="24"/>
      <c r="R3" s="24"/>
      <c r="S3" s="24"/>
      <c r="T3" s="24"/>
    </row>
    <row r="4" spans="1:20" s="78" customFormat="1" ht="15.75" x14ac:dyDescent="0.25">
      <c r="A4" s="198"/>
      <c r="B4" s="199" t="s">
        <v>67</v>
      </c>
      <c r="C4" s="198"/>
      <c r="D4" s="198" t="str">
        <f>Analysis!F5</f>
        <v>2013-14</v>
      </c>
      <c r="E4" s="198" t="str">
        <f>Analysis!G5</f>
        <v>2014-15</v>
      </c>
      <c r="F4" s="198" t="str">
        <f>Analysis!H5</f>
        <v>2015-16</v>
      </c>
      <c r="G4" s="198" t="str">
        <f>Analysis!I5</f>
        <v>2016-17</v>
      </c>
      <c r="H4" s="198" t="str">
        <f>Analysis!J5</f>
        <v>2017-18</v>
      </c>
      <c r="I4" s="198" t="str">
        <f>Analysis!K5</f>
        <v>2018-19</v>
      </c>
      <c r="J4" s="198"/>
      <c r="K4" s="198"/>
      <c r="L4" s="198"/>
      <c r="M4" s="198"/>
      <c r="N4" s="198"/>
      <c r="O4" s="198"/>
      <c r="P4" s="198"/>
      <c r="Q4" s="198"/>
      <c r="R4" s="24"/>
      <c r="S4" s="24"/>
      <c r="T4" s="24"/>
    </row>
    <row r="5" spans="1:20" x14ac:dyDescent="0.2">
      <c r="A5" s="19"/>
      <c r="B5" s="19"/>
      <c r="C5" s="19"/>
      <c r="D5" s="19"/>
      <c r="E5" s="20"/>
      <c r="F5" s="79"/>
      <c r="G5" s="79"/>
      <c r="H5" s="79"/>
      <c r="I5" s="79"/>
      <c r="J5" s="79"/>
      <c r="K5" s="79"/>
      <c r="L5" s="79"/>
      <c r="M5" s="79"/>
      <c r="N5" s="79"/>
      <c r="O5" s="79"/>
      <c r="P5" s="20"/>
      <c r="Q5" s="19"/>
      <c r="R5" s="19"/>
      <c r="S5" s="19"/>
      <c r="T5" s="19"/>
    </row>
    <row r="6" spans="1:20" x14ac:dyDescent="0.2">
      <c r="A6" s="19"/>
      <c r="B6" s="335"/>
      <c r="C6" s="336"/>
      <c r="D6" s="79"/>
      <c r="E6" s="79"/>
      <c r="F6" s="79"/>
      <c r="G6" s="79"/>
      <c r="H6" s="79"/>
      <c r="I6" s="79"/>
      <c r="J6" s="79"/>
      <c r="K6" s="79"/>
      <c r="L6" s="79"/>
      <c r="M6" s="79"/>
      <c r="N6" s="79"/>
      <c r="O6" s="79"/>
      <c r="P6" s="20"/>
      <c r="Q6" s="19"/>
      <c r="R6" s="19"/>
      <c r="S6" s="19"/>
      <c r="T6" s="19"/>
    </row>
    <row r="7" spans="1:20" x14ac:dyDescent="0.2">
      <c r="A7" s="19"/>
      <c r="B7" s="337" t="s">
        <v>207</v>
      </c>
      <c r="C7" s="327">
        <f>vanilla</f>
        <v>7.1459999999999996E-2</v>
      </c>
      <c r="D7" s="79"/>
      <c r="E7" s="79"/>
      <c r="F7" s="79"/>
      <c r="G7" s="79"/>
      <c r="H7" s="79"/>
      <c r="I7" s="79"/>
      <c r="J7" s="79"/>
      <c r="K7" s="79"/>
      <c r="L7" s="79"/>
      <c r="M7" s="79"/>
      <c r="N7" s="79"/>
      <c r="O7" s="79"/>
      <c r="P7" s="20"/>
      <c r="Q7" s="19"/>
      <c r="R7" s="19"/>
      <c r="S7" s="19"/>
      <c r="T7" s="19"/>
    </row>
    <row r="8" spans="1:20" x14ac:dyDescent="0.2">
      <c r="A8" s="19"/>
      <c r="B8" s="337" t="s">
        <v>208</v>
      </c>
      <c r="C8" s="338">
        <f>f</f>
        <v>2.5000000000000001E-2</v>
      </c>
      <c r="D8" s="79"/>
      <c r="E8" s="79"/>
      <c r="F8" s="79"/>
      <c r="G8" s="79"/>
      <c r="H8" s="79"/>
      <c r="I8" s="79"/>
      <c r="J8" s="79"/>
      <c r="K8" s="79"/>
      <c r="L8" s="79"/>
      <c r="M8" s="79"/>
      <c r="N8" s="79"/>
      <c r="O8" s="79"/>
      <c r="P8" s="20"/>
      <c r="Q8" s="19"/>
      <c r="R8" s="19"/>
      <c r="S8" s="19"/>
      <c r="T8" s="19"/>
    </row>
    <row r="9" spans="1:20" x14ac:dyDescent="0.2">
      <c r="A9" s="19"/>
      <c r="B9" s="79"/>
      <c r="C9" s="79"/>
      <c r="D9" s="79"/>
      <c r="E9" s="79"/>
      <c r="F9" s="79"/>
      <c r="G9" s="79"/>
      <c r="H9" s="79"/>
      <c r="I9" s="79"/>
      <c r="J9" s="79"/>
      <c r="K9" s="79"/>
      <c r="L9" s="79"/>
      <c r="M9" s="79"/>
      <c r="N9" s="79"/>
      <c r="O9" s="79"/>
      <c r="P9" s="20"/>
      <c r="Q9" s="19"/>
      <c r="R9" s="19"/>
      <c r="S9" s="79"/>
      <c r="T9" s="19"/>
    </row>
    <row r="10" spans="1:20" x14ac:dyDescent="0.2">
      <c r="A10" s="79"/>
      <c r="B10" s="79"/>
      <c r="C10" s="36" t="s">
        <v>209</v>
      </c>
      <c r="D10" s="79"/>
      <c r="E10" s="79"/>
      <c r="F10" s="79"/>
      <c r="G10" s="79"/>
      <c r="H10" s="79"/>
      <c r="I10" s="79"/>
      <c r="J10" s="79"/>
      <c r="K10" s="36"/>
      <c r="L10" s="19"/>
      <c r="M10" s="421"/>
      <c r="N10" s="421"/>
      <c r="O10" s="421"/>
      <c r="P10" s="421"/>
      <c r="Q10" s="421"/>
      <c r="R10" s="421"/>
      <c r="S10" s="79"/>
      <c r="T10" s="19"/>
    </row>
    <row r="11" spans="1:20" x14ac:dyDescent="0.2">
      <c r="A11" s="19"/>
      <c r="B11" s="79"/>
      <c r="C11" s="123" t="s">
        <v>210</v>
      </c>
      <c r="E11" s="141">
        <f>Analysis!G17+Analysis!G18</f>
        <v>19.096717575727759</v>
      </c>
      <c r="F11" s="141">
        <f>Analysis!H17+Analysis!H18</f>
        <v>18.611264342693008</v>
      </c>
      <c r="G11" s="141">
        <f>Analysis!I17+Analysis!I18</f>
        <v>17.53607452955341</v>
      </c>
      <c r="H11" s="141">
        <f>Analysis!J17+Analysis!J18</f>
        <v>16.515740630968168</v>
      </c>
      <c r="I11" s="141">
        <f>Analysis!K17+Analysis!K18</f>
        <v>15.870201702230219</v>
      </c>
      <c r="J11" s="79"/>
      <c r="K11" s="123"/>
      <c r="L11" s="19"/>
      <c r="N11" s="422"/>
      <c r="O11" s="422"/>
      <c r="P11" s="422"/>
      <c r="Q11" s="422"/>
      <c r="R11" s="422"/>
      <c r="S11" s="79"/>
      <c r="T11" s="19"/>
    </row>
    <row r="12" spans="1:20" x14ac:dyDescent="0.2">
      <c r="A12" s="19"/>
      <c r="B12" s="79"/>
      <c r="C12" s="123" t="s">
        <v>304</v>
      </c>
      <c r="D12" s="339"/>
      <c r="E12" s="141">
        <f>Analysis!G20</f>
        <v>20.263172037223413</v>
      </c>
      <c r="F12" s="141">
        <f>Analysis!H20</f>
        <v>22.277428881312773</v>
      </c>
      <c r="G12" s="141">
        <f>Analysis!I20</f>
        <v>23.992467568810472</v>
      </c>
      <c r="H12" s="141">
        <f>Analysis!J20</f>
        <v>19.098447551829718</v>
      </c>
      <c r="I12" s="141">
        <f>Analysis!K20</f>
        <v>17.620693325524922</v>
      </c>
      <c r="J12" s="79"/>
      <c r="K12" s="123"/>
      <c r="L12" s="19"/>
      <c r="M12" s="423"/>
      <c r="N12" s="422"/>
      <c r="O12" s="422"/>
      <c r="P12" s="422"/>
      <c r="Q12" s="422"/>
      <c r="R12" s="422"/>
      <c r="S12" s="79"/>
      <c r="T12" s="19"/>
    </row>
    <row r="13" spans="1:20" x14ac:dyDescent="0.2">
      <c r="A13" s="19"/>
      <c r="B13" s="79"/>
      <c r="C13" s="123" t="s">
        <v>211</v>
      </c>
      <c r="D13" s="339"/>
      <c r="E13" s="141">
        <f>Analysis!G111</f>
        <v>23.450030385049214</v>
      </c>
      <c r="F13" s="141">
        <f>Analysis!H111</f>
        <v>24.269755397682008</v>
      </c>
      <c r="G13" s="141">
        <f>Analysis!I111</f>
        <v>25.140201435327285</v>
      </c>
      <c r="H13" s="141">
        <f>Analysis!J111</f>
        <v>26.05787706985782</v>
      </c>
      <c r="I13" s="141">
        <f>Analysis!K111</f>
        <v>27.002761981730877</v>
      </c>
      <c r="J13" s="79"/>
      <c r="K13" s="123"/>
      <c r="L13" s="19"/>
      <c r="M13" s="423"/>
      <c r="N13" s="422"/>
      <c r="O13" s="422"/>
      <c r="P13" s="422"/>
      <c r="Q13" s="422"/>
      <c r="R13" s="422"/>
      <c r="S13" s="79"/>
      <c r="T13" s="19"/>
    </row>
    <row r="14" spans="1:20" x14ac:dyDescent="0.2">
      <c r="A14" s="19"/>
      <c r="B14" s="79"/>
      <c r="C14" s="123" t="s">
        <v>264</v>
      </c>
      <c r="D14" s="339"/>
      <c r="E14" s="141">
        <f>Analysis!G112</f>
        <v>0</v>
      </c>
      <c r="F14" s="141">
        <f>Analysis!H112</f>
        <v>0</v>
      </c>
      <c r="G14" s="141">
        <f>Analysis!I112</f>
        <v>0</v>
      </c>
      <c r="H14" s="141">
        <f>Analysis!J112</f>
        <v>0</v>
      </c>
      <c r="I14" s="141">
        <f>Analysis!K112</f>
        <v>0</v>
      </c>
      <c r="J14" s="79"/>
      <c r="K14" s="123"/>
      <c r="L14" s="79"/>
      <c r="M14" s="79"/>
      <c r="N14" s="79"/>
      <c r="O14" s="79"/>
      <c r="P14" s="79"/>
      <c r="Q14" s="20"/>
      <c r="R14" s="19"/>
      <c r="S14" s="19"/>
      <c r="T14" s="19"/>
    </row>
    <row r="15" spans="1:20" x14ac:dyDescent="0.2">
      <c r="A15" s="19"/>
      <c r="B15" s="79"/>
      <c r="C15" s="123" t="s">
        <v>212</v>
      </c>
      <c r="D15" s="339"/>
      <c r="E15" s="141">
        <f>Analysis!G24+Analysis!G25</f>
        <v>1.4506906345920678</v>
      </c>
      <c r="F15" s="141">
        <f>Analysis!H24+Analysis!H25</f>
        <v>3.2639190245161576</v>
      </c>
      <c r="G15" s="141">
        <f>Analysis!I24+Analysis!I25</f>
        <v>5.2917238142320322</v>
      </c>
      <c r="H15" s="141">
        <f>Analysis!J24+Analysis!J25</f>
        <v>4.8553332853611364</v>
      </c>
      <c r="I15" s="141">
        <f>Analysis!K24+Analysis!K25</f>
        <v>2.9354101711507705</v>
      </c>
      <c r="J15" s="79"/>
      <c r="K15" s="421"/>
      <c r="L15" s="79"/>
      <c r="M15" s="79"/>
      <c r="N15" s="79"/>
      <c r="O15" s="79"/>
      <c r="P15" s="79"/>
      <c r="Q15" s="20"/>
      <c r="R15" s="19"/>
      <c r="S15" s="19"/>
      <c r="T15" s="79"/>
    </row>
    <row r="16" spans="1:20" ht="13.5" thickBot="1" x14ac:dyDescent="0.25">
      <c r="A16" s="19"/>
      <c r="B16" s="79"/>
      <c r="C16" s="19"/>
      <c r="D16" s="339"/>
      <c r="E16" s="340">
        <f>SUM(E11:E15)</f>
        <v>64.260610632592446</v>
      </c>
      <c r="F16" s="340">
        <f>SUM(F11:F15)</f>
        <v>68.422367646203938</v>
      </c>
      <c r="G16" s="340">
        <f>SUM(G11:G15)</f>
        <v>71.960467347923199</v>
      </c>
      <c r="H16" s="340">
        <f>SUM(H11:H15)</f>
        <v>66.527398538016854</v>
      </c>
      <c r="I16" s="340">
        <f>SUM(I11:I15)</f>
        <v>63.429067180636793</v>
      </c>
      <c r="J16" s="79"/>
      <c r="K16" s="415"/>
      <c r="L16" s="36"/>
      <c r="M16" s="19"/>
      <c r="N16" s="421"/>
      <c r="O16" s="421"/>
      <c r="P16" s="421"/>
      <c r="Q16" s="421"/>
      <c r="R16" s="421"/>
      <c r="S16" s="421"/>
      <c r="T16" s="79"/>
    </row>
    <row r="17" spans="1:63" ht="13.5" thickTop="1" x14ac:dyDescent="0.2">
      <c r="A17" s="19"/>
      <c r="B17" s="36"/>
      <c r="D17" s="79"/>
      <c r="E17" s="79"/>
      <c r="F17" s="79"/>
      <c r="G17" s="79"/>
      <c r="H17" s="79"/>
      <c r="I17" s="415"/>
      <c r="J17" s="79"/>
      <c r="K17" s="79"/>
      <c r="L17" s="123"/>
      <c r="M17" s="19"/>
      <c r="O17" s="422"/>
      <c r="P17" s="422"/>
      <c r="Q17" s="422"/>
      <c r="R17" s="422"/>
      <c r="S17" s="422"/>
      <c r="T17" s="79"/>
    </row>
    <row r="18" spans="1:63" x14ac:dyDescent="0.2">
      <c r="A18" s="19"/>
      <c r="B18" s="36"/>
      <c r="C18" s="19"/>
      <c r="D18" s="339"/>
      <c r="E18" s="141"/>
      <c r="F18" s="141"/>
      <c r="G18" s="141"/>
      <c r="H18" s="141"/>
      <c r="I18" s="141"/>
      <c r="J18" s="79"/>
      <c r="K18" s="79"/>
      <c r="L18" s="79"/>
      <c r="M18" s="79"/>
      <c r="N18" s="80"/>
      <c r="O18" s="80"/>
      <c r="P18" s="80"/>
      <c r="Q18" s="19"/>
      <c r="R18" s="19"/>
      <c r="S18" s="79"/>
      <c r="T18" s="19"/>
    </row>
    <row r="19" spans="1:63" x14ac:dyDescent="0.2">
      <c r="A19" s="79"/>
      <c r="B19" s="79"/>
      <c r="C19" s="79"/>
      <c r="D19" s="79"/>
      <c r="E19" s="79"/>
      <c r="F19" s="79"/>
      <c r="G19" s="79"/>
      <c r="H19" s="79"/>
      <c r="I19" s="79"/>
      <c r="J19" s="79"/>
      <c r="K19" s="79"/>
      <c r="L19" s="79"/>
      <c r="M19" s="79"/>
      <c r="N19" s="79"/>
      <c r="O19" s="79"/>
      <c r="P19" s="79"/>
      <c r="Q19" s="79"/>
      <c r="R19" s="79"/>
      <c r="S19" s="79"/>
      <c r="T19" s="79"/>
    </row>
    <row r="20" spans="1:63" x14ac:dyDescent="0.2">
      <c r="A20" s="171"/>
      <c r="B20" s="189" t="s">
        <v>221</v>
      </c>
      <c r="C20" s="171"/>
      <c r="D20" s="171"/>
      <c r="E20" s="171"/>
      <c r="F20" s="34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c r="BB20" s="201"/>
      <c r="BC20" s="201"/>
      <c r="BD20" s="201"/>
      <c r="BE20" s="201"/>
      <c r="BF20" s="201"/>
      <c r="BG20" s="201"/>
      <c r="BH20" s="201"/>
      <c r="BI20" s="201"/>
      <c r="BJ20" s="19"/>
      <c r="BK20" s="19"/>
    </row>
    <row r="21" spans="1:63" x14ac:dyDescent="0.2">
      <c r="A21" s="19"/>
      <c r="B21" s="19"/>
      <c r="C21" s="19"/>
      <c r="D21" s="19"/>
      <c r="E21" s="19"/>
      <c r="F21" s="19"/>
      <c r="G21" s="19"/>
      <c r="H21" s="19"/>
      <c r="I21" s="19"/>
      <c r="J21" s="19"/>
      <c r="K21" s="19"/>
      <c r="L21" s="19"/>
      <c r="M21" s="19"/>
      <c r="N21" s="19"/>
      <c r="O21" s="19"/>
      <c r="P21" s="19"/>
      <c r="Q21" s="19"/>
      <c r="R21" s="19"/>
      <c r="S21" s="19"/>
      <c r="T21" s="19"/>
    </row>
    <row r="22" spans="1:63" x14ac:dyDescent="0.2">
      <c r="A22" s="19"/>
      <c r="B22" s="36" t="s">
        <v>305</v>
      </c>
      <c r="C22" s="19"/>
      <c r="D22" s="431">
        <f>D25</f>
        <v>0</v>
      </c>
      <c r="E22" s="349">
        <f>E16</f>
        <v>64.260610632592446</v>
      </c>
      <c r="F22" s="349">
        <f>F16</f>
        <v>68.422367646203938</v>
      </c>
      <c r="G22" s="349">
        <f>G16</f>
        <v>71.960467347923199</v>
      </c>
      <c r="H22" s="349">
        <f>H16</f>
        <v>66.527398538016854</v>
      </c>
      <c r="I22" s="349">
        <f>I16</f>
        <v>63.429067180636793</v>
      </c>
      <c r="J22" s="19"/>
      <c r="K22" s="19"/>
      <c r="L22" s="19"/>
      <c r="M22" s="19"/>
      <c r="N22" s="19"/>
      <c r="O22" s="19"/>
      <c r="P22" s="19"/>
      <c r="Q22" s="19"/>
      <c r="R22" s="19"/>
      <c r="S22" s="19"/>
      <c r="T22" s="19"/>
    </row>
    <row r="23" spans="1:63" x14ac:dyDescent="0.2">
      <c r="A23" s="19"/>
      <c r="B23" s="36"/>
      <c r="C23" s="342" t="s">
        <v>50</v>
      </c>
      <c r="D23" s="343">
        <f>NPV($C$7,E22:I22)</f>
        <v>273.47031180755607</v>
      </c>
      <c r="E23" s="19"/>
      <c r="F23" s="19"/>
      <c r="G23" s="19"/>
      <c r="H23" s="19"/>
      <c r="I23" s="19"/>
      <c r="J23" s="19"/>
      <c r="K23" s="19"/>
      <c r="L23" s="19"/>
      <c r="M23" s="19"/>
      <c r="N23" s="19"/>
      <c r="O23" s="19"/>
      <c r="P23" s="19"/>
      <c r="Q23" s="19"/>
      <c r="R23" s="19"/>
      <c r="S23" s="19"/>
      <c r="T23" s="19"/>
    </row>
    <row r="24" spans="1:63" x14ac:dyDescent="0.2">
      <c r="A24" s="19"/>
      <c r="B24" s="19"/>
      <c r="C24" s="19"/>
      <c r="D24" s="19"/>
      <c r="E24" s="19"/>
      <c r="F24" s="19"/>
      <c r="G24" s="19"/>
      <c r="H24" s="19"/>
      <c r="I24" s="19"/>
      <c r="J24" s="19"/>
      <c r="K24" s="19"/>
      <c r="L24" s="19"/>
      <c r="M24" s="19"/>
      <c r="N24" s="19"/>
      <c r="O24" s="19"/>
      <c r="P24" s="19"/>
      <c r="Q24" s="19"/>
      <c r="R24" s="19"/>
      <c r="S24" s="19"/>
      <c r="T24" s="19"/>
    </row>
    <row r="25" spans="1:63" x14ac:dyDescent="0.2">
      <c r="A25" s="19"/>
      <c r="B25" s="36" t="s">
        <v>222</v>
      </c>
      <c r="C25" s="19"/>
      <c r="D25" s="350"/>
      <c r="E25" s="314">
        <f>D25*(1-E32)*(1+$C$8)</f>
        <v>0</v>
      </c>
      <c r="F25" s="314">
        <f>E25*(1-F32)*(1+$C$8)</f>
        <v>0</v>
      </c>
      <c r="G25" s="314">
        <f>F25*(1-G32)*(1+$C$8)</f>
        <v>0</v>
      </c>
      <c r="H25" s="314">
        <f>G25*(1-H32)*(1+$C$8)</f>
        <v>0</v>
      </c>
      <c r="I25" s="314">
        <f>H25*(1-I32)*(1+$C$8)</f>
        <v>0</v>
      </c>
      <c r="J25" s="19"/>
      <c r="K25" s="19"/>
      <c r="L25" s="19"/>
      <c r="M25" s="19"/>
      <c r="N25" s="19"/>
      <c r="O25" s="19"/>
      <c r="P25" s="19"/>
      <c r="Q25" s="19"/>
      <c r="R25" s="19"/>
      <c r="S25" s="19"/>
      <c r="T25" s="19"/>
    </row>
    <row r="26" spans="1:63" x14ac:dyDescent="0.2">
      <c r="A26" s="19"/>
      <c r="C26" s="342" t="s">
        <v>50</v>
      </c>
      <c r="D26" s="343">
        <f>NPV($C$7,E25:I25)</f>
        <v>0</v>
      </c>
      <c r="E26" s="19"/>
      <c r="F26" s="19"/>
      <c r="G26" s="19"/>
      <c r="H26" s="19"/>
      <c r="I26" s="19"/>
      <c r="J26" s="19"/>
      <c r="K26" s="19"/>
      <c r="L26" s="19"/>
      <c r="M26" s="19"/>
      <c r="N26" s="19"/>
      <c r="O26" s="19"/>
      <c r="P26" s="19"/>
      <c r="Q26" s="19"/>
      <c r="R26" s="19"/>
      <c r="S26" s="19"/>
      <c r="T26" s="19"/>
    </row>
    <row r="27" spans="1:63" x14ac:dyDescent="0.2">
      <c r="A27" s="19"/>
      <c r="B27" s="19"/>
      <c r="C27" s="19"/>
      <c r="D27" s="19"/>
      <c r="E27" s="19"/>
      <c r="F27" s="19"/>
      <c r="G27" s="19"/>
      <c r="H27" s="19"/>
      <c r="I27" s="19"/>
      <c r="J27" s="19"/>
      <c r="K27" s="19"/>
      <c r="L27" s="19"/>
      <c r="M27" s="19"/>
      <c r="N27" s="19"/>
      <c r="O27" s="19"/>
      <c r="P27" s="19"/>
      <c r="Q27" s="19"/>
      <c r="R27" s="19"/>
      <c r="S27" s="19"/>
      <c r="T27" s="19"/>
    </row>
    <row r="28" spans="1:63" x14ac:dyDescent="0.2">
      <c r="A28" s="19"/>
      <c r="B28" s="19"/>
      <c r="C28" s="344" t="s">
        <v>213</v>
      </c>
      <c r="D28" s="343">
        <f>D26-D23</f>
        <v>-273.47031180755607</v>
      </c>
      <c r="E28" s="19"/>
      <c r="F28" s="19"/>
      <c r="G28" s="19"/>
      <c r="H28" s="345" t="s">
        <v>214</v>
      </c>
      <c r="I28" s="346">
        <f>I25/I22-1</f>
        <v>-1</v>
      </c>
      <c r="J28" s="19"/>
      <c r="K28" s="19"/>
      <c r="L28" s="19"/>
      <c r="M28" s="19"/>
      <c r="N28" s="19"/>
      <c r="O28" s="19"/>
      <c r="P28" s="19"/>
      <c r="Q28" s="19"/>
      <c r="R28" s="19"/>
      <c r="S28" s="19"/>
      <c r="T28" s="19"/>
    </row>
    <row r="29" spans="1:63" x14ac:dyDescent="0.2">
      <c r="A29" s="19"/>
      <c r="B29" s="19"/>
      <c r="C29" s="344"/>
      <c r="D29" s="19"/>
      <c r="E29" s="19"/>
      <c r="F29" s="19"/>
      <c r="G29" s="19"/>
      <c r="H29" s="19"/>
      <c r="I29" s="19"/>
      <c r="J29" s="19"/>
      <c r="K29" s="19"/>
      <c r="L29" s="19"/>
      <c r="M29" s="19"/>
      <c r="N29" s="19"/>
      <c r="O29" s="19"/>
      <c r="P29" s="19"/>
      <c r="Q29" s="19"/>
      <c r="R29" s="19"/>
      <c r="S29" s="19"/>
      <c r="T29" s="19"/>
    </row>
    <row r="30" spans="1:63" x14ac:dyDescent="0.2">
      <c r="A30" s="19"/>
      <c r="B30" s="19"/>
      <c r="C30" s="19"/>
      <c r="D30" s="19"/>
      <c r="E30" s="19"/>
      <c r="F30" s="19"/>
      <c r="G30" s="19"/>
      <c r="H30" s="19"/>
      <c r="I30" s="19"/>
      <c r="J30" s="19"/>
      <c r="K30" s="19"/>
      <c r="L30" s="19"/>
      <c r="M30" s="19"/>
      <c r="N30" s="19"/>
      <c r="O30" s="19"/>
      <c r="P30" s="19"/>
      <c r="Q30" s="19"/>
      <c r="R30" s="19"/>
      <c r="S30" s="19"/>
      <c r="T30" s="19"/>
    </row>
    <row r="31" spans="1:63" x14ac:dyDescent="0.2">
      <c r="A31" s="19"/>
      <c r="B31" s="19"/>
      <c r="C31" s="19"/>
      <c r="D31" s="19"/>
      <c r="E31" s="347" t="s">
        <v>215</v>
      </c>
      <c r="F31" s="347" t="s">
        <v>216</v>
      </c>
      <c r="G31" s="347" t="s">
        <v>217</v>
      </c>
      <c r="H31" s="347" t="s">
        <v>218</v>
      </c>
      <c r="I31" s="347" t="s">
        <v>219</v>
      </c>
      <c r="J31" s="19"/>
      <c r="K31" s="19"/>
      <c r="L31" s="19"/>
      <c r="M31" s="19"/>
      <c r="N31" s="19"/>
      <c r="O31" s="19"/>
      <c r="P31" s="19"/>
      <c r="Q31" s="19"/>
      <c r="R31" s="19"/>
      <c r="S31" s="19"/>
      <c r="T31" s="19"/>
    </row>
    <row r="32" spans="1:63" x14ac:dyDescent="0.2">
      <c r="A32" s="19"/>
      <c r="B32" s="19"/>
      <c r="C32" s="19"/>
      <c r="D32" s="19"/>
      <c r="E32" s="348">
        <v>0</v>
      </c>
      <c r="F32" s="348">
        <f>E32</f>
        <v>0</v>
      </c>
      <c r="G32" s="348">
        <f>F32</f>
        <v>0</v>
      </c>
      <c r="H32" s="348">
        <f>G32</f>
        <v>0</v>
      </c>
      <c r="I32" s="348">
        <f>H32</f>
        <v>0</v>
      </c>
      <c r="J32" s="334" t="s">
        <v>220</v>
      </c>
      <c r="K32" s="19"/>
      <c r="L32" s="19"/>
      <c r="M32" s="19"/>
      <c r="N32" s="19"/>
      <c r="O32" s="19"/>
      <c r="P32" s="19"/>
      <c r="Q32" s="19"/>
      <c r="R32" s="19"/>
      <c r="S32" s="19"/>
      <c r="T32" s="19"/>
    </row>
    <row r="33" spans="1:63" x14ac:dyDescent="0.2">
      <c r="A33" s="19"/>
      <c r="B33" s="19"/>
      <c r="C33" s="19"/>
      <c r="D33" s="19"/>
      <c r="E33" s="19"/>
      <c r="F33" s="19"/>
      <c r="G33" s="19"/>
      <c r="H33" s="19"/>
      <c r="I33" s="19"/>
      <c r="J33" s="19"/>
      <c r="K33" s="19"/>
      <c r="L33" s="19"/>
      <c r="M33" s="19"/>
      <c r="N33" s="19"/>
      <c r="O33" s="19"/>
      <c r="P33" s="19"/>
      <c r="Q33" s="19"/>
      <c r="R33" s="19"/>
      <c r="S33" s="19"/>
      <c r="T33" s="19"/>
    </row>
    <row r="34" spans="1:63" x14ac:dyDescent="0.2">
      <c r="A34" s="19"/>
      <c r="B34" s="19"/>
      <c r="C34" s="19"/>
      <c r="D34" s="19"/>
      <c r="E34" s="19"/>
      <c r="F34" s="19"/>
      <c r="G34" s="19"/>
      <c r="H34" s="19"/>
      <c r="I34" s="19"/>
      <c r="J34" s="19"/>
      <c r="K34" s="19"/>
      <c r="L34" s="19"/>
      <c r="M34" s="19"/>
      <c r="N34" s="19"/>
      <c r="O34" s="19"/>
      <c r="P34" s="19"/>
      <c r="Q34" s="19"/>
      <c r="R34" s="19"/>
      <c r="S34" s="19"/>
      <c r="T34" s="19"/>
    </row>
    <row r="35" spans="1:63" x14ac:dyDescent="0.2">
      <c r="A35" s="19"/>
      <c r="B35" s="19"/>
      <c r="C35" s="19"/>
      <c r="D35" s="19"/>
      <c r="E35" s="19"/>
      <c r="F35" s="19"/>
      <c r="G35" s="19"/>
      <c r="H35" s="19"/>
      <c r="I35" s="19"/>
      <c r="J35" s="19"/>
      <c r="K35" s="19"/>
      <c r="L35" s="19"/>
      <c r="M35" s="19"/>
      <c r="N35" s="19"/>
      <c r="O35" s="19"/>
      <c r="P35" s="19"/>
      <c r="Q35" s="19"/>
      <c r="R35" s="19"/>
      <c r="S35" s="19"/>
      <c r="T35" s="19"/>
    </row>
    <row r="36" spans="1:63" x14ac:dyDescent="0.2">
      <c r="A36" s="19"/>
      <c r="B36" s="19"/>
      <c r="C36" s="19"/>
      <c r="D36" s="19"/>
      <c r="E36" s="19"/>
      <c r="F36" s="19"/>
      <c r="G36" s="19"/>
      <c r="H36" s="19"/>
      <c r="I36" s="19"/>
      <c r="J36" s="19"/>
      <c r="K36" s="19"/>
      <c r="L36" s="19"/>
      <c r="M36" s="19"/>
      <c r="N36" s="19"/>
      <c r="O36" s="19"/>
      <c r="P36" s="19"/>
      <c r="Q36" s="19"/>
      <c r="R36" s="19"/>
      <c r="S36" s="19"/>
      <c r="T36" s="19"/>
    </row>
    <row r="37" spans="1:63" x14ac:dyDescent="0.2">
      <c r="A37" s="171"/>
      <c r="B37" s="189" t="s">
        <v>223</v>
      </c>
      <c r="C37" s="171"/>
      <c r="D37" s="171"/>
      <c r="E37" s="171"/>
      <c r="F37" s="34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1"/>
      <c r="AY37" s="201"/>
      <c r="AZ37" s="201"/>
      <c r="BA37" s="201"/>
      <c r="BB37" s="201"/>
      <c r="BC37" s="201"/>
      <c r="BD37" s="201"/>
      <c r="BE37" s="201"/>
      <c r="BF37" s="201"/>
      <c r="BG37" s="201"/>
      <c r="BH37" s="201"/>
      <c r="BI37" s="201"/>
      <c r="BJ37" s="19"/>
      <c r="BK37" s="19"/>
    </row>
    <row r="38" spans="1:63" x14ac:dyDescent="0.2">
      <c r="A38" s="19"/>
      <c r="B38" s="19"/>
      <c r="C38" s="19"/>
      <c r="D38" s="19"/>
      <c r="E38" s="19"/>
      <c r="F38" s="19"/>
      <c r="G38" s="19"/>
      <c r="H38" s="19"/>
      <c r="I38" s="19"/>
      <c r="J38" s="19"/>
      <c r="K38" s="19"/>
      <c r="L38" s="19"/>
      <c r="M38" s="19"/>
      <c r="N38" s="19"/>
      <c r="O38" s="19"/>
      <c r="P38" s="19"/>
      <c r="Q38" s="19"/>
      <c r="R38" s="19"/>
      <c r="S38" s="19"/>
      <c r="T38" s="19"/>
    </row>
    <row r="39" spans="1:63" x14ac:dyDescent="0.2">
      <c r="A39" s="19"/>
      <c r="B39" s="474" t="s">
        <v>224</v>
      </c>
      <c r="C39" s="475"/>
      <c r="D39" s="352" t="s">
        <v>50</v>
      </c>
      <c r="E39" s="353" t="str">
        <f>E4</f>
        <v>2014-15</v>
      </c>
      <c r="F39" s="353" t="str">
        <f>F4</f>
        <v>2015-16</v>
      </c>
      <c r="G39" s="353" t="str">
        <f>G4</f>
        <v>2016-17</v>
      </c>
      <c r="H39" s="353" t="str">
        <f>H4</f>
        <v>2017-18</v>
      </c>
      <c r="I39" s="351" t="str">
        <f>I4</f>
        <v>2018-19</v>
      </c>
      <c r="J39" s="19"/>
      <c r="K39" s="19"/>
      <c r="L39" s="19"/>
      <c r="M39" s="19"/>
      <c r="N39" s="19"/>
      <c r="O39" s="19"/>
      <c r="P39" s="19"/>
      <c r="Q39" s="19"/>
      <c r="R39" s="19"/>
      <c r="S39" s="19"/>
      <c r="T39" s="19"/>
    </row>
    <row r="40" spans="1:63" x14ac:dyDescent="0.2">
      <c r="A40" s="19"/>
      <c r="B40" s="470" t="s">
        <v>225</v>
      </c>
      <c r="C40" s="471"/>
      <c r="D40" s="354">
        <f>NPV($C$7,E40:I40)</f>
        <v>0</v>
      </c>
      <c r="E40" s="355">
        <f>E25</f>
        <v>0</v>
      </c>
      <c r="F40" s="355">
        <f>F25</f>
        <v>0</v>
      </c>
      <c r="G40" s="355">
        <f>G25</f>
        <v>0</v>
      </c>
      <c r="H40" s="355">
        <f>H25</f>
        <v>0</v>
      </c>
      <c r="I40" s="356">
        <f>I25</f>
        <v>0</v>
      </c>
      <c r="J40" s="19"/>
      <c r="K40" s="19"/>
      <c r="L40" s="19"/>
      <c r="M40" s="19"/>
      <c r="N40" s="19"/>
      <c r="O40" s="19"/>
      <c r="P40" s="19"/>
      <c r="Q40" s="19"/>
      <c r="R40" s="19"/>
      <c r="S40" s="19"/>
      <c r="T40" s="19"/>
    </row>
    <row r="41" spans="1:63" x14ac:dyDescent="0.2">
      <c r="A41" s="19"/>
      <c r="B41" s="472" t="s">
        <v>226</v>
      </c>
      <c r="C41" s="473"/>
      <c r="D41" s="357">
        <f>NPV($C$7,E41:I41)</f>
        <v>273.47031180755607</v>
      </c>
      <c r="E41" s="358">
        <f>E16</f>
        <v>64.260610632592446</v>
      </c>
      <c r="F41" s="358">
        <f>F16</f>
        <v>68.422367646203938</v>
      </c>
      <c r="G41" s="358">
        <f>G16</f>
        <v>71.960467347923199</v>
      </c>
      <c r="H41" s="358">
        <f>H16</f>
        <v>66.527398538016854</v>
      </c>
      <c r="I41" s="359">
        <f>I16</f>
        <v>63.429067180636793</v>
      </c>
      <c r="J41" s="19"/>
      <c r="K41" s="19"/>
      <c r="L41" s="19"/>
      <c r="M41" s="19"/>
      <c r="N41" s="19"/>
      <c r="O41" s="19"/>
      <c r="P41" s="19"/>
      <c r="Q41" s="19"/>
      <c r="R41" s="19"/>
      <c r="S41" s="19"/>
      <c r="T41" s="19"/>
    </row>
    <row r="42" spans="1:63" x14ac:dyDescent="0.2">
      <c r="A42" s="19"/>
      <c r="B42" s="19"/>
      <c r="C42" s="19"/>
      <c r="D42" s="19"/>
      <c r="E42" s="19"/>
      <c r="F42" s="19"/>
      <c r="G42" s="19"/>
      <c r="H42" s="19"/>
      <c r="I42" s="19"/>
      <c r="J42" s="19"/>
      <c r="K42" s="19"/>
      <c r="L42" s="19"/>
      <c r="M42" s="19"/>
      <c r="N42" s="19"/>
      <c r="O42" s="19"/>
      <c r="P42" s="19"/>
      <c r="Q42" s="19"/>
      <c r="R42" s="19"/>
      <c r="S42" s="19"/>
      <c r="T42" s="19"/>
    </row>
    <row r="43" spans="1:63" x14ac:dyDescent="0.2">
      <c r="A43" s="19"/>
      <c r="B43" s="19"/>
      <c r="C43" s="19"/>
      <c r="D43" s="360" t="s">
        <v>227</v>
      </c>
      <c r="E43" s="353" t="str">
        <f>E39</f>
        <v>2014-15</v>
      </c>
      <c r="F43" s="353" t="str">
        <f>F39</f>
        <v>2015-16</v>
      </c>
      <c r="G43" s="353" t="str">
        <f>G39</f>
        <v>2016-17</v>
      </c>
      <c r="H43" s="353" t="str">
        <f>H39</f>
        <v>2017-18</v>
      </c>
      <c r="I43" s="351" t="str">
        <f>I39</f>
        <v>2018-19</v>
      </c>
      <c r="J43" s="19"/>
      <c r="K43" s="19"/>
      <c r="L43" s="19"/>
      <c r="M43" s="19"/>
      <c r="N43" s="19"/>
      <c r="O43" s="19"/>
      <c r="P43" s="19"/>
      <c r="Q43" s="19"/>
      <c r="R43" s="19"/>
      <c r="S43" s="19"/>
      <c r="T43" s="19"/>
    </row>
    <row r="44" spans="1:63" x14ac:dyDescent="0.2">
      <c r="A44" s="19"/>
      <c r="B44" s="19"/>
      <c r="C44" s="19"/>
      <c r="D44" s="357" t="str">
        <f>B40</f>
        <v>Revenue cap</v>
      </c>
      <c r="E44" s="361">
        <f>E32</f>
        <v>0</v>
      </c>
      <c r="F44" s="362">
        <f>F32</f>
        <v>0</v>
      </c>
      <c r="G44" s="362">
        <f>G32</f>
        <v>0</v>
      </c>
      <c r="H44" s="362">
        <f>H32</f>
        <v>0</v>
      </c>
      <c r="I44" s="363">
        <f>I32</f>
        <v>0</v>
      </c>
      <c r="J44" s="19"/>
      <c r="K44" s="19"/>
      <c r="L44" s="19"/>
      <c r="M44" s="19"/>
      <c r="N44" s="19"/>
      <c r="O44" s="19"/>
      <c r="P44" s="19"/>
      <c r="Q44" s="19"/>
      <c r="R44" s="19"/>
      <c r="S44" s="19"/>
      <c r="T44" s="19"/>
    </row>
    <row r="45" spans="1:63" x14ac:dyDescent="0.2">
      <c r="A45" s="19"/>
      <c r="B45" s="19"/>
      <c r="C45" s="19"/>
      <c r="D45" s="19"/>
      <c r="E45" s="19"/>
      <c r="F45" s="19"/>
      <c r="G45" s="19"/>
      <c r="H45" s="19"/>
      <c r="I45" s="19"/>
      <c r="J45" s="19"/>
      <c r="K45" s="19"/>
      <c r="L45" s="19"/>
      <c r="M45" s="19"/>
      <c r="N45" s="19"/>
      <c r="O45" s="19"/>
      <c r="P45" s="19"/>
      <c r="Q45" s="19"/>
      <c r="R45" s="19"/>
      <c r="S45" s="19"/>
      <c r="T45" s="19"/>
    </row>
    <row r="46" spans="1:63" x14ac:dyDescent="0.2">
      <c r="A46" s="19"/>
      <c r="B46" s="370"/>
      <c r="C46" s="140"/>
      <c r="D46" s="368" t="str">
        <f t="shared" ref="D46:I46" si="0">D4</f>
        <v>2013-14</v>
      </c>
      <c r="E46" s="368" t="str">
        <f t="shared" si="0"/>
        <v>2014-15</v>
      </c>
      <c r="F46" s="368" t="str">
        <f t="shared" si="0"/>
        <v>2015-16</v>
      </c>
      <c r="G46" s="368" t="str">
        <f t="shared" si="0"/>
        <v>2016-17</v>
      </c>
      <c r="H46" s="368" t="str">
        <f t="shared" si="0"/>
        <v>2017-18</v>
      </c>
      <c r="I46" s="371" t="str">
        <f t="shared" si="0"/>
        <v>2018-19</v>
      </c>
      <c r="J46" s="19"/>
      <c r="K46" s="19"/>
      <c r="L46" s="19"/>
      <c r="M46" s="19"/>
      <c r="N46" s="19"/>
      <c r="O46" s="19"/>
      <c r="P46" s="19"/>
      <c r="Q46" s="19"/>
      <c r="R46" s="19"/>
      <c r="S46" s="19"/>
      <c r="T46" s="19"/>
    </row>
    <row r="47" spans="1:63" x14ac:dyDescent="0.2">
      <c r="A47" s="19"/>
      <c r="B47" s="476" t="s">
        <v>231</v>
      </c>
      <c r="C47" s="477"/>
      <c r="D47" s="365">
        <f>D22</f>
        <v>0</v>
      </c>
      <c r="E47" s="365">
        <f>'X factor'!E16</f>
        <v>64.260610632592446</v>
      </c>
      <c r="F47" s="365">
        <f>'X factor'!F16</f>
        <v>68.422367646203938</v>
      </c>
      <c r="G47" s="365">
        <f>'X factor'!G16</f>
        <v>71.960467347923199</v>
      </c>
      <c r="H47" s="365">
        <f>'X factor'!H16</f>
        <v>66.527398538016854</v>
      </c>
      <c r="I47" s="372">
        <f>'X factor'!I16</f>
        <v>63.429067180636793</v>
      </c>
      <c r="J47" s="19"/>
      <c r="K47" s="19"/>
      <c r="L47" s="19"/>
      <c r="M47" s="19"/>
      <c r="N47" s="19"/>
      <c r="O47" s="19"/>
      <c r="P47" s="19"/>
      <c r="Q47" s="19"/>
      <c r="R47" s="19"/>
      <c r="S47" s="19"/>
      <c r="T47" s="19"/>
    </row>
    <row r="48" spans="1:63" x14ac:dyDescent="0.2">
      <c r="A48" s="19"/>
      <c r="B48" s="470" t="s">
        <v>229</v>
      </c>
      <c r="C48" s="471"/>
      <c r="D48" s="366">
        <f t="shared" ref="D48:I48" si="1">D25</f>
        <v>0</v>
      </c>
      <c r="E48" s="366">
        <f t="shared" si="1"/>
        <v>0</v>
      </c>
      <c r="F48" s="366">
        <f t="shared" si="1"/>
        <v>0</v>
      </c>
      <c r="G48" s="366">
        <f t="shared" si="1"/>
        <v>0</v>
      </c>
      <c r="H48" s="366">
        <f t="shared" si="1"/>
        <v>0</v>
      </c>
      <c r="I48" s="373">
        <f t="shared" si="1"/>
        <v>0</v>
      </c>
      <c r="J48" s="19"/>
      <c r="K48" s="19"/>
      <c r="L48" s="19"/>
      <c r="M48" s="19"/>
      <c r="N48" s="19"/>
      <c r="O48" s="19"/>
      <c r="P48" s="19"/>
      <c r="Q48" s="19"/>
      <c r="R48" s="19"/>
      <c r="S48" s="19"/>
      <c r="T48" s="19"/>
    </row>
    <row r="49" spans="1:20" x14ac:dyDescent="0.2">
      <c r="A49" s="19"/>
      <c r="B49" s="370"/>
      <c r="C49" s="140"/>
      <c r="D49" s="140"/>
      <c r="E49" s="140"/>
      <c r="F49" s="140"/>
      <c r="G49" s="140"/>
      <c r="H49" s="140"/>
      <c r="I49" s="378"/>
      <c r="J49" s="19"/>
      <c r="K49" s="19"/>
      <c r="L49" s="19"/>
      <c r="M49" s="19"/>
      <c r="N49" s="19"/>
      <c r="O49" s="19"/>
      <c r="P49" s="19"/>
      <c r="Q49" s="19"/>
      <c r="R49" s="19"/>
      <c r="S49" s="19"/>
      <c r="T49" s="19"/>
    </row>
    <row r="50" spans="1:20" x14ac:dyDescent="0.2">
      <c r="A50" s="19"/>
      <c r="B50" s="379" t="s">
        <v>228</v>
      </c>
      <c r="C50" s="139"/>
      <c r="D50" s="380">
        <f>Analysis!F8</f>
        <v>1</v>
      </c>
      <c r="E50" s="380">
        <f>Analysis!G8</f>
        <v>1.0249999999999999</v>
      </c>
      <c r="F50" s="380">
        <f>Analysis!H8</f>
        <v>1.0506249999999999</v>
      </c>
      <c r="G50" s="380">
        <f>Analysis!I8</f>
        <v>1.0768906249999999</v>
      </c>
      <c r="H50" s="380">
        <f>Analysis!J8</f>
        <v>1.1038128906249998</v>
      </c>
      <c r="I50" s="381">
        <f>Analysis!K8</f>
        <v>1.1314082128906247</v>
      </c>
      <c r="J50" s="19"/>
      <c r="K50" s="19"/>
      <c r="L50" s="19"/>
      <c r="M50" s="19"/>
      <c r="N50" s="19"/>
      <c r="O50" s="19"/>
      <c r="P50" s="19"/>
      <c r="Q50" s="19"/>
      <c r="R50" s="19"/>
      <c r="S50" s="19"/>
      <c r="T50" s="19"/>
    </row>
    <row r="51" spans="1:20" x14ac:dyDescent="0.2">
      <c r="A51" s="19"/>
      <c r="B51" s="375"/>
      <c r="C51" s="376"/>
      <c r="D51" s="138"/>
      <c r="E51" s="138"/>
      <c r="F51" s="138"/>
      <c r="G51" s="138"/>
      <c r="H51" s="138"/>
      <c r="I51" s="377"/>
      <c r="J51" s="19"/>
      <c r="K51" s="19"/>
      <c r="L51" s="19"/>
      <c r="M51" s="19"/>
      <c r="N51" s="19"/>
      <c r="O51" s="19"/>
      <c r="P51" s="19"/>
      <c r="Q51" s="19"/>
      <c r="R51" s="19"/>
      <c r="S51" s="19"/>
      <c r="T51" s="19"/>
    </row>
    <row r="52" spans="1:20" x14ac:dyDescent="0.2">
      <c r="A52" s="19"/>
      <c r="B52" s="364" t="str">
        <f>"Real unsmoothed revenues ($M "&amp;CONCATENATE(LEFT(Input!Q7, 4)-1 &amp;"-" &amp; "0"&amp; RIGHT(Input!Q7,2)-1)&amp;")"</f>
        <v>Real unsmoothed revenues ($M 2013-014)</v>
      </c>
      <c r="C52" s="372"/>
      <c r="D52" s="365">
        <f t="shared" ref="D52:I52" si="2">D47/D50</f>
        <v>0</v>
      </c>
      <c r="E52" s="365">
        <f t="shared" si="2"/>
        <v>62.693278665943858</v>
      </c>
      <c r="F52" s="365">
        <f t="shared" si="2"/>
        <v>65.125394547249442</v>
      </c>
      <c r="G52" s="365">
        <f t="shared" si="2"/>
        <v>66.822447588791306</v>
      </c>
      <c r="H52" s="365">
        <f t="shared" si="2"/>
        <v>60.270539602366647</v>
      </c>
      <c r="I52" s="372">
        <f t="shared" si="2"/>
        <v>56.062052986677941</v>
      </c>
      <c r="J52" s="19"/>
      <c r="K52" s="19"/>
      <c r="L52" s="19"/>
      <c r="M52" s="19"/>
      <c r="N52" s="19"/>
      <c r="O52" s="19"/>
      <c r="P52" s="19"/>
      <c r="Q52" s="19"/>
      <c r="R52" s="19"/>
      <c r="S52" s="19"/>
      <c r="T52" s="19"/>
    </row>
    <row r="53" spans="1:20" x14ac:dyDescent="0.2">
      <c r="A53" s="19"/>
      <c r="B53" s="430" t="str">
        <f>"Real smoothed revenues ($M "&amp;CONCATENATE(LEFT(Input!Q7, 4)-1 &amp;"-" &amp; "0"&amp; RIGHT(Input!Q7,2)-1)&amp;")"</f>
        <v>Real smoothed revenues ($M 2013-014)</v>
      </c>
      <c r="C53" s="432"/>
      <c r="D53" s="367">
        <f t="shared" ref="D53:I53" si="3">D48/D50</f>
        <v>0</v>
      </c>
      <c r="E53" s="367">
        <f t="shared" si="3"/>
        <v>0</v>
      </c>
      <c r="F53" s="367">
        <f t="shared" si="3"/>
        <v>0</v>
      </c>
      <c r="G53" s="367">
        <f t="shared" si="3"/>
        <v>0</v>
      </c>
      <c r="H53" s="367">
        <f t="shared" si="3"/>
        <v>0</v>
      </c>
      <c r="I53" s="374">
        <f t="shared" si="3"/>
        <v>0</v>
      </c>
      <c r="J53" s="19"/>
      <c r="K53" s="19"/>
      <c r="L53" s="19"/>
      <c r="M53" s="19"/>
      <c r="N53" s="19"/>
      <c r="O53" s="19"/>
      <c r="P53" s="19"/>
      <c r="Q53" s="19"/>
      <c r="R53" s="19"/>
      <c r="S53" s="19"/>
      <c r="T53" s="19"/>
    </row>
    <row r="54" spans="1:20" x14ac:dyDescent="0.2">
      <c r="A54" s="19"/>
      <c r="B54" s="433"/>
      <c r="C54" s="433"/>
      <c r="D54" s="433"/>
      <c r="E54" s="433"/>
      <c r="F54" s="433"/>
      <c r="G54" s="433"/>
      <c r="H54" s="433"/>
      <c r="I54" s="433"/>
      <c r="J54" s="19"/>
      <c r="K54" s="19"/>
      <c r="L54" s="19"/>
      <c r="M54" s="19"/>
      <c r="N54" s="19"/>
      <c r="O54" s="19"/>
      <c r="P54" s="19"/>
      <c r="Q54" s="19"/>
      <c r="R54" s="19"/>
      <c r="S54" s="19"/>
      <c r="T54" s="19"/>
    </row>
    <row r="55" spans="1:20" x14ac:dyDescent="0.2">
      <c r="A55" s="19"/>
      <c r="B55" s="433"/>
      <c r="C55" s="433"/>
      <c r="D55" s="433"/>
      <c r="E55" s="433"/>
      <c r="F55" s="433"/>
      <c r="G55" s="433"/>
      <c r="H55" s="433"/>
      <c r="I55" s="433"/>
      <c r="J55" s="19"/>
      <c r="K55" s="19"/>
      <c r="L55" s="19"/>
      <c r="M55" s="19"/>
      <c r="N55" s="19"/>
      <c r="O55" s="19"/>
      <c r="P55" s="19"/>
      <c r="Q55" s="19"/>
      <c r="R55" s="19"/>
      <c r="S55" s="19"/>
      <c r="T55" s="19"/>
    </row>
    <row r="56" spans="1:20" x14ac:dyDescent="0.2">
      <c r="A56" s="19"/>
      <c r="B56" s="433"/>
      <c r="C56" s="433"/>
      <c r="D56" s="433"/>
      <c r="E56" s="433"/>
      <c r="F56" s="433"/>
      <c r="G56" s="433"/>
      <c r="H56" s="433"/>
      <c r="I56" s="433"/>
      <c r="J56" s="19"/>
      <c r="K56" s="19"/>
      <c r="L56" s="19"/>
      <c r="M56" s="19"/>
      <c r="N56" s="19"/>
      <c r="O56" s="19"/>
      <c r="P56" s="19"/>
      <c r="Q56" s="19"/>
      <c r="R56" s="19"/>
      <c r="S56" s="19"/>
      <c r="T56" s="19"/>
    </row>
    <row r="57" spans="1:20" x14ac:dyDescent="0.2">
      <c r="A57" s="19"/>
      <c r="B57" s="19"/>
      <c r="C57" s="19"/>
      <c r="D57" s="19"/>
      <c r="E57" s="19"/>
      <c r="F57" s="19"/>
      <c r="G57" s="19"/>
      <c r="H57" s="19"/>
      <c r="I57" s="19"/>
      <c r="J57" s="19"/>
      <c r="K57" s="19"/>
      <c r="L57" s="19"/>
      <c r="M57" s="19"/>
      <c r="N57" s="19"/>
      <c r="O57" s="19"/>
      <c r="P57" s="19"/>
      <c r="Q57" s="19"/>
      <c r="R57" s="19"/>
      <c r="S57" s="19"/>
      <c r="T57" s="19"/>
    </row>
    <row r="58" spans="1:20" x14ac:dyDescent="0.2">
      <c r="A58" s="19"/>
      <c r="B58" s="19"/>
      <c r="C58" s="19"/>
      <c r="D58" s="19"/>
      <c r="E58" s="19"/>
      <c r="F58" s="19"/>
      <c r="G58" s="19"/>
      <c r="H58" s="19"/>
      <c r="I58" s="19"/>
      <c r="J58" s="19"/>
      <c r="K58" s="19"/>
      <c r="L58" s="19"/>
      <c r="M58" s="19"/>
      <c r="N58" s="19"/>
      <c r="O58" s="19"/>
      <c r="P58" s="19"/>
      <c r="Q58" s="19"/>
      <c r="R58" s="19"/>
      <c r="S58" s="19"/>
      <c r="T58" s="19"/>
    </row>
    <row r="61" spans="1:20" x14ac:dyDescent="0.2">
      <c r="D61" s="424"/>
      <c r="E61" s="424"/>
      <c r="F61" s="424"/>
      <c r="G61" s="424"/>
      <c r="H61" s="424"/>
      <c r="I61" s="424"/>
    </row>
    <row r="73" spans="4:8" x14ac:dyDescent="0.2">
      <c r="D73" s="424"/>
      <c r="E73" s="424"/>
      <c r="F73" s="424"/>
      <c r="G73" s="424"/>
      <c r="H73" s="424"/>
    </row>
    <row r="75" spans="4:8" x14ac:dyDescent="0.2">
      <c r="D75" s="429"/>
      <c r="E75" s="429"/>
      <c r="F75" s="429"/>
      <c r="G75" s="429"/>
      <c r="H75" s="429"/>
    </row>
    <row r="76" spans="4:8" x14ac:dyDescent="0.2">
      <c r="D76" s="429"/>
      <c r="E76" s="429"/>
      <c r="F76" s="429"/>
      <c r="G76" s="429"/>
      <c r="H76" s="429"/>
    </row>
    <row r="77" spans="4:8" x14ac:dyDescent="0.2">
      <c r="D77" s="429"/>
      <c r="E77" s="429"/>
      <c r="F77" s="429"/>
      <c r="G77" s="429"/>
      <c r="H77" s="429"/>
    </row>
    <row r="78" spans="4:8" x14ac:dyDescent="0.2">
      <c r="D78" s="429"/>
      <c r="E78" s="429"/>
      <c r="F78" s="429"/>
      <c r="G78" s="429"/>
      <c r="H78" s="429"/>
    </row>
    <row r="79" spans="4:8" x14ac:dyDescent="0.2">
      <c r="D79" s="429"/>
      <c r="E79" s="429"/>
      <c r="F79" s="429"/>
      <c r="G79" s="429"/>
      <c r="H79" s="429"/>
    </row>
    <row r="80" spans="4:8" x14ac:dyDescent="0.2">
      <c r="D80" s="429"/>
      <c r="E80" s="429"/>
      <c r="F80" s="429"/>
      <c r="G80" s="429"/>
      <c r="H80" s="429"/>
    </row>
  </sheetData>
  <mergeCells count="5">
    <mergeCell ref="B48:C48"/>
    <mergeCell ref="B41:C41"/>
    <mergeCell ref="B39:C39"/>
    <mergeCell ref="B40:C40"/>
    <mergeCell ref="B47:C47"/>
  </mergeCells>
  <phoneticPr fontId="29" type="noConversion"/>
  <printOptions headings="1"/>
  <pageMargins left="0.75" right="0.75" top="1" bottom="1" header="0.5" footer="0.5"/>
  <pageSetup paperSize="9" scale="67" orientation="landscape" horizont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1250" r:id="rId4" name="Button 2">
              <controlPr defaultSize="0" print="0" autoFill="0" autoPict="0" macro="[0]!Set_P0_RevenueCap">
                <anchor moveWithCells="1" sizeWithCells="1">
                  <from>
                    <xdr:col>1</xdr:col>
                    <xdr:colOff>885825</xdr:colOff>
                    <xdr:row>29</xdr:row>
                    <xdr:rowOff>133350</xdr:rowOff>
                  </from>
                  <to>
                    <xdr:col>3</xdr:col>
                    <xdr:colOff>495300</xdr:colOff>
                    <xdr:row>32</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7</vt:i4>
      </vt:variant>
      <vt:variant>
        <vt:lpstr>Charts</vt:lpstr>
      </vt:variant>
      <vt:variant>
        <vt:i4>3</vt:i4>
      </vt:variant>
      <vt:variant>
        <vt:lpstr>Named Ranges</vt:lpstr>
      </vt:variant>
      <vt:variant>
        <vt:i4>258</vt:i4>
      </vt:variant>
    </vt:vector>
  </HeadingPairs>
  <TitlesOfParts>
    <vt:vector size="268" baseType="lpstr">
      <vt:lpstr>Attachment 8.19 Cover page</vt:lpstr>
      <vt:lpstr>Intro</vt:lpstr>
      <vt:lpstr>Input</vt:lpstr>
      <vt:lpstr>WACC</vt:lpstr>
      <vt:lpstr>Assets</vt:lpstr>
      <vt:lpstr>Analysis</vt:lpstr>
      <vt:lpstr>X factor</vt:lpstr>
      <vt:lpstr>Chart 1-revenues</vt:lpstr>
      <vt:lpstr>Chart 2-Price path</vt:lpstr>
      <vt:lpstr>Chart 3-Building blocks</vt:lpstr>
      <vt:lpstr>A10remlife</vt:lpstr>
      <vt:lpstr>A10stdlife</vt:lpstr>
      <vt:lpstr>A10taxremlife</vt:lpstr>
      <vt:lpstr>A10taxstdlife</vt:lpstr>
      <vt:lpstr>A10taxvalue</vt:lpstr>
      <vt:lpstr>A10value</vt:lpstr>
      <vt:lpstr>A10wipvalue</vt:lpstr>
      <vt:lpstr>A11remlife</vt:lpstr>
      <vt:lpstr>A11stdlife</vt:lpstr>
      <vt:lpstr>A11taxremlife</vt:lpstr>
      <vt:lpstr>A11taxstdlife</vt:lpstr>
      <vt:lpstr>A11taxvalue</vt:lpstr>
      <vt:lpstr>A11value</vt:lpstr>
      <vt:lpstr>A11wipvalue</vt:lpstr>
      <vt:lpstr>A12remlife</vt:lpstr>
      <vt:lpstr>A12stdlife</vt:lpstr>
      <vt:lpstr>A12taxremlife</vt:lpstr>
      <vt:lpstr>A12taxstdlife</vt:lpstr>
      <vt:lpstr>A12taxvalue</vt:lpstr>
      <vt:lpstr>A12value</vt:lpstr>
      <vt:lpstr>A12wipvalue</vt:lpstr>
      <vt:lpstr>A13remlife</vt:lpstr>
      <vt:lpstr>A13stdlife</vt:lpstr>
      <vt:lpstr>A13taxremlife</vt:lpstr>
      <vt:lpstr>A13taxstdlife</vt:lpstr>
      <vt:lpstr>A13taxvalue</vt:lpstr>
      <vt:lpstr>A13value</vt:lpstr>
      <vt:lpstr>A13wipvalue</vt:lpstr>
      <vt:lpstr>A14remlife</vt:lpstr>
      <vt:lpstr>A14stdlife</vt:lpstr>
      <vt:lpstr>A14taxremlife</vt:lpstr>
      <vt:lpstr>A14taxstdlife</vt:lpstr>
      <vt:lpstr>A14taxvalue</vt:lpstr>
      <vt:lpstr>A14value</vt:lpstr>
      <vt:lpstr>A14wipvalue</vt:lpstr>
      <vt:lpstr>A15remlife</vt:lpstr>
      <vt:lpstr>A15stdlife</vt:lpstr>
      <vt:lpstr>A15taxremlife</vt:lpstr>
      <vt:lpstr>A15taxstdlife</vt:lpstr>
      <vt:lpstr>A15taxvalue</vt:lpstr>
      <vt:lpstr>A15value</vt:lpstr>
      <vt:lpstr>A15wipvalue</vt:lpstr>
      <vt:lpstr>A16remlife</vt:lpstr>
      <vt:lpstr>A16stdlife</vt:lpstr>
      <vt:lpstr>A16taxremlife</vt:lpstr>
      <vt:lpstr>A16taxstdlife</vt:lpstr>
      <vt:lpstr>A16taxvalue</vt:lpstr>
      <vt:lpstr>A16value</vt:lpstr>
      <vt:lpstr>A16wipvalue</vt:lpstr>
      <vt:lpstr>A17remlife</vt:lpstr>
      <vt:lpstr>A17stdlife</vt:lpstr>
      <vt:lpstr>A17taxremlife</vt:lpstr>
      <vt:lpstr>A17taxstdlife</vt:lpstr>
      <vt:lpstr>A17taxvalue</vt:lpstr>
      <vt:lpstr>A17value</vt:lpstr>
      <vt:lpstr>A17wipvalue</vt:lpstr>
      <vt:lpstr>A18remlife</vt:lpstr>
      <vt:lpstr>A18stdlife</vt:lpstr>
      <vt:lpstr>A18taxremlife</vt:lpstr>
      <vt:lpstr>A18taxstdlife</vt:lpstr>
      <vt:lpstr>A18taxvalue</vt:lpstr>
      <vt:lpstr>A18value</vt:lpstr>
      <vt:lpstr>A18wipvalue</vt:lpstr>
      <vt:lpstr>A19remlife</vt:lpstr>
      <vt:lpstr>A19stdlife</vt:lpstr>
      <vt:lpstr>A19taxremlife</vt:lpstr>
      <vt:lpstr>A19taxstdlife</vt:lpstr>
      <vt:lpstr>A19taxvalue</vt:lpstr>
      <vt:lpstr>A19value</vt:lpstr>
      <vt:lpstr>A19wipvalue</vt:lpstr>
      <vt:lpstr>A1remlife</vt:lpstr>
      <vt:lpstr>A1stdlife</vt:lpstr>
      <vt:lpstr>A1taxremlife</vt:lpstr>
      <vt:lpstr>A1taxstdlife</vt:lpstr>
      <vt:lpstr>A1taxvalue</vt:lpstr>
      <vt:lpstr>A1value</vt:lpstr>
      <vt:lpstr>A1wipvalue</vt:lpstr>
      <vt:lpstr>A20remlife</vt:lpstr>
      <vt:lpstr>A20stdlife</vt:lpstr>
      <vt:lpstr>A20taxremlife</vt:lpstr>
      <vt:lpstr>A20taxstdlife</vt:lpstr>
      <vt:lpstr>A20taxvalue</vt:lpstr>
      <vt:lpstr>A20value</vt:lpstr>
      <vt:lpstr>A20wipvalue</vt:lpstr>
      <vt:lpstr>A21remlife</vt:lpstr>
      <vt:lpstr>A21stdlife</vt:lpstr>
      <vt:lpstr>A21taxremlife</vt:lpstr>
      <vt:lpstr>A21taxstdlife</vt:lpstr>
      <vt:lpstr>A21taxvalue</vt:lpstr>
      <vt:lpstr>A21value</vt:lpstr>
      <vt:lpstr>A21wipvalue</vt:lpstr>
      <vt:lpstr>A22remlife</vt:lpstr>
      <vt:lpstr>A22stdlife</vt:lpstr>
      <vt:lpstr>A22taxremlife</vt:lpstr>
      <vt:lpstr>A22taxstdlife</vt:lpstr>
      <vt:lpstr>A22taxvalue</vt:lpstr>
      <vt:lpstr>A22value</vt:lpstr>
      <vt:lpstr>A22wipvalue</vt:lpstr>
      <vt:lpstr>A23remlife</vt:lpstr>
      <vt:lpstr>A23stdlife</vt:lpstr>
      <vt:lpstr>A23taxremlife</vt:lpstr>
      <vt:lpstr>A23taxstdlife</vt:lpstr>
      <vt:lpstr>A23taxvalue</vt:lpstr>
      <vt:lpstr>A23value</vt:lpstr>
      <vt:lpstr>A23wipvalue</vt:lpstr>
      <vt:lpstr>A24remlife</vt:lpstr>
      <vt:lpstr>A24stdlife</vt:lpstr>
      <vt:lpstr>A24taxremlife</vt:lpstr>
      <vt:lpstr>A24taxstdlife</vt:lpstr>
      <vt:lpstr>A24taxvalue</vt:lpstr>
      <vt:lpstr>A24value</vt:lpstr>
      <vt:lpstr>A24wipvalue</vt:lpstr>
      <vt:lpstr>A25remlife</vt:lpstr>
      <vt:lpstr>A25stdlife</vt:lpstr>
      <vt:lpstr>A25taxremlife</vt:lpstr>
      <vt:lpstr>A25taxstdlife</vt:lpstr>
      <vt:lpstr>A25taxvalue</vt:lpstr>
      <vt:lpstr>A25value</vt:lpstr>
      <vt:lpstr>A25wipvalue</vt:lpstr>
      <vt:lpstr>A26remlife</vt:lpstr>
      <vt:lpstr>A26stdlife</vt:lpstr>
      <vt:lpstr>A26taxremlife</vt:lpstr>
      <vt:lpstr>A26taxstdlife</vt:lpstr>
      <vt:lpstr>A26taxvalue</vt:lpstr>
      <vt:lpstr>A26value</vt:lpstr>
      <vt:lpstr>A26wipvalue</vt:lpstr>
      <vt:lpstr>A27remlife</vt:lpstr>
      <vt:lpstr>A27stdlife</vt:lpstr>
      <vt:lpstr>A27taxremlife</vt:lpstr>
      <vt:lpstr>A27taxstdlife</vt:lpstr>
      <vt:lpstr>A27taxvalue</vt:lpstr>
      <vt:lpstr>A27value</vt:lpstr>
      <vt:lpstr>A27wipvalue</vt:lpstr>
      <vt:lpstr>A28remlife</vt:lpstr>
      <vt:lpstr>A28stdlife</vt:lpstr>
      <vt:lpstr>A28taxremlife</vt:lpstr>
      <vt:lpstr>A28taxstdlife</vt:lpstr>
      <vt:lpstr>A28taxvalue</vt:lpstr>
      <vt:lpstr>A28value</vt:lpstr>
      <vt:lpstr>A28wipvalue</vt:lpstr>
      <vt:lpstr>A29remlife</vt:lpstr>
      <vt:lpstr>A29stdlife</vt:lpstr>
      <vt:lpstr>A29taxremlife</vt:lpstr>
      <vt:lpstr>A29taxstdlife</vt:lpstr>
      <vt:lpstr>A29taxvalue</vt:lpstr>
      <vt:lpstr>A29value</vt:lpstr>
      <vt:lpstr>A29wipvalue</vt:lpstr>
      <vt:lpstr>A2remlife</vt:lpstr>
      <vt:lpstr>A2stdlife</vt:lpstr>
      <vt:lpstr>A2taxremlife</vt:lpstr>
      <vt:lpstr>A2taxstdlife</vt:lpstr>
      <vt:lpstr>A2taxvalue</vt:lpstr>
      <vt:lpstr>A2value</vt:lpstr>
      <vt:lpstr>A2wipvalue</vt:lpstr>
      <vt:lpstr>A30remlife</vt:lpstr>
      <vt:lpstr>A30stdlife</vt:lpstr>
      <vt:lpstr>A30taxremlife</vt:lpstr>
      <vt:lpstr>A30taxstdlife</vt:lpstr>
      <vt:lpstr>A30taxvalue</vt:lpstr>
      <vt:lpstr>A30value</vt:lpstr>
      <vt:lpstr>A30wipvalue</vt:lpstr>
      <vt:lpstr>A3remlife</vt:lpstr>
      <vt:lpstr>A3stdlife</vt:lpstr>
      <vt:lpstr>A3taxremlife</vt:lpstr>
      <vt:lpstr>A3taxstdlife</vt:lpstr>
      <vt:lpstr>A3taxvalue</vt:lpstr>
      <vt:lpstr>A3value</vt:lpstr>
      <vt:lpstr>A3wipvalue</vt:lpstr>
      <vt:lpstr>A4remlife</vt:lpstr>
      <vt:lpstr>A4stdlife</vt:lpstr>
      <vt:lpstr>A4taxremlife</vt:lpstr>
      <vt:lpstr>A4taxstdlife</vt:lpstr>
      <vt:lpstr>A4taxvalue</vt:lpstr>
      <vt:lpstr>A4value</vt:lpstr>
      <vt:lpstr>A4wipvalue</vt:lpstr>
      <vt:lpstr>A5remlife</vt:lpstr>
      <vt:lpstr>A5stdlife</vt:lpstr>
      <vt:lpstr>A5taxremlife</vt:lpstr>
      <vt:lpstr>A5taxstdlife</vt:lpstr>
      <vt:lpstr>A5taxvalue</vt:lpstr>
      <vt:lpstr>A5value</vt:lpstr>
      <vt:lpstr>A5wipvalue</vt:lpstr>
      <vt:lpstr>A6remlife</vt:lpstr>
      <vt:lpstr>A6stdlife</vt:lpstr>
      <vt:lpstr>A6taxremlife</vt:lpstr>
      <vt:lpstr>A6taxstdlife</vt:lpstr>
      <vt:lpstr>A6taxvalue</vt:lpstr>
      <vt:lpstr>A6value</vt:lpstr>
      <vt:lpstr>A6wipvalue</vt:lpstr>
      <vt:lpstr>A7remlife</vt:lpstr>
      <vt:lpstr>A7stdlife</vt:lpstr>
      <vt:lpstr>A7taxremlife</vt:lpstr>
      <vt:lpstr>A7taxstdlife</vt:lpstr>
      <vt:lpstr>A7taxvalue</vt:lpstr>
      <vt:lpstr>A7value</vt:lpstr>
      <vt:lpstr>A7wipvalue</vt:lpstr>
      <vt:lpstr>A8remlife</vt:lpstr>
      <vt:lpstr>A8stdlife</vt:lpstr>
      <vt:lpstr>A8taxremlife</vt:lpstr>
      <vt:lpstr>A8taxstdlife</vt:lpstr>
      <vt:lpstr>A8taxvalue</vt:lpstr>
      <vt:lpstr>A8value</vt:lpstr>
      <vt:lpstr>A8wipvalue</vt:lpstr>
      <vt:lpstr>A9remlife</vt:lpstr>
      <vt:lpstr>A9stdlife</vt:lpstr>
      <vt:lpstr>A9taxremlife</vt:lpstr>
      <vt:lpstr>A9taxstdlife</vt:lpstr>
      <vt:lpstr>A9taxvalue</vt:lpstr>
      <vt:lpstr>A9value</vt:lpstr>
      <vt:lpstr>A9wipvalue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Be</vt:lpstr>
      <vt:lpstr>CalculatedEffectiveTaxRateForEquity</vt:lpstr>
      <vt:lpstr>Dr</vt:lpstr>
      <vt:lpstr>Drp</vt:lpstr>
      <vt:lpstr>Dv</vt:lpstr>
      <vt:lpstr>EffectiveTaxRateForEquity</vt:lpstr>
      <vt:lpstr>f</vt:lpstr>
      <vt:lpstr>g</vt:lpstr>
      <vt:lpstr>Mrp</vt:lpstr>
      <vt:lpstr>NPV_Difference_RevenueCap</vt:lpstr>
      <vt:lpstr>P_0_RevenueCap</vt:lpstr>
      <vt:lpstr>RAB</vt:lpstr>
      <vt:lpstr>Rf</vt:lpstr>
      <vt:lpstr>rrf</vt:lpstr>
      <vt:lpstr>rvanilla</vt:lpstr>
      <vt:lpstr>Td</vt:lpstr>
      <vt:lpstr>Te</vt:lpstr>
      <vt:lpstr>vanilla</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PTRM Electricity Transmission Module</dc:title>
  <dc:creator>kyap</dc:creator>
  <cp:lastModifiedBy>Yap, Kenny</cp:lastModifiedBy>
  <cp:lastPrinted>2007-09-27T23:16:39Z</cp:lastPrinted>
  <dcterms:created xsi:type="dcterms:W3CDTF">2000-02-13T23:07:37Z</dcterms:created>
  <dcterms:modified xsi:type="dcterms:W3CDTF">2014-11-24T21:37:43Z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FileName">
    <vt:lpwstr/>
  </property>
  <property fmtid="{D5CDD505-2E9C-101B-9397-08002B2CF9AE}" pid="4" name="URI">
    <vt:lpwstr>8309468</vt:lpwstr>
  </property>
  <property fmtid="{D5CDD505-2E9C-101B-9397-08002B2CF9AE}" pid="5" name="currfile">
    <vt:lpwstr>\\cdchnas-evs02\home$\kyap\ausgrid 2014-19 - ptrm - meter (AER2014-008417).xlsx</vt:lpwstr>
  </property>
</Properties>
</file>